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mc:AlternateContent xmlns:mc="http://schemas.openxmlformats.org/markup-compatibility/2006">
    <mc:Choice Requires="x15">
      <x15ac:absPath xmlns:x15ac="http://schemas.microsoft.com/office/spreadsheetml/2010/11/ac" url="C:\Users\RACHEL~1.REA\AppData\Local\Temp\scp15297\data\download\local_government\comparative_cost\"/>
    </mc:Choice>
  </mc:AlternateContent>
  <xr:revisionPtr revIDLastSave="0" documentId="13_ncr:1_{4721B7B5-6DFC-47DB-A445-FA87EF29C5AA}" xr6:coauthVersionLast="46" xr6:coauthVersionMax="46" xr10:uidLastSave="{00000000-0000-0000-0000-000000000000}"/>
  <bookViews>
    <workbookView xWindow="-108" yWindow="-108" windowWidth="23256" windowHeight="12576" xr2:uid="{00000000-000D-0000-FFFF-FFFF00000000}"/>
  </bookViews>
  <sheets>
    <sheet name="Cover" sheetId="3" r:id="rId1"/>
    <sheet name="Information Letter" sheetId="1" r:id="rId2"/>
    <sheet name="Table of Contents" sheetId="2" r:id="rId3"/>
    <sheet name="Exhibit A" sheetId="5" r:id="rId4"/>
    <sheet name="Exhibit B" sheetId="6" r:id="rId5"/>
    <sheet name="Exhibit B1" sheetId="7" r:id="rId6"/>
    <sheet name="Exhibit B2" sheetId="8" r:id="rId7"/>
    <sheet name="Exhibit C" sheetId="9" r:id="rId8"/>
    <sheet name="Exhibit C1" sheetId="10" r:id="rId9"/>
    <sheet name="Exhibit C2" sheetId="11" r:id="rId10"/>
    <sheet name="Exhibit C3" sheetId="12" r:id="rId11"/>
    <sheet name="Exhibit C4" sheetId="13" r:id="rId12"/>
    <sheet name="Exhibit C5" sheetId="14" r:id="rId13"/>
    <sheet name="Exhibit C6" sheetId="15" r:id="rId14"/>
    <sheet name="Exhibit C7" sheetId="16" r:id="rId15"/>
    <sheet name="Exhibit C8" sheetId="17" r:id="rId16"/>
    <sheet name="Exhibit D" sheetId="18" r:id="rId17"/>
    <sheet name="Exhibit E" sheetId="19" r:id="rId18"/>
    <sheet name="Exhibit F" sheetId="20" r:id="rId19"/>
    <sheet name="Exhibit G" sheetId="21" r:id="rId20"/>
    <sheet name="Exhibit H" sheetId="22" r:id="rId21"/>
  </sheets>
  <definedNames>
    <definedName name="__123Graph_A" localSheetId="7" hidden="1">'Exhibit C'!$E$236:$E$289</definedName>
    <definedName name="__123Graph_A" localSheetId="10" hidden="1">'Exhibit C3'!$A$3:$A$3</definedName>
    <definedName name="__123Graph_A" localSheetId="16" hidden="1">'Exhibit D'!$E$9:$E$59</definedName>
    <definedName name="__123Graph_A" localSheetId="2" hidden="1">#REF!</definedName>
    <definedName name="__123Graph_A" hidden="1">#REF!</definedName>
    <definedName name="__123Graph_B" localSheetId="7" hidden="1">'Exhibit C'!$F$236:$F$289</definedName>
    <definedName name="__123Graph_B" localSheetId="16" hidden="1">'Exhibit D'!$F$9:$F$59</definedName>
    <definedName name="__123Graph_B" localSheetId="2" hidden="1">#REF!</definedName>
    <definedName name="__123Graph_B" hidden="1">#REF!</definedName>
    <definedName name="__123Graph_C" localSheetId="7" hidden="1">'Exhibit C'!$G$236:$G$289</definedName>
    <definedName name="__123Graph_C" localSheetId="16" hidden="1">'Exhibit D'!$G$9:$G$59</definedName>
    <definedName name="__123Graph_C" localSheetId="2" hidden="1">#REF!</definedName>
    <definedName name="__123Graph_C" hidden="1">#REF!</definedName>
    <definedName name="__123Graph_D" localSheetId="7" hidden="1">'Exhibit C'!$H$236:$H$289</definedName>
    <definedName name="__123Graph_D" localSheetId="16" hidden="1">'Exhibit D'!$H$9:$H$59</definedName>
    <definedName name="__123Graph_D" localSheetId="2" hidden="1">#REF!</definedName>
    <definedName name="__123Graph_D" hidden="1">#REF!</definedName>
    <definedName name="__123Graph_E" localSheetId="7" hidden="1">'Exhibit C'!$I$236:$I$289</definedName>
    <definedName name="__123Graph_E" localSheetId="16" hidden="1">'Exhibit D'!$I$9:$I$59</definedName>
    <definedName name="__123Graph_E" localSheetId="2" hidden="1">#REF!</definedName>
    <definedName name="__123Graph_E" hidden="1">#REF!</definedName>
    <definedName name="__123Graph_F" localSheetId="7" hidden="1">'Exhibit C'!$J$236:$J$289</definedName>
    <definedName name="__123Graph_F" localSheetId="16" hidden="1">'Exhibit D'!$J$9:$J$59</definedName>
    <definedName name="__123Graph_F" localSheetId="2" hidden="1">#REF!</definedName>
    <definedName name="__123Graph_F" hidden="1">#REF!</definedName>
    <definedName name="__123Graph_X" localSheetId="7" hidden="1">'Exhibit C'!$D$236:$D$289</definedName>
    <definedName name="__123Graph_X" localSheetId="16" hidden="1">'Exhibit D'!$D$9:$D$60</definedName>
    <definedName name="__123Graph_X" localSheetId="2" hidden="1">#REF!</definedName>
    <definedName name="__123Graph_X" hidden="1">#REF!</definedName>
    <definedName name="_Fill" localSheetId="5" hidden="1">'Exhibit B1'!#REF!</definedName>
    <definedName name="_Fill" localSheetId="7" hidden="1">'Exhibit C'!#REF!</definedName>
    <definedName name="_Fill" localSheetId="8" hidden="1">'Exhibit C1'!#REF!</definedName>
    <definedName name="_Fill" localSheetId="9" hidden="1">'Exhibit C2'!#REF!</definedName>
    <definedName name="_Fill" localSheetId="2" hidden="1">#REF!</definedName>
    <definedName name="_Fill" hidden="1">#REF!</definedName>
    <definedName name="_Regression_Int" localSheetId="3"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xlnm.Print_Area" localSheetId="3">'Exhibit A'!$A$1:$BD$304</definedName>
    <definedName name="_xlnm.Print_Area" localSheetId="4">'Exhibit B'!$A$1:$BQ$305</definedName>
    <definedName name="_xlnm.Print_Area" localSheetId="6">'Exhibit B2'!$A$1:$AM$304</definedName>
    <definedName name="_xlnm.Print_Area" localSheetId="7">'Exhibit C'!$A$1:$BK$304</definedName>
    <definedName name="_xlnm.Print_Area" localSheetId="8">'Exhibit C1'!$A$1:$BC$304</definedName>
    <definedName name="_xlnm.Print_Area" localSheetId="9">'Exhibit C2'!$A$1:$AM$304</definedName>
    <definedName name="_xlnm.Print_Area" localSheetId="10">'Exhibit C3'!$A$1:$BI$305</definedName>
    <definedName name="_xlnm.Print_Area" localSheetId="11">'Exhibit C4'!$A$1:$AQ$305</definedName>
    <definedName name="_xlnm.Print_Area" localSheetId="12">'Exhibit C5'!$A$1:$AU$304</definedName>
    <definedName name="_xlnm.Print_Area" localSheetId="13">'Exhibit C6'!$A$1:$BH$306</definedName>
    <definedName name="_xlnm.Print_Area" localSheetId="14">'Exhibit C7'!$A$1:$AO$304</definedName>
    <definedName name="_xlnm.Print_Area" localSheetId="15">'Exhibit C8'!$A$1:$AO$304</definedName>
    <definedName name="_xlnm.Print_Area" localSheetId="18">'Exhibit F'!$A$1:$AO$304</definedName>
    <definedName name="_xlnm.Print_Area" localSheetId="19">'Exhibit G'!$A$1:$AC$304</definedName>
    <definedName name="_xlnm.Print_Area" localSheetId="20">'Exhibit H'!$A$1:$W$224</definedName>
    <definedName name="_xlnm.Print_Area" localSheetId="2">'Table of Contents'!$A$1:$C$23</definedName>
    <definedName name="Print_Area_MI" localSheetId="3">'Exhibit A'!$A$1:$AN$289</definedName>
    <definedName name="Print_Area_MI" localSheetId="11">'Exhibit C4'!$B$1:$AQ$305</definedName>
    <definedName name="Print_Area_MI" localSheetId="15">'Exhibit C8'!$A$1:$AN$289</definedName>
    <definedName name="Print_Area_MI" localSheetId="16">'Exhibit D'!$A$1:$AR$304</definedName>
    <definedName name="Print_Area_MI" localSheetId="17">'Exhibit E'!$A$1:$AN$305</definedName>
    <definedName name="Print_Area_MI" localSheetId="19">'Exhibit G'!$A$1:$AC$306</definedName>
    <definedName name="Print_Area_MI" localSheetId="2">#REF!</definedName>
    <definedName name="Print_Area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6" i="22" l="1"/>
  <c r="I215" i="22"/>
  <c r="I214" i="22"/>
  <c r="I213" i="22"/>
  <c r="I212" i="22"/>
  <c r="I210" i="22"/>
  <c r="I209" i="22"/>
  <c r="I208" i="22"/>
  <c r="I207" i="22"/>
  <c r="I206" i="22"/>
  <c r="I204" i="22"/>
  <c r="I203" i="22"/>
  <c r="I202" i="22"/>
  <c r="I201" i="22"/>
  <c r="I200" i="22"/>
  <c r="I198" i="22"/>
  <c r="I197" i="22"/>
  <c r="I196" i="22"/>
  <c r="I195" i="22"/>
  <c r="I194" i="22"/>
  <c r="I192" i="22"/>
  <c r="I191" i="22"/>
  <c r="I190" i="22"/>
  <c r="I189" i="22"/>
  <c r="I188" i="22"/>
  <c r="I186" i="22"/>
  <c r="I185" i="22"/>
  <c r="I184" i="22"/>
  <c r="I183" i="22"/>
  <c r="I182" i="22"/>
  <c r="I180" i="22"/>
  <c r="I179" i="22"/>
  <c r="I178" i="22"/>
  <c r="I177" i="22"/>
  <c r="I176" i="22"/>
  <c r="I174" i="22"/>
  <c r="I173" i="22"/>
  <c r="I172" i="22"/>
  <c r="I171" i="22"/>
  <c r="I170" i="22"/>
  <c r="I168" i="22"/>
  <c r="I167" i="22"/>
  <c r="I166" i="22"/>
  <c r="I165" i="22"/>
  <c r="I164" i="22"/>
  <c r="I146" i="22"/>
  <c r="I145" i="22"/>
  <c r="I144" i="22"/>
  <c r="I143" i="22"/>
  <c r="I142" i="22"/>
  <c r="I140" i="22"/>
  <c r="I139" i="22"/>
  <c r="I138" i="22"/>
  <c r="I137" i="22"/>
  <c r="I136" i="22"/>
  <c r="I134" i="22"/>
  <c r="I133" i="22"/>
  <c r="I132" i="22"/>
  <c r="I131" i="22"/>
  <c r="I130" i="22"/>
  <c r="I128" i="22"/>
  <c r="I127" i="22"/>
  <c r="I126" i="22"/>
  <c r="I125" i="22"/>
  <c r="I124" i="22"/>
  <c r="I122" i="22"/>
  <c r="I121" i="22"/>
  <c r="I120" i="22"/>
  <c r="I119" i="22"/>
  <c r="I118" i="22"/>
  <c r="I116" i="22"/>
  <c r="I115" i="22"/>
  <c r="I114" i="22"/>
  <c r="I113" i="22"/>
  <c r="I112" i="22"/>
  <c r="I110" i="22"/>
  <c r="I109" i="22"/>
  <c r="I108" i="22"/>
  <c r="I107" i="22"/>
  <c r="I106" i="22"/>
  <c r="I104" i="22"/>
  <c r="I103" i="22"/>
  <c r="I102" i="22"/>
  <c r="I101" i="22"/>
  <c r="I100" i="22"/>
  <c r="I98" i="22"/>
  <c r="I97" i="22"/>
  <c r="I96" i="22"/>
  <c r="I95" i="22"/>
  <c r="I94" i="22"/>
  <c r="I92" i="22"/>
  <c r="I91" i="22"/>
  <c r="I90" i="22"/>
  <c r="I89" i="22"/>
  <c r="I88" i="22"/>
  <c r="I58" i="22"/>
  <c r="I57" i="22"/>
  <c r="I56" i="22"/>
  <c r="I54" i="22"/>
  <c r="I53" i="22"/>
  <c r="I52" i="22"/>
  <c r="I51" i="22"/>
  <c r="I50" i="22"/>
  <c r="I48" i="22"/>
  <c r="I47" i="22"/>
  <c r="I46" i="22"/>
  <c r="I45" i="22"/>
  <c r="I44" i="22"/>
  <c r="I42" i="22"/>
  <c r="I41" i="22"/>
  <c r="I40" i="22"/>
  <c r="I39" i="22"/>
  <c r="I38" i="22"/>
  <c r="I36" i="22"/>
  <c r="I35" i="22"/>
  <c r="I34" i="22"/>
  <c r="I33" i="22"/>
  <c r="I32" i="22"/>
  <c r="I30" i="22"/>
  <c r="I29" i="22"/>
  <c r="I28" i="22"/>
  <c r="I27" i="22"/>
  <c r="I26" i="22"/>
  <c r="I24" i="22"/>
  <c r="I23" i="22"/>
  <c r="I22" i="22"/>
  <c r="I21" i="22"/>
  <c r="I20" i="22"/>
  <c r="I18" i="22"/>
  <c r="I17" i="22"/>
  <c r="I16" i="22"/>
  <c r="I15" i="22"/>
  <c r="I14" i="22"/>
  <c r="O287" i="21"/>
  <c r="A287" i="21"/>
  <c r="W285" i="21"/>
  <c r="M285" i="21"/>
  <c r="AA285" i="21" s="1"/>
  <c r="AC285" i="21" s="1"/>
  <c r="W284" i="21"/>
  <c r="M284" i="21"/>
  <c r="AA284" i="21" s="1"/>
  <c r="AC284" i="21" s="1"/>
  <c r="W283" i="21"/>
  <c r="M283" i="21"/>
  <c r="AA283" i="21" s="1"/>
  <c r="AC283" i="21" s="1"/>
  <c r="W281" i="21"/>
  <c r="M281" i="21"/>
  <c r="AA281" i="21" s="1"/>
  <c r="AC281" i="21" s="1"/>
  <c r="W280" i="21"/>
  <c r="M280" i="21"/>
  <c r="AA280" i="21" s="1"/>
  <c r="AC280" i="21" s="1"/>
  <c r="W279" i="21"/>
  <c r="M279" i="21"/>
  <c r="AA279" i="21" s="1"/>
  <c r="AC279" i="21" s="1"/>
  <c r="W278" i="21"/>
  <c r="M278" i="21"/>
  <c r="AA278" i="21" s="1"/>
  <c r="AC278" i="21" s="1"/>
  <c r="W277" i="21"/>
  <c r="M277" i="21"/>
  <c r="AA277" i="21" s="1"/>
  <c r="AC277" i="21" s="1"/>
  <c r="W275" i="21"/>
  <c r="M275" i="21"/>
  <c r="AA275" i="21" s="1"/>
  <c r="AC275" i="21" s="1"/>
  <c r="W274" i="21"/>
  <c r="M274" i="21"/>
  <c r="AA274" i="21" s="1"/>
  <c r="AC274" i="21" s="1"/>
  <c r="W273" i="21"/>
  <c r="M273" i="21"/>
  <c r="AA273" i="21" s="1"/>
  <c r="AC273" i="21" s="1"/>
  <c r="W272" i="21"/>
  <c r="M272" i="21"/>
  <c r="AA272" i="21" s="1"/>
  <c r="AC272" i="21" s="1"/>
  <c r="W271" i="21"/>
  <c r="M271" i="21"/>
  <c r="AA271" i="21" s="1"/>
  <c r="W269" i="21"/>
  <c r="M269" i="21"/>
  <c r="AA269" i="21" s="1"/>
  <c r="AC269" i="21" s="1"/>
  <c r="W268" i="21"/>
  <c r="M268" i="21"/>
  <c r="AA268" i="21" s="1"/>
  <c r="AC268" i="21" s="1"/>
  <c r="W267" i="21"/>
  <c r="M267" i="21"/>
  <c r="AA267" i="21" s="1"/>
  <c r="AC267" i="21" s="1"/>
  <c r="W266" i="21"/>
  <c r="M266" i="21"/>
  <c r="AA266" i="21" s="1"/>
  <c r="AC266" i="21" s="1"/>
  <c r="W265" i="21"/>
  <c r="M265" i="21"/>
  <c r="AA265" i="21" s="1"/>
  <c r="AC265" i="21" s="1"/>
  <c r="W263" i="21"/>
  <c r="M263" i="21"/>
  <c r="AA263" i="21" s="1"/>
  <c r="AC263" i="21" s="1"/>
  <c r="W262" i="21"/>
  <c r="M262" i="21"/>
  <c r="AA262" i="21" s="1"/>
  <c r="AC262" i="21" s="1"/>
  <c r="W261" i="21"/>
  <c r="M261" i="21"/>
  <c r="AA261" i="21" s="1"/>
  <c r="AC261" i="21" s="1"/>
  <c r="W260" i="21"/>
  <c r="M260" i="21"/>
  <c r="AA260" i="21" s="1"/>
  <c r="AC260" i="21" s="1"/>
  <c r="W259" i="21"/>
  <c r="M259" i="21"/>
  <c r="AA259" i="21" s="1"/>
  <c r="AC259" i="21" s="1"/>
  <c r="W257" i="21"/>
  <c r="M257" i="21"/>
  <c r="AA257" i="21" s="1"/>
  <c r="AC257" i="21" s="1"/>
  <c r="W256" i="21"/>
  <c r="M256" i="21"/>
  <c r="AA256" i="21" s="1"/>
  <c r="AC256" i="21" s="1"/>
  <c r="W255" i="21"/>
  <c r="M255" i="21"/>
  <c r="AA255" i="21" s="1"/>
  <c r="AC255" i="21" s="1"/>
  <c r="W254" i="21"/>
  <c r="M254" i="21"/>
  <c r="AA254" i="21" s="1"/>
  <c r="AC254" i="21" s="1"/>
  <c r="W253" i="21"/>
  <c r="M253" i="21"/>
  <c r="AA253" i="21" s="1"/>
  <c r="AC253" i="21" s="1"/>
  <c r="W251" i="21"/>
  <c r="M251" i="21"/>
  <c r="AA251" i="21" s="1"/>
  <c r="AC251" i="21" s="1"/>
  <c r="W250" i="21"/>
  <c r="M250" i="21"/>
  <c r="AA250" i="21" s="1"/>
  <c r="AC250" i="21" s="1"/>
  <c r="W249" i="21"/>
  <c r="M249" i="21"/>
  <c r="AA249" i="21" s="1"/>
  <c r="AC249" i="21" s="1"/>
  <c r="W248" i="21"/>
  <c r="M248" i="21"/>
  <c r="AA248" i="21" s="1"/>
  <c r="AC248" i="21" s="1"/>
  <c r="W247" i="21"/>
  <c r="M247" i="21"/>
  <c r="AA247" i="21" s="1"/>
  <c r="AC247" i="21" s="1"/>
  <c r="W245" i="21"/>
  <c r="M245" i="21"/>
  <c r="AA245" i="21" s="1"/>
  <c r="AC245" i="21" s="1"/>
  <c r="W244" i="21"/>
  <c r="M244" i="21"/>
  <c r="AA244" i="21" s="1"/>
  <c r="AC244" i="21" s="1"/>
  <c r="W243" i="21"/>
  <c r="M243" i="21"/>
  <c r="AA243" i="21" s="1"/>
  <c r="AC243" i="21" s="1"/>
  <c r="W242" i="21"/>
  <c r="M242" i="21"/>
  <c r="AA242" i="21" s="1"/>
  <c r="AC242" i="21" s="1"/>
  <c r="AE287" i="21"/>
  <c r="Y287" i="21"/>
  <c r="U287" i="21"/>
  <c r="S287" i="21"/>
  <c r="Q287" i="21"/>
  <c r="W241" i="21"/>
  <c r="W287" i="21" s="1"/>
  <c r="K287" i="21"/>
  <c r="I287" i="21"/>
  <c r="G287" i="21"/>
  <c r="E287" i="21"/>
  <c r="E219" i="21"/>
  <c r="A219" i="21"/>
  <c r="W217" i="21"/>
  <c r="M217" i="21"/>
  <c r="AA217" i="21" s="1"/>
  <c r="AC217" i="21" s="1"/>
  <c r="W216" i="21"/>
  <c r="M216" i="21"/>
  <c r="AA216" i="21" s="1"/>
  <c r="AC216" i="21" s="1"/>
  <c r="W215" i="21"/>
  <c r="M215" i="21"/>
  <c r="AA215" i="21" s="1"/>
  <c r="AC215" i="21" s="1"/>
  <c r="W214" i="21"/>
  <c r="M214" i="21"/>
  <c r="AA214" i="21" s="1"/>
  <c r="AC214" i="21" s="1"/>
  <c r="AA213" i="21"/>
  <c r="AC213" i="21" s="1"/>
  <c r="W213" i="21"/>
  <c r="M213" i="21"/>
  <c r="W211" i="21"/>
  <c r="M211" i="21"/>
  <c r="AA211" i="21" s="1"/>
  <c r="AC211" i="21" s="1"/>
  <c r="W210" i="21"/>
  <c r="M210" i="21"/>
  <c r="AA210" i="21" s="1"/>
  <c r="AC210" i="21" s="1"/>
  <c r="W209" i="21"/>
  <c r="M209" i="21"/>
  <c r="AA209" i="21" s="1"/>
  <c r="AC209" i="21" s="1"/>
  <c r="W208" i="21"/>
  <c r="M208" i="21"/>
  <c r="AA208" i="21" s="1"/>
  <c r="AC208" i="21" s="1"/>
  <c r="W207" i="21"/>
  <c r="M207" i="21"/>
  <c r="AA207" i="21" s="1"/>
  <c r="AC207" i="21" s="1"/>
  <c r="AA205" i="21"/>
  <c r="AC205" i="21" s="1"/>
  <c r="W205" i="21"/>
  <c r="M205" i="21"/>
  <c r="W204" i="21"/>
  <c r="M204" i="21"/>
  <c r="AA204" i="21" s="1"/>
  <c r="AC204" i="21" s="1"/>
  <c r="W203" i="21"/>
  <c r="M203" i="21"/>
  <c r="AA203" i="21" s="1"/>
  <c r="AC203" i="21" s="1"/>
  <c r="W202" i="21"/>
  <c r="M202" i="21"/>
  <c r="AA202" i="21" s="1"/>
  <c r="AC202" i="21" s="1"/>
  <c r="W201" i="21"/>
  <c r="M201" i="21"/>
  <c r="AA201" i="21" s="1"/>
  <c r="AC201" i="21" s="1"/>
  <c r="W199" i="21"/>
  <c r="M199" i="21"/>
  <c r="AA199" i="21" s="1"/>
  <c r="AC199" i="21" s="1"/>
  <c r="W198" i="21"/>
  <c r="M198" i="21"/>
  <c r="AA198" i="21" s="1"/>
  <c r="AC198" i="21" s="1"/>
  <c r="W197" i="21"/>
  <c r="M197" i="21"/>
  <c r="AA197" i="21" s="1"/>
  <c r="AC197" i="21" s="1"/>
  <c r="W196" i="21"/>
  <c r="M196" i="21"/>
  <c r="AA196" i="21" s="1"/>
  <c r="AC196" i="21" s="1"/>
  <c r="W195" i="21"/>
  <c r="M195" i="21"/>
  <c r="AA195" i="21" s="1"/>
  <c r="AC195" i="21" s="1"/>
  <c r="W193" i="21"/>
  <c r="M193" i="21"/>
  <c r="AA193" i="21" s="1"/>
  <c r="AC193" i="21" s="1"/>
  <c r="W192" i="21"/>
  <c r="M192" i="21"/>
  <c r="AA192" i="21" s="1"/>
  <c r="AC192" i="21" s="1"/>
  <c r="W191" i="21"/>
  <c r="M191" i="21"/>
  <c r="AA191" i="21" s="1"/>
  <c r="AC191" i="21" s="1"/>
  <c r="W190" i="21"/>
  <c r="M190" i="21"/>
  <c r="AA190" i="21" s="1"/>
  <c r="AC190" i="21" s="1"/>
  <c r="W189" i="21"/>
  <c r="M189" i="21"/>
  <c r="AA189" i="21" s="1"/>
  <c r="AC189" i="21" s="1"/>
  <c r="W187" i="21"/>
  <c r="M187" i="21"/>
  <c r="AA187" i="21" s="1"/>
  <c r="AC187" i="21" s="1"/>
  <c r="W186" i="21"/>
  <c r="M186" i="21"/>
  <c r="AA186" i="21" s="1"/>
  <c r="AC186" i="21" s="1"/>
  <c r="W185" i="21"/>
  <c r="M185" i="21"/>
  <c r="AA185" i="21" s="1"/>
  <c r="AC185" i="21" s="1"/>
  <c r="W184" i="21"/>
  <c r="M184" i="21"/>
  <c r="AA184" i="21" s="1"/>
  <c r="AC184" i="21" s="1"/>
  <c r="W183" i="21"/>
  <c r="M183" i="21"/>
  <c r="AA183" i="21" s="1"/>
  <c r="AC183" i="21" s="1"/>
  <c r="W181" i="21"/>
  <c r="M181" i="21"/>
  <c r="AA181" i="21" s="1"/>
  <c r="AC181" i="21" s="1"/>
  <c r="W180" i="21"/>
  <c r="M180" i="21"/>
  <c r="AA180" i="21" s="1"/>
  <c r="AC180" i="21" s="1"/>
  <c r="W179" i="21"/>
  <c r="M179" i="21"/>
  <c r="AA179" i="21" s="1"/>
  <c r="AC179" i="21" s="1"/>
  <c r="W178" i="21"/>
  <c r="M178" i="21"/>
  <c r="AA178" i="21" s="1"/>
  <c r="AC178" i="21" s="1"/>
  <c r="W177" i="21"/>
  <c r="M177" i="21"/>
  <c r="AA177" i="21" s="1"/>
  <c r="AC177" i="21" s="1"/>
  <c r="W175" i="21"/>
  <c r="M175" i="21"/>
  <c r="AA175" i="21" s="1"/>
  <c r="AC175" i="21" s="1"/>
  <c r="W174" i="21"/>
  <c r="M174" i="21"/>
  <c r="AA174" i="21" s="1"/>
  <c r="AC174" i="21" s="1"/>
  <c r="W173" i="21"/>
  <c r="M173" i="21"/>
  <c r="AA173" i="21" s="1"/>
  <c r="AC173" i="21" s="1"/>
  <c r="W172" i="21"/>
  <c r="M172" i="21"/>
  <c r="AA172" i="21" s="1"/>
  <c r="AC172" i="21" s="1"/>
  <c r="W171" i="21"/>
  <c r="M171" i="21"/>
  <c r="AA171" i="21" s="1"/>
  <c r="AC171" i="21" s="1"/>
  <c r="W169" i="21"/>
  <c r="M169" i="21"/>
  <c r="AA169" i="21" s="1"/>
  <c r="AC169" i="21" s="1"/>
  <c r="W168" i="21"/>
  <c r="M168" i="21"/>
  <c r="AA168" i="21" s="1"/>
  <c r="AC168" i="21" s="1"/>
  <c r="W167" i="21"/>
  <c r="M167" i="21"/>
  <c r="AA167" i="21" s="1"/>
  <c r="AC167" i="21" s="1"/>
  <c r="W166" i="21"/>
  <c r="M166" i="21"/>
  <c r="AA166" i="21" s="1"/>
  <c r="W165" i="21"/>
  <c r="M165" i="21"/>
  <c r="AA165" i="21" s="1"/>
  <c r="AC165" i="21" s="1"/>
  <c r="W147" i="21"/>
  <c r="M147" i="21"/>
  <c r="AA147" i="21" s="1"/>
  <c r="AC147" i="21" s="1"/>
  <c r="W146" i="21"/>
  <c r="M146" i="21"/>
  <c r="AA146" i="21" s="1"/>
  <c r="AC146" i="21" s="1"/>
  <c r="W145" i="21"/>
  <c r="M145" i="21"/>
  <c r="AA145" i="21" s="1"/>
  <c r="AC145" i="21" s="1"/>
  <c r="W144" i="21"/>
  <c r="M144" i="21"/>
  <c r="AA144" i="21" s="1"/>
  <c r="AC144" i="21" s="1"/>
  <c r="W143" i="21"/>
  <c r="M143" i="21"/>
  <c r="AA143" i="21" s="1"/>
  <c r="AC143" i="21" s="1"/>
  <c r="W141" i="21"/>
  <c r="M141" i="21"/>
  <c r="AA141" i="21" s="1"/>
  <c r="AC141" i="21" s="1"/>
  <c r="W140" i="21"/>
  <c r="M140" i="21"/>
  <c r="AA140" i="21" s="1"/>
  <c r="AC140" i="21" s="1"/>
  <c r="W139" i="21"/>
  <c r="M139" i="21"/>
  <c r="AA139" i="21" s="1"/>
  <c r="AC139" i="21" s="1"/>
  <c r="W138" i="21"/>
  <c r="M138" i="21"/>
  <c r="AA138" i="21" s="1"/>
  <c r="AC138" i="21" s="1"/>
  <c r="W137" i="21"/>
  <c r="M137" i="21"/>
  <c r="AA137" i="21" s="1"/>
  <c r="AC137" i="21" s="1"/>
  <c r="W135" i="21"/>
  <c r="M135" i="21"/>
  <c r="AA135" i="21" s="1"/>
  <c r="AC135" i="21" s="1"/>
  <c r="W134" i="21"/>
  <c r="M134" i="21"/>
  <c r="AA134" i="21" s="1"/>
  <c r="AC134" i="21" s="1"/>
  <c r="W133" i="21"/>
  <c r="M133" i="21"/>
  <c r="AA133" i="21" s="1"/>
  <c r="AC133" i="21" s="1"/>
  <c r="W132" i="21"/>
  <c r="M132" i="21"/>
  <c r="AA132" i="21" s="1"/>
  <c r="AC132" i="21" s="1"/>
  <c r="W131" i="21"/>
  <c r="M131" i="21"/>
  <c r="AA131" i="21" s="1"/>
  <c r="AC131" i="21" s="1"/>
  <c r="W129" i="21"/>
  <c r="M129" i="21"/>
  <c r="AA129" i="21" s="1"/>
  <c r="AC129" i="21" s="1"/>
  <c r="W128" i="21"/>
  <c r="M128" i="21"/>
  <c r="AA128" i="21" s="1"/>
  <c r="AC128" i="21" s="1"/>
  <c r="W127" i="21"/>
  <c r="M127" i="21"/>
  <c r="AA127" i="21" s="1"/>
  <c r="AC127" i="21" s="1"/>
  <c r="W126" i="21"/>
  <c r="M126" i="21"/>
  <c r="AA126" i="21" s="1"/>
  <c r="AC126" i="21" s="1"/>
  <c r="W125" i="21"/>
  <c r="M125" i="21"/>
  <c r="AA125" i="21" s="1"/>
  <c r="AC125" i="21" s="1"/>
  <c r="W123" i="21"/>
  <c r="M123" i="21"/>
  <c r="AA123" i="21" s="1"/>
  <c r="AC123" i="21" s="1"/>
  <c r="W122" i="21"/>
  <c r="M122" i="21"/>
  <c r="AA122" i="21" s="1"/>
  <c r="AC122" i="21" s="1"/>
  <c r="W121" i="21"/>
  <c r="M121" i="21"/>
  <c r="AA121" i="21" s="1"/>
  <c r="AC121" i="21" s="1"/>
  <c r="W120" i="21"/>
  <c r="M120" i="21"/>
  <c r="AA120" i="21" s="1"/>
  <c r="AC120" i="21" s="1"/>
  <c r="W119" i="21"/>
  <c r="M119" i="21"/>
  <c r="AA119" i="21" s="1"/>
  <c r="AC119" i="21" s="1"/>
  <c r="W117" i="21"/>
  <c r="M117" i="21"/>
  <c r="AA117" i="21" s="1"/>
  <c r="AC117" i="21" s="1"/>
  <c r="W116" i="21"/>
  <c r="M116" i="21"/>
  <c r="AA116" i="21" s="1"/>
  <c r="AC116" i="21" s="1"/>
  <c r="W115" i="21"/>
  <c r="M115" i="21"/>
  <c r="AA115" i="21" s="1"/>
  <c r="AC115" i="21" s="1"/>
  <c r="W114" i="21"/>
  <c r="M114" i="21"/>
  <c r="AA114" i="21" s="1"/>
  <c r="AC114" i="21" s="1"/>
  <c r="W113" i="21"/>
  <c r="M113" i="21"/>
  <c r="AA113" i="21" s="1"/>
  <c r="AC113" i="21" s="1"/>
  <c r="W111" i="21"/>
  <c r="M111" i="21"/>
  <c r="AA111" i="21" s="1"/>
  <c r="AC111" i="21" s="1"/>
  <c r="W110" i="21"/>
  <c r="M110" i="21"/>
  <c r="AA110" i="21" s="1"/>
  <c r="AC110" i="21" s="1"/>
  <c r="W109" i="21"/>
  <c r="M109" i="21"/>
  <c r="AA109" i="21" s="1"/>
  <c r="AC109" i="21" s="1"/>
  <c r="W108" i="21"/>
  <c r="M108" i="21"/>
  <c r="AA108" i="21" s="1"/>
  <c r="AC108" i="21" s="1"/>
  <c r="W107" i="21"/>
  <c r="M107" i="21"/>
  <c r="AA107" i="21" s="1"/>
  <c r="AC107" i="21" s="1"/>
  <c r="W105" i="21"/>
  <c r="M105" i="21"/>
  <c r="AA105" i="21" s="1"/>
  <c r="AC105" i="21" s="1"/>
  <c r="W104" i="21"/>
  <c r="M104" i="21"/>
  <c r="AA104" i="21" s="1"/>
  <c r="AC104" i="21" s="1"/>
  <c r="W103" i="21"/>
  <c r="M103" i="21"/>
  <c r="AA103" i="21" s="1"/>
  <c r="AC103" i="21" s="1"/>
  <c r="W102" i="21"/>
  <c r="M102" i="21"/>
  <c r="AA102" i="21" s="1"/>
  <c r="AC102" i="21" s="1"/>
  <c r="W101" i="21"/>
  <c r="M101" i="21"/>
  <c r="AA101" i="21" s="1"/>
  <c r="AC101" i="21" s="1"/>
  <c r="W99" i="21"/>
  <c r="M99" i="21"/>
  <c r="AA99" i="21" s="1"/>
  <c r="W98" i="21"/>
  <c r="M98" i="21"/>
  <c r="AA98" i="21" s="1"/>
  <c r="AC98" i="21" s="1"/>
  <c r="W97" i="21"/>
  <c r="M97" i="21"/>
  <c r="AA97" i="21" s="1"/>
  <c r="AC97" i="21" s="1"/>
  <c r="W96" i="21"/>
  <c r="M96" i="21"/>
  <c r="AA96" i="21" s="1"/>
  <c r="AC96" i="21" s="1"/>
  <c r="W95" i="21"/>
  <c r="M95" i="21"/>
  <c r="AA95" i="21" s="1"/>
  <c r="AC95" i="21" s="1"/>
  <c r="W93" i="21"/>
  <c r="M93" i="21"/>
  <c r="AA93" i="21" s="1"/>
  <c r="AC93" i="21" s="1"/>
  <c r="W92" i="21"/>
  <c r="M92" i="21"/>
  <c r="AA92" i="21" s="1"/>
  <c r="AC92" i="21" s="1"/>
  <c r="W91" i="21"/>
  <c r="M91" i="21"/>
  <c r="AA91" i="21" s="1"/>
  <c r="AC91" i="21" s="1"/>
  <c r="W90" i="21"/>
  <c r="M90" i="21"/>
  <c r="AA90" i="21" s="1"/>
  <c r="AC90" i="21" s="1"/>
  <c r="AE219" i="21"/>
  <c r="Y219" i="21"/>
  <c r="U219" i="21"/>
  <c r="S219" i="21"/>
  <c r="Q219" i="21"/>
  <c r="W89" i="21"/>
  <c r="K219" i="21"/>
  <c r="I219" i="21"/>
  <c r="M89" i="21"/>
  <c r="AE61" i="21"/>
  <c r="AE289" i="21" s="1"/>
  <c r="S61" i="21"/>
  <c r="S289" i="21" s="1"/>
  <c r="O61" i="21"/>
  <c r="G61" i="21"/>
  <c r="A61" i="21"/>
  <c r="A289" i="21" s="1"/>
  <c r="W58" i="21"/>
  <c r="M58" i="21"/>
  <c r="AA58" i="21" s="1"/>
  <c r="AC58" i="21" s="1"/>
  <c r="W57" i="21"/>
  <c r="M57" i="21"/>
  <c r="AA57" i="21" s="1"/>
  <c r="AC57" i="21" s="1"/>
  <c r="W56" i="21"/>
  <c r="M56" i="21"/>
  <c r="AA56" i="21" s="1"/>
  <c r="AC56" i="21" s="1"/>
  <c r="W54" i="21"/>
  <c r="M54" i="21"/>
  <c r="AA54" i="21" s="1"/>
  <c r="AC54" i="21" s="1"/>
  <c r="W53" i="21"/>
  <c r="M53" i="21"/>
  <c r="AA53" i="21" s="1"/>
  <c r="AC53" i="21" s="1"/>
  <c r="W52" i="21"/>
  <c r="M52" i="21"/>
  <c r="AA52" i="21" s="1"/>
  <c r="AC52" i="21" s="1"/>
  <c r="W51" i="21"/>
  <c r="M51" i="21"/>
  <c r="AA51" i="21" s="1"/>
  <c r="AC51" i="21" s="1"/>
  <c r="W50" i="21"/>
  <c r="M50" i="21"/>
  <c r="AA50" i="21" s="1"/>
  <c r="AC50" i="21" s="1"/>
  <c r="W48" i="21"/>
  <c r="M48" i="21"/>
  <c r="AA48" i="21" s="1"/>
  <c r="AC48" i="21" s="1"/>
  <c r="W47" i="21"/>
  <c r="M47" i="21"/>
  <c r="AA47" i="21" s="1"/>
  <c r="AC47" i="21" s="1"/>
  <c r="W46" i="21"/>
  <c r="M46" i="21"/>
  <c r="AA46" i="21" s="1"/>
  <c r="AC46" i="21" s="1"/>
  <c r="W45" i="21"/>
  <c r="M45" i="21"/>
  <c r="AA45" i="21" s="1"/>
  <c r="AC45" i="21" s="1"/>
  <c r="W44" i="21"/>
  <c r="M44" i="21"/>
  <c r="AA44" i="21" s="1"/>
  <c r="AC44" i="21" s="1"/>
  <c r="W42" i="21"/>
  <c r="M42" i="21"/>
  <c r="AA42" i="21" s="1"/>
  <c r="AC42" i="21" s="1"/>
  <c r="W41" i="21"/>
  <c r="M41" i="21"/>
  <c r="AA41" i="21" s="1"/>
  <c r="AC41" i="21" s="1"/>
  <c r="W40" i="21"/>
  <c r="M40" i="21"/>
  <c r="AA40" i="21" s="1"/>
  <c r="AC40" i="21" s="1"/>
  <c r="W39" i="21"/>
  <c r="M39" i="21"/>
  <c r="AA39" i="21" s="1"/>
  <c r="AC39" i="21" s="1"/>
  <c r="W38" i="21"/>
  <c r="M38" i="21"/>
  <c r="AA38" i="21" s="1"/>
  <c r="AC38" i="21" s="1"/>
  <c r="W36" i="21"/>
  <c r="M36" i="21"/>
  <c r="AA36" i="21" s="1"/>
  <c r="AC36" i="21" s="1"/>
  <c r="W35" i="21"/>
  <c r="M35" i="21"/>
  <c r="AA35" i="21" s="1"/>
  <c r="AC35" i="21" s="1"/>
  <c r="W34" i="21"/>
  <c r="M34" i="21"/>
  <c r="AA34" i="21" s="1"/>
  <c r="AC34" i="21" s="1"/>
  <c r="W33" i="21"/>
  <c r="M33" i="21"/>
  <c r="AA33" i="21" s="1"/>
  <c r="W32" i="21"/>
  <c r="M32" i="21"/>
  <c r="AA32" i="21" s="1"/>
  <c r="AC32" i="21" s="1"/>
  <c r="W30" i="21"/>
  <c r="M30" i="21"/>
  <c r="AA30" i="21" s="1"/>
  <c r="AC30" i="21" s="1"/>
  <c r="W29" i="21"/>
  <c r="M29" i="21"/>
  <c r="AA29" i="21" s="1"/>
  <c r="AC29" i="21" s="1"/>
  <c r="W28" i="21"/>
  <c r="M28" i="21"/>
  <c r="AA28" i="21" s="1"/>
  <c r="AC28" i="21" s="1"/>
  <c r="W27" i="21"/>
  <c r="M27" i="21"/>
  <c r="AA27" i="21" s="1"/>
  <c r="AC27" i="21" s="1"/>
  <c r="W26" i="21"/>
  <c r="M26" i="21"/>
  <c r="AA26" i="21" s="1"/>
  <c r="AC26" i="21" s="1"/>
  <c r="W24" i="21"/>
  <c r="M24" i="21"/>
  <c r="AA24" i="21" s="1"/>
  <c r="AC24" i="21" s="1"/>
  <c r="W23" i="21"/>
  <c r="M23" i="21"/>
  <c r="AA23" i="21" s="1"/>
  <c r="W22" i="21"/>
  <c r="M22" i="21"/>
  <c r="AA22" i="21" s="1"/>
  <c r="AC22" i="21" s="1"/>
  <c r="W21" i="21"/>
  <c r="M21" i="21"/>
  <c r="AA21" i="21" s="1"/>
  <c r="AC21" i="21" s="1"/>
  <c r="W20" i="21"/>
  <c r="M20" i="21"/>
  <c r="AA20" i="21" s="1"/>
  <c r="AC20" i="21" s="1"/>
  <c r="K61" i="21"/>
  <c r="W18" i="21"/>
  <c r="M18" i="21"/>
  <c r="AA18" i="21" s="1"/>
  <c r="AC18" i="21" s="1"/>
  <c r="W17" i="21"/>
  <c r="M17" i="21"/>
  <c r="AA17" i="21" s="1"/>
  <c r="AC17" i="21" s="1"/>
  <c r="W16" i="21"/>
  <c r="M16" i="21"/>
  <c r="AA16" i="21" s="1"/>
  <c r="AC16" i="21" s="1"/>
  <c r="W15" i="21"/>
  <c r="M15" i="21"/>
  <c r="AA15" i="21" s="1"/>
  <c r="AC15" i="21" s="1"/>
  <c r="Y61" i="21"/>
  <c r="Y289" i="21" s="1"/>
  <c r="U61" i="21"/>
  <c r="Q61" i="21"/>
  <c r="W14" i="21"/>
  <c r="I61" i="21"/>
  <c r="E61" i="21"/>
  <c r="AN287" i="20"/>
  <c r="A287" i="20"/>
  <c r="Y284" i="20"/>
  <c r="AI281" i="20"/>
  <c r="Y281" i="20"/>
  <c r="AI280" i="20"/>
  <c r="Y280" i="20"/>
  <c r="AK280" i="20" s="1"/>
  <c r="AI279" i="20"/>
  <c r="AI278" i="20"/>
  <c r="Y277" i="20"/>
  <c r="AI274" i="20"/>
  <c r="Y272" i="20"/>
  <c r="AI271" i="20"/>
  <c r="Y271" i="20"/>
  <c r="AK271" i="20" s="1"/>
  <c r="Y269" i="20"/>
  <c r="AI268" i="20"/>
  <c r="AI267" i="20"/>
  <c r="Y267" i="20"/>
  <c r="AI266" i="20"/>
  <c r="Y265" i="20"/>
  <c r="AI262" i="20"/>
  <c r="AI261" i="20"/>
  <c r="AI259" i="20"/>
  <c r="AI257" i="20"/>
  <c r="AI256" i="20"/>
  <c r="AI255" i="20"/>
  <c r="Y253" i="20"/>
  <c r="AI251" i="20"/>
  <c r="AI250" i="20"/>
  <c r="AI249" i="20"/>
  <c r="AI248" i="20"/>
  <c r="Y247" i="20"/>
  <c r="AI245" i="20"/>
  <c r="Y245" i="20"/>
  <c r="AK245" i="20" s="1"/>
  <c r="AI244" i="20"/>
  <c r="AI243" i="20"/>
  <c r="AN219" i="20"/>
  <c r="A219" i="20"/>
  <c r="AI217" i="20"/>
  <c r="Y217" i="20"/>
  <c r="AK217" i="20" s="1"/>
  <c r="AI215" i="20"/>
  <c r="Y215" i="20"/>
  <c r="AK215" i="20" s="1"/>
  <c r="AI214" i="20"/>
  <c r="AI213" i="20"/>
  <c r="Y213" i="20"/>
  <c r="AI211" i="20"/>
  <c r="AI210" i="20"/>
  <c r="AI209" i="20"/>
  <c r="AI208" i="20"/>
  <c r="AI207" i="20"/>
  <c r="Y207" i="20"/>
  <c r="AI205" i="20"/>
  <c r="AI204" i="20"/>
  <c r="Y204" i="20"/>
  <c r="AI203" i="20"/>
  <c r="AI202" i="20"/>
  <c r="AI201" i="20"/>
  <c r="Y201" i="20"/>
  <c r="AI199" i="20"/>
  <c r="Y199" i="20"/>
  <c r="AI192" i="20"/>
  <c r="Y192" i="20"/>
  <c r="AI190" i="20"/>
  <c r="AI189" i="20"/>
  <c r="AI186" i="20"/>
  <c r="AI185" i="20"/>
  <c r="AI180" i="20"/>
  <c r="Y180" i="20"/>
  <c r="AK180" i="20" s="1"/>
  <c r="AI178" i="20"/>
  <c r="AI177" i="20"/>
  <c r="AI175" i="20"/>
  <c r="Y171" i="20"/>
  <c r="AI169" i="20"/>
  <c r="AI167" i="20"/>
  <c r="AI165" i="20"/>
  <c r="Y146" i="20"/>
  <c r="Y145" i="20"/>
  <c r="AI143" i="20"/>
  <c r="AI141" i="20"/>
  <c r="Y141" i="20"/>
  <c r="AI140" i="20"/>
  <c r="Y140" i="20"/>
  <c r="AI139" i="20"/>
  <c r="Y139" i="20"/>
  <c r="AK139" i="20" s="1"/>
  <c r="AI137" i="20"/>
  <c r="AI135" i="20"/>
  <c r="AI132" i="20"/>
  <c r="Y132" i="20"/>
  <c r="AK132" i="20" s="1"/>
  <c r="AI129" i="20"/>
  <c r="AI128" i="20"/>
  <c r="Y127" i="20"/>
  <c r="AI126" i="20"/>
  <c r="Y126" i="20"/>
  <c r="AI123" i="20"/>
  <c r="AI122" i="20"/>
  <c r="AI119" i="20"/>
  <c r="Y119" i="20"/>
  <c r="AK119" i="20" s="1"/>
  <c r="AI116" i="20"/>
  <c r="AI115" i="20"/>
  <c r="Y113" i="20"/>
  <c r="AI111" i="20"/>
  <c r="AI110" i="20"/>
  <c r="AI109" i="20"/>
  <c r="Y108" i="20"/>
  <c r="AI105" i="20"/>
  <c r="Y105" i="20"/>
  <c r="AK105" i="20" s="1"/>
  <c r="AI104" i="20"/>
  <c r="AI102" i="20"/>
  <c r="Y99" i="20"/>
  <c r="AI98" i="20"/>
  <c r="AI97" i="20"/>
  <c r="AI96" i="20"/>
  <c r="AI92" i="20"/>
  <c r="Y92" i="20"/>
  <c r="AK92" i="20" s="1"/>
  <c r="AA219" i="20"/>
  <c r="AN60" i="20"/>
  <c r="AN289" i="20" s="1"/>
  <c r="A60" i="20"/>
  <c r="A289" i="20" s="1"/>
  <c r="Y58" i="20"/>
  <c r="AI57" i="20"/>
  <c r="Y57" i="20"/>
  <c r="AK57" i="20" s="1"/>
  <c r="AI54" i="20"/>
  <c r="AI53" i="20"/>
  <c r="Y53" i="20"/>
  <c r="AI52" i="20"/>
  <c r="Y52" i="20"/>
  <c r="AI51" i="20"/>
  <c r="Y51" i="20"/>
  <c r="AK51" i="20" s="1"/>
  <c r="Y50" i="20"/>
  <c r="AI48" i="20"/>
  <c r="AI47" i="20"/>
  <c r="AI44" i="20"/>
  <c r="Y44" i="20"/>
  <c r="AK44" i="20" s="1"/>
  <c r="AI40" i="20"/>
  <c r="Y39" i="20"/>
  <c r="AI38" i="20"/>
  <c r="Y38" i="20"/>
  <c r="AI35" i="20"/>
  <c r="AI34" i="20"/>
  <c r="Y32" i="20"/>
  <c r="AI30" i="20"/>
  <c r="Y30" i="20"/>
  <c r="AK30" i="20" s="1"/>
  <c r="AI29" i="20"/>
  <c r="AI27" i="20"/>
  <c r="Y26" i="20"/>
  <c r="Y24" i="20"/>
  <c r="AI23" i="20"/>
  <c r="AI22" i="20"/>
  <c r="AI21" i="20"/>
  <c r="Y20" i="20"/>
  <c r="Y18" i="20"/>
  <c r="AI17" i="20"/>
  <c r="Y17" i="20"/>
  <c r="AK17" i="20" s="1"/>
  <c r="AI15" i="20"/>
  <c r="AI14" i="20"/>
  <c r="AN287" i="19"/>
  <c r="A287" i="19"/>
  <c r="AD285" i="19"/>
  <c r="U284" i="19"/>
  <c r="AD283" i="19"/>
  <c r="U283" i="19"/>
  <c r="U280" i="19"/>
  <c r="AD279" i="19"/>
  <c r="U277" i="19"/>
  <c r="AD275" i="19"/>
  <c r="U273" i="19"/>
  <c r="AD272" i="19"/>
  <c r="U272" i="19"/>
  <c r="AD268" i="19"/>
  <c r="U268" i="19"/>
  <c r="AD265" i="19"/>
  <c r="U265" i="19"/>
  <c r="U262" i="19"/>
  <c r="AD261" i="19"/>
  <c r="U261" i="19"/>
  <c r="U259" i="19"/>
  <c r="AD257" i="19"/>
  <c r="AD254" i="19"/>
  <c r="U254" i="19"/>
  <c r="AD250" i="19"/>
  <c r="U248" i="19"/>
  <c r="AD247" i="19"/>
  <c r="U244" i="19"/>
  <c r="AD243" i="19"/>
  <c r="AH287" i="19"/>
  <c r="AF287" i="19"/>
  <c r="AB287" i="19"/>
  <c r="S287" i="19"/>
  <c r="Q287" i="19"/>
  <c r="U241" i="19"/>
  <c r="G287" i="19"/>
  <c r="AN219" i="19"/>
  <c r="A219" i="19"/>
  <c r="U217" i="19"/>
  <c r="U216" i="19"/>
  <c r="AD214" i="19"/>
  <c r="U213" i="19"/>
  <c r="AD211" i="19"/>
  <c r="U211" i="19"/>
  <c r="U209" i="19"/>
  <c r="U208" i="19"/>
  <c r="AD207" i="19"/>
  <c r="AD205" i="19"/>
  <c r="U205" i="19"/>
  <c r="AD204" i="19"/>
  <c r="U204" i="19"/>
  <c r="U203" i="19"/>
  <c r="U202" i="19"/>
  <c r="AD201" i="19"/>
  <c r="AD199" i="19"/>
  <c r="U198" i="19"/>
  <c r="AD197" i="19"/>
  <c r="U197" i="19"/>
  <c r="U195" i="19"/>
  <c r="M195" i="19"/>
  <c r="U193" i="19"/>
  <c r="M193" i="19"/>
  <c r="AD192" i="19"/>
  <c r="M192" i="19"/>
  <c r="AD191" i="19"/>
  <c r="U191" i="19"/>
  <c r="M191" i="19"/>
  <c r="AD190" i="19"/>
  <c r="U190" i="19"/>
  <c r="U189" i="19"/>
  <c r="M189" i="19"/>
  <c r="AD187" i="19"/>
  <c r="U187" i="19"/>
  <c r="AL187" i="19" s="1"/>
  <c r="M187" i="19"/>
  <c r="AD186" i="19"/>
  <c r="U186" i="19"/>
  <c r="AL186" i="19" s="1"/>
  <c r="AD185" i="19"/>
  <c r="AD184" i="19"/>
  <c r="U184" i="19"/>
  <c r="M181" i="19"/>
  <c r="U180" i="19"/>
  <c r="M180" i="19"/>
  <c r="AD179" i="19"/>
  <c r="M178" i="19"/>
  <c r="AD177" i="19"/>
  <c r="M177" i="19"/>
  <c r="AD175" i="19"/>
  <c r="AD173" i="19"/>
  <c r="AD172" i="19"/>
  <c r="AD171" i="19"/>
  <c r="AD169" i="19"/>
  <c r="AD167" i="19"/>
  <c r="AD166" i="19"/>
  <c r="M166" i="19"/>
  <c r="AD165" i="19"/>
  <c r="AD147" i="19"/>
  <c r="AD146" i="19"/>
  <c r="M146" i="19"/>
  <c r="M144" i="19"/>
  <c r="M143" i="19"/>
  <c r="M141" i="19"/>
  <c r="M139" i="19"/>
  <c r="AD138" i="19"/>
  <c r="U138" i="19"/>
  <c r="AD137" i="19"/>
  <c r="AD135" i="19"/>
  <c r="AD134" i="19"/>
  <c r="AD133" i="19"/>
  <c r="AD131" i="19"/>
  <c r="AD127" i="19"/>
  <c r="M127" i="19"/>
  <c r="M122" i="19"/>
  <c r="AD121" i="19"/>
  <c r="U117" i="19"/>
  <c r="AD116" i="19"/>
  <c r="M116" i="19"/>
  <c r="M111" i="19"/>
  <c r="AD110" i="19"/>
  <c r="U107" i="19"/>
  <c r="AD105" i="19"/>
  <c r="M105" i="19"/>
  <c r="M104" i="19"/>
  <c r="AD102" i="19"/>
  <c r="M101" i="19"/>
  <c r="AD99" i="19"/>
  <c r="AD98" i="19"/>
  <c r="AD95" i="19"/>
  <c r="AD91" i="19"/>
  <c r="AN60" i="19"/>
  <c r="AN289" i="19" s="1"/>
  <c r="A60" i="19"/>
  <c r="A289" i="19" s="1"/>
  <c r="M58" i="19"/>
  <c r="M57" i="19"/>
  <c r="U56" i="19"/>
  <c r="M56" i="19"/>
  <c r="AD54" i="19"/>
  <c r="U53" i="19"/>
  <c r="M53" i="19"/>
  <c r="U52" i="19"/>
  <c r="M52" i="19"/>
  <c r="U51" i="19"/>
  <c r="U50" i="19"/>
  <c r="M50" i="19"/>
  <c r="U48" i="19"/>
  <c r="M46" i="19"/>
  <c r="U45" i="19"/>
  <c r="M45" i="19"/>
  <c r="M44" i="19"/>
  <c r="M42" i="19"/>
  <c r="M41" i="19"/>
  <c r="M40" i="19"/>
  <c r="M39" i="19"/>
  <c r="M38" i="19"/>
  <c r="M35" i="19"/>
  <c r="AD34" i="19"/>
  <c r="AD33" i="19"/>
  <c r="AD32" i="19"/>
  <c r="M32" i="19"/>
  <c r="U30" i="19"/>
  <c r="AD29" i="19"/>
  <c r="U27" i="19"/>
  <c r="U23" i="19"/>
  <c r="U22" i="19"/>
  <c r="U21" i="19"/>
  <c r="U20" i="19"/>
  <c r="AD18" i="19"/>
  <c r="M17" i="19"/>
  <c r="AD16" i="19"/>
  <c r="AD15" i="19"/>
  <c r="S60" i="19"/>
  <c r="M14" i="19"/>
  <c r="AR287" i="18"/>
  <c r="A287" i="18"/>
  <c r="AP287" i="18"/>
  <c r="AR219" i="18"/>
  <c r="A219" i="18"/>
  <c r="AL198" i="18"/>
  <c r="AL187" i="18"/>
  <c r="AL185" i="18"/>
  <c r="W96" i="18"/>
  <c r="AP219" i="18"/>
  <c r="AR60" i="18"/>
  <c r="AR289" i="18" s="1"/>
  <c r="A60" i="18"/>
  <c r="A289" i="18" s="1"/>
  <c r="AP60" i="18"/>
  <c r="AN287" i="17"/>
  <c r="A287" i="17"/>
  <c r="AV285" i="17"/>
  <c r="AT285" i="17"/>
  <c r="AV284" i="17"/>
  <c r="AT284" i="17"/>
  <c r="AT283" i="17"/>
  <c r="AV281" i="17"/>
  <c r="AT281" i="17"/>
  <c r="AV280" i="17"/>
  <c r="AT280" i="17"/>
  <c r="S279" i="17"/>
  <c r="M279" i="17"/>
  <c r="AR279" i="17"/>
  <c r="AV278" i="17"/>
  <c r="AT278" i="17"/>
  <c r="AV277" i="17"/>
  <c r="AT277" i="17"/>
  <c r="W277" i="17"/>
  <c r="AV275" i="17"/>
  <c r="AT275" i="17"/>
  <c r="AV274" i="17"/>
  <c r="M274" i="17"/>
  <c r="AT273" i="17"/>
  <c r="AR273" i="17"/>
  <c r="AV272" i="17"/>
  <c r="G272" i="17"/>
  <c r="AV271" i="17"/>
  <c r="AT271" i="17"/>
  <c r="W268" i="17"/>
  <c r="AV267" i="17"/>
  <c r="G267" i="17"/>
  <c r="AV266" i="17"/>
  <c r="AT266" i="17"/>
  <c r="S265" i="17"/>
  <c r="AT263" i="17"/>
  <c r="AV262" i="17"/>
  <c r="AV261" i="17"/>
  <c r="AT261" i="17"/>
  <c r="AT260" i="17"/>
  <c r="AR260" i="17"/>
  <c r="AT259" i="17"/>
  <c r="AV257" i="17"/>
  <c r="AT257" i="17"/>
  <c r="AT256" i="17"/>
  <c r="G256" i="17"/>
  <c r="AV254" i="17"/>
  <c r="AV253" i="17"/>
  <c r="AT251" i="17"/>
  <c r="AT249" i="17"/>
  <c r="AV248" i="17"/>
  <c r="AT248" i="17"/>
  <c r="AT247" i="17"/>
  <c r="AR245" i="17"/>
  <c r="AT244" i="17"/>
  <c r="AV243" i="17"/>
  <c r="AV242" i="17"/>
  <c r="G242" i="17"/>
  <c r="AN219" i="17"/>
  <c r="A219" i="17"/>
  <c r="AT217" i="17"/>
  <c r="M216" i="17"/>
  <c r="AR213" i="17"/>
  <c r="S213" i="17"/>
  <c r="AT213" i="17"/>
  <c r="AV209" i="17"/>
  <c r="M209" i="17"/>
  <c r="W203" i="17"/>
  <c r="AV202" i="17"/>
  <c r="AV198" i="17"/>
  <c r="AT198" i="17"/>
  <c r="AT196" i="17"/>
  <c r="S195" i="17"/>
  <c r="AT195" i="17"/>
  <c r="AV184" i="17"/>
  <c r="AT184" i="17"/>
  <c r="AT175" i="17"/>
  <c r="S173" i="17"/>
  <c r="M173" i="17"/>
  <c r="S169" i="17"/>
  <c r="M169" i="17"/>
  <c r="AT166" i="17"/>
  <c r="AT143" i="17"/>
  <c r="AT140" i="17"/>
  <c r="W139" i="17"/>
  <c r="AR138" i="17"/>
  <c r="S135" i="17"/>
  <c r="G132" i="17"/>
  <c r="G123" i="17"/>
  <c r="S121" i="17"/>
  <c r="AV110" i="17"/>
  <c r="AR109" i="17"/>
  <c r="AV107" i="17"/>
  <c r="AV103" i="17"/>
  <c r="AR102" i="17"/>
  <c r="AV99" i="17"/>
  <c r="AT99" i="17"/>
  <c r="AR98" i="17"/>
  <c r="S96" i="17"/>
  <c r="AR96" i="17"/>
  <c r="W93" i="17"/>
  <c r="AR92" i="17"/>
  <c r="AR91" i="17"/>
  <c r="AN60" i="17"/>
  <c r="AN289" i="17" s="1"/>
  <c r="A60" i="17"/>
  <c r="A289" i="17" s="1"/>
  <c r="AV58" i="17"/>
  <c r="M58" i="17"/>
  <c r="AR58" i="17"/>
  <c r="AV56" i="17"/>
  <c r="M56" i="17"/>
  <c r="AT54" i="17"/>
  <c r="S53" i="17"/>
  <c r="M53" i="17"/>
  <c r="AV51" i="17"/>
  <c r="M51" i="17"/>
  <c r="G51" i="17"/>
  <c r="S50" i="17"/>
  <c r="AT50" i="17"/>
  <c r="S48" i="17"/>
  <c r="AV47" i="17"/>
  <c r="AR47" i="17"/>
  <c r="W46" i="17"/>
  <c r="M46" i="17"/>
  <c r="AT45" i="17"/>
  <c r="AV42" i="17"/>
  <c r="S41" i="17"/>
  <c r="M41" i="17"/>
  <c r="AV40" i="17"/>
  <c r="AT40" i="17"/>
  <c r="G40" i="17"/>
  <c r="AV39" i="17"/>
  <c r="S38" i="17"/>
  <c r="AT38" i="17"/>
  <c r="S36" i="17"/>
  <c r="M36" i="17"/>
  <c r="AR36" i="17"/>
  <c r="AV35" i="17"/>
  <c r="S34" i="17"/>
  <c r="AT33" i="17"/>
  <c r="AR33" i="17"/>
  <c r="AV32" i="17"/>
  <c r="AV30" i="17"/>
  <c r="AT30" i="17"/>
  <c r="S29" i="17"/>
  <c r="W29" i="17"/>
  <c r="G29" i="17"/>
  <c r="AR29" i="17"/>
  <c r="AV26" i="17"/>
  <c r="M26" i="17"/>
  <c r="AV24" i="17"/>
  <c r="AT23" i="17"/>
  <c r="AR23" i="17"/>
  <c r="AV22" i="17"/>
  <c r="M22" i="17"/>
  <c r="AV20" i="17"/>
  <c r="S18" i="17"/>
  <c r="AT18" i="17"/>
  <c r="AV16" i="17"/>
  <c r="S15" i="17"/>
  <c r="AP60" i="17"/>
  <c r="AV14" i="17"/>
  <c r="AN287" i="16"/>
  <c r="A287" i="16"/>
  <c r="AV284" i="16"/>
  <c r="AV283" i="16"/>
  <c r="M283" i="16"/>
  <c r="M280" i="16"/>
  <c r="G280" i="16"/>
  <c r="AV279" i="16"/>
  <c r="AT279" i="16"/>
  <c r="W279" i="16"/>
  <c r="AV277" i="16"/>
  <c r="AT277" i="16"/>
  <c r="S275" i="16"/>
  <c r="M275" i="16"/>
  <c r="G275" i="16"/>
  <c r="AT274" i="16"/>
  <c r="AT272" i="16"/>
  <c r="AV271" i="16"/>
  <c r="AT271" i="16"/>
  <c r="S269" i="16"/>
  <c r="AT269" i="16"/>
  <c r="AV268" i="16"/>
  <c r="M268" i="16"/>
  <c r="AR268" i="16"/>
  <c r="AV267" i="16"/>
  <c r="AT266" i="16"/>
  <c r="AT265" i="16"/>
  <c r="G265" i="16"/>
  <c r="AT263" i="16"/>
  <c r="S263" i="16"/>
  <c r="S262" i="16"/>
  <c r="M262" i="16"/>
  <c r="G262" i="16"/>
  <c r="AV261" i="16"/>
  <c r="AT261" i="16"/>
  <c r="AT260" i="16"/>
  <c r="AV257" i="16"/>
  <c r="AT257" i="16"/>
  <c r="AV256" i="16"/>
  <c r="AT256" i="16"/>
  <c r="S255" i="16"/>
  <c r="AT255" i="16"/>
  <c r="AV253" i="16"/>
  <c r="AV250" i="16"/>
  <c r="AV249" i="16"/>
  <c r="AT249" i="16"/>
  <c r="S248" i="16"/>
  <c r="AT248" i="16"/>
  <c r="AR248" i="16"/>
  <c r="AV247" i="16"/>
  <c r="AT247" i="16"/>
  <c r="G247" i="16"/>
  <c r="S245" i="16"/>
  <c r="AT244" i="16"/>
  <c r="AV243" i="16"/>
  <c r="M243" i="16"/>
  <c r="G243" i="16"/>
  <c r="AV242" i="16"/>
  <c r="AV241" i="16"/>
  <c r="AN219" i="16"/>
  <c r="A219" i="16"/>
  <c r="S217" i="16"/>
  <c r="M217" i="16"/>
  <c r="AR217" i="16"/>
  <c r="AT216" i="16"/>
  <c r="AR216" i="16"/>
  <c r="AV214" i="16"/>
  <c r="AR213" i="16"/>
  <c r="S210" i="16"/>
  <c r="G210" i="16"/>
  <c r="AT208" i="16"/>
  <c r="M208" i="16"/>
  <c r="M207" i="16"/>
  <c r="AT203" i="16"/>
  <c r="G202" i="16"/>
  <c r="AT199" i="16"/>
  <c r="AT198" i="16"/>
  <c r="AT197" i="16"/>
  <c r="AT196" i="16"/>
  <c r="S191" i="16"/>
  <c r="S190" i="16"/>
  <c r="AV187" i="16"/>
  <c r="G187" i="16"/>
  <c r="AV186" i="16"/>
  <c r="AV185" i="16"/>
  <c r="AT185" i="16"/>
  <c r="S184" i="16"/>
  <c r="AV174" i="16"/>
  <c r="S173" i="16"/>
  <c r="M173" i="16"/>
  <c r="AT172" i="16"/>
  <c r="M171" i="16"/>
  <c r="G171" i="16"/>
  <c r="AV169" i="16"/>
  <c r="AR169" i="16"/>
  <c r="AR166" i="16"/>
  <c r="AR146" i="16"/>
  <c r="AR145" i="16"/>
  <c r="AT139" i="16"/>
  <c r="AT138" i="16"/>
  <c r="AT133" i="16"/>
  <c r="G129" i="16"/>
  <c r="AT127" i="16"/>
  <c r="AT123" i="16"/>
  <c r="AT120" i="16"/>
  <c r="AT119" i="16"/>
  <c r="G119" i="16"/>
  <c r="AT117" i="16"/>
  <c r="AT116" i="16"/>
  <c r="AR115" i="16"/>
  <c r="AT109" i="16"/>
  <c r="AT104" i="16"/>
  <c r="G104" i="16"/>
  <c r="AR101" i="16"/>
  <c r="AT99" i="16"/>
  <c r="AR99" i="16"/>
  <c r="AT98" i="16"/>
  <c r="AT93" i="16"/>
  <c r="AR93" i="16"/>
  <c r="AT92" i="16"/>
  <c r="AR90" i="16"/>
  <c r="AN60" i="16"/>
  <c r="AN289" i="16" s="1"/>
  <c r="A60" i="16"/>
  <c r="A289" i="16" s="1"/>
  <c r="AT58" i="16"/>
  <c r="G58" i="16"/>
  <c r="AV56" i="16"/>
  <c r="M56" i="16"/>
  <c r="M50" i="16"/>
  <c r="M48" i="16"/>
  <c r="AV46" i="16"/>
  <c r="AT46" i="16"/>
  <c r="AV45" i="16"/>
  <c r="AT45" i="16"/>
  <c r="AT44" i="16"/>
  <c r="AV42" i="16"/>
  <c r="M42" i="16"/>
  <c r="AV41" i="16"/>
  <c r="AT41" i="16"/>
  <c r="AT40" i="16"/>
  <c r="AT39" i="16"/>
  <c r="AV38" i="16"/>
  <c r="AT38" i="16"/>
  <c r="AT36" i="16"/>
  <c r="M35" i="16"/>
  <c r="AT34" i="16"/>
  <c r="AV33" i="16"/>
  <c r="AR33" i="16"/>
  <c r="S32" i="16"/>
  <c r="AT32" i="16"/>
  <c r="S30" i="16"/>
  <c r="M29" i="16"/>
  <c r="AV28" i="16"/>
  <c r="AT28" i="16"/>
  <c r="AT27" i="16"/>
  <c r="M26" i="16"/>
  <c r="AV23" i="16"/>
  <c r="M20" i="16"/>
  <c r="AV17" i="16"/>
  <c r="M17" i="16"/>
  <c r="AT15" i="16"/>
  <c r="BH287" i="15"/>
  <c r="A287" i="15"/>
  <c r="BP285" i="15"/>
  <c r="BN285" i="15"/>
  <c r="BL285" i="15"/>
  <c r="BV284" i="15"/>
  <c r="BN284" i="15"/>
  <c r="BV283" i="15"/>
  <c r="BR283" i="15"/>
  <c r="BP283" i="15"/>
  <c r="BN283" i="15"/>
  <c r="BT280" i="15"/>
  <c r="BR280" i="15"/>
  <c r="BP280" i="15"/>
  <c r="BN280" i="15"/>
  <c r="AF279" i="15"/>
  <c r="BL279" i="15"/>
  <c r="BV278" i="15"/>
  <c r="BT278" i="15"/>
  <c r="BR278" i="15"/>
  <c r="BP278" i="15"/>
  <c r="BN278" i="15"/>
  <c r="BL278" i="15"/>
  <c r="BV277" i="15"/>
  <c r="BT277" i="15"/>
  <c r="BN277" i="15"/>
  <c r="BV275" i="15"/>
  <c r="BR275" i="15"/>
  <c r="BP275" i="15"/>
  <c r="BN275" i="15"/>
  <c r="BV274" i="15"/>
  <c r="BT274" i="15"/>
  <c r="BR274" i="15"/>
  <c r="BP274" i="15"/>
  <c r="BR273" i="15"/>
  <c r="BP273" i="15"/>
  <c r="BL273" i="15"/>
  <c r="BL272" i="15"/>
  <c r="BV271" i="15"/>
  <c r="BT271" i="15"/>
  <c r="BR271" i="15"/>
  <c r="BP271" i="15"/>
  <c r="BN271" i="15"/>
  <c r="BL271" i="15"/>
  <c r="BR268" i="15"/>
  <c r="BP268" i="15"/>
  <c r="BV267" i="15"/>
  <c r="BT267" i="15"/>
  <c r="BR267" i="15"/>
  <c r="BP267" i="15"/>
  <c r="G267" i="15"/>
  <c r="BT266" i="15"/>
  <c r="BR266" i="15"/>
  <c r="BP266" i="15"/>
  <c r="BT265" i="15"/>
  <c r="BN265" i="15"/>
  <c r="BL265" i="15"/>
  <c r="BV263" i="15"/>
  <c r="BT263" i="15"/>
  <c r="BP263" i="15"/>
  <c r="BN263" i="15"/>
  <c r="BL263" i="15"/>
  <c r="BT262" i="15"/>
  <c r="BP262" i="15"/>
  <c r="BN262" i="15"/>
  <c r="BV261" i="15"/>
  <c r="BR261" i="15"/>
  <c r="BP261" i="15"/>
  <c r="BT260" i="15"/>
  <c r="BR260" i="15"/>
  <c r="BP260" i="15"/>
  <c r="BN260" i="15"/>
  <c r="BT259" i="15"/>
  <c r="BR259" i="15"/>
  <c r="BP259" i="15"/>
  <c r="BL259" i="15"/>
  <c r="BN257" i="15"/>
  <c r="BL257" i="15"/>
  <c r="BV256" i="15"/>
  <c r="BT256" i="15"/>
  <c r="BR256" i="15"/>
  <c r="BP256" i="15"/>
  <c r="BN256" i="15"/>
  <c r="BV255" i="15"/>
  <c r="BV254" i="15"/>
  <c r="BT254" i="15"/>
  <c r="BR254" i="15"/>
  <c r="BP254" i="15"/>
  <c r="BV253" i="15"/>
  <c r="BR253" i="15"/>
  <c r="BN253" i="15"/>
  <c r="BL253" i="15"/>
  <c r="BV251" i="15"/>
  <c r="BT251" i="15"/>
  <c r="BL251" i="15"/>
  <c r="BV250" i="15"/>
  <c r="BT250" i="15"/>
  <c r="BR250" i="15"/>
  <c r="BL250" i="15"/>
  <c r="BN249" i="15"/>
  <c r="BV248" i="15"/>
  <c r="BT248" i="15"/>
  <c r="BR248" i="15"/>
  <c r="BL248" i="15"/>
  <c r="BR247" i="15"/>
  <c r="BP247" i="15"/>
  <c r="BL247" i="15"/>
  <c r="BT245" i="15"/>
  <c r="BV244" i="15"/>
  <c r="BT244" i="15"/>
  <c r="BP244" i="15"/>
  <c r="BN244" i="15"/>
  <c r="BL244" i="15"/>
  <c r="BR243" i="15"/>
  <c r="BP243" i="15"/>
  <c r="BV242" i="15"/>
  <c r="BR242" i="15"/>
  <c r="BT241" i="15"/>
  <c r="BR241" i="15"/>
  <c r="BP241" i="15"/>
  <c r="BN241" i="15"/>
  <c r="BL241" i="15"/>
  <c r="BH219" i="15"/>
  <c r="A219" i="15"/>
  <c r="BV217" i="15"/>
  <c r="BV204" i="15"/>
  <c r="BV198" i="15"/>
  <c r="BV196" i="15"/>
  <c r="BV191" i="15"/>
  <c r="BV187" i="15"/>
  <c r="G173" i="15"/>
  <c r="BV169" i="15"/>
  <c r="BT167" i="15"/>
  <c r="M167" i="15"/>
  <c r="BV166" i="15"/>
  <c r="BT166" i="15"/>
  <c r="BP166" i="15"/>
  <c r="BL166" i="15"/>
  <c r="G147" i="15"/>
  <c r="M146" i="15"/>
  <c r="BL146" i="15"/>
  <c r="AF145" i="15"/>
  <c r="BV144" i="15"/>
  <c r="BV143" i="15"/>
  <c r="BP141" i="15"/>
  <c r="S140" i="15"/>
  <c r="BN140" i="15"/>
  <c r="BP139" i="15"/>
  <c r="BN139" i="15"/>
  <c r="BV138" i="15"/>
  <c r="BP138" i="15"/>
  <c r="M137" i="15"/>
  <c r="BT135" i="15"/>
  <c r="M135" i="15"/>
  <c r="BN134" i="15"/>
  <c r="G129" i="15"/>
  <c r="G127" i="15"/>
  <c r="G126" i="15"/>
  <c r="BL117" i="15"/>
  <c r="BL111" i="15"/>
  <c r="G108" i="15"/>
  <c r="BV107" i="15"/>
  <c r="G101" i="15"/>
  <c r="BT99" i="15"/>
  <c r="BP99" i="15"/>
  <c r="BN99" i="15"/>
  <c r="BL99" i="15"/>
  <c r="G96" i="15"/>
  <c r="G93" i="15"/>
  <c r="BL92" i="15"/>
  <c r="BH60" i="15"/>
  <c r="BH289" i="15" s="1"/>
  <c r="A60" i="15"/>
  <c r="A289" i="15" s="1"/>
  <c r="BV51" i="15"/>
  <c r="BV50" i="15"/>
  <c r="BV45" i="15"/>
  <c r="BV40" i="15"/>
  <c r="BV34" i="15"/>
  <c r="BV33" i="15"/>
  <c r="BT33" i="15"/>
  <c r="BP33" i="15"/>
  <c r="BL33" i="15"/>
  <c r="BV30" i="15"/>
  <c r="BV27" i="15"/>
  <c r="BV23" i="15"/>
  <c r="BT23" i="15"/>
  <c r="BR23" i="15"/>
  <c r="BP23" i="15"/>
  <c r="AT287" i="14"/>
  <c r="A287" i="14"/>
  <c r="G277" i="14"/>
  <c r="BB274" i="14"/>
  <c r="BB273" i="14"/>
  <c r="BB271" i="14"/>
  <c r="BB269" i="14"/>
  <c r="BB266" i="14"/>
  <c r="BB265" i="14"/>
  <c r="BB259" i="14"/>
  <c r="BB250" i="14"/>
  <c r="BB248" i="14"/>
  <c r="AX245" i="14"/>
  <c r="AX243" i="14"/>
  <c r="BB241" i="14"/>
  <c r="AT219" i="14"/>
  <c r="A219" i="14"/>
  <c r="S202" i="14"/>
  <c r="AX199" i="14"/>
  <c r="BB191" i="14"/>
  <c r="G191" i="14"/>
  <c r="AZ187" i="14"/>
  <c r="AX185" i="14"/>
  <c r="BB179" i="14"/>
  <c r="BB166" i="14"/>
  <c r="AZ166" i="14"/>
  <c r="AX166" i="14"/>
  <c r="AX144" i="14"/>
  <c r="M141" i="14"/>
  <c r="S129" i="14"/>
  <c r="BB127" i="14"/>
  <c r="AX126" i="14"/>
  <c r="S120" i="14"/>
  <c r="BB111" i="14"/>
  <c r="BB105" i="14"/>
  <c r="BB99" i="14"/>
  <c r="AX99" i="14"/>
  <c r="S97" i="14"/>
  <c r="AT60" i="14"/>
  <c r="AT289" i="14" s="1"/>
  <c r="A60" i="14"/>
  <c r="A289" i="14" s="1"/>
  <c r="M57" i="14"/>
  <c r="M56" i="14"/>
  <c r="BB39" i="14"/>
  <c r="BB33" i="14"/>
  <c r="BB23" i="14"/>
  <c r="AX23" i="14"/>
  <c r="BB16" i="14"/>
  <c r="S14" i="14"/>
  <c r="G14" i="14"/>
  <c r="AP287" i="13"/>
  <c r="A287" i="13"/>
  <c r="M250" i="13"/>
  <c r="M241" i="13"/>
  <c r="AP219" i="13"/>
  <c r="A219" i="13"/>
  <c r="G175" i="13"/>
  <c r="S103" i="13"/>
  <c r="AP60" i="13"/>
  <c r="AP289" i="13" s="1"/>
  <c r="A60" i="13"/>
  <c r="A289" i="13" s="1"/>
  <c r="S32" i="13"/>
  <c r="S29" i="13"/>
  <c r="S24" i="13"/>
  <c r="BH287" i="12"/>
  <c r="A287" i="12"/>
  <c r="BT284" i="12"/>
  <c r="BR284" i="12"/>
  <c r="BT283" i="12"/>
  <c r="BT280" i="12"/>
  <c r="G280" i="12"/>
  <c r="BR279" i="12"/>
  <c r="BR278" i="12"/>
  <c r="BT277" i="12"/>
  <c r="BT275" i="12"/>
  <c r="BR275" i="12"/>
  <c r="BT274" i="12"/>
  <c r="BR273" i="12"/>
  <c r="BT271" i="12"/>
  <c r="BR271" i="12"/>
  <c r="BN271" i="12"/>
  <c r="BT268" i="12"/>
  <c r="BT266" i="12"/>
  <c r="BT265" i="12"/>
  <c r="BR265" i="12"/>
  <c r="BR263" i="12"/>
  <c r="BT262" i="12"/>
  <c r="BT261" i="12"/>
  <c r="BT260" i="12"/>
  <c r="BR260" i="12"/>
  <c r="BN260" i="12"/>
  <c r="BN257" i="12"/>
  <c r="BN256" i="12"/>
  <c r="BR255" i="12"/>
  <c r="BT254" i="12"/>
  <c r="BR254" i="12"/>
  <c r="BT251" i="12"/>
  <c r="BR251" i="12"/>
  <c r="BT250" i="12"/>
  <c r="BR250" i="12"/>
  <c r="BT249" i="12"/>
  <c r="BT248" i="12"/>
  <c r="BR247" i="12"/>
  <c r="O243" i="12"/>
  <c r="BT242" i="12"/>
  <c r="BR242" i="12"/>
  <c r="BN242" i="12"/>
  <c r="BT241" i="12"/>
  <c r="BH219" i="12"/>
  <c r="A219" i="12"/>
  <c r="BT196" i="12"/>
  <c r="BT166" i="12"/>
  <c r="BN166" i="12"/>
  <c r="BT99" i="12"/>
  <c r="BR99" i="12"/>
  <c r="BN99" i="12"/>
  <c r="BL99" i="12"/>
  <c r="BH60" i="12"/>
  <c r="BH289" i="12" s="1"/>
  <c r="A60" i="12"/>
  <c r="A289" i="12" s="1"/>
  <c r="BR34" i="12"/>
  <c r="BT33" i="12"/>
  <c r="BR33" i="12"/>
  <c r="BN33" i="12"/>
  <c r="BL33" i="12"/>
  <c r="BT24" i="12"/>
  <c r="BT23" i="12"/>
  <c r="BR23" i="12"/>
  <c r="BN23" i="12"/>
  <c r="AL287" i="11"/>
  <c r="A287" i="11"/>
  <c r="AR285" i="11"/>
  <c r="AR284" i="11"/>
  <c r="AR283" i="11"/>
  <c r="AR281" i="11"/>
  <c r="AR280" i="11"/>
  <c r="AR279" i="11"/>
  <c r="AR277" i="11"/>
  <c r="AR275" i="11"/>
  <c r="AR274" i="11"/>
  <c r="AR273" i="11"/>
  <c r="AR272" i="11"/>
  <c r="AR271" i="11"/>
  <c r="AR269" i="11"/>
  <c r="AR268" i="11"/>
  <c r="AR267" i="11"/>
  <c r="AR266" i="11"/>
  <c r="AR265" i="11"/>
  <c r="AR262" i="11"/>
  <c r="AR261" i="11"/>
  <c r="AR260" i="11"/>
  <c r="AR259" i="11"/>
  <c r="AR257" i="11"/>
  <c r="AR256" i="11"/>
  <c r="AR255" i="11"/>
  <c r="AR253" i="11"/>
  <c r="AR251" i="11"/>
  <c r="AR250" i="11"/>
  <c r="AR248" i="11"/>
  <c r="AR245" i="11"/>
  <c r="AR242" i="11"/>
  <c r="AR241" i="11"/>
  <c r="AL219" i="11"/>
  <c r="A219" i="11"/>
  <c r="AR217" i="11"/>
  <c r="AR99" i="11"/>
  <c r="AL60" i="11"/>
  <c r="AL289" i="11" s="1"/>
  <c r="A60" i="11"/>
  <c r="A289" i="11" s="1"/>
  <c r="AR34" i="11"/>
  <c r="AR27" i="11"/>
  <c r="AR23" i="11"/>
  <c r="BB287" i="10"/>
  <c r="A287" i="10"/>
  <c r="BJ283" i="10"/>
  <c r="BJ281" i="10"/>
  <c r="BJ279" i="10"/>
  <c r="BJ278" i="10"/>
  <c r="BJ277" i="10"/>
  <c r="BJ275" i="10"/>
  <c r="BJ274" i="10"/>
  <c r="BJ273" i="10"/>
  <c r="BJ272" i="10"/>
  <c r="BJ271" i="10"/>
  <c r="BJ269" i="10"/>
  <c r="BJ268" i="10"/>
  <c r="BJ267" i="10"/>
  <c r="BJ266" i="10"/>
  <c r="BJ265" i="10"/>
  <c r="BJ263" i="10"/>
  <c r="BJ262" i="10"/>
  <c r="BJ261" i="10"/>
  <c r="BJ260" i="10"/>
  <c r="BJ259" i="10"/>
  <c r="BJ257" i="10"/>
  <c r="BJ256" i="10"/>
  <c r="BJ255" i="10"/>
  <c r="BJ254" i="10"/>
  <c r="BJ253" i="10"/>
  <c r="BJ251" i="10"/>
  <c r="BJ250" i="10"/>
  <c r="BJ249" i="10"/>
  <c r="BJ248" i="10"/>
  <c r="BJ247" i="10"/>
  <c r="BJ245" i="10"/>
  <c r="BJ243" i="10"/>
  <c r="BJ241" i="10"/>
  <c r="BB219" i="10"/>
  <c r="A219" i="10"/>
  <c r="BJ166" i="10"/>
  <c r="BF166" i="10"/>
  <c r="BJ99" i="10"/>
  <c r="BF99" i="10"/>
  <c r="BB60" i="10"/>
  <c r="BB289" i="10" s="1"/>
  <c r="A60" i="10"/>
  <c r="A289" i="10" s="1"/>
  <c r="BF35" i="10"/>
  <c r="BJ33" i="10"/>
  <c r="BJ23" i="10"/>
  <c r="BW287" i="9"/>
  <c r="BS287" i="9"/>
  <c r="BQ287" i="9"/>
  <c r="BO287" i="9"/>
  <c r="BJ287" i="9"/>
  <c r="A287" i="9"/>
  <c r="CD285" i="9"/>
  <c r="BX285" i="9"/>
  <c r="BP285" i="9"/>
  <c r="BX284" i="9"/>
  <c r="BP284" i="9"/>
  <c r="BX283" i="9"/>
  <c r="CB283" i="9"/>
  <c r="CD283" i="9"/>
  <c r="CD281" i="9"/>
  <c r="BP281" i="9"/>
  <c r="BP280" i="9"/>
  <c r="CD280" i="9"/>
  <c r="BX280" i="9"/>
  <c r="BX279" i="9"/>
  <c r="CD279" i="9"/>
  <c r="CD278" i="9"/>
  <c r="BX278" i="9"/>
  <c r="BP278" i="9"/>
  <c r="BX277" i="9"/>
  <c r="BP277" i="9"/>
  <c r="BP275" i="9"/>
  <c r="AX275" i="9"/>
  <c r="CD275" i="9"/>
  <c r="BX275" i="9"/>
  <c r="BX274" i="9"/>
  <c r="BP274" i="9"/>
  <c r="BX273" i="9"/>
  <c r="BP273" i="9"/>
  <c r="AX272" i="9"/>
  <c r="BX272" i="9"/>
  <c r="BP272" i="9"/>
  <c r="CB271" i="9"/>
  <c r="BX271" i="9"/>
  <c r="BP271" i="9"/>
  <c r="BT271" i="9"/>
  <c r="AX269" i="9"/>
  <c r="BX269" i="9"/>
  <c r="BP269" i="9"/>
  <c r="CD268" i="9"/>
  <c r="BX268" i="9"/>
  <c r="BP268" i="9"/>
  <c r="BP267" i="9"/>
  <c r="BX266" i="9"/>
  <c r="AX266" i="9"/>
  <c r="BP266" i="9"/>
  <c r="BX265" i="9"/>
  <c r="BP265" i="9"/>
  <c r="BX263" i="9"/>
  <c r="BP263" i="9"/>
  <c r="BP262" i="9"/>
  <c r="AX262" i="9"/>
  <c r="BX262" i="9"/>
  <c r="BP261" i="9"/>
  <c r="BT261" i="9"/>
  <c r="BX261" i="9"/>
  <c r="CB260" i="9"/>
  <c r="BP260" i="9"/>
  <c r="BX259" i="9"/>
  <c r="BP259" i="9"/>
  <c r="BX257" i="9"/>
  <c r="BZ257" i="9"/>
  <c r="BP257" i="9"/>
  <c r="BP256" i="9"/>
  <c r="AR255" i="9"/>
  <c r="BP255" i="9"/>
  <c r="BP254" i="9"/>
  <c r="CD254" i="9"/>
  <c r="BX254" i="9"/>
  <c r="BX253" i="9"/>
  <c r="BX251" i="9"/>
  <c r="BP251" i="9"/>
  <c r="BX250" i="9"/>
  <c r="BP250" i="9"/>
  <c r="BX249" i="9"/>
  <c r="BP249" i="9"/>
  <c r="BX248" i="9"/>
  <c r="BP248" i="9"/>
  <c r="CD248" i="9"/>
  <c r="BV248" i="9"/>
  <c r="BV247" i="9"/>
  <c r="CD247" i="9"/>
  <c r="CD245" i="9"/>
  <c r="BP245" i="9"/>
  <c r="BP244" i="9"/>
  <c r="BX243" i="9"/>
  <c r="S242" i="9"/>
  <c r="CD242" i="9"/>
  <c r="BX242" i="9"/>
  <c r="BV242" i="9"/>
  <c r="BP242" i="9"/>
  <c r="BP241" i="9"/>
  <c r="BJ219" i="9"/>
  <c r="A219" i="9"/>
  <c r="CB217" i="9"/>
  <c r="BN216" i="9"/>
  <c r="CD216" i="9"/>
  <c r="BP215" i="9"/>
  <c r="CB213" i="9"/>
  <c r="S210" i="9"/>
  <c r="CD207" i="9"/>
  <c r="AE204" i="9"/>
  <c r="CD204" i="9"/>
  <c r="S203" i="9"/>
  <c r="CD203" i="9"/>
  <c r="CD202" i="9"/>
  <c r="Y201" i="9"/>
  <c r="CD201" i="9"/>
  <c r="S199" i="9"/>
  <c r="BF199" i="9"/>
  <c r="CD199" i="9"/>
  <c r="BR198" i="9"/>
  <c r="CB195" i="9"/>
  <c r="CD195" i="9"/>
  <c r="BF193" i="9"/>
  <c r="CD193" i="9"/>
  <c r="AE192" i="9"/>
  <c r="CD192" i="9"/>
  <c r="CD191" i="9"/>
  <c r="BV190" i="9"/>
  <c r="CD190" i="9"/>
  <c r="AX185" i="9"/>
  <c r="CD184" i="9"/>
  <c r="CD183" i="9"/>
  <c r="CB180" i="9"/>
  <c r="CD179" i="9"/>
  <c r="CB178" i="9"/>
  <c r="CD178" i="9"/>
  <c r="AL177" i="9"/>
  <c r="CD174" i="9"/>
  <c r="AL173" i="9"/>
  <c r="CD173" i="9"/>
  <c r="CD172" i="9"/>
  <c r="AX171" i="9"/>
  <c r="BT169" i="9"/>
  <c r="BX167" i="9"/>
  <c r="BX166" i="9"/>
  <c r="BT166" i="9"/>
  <c r="BP166" i="9"/>
  <c r="CB166" i="9"/>
  <c r="M146" i="9"/>
  <c r="AR145" i="9"/>
  <c r="CD144" i="9"/>
  <c r="AL143" i="9"/>
  <c r="CD140" i="9"/>
  <c r="AE139" i="9"/>
  <c r="CD139" i="9"/>
  <c r="AX138" i="9"/>
  <c r="Y135" i="9"/>
  <c r="CD135" i="9"/>
  <c r="CD134" i="9"/>
  <c r="CD132" i="9"/>
  <c r="AL129" i="9"/>
  <c r="CD129" i="9"/>
  <c r="CD128" i="9"/>
  <c r="CD127" i="9"/>
  <c r="CB126" i="9"/>
  <c r="Y125" i="9"/>
  <c r="CD123" i="9"/>
  <c r="CD122" i="9"/>
  <c r="Y121" i="9"/>
  <c r="AR120" i="9"/>
  <c r="CD120" i="9"/>
  <c r="AL119" i="9"/>
  <c r="CD117" i="9"/>
  <c r="CD116" i="9"/>
  <c r="BX115" i="9"/>
  <c r="CD115" i="9"/>
  <c r="BX114" i="9"/>
  <c r="BF114" i="9"/>
  <c r="CD114" i="9"/>
  <c r="CD113" i="9"/>
  <c r="CD111" i="9"/>
  <c r="CD107" i="9"/>
  <c r="BP104" i="9"/>
  <c r="BZ102" i="9"/>
  <c r="CD102" i="9"/>
  <c r="BT101" i="9"/>
  <c r="CD101" i="9"/>
  <c r="BN99" i="9"/>
  <c r="CD99" i="9"/>
  <c r="CB99" i="9"/>
  <c r="BV99" i="9"/>
  <c r="BP99" i="9"/>
  <c r="BP98" i="9"/>
  <c r="CD98" i="9"/>
  <c r="G97" i="9"/>
  <c r="CD97" i="9"/>
  <c r="CD95" i="9"/>
  <c r="S93" i="9"/>
  <c r="CD93" i="9"/>
  <c r="BV92" i="9"/>
  <c r="CD91" i="9"/>
  <c r="CD90" i="9"/>
  <c r="CD89" i="9"/>
  <c r="BJ60" i="9"/>
  <c r="BJ289" i="9" s="1"/>
  <c r="A60" i="9"/>
  <c r="A289" i="9" s="1"/>
  <c r="CD58" i="9"/>
  <c r="BR57" i="9"/>
  <c r="CD57" i="9"/>
  <c r="G56" i="9"/>
  <c r="BV54" i="9"/>
  <c r="CD54" i="9"/>
  <c r="AE51" i="9"/>
  <c r="CD51" i="9"/>
  <c r="CD50" i="9"/>
  <c r="BF48" i="9"/>
  <c r="CD48" i="9"/>
  <c r="BN47" i="9"/>
  <c r="CD47" i="9"/>
  <c r="AL46" i="9"/>
  <c r="BT45" i="9"/>
  <c r="CD45" i="9"/>
  <c r="BF44" i="9"/>
  <c r="CD44" i="9"/>
  <c r="BF42" i="9"/>
  <c r="CD42" i="9"/>
  <c r="BZ40" i="9"/>
  <c r="BN39" i="9"/>
  <c r="CD39" i="9"/>
  <c r="BZ38" i="9"/>
  <c r="BF38" i="9"/>
  <c r="CD38" i="9"/>
  <c r="AL35" i="9"/>
  <c r="BV34" i="9"/>
  <c r="CD34" i="9"/>
  <c r="BP33" i="9"/>
  <c r="BF33" i="9"/>
  <c r="CD33" i="9"/>
  <c r="CB33" i="9"/>
  <c r="BZ33" i="9"/>
  <c r="BX33" i="9"/>
  <c r="BV33" i="9"/>
  <c r="BT33" i="9"/>
  <c r="BR33" i="9"/>
  <c r="M32" i="9"/>
  <c r="CD30" i="9"/>
  <c r="CD29" i="9"/>
  <c r="CD28" i="9"/>
  <c r="BZ27" i="9"/>
  <c r="CD24" i="9"/>
  <c r="BF23" i="9"/>
  <c r="CD23" i="9"/>
  <c r="CB23" i="9"/>
  <c r="BZ23" i="9"/>
  <c r="BX23" i="9"/>
  <c r="BT23" i="9"/>
  <c r="BR23" i="9"/>
  <c r="BP23" i="9"/>
  <c r="CD22" i="9"/>
  <c r="CD21" i="9"/>
  <c r="CD20" i="9"/>
  <c r="AR18" i="9"/>
  <c r="CD18" i="9"/>
  <c r="Y17" i="9"/>
  <c r="CD17" i="9"/>
  <c r="S16" i="9"/>
  <c r="CD16" i="9"/>
  <c r="BX15" i="9"/>
  <c r="CD15" i="9"/>
  <c r="CB14" i="9"/>
  <c r="AL287" i="8"/>
  <c r="A287" i="8"/>
  <c r="AL60" i="8"/>
  <c r="AL289" i="8" s="1"/>
  <c r="A60" i="8"/>
  <c r="A289" i="8" s="1"/>
  <c r="A287" i="7"/>
  <c r="A219" i="7"/>
  <c r="A60" i="7"/>
  <c r="A289" i="7" s="1"/>
  <c r="BQ287" i="6"/>
  <c r="A287" i="6"/>
  <c r="BQ219" i="6"/>
  <c r="A219" i="6"/>
  <c r="AC217" i="6"/>
  <c r="AC210" i="6"/>
  <c r="AC204" i="6"/>
  <c r="AC185" i="6"/>
  <c r="AC180" i="6"/>
  <c r="AC171" i="6"/>
  <c r="AC140" i="6"/>
  <c r="AC134" i="6"/>
  <c r="AC132" i="6"/>
  <c r="AC128" i="6"/>
  <c r="AC121" i="6"/>
  <c r="AC120" i="6"/>
  <c r="AC119" i="6"/>
  <c r="AC104" i="6"/>
  <c r="AC103" i="6"/>
  <c r="AC102" i="6"/>
  <c r="AC98" i="6"/>
  <c r="AC90" i="6"/>
  <c r="BQ60" i="6"/>
  <c r="BQ289" i="6" s="1"/>
  <c r="A60" i="6"/>
  <c r="A289" i="6" s="1"/>
  <c r="AC58" i="6"/>
  <c r="AC52" i="6"/>
  <c r="AC41" i="6"/>
  <c r="AC40" i="6"/>
  <c r="AC30" i="6"/>
  <c r="AC17" i="6"/>
  <c r="BB287" i="5"/>
  <c r="A287" i="5"/>
  <c r="AP280" i="5"/>
  <c r="AP273" i="5"/>
  <c r="AP269" i="5"/>
  <c r="I268" i="5"/>
  <c r="I265" i="5"/>
  <c r="I260" i="5"/>
  <c r="AP255" i="5"/>
  <c r="I251" i="5"/>
  <c r="AP250" i="5"/>
  <c r="AP245" i="5"/>
  <c r="I244" i="5"/>
  <c r="AP241" i="5"/>
  <c r="BB219" i="5"/>
  <c r="A219" i="5"/>
  <c r="I214" i="5"/>
  <c r="AP213" i="5"/>
  <c r="AP211" i="5"/>
  <c r="AP198" i="5"/>
  <c r="I196" i="5"/>
  <c r="AP193" i="5"/>
  <c r="I189" i="5"/>
  <c r="AP184" i="5"/>
  <c r="I181" i="5"/>
  <c r="I179" i="5"/>
  <c r="AP178" i="5"/>
  <c r="AP175" i="5"/>
  <c r="I171" i="5"/>
  <c r="AP147" i="5"/>
  <c r="I145" i="5"/>
  <c r="I140" i="5"/>
  <c r="AP133" i="5"/>
  <c r="AP126" i="5"/>
  <c r="I123" i="5"/>
  <c r="I121" i="5"/>
  <c r="I90" i="5"/>
  <c r="BB60" i="5"/>
  <c r="BB289" i="5" s="1"/>
  <c r="A60" i="5"/>
  <c r="A289" i="5" s="1"/>
  <c r="AP52" i="5"/>
  <c r="AP51" i="5"/>
  <c r="I50" i="5"/>
  <c r="I46" i="5"/>
  <c r="AP36" i="5"/>
  <c r="AP35" i="5"/>
  <c r="AP30" i="5"/>
  <c r="I26" i="5"/>
  <c r="AP21" i="5"/>
  <c r="I18" i="5"/>
  <c r="AP289" i="18" l="1"/>
  <c r="E289" i="21"/>
  <c r="M61" i="21"/>
  <c r="W219" i="21"/>
  <c r="I289" i="21"/>
  <c r="W61" i="21"/>
  <c r="Q289" i="21"/>
  <c r="U289" i="21"/>
  <c r="K289" i="21"/>
  <c r="M219" i="21"/>
  <c r="AA89" i="21"/>
  <c r="G219" i="21"/>
  <c r="G289" i="21" s="1"/>
  <c r="O219" i="21"/>
  <c r="O289" i="21" s="1"/>
  <c r="M241" i="21"/>
  <c r="M14" i="21"/>
  <c r="AA14" i="21" s="1"/>
  <c r="BR115" i="12"/>
  <c r="M92" i="13"/>
  <c r="AZ54" i="14"/>
  <c r="AZ129" i="14"/>
  <c r="G269" i="14"/>
  <c r="BL15" i="15"/>
  <c r="BL18" i="15"/>
  <c r="G20" i="15"/>
  <c r="G34" i="15"/>
  <c r="G41" i="15"/>
  <c r="BL46" i="15"/>
  <c r="AL273" i="15"/>
  <c r="AK192" i="20"/>
  <c r="AN97" i="12"/>
  <c r="AN104" i="12"/>
  <c r="AX38" i="14"/>
  <c r="Y127" i="14"/>
  <c r="M16" i="15"/>
  <c r="M20" i="15"/>
  <c r="M21" i="15"/>
  <c r="BN34" i="15"/>
  <c r="M41" i="15"/>
  <c r="BN45" i="15"/>
  <c r="M46" i="15"/>
  <c r="M47" i="15"/>
  <c r="BN53" i="15"/>
  <c r="AR20" i="16"/>
  <c r="G41" i="16"/>
  <c r="W60" i="20"/>
  <c r="AK38" i="20"/>
  <c r="S14" i="15"/>
  <c r="S18" i="15"/>
  <c r="S20" i="15"/>
  <c r="S21" i="15"/>
  <c r="S26" i="15"/>
  <c r="S34" i="15"/>
  <c r="BP46" i="15"/>
  <c r="BP48" i="15"/>
  <c r="S51" i="15"/>
  <c r="W15" i="17"/>
  <c r="W54" i="17"/>
  <c r="U60" i="20"/>
  <c r="U289" i="20" s="1"/>
  <c r="Y172" i="20"/>
  <c r="AK172" i="20" s="1"/>
  <c r="Y186" i="20"/>
  <c r="AK186" i="20" s="1"/>
  <c r="AI273" i="20"/>
  <c r="AE125" i="9"/>
  <c r="G96" i="14"/>
  <c r="Y16" i="15"/>
  <c r="BR27" i="15"/>
  <c r="Y46" i="15"/>
  <c r="BR48" i="15"/>
  <c r="Y51" i="15"/>
  <c r="Y56" i="15"/>
  <c r="Y58" i="15"/>
  <c r="M92" i="15"/>
  <c r="M104" i="15"/>
  <c r="BN105" i="15"/>
  <c r="M108" i="15"/>
  <c r="BN109" i="15"/>
  <c r="M111" i="15"/>
  <c r="M117" i="15"/>
  <c r="BN121" i="15"/>
  <c r="BN125" i="15"/>
  <c r="M126" i="15"/>
  <c r="M127" i="15"/>
  <c r="BN129" i="15"/>
  <c r="M132" i="15"/>
  <c r="M173" i="15"/>
  <c r="G174" i="15"/>
  <c r="BL180" i="15"/>
  <c r="G187" i="15"/>
  <c r="G193" i="15"/>
  <c r="G197" i="15"/>
  <c r="G202" i="15"/>
  <c r="G215" i="15"/>
  <c r="AI254" i="20"/>
  <c r="G48" i="14"/>
  <c r="M169" i="14"/>
  <c r="BT14" i="15"/>
  <c r="AF16" i="15"/>
  <c r="BT26" i="15"/>
  <c r="AF34" i="15"/>
  <c r="AF41" i="15"/>
  <c r="AF44" i="15"/>
  <c r="BT46" i="15"/>
  <c r="S89" i="15"/>
  <c r="S92" i="15"/>
  <c r="S93" i="15"/>
  <c r="S97" i="15"/>
  <c r="BP104" i="15"/>
  <c r="S109" i="15"/>
  <c r="BP117" i="15"/>
  <c r="S122" i="15"/>
  <c r="BP123" i="15"/>
  <c r="S125" i="15"/>
  <c r="S129" i="15"/>
  <c r="BP132" i="15"/>
  <c r="BP135" i="15"/>
  <c r="BN175" i="15"/>
  <c r="M178" i="15"/>
  <c r="M179" i="15"/>
  <c r="M201" i="15"/>
  <c r="M89" i="16"/>
  <c r="M107" i="16"/>
  <c r="M132" i="16"/>
  <c r="M143" i="16"/>
  <c r="Y173" i="20"/>
  <c r="BL22" i="12"/>
  <c r="BL30" i="12"/>
  <c r="S46" i="13"/>
  <c r="G114" i="13"/>
  <c r="W273" i="13"/>
  <c r="AJ273" i="13" s="1"/>
  <c r="BB50" i="14"/>
  <c r="BB169" i="14"/>
  <c r="BV18" i="15"/>
  <c r="AL20" i="15"/>
  <c r="AL21" i="15"/>
  <c r="AL46" i="15"/>
  <c r="BV48" i="15"/>
  <c r="AL54" i="15"/>
  <c r="Y90" i="15"/>
  <c r="Y102" i="15"/>
  <c r="BR104" i="15"/>
  <c r="BR111" i="15"/>
  <c r="Y114" i="15"/>
  <c r="Y116" i="15"/>
  <c r="Y117" i="15"/>
  <c r="Y123" i="15"/>
  <c r="BR129" i="15"/>
  <c r="Y132" i="15"/>
  <c r="Y139" i="15"/>
  <c r="BR147" i="15"/>
  <c r="Y173" i="15"/>
  <c r="S186" i="15"/>
  <c r="BP198" i="15"/>
  <c r="BP199" i="15"/>
  <c r="S214" i="15"/>
  <c r="G243" i="15"/>
  <c r="G260" i="15"/>
  <c r="AR15" i="16"/>
  <c r="G22" i="16"/>
  <c r="G26" i="16"/>
  <c r="G29" i="16"/>
  <c r="G36" i="16"/>
  <c r="G40" i="16"/>
  <c r="AV92" i="16"/>
  <c r="S107" i="16"/>
  <c r="S110" i="16"/>
  <c r="S132" i="16"/>
  <c r="AV139" i="16"/>
  <c r="S146" i="16"/>
  <c r="AI147" i="20"/>
  <c r="Y167" i="20"/>
  <c r="AK167" i="20" s="1"/>
  <c r="AI171" i="20"/>
  <c r="M104" i="13"/>
  <c r="M109" i="13"/>
  <c r="M114" i="13"/>
  <c r="M122" i="14"/>
  <c r="AF92" i="15"/>
  <c r="BT101" i="15"/>
  <c r="AF104" i="15"/>
  <c r="AF105" i="15"/>
  <c r="BT108" i="15"/>
  <c r="BT125" i="15"/>
  <c r="BT127" i="15"/>
  <c r="BT173" i="15"/>
  <c r="BR175" i="15"/>
  <c r="Y177" i="15"/>
  <c r="BR178" i="15"/>
  <c r="BR179" i="15"/>
  <c r="Y181" i="15"/>
  <c r="BR183" i="15"/>
  <c r="Y184" i="15"/>
  <c r="Y193" i="15"/>
  <c r="BR197" i="15"/>
  <c r="BR201" i="15"/>
  <c r="BR211" i="15"/>
  <c r="AC287" i="20"/>
  <c r="G98" i="12"/>
  <c r="BL104" i="12"/>
  <c r="G111" i="12"/>
  <c r="BL184" i="12"/>
  <c r="M50" i="13"/>
  <c r="M54" i="13"/>
  <c r="S104" i="13"/>
  <c r="S167" i="14"/>
  <c r="BB181" i="14"/>
  <c r="AL89" i="15"/>
  <c r="BV93" i="15"/>
  <c r="BV97" i="15"/>
  <c r="BV109" i="15"/>
  <c r="BV117" i="15"/>
  <c r="AL120" i="15"/>
  <c r="BV121" i="15"/>
  <c r="AL123" i="15"/>
  <c r="BV125" i="15"/>
  <c r="AL127" i="15"/>
  <c r="AL132" i="15"/>
  <c r="AL135" i="15"/>
  <c r="AL141" i="15"/>
  <c r="BV145" i="15"/>
  <c r="BV146" i="15"/>
  <c r="AL147" i="15"/>
  <c r="AF173" i="15"/>
  <c r="BT178" i="15"/>
  <c r="AF181" i="15"/>
  <c r="BT199" i="15"/>
  <c r="BT201" i="15"/>
  <c r="AF207" i="15"/>
  <c r="BT214" i="15"/>
  <c r="S248" i="15"/>
  <c r="S251" i="15"/>
  <c r="BP255" i="15"/>
  <c r="M267" i="15"/>
  <c r="G277" i="15"/>
  <c r="AV22" i="16"/>
  <c r="AV26" i="16"/>
  <c r="AV36" i="16"/>
  <c r="AV40" i="16"/>
  <c r="S47" i="16"/>
  <c r="AV51" i="16"/>
  <c r="AR102" i="16"/>
  <c r="G109" i="16"/>
  <c r="G113" i="16"/>
  <c r="G193" i="16"/>
  <c r="E287" i="20"/>
  <c r="Y243" i="20"/>
  <c r="AK243" i="20" s="1"/>
  <c r="O96" i="12"/>
  <c r="O98" i="12"/>
  <c r="O116" i="12"/>
  <c r="BN134" i="12"/>
  <c r="BN183" i="12"/>
  <c r="O186" i="12"/>
  <c r="S35" i="13"/>
  <c r="S50" i="13"/>
  <c r="S54" i="13"/>
  <c r="G113" i="13"/>
  <c r="BB195" i="14"/>
  <c r="G207" i="14"/>
  <c r="AL173" i="15"/>
  <c r="AL180" i="15"/>
  <c r="AL181" i="15"/>
  <c r="BV193" i="15"/>
  <c r="AL197" i="15"/>
  <c r="M279" i="15"/>
  <c r="BN281" i="15"/>
  <c r="M193" i="16"/>
  <c r="G215" i="16"/>
  <c r="AT281" i="16"/>
  <c r="AR104" i="17"/>
  <c r="G119" i="17"/>
  <c r="G122" i="17"/>
  <c r="G133" i="17"/>
  <c r="M21" i="19"/>
  <c r="M23" i="19"/>
  <c r="M24" i="19"/>
  <c r="M26" i="19"/>
  <c r="M28" i="19"/>
  <c r="Y197" i="20"/>
  <c r="AR44" i="11"/>
  <c r="M15" i="13"/>
  <c r="M98" i="13"/>
  <c r="S262" i="13"/>
  <c r="AF249" i="15"/>
  <c r="AF253" i="15"/>
  <c r="S273" i="15"/>
  <c r="AR14" i="16"/>
  <c r="G32" i="16"/>
  <c r="AK126" i="20"/>
  <c r="AH56" i="12"/>
  <c r="G256" i="13"/>
  <c r="G266" i="13"/>
  <c r="BB58" i="14"/>
  <c r="S114" i="14"/>
  <c r="S192" i="14"/>
  <c r="AL243" i="15"/>
  <c r="W250" i="18"/>
  <c r="U16" i="19"/>
  <c r="AL16" i="19" s="1"/>
  <c r="W219" i="20"/>
  <c r="Y98" i="20"/>
  <c r="Y198" i="20"/>
  <c r="AK198" i="20" s="1"/>
  <c r="M245" i="17"/>
  <c r="M253" i="17"/>
  <c r="M267" i="17"/>
  <c r="AR274" i="17"/>
  <c r="W99" i="18"/>
  <c r="W104" i="18"/>
  <c r="W133" i="18"/>
  <c r="AD109" i="19"/>
  <c r="AD113" i="19"/>
  <c r="AD120" i="19"/>
  <c r="AD123" i="19"/>
  <c r="AD145" i="19"/>
  <c r="M241" i="19"/>
  <c r="M244" i="19"/>
  <c r="M248" i="19"/>
  <c r="M251" i="19"/>
  <c r="M255" i="19"/>
  <c r="M259" i="19"/>
  <c r="M262" i="19"/>
  <c r="M266" i="19"/>
  <c r="M269" i="19"/>
  <c r="M273" i="19"/>
  <c r="M277" i="19"/>
  <c r="M280" i="19"/>
  <c r="M284" i="19"/>
  <c r="AC60" i="20"/>
  <c r="AC219" i="20"/>
  <c r="Y185" i="20"/>
  <c r="AK185" i="20" s="1"/>
  <c r="Y191" i="20"/>
  <c r="AG287" i="20"/>
  <c r="Y259" i="20"/>
  <c r="AK259" i="20" s="1"/>
  <c r="Y263" i="20"/>
  <c r="AK263" i="20" s="1"/>
  <c r="AI285" i="20"/>
  <c r="AV198" i="16"/>
  <c r="M209" i="16"/>
  <c r="M213" i="16"/>
  <c r="S265" i="16"/>
  <c r="AR17" i="17"/>
  <c r="G21" i="17"/>
  <c r="G24" i="17"/>
  <c r="AR28" i="17"/>
  <c r="M95" i="17"/>
  <c r="AT98" i="17"/>
  <c r="M102" i="17"/>
  <c r="W105" i="17"/>
  <c r="M109" i="17"/>
  <c r="W113" i="17"/>
  <c r="AT116" i="17"/>
  <c r="M123" i="17"/>
  <c r="M127" i="17"/>
  <c r="AT131" i="17"/>
  <c r="M138" i="17"/>
  <c r="G141" i="17"/>
  <c r="AR175" i="17"/>
  <c r="AR179" i="17"/>
  <c r="G183" i="17"/>
  <c r="W197" i="17"/>
  <c r="G208" i="17"/>
  <c r="G211" i="17"/>
  <c r="G215" i="17"/>
  <c r="S245" i="17"/>
  <c r="S256" i="17"/>
  <c r="S260" i="17"/>
  <c r="AL23" i="18"/>
  <c r="AD174" i="19"/>
  <c r="AD193" i="19"/>
  <c r="E60" i="20"/>
  <c r="E289" i="20" s="1"/>
  <c r="AE60" i="20"/>
  <c r="AE289" i="20" s="1"/>
  <c r="AI28" i="20"/>
  <c r="AI41" i="20"/>
  <c r="Y45" i="20"/>
  <c r="AK52" i="20"/>
  <c r="E219" i="20"/>
  <c r="AE219" i="20"/>
  <c r="AI90" i="20"/>
  <c r="Y93" i="20"/>
  <c r="AK93" i="20" s="1"/>
  <c r="AI103" i="20"/>
  <c r="Y107" i="20"/>
  <c r="Y120" i="20"/>
  <c r="Y133" i="20"/>
  <c r="AK140" i="20"/>
  <c r="Y174" i="20"/>
  <c r="Y181" i="20"/>
  <c r="Y193" i="20"/>
  <c r="AI196" i="20"/>
  <c r="AK213" i="20"/>
  <c r="I287" i="20"/>
  <c r="AI242" i="20"/>
  <c r="Y283" i="20"/>
  <c r="AK283" i="20" s="1"/>
  <c r="AT91" i="16"/>
  <c r="M102" i="16"/>
  <c r="M105" i="16"/>
  <c r="AT113" i="16"/>
  <c r="M141" i="16"/>
  <c r="AR172" i="16"/>
  <c r="AR183" i="16"/>
  <c r="G186" i="16"/>
  <c r="S213" i="16"/>
  <c r="G242" i="16"/>
  <c r="G253" i="16"/>
  <c r="G260" i="16"/>
  <c r="AR263" i="16"/>
  <c r="AT14" i="17"/>
  <c r="M17" i="17"/>
  <c r="AT21" i="17"/>
  <c r="AT28" i="17"/>
  <c r="AR32" i="17"/>
  <c r="G35" i="17"/>
  <c r="AR39" i="17"/>
  <c r="W42" i="17"/>
  <c r="G50" i="17"/>
  <c r="G53" i="17"/>
  <c r="G57" i="17"/>
  <c r="AV91" i="17"/>
  <c r="S95" i="17"/>
  <c r="AV98" i="17"/>
  <c r="AV109" i="17"/>
  <c r="S116" i="17"/>
  <c r="S120" i="17"/>
  <c r="AV123" i="17"/>
  <c r="S127" i="17"/>
  <c r="S131" i="17"/>
  <c r="S138" i="17"/>
  <c r="M141" i="17"/>
  <c r="AT145" i="17"/>
  <c r="M165" i="17"/>
  <c r="AT168" i="17"/>
  <c r="M172" i="17"/>
  <c r="AT179" i="17"/>
  <c r="AT183" i="17"/>
  <c r="AT201" i="17"/>
  <c r="M204" i="17"/>
  <c r="AT208" i="17"/>
  <c r="AL35" i="18"/>
  <c r="AL40" i="18"/>
  <c r="AL145" i="18"/>
  <c r="Z60" i="19"/>
  <c r="AD168" i="19"/>
  <c r="AD183" i="19"/>
  <c r="AD208" i="19"/>
  <c r="U255" i="19"/>
  <c r="U266" i="19"/>
  <c r="U269" i="19"/>
  <c r="G60" i="20"/>
  <c r="G289" i="20" s="1"/>
  <c r="AG60" i="20"/>
  <c r="AG289" i="20" s="1"/>
  <c r="G219" i="20"/>
  <c r="AG219" i="20"/>
  <c r="AI166" i="20"/>
  <c r="Y169" i="20"/>
  <c r="AI172" i="20"/>
  <c r="Y175" i="20"/>
  <c r="AK175" i="20" s="1"/>
  <c r="AI184" i="20"/>
  <c r="AI191" i="20"/>
  <c r="AI197" i="20"/>
  <c r="AK207" i="20"/>
  <c r="Y211" i="20"/>
  <c r="AK211" i="20" s="1"/>
  <c r="K287" i="20"/>
  <c r="AE287" i="20"/>
  <c r="AI275" i="20"/>
  <c r="Y279" i="20"/>
  <c r="AK279" i="20" s="1"/>
  <c r="AR42" i="16"/>
  <c r="G57" i="16"/>
  <c r="S95" i="16"/>
  <c r="AV109" i="16"/>
  <c r="S127" i="16"/>
  <c r="AV131" i="16"/>
  <c r="AV134" i="16"/>
  <c r="AV141" i="16"/>
  <c r="AT245" i="16"/>
  <c r="M253" i="16"/>
  <c r="M263" i="16"/>
  <c r="G274" i="16"/>
  <c r="W281" i="16"/>
  <c r="AV21" i="17"/>
  <c r="S28" i="17"/>
  <c r="M32" i="17"/>
  <c r="M35" i="17"/>
  <c r="S168" i="17"/>
  <c r="AV172" i="17"/>
  <c r="S175" i="17"/>
  <c r="AV179" i="17"/>
  <c r="S183" i="17"/>
  <c r="S190" i="17"/>
  <c r="AV193" i="17"/>
  <c r="S197" i="17"/>
  <c r="S201" i="17"/>
  <c r="S204" i="17"/>
  <c r="AV208" i="17"/>
  <c r="AV215" i="17"/>
  <c r="G251" i="17"/>
  <c r="AR255" i="17"/>
  <c r="G266" i="17"/>
  <c r="AR269" i="17"/>
  <c r="AL263" i="18"/>
  <c r="AD17" i="19"/>
  <c r="AD215" i="19"/>
  <c r="U243" i="19"/>
  <c r="U247" i="19"/>
  <c r="AL247" i="19" s="1"/>
  <c r="U257" i="19"/>
  <c r="U275" i="19"/>
  <c r="U279" i="19"/>
  <c r="I60" i="20"/>
  <c r="AI16" i="20"/>
  <c r="AI60" i="20" s="1"/>
  <c r="Y33" i="20"/>
  <c r="AI36" i="20"/>
  <c r="AI42" i="20"/>
  <c r="Y46" i="20"/>
  <c r="AI50" i="20"/>
  <c r="AK50" i="20" s="1"/>
  <c r="AI56" i="20"/>
  <c r="I219" i="20"/>
  <c r="AI91" i="20"/>
  <c r="Q219" i="20"/>
  <c r="Y95" i="20"/>
  <c r="Y101" i="20"/>
  <c r="Y114" i="20"/>
  <c r="AI117" i="20"/>
  <c r="Y121" i="20"/>
  <c r="AK121" i="20" s="1"/>
  <c r="AI125" i="20"/>
  <c r="AI131" i="20"/>
  <c r="Y134" i="20"/>
  <c r="AI138" i="20"/>
  <c r="AI144" i="20"/>
  <c r="Y147" i="20"/>
  <c r="AK147" i="20" s="1"/>
  <c r="Y168" i="20"/>
  <c r="AI179" i="20"/>
  <c r="Y187" i="20"/>
  <c r="Y195" i="20"/>
  <c r="AI216" i="20"/>
  <c r="Y241" i="20"/>
  <c r="Y287" i="20" s="1"/>
  <c r="G287" i="20"/>
  <c r="Y251" i="20"/>
  <c r="AK251" i="20" s="1"/>
  <c r="Y257" i="20"/>
  <c r="AK257" i="20" s="1"/>
  <c r="Y260" i="20"/>
  <c r="AK260" i="20" s="1"/>
  <c r="AI263" i="20"/>
  <c r="AI269" i="20"/>
  <c r="AK269" i="20" s="1"/>
  <c r="Y273" i="20"/>
  <c r="AK273" i="20" s="1"/>
  <c r="Y278" i="20"/>
  <c r="M241" i="17"/>
  <c r="M262" i="17"/>
  <c r="M269" i="17"/>
  <c r="AL214" i="18"/>
  <c r="AD22" i="19"/>
  <c r="AD23" i="19"/>
  <c r="U34" i="19"/>
  <c r="AL34" i="19" s="1"/>
  <c r="U35" i="19"/>
  <c r="U36" i="19"/>
  <c r="U38" i="19"/>
  <c r="U39" i="19"/>
  <c r="U40" i="19"/>
  <c r="U41" i="19"/>
  <c r="K60" i="20"/>
  <c r="K219" i="20"/>
  <c r="K289" i="20" s="1"/>
  <c r="AI173" i="20"/>
  <c r="Y189" i="20"/>
  <c r="Y205" i="20"/>
  <c r="O287" i="20"/>
  <c r="Y248" i="20"/>
  <c r="AK248" i="20" s="1"/>
  <c r="Y254" i="20"/>
  <c r="Y285" i="20"/>
  <c r="S193" i="16"/>
  <c r="AV208" i="16"/>
  <c r="M211" i="16"/>
  <c r="S274" i="16"/>
  <c r="AV281" i="16"/>
  <c r="G16" i="17"/>
  <c r="AR20" i="17"/>
  <c r="AR27" i="17"/>
  <c r="AT90" i="17"/>
  <c r="M93" i="17"/>
  <c r="M101" i="17"/>
  <c r="AT104" i="17"/>
  <c r="M108" i="17"/>
  <c r="AT111" i="17"/>
  <c r="M115" i="17"/>
  <c r="M119" i="17"/>
  <c r="M122" i="17"/>
  <c r="M133" i="17"/>
  <c r="M137" i="17"/>
  <c r="G147" i="17"/>
  <c r="AR178" i="17"/>
  <c r="G196" i="17"/>
  <c r="AR203" i="17"/>
  <c r="G207" i="17"/>
  <c r="G210" i="17"/>
  <c r="G217" i="17"/>
  <c r="S241" i="17"/>
  <c r="S251" i="17"/>
  <c r="S255" i="17"/>
  <c r="S269" i="17"/>
  <c r="W273" i="17"/>
  <c r="AL137" i="18"/>
  <c r="M60" i="20"/>
  <c r="Y27" i="20"/>
  <c r="Y34" i="20"/>
  <c r="Y40" i="20"/>
  <c r="Y47" i="20"/>
  <c r="M219" i="20"/>
  <c r="Y96" i="20"/>
  <c r="AK96" i="20" s="1"/>
  <c r="Y102" i="20"/>
  <c r="Y115" i="20"/>
  <c r="Y122" i="20"/>
  <c r="Y128" i="20"/>
  <c r="AK128" i="20" s="1"/>
  <c r="Y135" i="20"/>
  <c r="Y184" i="20"/>
  <c r="Y196" i="20"/>
  <c r="AK199" i="20"/>
  <c r="Y208" i="20"/>
  <c r="Q287" i="20"/>
  <c r="Y242" i="20"/>
  <c r="AK242" i="20" s="1"/>
  <c r="Y261" i="20"/>
  <c r="AK261" i="20" s="1"/>
  <c r="AT97" i="16"/>
  <c r="AT111" i="16"/>
  <c r="M137" i="16"/>
  <c r="M140" i="16"/>
  <c r="W144" i="16"/>
  <c r="M167" i="16"/>
  <c r="AT171" i="16"/>
  <c r="S215" i="16"/>
  <c r="M16" i="17"/>
  <c r="M27" i="17"/>
  <c r="G30" i="17"/>
  <c r="G34" i="17"/>
  <c r="AR38" i="17"/>
  <c r="G48" i="17"/>
  <c r="G52" i="17"/>
  <c r="AV90" i="17"/>
  <c r="AV93" i="17"/>
  <c r="S97" i="17"/>
  <c r="S101" i="17"/>
  <c r="AV104" i="17"/>
  <c r="S108" i="17"/>
  <c r="AV111" i="17"/>
  <c r="S115" i="17"/>
  <c r="S119" i="17"/>
  <c r="S126" i="17"/>
  <c r="AV129" i="17"/>
  <c r="AV133" i="17"/>
  <c r="S137" i="17"/>
  <c r="M144" i="17"/>
  <c r="AT147" i="17"/>
  <c r="M167" i="17"/>
  <c r="AT171" i="17"/>
  <c r="M174" i="17"/>
  <c r="M178" i="17"/>
  <c r="AT189" i="17"/>
  <c r="M192" i="17"/>
  <c r="M214" i="17"/>
  <c r="AR284" i="17"/>
  <c r="W180" i="18"/>
  <c r="AL265" i="18"/>
  <c r="AD26" i="19"/>
  <c r="AD30" i="19"/>
  <c r="AL30" i="19" s="1"/>
  <c r="M108" i="19"/>
  <c r="M119" i="19"/>
  <c r="M129" i="19"/>
  <c r="M137" i="19"/>
  <c r="M147" i="19"/>
  <c r="M179" i="19"/>
  <c r="AD245" i="19"/>
  <c r="AD249" i="19"/>
  <c r="AD253" i="19"/>
  <c r="AD256" i="19"/>
  <c r="AD260" i="19"/>
  <c r="AD263" i="19"/>
  <c r="AD267" i="19"/>
  <c r="AD271" i="19"/>
  <c r="AD274" i="19"/>
  <c r="AD278" i="19"/>
  <c r="O60" i="20"/>
  <c r="O219" i="20"/>
  <c r="Y109" i="20"/>
  <c r="Y165" i="20"/>
  <c r="AK165" i="20" s="1"/>
  <c r="AI168" i="20"/>
  <c r="AI174" i="20"/>
  <c r="AK174" i="20" s="1"/>
  <c r="Y178" i="20"/>
  <c r="AK178" i="20" s="1"/>
  <c r="Y183" i="20"/>
  <c r="Y190" i="20"/>
  <c r="Y202" i="20"/>
  <c r="AK202" i="20" s="1"/>
  <c r="S287" i="20"/>
  <c r="Y266" i="20"/>
  <c r="AK266" i="20" s="1"/>
  <c r="Y274" i="20"/>
  <c r="AK274" i="20" s="1"/>
  <c r="AI277" i="20"/>
  <c r="AK277" i="20" s="1"/>
  <c r="AI283" i="20"/>
  <c r="G56" i="16"/>
  <c r="AV93" i="16"/>
  <c r="S97" i="16"/>
  <c r="AV108" i="16"/>
  <c r="S111" i="16"/>
  <c r="S115" i="16"/>
  <c r="S137" i="16"/>
  <c r="S144" i="16"/>
  <c r="AV167" i="16"/>
  <c r="M174" i="16"/>
  <c r="S140" i="17"/>
  <c r="S144" i="17"/>
  <c r="S147" i="17"/>
  <c r="S167" i="17"/>
  <c r="S171" i="17"/>
  <c r="S178" i="17"/>
  <c r="AV189" i="17"/>
  <c r="AV203" i="17"/>
  <c r="AV210" i="17"/>
  <c r="S214" i="17"/>
  <c r="AV217" i="17"/>
  <c r="G243" i="17"/>
  <c r="G247" i="17"/>
  <c r="AR250" i="17"/>
  <c r="G261" i="17"/>
  <c r="AR265" i="17"/>
  <c r="AL111" i="18"/>
  <c r="AL181" i="18"/>
  <c r="AL210" i="18"/>
  <c r="AD35" i="19"/>
  <c r="AD36" i="19"/>
  <c r="AD38" i="19"/>
  <c r="AD40" i="19"/>
  <c r="AL40" i="19" s="1"/>
  <c r="AD41" i="19"/>
  <c r="AL41" i="19" s="1"/>
  <c r="AD44" i="19"/>
  <c r="AD45" i="19"/>
  <c r="AL45" i="19" s="1"/>
  <c r="M196" i="19"/>
  <c r="M198" i="19"/>
  <c r="Q60" i="20"/>
  <c r="Q289" i="20" s="1"/>
  <c r="Y15" i="20"/>
  <c r="AI18" i="20"/>
  <c r="AK18" i="20" s="1"/>
  <c r="Y21" i="20"/>
  <c r="Y22" i="20"/>
  <c r="AI24" i="20"/>
  <c r="Y28" i="20"/>
  <c r="AK28" i="20" s="1"/>
  <c r="AI32" i="20"/>
  <c r="AK32" i="20" s="1"/>
  <c r="Y35" i="20"/>
  <c r="Y41" i="20"/>
  <c r="AK41" i="20" s="1"/>
  <c r="AI45" i="20"/>
  <c r="Y48" i="20"/>
  <c r="AK48" i="20" s="1"/>
  <c r="Y54" i="20"/>
  <c r="AI58" i="20"/>
  <c r="AK58" i="20" s="1"/>
  <c r="Y90" i="20"/>
  <c r="AK90" i="20" s="1"/>
  <c r="AI93" i="20"/>
  <c r="Y97" i="20"/>
  <c r="AK97" i="20" s="1"/>
  <c r="AI99" i="20"/>
  <c r="Y103" i="20"/>
  <c r="AI107" i="20"/>
  <c r="AK107" i="20" s="1"/>
  <c r="Y110" i="20"/>
  <c r="AK110" i="20" s="1"/>
  <c r="AI113" i="20"/>
  <c r="AK113" i="20" s="1"/>
  <c r="Y116" i="20"/>
  <c r="AK116" i="20" s="1"/>
  <c r="AI120" i="20"/>
  <c r="Y123" i="20"/>
  <c r="AK123" i="20" s="1"/>
  <c r="Y129" i="20"/>
  <c r="AI133" i="20"/>
  <c r="Y137" i="20"/>
  <c r="Y143" i="20"/>
  <c r="AI145" i="20"/>
  <c r="AK145" i="20" s="1"/>
  <c r="AI146" i="20"/>
  <c r="AK146" i="20" s="1"/>
  <c r="AI193" i="20"/>
  <c r="AI198" i="20"/>
  <c r="Y209" i="20"/>
  <c r="U287" i="20"/>
  <c r="Y262" i="20"/>
  <c r="AK262" i="20" s="1"/>
  <c r="Y268" i="20"/>
  <c r="AI272" i="20"/>
  <c r="AR139" i="17"/>
  <c r="M243" i="17"/>
  <c r="M250" i="17"/>
  <c r="M254" i="17"/>
  <c r="M265" i="17"/>
  <c r="M272" i="17"/>
  <c r="G275" i="17"/>
  <c r="S280" i="17"/>
  <c r="W199" i="18"/>
  <c r="AL201" i="18"/>
  <c r="W209" i="18"/>
  <c r="AD46" i="19"/>
  <c r="AD47" i="19"/>
  <c r="AD48" i="19"/>
  <c r="AL48" i="19" s="1"/>
  <c r="AD50" i="19"/>
  <c r="AD51" i="19"/>
  <c r="AD52" i="19"/>
  <c r="AL52" i="19" s="1"/>
  <c r="AD56" i="19"/>
  <c r="AL56" i="19" s="1"/>
  <c r="U57" i="19"/>
  <c r="U89" i="19"/>
  <c r="AL89" i="19" s="1"/>
  <c r="U91" i="19"/>
  <c r="U92" i="19"/>
  <c r="U95" i="19"/>
  <c r="U97" i="19"/>
  <c r="U99" i="19"/>
  <c r="AL99" i="19" s="1"/>
  <c r="U102" i="19"/>
  <c r="U103" i="19"/>
  <c r="U105" i="19"/>
  <c r="U108" i="19"/>
  <c r="U110" i="19"/>
  <c r="AL110" i="19" s="1"/>
  <c r="U113" i="19"/>
  <c r="U114" i="19"/>
  <c r="U116" i="19"/>
  <c r="U119" i="19"/>
  <c r="U121" i="19"/>
  <c r="AL121" i="19" s="1"/>
  <c r="U125" i="19"/>
  <c r="U129" i="19"/>
  <c r="U131" i="19"/>
  <c r="AL131" i="19" s="1"/>
  <c r="U132" i="19"/>
  <c r="U133" i="19"/>
  <c r="AL133" i="19" s="1"/>
  <c r="U134" i="19"/>
  <c r="AL134" i="19" s="1"/>
  <c r="U141" i="19"/>
  <c r="U143" i="19"/>
  <c r="U144" i="19"/>
  <c r="U145" i="19"/>
  <c r="U146" i="19"/>
  <c r="AL146" i="19" s="1"/>
  <c r="M167" i="19"/>
  <c r="M199" i="19"/>
  <c r="M202" i="19"/>
  <c r="M203" i="19"/>
  <c r="M205" i="19"/>
  <c r="M207" i="19"/>
  <c r="M209" i="19"/>
  <c r="M210" i="19"/>
  <c r="M213" i="19"/>
  <c r="S60" i="20"/>
  <c r="S289" i="20" s="1"/>
  <c r="S219" i="20"/>
  <c r="Y166" i="20"/>
  <c r="AK166" i="20" s="1"/>
  <c r="Y177" i="20"/>
  <c r="AK177" i="20" s="1"/>
  <c r="AI181" i="20"/>
  <c r="AI187" i="20"/>
  <c r="Y203" i="20"/>
  <c r="AK203" i="20" s="1"/>
  <c r="Y214" i="20"/>
  <c r="AK214" i="20" s="1"/>
  <c r="W287" i="20"/>
  <c r="AI247" i="20"/>
  <c r="AK247" i="20" s="1"/>
  <c r="Y250" i="20"/>
  <c r="AK250" i="20" s="1"/>
  <c r="AI253" i="20"/>
  <c r="Y255" i="20"/>
  <c r="AK255" i="20" s="1"/>
  <c r="Y256" i="20"/>
  <c r="AK256" i="20" s="1"/>
  <c r="AI265" i="20"/>
  <c r="AK265" i="20" s="1"/>
  <c r="Y275" i="20"/>
  <c r="AI284" i="20"/>
  <c r="AV196" i="16"/>
  <c r="AT214" i="16"/>
  <c r="G15" i="17"/>
  <c r="AR18" i="17"/>
  <c r="AR22" i="17"/>
  <c r="G26" i="17"/>
  <c r="M96" i="17"/>
  <c r="M107" i="17"/>
  <c r="AT121" i="17"/>
  <c r="M132" i="17"/>
  <c r="M139" i="17"/>
  <c r="G143" i="17"/>
  <c r="AR169" i="17"/>
  <c r="G173" i="17"/>
  <c r="W195" i="17"/>
  <c r="G198" i="17"/>
  <c r="G202" i="17"/>
  <c r="AR205" i="17"/>
  <c r="G213" i="17"/>
  <c r="AR216" i="17"/>
  <c r="S247" i="17"/>
  <c r="S250" i="17"/>
  <c r="W51" i="18"/>
  <c r="AL192" i="18"/>
  <c r="AL197" i="18"/>
  <c r="AL256" i="18"/>
  <c r="AD58" i="19"/>
  <c r="U168" i="19"/>
  <c r="U169" i="19"/>
  <c r="AL169" i="19" s="1"/>
  <c r="U171" i="19"/>
  <c r="AL171" i="19" s="1"/>
  <c r="U172" i="19"/>
  <c r="U173" i="19"/>
  <c r="U175" i="19"/>
  <c r="U179" i="19"/>
  <c r="AL179" i="19" s="1"/>
  <c r="M214" i="19"/>
  <c r="M216" i="19"/>
  <c r="M217" i="19"/>
  <c r="Y16" i="20"/>
  <c r="AI20" i="20"/>
  <c r="AK20" i="20" s="1"/>
  <c r="Y23" i="20"/>
  <c r="AK23" i="20" s="1"/>
  <c r="AI26" i="20"/>
  <c r="AK26" i="20" s="1"/>
  <c r="Y29" i="20"/>
  <c r="AK29" i="20" s="1"/>
  <c r="AI33" i="20"/>
  <c r="Y36" i="20"/>
  <c r="AK36" i="20" s="1"/>
  <c r="AI39" i="20"/>
  <c r="AK39" i="20" s="1"/>
  <c r="Y42" i="20"/>
  <c r="AK42" i="20" s="1"/>
  <c r="AI46" i="20"/>
  <c r="Y56" i="20"/>
  <c r="U219" i="20"/>
  <c r="Y91" i="20"/>
  <c r="AI95" i="20"/>
  <c r="AI101" i="20"/>
  <c r="Y104" i="20"/>
  <c r="AI108" i="20"/>
  <c r="AK108" i="20" s="1"/>
  <c r="Y111" i="20"/>
  <c r="AK111" i="20" s="1"/>
  <c r="AI114" i="20"/>
  <c r="Y117" i="20"/>
  <c r="AK117" i="20" s="1"/>
  <c r="AI121" i="20"/>
  <c r="Y125" i="20"/>
  <c r="AI127" i="20"/>
  <c r="AK127" i="20" s="1"/>
  <c r="Y131" i="20"/>
  <c r="AK131" i="20" s="1"/>
  <c r="AI134" i="20"/>
  <c r="Y138" i="20"/>
  <c r="Y144" i="20"/>
  <c r="AK171" i="20"/>
  <c r="Y179" i="20"/>
  <c r="AK179" i="20" s="1"/>
  <c r="AI183" i="20"/>
  <c r="AI195" i="20"/>
  <c r="Y210" i="20"/>
  <c r="AK210" i="20" s="1"/>
  <c r="Y216" i="20"/>
  <c r="AK216" i="20" s="1"/>
  <c r="AA287" i="20"/>
  <c r="Y244" i="20"/>
  <c r="AK244" i="20" s="1"/>
  <c r="Y249" i="20"/>
  <c r="AK249" i="20" s="1"/>
  <c r="AI260" i="20"/>
  <c r="AK98" i="20"/>
  <c r="AK189" i="20"/>
  <c r="AK205" i="20"/>
  <c r="AK254" i="20"/>
  <c r="AK284" i="20"/>
  <c r="AK285" i="20"/>
  <c r="AK27" i="20"/>
  <c r="AK34" i="20"/>
  <c r="AK40" i="20"/>
  <c r="AK47" i="20"/>
  <c r="AK102" i="20"/>
  <c r="AK115" i="20"/>
  <c r="AK122" i="20"/>
  <c r="AK135" i="20"/>
  <c r="AK184" i="20"/>
  <c r="AK196" i="20"/>
  <c r="AK208" i="20"/>
  <c r="AK272" i="20"/>
  <c r="AK24" i="20"/>
  <c r="AK109" i="20"/>
  <c r="AK190" i="20"/>
  <c r="AK15" i="20"/>
  <c r="AK21" i="20"/>
  <c r="AK22" i="20"/>
  <c r="AK35" i="20"/>
  <c r="AK54" i="20"/>
  <c r="AK129" i="20"/>
  <c r="AK137" i="20"/>
  <c r="AK143" i="20"/>
  <c r="AK209" i="20"/>
  <c r="AK253" i="20"/>
  <c r="AK268" i="20"/>
  <c r="AK275" i="20"/>
  <c r="AK16" i="20"/>
  <c r="AK56" i="20"/>
  <c r="AK91" i="20"/>
  <c r="AK104" i="20"/>
  <c r="AK125" i="20"/>
  <c r="AK138" i="20"/>
  <c r="AK144" i="20"/>
  <c r="AK201" i="20"/>
  <c r="AK53" i="20"/>
  <c r="AK141" i="20"/>
  <c r="AK204" i="20"/>
  <c r="AK267" i="20"/>
  <c r="AK191" i="20"/>
  <c r="AK99" i="20"/>
  <c r="AK181" i="20"/>
  <c r="AK197" i="20"/>
  <c r="AK169" i="20"/>
  <c r="I289" i="20"/>
  <c r="AK168" i="20"/>
  <c r="AK187" i="20"/>
  <c r="AK278" i="20"/>
  <c r="AK281" i="20"/>
  <c r="AI89" i="20"/>
  <c r="Y14" i="20"/>
  <c r="AA60" i="20"/>
  <c r="AI241" i="20"/>
  <c r="M287" i="20"/>
  <c r="M289" i="20" s="1"/>
  <c r="Y89" i="20"/>
  <c r="W129" i="17"/>
  <c r="AB129" i="17" s="1"/>
  <c r="W137" i="17"/>
  <c r="AL20" i="18"/>
  <c r="AL34" i="18"/>
  <c r="AL44" i="18"/>
  <c r="AL48" i="18"/>
  <c r="W141" i="18"/>
  <c r="AL147" i="18"/>
  <c r="AL196" i="18"/>
  <c r="W261" i="18"/>
  <c r="AL267" i="18"/>
  <c r="AD27" i="19"/>
  <c r="AL198" i="19"/>
  <c r="AJ287" i="19"/>
  <c r="S267" i="15"/>
  <c r="AR34" i="16"/>
  <c r="AR38" i="16"/>
  <c r="W189" i="17"/>
  <c r="W192" i="17"/>
  <c r="AT254" i="17"/>
  <c r="W263" i="17"/>
  <c r="AJ263" i="17" s="1"/>
  <c r="W18" i="18"/>
  <c r="AL24" i="18"/>
  <c r="W28" i="18"/>
  <c r="W33" i="18"/>
  <c r="W38" i="18"/>
  <c r="W42" i="18"/>
  <c r="AL101" i="18"/>
  <c r="AL105" i="18"/>
  <c r="AL110" i="18"/>
  <c r="W139" i="18"/>
  <c r="W195" i="18"/>
  <c r="AL262" i="18"/>
  <c r="W266" i="18"/>
  <c r="X60" i="19"/>
  <c r="U17" i="19"/>
  <c r="U18" i="19"/>
  <c r="AL18" i="19" s="1"/>
  <c r="M22" i="19"/>
  <c r="AD28" i="19"/>
  <c r="U32" i="19"/>
  <c r="U33" i="19"/>
  <c r="AL33" i="19" s="1"/>
  <c r="M36" i="19"/>
  <c r="AD42" i="19"/>
  <c r="U46" i="19"/>
  <c r="AL46" i="19" s="1"/>
  <c r="U47" i="19"/>
  <c r="AL47" i="19" s="1"/>
  <c r="M51" i="19"/>
  <c r="AD57" i="19"/>
  <c r="AL57" i="19" s="1"/>
  <c r="AD141" i="19"/>
  <c r="U165" i="19"/>
  <c r="AL165" i="19" s="1"/>
  <c r="M174" i="19"/>
  <c r="AD198" i="19"/>
  <c r="AD213" i="19"/>
  <c r="AL213" i="19" s="1"/>
  <c r="M242" i="19"/>
  <c r="M245" i="19"/>
  <c r="M249" i="19"/>
  <c r="M253" i="19"/>
  <c r="M256" i="19"/>
  <c r="M260" i="19"/>
  <c r="M263" i="19"/>
  <c r="M267" i="19"/>
  <c r="M271" i="19"/>
  <c r="M274" i="19"/>
  <c r="M278" i="19"/>
  <c r="M281" i="19"/>
  <c r="M285" i="19"/>
  <c r="U128" i="19"/>
  <c r="AL172" i="19"/>
  <c r="I287" i="19"/>
  <c r="M123" i="14"/>
  <c r="M197" i="14"/>
  <c r="W47" i="17"/>
  <c r="AB47" i="17" s="1"/>
  <c r="AT102" i="17"/>
  <c r="AT109" i="17"/>
  <c r="AT123" i="17"/>
  <c r="W255" i="17"/>
  <c r="W281" i="17"/>
  <c r="AL21" i="18"/>
  <c r="AL26" i="18"/>
  <c r="AL92" i="18"/>
  <c r="W146" i="18"/>
  <c r="AL165" i="18"/>
  <c r="W257" i="18"/>
  <c r="AB60" i="19"/>
  <c r="K287" i="19"/>
  <c r="BV141" i="15"/>
  <c r="AL143" i="15"/>
  <c r="S144" i="15"/>
  <c r="W165" i="16"/>
  <c r="AJ165" i="16" s="1"/>
  <c r="M185" i="16"/>
  <c r="AT93" i="17"/>
  <c r="AR97" i="17"/>
  <c r="W114" i="17"/>
  <c r="AJ114" i="17" s="1"/>
  <c r="W20" i="18"/>
  <c r="W29" i="18"/>
  <c r="W34" i="18"/>
  <c r="W91" i="18"/>
  <c r="AL97" i="18"/>
  <c r="AL102" i="18"/>
  <c r="AL116" i="18"/>
  <c r="AL126" i="18"/>
  <c r="AL131" i="18"/>
  <c r="W186" i="18"/>
  <c r="AL250" i="18"/>
  <c r="AL255" i="18"/>
  <c r="AL22" i="19"/>
  <c r="AL36" i="19"/>
  <c r="AL51" i="19"/>
  <c r="M54" i="19"/>
  <c r="U96" i="19"/>
  <c r="AD202" i="19"/>
  <c r="AD216" i="19"/>
  <c r="U251" i="19"/>
  <c r="G196" i="16"/>
  <c r="AT207" i="16"/>
  <c r="AV97" i="17"/>
  <c r="O60" i="18"/>
  <c r="O289" i="18" s="1"/>
  <c r="W53" i="18"/>
  <c r="W58" i="18"/>
  <c r="W110" i="18"/>
  <c r="W125" i="18"/>
  <c r="W129" i="18"/>
  <c r="AL140" i="18"/>
  <c r="AL184" i="18"/>
  <c r="W247" i="18"/>
  <c r="W249" i="18"/>
  <c r="AH60" i="19"/>
  <c r="M27" i="19"/>
  <c r="M115" i="19"/>
  <c r="AD189" i="19"/>
  <c r="AL193" i="19"/>
  <c r="AD203" i="19"/>
  <c r="AL208" i="19"/>
  <c r="AD217" i="19"/>
  <c r="U250" i="19"/>
  <c r="M111" i="16"/>
  <c r="AT121" i="16"/>
  <c r="M266" i="16"/>
  <c r="AV101" i="17"/>
  <c r="AV260" i="17"/>
  <c r="AL17" i="18"/>
  <c r="AL22" i="18"/>
  <c r="AL32" i="18"/>
  <c r="AL93" i="18"/>
  <c r="AL135" i="18"/>
  <c r="AL171" i="18"/>
  <c r="AL175" i="18"/>
  <c r="AL189" i="18"/>
  <c r="AL242" i="18"/>
  <c r="AL247" i="18"/>
  <c r="AJ60" i="19"/>
  <c r="AF60" i="19"/>
  <c r="AD20" i="19"/>
  <c r="AL20" i="19" s="1"/>
  <c r="M140" i="19"/>
  <c r="W39" i="17"/>
  <c r="AJ39" i="17" s="1"/>
  <c r="AJ139" i="17"/>
  <c r="AT241" i="17"/>
  <c r="W16" i="18"/>
  <c r="W21" i="18"/>
  <c r="W50" i="18"/>
  <c r="AL51" i="18"/>
  <c r="AL56" i="18"/>
  <c r="W92" i="18"/>
  <c r="AL108" i="18"/>
  <c r="AL117" i="18"/>
  <c r="AL122" i="18"/>
  <c r="AL127" i="18"/>
  <c r="W169" i="18"/>
  <c r="W174" i="18"/>
  <c r="W179" i="18"/>
  <c r="AL180" i="18"/>
  <c r="W245" i="18"/>
  <c r="AL251" i="18"/>
  <c r="W283" i="18"/>
  <c r="I60" i="19"/>
  <c r="M15" i="19"/>
  <c r="AD21" i="19"/>
  <c r="AL21" i="19" s="1"/>
  <c r="U24" i="19"/>
  <c r="U26" i="19"/>
  <c r="AL26" i="19" s="1"/>
  <c r="M29" i="19"/>
  <c r="U54" i="19"/>
  <c r="AL54" i="19" s="1"/>
  <c r="AL138" i="19"/>
  <c r="M185" i="19"/>
  <c r="AL205" i="19"/>
  <c r="AV174" i="17"/>
  <c r="AV251" i="17"/>
  <c r="W47" i="18"/>
  <c r="W107" i="18"/>
  <c r="AL113" i="18"/>
  <c r="W116" i="18"/>
  <c r="W121" i="18"/>
  <c r="W135" i="18"/>
  <c r="W213" i="18"/>
  <c r="W215" i="18"/>
  <c r="AL216" i="18"/>
  <c r="AJ287" i="18"/>
  <c r="AL279" i="18"/>
  <c r="K60" i="19"/>
  <c r="M16" i="19"/>
  <c r="M30" i="19"/>
  <c r="AL145" i="19"/>
  <c r="Z287" i="19"/>
  <c r="AD281" i="19"/>
  <c r="AJ197" i="17"/>
  <c r="AL14" i="18"/>
  <c r="AL18" i="18"/>
  <c r="AL38" i="18"/>
  <c r="AL42" i="18"/>
  <c r="AL167" i="18"/>
  <c r="AL172" i="18"/>
  <c r="AL177" i="18"/>
  <c r="W184" i="18"/>
  <c r="AL190" i="18"/>
  <c r="AL213" i="18"/>
  <c r="K287" i="18"/>
  <c r="AL243" i="18"/>
  <c r="AL248" i="18"/>
  <c r="W265" i="18"/>
  <c r="AL266" i="18"/>
  <c r="AL280" i="18"/>
  <c r="AL285" i="18"/>
  <c r="M126" i="19"/>
  <c r="AL173" i="19"/>
  <c r="AL184" i="19"/>
  <c r="S101" i="14"/>
  <c r="S144" i="14"/>
  <c r="S174" i="14"/>
  <c r="BB217" i="14"/>
  <c r="W47" i="16"/>
  <c r="G127" i="16"/>
  <c r="G165" i="16"/>
  <c r="AV265" i="16"/>
  <c r="W41" i="17"/>
  <c r="AF41" i="17" s="1"/>
  <c r="W45" i="17"/>
  <c r="AF45" i="17" s="1"/>
  <c r="W101" i="17"/>
  <c r="AF101" i="17" s="1"/>
  <c r="AR281" i="17"/>
  <c r="W22" i="18"/>
  <c r="W36" i="18"/>
  <c r="W41" i="18"/>
  <c r="W46" i="18"/>
  <c r="AL52" i="18"/>
  <c r="AL57" i="18"/>
  <c r="AL109" i="18"/>
  <c r="AL114" i="18"/>
  <c r="AL119" i="18"/>
  <c r="W171" i="18"/>
  <c r="W198" i="18"/>
  <c r="AL199" i="18"/>
  <c r="AL204" i="18"/>
  <c r="AL217" i="18"/>
  <c r="W242" i="18"/>
  <c r="AL271" i="18"/>
  <c r="W274" i="18"/>
  <c r="W279" i="18"/>
  <c r="W284" i="18"/>
  <c r="U14" i="19"/>
  <c r="U15" i="19"/>
  <c r="AL15" i="19" s="1"/>
  <c r="M18" i="19"/>
  <c r="AD24" i="19"/>
  <c r="U28" i="19"/>
  <c r="AL28" i="19" s="1"/>
  <c r="U29" i="19"/>
  <c r="AL29" i="19" s="1"/>
  <c r="M33" i="19"/>
  <c r="AD39" i="19"/>
  <c r="AL39" i="19" s="1"/>
  <c r="U42" i="19"/>
  <c r="U44" i="19"/>
  <c r="AL44" i="19" s="1"/>
  <c r="M47" i="19"/>
  <c r="AD53" i="19"/>
  <c r="AL53" i="19" s="1"/>
  <c r="U58" i="19"/>
  <c r="AL58" i="19" s="1"/>
  <c r="U123" i="19"/>
  <c r="AL123" i="19" s="1"/>
  <c r="AD139" i="19"/>
  <c r="AD140" i="19"/>
  <c r="M168" i="19"/>
  <c r="AD195" i="19"/>
  <c r="AL195" i="19" s="1"/>
  <c r="AD209" i="19"/>
  <c r="AL209" i="19" s="1"/>
  <c r="AX53" i="14"/>
  <c r="M143" i="14"/>
  <c r="W18" i="16"/>
  <c r="W108" i="18"/>
  <c r="AL143" i="18"/>
  <c r="W166" i="18"/>
  <c r="W203" i="18"/>
  <c r="W208" i="18"/>
  <c r="AL209" i="18"/>
  <c r="Q60" i="19"/>
  <c r="M20" i="19"/>
  <c r="M34" i="19"/>
  <c r="M48" i="19"/>
  <c r="I219" i="19"/>
  <c r="M90" i="19"/>
  <c r="M93" i="19"/>
  <c r="M95" i="19"/>
  <c r="M97" i="19"/>
  <c r="U126" i="19"/>
  <c r="U127" i="19"/>
  <c r="AL127" i="19" s="1"/>
  <c r="M132" i="19"/>
  <c r="AD143" i="19"/>
  <c r="AL143" i="19" s="1"/>
  <c r="AD144" i="19"/>
  <c r="AL144" i="19" s="1"/>
  <c r="M169" i="19"/>
  <c r="M171" i="19"/>
  <c r="AD181" i="19"/>
  <c r="M190" i="19"/>
  <c r="AD196" i="19"/>
  <c r="U199" i="19"/>
  <c r="AL199" i="19" s="1"/>
  <c r="U201" i="19"/>
  <c r="AL201" i="19" s="1"/>
  <c r="M204" i="19"/>
  <c r="AD210" i="19"/>
  <c r="U215" i="19"/>
  <c r="AL215" i="19" s="1"/>
  <c r="AL23" i="19"/>
  <c r="AL38" i="19"/>
  <c r="AL119" i="19"/>
  <c r="AL27" i="19"/>
  <c r="AL32" i="19"/>
  <c r="AL35" i="19"/>
  <c r="AL50" i="19"/>
  <c r="AL96" i="19"/>
  <c r="AL91" i="19"/>
  <c r="G60" i="19"/>
  <c r="G289" i="19" s="1"/>
  <c r="X219" i="19"/>
  <c r="AD89" i="19"/>
  <c r="AL168" i="19"/>
  <c r="Z219" i="19"/>
  <c r="AD90" i="19"/>
  <c r="M96" i="19"/>
  <c r="AD101" i="19"/>
  <c r="M107" i="19"/>
  <c r="AD111" i="19"/>
  <c r="M117" i="19"/>
  <c r="AD122" i="19"/>
  <c r="M128" i="19"/>
  <c r="AD132" i="19"/>
  <c r="AL132" i="19" s="1"/>
  <c r="U135" i="19"/>
  <c r="AL135" i="19" s="1"/>
  <c r="AD180" i="19"/>
  <c r="AL180" i="19" s="1"/>
  <c r="AL113" i="19"/>
  <c r="AD14" i="19"/>
  <c r="AB219" i="19"/>
  <c r="U93" i="19"/>
  <c r="U104" i="19"/>
  <c r="U115" i="19"/>
  <c r="AL102" i="19"/>
  <c r="AF219" i="19"/>
  <c r="AL95" i="19"/>
  <c r="AL105" i="19"/>
  <c r="AL116" i="19"/>
  <c r="O60" i="19"/>
  <c r="AH219" i="19"/>
  <c r="AD92" i="19"/>
  <c r="AL92" i="19" s="1"/>
  <c r="M98" i="19"/>
  <c r="AD103" i="19"/>
  <c r="AL103" i="19" s="1"/>
  <c r="M109" i="19"/>
  <c r="AD114" i="19"/>
  <c r="M120" i="19"/>
  <c r="AD125" i="19"/>
  <c r="AL125" i="19" s="1"/>
  <c r="M131" i="19"/>
  <c r="G219" i="19"/>
  <c r="M89" i="19"/>
  <c r="AJ219" i="19"/>
  <c r="AJ289" i="19" s="1"/>
  <c r="AD93" i="19"/>
  <c r="M99" i="19"/>
  <c r="AD104" i="19"/>
  <c r="M110" i="19"/>
  <c r="AD115" i="19"/>
  <c r="M121" i="19"/>
  <c r="AD126" i="19"/>
  <c r="AL126" i="19" s="1"/>
  <c r="U177" i="19"/>
  <c r="AL177" i="19" s="1"/>
  <c r="AL175" i="19"/>
  <c r="K219" i="19"/>
  <c r="U98" i="19"/>
  <c r="AL98" i="19" s="1"/>
  <c r="U109" i="19"/>
  <c r="U120" i="19"/>
  <c r="AL120" i="19" s="1"/>
  <c r="U139" i="19"/>
  <c r="U166" i="19"/>
  <c r="AL166" i="19" s="1"/>
  <c r="O219" i="19"/>
  <c r="M91" i="19"/>
  <c r="AD96" i="19"/>
  <c r="M102" i="19"/>
  <c r="AD107" i="19"/>
  <c r="AL107" i="19" s="1"/>
  <c r="M113" i="19"/>
  <c r="AD117" i="19"/>
  <c r="AL117" i="19" s="1"/>
  <c r="M123" i="19"/>
  <c r="AD128" i="19"/>
  <c r="AL128" i="19" s="1"/>
  <c r="M133" i="19"/>
  <c r="M184" i="19"/>
  <c r="Q219" i="19"/>
  <c r="Q289" i="19" s="1"/>
  <c r="M92" i="19"/>
  <c r="AD97" i="19"/>
  <c r="AL97" i="19" s="1"/>
  <c r="M103" i="19"/>
  <c r="AD108" i="19"/>
  <c r="M114" i="19"/>
  <c r="AD119" i="19"/>
  <c r="M125" i="19"/>
  <c r="AD129" i="19"/>
  <c r="AL129" i="19" s="1"/>
  <c r="AD178" i="19"/>
  <c r="S219" i="19"/>
  <c r="S289" i="19" s="1"/>
  <c r="U90" i="19"/>
  <c r="U101" i="19"/>
  <c r="U111" i="19"/>
  <c r="U122" i="19"/>
  <c r="M135" i="19"/>
  <c r="M173" i="19"/>
  <c r="U181" i="19"/>
  <c r="U183" i="19"/>
  <c r="U140" i="19"/>
  <c r="U167" i="19"/>
  <c r="AL167" i="19" s="1"/>
  <c r="U178" i="19"/>
  <c r="AL189" i="19"/>
  <c r="AL190" i="19"/>
  <c r="AL203" i="19"/>
  <c r="AL204" i="19"/>
  <c r="M208" i="19"/>
  <c r="AL217" i="19"/>
  <c r="AL202" i="19"/>
  <c r="AL216" i="19"/>
  <c r="M138" i="19"/>
  <c r="M165" i="19"/>
  <c r="M175" i="19"/>
  <c r="M186" i="19"/>
  <c r="U192" i="19"/>
  <c r="AL192" i="19" s="1"/>
  <c r="M197" i="19"/>
  <c r="U207" i="19"/>
  <c r="AL207" i="19" s="1"/>
  <c r="M211" i="19"/>
  <c r="M243" i="19"/>
  <c r="M247" i="19"/>
  <c r="M250" i="19"/>
  <c r="M254" i="19"/>
  <c r="M257" i="19"/>
  <c r="M261" i="19"/>
  <c r="M265" i="19"/>
  <c r="M268" i="19"/>
  <c r="M272" i="19"/>
  <c r="M275" i="19"/>
  <c r="M279" i="19"/>
  <c r="M283" i="19"/>
  <c r="U137" i="19"/>
  <c r="AL137" i="19" s="1"/>
  <c r="U147" i="19"/>
  <c r="AL147" i="19" s="1"/>
  <c r="U174" i="19"/>
  <c r="AL174" i="19" s="1"/>
  <c r="U185" i="19"/>
  <c r="AL185" i="19" s="1"/>
  <c r="AL191" i="19"/>
  <c r="U196" i="19"/>
  <c r="AL196" i="19" s="1"/>
  <c r="AL197" i="19"/>
  <c r="M201" i="19"/>
  <c r="U210" i="19"/>
  <c r="AL211" i="19"/>
  <c r="M215" i="19"/>
  <c r="U242" i="19"/>
  <c r="AL242" i="19" s="1"/>
  <c r="U245" i="19"/>
  <c r="AL245" i="19" s="1"/>
  <c r="U249" i="19"/>
  <c r="U253" i="19"/>
  <c r="AL253" i="19" s="1"/>
  <c r="AL255" i="19"/>
  <c r="U256" i="19"/>
  <c r="AL256" i="19" s="1"/>
  <c r="U260" i="19"/>
  <c r="AL260" i="19" s="1"/>
  <c r="U263" i="19"/>
  <c r="AL263" i="19" s="1"/>
  <c r="U267" i="19"/>
  <c r="AL267" i="19" s="1"/>
  <c r="U271" i="19"/>
  <c r="AL271" i="19" s="1"/>
  <c r="U274" i="19"/>
  <c r="AL274" i="19" s="1"/>
  <c r="U278" i="19"/>
  <c r="AL278" i="19" s="1"/>
  <c r="U281" i="19"/>
  <c r="U285" i="19"/>
  <c r="AL285" i="19" s="1"/>
  <c r="M134" i="19"/>
  <c r="M145" i="19"/>
  <c r="M172" i="19"/>
  <c r="M183" i="19"/>
  <c r="AL243" i="19"/>
  <c r="AL250" i="19"/>
  <c r="AL254" i="19"/>
  <c r="AL257" i="19"/>
  <c r="AL261" i="19"/>
  <c r="AL265" i="19"/>
  <c r="AL268" i="19"/>
  <c r="AL272" i="19"/>
  <c r="AL275" i="19"/>
  <c r="AL279" i="19"/>
  <c r="AL283" i="19"/>
  <c r="U214" i="19"/>
  <c r="AL214" i="19" s="1"/>
  <c r="X287" i="19"/>
  <c r="AD241" i="19"/>
  <c r="AL241" i="19" s="1"/>
  <c r="AD244" i="19"/>
  <c r="AL244" i="19" s="1"/>
  <c r="AD248" i="19"/>
  <c r="AL248" i="19" s="1"/>
  <c r="AD251" i="19"/>
  <c r="AL251" i="19" s="1"/>
  <c r="AD255" i="19"/>
  <c r="AD259" i="19"/>
  <c r="AL259" i="19" s="1"/>
  <c r="AD262" i="19"/>
  <c r="AL262" i="19" s="1"/>
  <c r="AD266" i="19"/>
  <c r="AL266" i="19" s="1"/>
  <c r="AD269" i="19"/>
  <c r="AL269" i="19" s="1"/>
  <c r="AD273" i="19"/>
  <c r="AL273" i="19" s="1"/>
  <c r="AD277" i="19"/>
  <c r="AL277" i="19" s="1"/>
  <c r="AD280" i="19"/>
  <c r="AL280" i="19" s="1"/>
  <c r="AD284" i="19"/>
  <c r="AL284" i="19" s="1"/>
  <c r="O287" i="19"/>
  <c r="AD242" i="19"/>
  <c r="S132" i="15"/>
  <c r="S214" i="16"/>
  <c r="S267" i="16"/>
  <c r="M14" i="17"/>
  <c r="M175" i="17"/>
  <c r="M203" i="17"/>
  <c r="S275" i="17"/>
  <c r="M284" i="17"/>
  <c r="Q60" i="18"/>
  <c r="AL36" i="18"/>
  <c r="U219" i="18"/>
  <c r="S219" i="18"/>
  <c r="W183" i="18"/>
  <c r="W211" i="18"/>
  <c r="AL254" i="18"/>
  <c r="G183" i="13"/>
  <c r="G211" i="13"/>
  <c r="G216" i="13"/>
  <c r="BP21" i="15"/>
  <c r="G180" i="15"/>
  <c r="W23" i="16"/>
  <c r="M39" i="16"/>
  <c r="G108" i="16"/>
  <c r="W137" i="16"/>
  <c r="AJ137" i="16" s="1"/>
  <c r="M198" i="16"/>
  <c r="W103" i="17"/>
  <c r="AR217" i="17"/>
  <c r="AT245" i="17"/>
  <c r="AR277" i="17"/>
  <c r="S60" i="18"/>
  <c r="AL30" i="18"/>
  <c r="AL47" i="18"/>
  <c r="Z219" i="18"/>
  <c r="W138" i="18"/>
  <c r="AL139" i="18"/>
  <c r="W196" i="18"/>
  <c r="M287" i="18"/>
  <c r="W254" i="18"/>
  <c r="W262" i="18"/>
  <c r="W271" i="18"/>
  <c r="AL272" i="18"/>
  <c r="W281" i="18"/>
  <c r="S110" i="14"/>
  <c r="S280" i="14"/>
  <c r="S36" i="15"/>
  <c r="BT41" i="15"/>
  <c r="S44" i="15"/>
  <c r="M90" i="17"/>
  <c r="AT101" i="17"/>
  <c r="AT250" i="17"/>
  <c r="S284" i="17"/>
  <c r="U60" i="18"/>
  <c r="W24" i="18"/>
  <c r="AL39" i="18"/>
  <c r="W54" i="18"/>
  <c r="AB219" i="18"/>
  <c r="W113" i="18"/>
  <c r="W134" i="18"/>
  <c r="AL144" i="18"/>
  <c r="W167" i="18"/>
  <c r="AL168" i="18"/>
  <c r="W175" i="18"/>
  <c r="W187" i="18"/>
  <c r="W191" i="18"/>
  <c r="AL193" i="18"/>
  <c r="W204" i="18"/>
  <c r="AL205" i="18"/>
  <c r="W216" i="18"/>
  <c r="O287" i="18"/>
  <c r="W259" i="18"/>
  <c r="G211" i="14"/>
  <c r="AL50" i="15"/>
  <c r="M277" i="15"/>
  <c r="G279" i="15"/>
  <c r="AD60" i="17"/>
  <c r="S24" i="17"/>
  <c r="W179" i="17"/>
  <c r="AB179" i="17" s="1"/>
  <c r="AV204" i="17"/>
  <c r="AT267" i="17"/>
  <c r="W283" i="17"/>
  <c r="AB283" i="17" s="1"/>
  <c r="AD219" i="18"/>
  <c r="W101" i="18"/>
  <c r="W109" i="18"/>
  <c r="W117" i="18"/>
  <c r="W126" i="18"/>
  <c r="W143" i="18"/>
  <c r="W192" i="18"/>
  <c r="Q287" i="18"/>
  <c r="AL260" i="18"/>
  <c r="G177" i="13"/>
  <c r="G196" i="13"/>
  <c r="G263" i="14"/>
  <c r="M34" i="15"/>
  <c r="AL284" i="15"/>
  <c r="AT17" i="16"/>
  <c r="AR47" i="16"/>
  <c r="S96" i="16"/>
  <c r="AV115" i="16"/>
  <c r="S251" i="16"/>
  <c r="S56" i="17"/>
  <c r="S90" i="17"/>
  <c r="AR122" i="17"/>
  <c r="AR141" i="17"/>
  <c r="E287" i="17"/>
  <c r="G287" i="17" s="1"/>
  <c r="G245" i="17"/>
  <c r="S261" i="17"/>
  <c r="W278" i="17"/>
  <c r="AJ278" i="17" s="1"/>
  <c r="AB60" i="18"/>
  <c r="W17" i="18"/>
  <c r="AL27" i="18"/>
  <c r="AF219" i="18"/>
  <c r="AL90" i="18"/>
  <c r="W105" i="18"/>
  <c r="AL115" i="18"/>
  <c r="W122" i="18"/>
  <c r="AL123" i="18"/>
  <c r="W131" i="18"/>
  <c r="AL132" i="18"/>
  <c r="W147" i="18"/>
  <c r="AL173" i="18"/>
  <c r="S287" i="18"/>
  <c r="AL244" i="18"/>
  <c r="W255" i="18"/>
  <c r="W267" i="18"/>
  <c r="AL273" i="18"/>
  <c r="AL278" i="18"/>
  <c r="W280" i="18"/>
  <c r="AL281" i="18"/>
  <c r="S247" i="15"/>
  <c r="W249" i="16"/>
  <c r="AJ249" i="16" s="1"/>
  <c r="AT278" i="16"/>
  <c r="G32" i="17"/>
  <c r="G250" i="17"/>
  <c r="AD60" i="18"/>
  <c r="W26" i="18"/>
  <c r="W30" i="18"/>
  <c r="W56" i="18"/>
  <c r="G219" i="18"/>
  <c r="AH219" i="18"/>
  <c r="W97" i="18"/>
  <c r="AL107" i="18"/>
  <c r="W114" i="18"/>
  <c r="AL120" i="18"/>
  <c r="W172" i="18"/>
  <c r="AL178" i="18"/>
  <c r="W189" i="18"/>
  <c r="W201" i="18"/>
  <c r="AL202" i="18"/>
  <c r="AL207" i="18"/>
  <c r="W217" i="18"/>
  <c r="U287" i="18"/>
  <c r="W243" i="18"/>
  <c r="W260" i="18"/>
  <c r="AL261" i="18"/>
  <c r="W263" i="18"/>
  <c r="W272" i="18"/>
  <c r="AL277" i="18"/>
  <c r="W285" i="18"/>
  <c r="Q185" i="11"/>
  <c r="Q192" i="11"/>
  <c r="AR203" i="11"/>
  <c r="M284" i="15"/>
  <c r="AT35" i="16"/>
  <c r="AV110" i="16"/>
  <c r="M119" i="16"/>
  <c r="G27" i="17"/>
  <c r="G39" i="17"/>
  <c r="S51" i="17"/>
  <c r="G191" i="17"/>
  <c r="AF60" i="18"/>
  <c r="AL15" i="18"/>
  <c r="W39" i="18"/>
  <c r="AL45" i="18"/>
  <c r="I219" i="18"/>
  <c r="AJ219" i="18"/>
  <c r="W93" i="18"/>
  <c r="AL95" i="18"/>
  <c r="AL98" i="18"/>
  <c r="W102" i="18"/>
  <c r="AL103" i="18"/>
  <c r="W119" i="18"/>
  <c r="AL128" i="18"/>
  <c r="W144" i="18"/>
  <c r="W168" i="18"/>
  <c r="AL169" i="18"/>
  <c r="W177" i="18"/>
  <c r="W193" i="18"/>
  <c r="AL195" i="18"/>
  <c r="W197" i="18"/>
  <c r="W205" i="18"/>
  <c r="Z287" i="18"/>
  <c r="AL249" i="18"/>
  <c r="W251" i="18"/>
  <c r="AL253" i="18"/>
  <c r="AL268" i="18"/>
  <c r="AL269" i="18"/>
  <c r="W277" i="18"/>
  <c r="S274" i="14"/>
  <c r="S93" i="16"/>
  <c r="M114" i="16"/>
  <c r="S185" i="16"/>
  <c r="AV29" i="17"/>
  <c r="W51" i="17"/>
  <c r="AF51" i="17" s="1"/>
  <c r="AV175" i="17"/>
  <c r="AJ192" i="17"/>
  <c r="M217" i="17"/>
  <c r="G60" i="18"/>
  <c r="AH60" i="18"/>
  <c r="AL28" i="18"/>
  <c r="W35" i="18"/>
  <c r="W44" i="18"/>
  <c r="W52" i="18"/>
  <c r="AL53" i="18"/>
  <c r="K219" i="18"/>
  <c r="AL91" i="18"/>
  <c r="W127" i="18"/>
  <c r="AL133" i="18"/>
  <c r="W165" i="18"/>
  <c r="AL166" i="18"/>
  <c r="AL174" i="18"/>
  <c r="W181" i="18"/>
  <c r="AL183" i="18"/>
  <c r="W185" i="18"/>
  <c r="AL203" i="18"/>
  <c r="W210" i="18"/>
  <c r="AL211" i="18"/>
  <c r="W214" i="18"/>
  <c r="AL215" i="18"/>
  <c r="AB287" i="18"/>
  <c r="W248" i="18"/>
  <c r="W256" i="18"/>
  <c r="AL257" i="18"/>
  <c r="W268" i="18"/>
  <c r="S103" i="14"/>
  <c r="BB244" i="14"/>
  <c r="W89" i="16"/>
  <c r="AJ89" i="16" s="1"/>
  <c r="S186" i="16"/>
  <c r="W189" i="16"/>
  <c r="AJ189" i="16" s="1"/>
  <c r="W203" i="16"/>
  <c r="AF203" i="16" s="1"/>
  <c r="S247" i="16"/>
  <c r="M250" i="16"/>
  <c r="G22" i="17"/>
  <c r="AV186" i="17"/>
  <c r="S189" i="17"/>
  <c r="M198" i="17"/>
  <c r="W244" i="17"/>
  <c r="AV269" i="17"/>
  <c r="W280" i="17"/>
  <c r="AJ280" i="17" s="1"/>
  <c r="I60" i="18"/>
  <c r="AJ60" i="18"/>
  <c r="W27" i="18"/>
  <c r="W32" i="18"/>
  <c r="AL33" i="18"/>
  <c r="AL41" i="18"/>
  <c r="W48" i="18"/>
  <c r="AL50" i="18"/>
  <c r="W57" i="18"/>
  <c r="AL58" i="18"/>
  <c r="M219" i="18"/>
  <c r="W90" i="18"/>
  <c r="AL99" i="18"/>
  <c r="W115" i="18"/>
  <c r="W123" i="18"/>
  <c r="AL125" i="18"/>
  <c r="W132" i="18"/>
  <c r="W140" i="18"/>
  <c r="AL141" i="18"/>
  <c r="W173" i="18"/>
  <c r="AL179" i="18"/>
  <c r="AL186" i="18"/>
  <c r="W190" i="18"/>
  <c r="AL191" i="18"/>
  <c r="W202" i="18"/>
  <c r="AL208" i="18"/>
  <c r="AD287" i="18"/>
  <c r="W244" i="18"/>
  <c r="W273" i="18"/>
  <c r="W275" i="18"/>
  <c r="BP129" i="12"/>
  <c r="G243" i="14"/>
  <c r="AT102" i="16"/>
  <c r="W255" i="16"/>
  <c r="AV273" i="16"/>
  <c r="W108" i="17"/>
  <c r="AJ108" i="17" s="1"/>
  <c r="W111" i="17"/>
  <c r="AJ111" i="17" s="1"/>
  <c r="AF139" i="17"/>
  <c r="AV147" i="17"/>
  <c r="AR167" i="17"/>
  <c r="W180" i="17"/>
  <c r="AB180" i="17" s="1"/>
  <c r="AT214" i="17"/>
  <c r="G216" i="17"/>
  <c r="AR278" i="17"/>
  <c r="K60" i="18"/>
  <c r="AL16" i="18"/>
  <c r="W40" i="18"/>
  <c r="AL46" i="18"/>
  <c r="O219" i="18"/>
  <c r="W98" i="18"/>
  <c r="AL104" i="18"/>
  <c r="W120" i="18"/>
  <c r="AL121" i="18"/>
  <c r="AL129" i="18"/>
  <c r="W137" i="18"/>
  <c r="AL138" i="18"/>
  <c r="W145" i="18"/>
  <c r="AL146" i="18"/>
  <c r="W178" i="18"/>
  <c r="W207" i="18"/>
  <c r="AF287" i="18"/>
  <c r="AL245" i="18"/>
  <c r="AL274" i="18"/>
  <c r="W278" i="18"/>
  <c r="G203" i="14"/>
  <c r="G256" i="14"/>
  <c r="Y260" i="15"/>
  <c r="S262" i="15"/>
  <c r="W35" i="16"/>
  <c r="W34" i="17"/>
  <c r="AR44" i="17"/>
  <c r="W172" i="17"/>
  <c r="AJ172" i="17" s="1"/>
  <c r="W199" i="17"/>
  <c r="AB199" i="17" s="1"/>
  <c r="M208" i="17"/>
  <c r="AV214" i="17"/>
  <c r="AV247" i="17"/>
  <c r="W249" i="17"/>
  <c r="S272" i="17"/>
  <c r="M60" i="18"/>
  <c r="W15" i="18"/>
  <c r="W23" i="18"/>
  <c r="AL29" i="18"/>
  <c r="W45" i="18"/>
  <c r="AL54" i="18"/>
  <c r="Q219" i="18"/>
  <c r="W95" i="18"/>
  <c r="AL96" i="18"/>
  <c r="W103" i="18"/>
  <c r="W111" i="18"/>
  <c r="W128" i="18"/>
  <c r="AL134" i="18"/>
  <c r="G287" i="18"/>
  <c r="AH287" i="18"/>
  <c r="W253" i="18"/>
  <c r="AL259" i="18"/>
  <c r="W269" i="18"/>
  <c r="AL275" i="18"/>
  <c r="AL283" i="18"/>
  <c r="AL284" i="18"/>
  <c r="I287" i="18"/>
  <c r="W14" i="18"/>
  <c r="Z60" i="18"/>
  <c r="AL89" i="18"/>
  <c r="AL241" i="18"/>
  <c r="W89" i="18"/>
  <c r="W241" i="18"/>
  <c r="AF189" i="16"/>
  <c r="AJ255" i="17"/>
  <c r="AF255" i="17"/>
  <c r="AB255" i="17"/>
  <c r="AB137" i="17"/>
  <c r="AF137" i="17"/>
  <c r="M105" i="17"/>
  <c r="G241" i="17"/>
  <c r="M260" i="17"/>
  <c r="W265" i="17"/>
  <c r="S267" i="17"/>
  <c r="G284" i="17"/>
  <c r="M30" i="17"/>
  <c r="G101" i="17"/>
  <c r="W119" i="17"/>
  <c r="AJ119" i="17" s="1"/>
  <c r="U201" i="11"/>
  <c r="U208" i="11"/>
  <c r="BR102" i="12"/>
  <c r="BR103" i="12"/>
  <c r="M278" i="13"/>
  <c r="G173" i="14"/>
  <c r="G202" i="14"/>
  <c r="G216" i="14"/>
  <c r="S56" i="15"/>
  <c r="S58" i="15"/>
  <c r="BT123" i="15"/>
  <c r="M139" i="15"/>
  <c r="G165" i="15"/>
  <c r="AL185" i="15"/>
  <c r="AL187" i="15"/>
  <c r="S263" i="15"/>
  <c r="S167" i="16"/>
  <c r="W244" i="16"/>
  <c r="AJ244" i="16" s="1"/>
  <c r="M260" i="16"/>
  <c r="G279" i="16"/>
  <c r="AL60" i="17"/>
  <c r="AR15" i="17"/>
  <c r="AR16" i="17"/>
  <c r="AV17" i="17"/>
  <c r="W20" i="17"/>
  <c r="AF20" i="17" s="1"/>
  <c r="M21" i="17"/>
  <c r="AV27" i="17"/>
  <c r="W32" i="17"/>
  <c r="AJ32" i="17" s="1"/>
  <c r="AR35" i="17"/>
  <c r="AV36" i="17"/>
  <c r="AR53" i="17"/>
  <c r="M111" i="17"/>
  <c r="AT115" i="17"/>
  <c r="AT122" i="17"/>
  <c r="M143" i="17"/>
  <c r="M147" i="17"/>
  <c r="S184" i="17"/>
  <c r="S202" i="17"/>
  <c r="W207" i="17"/>
  <c r="AF207" i="17" s="1"/>
  <c r="S208" i="17"/>
  <c r="S209" i="17"/>
  <c r="S217" i="17"/>
  <c r="AV241" i="17"/>
  <c r="AR253" i="17"/>
  <c r="AT255" i="17"/>
  <c r="AV256" i="17"/>
  <c r="W259" i="17"/>
  <c r="AF259" i="17" s="1"/>
  <c r="AV273" i="17"/>
  <c r="G279" i="17"/>
  <c r="W245" i="17"/>
  <c r="BT174" i="12"/>
  <c r="AH189" i="12"/>
  <c r="BR15" i="15"/>
  <c r="BF219" i="15"/>
  <c r="G189" i="15"/>
  <c r="BT190" i="15"/>
  <c r="BT249" i="15"/>
  <c r="S280" i="15"/>
  <c r="AT21" i="16"/>
  <c r="AT26" i="16"/>
  <c r="AR58" i="16"/>
  <c r="W103" i="16"/>
  <c r="AF103" i="16" s="1"/>
  <c r="AR109" i="16"/>
  <c r="S141" i="16"/>
  <c r="G144" i="16"/>
  <c r="W213" i="16"/>
  <c r="AF213" i="16" s="1"/>
  <c r="S257" i="16"/>
  <c r="AT15" i="17"/>
  <c r="AT16" i="17"/>
  <c r="W22" i="17"/>
  <c r="AJ22" i="17" s="1"/>
  <c r="AR26" i="17"/>
  <c r="AR34" i="17"/>
  <c r="AT35" i="17"/>
  <c r="S39" i="17"/>
  <c r="AV53" i="17"/>
  <c r="AV96" i="17"/>
  <c r="G102" i="17"/>
  <c r="AV115" i="17"/>
  <c r="AR127" i="17"/>
  <c r="S129" i="17"/>
  <c r="AT133" i="17"/>
  <c r="M168" i="17"/>
  <c r="AT180" i="17"/>
  <c r="G192" i="17"/>
  <c r="AT203" i="17"/>
  <c r="G205" i="17"/>
  <c r="W208" i="17"/>
  <c r="AJ208" i="17" s="1"/>
  <c r="M211" i="17"/>
  <c r="W217" i="17"/>
  <c r="AB217" i="17" s="1"/>
  <c r="AT253" i="17"/>
  <c r="G255" i="17"/>
  <c r="AV255" i="17"/>
  <c r="W260" i="17"/>
  <c r="M261" i="17"/>
  <c r="S262" i="17"/>
  <c r="S266" i="17"/>
  <c r="AT268" i="17"/>
  <c r="AR272" i="17"/>
  <c r="S274" i="17"/>
  <c r="AT279" i="17"/>
  <c r="W285" i="17"/>
  <c r="AJ285" i="17" s="1"/>
  <c r="Q287" i="17"/>
  <c r="M247" i="17"/>
  <c r="AH198" i="12"/>
  <c r="BR201" i="12"/>
  <c r="O204" i="12"/>
  <c r="BT207" i="12"/>
  <c r="BR210" i="12"/>
  <c r="AH214" i="12"/>
  <c r="AH215" i="12"/>
  <c r="G253" i="13"/>
  <c r="AX139" i="14"/>
  <c r="AF167" i="15"/>
  <c r="BT192" i="15"/>
  <c r="S198" i="16"/>
  <c r="AR215" i="16"/>
  <c r="AR277" i="16"/>
  <c r="AR281" i="16"/>
  <c r="AV15" i="17"/>
  <c r="S20" i="17"/>
  <c r="AR24" i="17"/>
  <c r="AT26" i="17"/>
  <c r="AV34" i="17"/>
  <c r="AR57" i="17"/>
  <c r="W99" i="17"/>
  <c r="AJ99" i="17" s="1"/>
  <c r="AV108" i="17"/>
  <c r="S111" i="17"/>
  <c r="M114" i="17"/>
  <c r="AR132" i="17"/>
  <c r="AV139" i="17"/>
  <c r="W147" i="17"/>
  <c r="AJ147" i="17" s="1"/>
  <c r="AV171" i="17"/>
  <c r="AR172" i="17"/>
  <c r="AT173" i="17"/>
  <c r="AT185" i="17"/>
  <c r="AV196" i="17"/>
  <c r="K287" i="17"/>
  <c r="AV249" i="17"/>
  <c r="AV268" i="17"/>
  <c r="AT272" i="17"/>
  <c r="G274" i="17"/>
  <c r="AT274" i="17"/>
  <c r="AV279" i="17"/>
  <c r="G285" i="17"/>
  <c r="G92" i="17"/>
  <c r="BF107" i="10"/>
  <c r="G128" i="10"/>
  <c r="G143" i="10"/>
  <c r="Q132" i="11"/>
  <c r="AR135" i="11"/>
  <c r="U248" i="11"/>
  <c r="M201" i="13"/>
  <c r="AX48" i="14"/>
  <c r="S184" i="14"/>
  <c r="G213" i="14"/>
  <c r="G251" i="14"/>
  <c r="G266" i="14"/>
  <c r="BV89" i="15"/>
  <c r="BR90" i="15"/>
  <c r="BV91" i="15"/>
  <c r="Y169" i="15"/>
  <c r="BL172" i="15"/>
  <c r="BT253" i="15"/>
  <c r="M256" i="15"/>
  <c r="S268" i="15"/>
  <c r="G115" i="16"/>
  <c r="G117" i="16"/>
  <c r="M168" i="16"/>
  <c r="AV173" i="16"/>
  <c r="AV205" i="16"/>
  <c r="AB244" i="16"/>
  <c r="S253" i="16"/>
  <c r="M256" i="16"/>
  <c r="M261" i="16"/>
  <c r="G17" i="17"/>
  <c r="M18" i="17"/>
  <c r="G36" i="17"/>
  <c r="AR41" i="17"/>
  <c r="AT46" i="17"/>
  <c r="AR52" i="17"/>
  <c r="W58" i="17"/>
  <c r="AJ58" i="17" s="1"/>
  <c r="S91" i="17"/>
  <c r="AV95" i="17"/>
  <c r="S110" i="17"/>
  <c r="AT132" i="17"/>
  <c r="AT138" i="17"/>
  <c r="AT139" i="17"/>
  <c r="AT172" i="17"/>
  <c r="AV173" i="17"/>
  <c r="AV190" i="17"/>
  <c r="AR201" i="17"/>
  <c r="W241" i="17"/>
  <c r="AJ241" i="17" s="1"/>
  <c r="M242" i="17"/>
  <c r="AR248" i="17"/>
  <c r="M255" i="17"/>
  <c r="G244" i="15"/>
  <c r="W268" i="16"/>
  <c r="AJ268" i="16" s="1"/>
  <c r="G20" i="17"/>
  <c r="S34" i="13"/>
  <c r="Y95" i="15"/>
  <c r="S203" i="15"/>
  <c r="BR207" i="15"/>
  <c r="S209" i="15"/>
  <c r="S259" i="15"/>
  <c r="AR24" i="16"/>
  <c r="AT50" i="16"/>
  <c r="AV177" i="16"/>
  <c r="AT193" i="16"/>
  <c r="AT209" i="16"/>
  <c r="AV254" i="16"/>
  <c r="AV259" i="16"/>
  <c r="AT41" i="17"/>
  <c r="G58" i="17"/>
  <c r="M116" i="17"/>
  <c r="AV126" i="17"/>
  <c r="AV138" i="17"/>
  <c r="G172" i="17"/>
  <c r="S179" i="17"/>
  <c r="M189" i="17"/>
  <c r="S198" i="17"/>
  <c r="W254" i="17"/>
  <c r="AJ254" i="17" s="1"/>
  <c r="M256" i="17"/>
  <c r="AR267" i="17"/>
  <c r="G269" i="17"/>
  <c r="AT269" i="17"/>
  <c r="G280" i="17"/>
  <c r="W284" i="17"/>
  <c r="M285" i="17"/>
  <c r="AH60" i="17"/>
  <c r="M266" i="17"/>
  <c r="S92" i="14"/>
  <c r="AP95" i="15"/>
  <c r="S213" i="15"/>
  <c r="AP273" i="15"/>
  <c r="AT273" i="15" s="1"/>
  <c r="Y274" i="15"/>
  <c r="S28" i="16"/>
  <c r="M36" i="16"/>
  <c r="AR41" i="16"/>
  <c r="AV95" i="16"/>
  <c r="AR98" i="16"/>
  <c r="G101" i="16"/>
  <c r="S113" i="16"/>
  <c r="AV143" i="16"/>
  <c r="M216" i="16"/>
  <c r="AR249" i="16"/>
  <c r="AR272" i="16"/>
  <c r="E60" i="17"/>
  <c r="G60" i="17" s="1"/>
  <c r="S32" i="17"/>
  <c r="AV41" i="17"/>
  <c r="W90" i="17"/>
  <c r="AJ90" i="17" s="1"/>
  <c r="AR113" i="17"/>
  <c r="AR119" i="17"/>
  <c r="AV120" i="17"/>
  <c r="W123" i="17"/>
  <c r="AJ123" i="17" s="1"/>
  <c r="AV144" i="17"/>
  <c r="AV165" i="17"/>
  <c r="AV169" i="17"/>
  <c r="AT178" i="17"/>
  <c r="M184" i="17"/>
  <c r="AV195" i="17"/>
  <c r="W198" i="17"/>
  <c r="AB198" i="17" s="1"/>
  <c r="S203" i="17"/>
  <c r="AV244" i="17"/>
  <c r="AV250" i="17"/>
  <c r="AV263" i="17"/>
  <c r="W279" i="17"/>
  <c r="O257" i="12"/>
  <c r="M204" i="13"/>
  <c r="BB45" i="14"/>
  <c r="S195" i="14"/>
  <c r="G209" i="14"/>
  <c r="BV21" i="15"/>
  <c r="BR24" i="15"/>
  <c r="BV127" i="15"/>
  <c r="BV173" i="15"/>
  <c r="Y253" i="15"/>
  <c r="AF260" i="15"/>
  <c r="S275" i="15"/>
  <c r="S125" i="16"/>
  <c r="AV137" i="16"/>
  <c r="AV146" i="16"/>
  <c r="AT167" i="16"/>
  <c r="AT192" i="16"/>
  <c r="W198" i="16"/>
  <c r="AB198" i="16" s="1"/>
  <c r="AV213" i="16"/>
  <c r="M241" i="16"/>
  <c r="S243" i="16"/>
  <c r="W17" i="17"/>
  <c r="AB17" i="17" s="1"/>
  <c r="S22" i="17"/>
  <c r="W24" i="17"/>
  <c r="AJ24" i="17" s="1"/>
  <c r="AR30" i="17"/>
  <c r="AV50" i="17"/>
  <c r="AV105" i="17"/>
  <c r="AT119" i="17"/>
  <c r="AR137" i="17"/>
  <c r="AV178" i="17"/>
  <c r="AT209" i="17"/>
  <c r="W213" i="17"/>
  <c r="AJ213" i="17" s="1"/>
  <c r="AD287" i="17"/>
  <c r="AR243" i="17"/>
  <c r="AR262" i="17"/>
  <c r="W274" i="17"/>
  <c r="M275" i="17"/>
  <c r="S277" i="17"/>
  <c r="M280" i="17"/>
  <c r="S281" i="17"/>
  <c r="S285" i="17"/>
  <c r="M104" i="17"/>
  <c r="AH116" i="10"/>
  <c r="G123" i="10"/>
  <c r="G56" i="11"/>
  <c r="AR109" i="11"/>
  <c r="Q172" i="11"/>
  <c r="BR32" i="15"/>
  <c r="AP128" i="15"/>
  <c r="AL177" i="15"/>
  <c r="S215" i="15"/>
  <c r="M217" i="15"/>
  <c r="AP262" i="15"/>
  <c r="AF267" i="15"/>
  <c r="M278" i="15"/>
  <c r="AR23" i="16"/>
  <c r="AV132" i="16"/>
  <c r="AT137" i="16"/>
  <c r="AT141" i="16"/>
  <c r="W193" i="16"/>
  <c r="AF193" i="16" s="1"/>
  <c r="AR244" i="16"/>
  <c r="AR267" i="16"/>
  <c r="AR21" i="17"/>
  <c r="W27" i="17"/>
  <c r="AJ27" i="17" s="1"/>
  <c r="W36" i="17"/>
  <c r="AJ36" i="17" s="1"/>
  <c r="G98" i="17"/>
  <c r="W107" i="17"/>
  <c r="AF107" i="17" s="1"/>
  <c r="AV119" i="17"/>
  <c r="AV135" i="17"/>
  <c r="S207" i="17"/>
  <c r="AR208" i="17"/>
  <c r="AT243" i="17"/>
  <c r="AV259" i="17"/>
  <c r="AT262" i="17"/>
  <c r="G265" i="17"/>
  <c r="AT265" i="17"/>
  <c r="M50" i="17"/>
  <c r="AH16" i="12"/>
  <c r="G260" i="13"/>
  <c r="G28" i="14"/>
  <c r="S117" i="14"/>
  <c r="M146" i="14"/>
  <c r="M192" i="14"/>
  <c r="S102" i="15"/>
  <c r="AR52" i="16"/>
  <c r="AT107" i="16"/>
  <c r="AT132" i="16"/>
  <c r="AF165" i="16"/>
  <c r="AT175" i="16"/>
  <c r="M183" i="16"/>
  <c r="AT211" i="16"/>
  <c r="AV217" i="16"/>
  <c r="M28" i="17"/>
  <c r="M38" i="17"/>
  <c r="AD219" i="17"/>
  <c r="AR99" i="17"/>
  <c r="W104" i="17"/>
  <c r="AF104" i="17" s="1"/>
  <c r="W120" i="17"/>
  <c r="AB120" i="17" s="1"/>
  <c r="M121" i="17"/>
  <c r="W133" i="17"/>
  <c r="W144" i="17"/>
  <c r="AB144" i="17" s="1"/>
  <c r="W173" i="17"/>
  <c r="AF173" i="17" s="1"/>
  <c r="AV245" i="17"/>
  <c r="W250" i="17"/>
  <c r="M251" i="17"/>
  <c r="AV265" i="17"/>
  <c r="W269" i="17"/>
  <c r="S283" i="17"/>
  <c r="M131" i="17"/>
  <c r="O35" i="12"/>
  <c r="BN44" i="12"/>
  <c r="G91" i="13"/>
  <c r="M284" i="13"/>
  <c r="G27" i="14"/>
  <c r="G41" i="14"/>
  <c r="G102" i="14"/>
  <c r="S116" i="14"/>
  <c r="Y147" i="14"/>
  <c r="AD147" i="14" s="1"/>
  <c r="M191" i="14"/>
  <c r="BT35" i="15"/>
  <c r="Y38" i="15"/>
  <c r="BR39" i="15"/>
  <c r="Y105" i="15"/>
  <c r="BN132" i="15"/>
  <c r="BL135" i="15"/>
  <c r="S137" i="15"/>
  <c r="M175" i="15"/>
  <c r="G241" i="15"/>
  <c r="AR27" i="16"/>
  <c r="AR97" i="16"/>
  <c r="AV111" i="16"/>
  <c r="M120" i="16"/>
  <c r="AR140" i="16"/>
  <c r="W202" i="16"/>
  <c r="AB202" i="16" s="1"/>
  <c r="W254" i="16"/>
  <c r="AJ254" i="16" s="1"/>
  <c r="S256" i="16"/>
  <c r="W259" i="16"/>
  <c r="AJ259" i="16" s="1"/>
  <c r="Z60" i="17"/>
  <c r="W52" i="17"/>
  <c r="AF52" i="17" s="1"/>
  <c r="AV54" i="17"/>
  <c r="G104" i="17"/>
  <c r="AT141" i="17"/>
  <c r="G144" i="17"/>
  <c r="AR146" i="17"/>
  <c r="AV192" i="17"/>
  <c r="W209" i="17"/>
  <c r="AB209" i="17" s="1"/>
  <c r="S242" i="17"/>
  <c r="G260" i="17"/>
  <c r="AJ15" i="17"/>
  <c r="AF15" i="17"/>
  <c r="AB15" i="17"/>
  <c r="AJ34" i="17"/>
  <c r="AF34" i="17"/>
  <c r="AB34" i="17"/>
  <c r="AF47" i="17"/>
  <c r="AJ47" i="17"/>
  <c r="AF42" i="17"/>
  <c r="AJ42" i="17"/>
  <c r="AB42" i="17"/>
  <c r="AF46" i="17"/>
  <c r="AB46" i="17"/>
  <c r="AJ46" i="17"/>
  <c r="AJ29" i="17"/>
  <c r="AF29" i="17"/>
  <c r="AB29" i="17"/>
  <c r="AF39" i="17"/>
  <c r="AB39" i="17"/>
  <c r="AB45" i="17"/>
  <c r="AJ20" i="17"/>
  <c r="AF54" i="17"/>
  <c r="AJ54" i="17"/>
  <c r="AB54" i="17"/>
  <c r="AV18" i="17"/>
  <c r="AV23" i="17"/>
  <c r="AV28" i="17"/>
  <c r="AV33" i="17"/>
  <c r="AV38" i="17"/>
  <c r="AB41" i="17"/>
  <c r="S45" i="17"/>
  <c r="G46" i="17"/>
  <c r="AR51" i="17"/>
  <c r="W53" i="17"/>
  <c r="W56" i="17"/>
  <c r="G56" i="17"/>
  <c r="K60" i="17"/>
  <c r="E219" i="17"/>
  <c r="G219" i="17" s="1"/>
  <c r="AP219" i="17"/>
  <c r="AT89" i="17"/>
  <c r="AJ93" i="17"/>
  <c r="AF93" i="17"/>
  <c r="AB93" i="17"/>
  <c r="G114" i="17"/>
  <c r="AR177" i="17"/>
  <c r="G177" i="17"/>
  <c r="S177" i="17"/>
  <c r="W14" i="17"/>
  <c r="W18" i="17"/>
  <c r="W23" i="17"/>
  <c r="W28" i="17"/>
  <c r="W33" i="17"/>
  <c r="W38" i="17"/>
  <c r="M40" i="17"/>
  <c r="AR40" i="17"/>
  <c r="S42" i="17"/>
  <c r="M48" i="17"/>
  <c r="AT48" i="17"/>
  <c r="AT51" i="17"/>
  <c r="S54" i="17"/>
  <c r="AR56" i="17"/>
  <c r="G89" i="17"/>
  <c r="AR89" i="17"/>
  <c r="S98" i="17"/>
  <c r="AT126" i="17"/>
  <c r="M126" i="17"/>
  <c r="S17" i="17"/>
  <c r="AT17" i="17"/>
  <c r="AT22" i="17"/>
  <c r="S27" i="17"/>
  <c r="AT27" i="17"/>
  <c r="AT32" i="17"/>
  <c r="AT36" i="17"/>
  <c r="G44" i="17"/>
  <c r="AR48" i="17"/>
  <c r="AT56" i="17"/>
  <c r="AR90" i="17"/>
  <c r="G90" i="17"/>
  <c r="G103" i="17"/>
  <c r="AR103" i="17"/>
  <c r="S143" i="17"/>
  <c r="AV143" i="17"/>
  <c r="G168" i="17"/>
  <c r="W168" i="17"/>
  <c r="AF180" i="17"/>
  <c r="AJ180" i="17"/>
  <c r="S40" i="17"/>
  <c r="G41" i="17"/>
  <c r="AJ41" i="17"/>
  <c r="AR46" i="17"/>
  <c r="AV48" i="17"/>
  <c r="M89" i="17"/>
  <c r="AT107" i="17"/>
  <c r="AR107" i="17"/>
  <c r="G108" i="17"/>
  <c r="AR108" i="17"/>
  <c r="AT113" i="17"/>
  <c r="M113" i="17"/>
  <c r="AV114" i="17"/>
  <c r="M44" i="17"/>
  <c r="AT44" i="17"/>
  <c r="AB99" i="17"/>
  <c r="AR110" i="17"/>
  <c r="W110" i="17"/>
  <c r="G110" i="17"/>
  <c r="AR117" i="17"/>
  <c r="G117" i="17"/>
  <c r="AT128" i="17"/>
  <c r="M128" i="17"/>
  <c r="AV132" i="17"/>
  <c r="S132" i="17"/>
  <c r="AV141" i="17"/>
  <c r="W141" i="17"/>
  <c r="S141" i="17"/>
  <c r="G14" i="17"/>
  <c r="M15" i="17"/>
  <c r="S16" i="17"/>
  <c r="G18" i="17"/>
  <c r="M20" i="17"/>
  <c r="S21" i="17"/>
  <c r="M24" i="17"/>
  <c r="S26" i="17"/>
  <c r="G28" i="17"/>
  <c r="M29" i="17"/>
  <c r="S30" i="17"/>
  <c r="M34" i="17"/>
  <c r="S35" i="17"/>
  <c r="G38" i="17"/>
  <c r="M39" i="17"/>
  <c r="W40" i="17"/>
  <c r="S46" i="17"/>
  <c r="AV46" i="17"/>
  <c r="W48" i="17"/>
  <c r="AT52" i="17"/>
  <c r="M52" i="17"/>
  <c r="Q219" i="17"/>
  <c r="S219" i="17" s="1"/>
  <c r="AV89" i="17"/>
  <c r="S89" i="17"/>
  <c r="G91" i="17"/>
  <c r="W91" i="17"/>
  <c r="AT95" i="17"/>
  <c r="AT110" i="17"/>
  <c r="M110" i="17"/>
  <c r="AJ113" i="17"/>
  <c r="AF113" i="17"/>
  <c r="AB113" i="17"/>
  <c r="AJ129" i="17"/>
  <c r="AF129" i="17"/>
  <c r="G138" i="17"/>
  <c r="W138" i="17"/>
  <c r="AB27" i="17"/>
  <c r="AB36" i="17"/>
  <c r="S44" i="17"/>
  <c r="AV44" i="17"/>
  <c r="G47" i="17"/>
  <c r="AT57" i="17"/>
  <c r="M57" i="17"/>
  <c r="W89" i="17"/>
  <c r="AT91" i="17"/>
  <c r="M91" i="17"/>
  <c r="W95" i="17"/>
  <c r="AR95" i="17"/>
  <c r="G95" i="17"/>
  <c r="AT96" i="17"/>
  <c r="AT103" i="17"/>
  <c r="AR105" i="17"/>
  <c r="G105" i="17"/>
  <c r="G107" i="17"/>
  <c r="M129" i="17"/>
  <c r="AT129" i="17"/>
  <c r="M146" i="17"/>
  <c r="W146" i="17"/>
  <c r="AT146" i="17"/>
  <c r="M177" i="17"/>
  <c r="W177" i="17"/>
  <c r="AT177" i="17"/>
  <c r="M183" i="17"/>
  <c r="W183" i="17"/>
  <c r="AJ209" i="17"/>
  <c r="AF209" i="17"/>
  <c r="W16" i="17"/>
  <c r="W21" i="17"/>
  <c r="W26" i="17"/>
  <c r="W30" i="17"/>
  <c r="W35" i="17"/>
  <c r="G45" i="17"/>
  <c r="AR50" i="17"/>
  <c r="AV52" i="17"/>
  <c r="S52" i="17"/>
  <c r="Z219" i="17"/>
  <c r="AR93" i="17"/>
  <c r="G93" i="17"/>
  <c r="AV102" i="17"/>
  <c r="S102" i="17"/>
  <c r="AV122" i="17"/>
  <c r="S122" i="17"/>
  <c r="AT20" i="17"/>
  <c r="AT24" i="17"/>
  <c r="AF27" i="17"/>
  <c r="AT29" i="17"/>
  <c r="AT34" i="17"/>
  <c r="AF36" i="17"/>
  <c r="AT39" i="17"/>
  <c r="W44" i="17"/>
  <c r="AT47" i="17"/>
  <c r="M47" i="17"/>
  <c r="AV57" i="17"/>
  <c r="S57" i="17"/>
  <c r="M92" i="17"/>
  <c r="AT92" i="17"/>
  <c r="AF120" i="17"/>
  <c r="AV134" i="17"/>
  <c r="S134" i="17"/>
  <c r="AT134" i="17"/>
  <c r="AP289" i="17"/>
  <c r="G42" i="17"/>
  <c r="AJ51" i="17"/>
  <c r="AR54" i="17"/>
  <c r="G54" i="17"/>
  <c r="W57" i="17"/>
  <c r="AV92" i="17"/>
  <c r="S92" i="17"/>
  <c r="AF103" i="17"/>
  <c r="AB103" i="17"/>
  <c r="AJ103" i="17"/>
  <c r="AT114" i="17"/>
  <c r="AR114" i="17"/>
  <c r="M117" i="17"/>
  <c r="AT117" i="17"/>
  <c r="M120" i="17"/>
  <c r="AT120" i="17"/>
  <c r="G128" i="17"/>
  <c r="AR128" i="17"/>
  <c r="W128" i="17"/>
  <c r="AJ144" i="17"/>
  <c r="AF144" i="17"/>
  <c r="Q60" i="17"/>
  <c r="AR14" i="17"/>
  <c r="M45" i="17"/>
  <c r="AR45" i="17"/>
  <c r="S47" i="17"/>
  <c r="W92" i="17"/>
  <c r="AT97" i="17"/>
  <c r="M97" i="17"/>
  <c r="AR115" i="17"/>
  <c r="W115" i="17"/>
  <c r="G115" i="17"/>
  <c r="AT135" i="17"/>
  <c r="M135" i="17"/>
  <c r="S145" i="17"/>
  <c r="AV145" i="17"/>
  <c r="S14" i="17"/>
  <c r="AT42" i="17"/>
  <c r="M42" i="17"/>
  <c r="AR42" i="17"/>
  <c r="AV45" i="17"/>
  <c r="W50" i="17"/>
  <c r="M54" i="17"/>
  <c r="S58" i="17"/>
  <c r="AL219" i="17"/>
  <c r="W98" i="17"/>
  <c r="AJ105" i="17"/>
  <c r="AF105" i="17"/>
  <c r="AB105" i="17"/>
  <c r="W117" i="17"/>
  <c r="AV125" i="17"/>
  <c r="S125" i="17"/>
  <c r="AT125" i="17"/>
  <c r="S128" i="17"/>
  <c r="AV128" i="17"/>
  <c r="AR168" i="17"/>
  <c r="W109" i="17"/>
  <c r="AR111" i="17"/>
  <c r="G140" i="17"/>
  <c r="W140" i="17"/>
  <c r="AR140" i="17"/>
  <c r="AR165" i="17"/>
  <c r="W167" i="17"/>
  <c r="G184" i="17"/>
  <c r="AR184" i="17"/>
  <c r="AF192" i="17"/>
  <c r="S193" i="17"/>
  <c r="M193" i="17"/>
  <c r="M197" i="17"/>
  <c r="G197" i="17"/>
  <c r="AV197" i="17"/>
  <c r="AR197" i="17"/>
  <c r="G199" i="17"/>
  <c r="AV199" i="17"/>
  <c r="S199" i="17"/>
  <c r="AT199" i="17"/>
  <c r="AR204" i="17"/>
  <c r="W204" i="17"/>
  <c r="G204" i="17"/>
  <c r="AT53" i="17"/>
  <c r="AT58" i="17"/>
  <c r="W102" i="17"/>
  <c r="M103" i="17"/>
  <c r="S104" i="17"/>
  <c r="AT108" i="17"/>
  <c r="W122" i="17"/>
  <c r="AR123" i="17"/>
  <c r="G127" i="17"/>
  <c r="W132" i="17"/>
  <c r="AR133" i="17"/>
  <c r="G137" i="17"/>
  <c r="AJ137" i="17"/>
  <c r="S139" i="17"/>
  <c r="AV140" i="17"/>
  <c r="W143" i="17"/>
  <c r="AT144" i="17"/>
  <c r="G165" i="17"/>
  <c r="AV168" i="17"/>
  <c r="S172" i="17"/>
  <c r="AR173" i="17"/>
  <c r="AV177" i="17"/>
  <c r="W178" i="17"/>
  <c r="G178" i="17"/>
  <c r="AR185" i="17"/>
  <c r="G185" i="17"/>
  <c r="W185" i="17"/>
  <c r="AT193" i="17"/>
  <c r="AT197" i="17"/>
  <c r="W202" i="17"/>
  <c r="AT202" i="17"/>
  <c r="M202" i="17"/>
  <c r="AJ273" i="17"/>
  <c r="AF273" i="17"/>
  <c r="AB273" i="17"/>
  <c r="G145" i="17"/>
  <c r="W145" i="17"/>
  <c r="AR145" i="17"/>
  <c r="S187" i="17"/>
  <c r="AR187" i="17"/>
  <c r="AF199" i="17"/>
  <c r="AT205" i="17"/>
  <c r="M205" i="17"/>
  <c r="AR257" i="17"/>
  <c r="S257" i="17"/>
  <c r="G121" i="17"/>
  <c r="W121" i="17"/>
  <c r="AR125" i="17"/>
  <c r="G131" i="17"/>
  <c r="W131" i="17"/>
  <c r="AR134" i="17"/>
  <c r="M140" i="17"/>
  <c r="AF147" i="17"/>
  <c r="AB147" i="17"/>
  <c r="AT165" i="17"/>
  <c r="G169" i="17"/>
  <c r="AV185" i="17"/>
  <c r="AR190" i="17"/>
  <c r="W190" i="17"/>
  <c r="G190" i="17"/>
  <c r="AV191" i="17"/>
  <c r="AF208" i="17"/>
  <c r="AH219" i="17"/>
  <c r="W97" i="17"/>
  <c r="M98" i="17"/>
  <c r="S103" i="17"/>
  <c r="G109" i="17"/>
  <c r="G113" i="17"/>
  <c r="S114" i="17"/>
  <c r="AV117" i="17"/>
  <c r="AR121" i="17"/>
  <c r="G125" i="17"/>
  <c r="AR131" i="17"/>
  <c r="G134" i="17"/>
  <c r="AB139" i="17"/>
  <c r="W166" i="17"/>
  <c r="AR166" i="17"/>
  <c r="AR174" i="17"/>
  <c r="G179" i="17"/>
  <c r="G187" i="17"/>
  <c r="G193" i="17"/>
  <c r="W193" i="17"/>
  <c r="AR193" i="17"/>
  <c r="K219" i="17"/>
  <c r="M219" i="17" s="1"/>
  <c r="W96" i="17"/>
  <c r="G97" i="17"/>
  <c r="AR101" i="17"/>
  <c r="S107" i="17"/>
  <c r="S117" i="17"/>
  <c r="AV121" i="17"/>
  <c r="S123" i="17"/>
  <c r="M125" i="17"/>
  <c r="AV127" i="17"/>
  <c r="AT127" i="17"/>
  <c r="AV131" i="17"/>
  <c r="S133" i="17"/>
  <c r="M134" i="17"/>
  <c r="AV137" i="17"/>
  <c r="AT137" i="17"/>
  <c r="M145" i="17"/>
  <c r="G146" i="17"/>
  <c r="S165" i="17"/>
  <c r="AV166" i="17"/>
  <c r="AT169" i="17"/>
  <c r="G174" i="17"/>
  <c r="M179" i="17"/>
  <c r="W184" i="17"/>
  <c r="AT186" i="17"/>
  <c r="M186" i="17"/>
  <c r="W187" i="17"/>
  <c r="AT187" i="17"/>
  <c r="M187" i="17"/>
  <c r="AR191" i="17"/>
  <c r="W165" i="17"/>
  <c r="G171" i="17"/>
  <c r="W171" i="17"/>
  <c r="AR171" i="17"/>
  <c r="S185" i="17"/>
  <c r="AT191" i="17"/>
  <c r="M191" i="17"/>
  <c r="AJ195" i="17"/>
  <c r="AF195" i="17"/>
  <c r="AJ198" i="17"/>
  <c r="AF198" i="17"/>
  <c r="AT215" i="17"/>
  <c r="M215" i="17"/>
  <c r="W127" i="17"/>
  <c r="AJ133" i="17"/>
  <c r="AF133" i="17"/>
  <c r="AB133" i="17"/>
  <c r="AR143" i="17"/>
  <c r="G167" i="17"/>
  <c r="AJ173" i="17"/>
  <c r="AT174" i="17"/>
  <c r="AV180" i="17"/>
  <c r="AV187" i="17"/>
  <c r="AT105" i="17"/>
  <c r="G111" i="17"/>
  <c r="G116" i="17"/>
  <c r="W116" i="17"/>
  <c r="AV146" i="17"/>
  <c r="W169" i="17"/>
  <c r="G175" i="17"/>
  <c r="W175" i="17"/>
  <c r="AV181" i="17"/>
  <c r="AR181" i="17"/>
  <c r="AJ189" i="17"/>
  <c r="AF189" i="17"/>
  <c r="AB189" i="17"/>
  <c r="AB195" i="17"/>
  <c r="AF213" i="17"/>
  <c r="S93" i="17"/>
  <c r="G96" i="17"/>
  <c r="S105" i="17"/>
  <c r="AV113" i="17"/>
  <c r="AR116" i="17"/>
  <c r="AR120" i="17"/>
  <c r="G126" i="17"/>
  <c r="W126" i="17"/>
  <c r="AR129" i="17"/>
  <c r="G135" i="17"/>
  <c r="W135" i="17"/>
  <c r="G139" i="17"/>
  <c r="S146" i="17"/>
  <c r="AR147" i="17"/>
  <c r="M171" i="17"/>
  <c r="S174" i="17"/>
  <c r="AJ179" i="17"/>
  <c r="AF179" i="17"/>
  <c r="G181" i="17"/>
  <c r="S109" i="17"/>
  <c r="S113" i="17"/>
  <c r="AV116" i="17"/>
  <c r="G120" i="17"/>
  <c r="W125" i="17"/>
  <c r="AR126" i="17"/>
  <c r="G129" i="17"/>
  <c r="W134" i="17"/>
  <c r="AR135" i="17"/>
  <c r="AR144" i="17"/>
  <c r="AV167" i="17"/>
  <c r="AT167" i="17"/>
  <c r="W174" i="17"/>
  <c r="S180" i="17"/>
  <c r="AT181" i="17"/>
  <c r="M181" i="17"/>
  <c r="AV183" i="17"/>
  <c r="AR183" i="17"/>
  <c r="AB192" i="17"/>
  <c r="W181" i="17"/>
  <c r="M185" i="17"/>
  <c r="W196" i="17"/>
  <c r="M199" i="17"/>
  <c r="W210" i="17"/>
  <c r="AR210" i="17"/>
  <c r="W216" i="17"/>
  <c r="M244" i="17"/>
  <c r="AB254" i="17"/>
  <c r="AR249" i="17"/>
  <c r="G249" i="17"/>
  <c r="G257" i="17"/>
  <c r="S191" i="17"/>
  <c r="AV205" i="17"/>
  <c r="S205" i="17"/>
  <c r="Z287" i="17"/>
  <c r="AJ244" i="17"/>
  <c r="AF244" i="17"/>
  <c r="AB244" i="17"/>
  <c r="S253" i="17"/>
  <c r="M259" i="17"/>
  <c r="AJ268" i="17"/>
  <c r="AF268" i="17"/>
  <c r="AB268" i="17"/>
  <c r="AJ203" i="17"/>
  <c r="AF203" i="17"/>
  <c r="AT210" i="17"/>
  <c r="M210" i="17"/>
  <c r="AR211" i="17"/>
  <c r="AV216" i="17"/>
  <c r="S216" i="17"/>
  <c r="M257" i="17"/>
  <c r="AR263" i="17"/>
  <c r="G263" i="17"/>
  <c r="W186" i="17"/>
  <c r="M190" i="17"/>
  <c r="M196" i="17"/>
  <c r="AR196" i="17"/>
  <c r="W201" i="17"/>
  <c r="AR202" i="17"/>
  <c r="M207" i="17"/>
  <c r="AR207" i="17"/>
  <c r="W211" i="17"/>
  <c r="AT211" i="17"/>
  <c r="S243" i="17"/>
  <c r="G248" i="17"/>
  <c r="AR180" i="17"/>
  <c r="G186" i="17"/>
  <c r="AR195" i="17"/>
  <c r="AB197" i="17"/>
  <c r="G201" i="17"/>
  <c r="AB203" i="17"/>
  <c r="AT207" i="17"/>
  <c r="M249" i="17"/>
  <c r="G180" i="17"/>
  <c r="S181" i="17"/>
  <c r="AT190" i="17"/>
  <c r="G195" i="17"/>
  <c r="S196" i="17"/>
  <c r="AR198" i="17"/>
  <c r="AT204" i="17"/>
  <c r="AV207" i="17"/>
  <c r="M213" i="17"/>
  <c r="AV213" i="17"/>
  <c r="AH287" i="17"/>
  <c r="M248" i="17"/>
  <c r="AR254" i="17"/>
  <c r="G254" i="17"/>
  <c r="G262" i="17"/>
  <c r="G189" i="17"/>
  <c r="AF197" i="17"/>
  <c r="G203" i="17"/>
  <c r="AV211" i="17"/>
  <c r="S211" i="17"/>
  <c r="W214" i="17"/>
  <c r="AR214" i="17"/>
  <c r="G214" i="17"/>
  <c r="AL287" i="17"/>
  <c r="AJ249" i="17"/>
  <c r="AF249" i="17"/>
  <c r="AB249" i="17"/>
  <c r="M263" i="17"/>
  <c r="M180" i="17"/>
  <c r="AR186" i="17"/>
  <c r="W191" i="17"/>
  <c r="AR192" i="17"/>
  <c r="M195" i="17"/>
  <c r="M201" i="17"/>
  <c r="W205" i="17"/>
  <c r="W215" i="17"/>
  <c r="AR244" i="17"/>
  <c r="G244" i="17"/>
  <c r="S192" i="17"/>
  <c r="AT192" i="17"/>
  <c r="AR199" i="17"/>
  <c r="AV201" i="17"/>
  <c r="S248" i="17"/>
  <c r="G253" i="17"/>
  <c r="AB263" i="17"/>
  <c r="AJ277" i="17"/>
  <c r="AF277" i="17"/>
  <c r="AB277" i="17"/>
  <c r="AF278" i="17"/>
  <c r="AB278" i="17"/>
  <c r="AJ281" i="17"/>
  <c r="AF281" i="17"/>
  <c r="AB281" i="17"/>
  <c r="AJ283" i="17"/>
  <c r="AF283" i="17"/>
  <c r="AP287" i="17"/>
  <c r="S287" i="17" s="1"/>
  <c r="S186" i="17"/>
  <c r="AR189" i="17"/>
  <c r="AR209" i="17"/>
  <c r="G209" i="17"/>
  <c r="AR259" i="17"/>
  <c r="G259" i="17"/>
  <c r="AT216" i="17"/>
  <c r="AR242" i="17"/>
  <c r="W243" i="17"/>
  <c r="AR247" i="17"/>
  <c r="W248" i="17"/>
  <c r="AR251" i="17"/>
  <c r="W253" i="17"/>
  <c r="AR256" i="17"/>
  <c r="W257" i="17"/>
  <c r="AR261" i="17"/>
  <c r="W262" i="17"/>
  <c r="AR266" i="17"/>
  <c r="W267" i="17"/>
  <c r="AR271" i="17"/>
  <c r="W272" i="17"/>
  <c r="AR275" i="17"/>
  <c r="AR280" i="17"/>
  <c r="AJ284" i="17"/>
  <c r="AR285" i="17"/>
  <c r="AR215" i="17"/>
  <c r="AT242" i="17"/>
  <c r="G268" i="17"/>
  <c r="G273" i="17"/>
  <c r="G278" i="17"/>
  <c r="G283" i="17"/>
  <c r="S210" i="17"/>
  <c r="S215" i="17"/>
  <c r="AR241" i="17"/>
  <c r="W242" i="17"/>
  <c r="W247" i="17"/>
  <c r="W251" i="17"/>
  <c r="W256" i="17"/>
  <c r="W261" i="17"/>
  <c r="W266" i="17"/>
  <c r="W271" i="17"/>
  <c r="W275" i="17"/>
  <c r="M268" i="17"/>
  <c r="M273" i="17"/>
  <c r="G277" i="17"/>
  <c r="M278" i="17"/>
  <c r="G281" i="17"/>
  <c r="M283" i="17"/>
  <c r="AR268" i="17"/>
  <c r="AR283" i="17"/>
  <c r="S244" i="17"/>
  <c r="S249" i="17"/>
  <c r="S254" i="17"/>
  <c r="S259" i="17"/>
  <c r="S263" i="17"/>
  <c r="S268" i="17"/>
  <c r="S273" i="17"/>
  <c r="M277" i="17"/>
  <c r="S278" i="17"/>
  <c r="M281" i="17"/>
  <c r="AV283" i="17"/>
  <c r="BP178" i="15"/>
  <c r="S178" i="15"/>
  <c r="AR16" i="16"/>
  <c r="S16" i="16"/>
  <c r="AJ144" i="16"/>
  <c r="AF144" i="16"/>
  <c r="M191" i="16"/>
  <c r="AT191" i="16"/>
  <c r="BL38" i="12"/>
  <c r="AX143" i="14"/>
  <c r="AZ143" i="14"/>
  <c r="Y167" i="14"/>
  <c r="G35" i="15"/>
  <c r="BL39" i="15"/>
  <c r="BP39" i="15"/>
  <c r="AP48" i="15"/>
  <c r="AX48" i="15" s="1"/>
  <c r="BN180" i="15"/>
  <c r="M180" i="15"/>
  <c r="BT284" i="15"/>
  <c r="AF284" i="15"/>
  <c r="G30" i="16"/>
  <c r="W30" i="16"/>
  <c r="AJ30" i="16" s="1"/>
  <c r="W117" i="16"/>
  <c r="AJ117" i="16" s="1"/>
  <c r="S117" i="16"/>
  <c r="AV117" i="16"/>
  <c r="AB203" i="16"/>
  <c r="AR52" i="11"/>
  <c r="BL52" i="12"/>
  <c r="BP168" i="12"/>
  <c r="AR173" i="12"/>
  <c r="BN187" i="12"/>
  <c r="AN216" i="12"/>
  <c r="M116" i="13"/>
  <c r="M121" i="13"/>
  <c r="M131" i="13"/>
  <c r="M190" i="13"/>
  <c r="S242" i="13"/>
  <c r="S251" i="13"/>
  <c r="M254" i="13"/>
  <c r="M261" i="13"/>
  <c r="M14" i="14"/>
  <c r="S15" i="14"/>
  <c r="G26" i="14"/>
  <c r="AX122" i="14"/>
  <c r="AZ122" i="14"/>
  <c r="S137" i="14"/>
  <c r="AX140" i="14"/>
  <c r="AZ141" i="14"/>
  <c r="S285" i="14"/>
  <c r="Y21" i="15"/>
  <c r="AP23" i="15"/>
  <c r="AT23" i="15" s="1"/>
  <c r="M39" i="15"/>
  <c r="S53" i="15"/>
  <c r="BP54" i="15"/>
  <c r="G95" i="15"/>
  <c r="S96" i="15"/>
  <c r="AP105" i="15"/>
  <c r="BT175" i="15"/>
  <c r="AF175" i="15"/>
  <c r="BN269" i="15"/>
  <c r="M269" i="15"/>
  <c r="AL60" i="16"/>
  <c r="G39" i="16"/>
  <c r="W39" i="16"/>
  <c r="AB39" i="16" s="1"/>
  <c r="W44" i="16"/>
  <c r="AB44" i="16" s="1"/>
  <c r="G44" i="16"/>
  <c r="AV189" i="16"/>
  <c r="M189" i="16"/>
  <c r="Q287" i="16"/>
  <c r="AZ99" i="9"/>
  <c r="CB137" i="9"/>
  <c r="CB184" i="9"/>
  <c r="CB256" i="9"/>
  <c r="Q250" i="11"/>
  <c r="S266" i="13"/>
  <c r="S104" i="14"/>
  <c r="AX138" i="14"/>
  <c r="M140" i="14"/>
  <c r="AZ144" i="14"/>
  <c r="G180" i="14"/>
  <c r="AX183" i="14"/>
  <c r="Y205" i="14"/>
  <c r="AH205" i="14" s="1"/>
  <c r="Y217" i="14"/>
  <c r="G272" i="14"/>
  <c r="BT21" i="15"/>
  <c r="BN23" i="15"/>
  <c r="BP38" i="15"/>
  <c r="S39" i="15"/>
  <c r="BP126" i="15"/>
  <c r="AF195" i="15"/>
  <c r="BT195" i="15"/>
  <c r="S216" i="15"/>
  <c r="Y216" i="15"/>
  <c r="Z60" i="16"/>
  <c r="S90" i="16"/>
  <c r="AV90" i="16"/>
  <c r="AR141" i="16"/>
  <c r="W141" i="16"/>
  <c r="AF141" i="16" s="1"/>
  <c r="G141" i="16"/>
  <c r="AB144" i="16"/>
  <c r="G179" i="16"/>
  <c r="AV179" i="16"/>
  <c r="AR179" i="16"/>
  <c r="AT251" i="16"/>
  <c r="M251" i="16"/>
  <c r="S266" i="16"/>
  <c r="AV266" i="16"/>
  <c r="S278" i="16"/>
  <c r="AV278" i="16"/>
  <c r="O56" i="12"/>
  <c r="BN56" i="12"/>
  <c r="BR119" i="12"/>
  <c r="BP198" i="12"/>
  <c r="G125" i="13"/>
  <c r="G174" i="13"/>
  <c r="G179" i="13"/>
  <c r="G184" i="13"/>
  <c r="G213" i="13"/>
  <c r="AX137" i="14"/>
  <c r="G214" i="14"/>
  <c r="Y216" i="14"/>
  <c r="AD216" i="14" s="1"/>
  <c r="S283" i="14"/>
  <c r="BV14" i="15"/>
  <c r="AF21" i="15"/>
  <c r="AL34" i="15"/>
  <c r="BR38" i="15"/>
  <c r="BN41" i="15"/>
  <c r="AP92" i="15"/>
  <c r="BR166" i="15"/>
  <c r="AF199" i="15"/>
  <c r="BT202" i="15"/>
  <c r="W97" i="16"/>
  <c r="AF97" i="16" s="1"/>
  <c r="AR132" i="16"/>
  <c r="W132" i="16"/>
  <c r="AF132" i="16" s="1"/>
  <c r="G132" i="16"/>
  <c r="AR167" i="16"/>
  <c r="W167" i="16"/>
  <c r="AB167" i="16" s="1"/>
  <c r="G167" i="16"/>
  <c r="G189" i="16"/>
  <c r="AJ193" i="16"/>
  <c r="S195" i="16"/>
  <c r="AR273" i="16"/>
  <c r="W273" i="16"/>
  <c r="AJ273" i="16" s="1"/>
  <c r="CB168" i="9"/>
  <c r="AX175" i="9"/>
  <c r="AX255" i="9"/>
  <c r="G115" i="11"/>
  <c r="AP284" i="11"/>
  <c r="BP56" i="12"/>
  <c r="AN116" i="12"/>
  <c r="G58" i="13"/>
  <c r="W90" i="13"/>
  <c r="AB90" i="13" s="1"/>
  <c r="W284" i="13"/>
  <c r="S121" i="14"/>
  <c r="Y137" i="14"/>
  <c r="AL137" i="14" s="1"/>
  <c r="BT38" i="15"/>
  <c r="BT39" i="15"/>
  <c r="BR95" i="15"/>
  <c r="BP186" i="15"/>
  <c r="AF203" i="15"/>
  <c r="AF272" i="15"/>
  <c r="BT272" i="15"/>
  <c r="AR105" i="16"/>
  <c r="W105" i="16"/>
  <c r="AB105" i="16" s="1"/>
  <c r="AR120" i="16"/>
  <c r="G120" i="16"/>
  <c r="AV122" i="16"/>
  <c r="G122" i="16"/>
  <c r="AT128" i="16"/>
  <c r="M128" i="16"/>
  <c r="M177" i="16"/>
  <c r="AT177" i="16"/>
  <c r="W184" i="16"/>
  <c r="AT184" i="16"/>
  <c r="AT189" i="16"/>
  <c r="W250" i="16"/>
  <c r="AF250" i="16" s="1"/>
  <c r="G250" i="16"/>
  <c r="S260" i="16"/>
  <c r="AV260" i="16"/>
  <c r="G277" i="16"/>
  <c r="AH36" i="10"/>
  <c r="BR38" i="12"/>
  <c r="BT278" i="12"/>
  <c r="M16" i="13"/>
  <c r="M30" i="13"/>
  <c r="M90" i="13"/>
  <c r="S115" i="13"/>
  <c r="S134" i="13"/>
  <c r="S139" i="13"/>
  <c r="S165" i="13"/>
  <c r="S169" i="13"/>
  <c r="S179" i="13"/>
  <c r="M15" i="15"/>
  <c r="BL32" i="15"/>
  <c r="AL39" i="15"/>
  <c r="BP41" i="15"/>
  <c r="BL41" i="15"/>
  <c r="AF95" i="15"/>
  <c r="Y96" i="15"/>
  <c r="M109" i="15"/>
  <c r="BL243" i="15"/>
  <c r="AT16" i="16"/>
  <c r="W16" i="16"/>
  <c r="AJ16" i="16" s="1"/>
  <c r="G24" i="16"/>
  <c r="AV32" i="16"/>
  <c r="G205" i="16"/>
  <c r="AT242" i="16"/>
  <c r="M242" i="16"/>
  <c r="AX127" i="9"/>
  <c r="CB211" i="9"/>
  <c r="BF247" i="10"/>
  <c r="AH38" i="12"/>
  <c r="AH45" i="12"/>
  <c r="G138" i="13"/>
  <c r="G173" i="13"/>
  <c r="S58" i="14"/>
  <c r="AX195" i="14"/>
  <c r="Y214" i="14"/>
  <c r="AL214" i="14" s="1"/>
  <c r="G281" i="14"/>
  <c r="BP15" i="15"/>
  <c r="AP16" i="15"/>
  <c r="BB16" i="15" s="1"/>
  <c r="S16" i="15"/>
  <c r="BV17" i="15"/>
  <c r="BR26" i="15"/>
  <c r="M32" i="15"/>
  <c r="S41" i="15"/>
  <c r="G42" i="15"/>
  <c r="G45" i="15"/>
  <c r="BN91" i="15"/>
  <c r="BT96" i="15"/>
  <c r="BR126" i="15"/>
  <c r="G14" i="16"/>
  <c r="AT24" i="16"/>
  <c r="M24" i="16"/>
  <c r="W172" i="16"/>
  <c r="AJ172" i="16" s="1"/>
  <c r="S172" i="16"/>
  <c r="AR174" i="16"/>
  <c r="G174" i="16"/>
  <c r="AV181" i="16"/>
  <c r="S181" i="16"/>
  <c r="S189" i="16"/>
  <c r="AJ281" i="16"/>
  <c r="AB281" i="16"/>
  <c r="Q281" i="11"/>
  <c r="BT101" i="12"/>
  <c r="G105" i="12"/>
  <c r="M42" i="13"/>
  <c r="M119" i="13"/>
  <c r="M123" i="13"/>
  <c r="M128" i="13"/>
  <c r="AX20" i="14"/>
  <c r="BB22" i="14"/>
  <c r="BB56" i="14"/>
  <c r="S98" i="14"/>
  <c r="AX129" i="14"/>
  <c r="M189" i="14"/>
  <c r="G193" i="14"/>
  <c r="S278" i="14"/>
  <c r="S15" i="15"/>
  <c r="BR18" i="15"/>
  <c r="BP28" i="15"/>
  <c r="BP32" i="15"/>
  <c r="BT47" i="15"/>
  <c r="AF89" i="15"/>
  <c r="M91" i="15"/>
  <c r="Y101" i="15"/>
  <c r="AF108" i="15"/>
  <c r="Y109" i="15"/>
  <c r="BP172" i="15"/>
  <c r="W187" i="16"/>
  <c r="AT187" i="16"/>
  <c r="S205" i="16"/>
  <c r="G257" i="16"/>
  <c r="AR257" i="16"/>
  <c r="CB42" i="9"/>
  <c r="AP205" i="11"/>
  <c r="G135" i="13"/>
  <c r="S138" i="13"/>
  <c r="G209" i="13"/>
  <c r="BB21" i="14"/>
  <c r="S128" i="14"/>
  <c r="G171" i="14"/>
  <c r="G192" i="14"/>
  <c r="G208" i="14"/>
  <c r="S277" i="14"/>
  <c r="G279" i="14"/>
  <c r="Y15" i="15"/>
  <c r="Y32" i="15"/>
  <c r="S91" i="15"/>
  <c r="S119" i="15"/>
  <c r="BR121" i="15"/>
  <c r="AL126" i="15"/>
  <c r="BV132" i="15"/>
  <c r="Y171" i="15"/>
  <c r="BR172" i="15"/>
  <c r="AL260" i="15"/>
  <c r="BV260" i="15"/>
  <c r="AT96" i="16"/>
  <c r="M96" i="16"/>
  <c r="M195" i="16"/>
  <c r="AV195" i="16"/>
  <c r="AT195" i="16"/>
  <c r="AV209" i="16"/>
  <c r="S209" i="16"/>
  <c r="AF279" i="16"/>
  <c r="AR284" i="16"/>
  <c r="M17" i="13"/>
  <c r="W58" i="13"/>
  <c r="AJ58" i="13" s="1"/>
  <c r="M101" i="13"/>
  <c r="W132" i="13"/>
  <c r="AF132" i="13" s="1"/>
  <c r="G205" i="13"/>
  <c r="G267" i="13"/>
  <c r="G272" i="13"/>
  <c r="AX46" i="14"/>
  <c r="AX50" i="14"/>
  <c r="M51" i="14"/>
  <c r="BB52" i="14"/>
  <c r="S132" i="14"/>
  <c r="AX169" i="14"/>
  <c r="Y173" i="14"/>
  <c r="AL173" i="14" s="1"/>
  <c r="AX209" i="14"/>
  <c r="G261" i="14"/>
  <c r="AF15" i="15"/>
  <c r="BT30" i="15"/>
  <c r="BT32" i="15"/>
  <c r="BL50" i="15"/>
  <c r="Y91" i="15"/>
  <c r="G92" i="15"/>
  <c r="AF111" i="15"/>
  <c r="BL121" i="15"/>
  <c r="Y179" i="15"/>
  <c r="BR189" i="15"/>
  <c r="BR190" i="15"/>
  <c r="BV262" i="15"/>
  <c r="AL262" i="15"/>
  <c r="AR44" i="16"/>
  <c r="W99" i="16"/>
  <c r="S179" i="16"/>
  <c r="W208" i="16"/>
  <c r="AB254" i="16"/>
  <c r="AB259" i="16"/>
  <c r="M267" i="16"/>
  <c r="AT267" i="16"/>
  <c r="AV272" i="16"/>
  <c r="S272" i="16"/>
  <c r="CB24" i="9"/>
  <c r="G16" i="12"/>
  <c r="G21" i="12"/>
  <c r="AN29" i="12"/>
  <c r="BN115" i="12"/>
  <c r="BN116" i="12"/>
  <c r="G117" i="12"/>
  <c r="G110" i="13"/>
  <c r="M205" i="13"/>
  <c r="G250" i="13"/>
  <c r="S253" i="13"/>
  <c r="S257" i="13"/>
  <c r="M267" i="13"/>
  <c r="AX16" i="14"/>
  <c r="AX44" i="14"/>
  <c r="AX128" i="14"/>
  <c r="G165" i="14"/>
  <c r="S173" i="14"/>
  <c r="G260" i="14"/>
  <c r="Y262" i="14"/>
  <c r="AL32" i="15"/>
  <c r="BP34" i="15"/>
  <c r="BT92" i="15"/>
  <c r="BL93" i="15"/>
  <c r="S202" i="15"/>
  <c r="M53" i="16"/>
  <c r="AV99" i="16"/>
  <c r="AT126" i="16"/>
  <c r="M126" i="16"/>
  <c r="G211" i="16"/>
  <c r="BN126" i="15"/>
  <c r="BR135" i="15"/>
  <c r="AL140" i="15"/>
  <c r="M141" i="15"/>
  <c r="S175" i="15"/>
  <c r="AL178" i="15"/>
  <c r="BT181" i="15"/>
  <c r="M185" i="15"/>
  <c r="M186" i="15"/>
  <c r="BN186" i="15"/>
  <c r="BR199" i="15"/>
  <c r="S254" i="15"/>
  <c r="M262" i="15"/>
  <c r="W14" i="16"/>
  <c r="AF14" i="16" s="1"/>
  <c r="AR18" i="16"/>
  <c r="S20" i="16"/>
  <c r="AT30" i="16"/>
  <c r="G35" i="16"/>
  <c r="W45" i="16"/>
  <c r="AF45" i="16" s="1"/>
  <c r="G90" i="16"/>
  <c r="W98" i="16"/>
  <c r="G102" i="16"/>
  <c r="AT122" i="16"/>
  <c r="AR127" i="16"/>
  <c r="M146" i="16"/>
  <c r="AB165" i="16"/>
  <c r="AR177" i="16"/>
  <c r="AV184" i="16"/>
  <c r="AV190" i="16"/>
  <c r="S196" i="16"/>
  <c r="M214" i="16"/>
  <c r="M215" i="16"/>
  <c r="G216" i="16"/>
  <c r="G217" i="16"/>
  <c r="AT217" i="16"/>
  <c r="S244" i="16"/>
  <c r="AV248" i="16"/>
  <c r="S254" i="16"/>
  <c r="BL211" i="15"/>
  <c r="G269" i="15"/>
  <c r="Y277" i="15"/>
  <c r="AV14" i="16"/>
  <c r="AH60" i="16"/>
  <c r="G18" i="16"/>
  <c r="S24" i="16"/>
  <c r="AV30" i="16"/>
  <c r="M45" i="16"/>
  <c r="G53" i="16"/>
  <c r="AT54" i="16"/>
  <c r="AR57" i="16"/>
  <c r="AT90" i="16"/>
  <c r="M93" i="16"/>
  <c r="W96" i="16"/>
  <c r="AJ96" i="16" s="1"/>
  <c r="G97" i="16"/>
  <c r="G98" i="16"/>
  <c r="W109" i="16"/>
  <c r="AF109" i="16" s="1"/>
  <c r="G126" i="16"/>
  <c r="M127" i="16"/>
  <c r="W129" i="16"/>
  <c r="AT140" i="16"/>
  <c r="AR144" i="16"/>
  <c r="AV144" i="16"/>
  <c r="S147" i="16"/>
  <c r="AR171" i="16"/>
  <c r="AT173" i="16"/>
  <c r="G177" i="16"/>
  <c r="AR184" i="16"/>
  <c r="W191" i="16"/>
  <c r="AB191" i="16" s="1"/>
  <c r="M210" i="16"/>
  <c r="AV215" i="16"/>
  <c r="G251" i="16"/>
  <c r="G267" i="16"/>
  <c r="S268" i="16"/>
  <c r="AT280" i="16"/>
  <c r="S281" i="16"/>
  <c r="BL129" i="15"/>
  <c r="BP167" i="15"/>
  <c r="BL168" i="15"/>
  <c r="G171" i="15"/>
  <c r="BT177" i="15"/>
  <c r="BN179" i="15"/>
  <c r="BR186" i="15"/>
  <c r="Y202" i="15"/>
  <c r="M204" i="15"/>
  <c r="M208" i="15"/>
  <c r="G257" i="15"/>
  <c r="G263" i="15"/>
  <c r="M272" i="15"/>
  <c r="BN272" i="15"/>
  <c r="AP280" i="15"/>
  <c r="AT280" i="15" s="1"/>
  <c r="Y280" i="15"/>
  <c r="W17" i="16"/>
  <c r="AB17" i="16" s="1"/>
  <c r="AV18" i="16"/>
  <c r="W22" i="16"/>
  <c r="W28" i="16"/>
  <c r="AB28" i="16" s="1"/>
  <c r="S35" i="16"/>
  <c r="G48" i="16"/>
  <c r="AV50" i="16"/>
  <c r="W54" i="16"/>
  <c r="AF54" i="16" s="1"/>
  <c r="AV91" i="16"/>
  <c r="AR95" i="16"/>
  <c r="S98" i="16"/>
  <c r="AT101" i="16"/>
  <c r="AV102" i="16"/>
  <c r="AV107" i="16"/>
  <c r="W110" i="16"/>
  <c r="AJ110" i="16" s="1"/>
  <c r="W146" i="16"/>
  <c r="AF146" i="16" s="1"/>
  <c r="AV172" i="16"/>
  <c r="S202" i="16"/>
  <c r="W241" i="16"/>
  <c r="AF241" i="16" s="1"/>
  <c r="AV255" i="16"/>
  <c r="M257" i="16"/>
  <c r="M259" i="16"/>
  <c r="AR262" i="16"/>
  <c r="AV263" i="16"/>
  <c r="G266" i="16"/>
  <c r="M273" i="16"/>
  <c r="S280" i="16"/>
  <c r="AL90" i="15"/>
  <c r="AL91" i="15"/>
  <c r="BP111" i="15"/>
  <c r="BL114" i="15"/>
  <c r="BR140" i="15"/>
  <c r="BP144" i="15"/>
  <c r="Y167" i="15"/>
  <c r="BN171" i="15"/>
  <c r="M172" i="15"/>
  <c r="BV175" i="15"/>
  <c r="BL192" i="15"/>
  <c r="Y203" i="15"/>
  <c r="S204" i="15"/>
  <c r="M214" i="15"/>
  <c r="Y266" i="15"/>
  <c r="Y283" i="15"/>
  <c r="M28" i="16"/>
  <c r="W34" i="16"/>
  <c r="AB34" i="16" s="1"/>
  <c r="AF35" i="16"/>
  <c r="W42" i="16"/>
  <c r="AJ42" i="16" s="1"/>
  <c r="M58" i="16"/>
  <c r="W90" i="16"/>
  <c r="AR92" i="16"/>
  <c r="AT95" i="16"/>
  <c r="AV96" i="16"/>
  <c r="AV101" i="16"/>
  <c r="W102" i="16"/>
  <c r="AB102" i="16" s="1"/>
  <c r="G105" i="16"/>
  <c r="M109" i="16"/>
  <c r="AR117" i="16"/>
  <c r="W120" i="16"/>
  <c r="AF120" i="16" s="1"/>
  <c r="S121" i="16"/>
  <c r="S126" i="16"/>
  <c r="W127" i="16"/>
  <c r="AJ127" i="16" s="1"/>
  <c r="S128" i="16"/>
  <c r="W139" i="16"/>
  <c r="G172" i="16"/>
  <c r="S177" i="16"/>
  <c r="G183" i="16"/>
  <c r="G241" i="16"/>
  <c r="G248" i="16"/>
  <c r="M249" i="16"/>
  <c r="AT250" i="16"/>
  <c r="G256" i="16"/>
  <c r="S259" i="16"/>
  <c r="AT262" i="16"/>
  <c r="W265" i="16"/>
  <c r="AF265" i="16" s="1"/>
  <c r="G272" i="16"/>
  <c r="S273" i="16"/>
  <c r="W278" i="16"/>
  <c r="AJ278" i="16" s="1"/>
  <c r="S279" i="16"/>
  <c r="G285" i="16"/>
  <c r="BN146" i="15"/>
  <c r="Y147" i="15"/>
  <c r="BP171" i="15"/>
  <c r="S172" i="15"/>
  <c r="S179" i="15"/>
  <c r="BP191" i="15"/>
  <c r="AL202" i="15"/>
  <c r="BR204" i="15"/>
  <c r="Y208" i="15"/>
  <c r="G248" i="15"/>
  <c r="AF254" i="15"/>
  <c r="AF262" i="15"/>
  <c r="Y272" i="15"/>
  <c r="G16" i="16"/>
  <c r="AR26" i="16"/>
  <c r="AR40" i="16"/>
  <c r="G42" i="16"/>
  <c r="W52" i="16"/>
  <c r="AJ52" i="16" s="1"/>
  <c r="W53" i="16"/>
  <c r="AT56" i="16"/>
  <c r="S58" i="16"/>
  <c r="Q219" i="16"/>
  <c r="AV104" i="16"/>
  <c r="M108" i="16"/>
  <c r="S109" i="16"/>
  <c r="G125" i="16"/>
  <c r="M139" i="16"/>
  <c r="AT166" i="16"/>
  <c r="W169" i="16"/>
  <c r="M172" i="16"/>
  <c r="W174" i="16"/>
  <c r="W177" i="16"/>
  <c r="AF177" i="16" s="1"/>
  <c r="W181" i="16"/>
  <c r="AJ181" i="16" s="1"/>
  <c r="W183" i="16"/>
  <c r="AJ183" i="16" s="1"/>
  <c r="W217" i="16"/>
  <c r="AF217" i="16" s="1"/>
  <c r="K287" i="16"/>
  <c r="AV245" i="16"/>
  <c r="M248" i="16"/>
  <c r="S249" i="16"/>
  <c r="S250" i="16"/>
  <c r="S261" i="16"/>
  <c r="AV269" i="16"/>
  <c r="M272" i="16"/>
  <c r="AV275" i="16"/>
  <c r="M278" i="16"/>
  <c r="AT283" i="16"/>
  <c r="AT285" i="16"/>
  <c r="M285" i="16"/>
  <c r="AF144" i="15"/>
  <c r="BV167" i="15"/>
  <c r="AF172" i="15"/>
  <c r="AF191" i="15"/>
  <c r="G195" i="15"/>
  <c r="AL209" i="15"/>
  <c r="BV210" i="15"/>
  <c r="BR214" i="15"/>
  <c r="BN215" i="15"/>
  <c r="G250" i="15"/>
  <c r="S281" i="15"/>
  <c r="G15" i="16"/>
  <c r="AV16" i="16"/>
  <c r="W27" i="16"/>
  <c r="AB27" i="16" s="1"/>
  <c r="M40" i="16"/>
  <c r="M41" i="16"/>
  <c r="S140" i="16"/>
  <c r="AV193" i="16"/>
  <c r="M205" i="16"/>
  <c r="AR211" i="16"/>
  <c r="AR243" i="16"/>
  <c r="AR253" i="16"/>
  <c r="AF255" i="16"/>
  <c r="AT268" i="16"/>
  <c r="AV274" i="16"/>
  <c r="M277" i="16"/>
  <c r="G284" i="16"/>
  <c r="AV285" i="16"/>
  <c r="BT129" i="15"/>
  <c r="BR132" i="15"/>
  <c r="BV171" i="15"/>
  <c r="AL172" i="15"/>
  <c r="BP173" i="15"/>
  <c r="AL190" i="15"/>
  <c r="AL191" i="15"/>
  <c r="BR193" i="15"/>
  <c r="AF198" i="15"/>
  <c r="AL242" i="15"/>
  <c r="S285" i="15"/>
  <c r="W21" i="16"/>
  <c r="AJ21" i="16" s="1"/>
  <c r="AR30" i="16"/>
  <c r="AV54" i="16"/>
  <c r="S103" i="16"/>
  <c r="AT202" i="16"/>
  <c r="AV210" i="16"/>
  <c r="AD287" i="16"/>
  <c r="AT243" i="16"/>
  <c r="AV244" i="16"/>
  <c r="M247" i="16"/>
  <c r="AT253" i="16"/>
  <c r="G255" i="16"/>
  <c r="W263" i="16"/>
  <c r="AJ263" i="16" s="1"/>
  <c r="W284" i="16"/>
  <c r="AF284" i="16" s="1"/>
  <c r="BT138" i="15"/>
  <c r="M183" i="15"/>
  <c r="BP195" i="15"/>
  <c r="Y201" i="15"/>
  <c r="BV214" i="15"/>
  <c r="Y215" i="15"/>
  <c r="Y248" i="15"/>
  <c r="S260" i="15"/>
  <c r="M15" i="16"/>
  <c r="AV27" i="16"/>
  <c r="W38" i="16"/>
  <c r="AF38" i="16" s="1"/>
  <c r="S40" i="16"/>
  <c r="W46" i="16"/>
  <c r="AF46" i="16" s="1"/>
  <c r="W51" i="16"/>
  <c r="AB51" i="16" s="1"/>
  <c r="M123" i="16"/>
  <c r="S129" i="16"/>
  <c r="S133" i="16"/>
  <c r="M165" i="16"/>
  <c r="W196" i="16"/>
  <c r="AB196" i="16" s="1"/>
  <c r="AR202" i="16"/>
  <c r="G213" i="16"/>
  <c r="AT213" i="16"/>
  <c r="AH287" i="16"/>
  <c r="S242" i="16"/>
  <c r="W245" i="16"/>
  <c r="AF245" i="16" s="1"/>
  <c r="G261" i="16"/>
  <c r="AB263" i="16"/>
  <c r="W269" i="16"/>
  <c r="AB269" i="16" s="1"/>
  <c r="AT275" i="16"/>
  <c r="S277" i="16"/>
  <c r="AV280" i="16"/>
  <c r="S284" i="16"/>
  <c r="BN96" i="15"/>
  <c r="BN97" i="15"/>
  <c r="BT119" i="15"/>
  <c r="BR123" i="15"/>
  <c r="BP125" i="15"/>
  <c r="BL126" i="15"/>
  <c r="AF146" i="15"/>
  <c r="G183" i="15"/>
  <c r="S197" i="15"/>
  <c r="BN199" i="15"/>
  <c r="BL201" i="15"/>
  <c r="BT215" i="15"/>
  <c r="S261" i="15"/>
  <c r="BN267" i="15"/>
  <c r="AF273" i="15"/>
  <c r="AL281" i="15"/>
  <c r="Q60" i="16"/>
  <c r="Q289" i="16" s="1"/>
  <c r="AV35" i="16"/>
  <c r="W40" i="16"/>
  <c r="AB40" i="16" s="1"/>
  <c r="M46" i="16"/>
  <c r="M51" i="16"/>
  <c r="G110" i="16"/>
  <c r="W115" i="16"/>
  <c r="AR122" i="16"/>
  <c r="S123" i="16"/>
  <c r="AR126" i="16"/>
  <c r="AV128" i="16"/>
  <c r="AT146" i="16"/>
  <c r="W180" i="16"/>
  <c r="AJ180" i="16" s="1"/>
  <c r="M196" i="16"/>
  <c r="W215" i="16"/>
  <c r="AT215" i="16"/>
  <c r="G245" i="16"/>
  <c r="AV251" i="16"/>
  <c r="G269" i="16"/>
  <c r="G281" i="16"/>
  <c r="W283" i="16"/>
  <c r="AJ283" i="16" s="1"/>
  <c r="M244" i="16"/>
  <c r="M254" i="16"/>
  <c r="W260" i="16"/>
  <c r="AF260" i="16" s="1"/>
  <c r="W274" i="16"/>
  <c r="AJ274" i="16" s="1"/>
  <c r="AB47" i="16"/>
  <c r="AJ47" i="16"/>
  <c r="AF47" i="16"/>
  <c r="AJ38" i="16"/>
  <c r="AB38" i="16"/>
  <c r="AF51" i="16"/>
  <c r="AJ23" i="16"/>
  <c r="AF23" i="16"/>
  <c r="AB23" i="16"/>
  <c r="AJ14" i="16"/>
  <c r="AJ98" i="16"/>
  <c r="AB98" i="16"/>
  <c r="AF98" i="16"/>
  <c r="AF18" i="16"/>
  <c r="AB18" i="16"/>
  <c r="AJ18" i="16"/>
  <c r="AF22" i="16"/>
  <c r="AJ22" i="16"/>
  <c r="AB22" i="16"/>
  <c r="AV20" i="16"/>
  <c r="AV89" i="16"/>
  <c r="AV145" i="16"/>
  <c r="S145" i="16"/>
  <c r="S171" i="16"/>
  <c r="AV171" i="16"/>
  <c r="M14" i="16"/>
  <c r="S15" i="16"/>
  <c r="G17" i="16"/>
  <c r="M18" i="16"/>
  <c r="M22" i="16"/>
  <c r="G28" i="16"/>
  <c r="AR29" i="16"/>
  <c r="AT33" i="16"/>
  <c r="AJ35" i="16"/>
  <c r="S36" i="16"/>
  <c r="G45" i="16"/>
  <c r="S46" i="16"/>
  <c r="AR48" i="16"/>
  <c r="AR51" i="16"/>
  <c r="AT53" i="16"/>
  <c r="AR56" i="16"/>
  <c r="AV58" i="16"/>
  <c r="S89" i="16"/>
  <c r="S91" i="16"/>
  <c r="G92" i="16"/>
  <c r="G95" i="16"/>
  <c r="M104" i="16"/>
  <c r="S108" i="16"/>
  <c r="AR129" i="16"/>
  <c r="AV15" i="16"/>
  <c r="W20" i="16"/>
  <c r="G21" i="16"/>
  <c r="AR22" i="16"/>
  <c r="S29" i="16"/>
  <c r="AV29" i="16"/>
  <c r="AB30" i="16"/>
  <c r="S48" i="16"/>
  <c r="AV48" i="16"/>
  <c r="AT51" i="16"/>
  <c r="W93" i="16"/>
  <c r="M113" i="16"/>
  <c r="W113" i="16"/>
  <c r="AV113" i="16"/>
  <c r="W128" i="16"/>
  <c r="AR128" i="16"/>
  <c r="G128" i="16"/>
  <c r="S175" i="16"/>
  <c r="AV175" i="16"/>
  <c r="W15" i="16"/>
  <c r="AT22" i="16"/>
  <c r="S26" i="16"/>
  <c r="M32" i="16"/>
  <c r="W33" i="16"/>
  <c r="W36" i="16"/>
  <c r="G38" i="16"/>
  <c r="AR39" i="16"/>
  <c r="S42" i="16"/>
  <c r="AT42" i="16"/>
  <c r="G47" i="16"/>
  <c r="G50" i="16"/>
  <c r="S51" i="16"/>
  <c r="AR53" i="16"/>
  <c r="S56" i="16"/>
  <c r="M95" i="16"/>
  <c r="M97" i="16"/>
  <c r="AT105" i="16"/>
  <c r="W108" i="16"/>
  <c r="W114" i="16"/>
  <c r="AR114" i="16"/>
  <c r="G114" i="16"/>
  <c r="AV120" i="16"/>
  <c r="S120" i="16"/>
  <c r="AV129" i="16"/>
  <c r="AT131" i="16"/>
  <c r="M131" i="16"/>
  <c r="AR131" i="16"/>
  <c r="M147" i="16"/>
  <c r="AV147" i="16"/>
  <c r="S14" i="16"/>
  <c r="AT14" i="16"/>
  <c r="AF16" i="16"/>
  <c r="S18" i="16"/>
  <c r="AT18" i="16"/>
  <c r="S22" i="16"/>
  <c r="W29" i="16"/>
  <c r="AR32" i="16"/>
  <c r="G34" i="16"/>
  <c r="AR35" i="16"/>
  <c r="S39" i="16"/>
  <c r="AV39" i="16"/>
  <c r="W48" i="16"/>
  <c r="S53" i="16"/>
  <c r="AV53" i="16"/>
  <c r="W58" i="16"/>
  <c r="K60" i="16"/>
  <c r="AP60" i="16"/>
  <c r="Z219" i="16"/>
  <c r="M90" i="16"/>
  <c r="M92" i="16"/>
  <c r="AR103" i="16"/>
  <c r="AV105" i="16"/>
  <c r="AV121" i="16"/>
  <c r="AV123" i="16"/>
  <c r="M133" i="16"/>
  <c r="AV133" i="16"/>
  <c r="M138" i="16"/>
  <c r="AV138" i="16"/>
  <c r="S139" i="16"/>
  <c r="G139" i="16"/>
  <c r="M21" i="16"/>
  <c r="W26" i="16"/>
  <c r="G27" i="16"/>
  <c r="AR28" i="16"/>
  <c r="M38" i="16"/>
  <c r="AR45" i="16"/>
  <c r="AT47" i="16"/>
  <c r="M47" i="16"/>
  <c r="G52" i="16"/>
  <c r="G54" i="16"/>
  <c r="W56" i="16"/>
  <c r="AD219" i="16"/>
  <c r="AV97" i="16"/>
  <c r="W101" i="16"/>
  <c r="S102" i="16"/>
  <c r="G103" i="16"/>
  <c r="S105" i="16"/>
  <c r="G107" i="16"/>
  <c r="W107" i="16"/>
  <c r="AR107" i="16"/>
  <c r="M115" i="16"/>
  <c r="AT115" i="16"/>
  <c r="S119" i="16"/>
  <c r="AV119" i="16"/>
  <c r="G121" i="16"/>
  <c r="W121" i="16"/>
  <c r="AR121" i="16"/>
  <c r="AR125" i="16"/>
  <c r="M129" i="16"/>
  <c r="S134" i="16"/>
  <c r="G134" i="16"/>
  <c r="AT145" i="16"/>
  <c r="M145" i="16"/>
  <c r="AR17" i="16"/>
  <c r="AF110" i="16"/>
  <c r="AB110" i="16"/>
  <c r="AT110" i="16"/>
  <c r="S114" i="16"/>
  <c r="AV114" i="16"/>
  <c r="M116" i="16"/>
  <c r="AR116" i="16"/>
  <c r="W123" i="16"/>
  <c r="AR123" i="16"/>
  <c r="G123" i="16"/>
  <c r="S135" i="16"/>
  <c r="AV135" i="16"/>
  <c r="AT135" i="16"/>
  <c r="AR135" i="16"/>
  <c r="S180" i="16"/>
  <c r="AV180" i="16"/>
  <c r="M16" i="16"/>
  <c r="S17" i="16"/>
  <c r="G20" i="16"/>
  <c r="AR21" i="16"/>
  <c r="AV24" i="16"/>
  <c r="M30" i="16"/>
  <c r="M34" i="16"/>
  <c r="S45" i="16"/>
  <c r="AV47" i="16"/>
  <c r="AR50" i="16"/>
  <c r="AT52" i="16"/>
  <c r="M52" i="16"/>
  <c r="M54" i="16"/>
  <c r="AT57" i="16"/>
  <c r="M57" i="16"/>
  <c r="E219" i="16"/>
  <c r="W91" i="16"/>
  <c r="S92" i="16"/>
  <c r="G93" i="16"/>
  <c r="W95" i="16"/>
  <c r="G96" i="16"/>
  <c r="M103" i="16"/>
  <c r="AT103" i="16"/>
  <c r="M110" i="16"/>
  <c r="M122" i="16"/>
  <c r="W122" i="16"/>
  <c r="M125" i="16"/>
  <c r="W125" i="16"/>
  <c r="AT125" i="16"/>
  <c r="AV125" i="16"/>
  <c r="W133" i="16"/>
  <c r="AR133" i="16"/>
  <c r="G133" i="16"/>
  <c r="W134" i="16"/>
  <c r="AT134" i="16"/>
  <c r="W147" i="16"/>
  <c r="AR147" i="16"/>
  <c r="G147" i="16"/>
  <c r="AT168" i="16"/>
  <c r="AV168" i="16"/>
  <c r="G168" i="16"/>
  <c r="G169" i="16"/>
  <c r="S169" i="16"/>
  <c r="S21" i="16"/>
  <c r="M27" i="16"/>
  <c r="W32" i="16"/>
  <c r="S38" i="16"/>
  <c r="S41" i="16"/>
  <c r="G46" i="16"/>
  <c r="AB53" i="16"/>
  <c r="AR54" i="16"/>
  <c r="G89" i="16"/>
  <c r="AL219" i="16"/>
  <c r="G91" i="16"/>
  <c r="W92" i="16"/>
  <c r="M98" i="16"/>
  <c r="AV103" i="16"/>
  <c r="G111" i="16"/>
  <c r="W111" i="16"/>
  <c r="AR111" i="16"/>
  <c r="S131" i="16"/>
  <c r="M134" i="16"/>
  <c r="W138" i="16"/>
  <c r="AR138" i="16"/>
  <c r="G138" i="16"/>
  <c r="AT178" i="16"/>
  <c r="M178" i="16"/>
  <c r="AV178" i="16"/>
  <c r="E60" i="16"/>
  <c r="AD60" i="16"/>
  <c r="AT20" i="16"/>
  <c r="AV21" i="16"/>
  <c r="W24" i="16"/>
  <c r="S34" i="16"/>
  <c r="AV34" i="16"/>
  <c r="AB35" i="16"/>
  <c r="M44" i="16"/>
  <c r="S50" i="16"/>
  <c r="S52" i="16"/>
  <c r="AV52" i="16"/>
  <c r="AV57" i="16"/>
  <c r="S57" i="16"/>
  <c r="AP219" i="16"/>
  <c r="S219" i="16" s="1"/>
  <c r="AR96" i="16"/>
  <c r="M101" i="16"/>
  <c r="W104" i="16"/>
  <c r="AR104" i="16"/>
  <c r="W41" i="16"/>
  <c r="G51" i="16"/>
  <c r="S54" i="16"/>
  <c r="W57" i="16"/>
  <c r="AR89" i="16"/>
  <c r="AR91" i="16"/>
  <c r="AV98" i="16"/>
  <c r="AV116" i="16"/>
  <c r="AV126" i="16"/>
  <c r="M135" i="16"/>
  <c r="W143" i="16"/>
  <c r="AR143" i="16"/>
  <c r="G143" i="16"/>
  <c r="M169" i="16"/>
  <c r="AT23" i="16"/>
  <c r="S27" i="16"/>
  <c r="AT29" i="16"/>
  <c r="AR36" i="16"/>
  <c r="S44" i="16"/>
  <c r="AV44" i="16"/>
  <c r="AR46" i="16"/>
  <c r="AT48" i="16"/>
  <c r="W50" i="16"/>
  <c r="AT89" i="16"/>
  <c r="M91" i="16"/>
  <c r="S101" i="16"/>
  <c r="AT108" i="16"/>
  <c r="S116" i="16"/>
  <c r="G178" i="16"/>
  <c r="W178" i="16"/>
  <c r="AR178" i="16"/>
  <c r="AT180" i="16"/>
  <c r="M180" i="16"/>
  <c r="G116" i="16"/>
  <c r="W116" i="16"/>
  <c r="W119" i="16"/>
  <c r="S122" i="16"/>
  <c r="AV127" i="16"/>
  <c r="G131" i="16"/>
  <c r="AV140" i="16"/>
  <c r="G146" i="16"/>
  <c r="AT169" i="16"/>
  <c r="S174" i="16"/>
  <c r="G175" i="16"/>
  <c r="G184" i="16"/>
  <c r="AR139" i="16"/>
  <c r="S143" i="16"/>
  <c r="W173" i="16"/>
  <c r="AR173" i="16"/>
  <c r="S183" i="16"/>
  <c r="AV183" i="16"/>
  <c r="AT114" i="16"/>
  <c r="AT165" i="16"/>
  <c r="G173" i="16"/>
  <c r="AR175" i="16"/>
  <c r="AH219" i="16"/>
  <c r="S104" i="16"/>
  <c r="AR108" i="16"/>
  <c r="AR110" i="16"/>
  <c r="AR119" i="16"/>
  <c r="AR134" i="16"/>
  <c r="AR137" i="16"/>
  <c r="S138" i="16"/>
  <c r="M144" i="16"/>
  <c r="AV165" i="16"/>
  <c r="W168" i="16"/>
  <c r="AR168" i="16"/>
  <c r="M175" i="16"/>
  <c r="M184" i="16"/>
  <c r="K219" i="16"/>
  <c r="AR113" i="16"/>
  <c r="M121" i="16"/>
  <c r="G137" i="16"/>
  <c r="AT144" i="16"/>
  <c r="S165" i="16"/>
  <c r="S178" i="16"/>
  <c r="M179" i="16"/>
  <c r="W179" i="16"/>
  <c r="AT179" i="16"/>
  <c r="W185" i="16"/>
  <c r="AR185" i="16"/>
  <c r="G185" i="16"/>
  <c r="AV191" i="16"/>
  <c r="G191" i="16"/>
  <c r="G197" i="16"/>
  <c r="AV197" i="16"/>
  <c r="M197" i="16"/>
  <c r="AR197" i="16"/>
  <c r="S203" i="16"/>
  <c r="AV203" i="16"/>
  <c r="G203" i="16"/>
  <c r="AT204" i="16"/>
  <c r="S204" i="16"/>
  <c r="G145" i="16"/>
  <c r="AR180" i="16"/>
  <c r="G180" i="16"/>
  <c r="W190" i="16"/>
  <c r="AR190" i="16"/>
  <c r="G190" i="16"/>
  <c r="S201" i="16"/>
  <c r="AV201" i="16"/>
  <c r="G201" i="16"/>
  <c r="AV204" i="16"/>
  <c r="W195" i="16"/>
  <c r="AR195" i="16"/>
  <c r="G195" i="16"/>
  <c r="S199" i="16"/>
  <c r="AV199" i="16"/>
  <c r="M199" i="16"/>
  <c r="W211" i="16"/>
  <c r="AV211" i="16"/>
  <c r="S211" i="16"/>
  <c r="M117" i="16"/>
  <c r="G140" i="16"/>
  <c r="AT147" i="16"/>
  <c r="AV166" i="16"/>
  <c r="G181" i="16"/>
  <c r="M203" i="16"/>
  <c r="AR165" i="16"/>
  <c r="S168" i="16"/>
  <c r="M181" i="16"/>
  <c r="AT181" i="16"/>
  <c r="M186" i="16"/>
  <c r="AT186" i="16"/>
  <c r="M187" i="16"/>
  <c r="AR187" i="16"/>
  <c r="S192" i="16"/>
  <c r="AV192" i="16"/>
  <c r="AT129" i="16"/>
  <c r="G135" i="16"/>
  <c r="AT143" i="16"/>
  <c r="AT174" i="16"/>
  <c r="M201" i="16"/>
  <c r="AT201" i="16"/>
  <c r="M204" i="16"/>
  <c r="W207" i="16"/>
  <c r="AV207" i="16"/>
  <c r="S207" i="16"/>
  <c r="W126" i="16"/>
  <c r="W131" i="16"/>
  <c r="W135" i="16"/>
  <c r="W140" i="16"/>
  <c r="W145" i="16"/>
  <c r="W166" i="16"/>
  <c r="W171" i="16"/>
  <c r="W175" i="16"/>
  <c r="G192" i="16"/>
  <c r="W197" i="16"/>
  <c r="AJ198" i="16"/>
  <c r="M202" i="16"/>
  <c r="AV202" i="16"/>
  <c r="W205" i="16"/>
  <c r="W209" i="16"/>
  <c r="AR209" i="16"/>
  <c r="G209" i="16"/>
  <c r="AB284" i="16"/>
  <c r="AJ284" i="16"/>
  <c r="AR203" i="16"/>
  <c r="S208" i="16"/>
  <c r="W192" i="16"/>
  <c r="AR192" i="16"/>
  <c r="W201" i="16"/>
  <c r="W210" i="16"/>
  <c r="AJ213" i="16"/>
  <c r="AB213" i="16"/>
  <c r="S241" i="16"/>
  <c r="AF283" i="16"/>
  <c r="AB283" i="16"/>
  <c r="AT190" i="16"/>
  <c r="M192" i="16"/>
  <c r="AB193" i="16"/>
  <c r="S197" i="16"/>
  <c r="AR198" i="16"/>
  <c r="AJ208" i="16"/>
  <c r="AB208" i="16"/>
  <c r="W216" i="16"/>
  <c r="AV216" i="16"/>
  <c r="S216" i="16"/>
  <c r="Z287" i="16"/>
  <c r="M190" i="16"/>
  <c r="AR193" i="16"/>
  <c r="G198" i="16"/>
  <c r="AF198" i="16"/>
  <c r="AT205" i="16"/>
  <c r="AT210" i="16"/>
  <c r="AB241" i="16"/>
  <c r="AB279" i="16"/>
  <c r="AJ279" i="16"/>
  <c r="W186" i="16"/>
  <c r="S187" i="16"/>
  <c r="AR189" i="16"/>
  <c r="G207" i="16"/>
  <c r="AR207" i="16"/>
  <c r="AF208" i="16"/>
  <c r="AB265" i="16"/>
  <c r="AJ265" i="16"/>
  <c r="AR208" i="16"/>
  <c r="AB255" i="16"/>
  <c r="AJ255" i="16"/>
  <c r="W204" i="16"/>
  <c r="AR204" i="16"/>
  <c r="G204" i="16"/>
  <c r="G208" i="16"/>
  <c r="AL287" i="16"/>
  <c r="AP287" i="16"/>
  <c r="W199" i="16"/>
  <c r="AR199" i="16"/>
  <c r="G199" i="16"/>
  <c r="AJ203" i="16"/>
  <c r="W214" i="16"/>
  <c r="AR214" i="16"/>
  <c r="G214" i="16"/>
  <c r="AT183" i="16"/>
  <c r="AV262" i="16"/>
  <c r="AB268" i="16"/>
  <c r="AR242" i="16"/>
  <c r="W243" i="16"/>
  <c r="AR247" i="16"/>
  <c r="W248" i="16"/>
  <c r="AR251" i="16"/>
  <c r="W253" i="16"/>
  <c r="AR256" i="16"/>
  <c r="W257" i="16"/>
  <c r="AR261" i="16"/>
  <c r="W262" i="16"/>
  <c r="AR266" i="16"/>
  <c r="W267" i="16"/>
  <c r="AR271" i="16"/>
  <c r="W272" i="16"/>
  <c r="AR275" i="16"/>
  <c r="W277" i="16"/>
  <c r="AR280" i="16"/>
  <c r="AR285" i="16"/>
  <c r="AR181" i="16"/>
  <c r="AR186" i="16"/>
  <c r="AR191" i="16"/>
  <c r="AR196" i="16"/>
  <c r="AR201" i="16"/>
  <c r="AR205" i="16"/>
  <c r="AR210" i="16"/>
  <c r="G244" i="16"/>
  <c r="M245" i="16"/>
  <c r="G249" i="16"/>
  <c r="G254" i="16"/>
  <c r="AF254" i="16"/>
  <c r="M255" i="16"/>
  <c r="G259" i="16"/>
  <c r="AF259" i="16"/>
  <c r="G263" i="16"/>
  <c r="AF263" i="16"/>
  <c r="M265" i="16"/>
  <c r="G268" i="16"/>
  <c r="AF268" i="16"/>
  <c r="M269" i="16"/>
  <c r="G273" i="16"/>
  <c r="M274" i="16"/>
  <c r="G278" i="16"/>
  <c r="M279" i="16"/>
  <c r="G283" i="16"/>
  <c r="M284" i="16"/>
  <c r="S285" i="16"/>
  <c r="AR241" i="16"/>
  <c r="W242" i="16"/>
  <c r="AR245" i="16"/>
  <c r="W247" i="16"/>
  <c r="AR250" i="16"/>
  <c r="W251" i="16"/>
  <c r="AR255" i="16"/>
  <c r="W256" i="16"/>
  <c r="AR260" i="16"/>
  <c r="W261" i="16"/>
  <c r="AR265" i="16"/>
  <c r="W266" i="16"/>
  <c r="AR269" i="16"/>
  <c r="W271" i="16"/>
  <c r="AR274" i="16"/>
  <c r="W275" i="16"/>
  <c r="AR279" i="16"/>
  <c r="W280" i="16"/>
  <c r="W285" i="16"/>
  <c r="AT241" i="16"/>
  <c r="AF281" i="16"/>
  <c r="AT284" i="16"/>
  <c r="E287" i="16"/>
  <c r="AR254" i="16"/>
  <c r="AR259" i="16"/>
  <c r="AR278" i="16"/>
  <c r="AR283" i="16"/>
  <c r="AT254" i="16"/>
  <c r="AT259" i="16"/>
  <c r="AT273" i="16"/>
  <c r="M281" i="16"/>
  <c r="S283" i="16"/>
  <c r="U128" i="11"/>
  <c r="AN38" i="12"/>
  <c r="BL90" i="12"/>
  <c r="BN92" i="12"/>
  <c r="BP147" i="12"/>
  <c r="G275" i="12"/>
  <c r="S110" i="13"/>
  <c r="W129" i="13"/>
  <c r="AJ129" i="13" s="1"/>
  <c r="G168" i="13"/>
  <c r="M175" i="13"/>
  <c r="G217" i="13"/>
  <c r="W277" i="13"/>
  <c r="AB277" i="13" s="1"/>
  <c r="G32" i="14"/>
  <c r="AX34" i="14"/>
  <c r="BB51" i="14"/>
  <c r="BB57" i="14"/>
  <c r="AZ58" i="14"/>
  <c r="S91" i="14"/>
  <c r="AX93" i="14"/>
  <c r="G107" i="14"/>
  <c r="AX109" i="14"/>
  <c r="Y129" i="14"/>
  <c r="AH129" i="14" s="1"/>
  <c r="Y189" i="14"/>
  <c r="AX203" i="14"/>
  <c r="Y207" i="14"/>
  <c r="AH207" i="14" s="1"/>
  <c r="S279" i="14"/>
  <c r="S110" i="15"/>
  <c r="AP110" i="15"/>
  <c r="AT110" i="15" s="1"/>
  <c r="AP140" i="15"/>
  <c r="AT140" i="15" s="1"/>
  <c r="BP140" i="15"/>
  <c r="AL179" i="15"/>
  <c r="BV179" i="15"/>
  <c r="AH93" i="10"/>
  <c r="AH101" i="10"/>
  <c r="O90" i="12"/>
  <c r="O185" i="12"/>
  <c r="BN261" i="12"/>
  <c r="BN272" i="12"/>
  <c r="M45" i="13"/>
  <c r="W115" i="13"/>
  <c r="AJ115" i="13" s="1"/>
  <c r="S175" i="13"/>
  <c r="M242" i="13"/>
  <c r="G34" i="14"/>
  <c r="BB36" i="14"/>
  <c r="G54" i="14"/>
  <c r="Y56" i="14"/>
  <c r="G57" i="14"/>
  <c r="G58" i="14"/>
  <c r="S95" i="14"/>
  <c r="M185" i="14"/>
  <c r="AX187" i="14"/>
  <c r="S191" i="14"/>
  <c r="G195" i="14"/>
  <c r="Y198" i="14"/>
  <c r="AH198" i="14" s="1"/>
  <c r="G199" i="14"/>
  <c r="S207" i="14"/>
  <c r="BB210" i="14"/>
  <c r="Y14" i="15"/>
  <c r="G15" i="15"/>
  <c r="BV20" i="15"/>
  <c r="S22" i="15"/>
  <c r="BT28" i="15"/>
  <c r="BR30" i="15"/>
  <c r="S32" i="15"/>
  <c r="BP58" i="15"/>
  <c r="BN93" i="15"/>
  <c r="M93" i="15"/>
  <c r="BT111" i="15"/>
  <c r="BP127" i="15"/>
  <c r="S127" i="15"/>
  <c r="AP211" i="15"/>
  <c r="BR251" i="15"/>
  <c r="Y251" i="15"/>
  <c r="AF281" i="15"/>
  <c r="BT281" i="15"/>
  <c r="BV111" i="15"/>
  <c r="AL111" i="15"/>
  <c r="CB169" i="9"/>
  <c r="S180" i="9"/>
  <c r="W198" i="13"/>
  <c r="G29" i="14"/>
  <c r="Y197" i="14"/>
  <c r="AH197" i="14" s="1"/>
  <c r="G262" i="14"/>
  <c r="BT53" i="15"/>
  <c r="AF53" i="15"/>
  <c r="AF243" i="15"/>
  <c r="BT243" i="15"/>
  <c r="BT125" i="9"/>
  <c r="AL253" i="9"/>
  <c r="AN253" i="9" s="1"/>
  <c r="G42" i="10"/>
  <c r="G179" i="10"/>
  <c r="Q284" i="11"/>
  <c r="G104" i="12"/>
  <c r="G285" i="12"/>
  <c r="W44" i="13"/>
  <c r="AF44" i="13" s="1"/>
  <c r="W128" i="13"/>
  <c r="M179" i="13"/>
  <c r="W245" i="13"/>
  <c r="W260" i="13"/>
  <c r="AF260" i="13" s="1"/>
  <c r="BB17" i="14"/>
  <c r="BB34" i="14"/>
  <c r="S52" i="14"/>
  <c r="S54" i="14"/>
  <c r="BB108" i="14"/>
  <c r="G143" i="14"/>
  <c r="AX173" i="14"/>
  <c r="G185" i="14"/>
  <c r="AX196" i="14"/>
  <c r="S275" i="14"/>
  <c r="G278" i="14"/>
  <c r="AJ60" i="15"/>
  <c r="BT15" i="15"/>
  <c r="AL53" i="15"/>
  <c r="BV53" i="15"/>
  <c r="BV110" i="15"/>
  <c r="AP174" i="15"/>
  <c r="AX174" i="15" s="1"/>
  <c r="BN185" i="15"/>
  <c r="AP190" i="15"/>
  <c r="AX190" i="15" s="1"/>
  <c r="BL255" i="15"/>
  <c r="G255" i="15"/>
  <c r="BK139" i="6"/>
  <c r="BK198" i="6"/>
  <c r="BT38" i="9"/>
  <c r="AE93" i="9"/>
  <c r="BJ53" i="10"/>
  <c r="O32" i="12"/>
  <c r="AH41" i="12"/>
  <c r="BT52" i="12"/>
  <c r="O104" i="12"/>
  <c r="BL109" i="12"/>
  <c r="BN209" i="12"/>
  <c r="AH217" i="12"/>
  <c r="S119" i="13"/>
  <c r="S123" i="13"/>
  <c r="M133" i="13"/>
  <c r="M143" i="13"/>
  <c r="M208" i="13"/>
  <c r="W217" i="13"/>
  <c r="S245" i="13"/>
  <c r="S250" i="13"/>
  <c r="G45" i="14"/>
  <c r="S139" i="14"/>
  <c r="Y144" i="14"/>
  <c r="G147" i="14"/>
  <c r="AX167" i="14"/>
  <c r="AX171" i="14"/>
  <c r="AZ172" i="14"/>
  <c r="M173" i="14"/>
  <c r="AZ173" i="14"/>
  <c r="AX181" i="14"/>
  <c r="G259" i="14"/>
  <c r="S273" i="14"/>
  <c r="G275" i="14"/>
  <c r="BP45" i="15"/>
  <c r="S45" i="15"/>
  <c r="AL93" i="15"/>
  <c r="AL133" i="15"/>
  <c r="BV133" i="15"/>
  <c r="BR133" i="15"/>
  <c r="AL139" i="15"/>
  <c r="BV139" i="15"/>
  <c r="AP145" i="15"/>
  <c r="AT145" i="15" s="1"/>
  <c r="BT145" i="15"/>
  <c r="G169" i="15"/>
  <c r="BL169" i="15"/>
  <c r="BN169" i="15"/>
  <c r="AF174" i="15"/>
  <c r="BT174" i="15"/>
  <c r="BP185" i="15"/>
  <c r="S185" i="15"/>
  <c r="BV211" i="15"/>
  <c r="AL211" i="15"/>
  <c r="Y285" i="15"/>
  <c r="BR285" i="15"/>
  <c r="Y38" i="9"/>
  <c r="O38" i="12"/>
  <c r="BR54" i="12"/>
  <c r="BT90" i="12"/>
  <c r="O109" i="12"/>
  <c r="AN120" i="12"/>
  <c r="AH186" i="12"/>
  <c r="AN273" i="12"/>
  <c r="S147" i="13"/>
  <c r="G171" i="13"/>
  <c r="M173" i="13"/>
  <c r="S213" i="13"/>
  <c r="M215" i="13"/>
  <c r="G244" i="13"/>
  <c r="G249" i="13"/>
  <c r="S260" i="13"/>
  <c r="G274" i="13"/>
  <c r="G279" i="13"/>
  <c r="BB47" i="14"/>
  <c r="BB48" i="14"/>
  <c r="G126" i="14"/>
  <c r="S138" i="14"/>
  <c r="S143" i="14"/>
  <c r="AL167" i="14"/>
  <c r="Y174" i="14"/>
  <c r="AD174" i="14" s="1"/>
  <c r="Y178" i="14"/>
  <c r="AL178" i="14" s="1"/>
  <c r="G257" i="14"/>
  <c r="S272" i="14"/>
  <c r="G274" i="14"/>
  <c r="BN17" i="15"/>
  <c r="M18" i="15"/>
  <c r="BN18" i="15"/>
  <c r="BT27" i="15"/>
  <c r="BR45" i="15"/>
  <c r="Y45" i="15"/>
  <c r="G133" i="15"/>
  <c r="AL277" i="15"/>
  <c r="BT279" i="15"/>
  <c r="AU18" i="6"/>
  <c r="AU26" i="6"/>
  <c r="AU36" i="6"/>
  <c r="BZ41" i="9"/>
  <c r="AR133" i="9"/>
  <c r="AR189" i="9"/>
  <c r="Q40" i="11"/>
  <c r="Q177" i="11"/>
  <c r="AR184" i="11"/>
  <c r="Q191" i="11"/>
  <c r="AR198" i="11"/>
  <c r="AR205" i="11"/>
  <c r="Q272" i="11"/>
  <c r="BN45" i="12"/>
  <c r="BN47" i="12"/>
  <c r="G56" i="12"/>
  <c r="BN122" i="12"/>
  <c r="BT127" i="12"/>
  <c r="M47" i="13"/>
  <c r="M52" i="13"/>
  <c r="S92" i="13"/>
  <c r="S97" i="13"/>
  <c r="M117" i="13"/>
  <c r="M127" i="13"/>
  <c r="G132" i="13"/>
  <c r="G185" i="13"/>
  <c r="G199" i="13"/>
  <c r="M202" i="13"/>
  <c r="M244" i="13"/>
  <c r="M249" i="13"/>
  <c r="M274" i="13"/>
  <c r="G39" i="14"/>
  <c r="S113" i="14"/>
  <c r="BB122" i="14"/>
  <c r="G128" i="14"/>
  <c r="M133" i="14"/>
  <c r="M144" i="14"/>
  <c r="Y146" i="14"/>
  <c r="AD146" i="14" s="1"/>
  <c r="S168" i="14"/>
  <c r="S169" i="14"/>
  <c r="AZ174" i="14"/>
  <c r="AX174" i="14"/>
  <c r="Y177" i="14"/>
  <c r="AZ180" i="14"/>
  <c r="AH217" i="14"/>
  <c r="BP24" i="15"/>
  <c r="AL41" i="15"/>
  <c r="BV41" i="15"/>
  <c r="BP169" i="15"/>
  <c r="BV172" i="15"/>
  <c r="BV285" i="15"/>
  <c r="AL285" i="15"/>
  <c r="AP60" i="9"/>
  <c r="AT23" i="9"/>
  <c r="BD125" i="9"/>
  <c r="BF125" i="9" s="1"/>
  <c r="Q47" i="11"/>
  <c r="BR139" i="12"/>
  <c r="G27" i="13"/>
  <c r="S47" i="13"/>
  <c r="W101" i="13"/>
  <c r="AJ101" i="13" s="1"/>
  <c r="S117" i="13"/>
  <c r="S122" i="13"/>
  <c r="S127" i="13"/>
  <c r="M129" i="13"/>
  <c r="M216" i="13"/>
  <c r="G263" i="13"/>
  <c r="S277" i="13"/>
  <c r="BB27" i="14"/>
  <c r="S96" i="14"/>
  <c r="S102" i="14"/>
  <c r="S122" i="14"/>
  <c r="AZ125" i="14"/>
  <c r="S126" i="14"/>
  <c r="AZ132" i="14"/>
  <c r="BB133" i="14"/>
  <c r="Y143" i="14"/>
  <c r="AL143" i="14" s="1"/>
  <c r="Y145" i="14"/>
  <c r="AL145" i="14" s="1"/>
  <c r="BB147" i="14"/>
  <c r="BB165" i="14"/>
  <c r="M174" i="14"/>
  <c r="Y175" i="14"/>
  <c r="AL175" i="14" s="1"/>
  <c r="S178" i="14"/>
  <c r="S180" i="14"/>
  <c r="AZ216" i="14"/>
  <c r="G255" i="14"/>
  <c r="Y257" i="14"/>
  <c r="AH257" i="14" s="1"/>
  <c r="S284" i="14"/>
  <c r="Y17" i="15"/>
  <c r="BT20" i="15"/>
  <c r="AF20" i="15"/>
  <c r="AP27" i="15"/>
  <c r="BB27" i="15" s="1"/>
  <c r="BR28" i="15"/>
  <c r="G28" i="15"/>
  <c r="AP38" i="15"/>
  <c r="BB38" i="15" s="1"/>
  <c r="G50" i="15"/>
  <c r="AF97" i="15"/>
  <c r="BT97" i="15"/>
  <c r="Y145" i="15"/>
  <c r="BR145" i="15"/>
  <c r="BR169" i="15"/>
  <c r="BL242" i="15"/>
  <c r="G242" i="15"/>
  <c r="BT247" i="15"/>
  <c r="AF247" i="15"/>
  <c r="S257" i="15"/>
  <c r="BP257" i="15"/>
  <c r="BT269" i="15"/>
  <c r="AF269" i="15"/>
  <c r="S196" i="15"/>
  <c r="AL196" i="15"/>
  <c r="BN255" i="15"/>
  <c r="M255" i="15"/>
  <c r="BJ20" i="10"/>
  <c r="BJ27" i="10"/>
  <c r="BF46" i="10"/>
  <c r="AH165" i="10"/>
  <c r="BR32" i="12"/>
  <c r="BT145" i="12"/>
  <c r="AH146" i="12"/>
  <c r="AH208" i="12"/>
  <c r="W32" i="13"/>
  <c r="G41" i="13"/>
  <c r="G56" i="13"/>
  <c r="W96" i="13"/>
  <c r="S132" i="13"/>
  <c r="M191" i="13"/>
  <c r="G201" i="13"/>
  <c r="M273" i="13"/>
  <c r="BB26" i="14"/>
  <c r="AX36" i="14"/>
  <c r="BB42" i="14"/>
  <c r="AX95" i="14"/>
  <c r="AX213" i="14"/>
  <c r="S216" i="14"/>
  <c r="G285" i="14"/>
  <c r="AF17" i="15"/>
  <c r="BL20" i="15"/>
  <c r="BT24" i="15"/>
  <c r="M28" i="15"/>
  <c r="AP28" i="15"/>
  <c r="AX28" i="15" s="1"/>
  <c r="BN28" i="15"/>
  <c r="S30" i="15"/>
  <c r="Y30" i="15"/>
  <c r="AF91" i="15"/>
  <c r="BT91" i="15"/>
  <c r="AF101" i="15"/>
  <c r="M101" i="15"/>
  <c r="BR110" i="15"/>
  <c r="Y110" i="15"/>
  <c r="M187" i="15"/>
  <c r="AF196" i="15"/>
  <c r="BP201" i="15"/>
  <c r="S201" i="15"/>
  <c r="AL269" i="15"/>
  <c r="BV269" i="15"/>
  <c r="BV281" i="15"/>
  <c r="G32" i="10"/>
  <c r="AH109" i="12"/>
  <c r="AN209" i="12"/>
  <c r="M51" i="13"/>
  <c r="M89" i="13"/>
  <c r="S191" i="13"/>
  <c r="S196" i="13"/>
  <c r="S273" i="13"/>
  <c r="M283" i="13"/>
  <c r="G18" i="14"/>
  <c r="BB24" i="14"/>
  <c r="G35" i="14"/>
  <c r="S41" i="14"/>
  <c r="S93" i="14"/>
  <c r="Y122" i="14"/>
  <c r="G205" i="14"/>
  <c r="AX211" i="14"/>
  <c r="S215" i="14"/>
  <c r="S281" i="14"/>
  <c r="G284" i="14"/>
  <c r="E60" i="15"/>
  <c r="BN14" i="15"/>
  <c r="AL16" i="15"/>
  <c r="BV16" i="15"/>
  <c r="BP20" i="15"/>
  <c r="BL54" i="15"/>
  <c r="G54" i="15"/>
  <c r="BR101" i="15"/>
  <c r="G110" i="15"/>
  <c r="AL186" i="15"/>
  <c r="BV186" i="15"/>
  <c r="BT191" i="15"/>
  <c r="Y249" i="15"/>
  <c r="AP249" i="15"/>
  <c r="AX249" i="15" s="1"/>
  <c r="BN250" i="15"/>
  <c r="M250" i="15"/>
  <c r="AF257" i="15"/>
  <c r="AP274" i="15"/>
  <c r="G274" i="15"/>
  <c r="AL279" i="15"/>
  <c r="BV279" i="15"/>
  <c r="BT209" i="15"/>
  <c r="AF209" i="15"/>
  <c r="BV90" i="9"/>
  <c r="BJ92" i="10"/>
  <c r="AN109" i="12"/>
  <c r="M53" i="14"/>
  <c r="AX202" i="14"/>
  <c r="BB202" i="14"/>
  <c r="AX204" i="14"/>
  <c r="G268" i="14"/>
  <c r="G283" i="14"/>
  <c r="AP20" i="15"/>
  <c r="AT20" i="15" s="1"/>
  <c r="S28" i="15"/>
  <c r="M30" i="15"/>
  <c r="BN30" i="15"/>
  <c r="BN54" i="15"/>
  <c r="M54" i="15"/>
  <c r="AP57" i="15"/>
  <c r="AT57" i="15" s="1"/>
  <c r="G58" i="15"/>
  <c r="S101" i="15"/>
  <c r="BV243" i="15"/>
  <c r="AL272" i="15"/>
  <c r="BV272" i="15"/>
  <c r="AP284" i="15"/>
  <c r="BB284" i="15" s="1"/>
  <c r="G284" i="15"/>
  <c r="S27" i="15"/>
  <c r="BL28" i="15"/>
  <c r="BR29" i="15"/>
  <c r="BL34" i="15"/>
  <c r="BP42" i="15"/>
  <c r="BR53" i="15"/>
  <c r="BP53" i="15"/>
  <c r="M97" i="15"/>
  <c r="BN101" i="15"/>
  <c r="BV102" i="15"/>
  <c r="AL103" i="15"/>
  <c r="S111" i="15"/>
  <c r="BV116" i="15"/>
  <c r="BT117" i="15"/>
  <c r="S121" i="15"/>
  <c r="BV129" i="15"/>
  <c r="BV134" i="15"/>
  <c r="S135" i="15"/>
  <c r="S139" i="15"/>
  <c r="AL146" i="15"/>
  <c r="M165" i="15"/>
  <c r="AP166" i="15"/>
  <c r="AX166" i="15" s="1"/>
  <c r="Y174" i="15"/>
  <c r="BR177" i="15"/>
  <c r="BR184" i="15"/>
  <c r="Y186" i="15"/>
  <c r="AL193" i="15"/>
  <c r="S195" i="15"/>
  <c r="M199" i="15"/>
  <c r="BL204" i="15"/>
  <c r="BP209" i="15"/>
  <c r="AF215" i="15"/>
  <c r="S243" i="15"/>
  <c r="AF245" i="15"/>
  <c r="M249" i="15"/>
  <c r="AL250" i="15"/>
  <c r="AP251" i="15"/>
  <c r="BB251" i="15" s="1"/>
  <c r="M254" i="15"/>
  <c r="AL255" i="15"/>
  <c r="M260" i="15"/>
  <c r="AP267" i="15"/>
  <c r="AX267" i="15" s="1"/>
  <c r="S269" i="15"/>
  <c r="AF274" i="15"/>
  <c r="AL278" i="15"/>
  <c r="S279" i="15"/>
  <c r="BN279" i="15"/>
  <c r="BR281" i="15"/>
  <c r="M285" i="15"/>
  <c r="AL15" i="15"/>
  <c r="BP16" i="15"/>
  <c r="AP21" i="15"/>
  <c r="AX21" i="15" s="1"/>
  <c r="BV26" i="15"/>
  <c r="Y27" i="15"/>
  <c r="AP34" i="15"/>
  <c r="AX34" i="15" s="1"/>
  <c r="Y39" i="15"/>
  <c r="M40" i="15"/>
  <c r="BR44" i="15"/>
  <c r="M45" i="15"/>
  <c r="Y48" i="15"/>
  <c r="Y53" i="15"/>
  <c r="M105" i="15"/>
  <c r="BR109" i="15"/>
  <c r="BL110" i="15"/>
  <c r="AL117" i="15"/>
  <c r="Y119" i="15"/>
  <c r="Y121" i="15"/>
  <c r="AP122" i="15"/>
  <c r="BN123" i="15"/>
  <c r="BL127" i="15"/>
  <c r="AL129" i="15"/>
  <c r="BR139" i="15"/>
  <c r="AL144" i="15"/>
  <c r="S145" i="15"/>
  <c r="BT147" i="15"/>
  <c r="M168" i="15"/>
  <c r="BN168" i="15"/>
  <c r="AL171" i="15"/>
  <c r="BN172" i="15"/>
  <c r="S183" i="15"/>
  <c r="BL185" i="15"/>
  <c r="AF190" i="15"/>
  <c r="BR191" i="15"/>
  <c r="M195" i="15"/>
  <c r="BN195" i="15"/>
  <c r="S199" i="15"/>
  <c r="AF202" i="15"/>
  <c r="BP204" i="15"/>
  <c r="AL208" i="15"/>
  <c r="BR209" i="15"/>
  <c r="BP211" i="15"/>
  <c r="BN211" i="15"/>
  <c r="BP217" i="15"/>
  <c r="AL245" i="15"/>
  <c r="S249" i="15"/>
  <c r="BP249" i="15"/>
  <c r="G251" i="15"/>
  <c r="AP263" i="15"/>
  <c r="AX263" i="15" s="1"/>
  <c r="Y273" i="15"/>
  <c r="AL274" i="15"/>
  <c r="Y275" i="15"/>
  <c r="Y279" i="15"/>
  <c r="BP279" i="15"/>
  <c r="Y281" i="15"/>
  <c r="BL101" i="15"/>
  <c r="AP107" i="15"/>
  <c r="AX107" i="15" s="1"/>
  <c r="M107" i="15"/>
  <c r="AF109" i="15"/>
  <c r="M110" i="15"/>
  <c r="M169" i="15"/>
  <c r="BT172" i="15"/>
  <c r="BV177" i="15"/>
  <c r="BN187" i="15"/>
  <c r="AP198" i="15"/>
  <c r="AX198" i="15" s="1"/>
  <c r="BT210" i="15"/>
  <c r="BT211" i="15"/>
  <c r="BL214" i="15"/>
  <c r="BT216" i="15"/>
  <c r="BT217" i="15"/>
  <c r="S244" i="15"/>
  <c r="Y247" i="15"/>
  <c r="AL256" i="15"/>
  <c r="BT273" i="15"/>
  <c r="S277" i="15"/>
  <c r="AF285" i="15"/>
  <c r="Y28" i="15"/>
  <c r="M38" i="15"/>
  <c r="BN50" i="15"/>
  <c r="BR93" i="15"/>
  <c r="BL108" i="15"/>
  <c r="BN110" i="15"/>
  <c r="G113" i="15"/>
  <c r="BR114" i="15"/>
  <c r="BR125" i="15"/>
  <c r="AF127" i="15"/>
  <c r="BT132" i="15"/>
  <c r="BR138" i="15"/>
  <c r="AL145" i="15"/>
  <c r="BL173" i="15"/>
  <c r="BV180" i="15"/>
  <c r="BV185" i="15"/>
  <c r="S187" i="15"/>
  <c r="BP187" i="15"/>
  <c r="BL193" i="15"/>
  <c r="AL199" i="15"/>
  <c r="AL203" i="15"/>
  <c r="BN207" i="15"/>
  <c r="BT207" i="15"/>
  <c r="BP213" i="15"/>
  <c r="AL249" i="15"/>
  <c r="Y263" i="15"/>
  <c r="BR263" i="15"/>
  <c r="AP278" i="15"/>
  <c r="BP35" i="15"/>
  <c r="BT45" i="15"/>
  <c r="BT58" i="15"/>
  <c r="S107" i="15"/>
  <c r="BN108" i="15"/>
  <c r="BP133" i="15"/>
  <c r="S138" i="15"/>
  <c r="Y140" i="15"/>
  <c r="BT169" i="15"/>
  <c r="Y178" i="15"/>
  <c r="BV178" i="15"/>
  <c r="AP186" i="15"/>
  <c r="AT186" i="15" s="1"/>
  <c r="Y196" i="15"/>
  <c r="BP197" i="15"/>
  <c r="AF204" i="15"/>
  <c r="AP205" i="15"/>
  <c r="BB205" i="15" s="1"/>
  <c r="BL208" i="15"/>
  <c r="M242" i="15"/>
  <c r="AL247" i="15"/>
  <c r="AP250" i="15"/>
  <c r="BB250" i="15" s="1"/>
  <c r="BT257" i="15"/>
  <c r="AF265" i="15"/>
  <c r="M274" i="15"/>
  <c r="AF277" i="15"/>
  <c r="AF278" i="15"/>
  <c r="Y18" i="15"/>
  <c r="Y22" i="15"/>
  <c r="BL26" i="15"/>
  <c r="AF28" i="15"/>
  <c r="BR36" i="15"/>
  <c r="S38" i="15"/>
  <c r="BN38" i="15"/>
  <c r="AP41" i="15"/>
  <c r="BR46" i="15"/>
  <c r="BR50" i="15"/>
  <c r="S54" i="15"/>
  <c r="AF58" i="15"/>
  <c r="BN95" i="15"/>
  <c r="BV101" i="15"/>
  <c r="BN102" i="15"/>
  <c r="G103" i="15"/>
  <c r="AP104" i="15"/>
  <c r="AT104" i="15" s="1"/>
  <c r="AP108" i="15"/>
  <c r="BB108" i="15" s="1"/>
  <c r="BT110" i="15"/>
  <c r="BN114" i="15"/>
  <c r="AP115" i="15"/>
  <c r="AX115" i="15" s="1"/>
  <c r="M116" i="15"/>
  <c r="AL125" i="15"/>
  <c r="S126" i="15"/>
  <c r="Y133" i="15"/>
  <c r="BL134" i="15"/>
  <c r="Y138" i="15"/>
  <c r="BT140" i="15"/>
  <c r="BL144" i="15"/>
  <c r="BP146" i="15"/>
  <c r="AP167" i="15"/>
  <c r="S171" i="15"/>
  <c r="BN173" i="15"/>
  <c r="Y175" i="15"/>
  <c r="BP175" i="15"/>
  <c r="AF178" i="15"/>
  <c r="BL179" i="15"/>
  <c r="AF180" i="15"/>
  <c r="BN181" i="15"/>
  <c r="BT187" i="15"/>
  <c r="M193" i="15"/>
  <c r="BN193" i="15"/>
  <c r="AF241" i="15"/>
  <c r="S242" i="15"/>
  <c r="AF251" i="15"/>
  <c r="G253" i="15"/>
  <c r="S255" i="15"/>
  <c r="G262" i="15"/>
  <c r="AF263" i="15"/>
  <c r="G265" i="15"/>
  <c r="AF18" i="15"/>
  <c r="BN20" i="15"/>
  <c r="M26" i="15"/>
  <c r="AL28" i="15"/>
  <c r="BV28" i="15"/>
  <c r="S29" i="15"/>
  <c r="AL45" i="15"/>
  <c r="S46" i="15"/>
  <c r="Y54" i="15"/>
  <c r="Y92" i="15"/>
  <c r="S95" i="15"/>
  <c r="AP101" i="15"/>
  <c r="BB101" i="15" s="1"/>
  <c r="M103" i="15"/>
  <c r="BT107" i="15"/>
  <c r="Y108" i="15"/>
  <c r="AF110" i="15"/>
  <c r="AP111" i="15"/>
  <c r="AX111" i="15" s="1"/>
  <c r="BP115" i="15"/>
  <c r="G117" i="15"/>
  <c r="BN117" i="15"/>
  <c r="M129" i="15"/>
  <c r="M134" i="15"/>
  <c r="BV140" i="15"/>
  <c r="AP144" i="15"/>
  <c r="AX144" i="15" s="1"/>
  <c r="S146" i="15"/>
  <c r="AL169" i="15"/>
  <c r="M171" i="15"/>
  <c r="G181" i="15"/>
  <c r="AF187" i="15"/>
  <c r="S193" i="15"/>
  <c r="BP193" i="15"/>
  <c r="AF201" i="15"/>
  <c r="BP208" i="15"/>
  <c r="BN208" i="15"/>
  <c r="BV213" i="15"/>
  <c r="AF244" i="15"/>
  <c r="M245" i="15"/>
  <c r="BN245" i="15"/>
  <c r="BP248" i="15"/>
  <c r="Y250" i="15"/>
  <c r="AL267" i="15"/>
  <c r="AP269" i="15"/>
  <c r="BB269" i="15" s="1"/>
  <c r="G272" i="15"/>
  <c r="S274" i="15"/>
  <c r="BN274" i="15"/>
  <c r="AP281" i="15"/>
  <c r="AX281" i="15" s="1"/>
  <c r="S284" i="15"/>
  <c r="AP30" i="15"/>
  <c r="BB30" i="15" s="1"/>
  <c r="BV42" i="15"/>
  <c r="BV54" i="15"/>
  <c r="BV99" i="15"/>
  <c r="BP103" i="15"/>
  <c r="BV104" i="15"/>
  <c r="AL110" i="15"/>
  <c r="BR116" i="15"/>
  <c r="G120" i="15"/>
  <c r="Y126" i="15"/>
  <c r="AL128" i="15"/>
  <c r="AL167" i="15"/>
  <c r="G172" i="15"/>
  <c r="BR173" i="15"/>
  <c r="G177" i="15"/>
  <c r="AL201" i="15"/>
  <c r="BP202" i="15"/>
  <c r="BR202" i="15"/>
  <c r="S208" i="15"/>
  <c r="BR208" i="15"/>
  <c r="AF242" i="15"/>
  <c r="S245" i="15"/>
  <c r="AL251" i="15"/>
  <c r="S253" i="15"/>
  <c r="BT255" i="15"/>
  <c r="AP256" i="15"/>
  <c r="BB256" i="15" s="1"/>
  <c r="AL263" i="15"/>
  <c r="G266" i="15"/>
  <c r="BL266" i="15"/>
  <c r="Y278" i="15"/>
  <c r="AF280" i="15"/>
  <c r="G281" i="15"/>
  <c r="Y284" i="15"/>
  <c r="AL109" i="15"/>
  <c r="AL207" i="15"/>
  <c r="BR210" i="15"/>
  <c r="Y245" i="15"/>
  <c r="BV245" i="15"/>
  <c r="G249" i="15"/>
  <c r="AF250" i="15"/>
  <c r="AF255" i="15"/>
  <c r="BL256" i="15"/>
  <c r="AP260" i="15"/>
  <c r="AT260" i="15" s="1"/>
  <c r="Y268" i="15"/>
  <c r="AL280" i="15"/>
  <c r="M281" i="15"/>
  <c r="G285" i="15"/>
  <c r="BP30" i="15"/>
  <c r="BT34" i="15"/>
  <c r="BV38" i="15"/>
  <c r="AP45" i="15"/>
  <c r="BB45" i="15" s="1"/>
  <c r="AF57" i="15"/>
  <c r="BV92" i="15"/>
  <c r="Y97" i="15"/>
  <c r="AF103" i="15"/>
  <c r="S104" i="15"/>
  <c r="BT104" i="15"/>
  <c r="AL113" i="15"/>
  <c r="M121" i="15"/>
  <c r="BR122" i="15"/>
  <c r="BV126" i="15"/>
  <c r="BN131" i="15"/>
  <c r="AP135" i="15"/>
  <c r="AT135" i="15" s="1"/>
  <c r="BN135" i="15"/>
  <c r="S147" i="15"/>
  <c r="AL175" i="15"/>
  <c r="S177" i="15"/>
  <c r="BP177" i="15"/>
  <c r="BL183" i="15"/>
  <c r="Y190" i="15"/>
  <c r="BL199" i="15"/>
  <c r="M209" i="15"/>
  <c r="BL210" i="15"/>
  <c r="BN216" i="15"/>
  <c r="BL217" i="15"/>
  <c r="AP247" i="15"/>
  <c r="AP277" i="15"/>
  <c r="BB41" i="15"/>
  <c r="AT41" i="15"/>
  <c r="AX41" i="15"/>
  <c r="BB20" i="15"/>
  <c r="AT27" i="15"/>
  <c r="AX27" i="15"/>
  <c r="BB21" i="15"/>
  <c r="AT34" i="15"/>
  <c r="AF14" i="15"/>
  <c r="BJ60" i="15"/>
  <c r="BV15" i="15"/>
  <c r="G18" i="15"/>
  <c r="G21" i="15"/>
  <c r="M24" i="15"/>
  <c r="G26" i="15"/>
  <c r="BN26" i="15"/>
  <c r="G29" i="15"/>
  <c r="AL29" i="15"/>
  <c r="BV29" i="15"/>
  <c r="AF30" i="15"/>
  <c r="BL30" i="15"/>
  <c r="AF32" i="15"/>
  <c r="BN32" i="15"/>
  <c r="G36" i="15"/>
  <c r="AL36" i="15"/>
  <c r="BV36" i="15"/>
  <c r="AF38" i="15"/>
  <c r="BL38" i="15"/>
  <c r="AF39" i="15"/>
  <c r="BN39" i="15"/>
  <c r="Y40" i="15"/>
  <c r="G44" i="15"/>
  <c r="AL44" i="15"/>
  <c r="BV44" i="15"/>
  <c r="AF45" i="15"/>
  <c r="BL45" i="15"/>
  <c r="AF46" i="15"/>
  <c r="BN46" i="15"/>
  <c r="Y47" i="15"/>
  <c r="BR47" i="15"/>
  <c r="S48" i="15"/>
  <c r="M50" i="15"/>
  <c r="AF52" i="15"/>
  <c r="BT52" i="15"/>
  <c r="AP54" i="15"/>
  <c r="Q60" i="15"/>
  <c r="AP90" i="15"/>
  <c r="BL14" i="15"/>
  <c r="S17" i="15"/>
  <c r="BN35" i="15"/>
  <c r="M35" i="15"/>
  <c r="AF40" i="15"/>
  <c r="G40" i="15"/>
  <c r="BN42" i="15"/>
  <c r="M42" i="15"/>
  <c r="S50" i="15"/>
  <c r="BP50" i="15"/>
  <c r="BT51" i="15"/>
  <c r="BR51" i="15"/>
  <c r="AP53" i="15"/>
  <c r="BL53" i="15"/>
  <c r="G53" i="15"/>
  <c r="G56" i="15"/>
  <c r="W60" i="15"/>
  <c r="BN90" i="15"/>
  <c r="M90" i="15"/>
  <c r="G14" i="15"/>
  <c r="AL14" i="15"/>
  <c r="G16" i="15"/>
  <c r="BL16" i="15"/>
  <c r="AL18" i="15"/>
  <c r="Y20" i="15"/>
  <c r="BL22" i="15"/>
  <c r="AF22" i="15"/>
  <c r="BN22" i="15"/>
  <c r="AL26" i="15"/>
  <c r="AP29" i="15"/>
  <c r="M29" i="15"/>
  <c r="G30" i="15"/>
  <c r="AL30" i="15"/>
  <c r="AP36" i="15"/>
  <c r="M36" i="15"/>
  <c r="G38" i="15"/>
  <c r="AL38" i="15"/>
  <c r="BL40" i="15"/>
  <c r="AP44" i="15"/>
  <c r="M44" i="15"/>
  <c r="AF47" i="15"/>
  <c r="G47" i="15"/>
  <c r="BP51" i="15"/>
  <c r="BN56" i="15"/>
  <c r="AP56" i="15"/>
  <c r="M56" i="15"/>
  <c r="BR57" i="15"/>
  <c r="Y57" i="15"/>
  <c r="BP90" i="15"/>
  <c r="S90" i="15"/>
  <c r="K60" i="15"/>
  <c r="BP14" i="15"/>
  <c r="BN16" i="15"/>
  <c r="BT18" i="15"/>
  <c r="G22" i="15"/>
  <c r="BR22" i="15"/>
  <c r="S24" i="15"/>
  <c r="AF27" i="15"/>
  <c r="BL27" i="15"/>
  <c r="BV32" i="15"/>
  <c r="BN33" i="15"/>
  <c r="Y34" i="15"/>
  <c r="S35" i="15"/>
  <c r="BV39" i="15"/>
  <c r="BN40" i="15"/>
  <c r="Y41" i="15"/>
  <c r="S42" i="15"/>
  <c r="BV46" i="15"/>
  <c r="BL47" i="15"/>
  <c r="Y50" i="15"/>
  <c r="AF51" i="15"/>
  <c r="M53" i="15"/>
  <c r="BP56" i="15"/>
  <c r="BP57" i="15"/>
  <c r="AP91" i="15"/>
  <c r="BL91" i="15"/>
  <c r="G91" i="15"/>
  <c r="AT167" i="15"/>
  <c r="BB167" i="15"/>
  <c r="AX167" i="15"/>
  <c r="M14" i="15"/>
  <c r="AP14" i="15"/>
  <c r="BR14" i="15"/>
  <c r="BR16" i="15"/>
  <c r="AL22" i="15"/>
  <c r="BT22" i="15"/>
  <c r="Y24" i="15"/>
  <c r="BN27" i="15"/>
  <c r="BP29" i="15"/>
  <c r="G32" i="15"/>
  <c r="AP32" i="15"/>
  <c r="AP33" i="15"/>
  <c r="BR33" i="15"/>
  <c r="BP36" i="15"/>
  <c r="G39" i="15"/>
  <c r="AP39" i="15"/>
  <c r="AP40" i="15"/>
  <c r="BR40" i="15"/>
  <c r="BP44" i="15"/>
  <c r="G46" i="15"/>
  <c r="AP46" i="15"/>
  <c r="AP47" i="15"/>
  <c r="BN47" i="15"/>
  <c r="BT50" i="15"/>
  <c r="AF50" i="15"/>
  <c r="AP52" i="15"/>
  <c r="BL52" i="15"/>
  <c r="G52" i="15"/>
  <c r="BT57" i="15"/>
  <c r="BL58" i="15"/>
  <c r="AP58" i="15"/>
  <c r="AR60" i="15"/>
  <c r="BT16" i="15"/>
  <c r="BT17" i="15"/>
  <c r="BP18" i="15"/>
  <c r="AP22" i="15"/>
  <c r="M22" i="15"/>
  <c r="BV22" i="15"/>
  <c r="BL23" i="15"/>
  <c r="BP26" i="15"/>
  <c r="G27" i="15"/>
  <c r="AL27" i="15"/>
  <c r="BP27" i="15"/>
  <c r="Y35" i="15"/>
  <c r="AL40" i="15"/>
  <c r="BT40" i="15"/>
  <c r="Y42" i="15"/>
  <c r="AL47" i="15"/>
  <c r="BP47" i="15"/>
  <c r="BT48" i="15"/>
  <c r="BN48" i="15"/>
  <c r="AL48" i="15"/>
  <c r="M48" i="15"/>
  <c r="BL48" i="15"/>
  <c r="AF48" i="15"/>
  <c r="G48" i="15"/>
  <c r="AL57" i="15"/>
  <c r="BV57" i="15"/>
  <c r="BB95" i="15"/>
  <c r="AX95" i="15"/>
  <c r="AT95" i="15"/>
  <c r="BL51" i="15"/>
  <c r="AP51" i="15"/>
  <c r="BV56" i="15"/>
  <c r="BT56" i="15"/>
  <c r="M58" i="15"/>
  <c r="BN58" i="15"/>
  <c r="BB92" i="15"/>
  <c r="AX92" i="15"/>
  <c r="AT92" i="15"/>
  <c r="M98" i="15"/>
  <c r="BV98" i="15"/>
  <c r="BP98" i="15"/>
  <c r="AL98" i="15"/>
  <c r="G98" i="15"/>
  <c r="BL98" i="15"/>
  <c r="AV60" i="15"/>
  <c r="BL17" i="15"/>
  <c r="BP22" i="15"/>
  <c r="AF24" i="15"/>
  <c r="BN24" i="15"/>
  <c r="M27" i="15"/>
  <c r="Y29" i="15"/>
  <c r="Y36" i="15"/>
  <c r="Y44" i="15"/>
  <c r="BV47" i="15"/>
  <c r="G51" i="15"/>
  <c r="BL56" i="15"/>
  <c r="E219" i="15"/>
  <c r="AP89" i="15"/>
  <c r="BL89" i="15"/>
  <c r="G89" i="15"/>
  <c r="AZ60" i="15"/>
  <c r="BN15" i="15"/>
  <c r="G17" i="15"/>
  <c r="AL17" i="15"/>
  <c r="BP17" i="15"/>
  <c r="Y26" i="15"/>
  <c r="AF35" i="15"/>
  <c r="BR35" i="15"/>
  <c r="AF42" i="15"/>
  <c r="BR42" i="15"/>
  <c r="M51" i="15"/>
  <c r="BN51" i="15"/>
  <c r="BP52" i="15"/>
  <c r="AF56" i="15"/>
  <c r="BR56" i="15"/>
  <c r="K219" i="15"/>
  <c r="M89" i="15"/>
  <c r="BN98" i="15"/>
  <c r="BR17" i="15"/>
  <c r="BR20" i="15"/>
  <c r="BN21" i="15"/>
  <c r="BL24" i="15"/>
  <c r="AL24" i="15"/>
  <c r="BR34" i="15"/>
  <c r="AL35" i="15"/>
  <c r="BP40" i="15"/>
  <c r="BR41" i="15"/>
  <c r="AL42" i="15"/>
  <c r="BT42" i="15"/>
  <c r="BB48" i="15"/>
  <c r="AP50" i="15"/>
  <c r="AF54" i="15"/>
  <c r="BT54" i="15"/>
  <c r="BL57" i="15"/>
  <c r="G57" i="15"/>
  <c r="S98" i="15"/>
  <c r="AX122" i="15"/>
  <c r="BB122" i="15"/>
  <c r="AT122" i="15"/>
  <c r="BD60" i="15"/>
  <c r="M17" i="15"/>
  <c r="AP17" i="15"/>
  <c r="G24" i="15"/>
  <c r="BV24" i="15"/>
  <c r="AF29" i="15"/>
  <c r="BN29" i="15"/>
  <c r="AP35" i="15"/>
  <c r="BV35" i="15"/>
  <c r="AF36" i="15"/>
  <c r="BN36" i="15"/>
  <c r="S40" i="15"/>
  <c r="AP42" i="15"/>
  <c r="BN44" i="15"/>
  <c r="S47" i="15"/>
  <c r="BV52" i="15"/>
  <c r="S52" i="15"/>
  <c r="BN52" i="15"/>
  <c r="AL52" i="15"/>
  <c r="M52" i="15"/>
  <c r="Y52" i="15"/>
  <c r="BR54" i="15"/>
  <c r="BN57" i="15"/>
  <c r="BN89" i="15"/>
  <c r="BT93" i="15"/>
  <c r="AF93" i="15"/>
  <c r="Y98" i="15"/>
  <c r="BB105" i="15"/>
  <c r="AT105" i="15"/>
  <c r="AX105" i="15"/>
  <c r="AD60" i="15"/>
  <c r="BF60" i="15"/>
  <c r="AP15" i="15"/>
  <c r="AP18" i="15"/>
  <c r="BL21" i="15"/>
  <c r="BR21" i="15"/>
  <c r="AX23" i="15"/>
  <c r="AP24" i="15"/>
  <c r="AP26" i="15"/>
  <c r="AF26" i="15"/>
  <c r="BL29" i="15"/>
  <c r="BT29" i="15"/>
  <c r="BL35" i="15"/>
  <c r="BL36" i="15"/>
  <c r="BT36" i="15"/>
  <c r="BL42" i="15"/>
  <c r="BL44" i="15"/>
  <c r="BT44" i="15"/>
  <c r="AT48" i="15"/>
  <c r="BR52" i="15"/>
  <c r="AL56" i="15"/>
  <c r="M57" i="15"/>
  <c r="W219" i="15"/>
  <c r="BR89" i="15"/>
  <c r="Y89" i="15"/>
  <c r="BT98" i="15"/>
  <c r="AF98" i="15"/>
  <c r="BP92" i="15"/>
  <c r="Y93" i="15"/>
  <c r="BV95" i="15"/>
  <c r="AL95" i="15"/>
  <c r="AL97" i="15"/>
  <c r="AL101" i="15"/>
  <c r="BT103" i="15"/>
  <c r="S105" i="15"/>
  <c r="AP109" i="15"/>
  <c r="G109" i="15"/>
  <c r="BL109" i="15"/>
  <c r="AP113" i="15"/>
  <c r="BN113" i="15"/>
  <c r="S115" i="15"/>
  <c r="S117" i="15"/>
  <c r="BP119" i="15"/>
  <c r="BR120" i="15"/>
  <c r="BN122" i="15"/>
  <c r="AF165" i="15"/>
  <c r="BB166" i="15"/>
  <c r="S57" i="15"/>
  <c r="AD219" i="15"/>
  <c r="BD219" i="15"/>
  <c r="BV90" i="15"/>
  <c r="BN92" i="15"/>
  <c r="AL92" i="15"/>
  <c r="BR92" i="15"/>
  <c r="M95" i="15"/>
  <c r="BP95" i="15"/>
  <c r="BR97" i="15"/>
  <c r="BP101" i="15"/>
  <c r="BR102" i="15"/>
  <c r="BV103" i="15"/>
  <c r="BL104" i="15"/>
  <c r="BP107" i="15"/>
  <c r="BT109" i="15"/>
  <c r="M113" i="15"/>
  <c r="S114" i="15"/>
  <c r="Y120" i="15"/>
  <c r="BT121" i="15"/>
  <c r="AF121" i="15"/>
  <c r="AF122" i="15"/>
  <c r="BP122" i="15"/>
  <c r="BP113" i="15"/>
  <c r="S113" i="15"/>
  <c r="BL115" i="15"/>
  <c r="BT115" i="15"/>
  <c r="G115" i="15"/>
  <c r="BL116" i="15"/>
  <c r="S116" i="15"/>
  <c r="BP121" i="15"/>
  <c r="BV123" i="15"/>
  <c r="BR146" i="15"/>
  <c r="Y146" i="15"/>
  <c r="BV165" i="15"/>
  <c r="BJ219" i="15"/>
  <c r="BT95" i="15"/>
  <c r="BR99" i="15"/>
  <c r="G104" i="15"/>
  <c r="S108" i="15"/>
  <c r="BP110" i="15"/>
  <c r="BR113" i="15"/>
  <c r="BN115" i="15"/>
  <c r="BN116" i="15"/>
  <c r="BR119" i="15"/>
  <c r="BT120" i="15"/>
  <c r="BL120" i="15"/>
  <c r="AL121" i="15"/>
  <c r="AL122" i="15"/>
  <c r="BV122" i="15"/>
  <c r="AP125" i="15"/>
  <c r="BL125" i="15"/>
  <c r="BL128" i="15"/>
  <c r="BV128" i="15"/>
  <c r="BT128" i="15"/>
  <c r="AF128" i="15"/>
  <c r="BP131" i="15"/>
  <c r="BT134" i="15"/>
  <c r="AF134" i="15"/>
  <c r="BP137" i="15"/>
  <c r="BL141" i="15"/>
  <c r="G141" i="15"/>
  <c r="AP141" i="15"/>
  <c r="AL165" i="15"/>
  <c r="BV58" i="15"/>
  <c r="AL58" i="15"/>
  <c r="AJ219" i="15"/>
  <c r="AL219" i="15" s="1"/>
  <c r="AP96" i="15"/>
  <c r="AF96" i="15"/>
  <c r="BP97" i="15"/>
  <c r="AF102" i="15"/>
  <c r="S103" i="15"/>
  <c r="BN104" i="15"/>
  <c r="AL104" i="15"/>
  <c r="BT105" i="15"/>
  <c r="BL105" i="15"/>
  <c r="Y107" i="15"/>
  <c r="Y113" i="15"/>
  <c r="BT114" i="15"/>
  <c r="AF114" i="15"/>
  <c r="AF115" i="15"/>
  <c r="AF117" i="15"/>
  <c r="AF120" i="15"/>
  <c r="BV120" i="15"/>
  <c r="AP123" i="15"/>
  <c r="G125" i="15"/>
  <c r="Y128" i="15"/>
  <c r="BR128" i="15"/>
  <c r="S131" i="15"/>
  <c r="BR137" i="15"/>
  <c r="BV114" i="15"/>
  <c r="BP114" i="15"/>
  <c r="BR115" i="15"/>
  <c r="BT116" i="15"/>
  <c r="AF119" i="15"/>
  <c r="BV119" i="15"/>
  <c r="AP121" i="15"/>
  <c r="BT131" i="15"/>
  <c r="G131" i="15"/>
  <c r="BV131" i="15"/>
  <c r="Y137" i="15"/>
  <c r="M138" i="15"/>
  <c r="BN138" i="15"/>
  <c r="BR58" i="15"/>
  <c r="BP91" i="15"/>
  <c r="BL96" i="15"/>
  <c r="G102" i="15"/>
  <c r="AL102" i="15"/>
  <c r="BL102" i="15"/>
  <c r="Y103" i="15"/>
  <c r="BR103" i="15"/>
  <c r="G105" i="15"/>
  <c r="BR105" i="15"/>
  <c r="AF107" i="15"/>
  <c r="BL107" i="15"/>
  <c r="BT113" i="15"/>
  <c r="BL113" i="15"/>
  <c r="AL114" i="15"/>
  <c r="AL115" i="15"/>
  <c r="BV115" i="15"/>
  <c r="AL116" i="15"/>
  <c r="BR117" i="15"/>
  <c r="G121" i="15"/>
  <c r="M122" i="15"/>
  <c r="M123" i="15"/>
  <c r="BR131" i="15"/>
  <c r="Y131" i="15"/>
  <c r="AP132" i="15"/>
  <c r="BL132" i="15"/>
  <c r="AL134" i="15"/>
  <c r="BT137" i="15"/>
  <c r="AF137" i="15"/>
  <c r="BN147" i="15"/>
  <c r="M147" i="15"/>
  <c r="AP147" i="15"/>
  <c r="AR219" i="15"/>
  <c r="BT89" i="15"/>
  <c r="AF90" i="15"/>
  <c r="BT90" i="15"/>
  <c r="BR91" i="15"/>
  <c r="AP93" i="15"/>
  <c r="BP93" i="15"/>
  <c r="AL96" i="15"/>
  <c r="AP98" i="15"/>
  <c r="AP99" i="15"/>
  <c r="AL105" i="15"/>
  <c r="BV105" i="15"/>
  <c r="BN107" i="15"/>
  <c r="G111" i="15"/>
  <c r="AF113" i="15"/>
  <c r="BV113" i="15"/>
  <c r="AP116" i="15"/>
  <c r="AP117" i="15"/>
  <c r="AP129" i="15"/>
  <c r="G132" i="15"/>
  <c r="BN133" i="15"/>
  <c r="M133" i="15"/>
  <c r="AP133" i="15"/>
  <c r="AF139" i="15"/>
  <c r="BT139" i="15"/>
  <c r="M96" i="15"/>
  <c r="BR96" i="15"/>
  <c r="M102" i="15"/>
  <c r="AP102" i="15"/>
  <c r="BP102" i="15"/>
  <c r="AL107" i="15"/>
  <c r="BR107" i="15"/>
  <c r="AX110" i="15"/>
  <c r="AP114" i="15"/>
  <c r="BL140" i="15"/>
  <c r="G140" i="15"/>
  <c r="AF141" i="15"/>
  <c r="BT141" i="15"/>
  <c r="AP143" i="15"/>
  <c r="BN143" i="15"/>
  <c r="BT143" i="15"/>
  <c r="BR143" i="15"/>
  <c r="BP143" i="15"/>
  <c r="AF143" i="15"/>
  <c r="G143" i="15"/>
  <c r="Y143" i="15"/>
  <c r="BL167" i="15"/>
  <c r="G167" i="15"/>
  <c r="BV168" i="15"/>
  <c r="AL168" i="15"/>
  <c r="AV219" i="15"/>
  <c r="G90" i="15"/>
  <c r="BL90" i="15"/>
  <c r="BT102" i="15"/>
  <c r="G107" i="15"/>
  <c r="AL108" i="15"/>
  <c r="BV108" i="15"/>
  <c r="BP108" i="15"/>
  <c r="G114" i="15"/>
  <c r="M115" i="15"/>
  <c r="G119" i="15"/>
  <c r="AP120" i="15"/>
  <c r="BN120" i="15"/>
  <c r="Y125" i="15"/>
  <c r="BB128" i="15"/>
  <c r="AT128" i="15"/>
  <c r="AX128" i="15"/>
  <c r="S133" i="15"/>
  <c r="M143" i="15"/>
  <c r="BL143" i="15"/>
  <c r="BT165" i="15"/>
  <c r="BP165" i="15"/>
  <c r="BN165" i="15"/>
  <c r="AL51" i="15"/>
  <c r="BL95" i="15"/>
  <c r="BP96" i="15"/>
  <c r="BV96" i="15"/>
  <c r="BN103" i="15"/>
  <c r="BR108" i="15"/>
  <c r="BB110" i="15"/>
  <c r="M114" i="15"/>
  <c r="M120" i="15"/>
  <c r="BT126" i="15"/>
  <c r="AF126" i="15"/>
  <c r="AP126" i="15"/>
  <c r="S143" i="15"/>
  <c r="BL165" i="15"/>
  <c r="AF169" i="15"/>
  <c r="AP97" i="15"/>
  <c r="G97" i="15"/>
  <c r="BL97" i="15"/>
  <c r="BR98" i="15"/>
  <c r="BL103" i="15"/>
  <c r="AP103" i="15"/>
  <c r="BP105" i="15"/>
  <c r="BP116" i="15"/>
  <c r="M119" i="15"/>
  <c r="BN119" i="15"/>
  <c r="BP120" i="15"/>
  <c r="BL122" i="15"/>
  <c r="BT122" i="15"/>
  <c r="G122" i="15"/>
  <c r="BL123" i="15"/>
  <c r="S123" i="15"/>
  <c r="AF125" i="15"/>
  <c r="G128" i="15"/>
  <c r="BP129" i="15"/>
  <c r="BT133" i="15"/>
  <c r="AF133" i="15"/>
  <c r="AP134" i="15"/>
  <c r="G134" i="15"/>
  <c r="AP138" i="15"/>
  <c r="AP139" i="15"/>
  <c r="G139" i="15"/>
  <c r="BL139" i="15"/>
  <c r="M140" i="15"/>
  <c r="Q219" i="15"/>
  <c r="S219" i="15" s="1"/>
  <c r="BP89" i="15"/>
  <c r="Y104" i="15"/>
  <c r="BN111" i="15"/>
  <c r="Y115" i="15"/>
  <c r="BL119" i="15"/>
  <c r="AP119" i="15"/>
  <c r="AL119" i="15"/>
  <c r="Y122" i="15"/>
  <c r="AP127" i="15"/>
  <c r="S128" i="15"/>
  <c r="BP128" i="15"/>
  <c r="Y129" i="15"/>
  <c r="AF131" i="15"/>
  <c r="AF132" i="15"/>
  <c r="AL137" i="15"/>
  <c r="BV137" i="15"/>
  <c r="AP168" i="15"/>
  <c r="G168" i="15"/>
  <c r="BB144" i="15"/>
  <c r="AX145" i="15"/>
  <c r="BB145" i="15"/>
  <c r="AP165" i="15"/>
  <c r="Y168" i="15"/>
  <c r="BT168" i="15"/>
  <c r="AZ219" i="15"/>
  <c r="BP109" i="15"/>
  <c r="Y111" i="15"/>
  <c r="AF116" i="15"/>
  <c r="AF123" i="15"/>
  <c r="Y127" i="15"/>
  <c r="BR127" i="15"/>
  <c r="BL137" i="15"/>
  <c r="G137" i="15"/>
  <c r="AP137" i="15"/>
  <c r="Y141" i="15"/>
  <c r="BR141" i="15"/>
  <c r="Y144" i="15"/>
  <c r="BR144" i="15"/>
  <c r="BL145" i="15"/>
  <c r="G145" i="15"/>
  <c r="AF168" i="15"/>
  <c r="BN128" i="15"/>
  <c r="G116" i="15"/>
  <c r="S120" i="15"/>
  <c r="G123" i="15"/>
  <c r="M128" i="15"/>
  <c r="Y135" i="15"/>
  <c r="BN137" i="15"/>
  <c r="BN141" i="15"/>
  <c r="BL171" i="15"/>
  <c r="S173" i="15"/>
  <c r="BN174" i="15"/>
  <c r="M174" i="15"/>
  <c r="S180" i="15"/>
  <c r="AP180" i="15"/>
  <c r="BP180" i="15"/>
  <c r="M190" i="15"/>
  <c r="AF193" i="15"/>
  <c r="BT193" i="15"/>
  <c r="M125" i="15"/>
  <c r="BL131" i="15"/>
  <c r="G144" i="15"/>
  <c r="S165" i="15"/>
  <c r="BR167" i="15"/>
  <c r="S168" i="15"/>
  <c r="BP168" i="15"/>
  <c r="S174" i="15"/>
  <c r="BP174" i="15"/>
  <c r="BB174" i="15"/>
  <c r="AP183" i="15"/>
  <c r="BL187" i="15"/>
  <c r="BP190" i="15"/>
  <c r="S134" i="15"/>
  <c r="BN144" i="15"/>
  <c r="BT146" i="15"/>
  <c r="BN166" i="15"/>
  <c r="BR171" i="15"/>
  <c r="Y180" i="15"/>
  <c r="BR180" i="15"/>
  <c r="AL189" i="15"/>
  <c r="Y213" i="15"/>
  <c r="AP213" i="15"/>
  <c r="BR213" i="15"/>
  <c r="BB262" i="15"/>
  <c r="AX262" i="15"/>
  <c r="AT262" i="15"/>
  <c r="BN127" i="15"/>
  <c r="AL131" i="15"/>
  <c r="G135" i="15"/>
  <c r="AF135" i="15"/>
  <c r="AF138" i="15"/>
  <c r="M144" i="15"/>
  <c r="AF147" i="15"/>
  <c r="Y165" i="15"/>
  <c r="BR165" i="15"/>
  <c r="S169" i="15"/>
  <c r="AP171" i="15"/>
  <c r="M131" i="15"/>
  <c r="BL133" i="15"/>
  <c r="Y134" i="15"/>
  <c r="BR134" i="15"/>
  <c r="S141" i="15"/>
  <c r="BL147" i="15"/>
  <c r="AF177" i="15"/>
  <c r="BT179" i="15"/>
  <c r="AF179" i="15"/>
  <c r="BT180" i="15"/>
  <c r="BP184" i="15"/>
  <c r="Y185" i="15"/>
  <c r="BR185" i="15"/>
  <c r="BL190" i="15"/>
  <c r="G190" i="15"/>
  <c r="S192" i="15"/>
  <c r="BP192" i="15"/>
  <c r="BT197" i="15"/>
  <c r="AF197" i="15"/>
  <c r="M202" i="15"/>
  <c r="BN202" i="15"/>
  <c r="AF129" i="15"/>
  <c r="AP131" i="15"/>
  <c r="BV135" i="15"/>
  <c r="BL138" i="15"/>
  <c r="G138" i="15"/>
  <c r="AL138" i="15"/>
  <c r="AF140" i="15"/>
  <c r="BT144" i="15"/>
  <c r="BP145" i="15"/>
  <c r="BV147" i="15"/>
  <c r="BP147" i="15"/>
  <c r="AP172" i="15"/>
  <c r="BL174" i="15"/>
  <c r="BL177" i="15"/>
  <c r="BN178" i="15"/>
  <c r="BP179" i="15"/>
  <c r="AF185" i="15"/>
  <c r="BT185" i="15"/>
  <c r="BN190" i="15"/>
  <c r="Y192" i="15"/>
  <c r="BR192" i="15"/>
  <c r="AP181" i="15"/>
  <c r="AP187" i="15"/>
  <c r="BN189" i="15"/>
  <c r="M189" i="15"/>
  <c r="AP189" i="15"/>
  <c r="AL174" i="15"/>
  <c r="BV174" i="15"/>
  <c r="BL175" i="15"/>
  <c r="G175" i="15"/>
  <c r="AF183" i="15"/>
  <c r="Y183" i="15"/>
  <c r="AF184" i="15"/>
  <c r="BT184" i="15"/>
  <c r="BN184" i="15"/>
  <c r="AP203" i="15"/>
  <c r="BL203" i="15"/>
  <c r="G203" i="15"/>
  <c r="AP177" i="15"/>
  <c r="G186" i="15"/>
  <c r="BL186" i="15"/>
  <c r="Y189" i="15"/>
  <c r="BT189" i="15"/>
  <c r="AP196" i="15"/>
  <c r="BL196" i="15"/>
  <c r="G196" i="15"/>
  <c r="BN145" i="15"/>
  <c r="M145" i="15"/>
  <c r="AP146" i="15"/>
  <c r="AP173" i="15"/>
  <c r="AP175" i="15"/>
  <c r="G179" i="15"/>
  <c r="AP179" i="15"/>
  <c r="M181" i="15"/>
  <c r="BN183" i="15"/>
  <c r="AL184" i="15"/>
  <c r="BV184" i="15"/>
  <c r="AP185" i="15"/>
  <c r="G185" i="15"/>
  <c r="BL189" i="15"/>
  <c r="G146" i="15"/>
  <c r="AT174" i="15"/>
  <c r="BN177" i="15"/>
  <c r="M177" i="15"/>
  <c r="S181" i="15"/>
  <c r="BP181" i="15"/>
  <c r="BV183" i="15"/>
  <c r="BP183" i="15"/>
  <c r="AP184" i="15"/>
  <c r="BP189" i="15"/>
  <c r="S191" i="15"/>
  <c r="BP134" i="15"/>
  <c r="S167" i="15"/>
  <c r="AP169" i="15"/>
  <c r="AF171" i="15"/>
  <c r="BT171" i="15"/>
  <c r="Y172" i="15"/>
  <c r="AL183" i="15"/>
  <c r="BT183" i="15"/>
  <c r="AF189" i="15"/>
  <c r="M184" i="15"/>
  <c r="AP195" i="15"/>
  <c r="BL195" i="15"/>
  <c r="BN197" i="15"/>
  <c r="M197" i="15"/>
  <c r="BR255" i="15"/>
  <c r="Y255" i="15"/>
  <c r="BL191" i="15"/>
  <c r="G191" i="15"/>
  <c r="AP191" i="15"/>
  <c r="G192" i="15"/>
  <c r="BT208" i="15"/>
  <c r="AF208" i="15"/>
  <c r="BR168" i="15"/>
  <c r="BR174" i="15"/>
  <c r="BL181" i="15"/>
  <c r="S184" i="15"/>
  <c r="BT186" i="15"/>
  <c r="AF186" i="15"/>
  <c r="S189" i="15"/>
  <c r="M191" i="15"/>
  <c r="BN191" i="15"/>
  <c r="AP192" i="15"/>
  <c r="BN210" i="15"/>
  <c r="M210" i="15"/>
  <c r="BN167" i="15"/>
  <c r="AP178" i="15"/>
  <c r="G178" i="15"/>
  <c r="BL178" i="15"/>
  <c r="BV181" i="15"/>
  <c r="Y187" i="15"/>
  <c r="BR187" i="15"/>
  <c r="S190" i="15"/>
  <c r="M192" i="15"/>
  <c r="Y195" i="15"/>
  <c r="BR195" i="15"/>
  <c r="BT205" i="15"/>
  <c r="BR205" i="15"/>
  <c r="M205" i="15"/>
  <c r="BN205" i="15"/>
  <c r="BL205" i="15"/>
  <c r="G205" i="15"/>
  <c r="AL259" i="15"/>
  <c r="BV259" i="15"/>
  <c r="S205" i="15"/>
  <c r="S198" i="15"/>
  <c r="BR198" i="15"/>
  <c r="M198" i="15"/>
  <c r="BN198" i="15"/>
  <c r="BL198" i="15"/>
  <c r="G198" i="15"/>
  <c r="M196" i="15"/>
  <c r="BN196" i="15"/>
  <c r="BT198" i="15"/>
  <c r="AP204" i="15"/>
  <c r="G204" i="15"/>
  <c r="AP207" i="15"/>
  <c r="BP207" i="15"/>
  <c r="S207" i="15"/>
  <c r="BN248" i="15"/>
  <c r="M248" i="15"/>
  <c r="AF192" i="15"/>
  <c r="AF205" i="15"/>
  <c r="BB249" i="15"/>
  <c r="AT250" i="15"/>
  <c r="BR181" i="15"/>
  <c r="BL184" i="15"/>
  <c r="G184" i="15"/>
  <c r="BV189" i="15"/>
  <c r="BV190" i="15"/>
  <c r="BV192" i="15"/>
  <c r="AL192" i="15"/>
  <c r="BR196" i="15"/>
  <c r="BV205" i="15"/>
  <c r="Y191" i="15"/>
  <c r="BN192" i="15"/>
  <c r="AL195" i="15"/>
  <c r="AP197" i="15"/>
  <c r="BV197" i="15"/>
  <c r="AP199" i="15"/>
  <c r="BV202" i="15"/>
  <c r="BT203" i="15"/>
  <c r="BV207" i="15"/>
  <c r="G211" i="15"/>
  <c r="AP215" i="15"/>
  <c r="BL215" i="15"/>
  <c r="AL215" i="15"/>
  <c r="BR215" i="15"/>
  <c r="S217" i="15"/>
  <c r="Y242" i="15"/>
  <c r="AP244" i="15"/>
  <c r="AP248" i="15"/>
  <c r="BV249" i="15"/>
  <c r="Y254" i="15"/>
  <c r="BT268" i="15"/>
  <c r="AF268" i="15"/>
  <c r="Y217" i="15"/>
  <c r="AJ287" i="15"/>
  <c r="AL287" i="15" s="1"/>
  <c r="M244" i="15"/>
  <c r="BV268" i="15"/>
  <c r="AL268" i="15"/>
  <c r="S272" i="15"/>
  <c r="AP272" i="15"/>
  <c r="BP272" i="15"/>
  <c r="BV195" i="15"/>
  <c r="BT196" i="15"/>
  <c r="BV199" i="15"/>
  <c r="Y204" i="15"/>
  <c r="AL205" i="15"/>
  <c r="BP205" i="15"/>
  <c r="G208" i="15"/>
  <c r="Y209" i="15"/>
  <c r="BP210" i="15"/>
  <c r="AF213" i="15"/>
  <c r="BL213" i="15"/>
  <c r="M215" i="15"/>
  <c r="BV215" i="15"/>
  <c r="AF216" i="15"/>
  <c r="AL241" i="15"/>
  <c r="BL245" i="15"/>
  <c r="G245" i="15"/>
  <c r="BP245" i="15"/>
  <c r="BP251" i="15"/>
  <c r="BN254" i="15"/>
  <c r="Y257" i="15"/>
  <c r="BR257" i="15"/>
  <c r="AP257" i="15"/>
  <c r="BN201" i="15"/>
  <c r="BN203" i="15"/>
  <c r="Y207" i="15"/>
  <c r="AP208" i="15"/>
  <c r="S210" i="15"/>
  <c r="M211" i="15"/>
  <c r="BB211" i="15"/>
  <c r="AX211" i="15"/>
  <c r="AT211" i="15"/>
  <c r="BN213" i="15"/>
  <c r="AP216" i="15"/>
  <c r="BL216" i="15"/>
  <c r="BR216" i="15"/>
  <c r="K287" i="15"/>
  <c r="BV241" i="15"/>
  <c r="BN242" i="15"/>
  <c r="AP245" i="15"/>
  <c r="BR245" i="15"/>
  <c r="AT256" i="15"/>
  <c r="BB277" i="15"/>
  <c r="AX277" i="15"/>
  <c r="AT277" i="15"/>
  <c r="Y197" i="15"/>
  <c r="AL198" i="15"/>
  <c r="G201" i="15"/>
  <c r="BR203" i="15"/>
  <c r="BT204" i="15"/>
  <c r="Y210" i="15"/>
  <c r="G213" i="15"/>
  <c r="AL213" i="15"/>
  <c r="Y214" i="15"/>
  <c r="BP215" i="15"/>
  <c r="G216" i="15"/>
  <c r="AL216" i="15"/>
  <c r="BV216" i="15"/>
  <c r="AF217" i="15"/>
  <c r="M241" i="15"/>
  <c r="AP241" i="15"/>
  <c r="BP242" i="15"/>
  <c r="Y243" i="15"/>
  <c r="BP253" i="15"/>
  <c r="Y199" i="15"/>
  <c r="AP201" i="15"/>
  <c r="M203" i="15"/>
  <c r="BV203" i="15"/>
  <c r="BV208" i="15"/>
  <c r="BN209" i="15"/>
  <c r="AP217" i="15"/>
  <c r="BN217" i="15"/>
  <c r="AR287" i="15"/>
  <c r="Y244" i="15"/>
  <c r="BR244" i="15"/>
  <c r="AP255" i="15"/>
  <c r="G256" i="15"/>
  <c r="AF256" i="15"/>
  <c r="AL257" i="15"/>
  <c r="BV257" i="15"/>
  <c r="AP259" i="15"/>
  <c r="M259" i="15"/>
  <c r="Y262" i="15"/>
  <c r="BR262" i="15"/>
  <c r="S265" i="15"/>
  <c r="BP265" i="15"/>
  <c r="AP209" i="15"/>
  <c r="BL209" i="15"/>
  <c r="S211" i="15"/>
  <c r="M213" i="15"/>
  <c r="BT213" i="15"/>
  <c r="M216" i="15"/>
  <c r="G217" i="15"/>
  <c r="BR217" i="15"/>
  <c r="Q287" i="15"/>
  <c r="AV287" i="15"/>
  <c r="AP242" i="15"/>
  <c r="BT242" i="15"/>
  <c r="S250" i="15"/>
  <c r="BP250" i="15"/>
  <c r="BT275" i="15"/>
  <c r="AF275" i="15"/>
  <c r="AP193" i="15"/>
  <c r="BV201" i="15"/>
  <c r="BP203" i="15"/>
  <c r="BN204" i="15"/>
  <c r="G207" i="15"/>
  <c r="BL207" i="15"/>
  <c r="G209" i="15"/>
  <c r="BV209" i="15"/>
  <c r="AF210" i="15"/>
  <c r="Y211" i="15"/>
  <c r="AF214" i="15"/>
  <c r="BN214" i="15"/>
  <c r="AL217" i="15"/>
  <c r="S241" i="15"/>
  <c r="AZ287" i="15"/>
  <c r="G247" i="15"/>
  <c r="BV247" i="15"/>
  <c r="AF248" i="15"/>
  <c r="AP254" i="15"/>
  <c r="BL254" i="15"/>
  <c r="S256" i="15"/>
  <c r="AP266" i="15"/>
  <c r="M266" i="15"/>
  <c r="BN266" i="15"/>
  <c r="BL197" i="15"/>
  <c r="AP202" i="15"/>
  <c r="BL202" i="15"/>
  <c r="AL204" i="15"/>
  <c r="Y205" i="15"/>
  <c r="AP210" i="15"/>
  <c r="AL214" i="15"/>
  <c r="BP214" i="15"/>
  <c r="BP216" i="15"/>
  <c r="W287" i="15"/>
  <c r="Y241" i="15"/>
  <c r="BD287" i="15"/>
  <c r="BN247" i="15"/>
  <c r="M247" i="15"/>
  <c r="BL249" i="15"/>
  <c r="BN251" i="15"/>
  <c r="M251" i="15"/>
  <c r="G254" i="15"/>
  <c r="BN259" i="15"/>
  <c r="AP261" i="15"/>
  <c r="BL261" i="15"/>
  <c r="G261" i="15"/>
  <c r="BB263" i="15"/>
  <c r="BP196" i="15"/>
  <c r="G199" i="15"/>
  <c r="M207" i="15"/>
  <c r="G210" i="15"/>
  <c r="G214" i="15"/>
  <c r="BF287" i="15"/>
  <c r="BN261" i="15"/>
  <c r="M261" i="15"/>
  <c r="AP265" i="15"/>
  <c r="Y198" i="15"/>
  <c r="AL210" i="15"/>
  <c r="AF211" i="15"/>
  <c r="AP214" i="15"/>
  <c r="BJ287" i="15"/>
  <c r="AP243" i="15"/>
  <c r="BN243" i="15"/>
  <c r="M243" i="15"/>
  <c r="AL244" i="15"/>
  <c r="AL248" i="15"/>
  <c r="BR249" i="15"/>
  <c r="BT261" i="15"/>
  <c r="AF261" i="15"/>
  <c r="Y265" i="15"/>
  <c r="BR265" i="15"/>
  <c r="Y269" i="15"/>
  <c r="BR269" i="15"/>
  <c r="AL261" i="15"/>
  <c r="AF266" i="15"/>
  <c r="AP268" i="15"/>
  <c r="BL268" i="15"/>
  <c r="G268" i="15"/>
  <c r="AL253" i="15"/>
  <c r="M257" i="15"/>
  <c r="M263" i="15"/>
  <c r="AL266" i="15"/>
  <c r="BV266" i="15"/>
  <c r="BN268" i="15"/>
  <c r="M268" i="15"/>
  <c r="BB278" i="15"/>
  <c r="AX278" i="15"/>
  <c r="AT278" i="15"/>
  <c r="AP279" i="15"/>
  <c r="BB280" i="15"/>
  <c r="AX280" i="15"/>
  <c r="AP283" i="15"/>
  <c r="BL283" i="15"/>
  <c r="G283" i="15"/>
  <c r="AF259" i="15"/>
  <c r="G259" i="15"/>
  <c r="Y259" i="15"/>
  <c r="AL265" i="15"/>
  <c r="AP271" i="15"/>
  <c r="E287" i="15"/>
  <c r="AD287" i="15"/>
  <c r="M253" i="15"/>
  <c r="AP253" i="15"/>
  <c r="BV265" i="15"/>
  <c r="AP275" i="15"/>
  <c r="BL275" i="15"/>
  <c r="G275" i="15"/>
  <c r="BB273" i="15"/>
  <c r="AX273" i="15"/>
  <c r="BT283" i="15"/>
  <c r="AF283" i="15"/>
  <c r="AL254" i="15"/>
  <c r="Y256" i="15"/>
  <c r="M265" i="15"/>
  <c r="S266" i="15"/>
  <c r="AT274" i="15"/>
  <c r="BB274" i="15"/>
  <c r="AX274" i="15"/>
  <c r="Y261" i="15"/>
  <c r="Y267" i="15"/>
  <c r="BR272" i="15"/>
  <c r="BV273" i="15"/>
  <c r="BR279" i="15"/>
  <c r="BV280" i="15"/>
  <c r="BL262" i="15"/>
  <c r="BL269" i="15"/>
  <c r="BL277" i="15"/>
  <c r="BL284" i="15"/>
  <c r="AP285" i="15"/>
  <c r="S278" i="15"/>
  <c r="BP269" i="15"/>
  <c r="M275" i="15"/>
  <c r="AL275" i="15"/>
  <c r="BP277" i="15"/>
  <c r="M283" i="15"/>
  <c r="AL283" i="15"/>
  <c r="BP284" i="15"/>
  <c r="BT285" i="15"/>
  <c r="G273" i="15"/>
  <c r="BR277" i="15"/>
  <c r="G280" i="15"/>
  <c r="BR284" i="15"/>
  <c r="BL260" i="15"/>
  <c r="BL267" i="15"/>
  <c r="BL274" i="15"/>
  <c r="BL281" i="15"/>
  <c r="S283" i="15"/>
  <c r="M273" i="15"/>
  <c r="M280" i="15"/>
  <c r="BL280" i="15"/>
  <c r="BP281" i="15"/>
  <c r="BN273" i="15"/>
  <c r="G278" i="15"/>
  <c r="S38" i="14"/>
  <c r="BB38" i="14"/>
  <c r="G92" i="14"/>
  <c r="M186" i="14"/>
  <c r="S186" i="14"/>
  <c r="BB186" i="14"/>
  <c r="AX201" i="14"/>
  <c r="G201" i="14"/>
  <c r="AZ52" i="14"/>
  <c r="M52" i="14"/>
  <c r="BB109" i="14"/>
  <c r="S109" i="14"/>
  <c r="AP191" i="5"/>
  <c r="BC275" i="6"/>
  <c r="BC283" i="6"/>
  <c r="G135" i="14"/>
  <c r="BB135" i="14"/>
  <c r="AZ135" i="14"/>
  <c r="Y141" i="14"/>
  <c r="AX141" i="14"/>
  <c r="Y186" i="14"/>
  <c r="AL186" i="14" s="1"/>
  <c r="AX186" i="14"/>
  <c r="G186" i="14"/>
  <c r="G134" i="14"/>
  <c r="BB134" i="14"/>
  <c r="AZ133" i="14"/>
  <c r="Y172" i="14"/>
  <c r="AD172" i="14" s="1"/>
  <c r="AX172" i="14"/>
  <c r="BP16" i="9"/>
  <c r="Y133" i="14"/>
  <c r="AL133" i="14" s="1"/>
  <c r="BB140" i="14"/>
  <c r="S140" i="14"/>
  <c r="AL21" i="9"/>
  <c r="BX131" i="9"/>
  <c r="BN39" i="12"/>
  <c r="O39" i="12"/>
  <c r="AZ126" i="14"/>
  <c r="M126" i="14"/>
  <c r="BB183" i="14"/>
  <c r="S183" i="14"/>
  <c r="AR287" i="14"/>
  <c r="BX186" i="9"/>
  <c r="BB171" i="14"/>
  <c r="S171" i="14"/>
  <c r="AL256" i="9"/>
  <c r="AN256" i="9" s="1"/>
  <c r="BX256" i="9"/>
  <c r="S17" i="13"/>
  <c r="G210" i="14"/>
  <c r="AX210" i="14"/>
  <c r="AD214" i="14"/>
  <c r="AH214" i="14"/>
  <c r="M217" i="14"/>
  <c r="U103" i="11"/>
  <c r="AH39" i="12"/>
  <c r="S201" i="14"/>
  <c r="BB201" i="14"/>
  <c r="S217" i="14"/>
  <c r="G16" i="9"/>
  <c r="S90" i="9"/>
  <c r="G35" i="10"/>
  <c r="AH98" i="10"/>
  <c r="Q15" i="11"/>
  <c r="U254" i="11"/>
  <c r="BL44" i="12"/>
  <c r="BP111" i="12"/>
  <c r="U116" i="12"/>
  <c r="BN117" i="12"/>
  <c r="AH177" i="12"/>
  <c r="BR180" i="12"/>
  <c r="G251" i="12"/>
  <c r="S91" i="13"/>
  <c r="S93" i="13"/>
  <c r="S102" i="13"/>
  <c r="S114" i="13"/>
  <c r="S190" i="13"/>
  <c r="G197" i="13"/>
  <c r="S199" i="13"/>
  <c r="G210" i="13"/>
  <c r="G214" i="13"/>
  <c r="M260" i="13"/>
  <c r="S267" i="13"/>
  <c r="AF60" i="14"/>
  <c r="AX30" i="14"/>
  <c r="BB35" i="14"/>
  <c r="Y51" i="14"/>
  <c r="AH51" i="14" s="1"/>
  <c r="AX97" i="14"/>
  <c r="AX102" i="14"/>
  <c r="BB110" i="14"/>
  <c r="BB126" i="14"/>
  <c r="G141" i="14"/>
  <c r="G145" i="14"/>
  <c r="G172" i="14"/>
  <c r="G175" i="14"/>
  <c r="AZ185" i="14"/>
  <c r="BB196" i="14"/>
  <c r="Y208" i="14"/>
  <c r="AH208" i="14" s="1"/>
  <c r="Y209" i="14"/>
  <c r="AH209" i="14" s="1"/>
  <c r="BB209" i="14"/>
  <c r="BB267" i="14"/>
  <c r="BB268" i="14"/>
  <c r="BB272" i="14"/>
  <c r="BB275" i="14"/>
  <c r="BB277" i="14"/>
  <c r="BB278" i="14"/>
  <c r="BB279" i="14"/>
  <c r="BB280" i="14"/>
  <c r="BB281" i="14"/>
  <c r="BB283" i="14"/>
  <c r="BB284" i="14"/>
  <c r="BB285" i="14"/>
  <c r="BF42" i="10"/>
  <c r="AH201" i="10"/>
  <c r="AH272" i="10"/>
  <c r="AR41" i="11"/>
  <c r="Q122" i="11"/>
  <c r="BN17" i="12"/>
  <c r="BT135" i="12"/>
  <c r="AN183" i="12"/>
  <c r="BR245" i="12"/>
  <c r="O253" i="12"/>
  <c r="G16" i="13"/>
  <c r="M18" i="13"/>
  <c r="M39" i="13"/>
  <c r="M44" i="13"/>
  <c r="M57" i="13"/>
  <c r="M126" i="13"/>
  <c r="G145" i="13"/>
  <c r="M178" i="13"/>
  <c r="G181" i="13"/>
  <c r="AF198" i="13"/>
  <c r="S205" i="13"/>
  <c r="S244" i="13"/>
  <c r="G30" i="14"/>
  <c r="AX54" i="14"/>
  <c r="Y58" i="14"/>
  <c r="AD58" i="14" s="1"/>
  <c r="M172" i="14"/>
  <c r="G178" i="14"/>
  <c r="AZ186" i="14"/>
  <c r="M187" i="14"/>
  <c r="S196" i="14"/>
  <c r="Y199" i="14"/>
  <c r="AH199" i="14" s="1"/>
  <c r="S209" i="14"/>
  <c r="Y247" i="14"/>
  <c r="AL247" i="14" s="1"/>
  <c r="BR35" i="12"/>
  <c r="BP95" i="12"/>
  <c r="AH209" i="12"/>
  <c r="AH210" i="12"/>
  <c r="BN262" i="12"/>
  <c r="O272" i="12"/>
  <c r="W17" i="13"/>
  <c r="AJ17" i="13" s="1"/>
  <c r="S39" i="13"/>
  <c r="W89" i="13"/>
  <c r="M95" i="13"/>
  <c r="W99" i="13"/>
  <c r="S107" i="13"/>
  <c r="W127" i="13"/>
  <c r="AB127" i="13" s="1"/>
  <c r="G134" i="13"/>
  <c r="M145" i="13"/>
  <c r="S178" i="13"/>
  <c r="M189" i="13"/>
  <c r="M193" i="13"/>
  <c r="S204" i="13"/>
  <c r="W209" i="13"/>
  <c r="S210" i="13"/>
  <c r="M259" i="13"/>
  <c r="M263" i="13"/>
  <c r="G24" i="14"/>
  <c r="AX27" i="14"/>
  <c r="BB32" i="14"/>
  <c r="M54" i="14"/>
  <c r="BB93" i="14"/>
  <c r="S119" i="14"/>
  <c r="BB121" i="14"/>
  <c r="AZ127" i="14"/>
  <c r="Y128" i="14"/>
  <c r="AH128" i="14" s="1"/>
  <c r="BB128" i="14"/>
  <c r="M135" i="14"/>
  <c r="G137" i="14"/>
  <c r="AZ177" i="14"/>
  <c r="AZ178" i="14"/>
  <c r="AX178" i="14"/>
  <c r="AX189" i="14"/>
  <c r="Y191" i="14"/>
  <c r="AH191" i="14" s="1"/>
  <c r="Y201" i="14"/>
  <c r="AH201" i="14" s="1"/>
  <c r="G247" i="14"/>
  <c r="AL249" i="9"/>
  <c r="AN249" i="9" s="1"/>
  <c r="BD285" i="9"/>
  <c r="BF285" i="9" s="1"/>
  <c r="AH44" i="10"/>
  <c r="AH125" i="10"/>
  <c r="G127" i="11"/>
  <c r="BT34" i="12"/>
  <c r="W38" i="13"/>
  <c r="AJ38" i="13" s="1"/>
  <c r="W42" i="13"/>
  <c r="AF42" i="13" s="1"/>
  <c r="G47" i="13"/>
  <c r="S48" i="13"/>
  <c r="S90" i="13"/>
  <c r="S95" i="13"/>
  <c r="G105" i="13"/>
  <c r="S145" i="13"/>
  <c r="S184" i="13"/>
  <c r="S193" i="13"/>
  <c r="G203" i="13"/>
  <c r="M248" i="13"/>
  <c r="S254" i="13"/>
  <c r="M256" i="13"/>
  <c r="S259" i="13"/>
  <c r="M268" i="13"/>
  <c r="W271" i="13"/>
  <c r="M281" i="13"/>
  <c r="AP60" i="14"/>
  <c r="AJ60" i="14"/>
  <c r="G22" i="14"/>
  <c r="BB29" i="14"/>
  <c r="BB30" i="14"/>
  <c r="BB54" i="14"/>
  <c r="BB90" i="14"/>
  <c r="BB92" i="14"/>
  <c r="BB98" i="14"/>
  <c r="BB101" i="14"/>
  <c r="BB103" i="14"/>
  <c r="Y126" i="14"/>
  <c r="AD126" i="14" s="1"/>
  <c r="S127" i="14"/>
  <c r="S141" i="14"/>
  <c r="BB141" i="14"/>
  <c r="AZ147" i="14"/>
  <c r="S172" i="14"/>
  <c r="BB172" i="14"/>
  <c r="BB178" i="14"/>
  <c r="S244" i="14"/>
  <c r="BT16" i="9"/>
  <c r="AL193" i="9"/>
  <c r="BH242" i="9"/>
  <c r="G26" i="12"/>
  <c r="BL27" i="12"/>
  <c r="AN30" i="12"/>
  <c r="BN52" i="12"/>
  <c r="AN90" i="12"/>
  <c r="BN204" i="12"/>
  <c r="BN205" i="12"/>
  <c r="U261" i="12"/>
  <c r="BT279" i="12"/>
  <c r="M38" i="13"/>
  <c r="W98" i="13"/>
  <c r="AJ98" i="13" s="1"/>
  <c r="M115" i="13"/>
  <c r="G139" i="13"/>
  <c r="G144" i="13"/>
  <c r="G169" i="13"/>
  <c r="G180" i="13"/>
  <c r="M183" i="13"/>
  <c r="S243" i="13"/>
  <c r="S248" i="13"/>
  <c r="G257" i="13"/>
  <c r="M265" i="13"/>
  <c r="G269" i="13"/>
  <c r="S281" i="13"/>
  <c r="G21" i="14"/>
  <c r="BB28" i="14"/>
  <c r="AX47" i="14"/>
  <c r="S50" i="14"/>
  <c r="AZ56" i="14"/>
  <c r="S90" i="14"/>
  <c r="BB96" i="14"/>
  <c r="S115" i="14"/>
  <c r="G122" i="14"/>
  <c r="G167" i="14"/>
  <c r="BB187" i="14"/>
  <c r="AZ191" i="14"/>
  <c r="Y192" i="14"/>
  <c r="AH192" i="14" s="1"/>
  <c r="Y202" i="14"/>
  <c r="AH202" i="14" s="1"/>
  <c r="BB213" i="14"/>
  <c r="BB215" i="14"/>
  <c r="G101" i="11"/>
  <c r="AR197" i="11"/>
  <c r="Q201" i="11"/>
  <c r="Q208" i="11"/>
  <c r="Q211" i="11"/>
  <c r="U15" i="12"/>
  <c r="BN26" i="12"/>
  <c r="BT104" i="12"/>
  <c r="BR123" i="12"/>
  <c r="BR169" i="12"/>
  <c r="BT171" i="12"/>
  <c r="AH172" i="12"/>
  <c r="AH280" i="12"/>
  <c r="S20" i="13"/>
  <c r="S22" i="13"/>
  <c r="S38" i="13"/>
  <c r="W57" i="13"/>
  <c r="AB57" i="13" s="1"/>
  <c r="S89" i="13"/>
  <c r="G98" i="13"/>
  <c r="S105" i="13"/>
  <c r="S108" i="13"/>
  <c r="W110" i="13"/>
  <c r="M144" i="13"/>
  <c r="M165" i="13"/>
  <c r="S177" i="13"/>
  <c r="S183" i="13"/>
  <c r="M187" i="13"/>
  <c r="M197" i="13"/>
  <c r="W202" i="13"/>
  <c r="AJ202" i="13" s="1"/>
  <c r="M253" i="13"/>
  <c r="M275" i="13"/>
  <c r="G280" i="13"/>
  <c r="W285" i="13"/>
  <c r="AV60" i="14"/>
  <c r="AX45" i="14"/>
  <c r="Y48" i="14"/>
  <c r="AL48" i="14" s="1"/>
  <c r="BB120" i="14"/>
  <c r="G129" i="14"/>
  <c r="G139" i="14"/>
  <c r="BB180" i="14"/>
  <c r="S187" i="14"/>
  <c r="Y215" i="14"/>
  <c r="AD215" i="14" s="1"/>
  <c r="AX216" i="14"/>
  <c r="BN32" i="12"/>
  <c r="AN95" i="12"/>
  <c r="AN122" i="12"/>
  <c r="U213" i="12"/>
  <c r="AJ32" i="13"/>
  <c r="M102" i="13"/>
  <c r="M141" i="13"/>
  <c r="M172" i="13"/>
  <c r="S187" i="13"/>
  <c r="M255" i="13"/>
  <c r="BB14" i="14"/>
  <c r="G17" i="14"/>
  <c r="AX40" i="14"/>
  <c r="G42" i="14"/>
  <c r="Y50" i="14"/>
  <c r="AL50" i="14" s="1"/>
  <c r="Y139" i="14"/>
  <c r="AD139" i="14" s="1"/>
  <c r="G169" i="14"/>
  <c r="AZ192" i="14"/>
  <c r="BB192" i="14"/>
  <c r="M193" i="14"/>
  <c r="Y203" i="14"/>
  <c r="AH203" i="14" s="1"/>
  <c r="BB205" i="14"/>
  <c r="G254" i="14"/>
  <c r="BX26" i="9"/>
  <c r="BX90" i="9"/>
  <c r="BX113" i="9"/>
  <c r="AL191" i="9"/>
  <c r="BX207" i="9"/>
  <c r="AL263" i="9"/>
  <c r="AN263" i="9" s="1"/>
  <c r="BF139" i="10"/>
  <c r="G181" i="11"/>
  <c r="BT96" i="12"/>
  <c r="AH97" i="12"/>
  <c r="AN110" i="12"/>
  <c r="AH134" i="12"/>
  <c r="AH184" i="12"/>
  <c r="G15" i="13"/>
  <c r="S16" i="13"/>
  <c r="W46" i="13"/>
  <c r="AJ46" i="13" s="1"/>
  <c r="S52" i="13"/>
  <c r="W97" i="13"/>
  <c r="AJ97" i="13" s="1"/>
  <c r="S98" i="13"/>
  <c r="S121" i="13"/>
  <c r="S126" i="13"/>
  <c r="M132" i="13"/>
  <c r="S133" i="13"/>
  <c r="W143" i="13"/>
  <c r="W173" i="13"/>
  <c r="AB173" i="13" s="1"/>
  <c r="S208" i="13"/>
  <c r="G241" i="13"/>
  <c r="G273" i="13"/>
  <c r="S280" i="13"/>
  <c r="Y15" i="14"/>
  <c r="AH15" i="14" s="1"/>
  <c r="G20" i="14"/>
  <c r="AX41" i="14"/>
  <c r="BB41" i="14"/>
  <c r="AZ50" i="14"/>
  <c r="Y57" i="14"/>
  <c r="AH57" i="14" s="1"/>
  <c r="AZ57" i="14"/>
  <c r="S108" i="14"/>
  <c r="S111" i="14"/>
  <c r="M125" i="14"/>
  <c r="M129" i="14"/>
  <c r="M132" i="14"/>
  <c r="M139" i="14"/>
  <c r="BB139" i="14"/>
  <c r="M168" i="14"/>
  <c r="Y169" i="14"/>
  <c r="AD169" i="14" s="1"/>
  <c r="M180" i="14"/>
  <c r="G181" i="14"/>
  <c r="Y193" i="14"/>
  <c r="AH193" i="14" s="1"/>
  <c r="Y195" i="14"/>
  <c r="AL195" i="14" s="1"/>
  <c r="M195" i="14"/>
  <c r="M216" i="14"/>
  <c r="G253" i="14"/>
  <c r="BT47" i="12"/>
  <c r="BN105" i="12"/>
  <c r="BN179" i="12"/>
  <c r="BN180" i="12"/>
  <c r="BR185" i="12"/>
  <c r="AH205" i="12"/>
  <c r="Y125" i="14"/>
  <c r="AX125" i="14"/>
  <c r="BB129" i="14"/>
  <c r="Y132" i="14"/>
  <c r="AH132" i="14" s="1"/>
  <c r="AX132" i="14"/>
  <c r="G140" i="14"/>
  <c r="BB216" i="14"/>
  <c r="AL243" i="9"/>
  <c r="AN243" i="9" s="1"/>
  <c r="AX256" i="9"/>
  <c r="AL278" i="9"/>
  <c r="AN278" i="9" s="1"/>
  <c r="AR165" i="11"/>
  <c r="AH26" i="12"/>
  <c r="AH27" i="12"/>
  <c r="G35" i="12"/>
  <c r="AN47" i="12"/>
  <c r="BP107" i="12"/>
  <c r="G114" i="12"/>
  <c r="G115" i="12"/>
  <c r="AH144" i="12"/>
  <c r="AN204" i="12"/>
  <c r="AN262" i="12"/>
  <c r="W56" i="13"/>
  <c r="W108" i="13"/>
  <c r="W125" i="13"/>
  <c r="AB125" i="13" s="1"/>
  <c r="M207" i="13"/>
  <c r="M262" i="13"/>
  <c r="M279" i="13"/>
  <c r="BB15" i="14"/>
  <c r="G16" i="14"/>
  <c r="BB18" i="14"/>
  <c r="BB20" i="14"/>
  <c r="G38" i="14"/>
  <c r="BB44" i="14"/>
  <c r="S45" i="14"/>
  <c r="BB46" i="14"/>
  <c r="AZ51" i="14"/>
  <c r="M58" i="14"/>
  <c r="AX58" i="14"/>
  <c r="S105" i="14"/>
  <c r="G109" i="14"/>
  <c r="BB114" i="14"/>
  <c r="G125" i="14"/>
  <c r="G132" i="14"/>
  <c r="G183" i="14"/>
  <c r="M196" i="14"/>
  <c r="M199" i="14"/>
  <c r="S205" i="14"/>
  <c r="BB207" i="14"/>
  <c r="G250" i="14"/>
  <c r="Y253" i="14"/>
  <c r="AD253" i="14" s="1"/>
  <c r="G265" i="14"/>
  <c r="Y267" i="14"/>
  <c r="AL267" i="14" s="1"/>
  <c r="Y273" i="14"/>
  <c r="AD273" i="14" s="1"/>
  <c r="Y280" i="14"/>
  <c r="AL280" i="14" s="1"/>
  <c r="BJ97" i="10"/>
  <c r="AP132" i="11"/>
  <c r="AP247" i="11"/>
  <c r="U250" i="11"/>
  <c r="BN34" i="12"/>
  <c r="AN140" i="12"/>
  <c r="BT147" i="12"/>
  <c r="BT165" i="12"/>
  <c r="BT193" i="12"/>
  <c r="W15" i="13"/>
  <c r="M24" i="13"/>
  <c r="M28" i="13"/>
  <c r="S30" i="13"/>
  <c r="M35" i="13"/>
  <c r="M40" i="13"/>
  <c r="W50" i="13"/>
  <c r="AF50" i="13" s="1"/>
  <c r="S51" i="13"/>
  <c r="S53" i="13"/>
  <c r="G96" i="13"/>
  <c r="S120" i="13"/>
  <c r="S131" i="13"/>
  <c r="M137" i="13"/>
  <c r="G141" i="13"/>
  <c r="G167" i="13"/>
  <c r="G172" i="13"/>
  <c r="S180" i="13"/>
  <c r="W195" i="13"/>
  <c r="AJ195" i="13" s="1"/>
  <c r="M211" i="13"/>
  <c r="W255" i="13"/>
  <c r="AJ255" i="13" s="1"/>
  <c r="W60" i="14"/>
  <c r="BB40" i="14"/>
  <c r="S51" i="14"/>
  <c r="S57" i="14"/>
  <c r="AH122" i="14"/>
  <c r="AX133" i="14"/>
  <c r="G144" i="14"/>
  <c r="G174" i="14"/>
  <c r="S181" i="14"/>
  <c r="AZ183" i="14"/>
  <c r="G249" i="14"/>
  <c r="G267" i="14"/>
  <c r="G273" i="14"/>
  <c r="G280" i="14"/>
  <c r="Y91" i="14"/>
  <c r="G91" i="14"/>
  <c r="AX91" i="14"/>
  <c r="AZ101" i="14"/>
  <c r="M101" i="14"/>
  <c r="AZ107" i="14"/>
  <c r="M107" i="14"/>
  <c r="AH126" i="14"/>
  <c r="AL126" i="14"/>
  <c r="AB60" i="14"/>
  <c r="S17" i="14"/>
  <c r="AX17" i="14"/>
  <c r="S21" i="14"/>
  <c r="AX21" i="14"/>
  <c r="S24" i="14"/>
  <c r="AX24" i="14"/>
  <c r="S28" i="14"/>
  <c r="AX28" i="14"/>
  <c r="S32" i="14"/>
  <c r="AX32" i="14"/>
  <c r="S35" i="14"/>
  <c r="AX35" i="14"/>
  <c r="S39" i="14"/>
  <c r="AX39" i="14"/>
  <c r="S42" i="14"/>
  <c r="AX42" i="14"/>
  <c r="S46" i="14"/>
  <c r="BB107" i="14"/>
  <c r="AX107" i="14"/>
  <c r="M190" i="14"/>
  <c r="AX190" i="14"/>
  <c r="G190" i="14"/>
  <c r="G15" i="14"/>
  <c r="AZ16" i="14"/>
  <c r="M16" i="14"/>
  <c r="AZ20" i="14"/>
  <c r="M20" i="14"/>
  <c r="AZ23" i="14"/>
  <c r="AZ27" i="14"/>
  <c r="M27" i="14"/>
  <c r="AZ30" i="14"/>
  <c r="M30" i="14"/>
  <c r="AZ34" i="14"/>
  <c r="M34" i="14"/>
  <c r="AZ38" i="14"/>
  <c r="M38" i="14"/>
  <c r="AZ41" i="14"/>
  <c r="M41" i="14"/>
  <c r="AZ45" i="14"/>
  <c r="AZ48" i="14"/>
  <c r="G51" i="14"/>
  <c r="AX51" i="14"/>
  <c r="AZ91" i="14"/>
  <c r="M91" i="14"/>
  <c r="AZ102" i="14"/>
  <c r="M102" i="14"/>
  <c r="S107" i="14"/>
  <c r="Y108" i="14"/>
  <c r="AX108" i="14"/>
  <c r="G108" i="14"/>
  <c r="AH127" i="14"/>
  <c r="AL127" i="14"/>
  <c r="AZ128" i="14"/>
  <c r="M128" i="14"/>
  <c r="Y134" i="14"/>
  <c r="AZ134" i="14"/>
  <c r="M134" i="14"/>
  <c r="E60" i="14"/>
  <c r="Y14" i="14"/>
  <c r="Y18" i="14"/>
  <c r="Y22" i="14"/>
  <c r="Y26" i="14"/>
  <c r="Y29" i="14"/>
  <c r="Y33" i="14"/>
  <c r="Y36" i="14"/>
  <c r="Y40" i="14"/>
  <c r="Y44" i="14"/>
  <c r="Y47" i="14"/>
  <c r="AZ53" i="14"/>
  <c r="Y53" i="14"/>
  <c r="Y54" i="14"/>
  <c r="AX56" i="14"/>
  <c r="G97" i="14"/>
  <c r="BB102" i="14"/>
  <c r="AZ108" i="14"/>
  <c r="M108" i="14"/>
  <c r="AZ15" i="14"/>
  <c r="G36" i="14"/>
  <c r="G40" i="14"/>
  <c r="G44" i="14"/>
  <c r="G47" i="14"/>
  <c r="AN219" i="14"/>
  <c r="BB91" i="14"/>
  <c r="Y93" i="14"/>
  <c r="AZ97" i="14"/>
  <c r="M97" i="14"/>
  <c r="Y103" i="14"/>
  <c r="AX103" i="14"/>
  <c r="G103" i="14"/>
  <c r="G123" i="14"/>
  <c r="AZ123" i="14"/>
  <c r="AX123" i="14"/>
  <c r="AD127" i="14"/>
  <c r="M15" i="14"/>
  <c r="S16" i="14"/>
  <c r="S20" i="14"/>
  <c r="S27" i="14"/>
  <c r="S30" i="14"/>
  <c r="S34" i="14"/>
  <c r="S48" i="14"/>
  <c r="G93" i="14"/>
  <c r="BB97" i="14"/>
  <c r="AZ103" i="14"/>
  <c r="M103" i="14"/>
  <c r="AZ109" i="14"/>
  <c r="M109" i="14"/>
  <c r="AH172" i="14"/>
  <c r="AZ179" i="14"/>
  <c r="M179" i="14"/>
  <c r="AZ14" i="14"/>
  <c r="AZ18" i="14"/>
  <c r="M18" i="14"/>
  <c r="AZ22" i="14"/>
  <c r="M22" i="14"/>
  <c r="AZ26" i="14"/>
  <c r="M26" i="14"/>
  <c r="AZ29" i="14"/>
  <c r="M29" i="14"/>
  <c r="AZ33" i="14"/>
  <c r="AZ36" i="14"/>
  <c r="M36" i="14"/>
  <c r="AZ40" i="14"/>
  <c r="M40" i="14"/>
  <c r="AZ44" i="14"/>
  <c r="M44" i="14"/>
  <c r="AZ47" i="14"/>
  <c r="BB53" i="14"/>
  <c r="S53" i="14"/>
  <c r="AR219" i="14"/>
  <c r="Y98" i="14"/>
  <c r="AX98" i="14"/>
  <c r="G98" i="14"/>
  <c r="G104" i="14"/>
  <c r="AN60" i="14"/>
  <c r="Y17" i="14"/>
  <c r="Y21" i="14"/>
  <c r="Y24" i="14"/>
  <c r="Y28" i="14"/>
  <c r="Y32" i="14"/>
  <c r="Y35" i="14"/>
  <c r="Y39" i="14"/>
  <c r="Y42" i="14"/>
  <c r="Y46" i="14"/>
  <c r="G52" i="14"/>
  <c r="Y52" i="14"/>
  <c r="AX52" i="14"/>
  <c r="AV219" i="14"/>
  <c r="G89" i="14"/>
  <c r="AZ93" i="14"/>
  <c r="M93" i="14"/>
  <c r="AZ98" i="14"/>
  <c r="M98" i="14"/>
  <c r="AZ104" i="14"/>
  <c r="M104" i="14"/>
  <c r="G110" i="14"/>
  <c r="Y110" i="14"/>
  <c r="AX110" i="14"/>
  <c r="G46" i="14"/>
  <c r="G50" i="14"/>
  <c r="K60" i="14"/>
  <c r="AX89" i="14"/>
  <c r="BB104" i="14"/>
  <c r="AX104" i="14"/>
  <c r="G114" i="14"/>
  <c r="Y114" i="14"/>
  <c r="AX114" i="14"/>
  <c r="BB123" i="14"/>
  <c r="S123" i="14"/>
  <c r="AZ181" i="14"/>
  <c r="M181" i="14"/>
  <c r="Q60" i="14"/>
  <c r="AR60" i="14"/>
  <c r="AR289" i="14" s="1"/>
  <c r="AX15" i="14"/>
  <c r="S18" i="14"/>
  <c r="AX18" i="14"/>
  <c r="S22" i="14"/>
  <c r="AX22" i="14"/>
  <c r="S26" i="14"/>
  <c r="AX26" i="14"/>
  <c r="S29" i="14"/>
  <c r="AX29" i="14"/>
  <c r="AX33" i="14"/>
  <c r="S36" i="14"/>
  <c r="S40" i="14"/>
  <c r="S44" i="14"/>
  <c r="S47" i="14"/>
  <c r="S56" i="14"/>
  <c r="AL57" i="14"/>
  <c r="S89" i="14"/>
  <c r="Y90" i="14"/>
  <c r="AX90" i="14"/>
  <c r="G90" i="14"/>
  <c r="AZ99" i="14"/>
  <c r="Y105" i="14"/>
  <c r="AX105" i="14"/>
  <c r="G105" i="14"/>
  <c r="BB115" i="14"/>
  <c r="G117" i="14"/>
  <c r="Y117" i="14"/>
  <c r="AX117" i="14"/>
  <c r="AZ17" i="14"/>
  <c r="M17" i="14"/>
  <c r="AZ21" i="14"/>
  <c r="M21" i="14"/>
  <c r="AZ24" i="14"/>
  <c r="M24" i="14"/>
  <c r="AZ28" i="14"/>
  <c r="M28" i="14"/>
  <c r="AZ32" i="14"/>
  <c r="M32" i="14"/>
  <c r="AZ35" i="14"/>
  <c r="M35" i="14"/>
  <c r="AZ39" i="14"/>
  <c r="M39" i="14"/>
  <c r="AZ42" i="14"/>
  <c r="M42" i="14"/>
  <c r="AZ46" i="14"/>
  <c r="AZ90" i="14"/>
  <c r="M90" i="14"/>
  <c r="AZ95" i="14"/>
  <c r="M95" i="14"/>
  <c r="AZ105" i="14"/>
  <c r="M105" i="14"/>
  <c r="BB113" i="14"/>
  <c r="BB119" i="14"/>
  <c r="G121" i="14"/>
  <c r="Y121" i="14"/>
  <c r="AX121" i="14"/>
  <c r="BB131" i="14"/>
  <c r="Y131" i="14"/>
  <c r="S131" i="14"/>
  <c r="AX14" i="14"/>
  <c r="Y16" i="14"/>
  <c r="Y20" i="14"/>
  <c r="Y23" i="14"/>
  <c r="Y27" i="14"/>
  <c r="Y30" i="14"/>
  <c r="Y34" i="14"/>
  <c r="Y38" i="14"/>
  <c r="Y41" i="14"/>
  <c r="Y45" i="14"/>
  <c r="AD56" i="14"/>
  <c r="AL56" i="14"/>
  <c r="AH56" i="14"/>
  <c r="AX57" i="14"/>
  <c r="BB95" i="14"/>
  <c r="Y96" i="14"/>
  <c r="AX96" i="14"/>
  <c r="Y101" i="14"/>
  <c r="AX101" i="14"/>
  <c r="G101" i="14"/>
  <c r="BB116" i="14"/>
  <c r="BB117" i="14"/>
  <c r="W219" i="14"/>
  <c r="S125" i="14"/>
  <c r="BB125" i="14"/>
  <c r="G146" i="14"/>
  <c r="BB146" i="14"/>
  <c r="AX146" i="14"/>
  <c r="S146" i="14"/>
  <c r="Y171" i="14"/>
  <c r="AZ171" i="14"/>
  <c r="AL189" i="14"/>
  <c r="AD189" i="14"/>
  <c r="AH189" i="14"/>
  <c r="M45" i="14"/>
  <c r="M46" i="14"/>
  <c r="M47" i="14"/>
  <c r="M48" i="14"/>
  <c r="M50" i="14"/>
  <c r="Y92" i="14"/>
  <c r="AZ96" i="14"/>
  <c r="M96" i="14"/>
  <c r="AZ110" i="14"/>
  <c r="M110" i="14"/>
  <c r="AZ114" i="14"/>
  <c r="M114" i="14"/>
  <c r="AZ117" i="14"/>
  <c r="M117" i="14"/>
  <c r="AZ121" i="14"/>
  <c r="M121" i="14"/>
  <c r="AD137" i="14"/>
  <c r="G138" i="14"/>
  <c r="BB138" i="14"/>
  <c r="AZ146" i="14"/>
  <c r="M171" i="14"/>
  <c r="AF219" i="14"/>
  <c r="Y95" i="14"/>
  <c r="G111" i="14"/>
  <c r="Y111" i="14"/>
  <c r="AX111" i="14"/>
  <c r="G115" i="14"/>
  <c r="Y115" i="14"/>
  <c r="AX115" i="14"/>
  <c r="G119" i="14"/>
  <c r="Y119" i="14"/>
  <c r="AX119" i="14"/>
  <c r="M131" i="14"/>
  <c r="G131" i="14"/>
  <c r="AZ131" i="14"/>
  <c r="AX131" i="14"/>
  <c r="M138" i="14"/>
  <c r="AH141" i="14"/>
  <c r="AD141" i="14"/>
  <c r="AL141" i="14"/>
  <c r="Y165" i="14"/>
  <c r="AZ165" i="14"/>
  <c r="M165" i="14"/>
  <c r="E219" i="14"/>
  <c r="G219" i="14" s="1"/>
  <c r="Y89" i="14"/>
  <c r="AZ92" i="14"/>
  <c r="M92" i="14"/>
  <c r="G95" i="14"/>
  <c r="AX127" i="14"/>
  <c r="G127" i="14"/>
  <c r="G56" i="14"/>
  <c r="AJ219" i="14"/>
  <c r="Y97" i="14"/>
  <c r="Y99" i="14"/>
  <c r="Y102" i="14"/>
  <c r="Y104" i="14"/>
  <c r="Y107" i="14"/>
  <c r="Y109" i="14"/>
  <c r="AZ111" i="14"/>
  <c r="M111" i="14"/>
  <c r="AZ115" i="14"/>
  <c r="M115" i="14"/>
  <c r="AZ119" i="14"/>
  <c r="M119" i="14"/>
  <c r="AH147" i="14"/>
  <c r="G177" i="14"/>
  <c r="BB177" i="14"/>
  <c r="AX177" i="14"/>
  <c r="S177" i="14"/>
  <c r="AX184" i="14"/>
  <c r="AH167" i="14"/>
  <c r="AD167" i="14"/>
  <c r="G168" i="14"/>
  <c r="BB168" i="14"/>
  <c r="AZ184" i="14"/>
  <c r="M184" i="14"/>
  <c r="G53" i="14"/>
  <c r="K219" i="14"/>
  <c r="M219" i="14" s="1"/>
  <c r="AZ89" i="14"/>
  <c r="M89" i="14"/>
  <c r="AX92" i="14"/>
  <c r="G113" i="14"/>
  <c r="Y113" i="14"/>
  <c r="AX113" i="14"/>
  <c r="G116" i="14"/>
  <c r="Y116" i="14"/>
  <c r="AX116" i="14"/>
  <c r="G120" i="14"/>
  <c r="Y120" i="14"/>
  <c r="AX120" i="14"/>
  <c r="Y140" i="14"/>
  <c r="AZ140" i="14"/>
  <c r="AX168" i="14"/>
  <c r="M177" i="14"/>
  <c r="AZ113" i="14"/>
  <c r="M113" i="14"/>
  <c r="AZ116" i="14"/>
  <c r="M116" i="14"/>
  <c r="AZ120" i="14"/>
  <c r="M120" i="14"/>
  <c r="Y123" i="14"/>
  <c r="AH125" i="14"/>
  <c r="AL125" i="14"/>
  <c r="AD125" i="14"/>
  <c r="AH169" i="14"/>
  <c r="AL169" i="14"/>
  <c r="BB132" i="14"/>
  <c r="Y135" i="14"/>
  <c r="AZ138" i="14"/>
  <c r="BB144" i="14"/>
  <c r="Y166" i="14"/>
  <c r="AZ168" i="14"/>
  <c r="BB174" i="14"/>
  <c r="AX179" i="14"/>
  <c r="G179" i="14"/>
  <c r="BB184" i="14"/>
  <c r="BB189" i="14"/>
  <c r="S189" i="14"/>
  <c r="M204" i="14"/>
  <c r="AZ204" i="14"/>
  <c r="G204" i="14"/>
  <c r="AH144" i="14"/>
  <c r="AD144" i="14"/>
  <c r="AH174" i="14"/>
  <c r="Q219" i="14"/>
  <c r="AP219" i="14"/>
  <c r="M127" i="14"/>
  <c r="G133" i="14"/>
  <c r="S134" i="14"/>
  <c r="AX134" i="14"/>
  <c r="M137" i="14"/>
  <c r="Y138" i="14"/>
  <c r="S165" i="14"/>
  <c r="AX165" i="14"/>
  <c r="M167" i="14"/>
  <c r="Y168" i="14"/>
  <c r="S179" i="14"/>
  <c r="Y180" i="14"/>
  <c r="AX180" i="14"/>
  <c r="S210" i="14"/>
  <c r="Y210" i="14"/>
  <c r="M145" i="14"/>
  <c r="AH146" i="14"/>
  <c r="M175" i="14"/>
  <c r="AH177" i="14"/>
  <c r="AD177" i="14"/>
  <c r="BB185" i="14"/>
  <c r="S185" i="14"/>
  <c r="BB190" i="14"/>
  <c r="S190" i="14"/>
  <c r="M198" i="14"/>
  <c r="G198" i="14"/>
  <c r="AX198" i="14"/>
  <c r="Y204" i="14"/>
  <c r="BB204" i="14"/>
  <c r="S204" i="14"/>
  <c r="S213" i="14"/>
  <c r="Y213" i="14"/>
  <c r="AZ137" i="14"/>
  <c r="BB143" i="14"/>
  <c r="AL144" i="14"/>
  <c r="S145" i="14"/>
  <c r="AX145" i="14"/>
  <c r="M147" i="14"/>
  <c r="AZ167" i="14"/>
  <c r="BB173" i="14"/>
  <c r="AL174" i="14"/>
  <c r="S175" i="14"/>
  <c r="AX175" i="14"/>
  <c r="M178" i="14"/>
  <c r="M183" i="14"/>
  <c r="AZ198" i="14"/>
  <c r="AD122" i="14"/>
  <c r="BB137" i="14"/>
  <c r="AH143" i="14"/>
  <c r="AD143" i="14"/>
  <c r="AZ145" i="14"/>
  <c r="BB167" i="14"/>
  <c r="AH173" i="14"/>
  <c r="AD173" i="14"/>
  <c r="AZ175" i="14"/>
  <c r="AB219" i="14"/>
  <c r="BB89" i="14"/>
  <c r="S133" i="14"/>
  <c r="AZ139" i="14"/>
  <c r="BB145" i="14"/>
  <c r="S147" i="14"/>
  <c r="AX147" i="14"/>
  <c r="AZ169" i="14"/>
  <c r="BB175" i="14"/>
  <c r="AL177" i="14"/>
  <c r="Y187" i="14"/>
  <c r="BB198" i="14"/>
  <c r="Y242" i="14"/>
  <c r="G242" i="14"/>
  <c r="AX242" i="14"/>
  <c r="AH145" i="14"/>
  <c r="AD145" i="14"/>
  <c r="AL122" i="14"/>
  <c r="S135" i="14"/>
  <c r="AX135" i="14"/>
  <c r="Y184" i="14"/>
  <c r="G184" i="14"/>
  <c r="Y179" i="14"/>
  <c r="G189" i="14"/>
  <c r="AL197" i="14"/>
  <c r="AD197" i="14"/>
  <c r="M207" i="14"/>
  <c r="AZ207" i="14"/>
  <c r="W287" i="14"/>
  <c r="AL253" i="14"/>
  <c r="Y185" i="14"/>
  <c r="AX192" i="14"/>
  <c r="AZ195" i="14"/>
  <c r="G197" i="14"/>
  <c r="S198" i="14"/>
  <c r="M201" i="14"/>
  <c r="AZ201" i="14"/>
  <c r="AL207" i="14"/>
  <c r="AD207" i="14"/>
  <c r="AX207" i="14"/>
  <c r="AD217" i="14"/>
  <c r="AL217" i="14"/>
  <c r="S242" i="14"/>
  <c r="BB242" i="14"/>
  <c r="AZ251" i="14"/>
  <c r="M251" i="14"/>
  <c r="AZ189" i="14"/>
  <c r="AL201" i="14"/>
  <c r="AD201" i="14"/>
  <c r="M209" i="14"/>
  <c r="AZ209" i="14"/>
  <c r="M211" i="14"/>
  <c r="AZ211" i="14"/>
  <c r="Y244" i="14"/>
  <c r="AX244" i="14"/>
  <c r="G244" i="14"/>
  <c r="AD262" i="14"/>
  <c r="AL262" i="14"/>
  <c r="AH262" i="14"/>
  <c r="AL193" i="14"/>
  <c r="AD193" i="14"/>
  <c r="AZ197" i="14"/>
  <c r="M203" i="14"/>
  <c r="AZ203" i="14"/>
  <c r="AZ244" i="14"/>
  <c r="M244" i="14"/>
  <c r="AD257" i="14"/>
  <c r="AL257" i="14"/>
  <c r="AZ266" i="14"/>
  <c r="M266" i="14"/>
  <c r="S211" i="14"/>
  <c r="Y211" i="14"/>
  <c r="BB211" i="14"/>
  <c r="S214" i="14"/>
  <c r="M214" i="14"/>
  <c r="BB214" i="14"/>
  <c r="AJ287" i="14"/>
  <c r="AF287" i="14"/>
  <c r="S243" i="14"/>
  <c r="BB243" i="14"/>
  <c r="AZ261" i="14"/>
  <c r="M261" i="14"/>
  <c r="G187" i="14"/>
  <c r="Y196" i="14"/>
  <c r="AX197" i="14"/>
  <c r="AZ199" i="14"/>
  <c r="S203" i="14"/>
  <c r="BB203" i="14"/>
  <c r="M205" i="14"/>
  <c r="AZ205" i="14"/>
  <c r="AZ214" i="14"/>
  <c r="AZ256" i="14"/>
  <c r="M256" i="14"/>
  <c r="AZ272" i="14"/>
  <c r="M272" i="14"/>
  <c r="AD280" i="14"/>
  <c r="Y183" i="14"/>
  <c r="Y190" i="14"/>
  <c r="AX191" i="14"/>
  <c r="AZ193" i="14"/>
  <c r="G196" i="14"/>
  <c r="S197" i="14"/>
  <c r="BB197" i="14"/>
  <c r="AX205" i="14"/>
  <c r="AX215" i="14"/>
  <c r="G215" i="14"/>
  <c r="G217" i="14"/>
  <c r="AZ245" i="14"/>
  <c r="M245" i="14"/>
  <c r="AL198" i="14"/>
  <c r="AD198" i="14"/>
  <c r="AL199" i="14"/>
  <c r="M208" i="14"/>
  <c r="AZ208" i="14"/>
  <c r="AL216" i="14"/>
  <c r="S245" i="14"/>
  <c r="BB245" i="14"/>
  <c r="Y248" i="14"/>
  <c r="AX248" i="14"/>
  <c r="AZ279" i="14"/>
  <c r="M279" i="14"/>
  <c r="Y181" i="14"/>
  <c r="AL192" i="14"/>
  <c r="AD192" i="14"/>
  <c r="AX193" i="14"/>
  <c r="AZ196" i="14"/>
  <c r="S199" i="14"/>
  <c r="BB199" i="14"/>
  <c r="M202" i="14"/>
  <c r="AZ202" i="14"/>
  <c r="AL208" i="14"/>
  <c r="AD208" i="14"/>
  <c r="AX208" i="14"/>
  <c r="M210" i="14"/>
  <c r="AZ210" i="14"/>
  <c r="M213" i="14"/>
  <c r="AZ213" i="14"/>
  <c r="AZ215" i="14"/>
  <c r="M215" i="14"/>
  <c r="AZ217" i="14"/>
  <c r="Y241" i="14"/>
  <c r="E287" i="14"/>
  <c r="G287" i="14" s="1"/>
  <c r="AX241" i="14"/>
  <c r="G241" i="14"/>
  <c r="G248" i="14"/>
  <c r="AZ190" i="14"/>
  <c r="S193" i="14"/>
  <c r="BB193" i="14"/>
  <c r="AL202" i="14"/>
  <c r="AD202" i="14"/>
  <c r="S208" i="14"/>
  <c r="BB208" i="14"/>
  <c r="AZ241" i="14"/>
  <c r="K287" i="14"/>
  <c r="M241" i="14"/>
  <c r="AZ248" i="14"/>
  <c r="M248" i="14"/>
  <c r="AB287" i="14"/>
  <c r="BB251" i="14"/>
  <c r="BB256" i="14"/>
  <c r="BB261" i="14"/>
  <c r="Y274" i="14"/>
  <c r="Y281" i="14"/>
  <c r="AZ273" i="14"/>
  <c r="M273" i="14"/>
  <c r="AZ280" i="14"/>
  <c r="M280" i="14"/>
  <c r="AX214" i="14"/>
  <c r="AZ242" i="14"/>
  <c r="M242" i="14"/>
  <c r="Y249" i="14"/>
  <c r="AZ253" i="14"/>
  <c r="M253" i="14"/>
  <c r="Y254" i="14"/>
  <c r="AZ257" i="14"/>
  <c r="M257" i="14"/>
  <c r="Y259" i="14"/>
  <c r="AZ262" i="14"/>
  <c r="M262" i="14"/>
  <c r="Y263" i="14"/>
  <c r="AZ267" i="14"/>
  <c r="M267" i="14"/>
  <c r="Y268" i="14"/>
  <c r="Y275" i="14"/>
  <c r="Y283" i="14"/>
  <c r="BB253" i="14"/>
  <c r="BB257" i="14"/>
  <c r="BB262" i="14"/>
  <c r="AZ274" i="14"/>
  <c r="M274" i="14"/>
  <c r="AZ281" i="14"/>
  <c r="M281" i="14"/>
  <c r="Y269" i="14"/>
  <c r="Y277" i="14"/>
  <c r="Y284" i="14"/>
  <c r="AN287" i="14"/>
  <c r="AZ249" i="14"/>
  <c r="M249" i="14"/>
  <c r="Y250" i="14"/>
  <c r="AZ254" i="14"/>
  <c r="M254" i="14"/>
  <c r="Y255" i="14"/>
  <c r="AZ259" i="14"/>
  <c r="M259" i="14"/>
  <c r="Y260" i="14"/>
  <c r="AZ263" i="14"/>
  <c r="M263" i="14"/>
  <c r="Y265" i="14"/>
  <c r="AZ268" i="14"/>
  <c r="M268" i="14"/>
  <c r="AZ275" i="14"/>
  <c r="M275" i="14"/>
  <c r="AZ283" i="14"/>
  <c r="M283" i="14"/>
  <c r="AP287" i="14"/>
  <c r="Y243" i="14"/>
  <c r="AZ247" i="14"/>
  <c r="M247" i="14"/>
  <c r="BB249" i="14"/>
  <c r="BB254" i="14"/>
  <c r="BB263" i="14"/>
  <c r="Y271" i="14"/>
  <c r="Y278" i="14"/>
  <c r="Y285" i="14"/>
  <c r="AZ269" i="14"/>
  <c r="M269" i="14"/>
  <c r="AZ277" i="14"/>
  <c r="M277" i="14"/>
  <c r="AZ284" i="14"/>
  <c r="M284" i="14"/>
  <c r="AV287" i="14"/>
  <c r="Y245" i="14"/>
  <c r="S247" i="14"/>
  <c r="AX247" i="14"/>
  <c r="AZ250" i="14"/>
  <c r="M250" i="14"/>
  <c r="Y251" i="14"/>
  <c r="AZ255" i="14"/>
  <c r="M255" i="14"/>
  <c r="Y256" i="14"/>
  <c r="AZ260" i="14"/>
  <c r="M260" i="14"/>
  <c r="Y261" i="14"/>
  <c r="AZ265" i="14"/>
  <c r="M265" i="14"/>
  <c r="Y266" i="14"/>
  <c r="Y272" i="14"/>
  <c r="Y279" i="14"/>
  <c r="AX217" i="14"/>
  <c r="Q287" i="14"/>
  <c r="S241" i="14"/>
  <c r="AZ243" i="14"/>
  <c r="M243" i="14"/>
  <c r="G245" i="14"/>
  <c r="BB247" i="14"/>
  <c r="BB255" i="14"/>
  <c r="BB260" i="14"/>
  <c r="AZ271" i="14"/>
  <c r="AZ278" i="14"/>
  <c r="M278" i="14"/>
  <c r="AZ285" i="14"/>
  <c r="M285" i="14"/>
  <c r="S248" i="14"/>
  <c r="S249" i="14"/>
  <c r="S250" i="14"/>
  <c r="S251" i="14"/>
  <c r="S253" i="14"/>
  <c r="S254" i="14"/>
  <c r="S255" i="14"/>
  <c r="S256" i="14"/>
  <c r="S257" i="14"/>
  <c r="S259" i="14"/>
  <c r="S260" i="14"/>
  <c r="S261" i="14"/>
  <c r="S262" i="14"/>
  <c r="S263" i="14"/>
  <c r="S265" i="14"/>
  <c r="S266" i="14"/>
  <c r="S267" i="14"/>
  <c r="S268" i="14"/>
  <c r="S269" i="14"/>
  <c r="AX249" i="14"/>
  <c r="AX250" i="14"/>
  <c r="AX251" i="14"/>
  <c r="AX253" i="14"/>
  <c r="AX254" i="14"/>
  <c r="AX255" i="14"/>
  <c r="AX256" i="14"/>
  <c r="AX257" i="14"/>
  <c r="AX259" i="14"/>
  <c r="AX260" i="14"/>
  <c r="AX261" i="14"/>
  <c r="AX262" i="14"/>
  <c r="AX263" i="14"/>
  <c r="AX265" i="14"/>
  <c r="AX266" i="14"/>
  <c r="AX267" i="14"/>
  <c r="AX268" i="14"/>
  <c r="AX269" i="14"/>
  <c r="AX271" i="14"/>
  <c r="AX272" i="14"/>
  <c r="AX273" i="14"/>
  <c r="AX274" i="14"/>
  <c r="AX275" i="14"/>
  <c r="AX277" i="14"/>
  <c r="AX278" i="14"/>
  <c r="AX279" i="14"/>
  <c r="AX280" i="14"/>
  <c r="AX281" i="14"/>
  <c r="AX283" i="14"/>
  <c r="AX284" i="14"/>
  <c r="AX285" i="14"/>
  <c r="G91" i="12"/>
  <c r="Y46" i="9"/>
  <c r="G90" i="9"/>
  <c r="BZ269" i="9"/>
  <c r="S129" i="13"/>
  <c r="BL39" i="12"/>
  <c r="G39" i="12"/>
  <c r="BC95" i="6"/>
  <c r="BE95" i="6" s="1"/>
  <c r="BC98" i="6"/>
  <c r="BE98" i="6" s="1"/>
  <c r="BC134" i="6"/>
  <c r="BC168" i="6"/>
  <c r="BC179" i="6"/>
  <c r="BE179" i="6" s="1"/>
  <c r="BC183" i="6"/>
  <c r="BE183" i="6" s="1"/>
  <c r="BC186" i="6"/>
  <c r="BE186" i="6" s="1"/>
  <c r="BC190" i="6"/>
  <c r="BE190" i="6" s="1"/>
  <c r="BC197" i="6"/>
  <c r="BE197" i="6" s="1"/>
  <c r="BC211" i="6"/>
  <c r="CB272" i="9"/>
  <c r="O92" i="12"/>
  <c r="BT281" i="12"/>
  <c r="AN281" i="12"/>
  <c r="M29" i="13"/>
  <c r="W29" i="13"/>
  <c r="AF29" i="13" s="1"/>
  <c r="BT48" i="12"/>
  <c r="AN48" i="12"/>
  <c r="BN98" i="12"/>
  <c r="S113" i="13"/>
  <c r="W113" i="13"/>
  <c r="G15" i="9"/>
  <c r="BV197" i="9"/>
  <c r="M249" i="9"/>
  <c r="O249" i="9" s="1"/>
  <c r="AH137" i="10"/>
  <c r="G48" i="12"/>
  <c r="W53" i="13"/>
  <c r="AF53" i="13" s="1"/>
  <c r="G53" i="13"/>
  <c r="S101" i="13"/>
  <c r="W122" i="13"/>
  <c r="AF122" i="13" s="1"/>
  <c r="G122" i="13"/>
  <c r="AJ127" i="13"/>
  <c r="W248" i="13"/>
  <c r="AB248" i="13" s="1"/>
  <c r="G248" i="13"/>
  <c r="W281" i="13"/>
  <c r="G281" i="13"/>
  <c r="U219" i="7"/>
  <c r="BR32" i="9"/>
  <c r="AE117" i="9"/>
  <c r="Q17" i="11"/>
  <c r="AR17" i="11"/>
  <c r="W265" i="13"/>
  <c r="AJ265" i="13" s="1"/>
  <c r="G265" i="13"/>
  <c r="BC96" i="6"/>
  <c r="M15" i="9"/>
  <c r="BH198" i="9"/>
  <c r="AH171" i="10"/>
  <c r="BR120" i="12"/>
  <c r="AH120" i="12"/>
  <c r="G213" i="12"/>
  <c r="W93" i="13"/>
  <c r="AJ93" i="13" s="1"/>
  <c r="G93" i="13"/>
  <c r="BT205" i="12"/>
  <c r="AN205" i="12"/>
  <c r="W45" i="13"/>
  <c r="G45" i="13"/>
  <c r="W274" i="13"/>
  <c r="S274" i="13"/>
  <c r="AE20" i="9"/>
  <c r="G95" i="9"/>
  <c r="S247" i="9"/>
  <c r="BF53" i="10"/>
  <c r="AH120" i="10"/>
  <c r="U24" i="12"/>
  <c r="U29" i="12"/>
  <c r="BT91" i="12"/>
  <c r="BC281" i="6"/>
  <c r="S287" i="7"/>
  <c r="AE16" i="9"/>
  <c r="BR40" i="9"/>
  <c r="Y247" i="9"/>
  <c r="G103" i="10"/>
  <c r="BJ117" i="10"/>
  <c r="AN177" i="12"/>
  <c r="BT177" i="12"/>
  <c r="BR177" i="12"/>
  <c r="S146" i="13"/>
  <c r="G146" i="13"/>
  <c r="BX16" i="9"/>
  <c r="Y22" i="9"/>
  <c r="BN242" i="9"/>
  <c r="AE254" i="9"/>
  <c r="AR115" i="11"/>
  <c r="M21" i="13"/>
  <c r="BF127" i="10"/>
  <c r="AJ15" i="13"/>
  <c r="AB15" i="13"/>
  <c r="BC129" i="6"/>
  <c r="BE129" i="6" s="1"/>
  <c r="BC174" i="6"/>
  <c r="BE174" i="6" s="1"/>
  <c r="BC178" i="6"/>
  <c r="BC181" i="6"/>
  <c r="BC189" i="6"/>
  <c r="BC217" i="6"/>
  <c r="BH56" i="9"/>
  <c r="AE198" i="9"/>
  <c r="BF178" i="10"/>
  <c r="Q52" i="11"/>
  <c r="U99" i="11"/>
  <c r="AR214" i="11"/>
  <c r="BR266" i="12"/>
  <c r="AH266" i="12"/>
  <c r="S21" i="13"/>
  <c r="S36" i="13"/>
  <c r="W103" i="13"/>
  <c r="AJ103" i="13" s="1"/>
  <c r="M103" i="13"/>
  <c r="AB245" i="13"/>
  <c r="AF245" i="13"/>
  <c r="AH185" i="10"/>
  <c r="AH192" i="10"/>
  <c r="AH207" i="10"/>
  <c r="G41" i="11"/>
  <c r="Q93" i="11"/>
  <c r="U145" i="11"/>
  <c r="U245" i="11"/>
  <c r="Q255" i="11"/>
  <c r="AH22" i="12"/>
  <c r="G32" i="12"/>
  <c r="BT35" i="12"/>
  <c r="BT36" i="12"/>
  <c r="AH47" i="12"/>
  <c r="O48" i="12"/>
  <c r="AR51" i="12"/>
  <c r="AV51" i="12" s="1"/>
  <c r="G52" i="12"/>
  <c r="AN56" i="12"/>
  <c r="BR107" i="12"/>
  <c r="AH108" i="12"/>
  <c r="AH113" i="12"/>
  <c r="AR121" i="12"/>
  <c r="G131" i="12"/>
  <c r="U167" i="12"/>
  <c r="BN173" i="12"/>
  <c r="AR243" i="12"/>
  <c r="U247" i="12"/>
  <c r="BN253" i="12"/>
  <c r="BR261" i="12"/>
  <c r="W30" i="13"/>
  <c r="AF30" i="13" s="1"/>
  <c r="W39" i="13"/>
  <c r="AF39" i="13" s="1"/>
  <c r="S116" i="13"/>
  <c r="W117" i="13"/>
  <c r="AJ117" i="13" s="1"/>
  <c r="M134" i="13"/>
  <c r="S143" i="13"/>
  <c r="W165" i="13"/>
  <c r="AJ165" i="13" s="1"/>
  <c r="W180" i="13"/>
  <c r="AJ180" i="13" s="1"/>
  <c r="S181" i="13"/>
  <c r="W189" i="13"/>
  <c r="AJ189" i="13" s="1"/>
  <c r="G202" i="13"/>
  <c r="S203" i="13"/>
  <c r="S211" i="13"/>
  <c r="W216" i="13"/>
  <c r="M217" i="13"/>
  <c r="M251" i="13"/>
  <c r="S268" i="13"/>
  <c r="G50" i="10"/>
  <c r="BJ57" i="10"/>
  <c r="BJ95" i="10"/>
  <c r="G114" i="10"/>
  <c r="AH181" i="10"/>
  <c r="AH196" i="10"/>
  <c r="AH210" i="10"/>
  <c r="Q34" i="11"/>
  <c r="U215" i="11"/>
  <c r="G260" i="11"/>
  <c r="AP263" i="11"/>
  <c r="BT22" i="12"/>
  <c r="G40" i="12"/>
  <c r="O50" i="12"/>
  <c r="BN91" i="12"/>
  <c r="BT108" i="12"/>
  <c r="AH121" i="12"/>
  <c r="BR122" i="12"/>
  <c r="BN131" i="12"/>
  <c r="BT144" i="12"/>
  <c r="AN145" i="12"/>
  <c r="AH165" i="12"/>
  <c r="AH185" i="12"/>
  <c r="O195" i="12"/>
  <c r="AH244" i="12"/>
  <c r="U285" i="12"/>
  <c r="E60" i="13"/>
  <c r="S15" i="13"/>
  <c r="W23" i="13"/>
  <c r="AJ23" i="13" s="1"/>
  <c r="G30" i="13"/>
  <c r="G39" i="13"/>
  <c r="S40" i="13"/>
  <c r="G44" i="13"/>
  <c r="G54" i="13"/>
  <c r="S56" i="13"/>
  <c r="G95" i="13"/>
  <c r="S96" i="13"/>
  <c r="G103" i="13"/>
  <c r="W104" i="13"/>
  <c r="M105" i="13"/>
  <c r="M113" i="13"/>
  <c r="G123" i="13"/>
  <c r="S125" i="13"/>
  <c r="G133" i="13"/>
  <c r="M138" i="13"/>
  <c r="G140" i="13"/>
  <c r="W141" i="13"/>
  <c r="AF141" i="13" s="1"/>
  <c r="G165" i="13"/>
  <c r="W172" i="13"/>
  <c r="AB172" i="13" s="1"/>
  <c r="S173" i="13"/>
  <c r="W179" i="13"/>
  <c r="M180" i="13"/>
  <c r="M196" i="13"/>
  <c r="W203" i="13"/>
  <c r="AJ203" i="13" s="1"/>
  <c r="M210" i="13"/>
  <c r="S217" i="13"/>
  <c r="K287" i="13"/>
  <c r="W266" i="13"/>
  <c r="AF266" i="13" s="1"/>
  <c r="S284" i="13"/>
  <c r="O40" i="12"/>
  <c r="BN42" i="12"/>
  <c r="O102" i="12"/>
  <c r="O103" i="12"/>
  <c r="AR132" i="12"/>
  <c r="BP134" i="12"/>
  <c r="BR167" i="12"/>
  <c r="AN245" i="12"/>
  <c r="AH268" i="12"/>
  <c r="BN273" i="12"/>
  <c r="Q60" i="13"/>
  <c r="G22" i="13"/>
  <c r="G102" i="13"/>
  <c r="W111" i="13"/>
  <c r="AJ111" i="13" s="1"/>
  <c r="W131" i="13"/>
  <c r="AJ131" i="13" s="1"/>
  <c r="W186" i="13"/>
  <c r="AB186" i="13" s="1"/>
  <c r="W193" i="13"/>
  <c r="AF193" i="13" s="1"/>
  <c r="M195" i="13"/>
  <c r="S202" i="13"/>
  <c r="M209" i="13"/>
  <c r="W215" i="13"/>
  <c r="AB215" i="13" s="1"/>
  <c r="W250" i="13"/>
  <c r="M266" i="13"/>
  <c r="S283" i="13"/>
  <c r="AH187" i="10"/>
  <c r="AH195" i="10"/>
  <c r="AH202" i="10"/>
  <c r="U114" i="11"/>
  <c r="Z114" i="11" s="1"/>
  <c r="Q257" i="11"/>
  <c r="BN16" i="12"/>
  <c r="BL17" i="12"/>
  <c r="U32" i="12"/>
  <c r="U40" i="12"/>
  <c r="BR48" i="12"/>
  <c r="BP50" i="12"/>
  <c r="AH98" i="12"/>
  <c r="AR103" i="12"/>
  <c r="BR110" i="12"/>
  <c r="AH117" i="12"/>
  <c r="U131" i="12"/>
  <c r="AR177" i="12"/>
  <c r="BD177" i="12" s="1"/>
  <c r="AH179" i="12"/>
  <c r="O181" i="12"/>
  <c r="O183" i="12"/>
  <c r="AH193" i="12"/>
  <c r="AR197" i="12"/>
  <c r="O199" i="12"/>
  <c r="BN214" i="12"/>
  <c r="BN215" i="12"/>
  <c r="BN216" i="12"/>
  <c r="Z60" i="13"/>
  <c r="W21" i="13"/>
  <c r="AF21" i="13" s="1"/>
  <c r="M22" i="13"/>
  <c r="W28" i="13"/>
  <c r="AF28" i="13" s="1"/>
  <c r="M53" i="13"/>
  <c r="W92" i="13"/>
  <c r="AJ92" i="13" s="1"/>
  <c r="M93" i="13"/>
  <c r="M97" i="13"/>
  <c r="S111" i="13"/>
  <c r="W121" i="13"/>
  <c r="AJ121" i="13" s="1"/>
  <c r="M122" i="13"/>
  <c r="W139" i="13"/>
  <c r="AF139" i="13" s="1"/>
  <c r="W146" i="13"/>
  <c r="AJ146" i="13" s="1"/>
  <c r="M147" i="13"/>
  <c r="G193" i="13"/>
  <c r="S195" i="13"/>
  <c r="W199" i="13"/>
  <c r="W201" i="13"/>
  <c r="AJ201" i="13" s="1"/>
  <c r="G208" i="13"/>
  <c r="S209" i="13"/>
  <c r="S216" i="13"/>
  <c r="AH287" i="13"/>
  <c r="W256" i="13"/>
  <c r="AB256" i="13" s="1"/>
  <c r="AH97" i="10"/>
  <c r="BJ140" i="10"/>
  <c r="G167" i="10"/>
  <c r="Q44" i="11"/>
  <c r="Q144" i="11"/>
  <c r="Q147" i="11"/>
  <c r="AP244" i="11"/>
  <c r="G255" i="11"/>
  <c r="U259" i="11"/>
  <c r="AH259" i="11" s="1"/>
  <c r="G266" i="11"/>
  <c r="AR33" i="12"/>
  <c r="O45" i="12"/>
  <c r="BR56" i="12"/>
  <c r="BR91" i="12"/>
  <c r="O95" i="12"/>
  <c r="BL105" i="12"/>
  <c r="G119" i="12"/>
  <c r="AH129" i="12"/>
  <c r="BP137" i="12"/>
  <c r="AH169" i="12"/>
  <c r="BT183" i="12"/>
  <c r="U211" i="12"/>
  <c r="AH272" i="12"/>
  <c r="AD60" i="13"/>
  <c r="G36" i="13"/>
  <c r="S44" i="13"/>
  <c r="W52" i="13"/>
  <c r="AF52" i="13" s="1"/>
  <c r="W91" i="13"/>
  <c r="W169" i="13"/>
  <c r="AF169" i="13" s="1"/>
  <c r="W177" i="13"/>
  <c r="AB177" i="13" s="1"/>
  <c r="M199" i="13"/>
  <c r="S215" i="13"/>
  <c r="G245" i="13"/>
  <c r="G247" i="13"/>
  <c r="S249" i="13"/>
  <c r="G255" i="13"/>
  <c r="S265" i="13"/>
  <c r="S272" i="13"/>
  <c r="U21" i="11"/>
  <c r="AR54" i="11"/>
  <c r="AR103" i="11"/>
  <c r="Q107" i="11"/>
  <c r="AR125" i="11"/>
  <c r="G135" i="11"/>
  <c r="Q199" i="11"/>
  <c r="AN50" i="12"/>
  <c r="AN51" i="12"/>
  <c r="BN96" i="12"/>
  <c r="BT131" i="12"/>
  <c r="AN195" i="12"/>
  <c r="U201" i="12"/>
  <c r="BN259" i="12"/>
  <c r="BT272" i="12"/>
  <c r="BP273" i="12"/>
  <c r="AR275" i="12"/>
  <c r="BN277" i="12"/>
  <c r="BN278" i="12"/>
  <c r="AH60" i="13"/>
  <c r="G20" i="13"/>
  <c r="S28" i="13"/>
  <c r="W35" i="13"/>
  <c r="AB35" i="13" s="1"/>
  <c r="M36" i="13"/>
  <c r="S45" i="13"/>
  <c r="M58" i="13"/>
  <c r="G120" i="13"/>
  <c r="G127" i="13"/>
  <c r="G128" i="13"/>
  <c r="W137" i="13"/>
  <c r="AB137" i="13" s="1"/>
  <c r="M146" i="13"/>
  <c r="W168" i="13"/>
  <c r="AJ168" i="13" s="1"/>
  <c r="W191" i="13"/>
  <c r="AB191" i="13" s="1"/>
  <c r="W214" i="13"/>
  <c r="AJ214" i="13" s="1"/>
  <c r="M245" i="13"/>
  <c r="M247" i="13"/>
  <c r="W262" i="13"/>
  <c r="AF262" i="13" s="1"/>
  <c r="W280" i="13"/>
  <c r="Q179" i="11"/>
  <c r="AR186" i="11"/>
  <c r="Q197" i="11"/>
  <c r="Q204" i="11"/>
  <c r="Q242" i="11"/>
  <c r="AR17" i="12"/>
  <c r="AH32" i="12"/>
  <c r="O36" i="12"/>
  <c r="AH40" i="12"/>
  <c r="BR42" i="12"/>
  <c r="AH102" i="12"/>
  <c r="O107" i="12"/>
  <c r="BR108" i="12"/>
  <c r="BN120" i="12"/>
  <c r="G145" i="12"/>
  <c r="BL146" i="12"/>
  <c r="BT173" i="12"/>
  <c r="AH174" i="12"/>
  <c r="AN210" i="12"/>
  <c r="BR213" i="12"/>
  <c r="AL60" i="13"/>
  <c r="M20" i="13"/>
  <c r="G51" i="13"/>
  <c r="S58" i="13"/>
  <c r="M91" i="13"/>
  <c r="G109" i="13"/>
  <c r="G117" i="13"/>
  <c r="W119" i="13"/>
  <c r="AB119" i="13" s="1"/>
  <c r="M120" i="13"/>
  <c r="G137" i="13"/>
  <c r="M168" i="13"/>
  <c r="M177" i="13"/>
  <c r="W183" i="13"/>
  <c r="AJ183" i="13" s="1"/>
  <c r="W184" i="13"/>
  <c r="AF184" i="13" s="1"/>
  <c r="G190" i="13"/>
  <c r="G191" i="13"/>
  <c r="M192" i="13"/>
  <c r="G198" i="13"/>
  <c r="W205" i="13"/>
  <c r="AJ205" i="13" s="1"/>
  <c r="AL287" i="13"/>
  <c r="S247" i="13"/>
  <c r="S255" i="13"/>
  <c r="S263" i="13"/>
  <c r="G278" i="13"/>
  <c r="AH183" i="10"/>
  <c r="BF275" i="10"/>
  <c r="AR139" i="11"/>
  <c r="BN22" i="12"/>
  <c r="O24" i="12"/>
  <c r="BT38" i="12"/>
  <c r="BT40" i="12"/>
  <c r="BT41" i="12"/>
  <c r="AR46" i="12"/>
  <c r="O47" i="12"/>
  <c r="BR47" i="12"/>
  <c r="AN52" i="12"/>
  <c r="BR92" i="12"/>
  <c r="BR97" i="12"/>
  <c r="BR104" i="12"/>
  <c r="O108" i="12"/>
  <c r="G109" i="12"/>
  <c r="U120" i="12"/>
  <c r="BL122" i="12"/>
  <c r="O145" i="12"/>
  <c r="U180" i="12"/>
  <c r="U183" i="12"/>
  <c r="BR205" i="12"/>
  <c r="AH213" i="12"/>
  <c r="BP241" i="12"/>
  <c r="BR244" i="12"/>
  <c r="AH274" i="12"/>
  <c r="AN60" i="13"/>
  <c r="G18" i="13"/>
  <c r="W27" i="13"/>
  <c r="AF27" i="13" s="1"/>
  <c r="G34" i="13"/>
  <c r="S42" i="13"/>
  <c r="S168" i="13"/>
  <c r="S192" i="13"/>
  <c r="M198" i="13"/>
  <c r="G204" i="13"/>
  <c r="G243" i="13"/>
  <c r="W253" i="13"/>
  <c r="AJ253" i="13" s="1"/>
  <c r="S279" i="13"/>
  <c r="AH107" i="10"/>
  <c r="BJ114" i="10"/>
  <c r="Q139" i="11"/>
  <c r="G198" i="11"/>
  <c r="AP216" i="11"/>
  <c r="G243" i="11"/>
  <c r="U265" i="11"/>
  <c r="AH17" i="12"/>
  <c r="BP23" i="12"/>
  <c r="AN27" i="12"/>
  <c r="U47" i="12"/>
  <c r="AN53" i="12"/>
  <c r="U57" i="12"/>
  <c r="AN92" i="12"/>
  <c r="O97" i="12"/>
  <c r="BT109" i="12"/>
  <c r="O121" i="12"/>
  <c r="BR186" i="12"/>
  <c r="AN198" i="12"/>
  <c r="AN214" i="12"/>
  <c r="AN215" i="12"/>
  <c r="BT216" i="12"/>
  <c r="G247" i="12"/>
  <c r="BP259" i="12"/>
  <c r="BN281" i="12"/>
  <c r="M14" i="13"/>
  <c r="G26" i="13"/>
  <c r="S27" i="13"/>
  <c r="M32" i="13"/>
  <c r="M34" i="13"/>
  <c r="G108" i="13"/>
  <c r="S109" i="13"/>
  <c r="G116" i="13"/>
  <c r="W126" i="13"/>
  <c r="AJ126" i="13" s="1"/>
  <c r="S128" i="13"/>
  <c r="S137" i="13"/>
  <c r="G143" i="13"/>
  <c r="S144" i="13"/>
  <c r="M174" i="13"/>
  <c r="W181" i="13"/>
  <c r="AB181" i="13" s="1"/>
  <c r="M186" i="13"/>
  <c r="G189" i="13"/>
  <c r="W197" i="13"/>
  <c r="AJ197" i="13" s="1"/>
  <c r="S198" i="13"/>
  <c r="S207" i="13"/>
  <c r="W211" i="13"/>
  <c r="W213" i="13"/>
  <c r="AF213" i="13" s="1"/>
  <c r="M269" i="13"/>
  <c r="W279" i="13"/>
  <c r="AJ279" i="13" s="1"/>
  <c r="M285" i="13"/>
  <c r="G20" i="11"/>
  <c r="U23" i="11"/>
  <c r="AH23" i="11" s="1"/>
  <c r="G34" i="11"/>
  <c r="Q213" i="11"/>
  <c r="Q247" i="11"/>
  <c r="BP97" i="12"/>
  <c r="BL248" i="12"/>
  <c r="BR249" i="12"/>
  <c r="BN266" i="12"/>
  <c r="AH275" i="12"/>
  <c r="W16" i="13"/>
  <c r="AJ16" i="13" s="1"/>
  <c r="W24" i="13"/>
  <c r="AF24" i="13" s="1"/>
  <c r="M26" i="13"/>
  <c r="W41" i="13"/>
  <c r="AB41" i="13" s="1"/>
  <c r="G48" i="13"/>
  <c r="S57" i="13"/>
  <c r="W107" i="13"/>
  <c r="AJ107" i="13" s="1"/>
  <c r="M108" i="13"/>
  <c r="M111" i="13"/>
  <c r="M135" i="13"/>
  <c r="W144" i="13"/>
  <c r="AJ144" i="13" s="1"/>
  <c r="M167" i="13"/>
  <c r="S174" i="13"/>
  <c r="W187" i="13"/>
  <c r="AJ187" i="13" s="1"/>
  <c r="G195" i="13"/>
  <c r="W242" i="13"/>
  <c r="AB242" i="13" s="1"/>
  <c r="W251" i="13"/>
  <c r="AF251" i="13" s="1"/>
  <c r="G259" i="13"/>
  <c r="S269" i="13"/>
  <c r="M277" i="13"/>
  <c r="S278" i="13"/>
  <c r="S285" i="13"/>
  <c r="AN180" i="12"/>
  <c r="AN259" i="12"/>
  <c r="AN278" i="12"/>
  <c r="S18" i="13"/>
  <c r="G24" i="13"/>
  <c r="S26" i="13"/>
  <c r="G29" i="13"/>
  <c r="G40" i="13"/>
  <c r="S41" i="13"/>
  <c r="M46" i="13"/>
  <c r="M48" i="13"/>
  <c r="M107" i="13"/>
  <c r="W114" i="13"/>
  <c r="AB114" i="13" s="1"/>
  <c r="S135" i="13"/>
  <c r="W166" i="13"/>
  <c r="AJ166" i="13" s="1"/>
  <c r="S167" i="13"/>
  <c r="W174" i="13"/>
  <c r="AJ174" i="13" s="1"/>
  <c r="M181" i="13"/>
  <c r="G187" i="13"/>
  <c r="S189" i="13"/>
  <c r="W196" i="13"/>
  <c r="AJ196" i="13" s="1"/>
  <c r="S197" i="13"/>
  <c r="M203" i="13"/>
  <c r="E287" i="13"/>
  <c r="G251" i="13"/>
  <c r="W267" i="13"/>
  <c r="AJ267" i="13" s="1"/>
  <c r="G284" i="13"/>
  <c r="AB27" i="13"/>
  <c r="AJ57" i="13"/>
  <c r="AF57" i="13"/>
  <c r="AF108" i="13"/>
  <c r="AB108" i="13"/>
  <c r="AJ108" i="13"/>
  <c r="AF126" i="13"/>
  <c r="AB126" i="13"/>
  <c r="AJ30" i="13"/>
  <c r="AB30" i="13"/>
  <c r="AB39" i="13"/>
  <c r="AJ39" i="13"/>
  <c r="AB56" i="13"/>
  <c r="AJ56" i="13"/>
  <c r="AF56" i="13"/>
  <c r="AB96" i="13"/>
  <c r="AJ96" i="13"/>
  <c r="AF96" i="13"/>
  <c r="AF23" i="13"/>
  <c r="AB104" i="13"/>
  <c r="AJ104" i="13"/>
  <c r="AF104" i="13"/>
  <c r="AJ45" i="13"/>
  <c r="AF45" i="13"/>
  <c r="AB45" i="13"/>
  <c r="AJ53" i="13"/>
  <c r="AF93" i="13"/>
  <c r="AB93" i="13"/>
  <c r="AJ122" i="13"/>
  <c r="AJ28" i="13"/>
  <c r="AB28" i="13"/>
  <c r="AF92" i="13"/>
  <c r="AB92" i="13"/>
  <c r="AJ52" i="13"/>
  <c r="AJ91" i="13"/>
  <c r="AF91" i="13"/>
  <c r="AB91" i="13"/>
  <c r="AJ99" i="13"/>
  <c r="AF99" i="13"/>
  <c r="AB99" i="13"/>
  <c r="AJ128" i="13"/>
  <c r="AF128" i="13"/>
  <c r="AB128" i="13"/>
  <c r="AF90" i="13"/>
  <c r="AB110" i="13"/>
  <c r="AJ110" i="13"/>
  <c r="AF110" i="13"/>
  <c r="K60" i="13"/>
  <c r="W207" i="13"/>
  <c r="G207" i="13"/>
  <c r="AB251" i="13"/>
  <c r="AJ262" i="13"/>
  <c r="S14" i="13"/>
  <c r="G21" i="13"/>
  <c r="W26" i="13"/>
  <c r="G35" i="13"/>
  <c r="W40" i="13"/>
  <c r="G50" i="13"/>
  <c r="W54" i="13"/>
  <c r="G90" i="13"/>
  <c r="W95" i="13"/>
  <c r="G104" i="13"/>
  <c r="W109" i="13"/>
  <c r="G119" i="13"/>
  <c r="W123" i="13"/>
  <c r="W133" i="13"/>
  <c r="W135" i="13"/>
  <c r="W138" i="13"/>
  <c r="M140" i="13"/>
  <c r="W185" i="13"/>
  <c r="W272" i="13"/>
  <c r="M272" i="13"/>
  <c r="S275" i="13"/>
  <c r="AF15" i="13"/>
  <c r="AB17" i="13"/>
  <c r="W20" i="13"/>
  <c r="AB32" i="13"/>
  <c r="W34" i="13"/>
  <c r="W48" i="13"/>
  <c r="AF98" i="13"/>
  <c r="AB101" i="13"/>
  <c r="AF113" i="13"/>
  <c r="AB115" i="13"/>
  <c r="S140" i="13"/>
  <c r="AF173" i="13"/>
  <c r="M185" i="13"/>
  <c r="W283" i="13"/>
  <c r="G283" i="13"/>
  <c r="W14" i="13"/>
  <c r="M27" i="13"/>
  <c r="G38" i="13"/>
  <c r="M41" i="13"/>
  <c r="G52" i="13"/>
  <c r="M56" i="13"/>
  <c r="Z219" i="13"/>
  <c r="G92" i="13"/>
  <c r="M96" i="13"/>
  <c r="G107" i="13"/>
  <c r="M110" i="13"/>
  <c r="G121" i="13"/>
  <c r="M125" i="13"/>
  <c r="AJ132" i="13"/>
  <c r="S185" i="13"/>
  <c r="AF202" i="13"/>
  <c r="AB202" i="13"/>
  <c r="M214" i="13"/>
  <c r="Q287" i="13"/>
  <c r="G261" i="13"/>
  <c r="AJ281" i="13"/>
  <c r="AF281" i="13"/>
  <c r="AB281" i="13"/>
  <c r="G17" i="13"/>
  <c r="AF17" i="13"/>
  <c r="W22" i="13"/>
  <c r="G32" i="13"/>
  <c r="AF32" i="13"/>
  <c r="W36" i="13"/>
  <c r="G46" i="13"/>
  <c r="W51" i="13"/>
  <c r="AR60" i="13"/>
  <c r="AB89" i="13"/>
  <c r="G101" i="13"/>
  <c r="AF101" i="13"/>
  <c r="AB103" i="13"/>
  <c r="W105" i="13"/>
  <c r="G115" i="13"/>
  <c r="AF115" i="13"/>
  <c r="W120" i="13"/>
  <c r="G129" i="13"/>
  <c r="W147" i="13"/>
  <c r="G147" i="13"/>
  <c r="AF174" i="13"/>
  <c r="AB174" i="13"/>
  <c r="AJ211" i="13"/>
  <c r="AF211" i="13"/>
  <c r="AB211" i="13"/>
  <c r="S214" i="13"/>
  <c r="Z287" i="13"/>
  <c r="AJ248" i="13"/>
  <c r="AF248" i="13"/>
  <c r="AJ271" i="13"/>
  <c r="AF271" i="13"/>
  <c r="AB271" i="13"/>
  <c r="E219" i="13"/>
  <c r="AD219" i="13"/>
  <c r="AF191" i="13"/>
  <c r="W192" i="13"/>
  <c r="G192" i="13"/>
  <c r="W210" i="13"/>
  <c r="AD287" i="13"/>
  <c r="AJ250" i="13"/>
  <c r="AF250" i="13"/>
  <c r="AB250" i="13"/>
  <c r="W257" i="13"/>
  <c r="M257" i="13"/>
  <c r="S261" i="13"/>
  <c r="G89" i="13"/>
  <c r="AF89" i="13"/>
  <c r="AF103" i="13"/>
  <c r="W171" i="13"/>
  <c r="AJ172" i="13"/>
  <c r="AF172" i="13"/>
  <c r="W268" i="13"/>
  <c r="G268" i="13"/>
  <c r="G14" i="13"/>
  <c r="W18" i="13"/>
  <c r="G28" i="13"/>
  <c r="W33" i="13"/>
  <c r="G42" i="13"/>
  <c r="W47" i="13"/>
  <c r="G57" i="13"/>
  <c r="AH219" i="13"/>
  <c r="G97" i="13"/>
  <c r="W102" i="13"/>
  <c r="G111" i="13"/>
  <c r="W116" i="13"/>
  <c r="G126" i="13"/>
  <c r="M171" i="13"/>
  <c r="AJ179" i="13"/>
  <c r="AF179" i="13"/>
  <c r="AB179" i="13"/>
  <c r="AJ199" i="13"/>
  <c r="AF199" i="13"/>
  <c r="AB199" i="13"/>
  <c r="AJ209" i="13"/>
  <c r="AF209" i="13"/>
  <c r="AB209" i="13"/>
  <c r="AF280" i="13"/>
  <c r="AB280" i="13"/>
  <c r="AJ280" i="13"/>
  <c r="K219" i="13"/>
  <c r="AJ89" i="13"/>
  <c r="AJ143" i="13"/>
  <c r="AF143" i="13"/>
  <c r="AB143" i="13"/>
  <c r="S171" i="13"/>
  <c r="AB198" i="13"/>
  <c r="AJ198" i="13"/>
  <c r="AN287" i="13"/>
  <c r="AJ277" i="13"/>
  <c r="AF277" i="13"/>
  <c r="AL219" i="13"/>
  <c r="W134" i="13"/>
  <c r="AB201" i="13"/>
  <c r="AJ216" i="13"/>
  <c r="AF216" i="13"/>
  <c r="AB216" i="13"/>
  <c r="AR287" i="13"/>
  <c r="W243" i="13"/>
  <c r="M243" i="13"/>
  <c r="AN219" i="13"/>
  <c r="W167" i="13"/>
  <c r="W178" i="13"/>
  <c r="G178" i="13"/>
  <c r="AJ242" i="13"/>
  <c r="AF242" i="13"/>
  <c r="W254" i="13"/>
  <c r="G254" i="13"/>
  <c r="AJ285" i="13"/>
  <c r="AF285" i="13"/>
  <c r="AB285" i="13"/>
  <c r="Q219" i="13"/>
  <c r="AR219" i="13"/>
  <c r="G131" i="13"/>
  <c r="AJ215" i="13"/>
  <c r="AJ217" i="13"/>
  <c r="AF217" i="13"/>
  <c r="AB217" i="13"/>
  <c r="G275" i="13"/>
  <c r="AJ284" i="13"/>
  <c r="AF284" i="13"/>
  <c r="AB284" i="13"/>
  <c r="W244" i="13"/>
  <c r="W259" i="13"/>
  <c r="G186" i="13"/>
  <c r="G215" i="13"/>
  <c r="S241" i="13"/>
  <c r="AJ245" i="13"/>
  <c r="AJ260" i="13"/>
  <c r="G262" i="13"/>
  <c r="AJ274" i="13"/>
  <c r="G277" i="13"/>
  <c r="M280" i="13"/>
  <c r="M139" i="13"/>
  <c r="W140" i="13"/>
  <c r="M169" i="13"/>
  <c r="M184" i="13"/>
  <c r="M213" i="13"/>
  <c r="G242" i="13"/>
  <c r="W247" i="13"/>
  <c r="W261" i="13"/>
  <c r="W275" i="13"/>
  <c r="G285" i="13"/>
  <c r="W208" i="13"/>
  <c r="W241" i="13"/>
  <c r="W269" i="13"/>
  <c r="W249" i="13"/>
  <c r="W263" i="13"/>
  <c r="W278" i="13"/>
  <c r="W145" i="13"/>
  <c r="W175" i="13"/>
  <c r="W190" i="13"/>
  <c r="W204" i="13"/>
  <c r="S141" i="13"/>
  <c r="S172" i="13"/>
  <c r="S186" i="13"/>
  <c r="S201" i="13"/>
  <c r="S256" i="13"/>
  <c r="BF116" i="10"/>
  <c r="Q108" i="11"/>
  <c r="AR108" i="11"/>
  <c r="BL54" i="12"/>
  <c r="AH90" i="12"/>
  <c r="BR90" i="12"/>
  <c r="AN96" i="12"/>
  <c r="U108" i="12"/>
  <c r="BP108" i="12"/>
  <c r="AN178" i="12"/>
  <c r="BT178" i="12"/>
  <c r="BT186" i="12"/>
  <c r="AN186" i="12"/>
  <c r="BR256" i="12"/>
  <c r="AH256" i="12"/>
  <c r="Y28" i="9"/>
  <c r="AL38" i="9"/>
  <c r="AR42" i="9"/>
  <c r="BZ93" i="9"/>
  <c r="CB98" i="9"/>
  <c r="G117" i="9"/>
  <c r="S195" i="9"/>
  <c r="M243" i="9"/>
  <c r="BF17" i="10"/>
  <c r="BF24" i="10"/>
  <c r="Q175" i="11"/>
  <c r="BT20" i="12"/>
  <c r="BN54" i="12"/>
  <c r="O54" i="12"/>
  <c r="AH119" i="12"/>
  <c r="U175" i="12"/>
  <c r="BN210" i="12"/>
  <c r="O210" i="12"/>
  <c r="AR244" i="12"/>
  <c r="AR245" i="12"/>
  <c r="AN267" i="12"/>
  <c r="O267" i="12"/>
  <c r="AR277" i="12"/>
  <c r="BN24" i="12"/>
  <c r="G121" i="12"/>
  <c r="BZ117" i="9"/>
  <c r="AI36" i="6"/>
  <c r="CB26" i="9"/>
  <c r="BN27" i="9"/>
  <c r="BV32" i="9"/>
  <c r="AE35" i="9"/>
  <c r="AR38" i="9"/>
  <c r="AR93" i="9"/>
  <c r="BP119" i="9"/>
  <c r="BT175" i="9"/>
  <c r="AE180" i="9"/>
  <c r="BJ174" i="10"/>
  <c r="AN15" i="12"/>
  <c r="BT15" i="12"/>
  <c r="AN32" i="12"/>
  <c r="BT32" i="12"/>
  <c r="AH50" i="12"/>
  <c r="BR50" i="12"/>
  <c r="BT111" i="12"/>
  <c r="AH111" i="12"/>
  <c r="BN126" i="12"/>
  <c r="AN126" i="12"/>
  <c r="AN16" i="12"/>
  <c r="BT16" i="12"/>
  <c r="S219" i="7"/>
  <c r="G27" i="9"/>
  <c r="BH28" i="9"/>
  <c r="BX46" i="9"/>
  <c r="BP133" i="9"/>
  <c r="Y243" i="9"/>
  <c r="AR269" i="9"/>
  <c r="BJ21" i="10"/>
  <c r="BJ35" i="10"/>
  <c r="BJ48" i="10"/>
  <c r="BJ54" i="10"/>
  <c r="G58" i="10"/>
  <c r="BF113" i="10"/>
  <c r="Y60" i="12"/>
  <c r="BP14" i="12"/>
  <c r="O15" i="12"/>
  <c r="BN15" i="12"/>
  <c r="AN21" i="12"/>
  <c r="BT21" i="12"/>
  <c r="BT58" i="12"/>
  <c r="AH58" i="12"/>
  <c r="BR58" i="12"/>
  <c r="BL95" i="12"/>
  <c r="G95" i="12"/>
  <c r="G101" i="12"/>
  <c r="BL101" i="12"/>
  <c r="BT107" i="12"/>
  <c r="AN107" i="12"/>
  <c r="BL111" i="12"/>
  <c r="U143" i="12"/>
  <c r="U60" i="8"/>
  <c r="BP17" i="9"/>
  <c r="BP46" i="9"/>
  <c r="S98" i="9"/>
  <c r="S119" i="9"/>
  <c r="BN198" i="9"/>
  <c r="AL242" i="9"/>
  <c r="AN242" i="9" s="1"/>
  <c r="AH26" i="10"/>
  <c r="BJ42" i="10"/>
  <c r="G53" i="10"/>
  <c r="G107" i="10"/>
  <c r="G139" i="10"/>
  <c r="BP28" i="12"/>
  <c r="O29" i="12"/>
  <c r="BT29" i="12"/>
  <c r="U36" i="12"/>
  <c r="G58" i="12"/>
  <c r="BL58" i="12"/>
  <c r="BN101" i="12"/>
  <c r="BL116" i="12"/>
  <c r="AR116" i="12"/>
  <c r="AZ116" i="12" s="1"/>
  <c r="O126" i="12"/>
  <c r="AX32" i="9"/>
  <c r="M47" i="9"/>
  <c r="BZ121" i="9"/>
  <c r="BR127" i="9"/>
  <c r="BV178" i="9"/>
  <c r="AE243" i="9"/>
  <c r="Y253" i="9"/>
  <c r="M283" i="9"/>
  <c r="O283" i="9" s="1"/>
  <c r="BJ103" i="10"/>
  <c r="AH172" i="10"/>
  <c r="Q117" i="11"/>
  <c r="AR178" i="11"/>
  <c r="Q178" i="11"/>
  <c r="BR24" i="12"/>
  <c r="AR27" i="12"/>
  <c r="BP38" i="12"/>
  <c r="AN208" i="12"/>
  <c r="BT208" i="12"/>
  <c r="BP283" i="12"/>
  <c r="U283" i="12"/>
  <c r="AU42" i="6"/>
  <c r="AI217" i="6"/>
  <c r="AA33" i="9"/>
  <c r="M45" i="9"/>
  <c r="BN93" i="9"/>
  <c r="BV98" i="9"/>
  <c r="Y127" i="9"/>
  <c r="BT277" i="9"/>
  <c r="AH47" i="10"/>
  <c r="BJ50" i="10"/>
  <c r="BJ101" i="10"/>
  <c r="G245" i="11"/>
  <c r="AN20" i="12"/>
  <c r="BR20" i="12"/>
  <c r="AN24" i="12"/>
  <c r="AN54" i="12"/>
  <c r="BT187" i="12"/>
  <c r="AN187" i="12"/>
  <c r="AH283" i="12"/>
  <c r="BR283" i="12"/>
  <c r="BK89" i="6"/>
  <c r="BC278" i="6"/>
  <c r="BV27" i="9"/>
  <c r="BP38" i="9"/>
  <c r="AL117" i="9"/>
  <c r="BZ128" i="9"/>
  <c r="BR133" i="9"/>
  <c r="BT248" i="9"/>
  <c r="Y250" i="9"/>
  <c r="BJ16" i="10"/>
  <c r="BF21" i="10"/>
  <c r="AP169" i="11"/>
  <c r="AP273" i="11"/>
  <c r="U277" i="11"/>
  <c r="AR18" i="12"/>
  <c r="O20" i="12"/>
  <c r="BN20" i="12"/>
  <c r="AH35" i="12"/>
  <c r="AH92" i="12"/>
  <c r="BP216" i="12"/>
  <c r="S60" i="7"/>
  <c r="U287" i="7"/>
  <c r="AE28" i="9"/>
  <c r="BR35" i="9"/>
  <c r="BN213" i="9"/>
  <c r="AR243" i="9"/>
  <c r="BJ51" i="10"/>
  <c r="AH57" i="10"/>
  <c r="BR15" i="12"/>
  <c r="U20" i="12"/>
  <c r="AN26" i="12"/>
  <c r="BT26" i="12"/>
  <c r="G172" i="12"/>
  <c r="BL172" i="12"/>
  <c r="O187" i="12"/>
  <c r="G243" i="9"/>
  <c r="BP243" i="9"/>
  <c r="O113" i="5"/>
  <c r="BC185" i="6"/>
  <c r="BE185" i="6" s="1"/>
  <c r="BK245" i="6"/>
  <c r="BK256" i="6"/>
  <c r="BK263" i="6"/>
  <c r="AO272" i="6"/>
  <c r="BK274" i="6"/>
  <c r="AO275" i="6"/>
  <c r="BK278" i="6"/>
  <c r="BK281" i="6"/>
  <c r="U60" i="7"/>
  <c r="AL26" i="9"/>
  <c r="G35" i="9"/>
  <c r="S38" i="9"/>
  <c r="BV38" i="9"/>
  <c r="BX47" i="9"/>
  <c r="BZ90" i="9"/>
  <c r="AE115" i="9"/>
  <c r="BP205" i="9"/>
  <c r="BR247" i="9"/>
  <c r="M253" i="9"/>
  <c r="O253" i="9" s="1"/>
  <c r="CB269" i="9"/>
  <c r="BF15" i="10"/>
  <c r="BJ24" i="10"/>
  <c r="BF50" i="10"/>
  <c r="AH105" i="10"/>
  <c r="AP27" i="11"/>
  <c r="G30" i="11"/>
  <c r="BT201" i="12"/>
  <c r="O205" i="12"/>
  <c r="AN269" i="12"/>
  <c r="BT269" i="12"/>
  <c r="BT119" i="9"/>
  <c r="AR27" i="9"/>
  <c r="BV42" i="9"/>
  <c r="BF179" i="10"/>
  <c r="BH269" i="10"/>
  <c r="U97" i="12"/>
  <c r="BP120" i="12"/>
  <c r="AN203" i="12"/>
  <c r="BT203" i="12"/>
  <c r="G116" i="10"/>
  <c r="BJ180" i="10"/>
  <c r="Q171" i="11"/>
  <c r="Q183" i="11"/>
  <c r="Q186" i="11"/>
  <c r="AR190" i="11"/>
  <c r="AR193" i="11"/>
  <c r="AR211" i="11"/>
  <c r="Q254" i="11"/>
  <c r="AP269" i="11"/>
  <c r="BN14" i="12"/>
  <c r="BN18" i="12"/>
  <c r="BR21" i="12"/>
  <c r="BN27" i="12"/>
  <c r="BN28" i="12"/>
  <c r="AN34" i="12"/>
  <c r="BP35" i="12"/>
  <c r="BT39" i="12"/>
  <c r="BL42" i="12"/>
  <c r="AN45" i="12"/>
  <c r="AH48" i="12"/>
  <c r="BT50" i="12"/>
  <c r="BT53" i="12"/>
  <c r="BN90" i="12"/>
  <c r="AN91" i="12"/>
  <c r="AH93" i="12"/>
  <c r="AN98" i="12"/>
  <c r="O110" i="12"/>
  <c r="BN110" i="12"/>
  <c r="BR114" i="12"/>
  <c r="O115" i="12"/>
  <c r="BT121" i="12"/>
  <c r="AH132" i="12"/>
  <c r="AH139" i="12"/>
  <c r="BR144" i="12"/>
  <c r="AH167" i="12"/>
  <c r="AR174" i="12"/>
  <c r="BN177" i="12"/>
  <c r="U195" i="12"/>
  <c r="BT198" i="12"/>
  <c r="BR203" i="12"/>
  <c r="BR207" i="12"/>
  <c r="O209" i="12"/>
  <c r="O216" i="12"/>
  <c r="AN248" i="12"/>
  <c r="AN257" i="12"/>
  <c r="AH261" i="12"/>
  <c r="AR262" i="12"/>
  <c r="AN268" i="12"/>
  <c r="O277" i="12"/>
  <c r="AH281" i="12"/>
  <c r="U39" i="11"/>
  <c r="AR89" i="11"/>
  <c r="Q92" i="11"/>
  <c r="AR101" i="11"/>
  <c r="U120" i="11"/>
  <c r="Q135" i="11"/>
  <c r="G178" i="11"/>
  <c r="AR247" i="11"/>
  <c r="Q279" i="11"/>
  <c r="U285" i="11"/>
  <c r="BR16" i="12"/>
  <c r="AH21" i="12"/>
  <c r="BP22" i="12"/>
  <c r="BR26" i="12"/>
  <c r="BN29" i="12"/>
  <c r="O41" i="12"/>
  <c r="BN51" i="12"/>
  <c r="BN53" i="12"/>
  <c r="BT97" i="12"/>
  <c r="AN102" i="12"/>
  <c r="U104" i="12"/>
  <c r="AH114" i="12"/>
  <c r="U115" i="12"/>
  <c r="BT117" i="12"/>
  <c r="O120" i="12"/>
  <c r="U123" i="12"/>
  <c r="BR134" i="12"/>
  <c r="BT139" i="12"/>
  <c r="BN144" i="12"/>
  <c r="AH173" i="12"/>
  <c r="AN193" i="12"/>
  <c r="BN198" i="12"/>
  <c r="AH203" i="12"/>
  <c r="AR204" i="12"/>
  <c r="BR208" i="12"/>
  <c r="BR211" i="12"/>
  <c r="O214" i="12"/>
  <c r="BN245" i="12"/>
  <c r="BT245" i="12"/>
  <c r="BN251" i="12"/>
  <c r="AH255" i="12"/>
  <c r="BP263" i="12"/>
  <c r="AH269" i="12"/>
  <c r="AR271" i="12"/>
  <c r="AN274" i="12"/>
  <c r="BN284" i="12"/>
  <c r="BJ126" i="10"/>
  <c r="W287" i="10"/>
  <c r="BF243" i="10"/>
  <c r="AR93" i="11"/>
  <c r="G107" i="11"/>
  <c r="AR117" i="11"/>
  <c r="AR131" i="11"/>
  <c r="Q169" i="11"/>
  <c r="AR175" i="11"/>
  <c r="AR185" i="11"/>
  <c r="AR192" i="11"/>
  <c r="O44" i="12"/>
  <c r="BN95" i="12"/>
  <c r="BN111" i="12"/>
  <c r="BP125" i="12"/>
  <c r="BR197" i="12"/>
  <c r="BP201" i="12"/>
  <c r="AN213" i="12"/>
  <c r="BR216" i="12"/>
  <c r="BT243" i="12"/>
  <c r="AH254" i="12"/>
  <c r="AH277" i="12"/>
  <c r="BN279" i="12"/>
  <c r="AN283" i="12"/>
  <c r="BN285" i="12"/>
  <c r="BF265" i="10"/>
  <c r="AP38" i="11"/>
  <c r="AP119" i="11"/>
  <c r="Q265" i="11"/>
  <c r="AF60" i="12"/>
  <c r="BT17" i="12"/>
  <c r="BT27" i="12"/>
  <c r="BR45" i="12"/>
  <c r="O52" i="12"/>
  <c r="BR53" i="12"/>
  <c r="BT54" i="12"/>
  <c r="AH57" i="12"/>
  <c r="BF219" i="12"/>
  <c r="BT95" i="12"/>
  <c r="BR98" i="12"/>
  <c r="O105" i="12"/>
  <c r="BT110" i="12"/>
  <c r="BN113" i="12"/>
  <c r="BT113" i="12"/>
  <c r="BT115" i="12"/>
  <c r="BT116" i="12"/>
  <c r="O128" i="12"/>
  <c r="AN131" i="12"/>
  <c r="AR133" i="12"/>
  <c r="BN169" i="12"/>
  <c r="G171" i="12"/>
  <c r="AN174" i="12"/>
  <c r="U187" i="12"/>
  <c r="BR198" i="12"/>
  <c r="BP199" i="12"/>
  <c r="AR205" i="12"/>
  <c r="BP210" i="12"/>
  <c r="O215" i="12"/>
  <c r="U217" i="12"/>
  <c r="BJ287" i="12"/>
  <c r="AH245" i="12"/>
  <c r="BN247" i="12"/>
  <c r="BT256" i="12"/>
  <c r="U257" i="12"/>
  <c r="AR260" i="12"/>
  <c r="U272" i="12"/>
  <c r="BP278" i="12"/>
  <c r="AR279" i="12"/>
  <c r="AH284" i="12"/>
  <c r="Q251" i="11"/>
  <c r="G272" i="11"/>
  <c r="BT14" i="12"/>
  <c r="BT18" i="12"/>
  <c r="BT28" i="12"/>
  <c r="BN30" i="12"/>
  <c r="AR52" i="12"/>
  <c r="BD52" i="12" s="1"/>
  <c r="O113" i="12"/>
  <c r="BN121" i="12"/>
  <c r="BN189" i="12"/>
  <c r="AH251" i="12"/>
  <c r="U253" i="12"/>
  <c r="AH257" i="12"/>
  <c r="BN268" i="12"/>
  <c r="BR268" i="12"/>
  <c r="U273" i="12"/>
  <c r="BT273" i="12"/>
  <c r="BR274" i="12"/>
  <c r="AN277" i="12"/>
  <c r="AH278" i="12"/>
  <c r="BN280" i="12"/>
  <c r="AN284" i="12"/>
  <c r="AH203" i="10"/>
  <c r="AL216" i="10"/>
  <c r="AH216" i="10"/>
  <c r="AR16" i="11"/>
  <c r="Q38" i="11"/>
  <c r="G45" i="11"/>
  <c r="G48" i="11"/>
  <c r="AP52" i="11"/>
  <c r="G90" i="11"/>
  <c r="AP93" i="11"/>
  <c r="AP102" i="11"/>
  <c r="AR110" i="11"/>
  <c r="U117" i="11"/>
  <c r="G129" i="11"/>
  <c r="AR145" i="11"/>
  <c r="AR177" i="11"/>
  <c r="Q269" i="11"/>
  <c r="AH15" i="12"/>
  <c r="AH20" i="12"/>
  <c r="BR29" i="12"/>
  <c r="O34" i="12"/>
  <c r="U39" i="12"/>
  <c r="BT45" i="12"/>
  <c r="U52" i="12"/>
  <c r="BP54" i="12"/>
  <c r="G90" i="12"/>
  <c r="AR92" i="12"/>
  <c r="AZ92" i="12" s="1"/>
  <c r="BT98" i="12"/>
  <c r="BR101" i="12"/>
  <c r="BT102" i="12"/>
  <c r="AN108" i="12"/>
  <c r="U109" i="12"/>
  <c r="BN109" i="12"/>
  <c r="BT120" i="12"/>
  <c r="BR121" i="12"/>
  <c r="U127" i="12"/>
  <c r="U135" i="12"/>
  <c r="BN139" i="12"/>
  <c r="U178" i="12"/>
  <c r="O179" i="12"/>
  <c r="BR187" i="12"/>
  <c r="BP189" i="12"/>
  <c r="BP191" i="12"/>
  <c r="BN193" i="12"/>
  <c r="BT210" i="12"/>
  <c r="BT211" i="12"/>
  <c r="AR215" i="12"/>
  <c r="U280" i="12"/>
  <c r="BJ116" i="10"/>
  <c r="BJ128" i="10"/>
  <c r="BH175" i="10"/>
  <c r="G175" i="10"/>
  <c r="AH273" i="10"/>
  <c r="U17" i="11"/>
  <c r="AD17" i="11" s="1"/>
  <c r="AR18" i="11"/>
  <c r="AR26" i="11"/>
  <c r="Q29" i="11"/>
  <c r="Q96" i="11"/>
  <c r="U105" i="11"/>
  <c r="AH105" i="11" s="1"/>
  <c r="AR114" i="11"/>
  <c r="AR120" i="11"/>
  <c r="AR123" i="11"/>
  <c r="Q168" i="11"/>
  <c r="AR180" i="11"/>
  <c r="AR191" i="11"/>
  <c r="AR215" i="11"/>
  <c r="Q285" i="11"/>
  <c r="AX60" i="12"/>
  <c r="BN21" i="12"/>
  <c r="AH24" i="12"/>
  <c r="BP30" i="12"/>
  <c r="AR40" i="12"/>
  <c r="AZ40" i="12" s="1"/>
  <c r="BR44" i="12"/>
  <c r="U45" i="12"/>
  <c r="AH46" i="12"/>
  <c r="U48" i="12"/>
  <c r="BP52" i="12"/>
  <c r="AH54" i="12"/>
  <c r="AH101" i="12"/>
  <c r="BN103" i="12"/>
  <c r="BR109" i="12"/>
  <c r="BR116" i="12"/>
  <c r="AH122" i="12"/>
  <c r="BT140" i="12"/>
  <c r="BP145" i="12"/>
  <c r="U146" i="12"/>
  <c r="U172" i="12"/>
  <c r="BR173" i="12"/>
  <c r="U190" i="12"/>
  <c r="BN203" i="12"/>
  <c r="BR215" i="12"/>
  <c r="Y287" i="12"/>
  <c r="BT253" i="12"/>
  <c r="AH260" i="12"/>
  <c r="BT263" i="12"/>
  <c r="AR267" i="12"/>
  <c r="BR269" i="12"/>
  <c r="AN272" i="12"/>
  <c r="BN274" i="12"/>
  <c r="AH279" i="12"/>
  <c r="O281" i="12"/>
  <c r="BR285" i="12"/>
  <c r="Q14" i="11"/>
  <c r="Q45" i="11"/>
  <c r="AR48" i="11"/>
  <c r="Q137" i="11"/>
  <c r="AR172" i="11"/>
  <c r="AR201" i="11"/>
  <c r="Q207" i="11"/>
  <c r="Q280" i="11"/>
  <c r="Q283" i="11"/>
  <c r="U21" i="12"/>
  <c r="AN22" i="12"/>
  <c r="BT44" i="12"/>
  <c r="BL47" i="12"/>
  <c r="BR52" i="12"/>
  <c r="Y219" i="12"/>
  <c r="BR95" i="12"/>
  <c r="AN101" i="12"/>
  <c r="BR105" i="12"/>
  <c r="BT119" i="12"/>
  <c r="AH141" i="12"/>
  <c r="BR165" i="12"/>
  <c r="BR178" i="12"/>
  <c r="BR196" i="12"/>
  <c r="U202" i="12"/>
  <c r="BN208" i="12"/>
  <c r="BT215" i="12"/>
  <c r="U248" i="12"/>
  <c r="AN253" i="12"/>
  <c r="AR254" i="12"/>
  <c r="BN255" i="12"/>
  <c r="BN269" i="12"/>
  <c r="AR274" i="12"/>
  <c r="AN279" i="12"/>
  <c r="AH285" i="12"/>
  <c r="AH110" i="10"/>
  <c r="BH114" i="10"/>
  <c r="M146" i="10"/>
  <c r="BJ147" i="10"/>
  <c r="BJ242" i="10"/>
  <c r="U125" i="11"/>
  <c r="AR138" i="11"/>
  <c r="AR140" i="11"/>
  <c r="U147" i="11"/>
  <c r="AP179" i="11"/>
  <c r="U197" i="11"/>
  <c r="Q198" i="11"/>
  <c r="AP214" i="11"/>
  <c r="G217" i="11"/>
  <c r="Q241" i="11"/>
  <c r="AP249" i="11"/>
  <c r="Q268" i="11"/>
  <c r="G274" i="11"/>
  <c r="U16" i="12"/>
  <c r="U26" i="12"/>
  <c r="BR30" i="12"/>
  <c r="BR36" i="12"/>
  <c r="BR39" i="12"/>
  <c r="BN46" i="12"/>
  <c r="AR97" i="12"/>
  <c r="AZ97" i="12" s="1"/>
  <c r="BP102" i="12"/>
  <c r="AH105" i="12"/>
  <c r="AR114" i="12"/>
  <c r="BR127" i="12"/>
  <c r="AR128" i="12"/>
  <c r="BN165" i="12"/>
  <c r="O180" i="12"/>
  <c r="BR181" i="12"/>
  <c r="AR185" i="12"/>
  <c r="BP186" i="12"/>
  <c r="BN186" i="12"/>
  <c r="BP208" i="12"/>
  <c r="BN213" i="12"/>
  <c r="BT213" i="12"/>
  <c r="BN243" i="12"/>
  <c r="BT247" i="12"/>
  <c r="AH248" i="12"/>
  <c r="U255" i="12"/>
  <c r="AR268" i="12"/>
  <c r="AH273" i="12"/>
  <c r="BN275" i="12"/>
  <c r="BR280" i="12"/>
  <c r="BN283" i="12"/>
  <c r="BT285" i="12"/>
  <c r="AL184" i="10"/>
  <c r="AH205" i="10"/>
  <c r="AH211" i="10"/>
  <c r="AB60" i="11"/>
  <c r="AR15" i="11"/>
  <c r="U32" i="11"/>
  <c r="AR36" i="11"/>
  <c r="AR40" i="11"/>
  <c r="AR53" i="11"/>
  <c r="Q121" i="11"/>
  <c r="Q141" i="11"/>
  <c r="G171" i="11"/>
  <c r="AP193" i="11"/>
  <c r="Q214" i="11"/>
  <c r="K60" i="12"/>
  <c r="BJ60" i="12"/>
  <c r="BT30" i="12"/>
  <c r="BR40" i="12"/>
  <c r="BT42" i="12"/>
  <c r="AH52" i="12"/>
  <c r="BT57" i="12"/>
  <c r="AH91" i="12"/>
  <c r="BT92" i="12"/>
  <c r="BN104" i="12"/>
  <c r="BT105" i="12"/>
  <c r="AN113" i="12"/>
  <c r="AR117" i="12"/>
  <c r="BP119" i="12"/>
  <c r="AH125" i="12"/>
  <c r="O131" i="12"/>
  <c r="BT169" i="12"/>
  <c r="BR172" i="12"/>
  <c r="O174" i="12"/>
  <c r="AN189" i="12"/>
  <c r="BR193" i="12"/>
  <c r="BL50" i="12"/>
  <c r="G50" i="12"/>
  <c r="AR23" i="12"/>
  <c r="BL23" i="12"/>
  <c r="G36" i="12"/>
  <c r="AR36" i="12"/>
  <c r="BL36" i="12"/>
  <c r="BL18" i="12"/>
  <c r="G18" i="12"/>
  <c r="BL28" i="12"/>
  <c r="G28" i="12"/>
  <c r="BL15" i="12"/>
  <c r="G15" i="12"/>
  <c r="AR20" i="12"/>
  <c r="BL20" i="12"/>
  <c r="G20" i="12"/>
  <c r="BL29" i="12"/>
  <c r="G29" i="12"/>
  <c r="G41" i="12"/>
  <c r="BL41" i="12"/>
  <c r="AR41" i="12"/>
  <c r="U22" i="12"/>
  <c r="AR24" i="12"/>
  <c r="BL24" i="12"/>
  <c r="G24" i="12"/>
  <c r="BD51" i="12"/>
  <c r="AZ51" i="12"/>
  <c r="U41" i="12"/>
  <c r="BP41" i="12"/>
  <c r="U42" i="12"/>
  <c r="BP42" i="12"/>
  <c r="BL45" i="12"/>
  <c r="G45" i="12"/>
  <c r="BP51" i="12"/>
  <c r="U51" i="12"/>
  <c r="U58" i="12"/>
  <c r="BP58" i="12"/>
  <c r="O30" i="12"/>
  <c r="AH36" i="12"/>
  <c r="BN41" i="12"/>
  <c r="G44" i="12"/>
  <c r="AH44" i="12"/>
  <c r="BN48" i="12"/>
  <c r="BR51" i="12"/>
  <c r="O57" i="12"/>
  <c r="BP93" i="12"/>
  <c r="U93" i="12"/>
  <c r="BL16" i="12"/>
  <c r="BR17" i="12"/>
  <c r="BL21" i="12"/>
  <c r="AR22" i="12"/>
  <c r="BR22" i="12"/>
  <c r="BL26" i="12"/>
  <c r="BR27" i="12"/>
  <c r="BL32" i="12"/>
  <c r="BN36" i="12"/>
  <c r="AN46" i="12"/>
  <c r="BR46" i="12"/>
  <c r="O51" i="12"/>
  <c r="BT51" i="12"/>
  <c r="AN89" i="12"/>
  <c r="U90" i="12"/>
  <c r="BP90" i="12"/>
  <c r="BR96" i="12"/>
  <c r="AH96" i="12"/>
  <c r="AA60" i="12"/>
  <c r="O16" i="12"/>
  <c r="O21" i="12"/>
  <c r="O26" i="12"/>
  <c r="AH29" i="12"/>
  <c r="G34" i="12"/>
  <c r="AH34" i="12"/>
  <c r="BL34" i="12"/>
  <c r="AN41" i="12"/>
  <c r="BR41" i="12"/>
  <c r="AN44" i="12"/>
  <c r="O46" i="12"/>
  <c r="BT46" i="12"/>
  <c r="O53" i="12"/>
  <c r="BL92" i="12"/>
  <c r="G92" i="12"/>
  <c r="G103" i="12"/>
  <c r="BL103" i="12"/>
  <c r="AC60" i="12"/>
  <c r="BB60" i="12"/>
  <c r="AN36" i="12"/>
  <c r="AN39" i="12"/>
  <c r="G47" i="12"/>
  <c r="G54" i="12"/>
  <c r="U113" i="12"/>
  <c r="BP113" i="12"/>
  <c r="AR16" i="12"/>
  <c r="G42" i="12"/>
  <c r="BN58" i="12"/>
  <c r="O58" i="12"/>
  <c r="AR58" i="12"/>
  <c r="M60" i="12"/>
  <c r="BT93" i="12"/>
  <c r="U95" i="12"/>
  <c r="U102" i="12"/>
  <c r="G108" i="12"/>
  <c r="AR108" i="12"/>
  <c r="BL108" i="12"/>
  <c r="AH14" i="12"/>
  <c r="BF60" i="12"/>
  <c r="AH18" i="12"/>
  <c r="AH28" i="12"/>
  <c r="G38" i="12"/>
  <c r="AH42" i="12"/>
  <c r="BL56" i="12"/>
  <c r="BP92" i="12"/>
  <c r="U92" i="12"/>
  <c r="BP20" i="12"/>
  <c r="BN50" i="12"/>
  <c r="AR53" i="12"/>
  <c r="K219" i="12"/>
  <c r="BL96" i="12"/>
  <c r="G96" i="12"/>
  <c r="BP122" i="12"/>
  <c r="U122" i="12"/>
  <c r="G17" i="12"/>
  <c r="G22" i="12"/>
  <c r="G27" i="12"/>
  <c r="BL40" i="12"/>
  <c r="BJ219" i="12"/>
  <c r="BN89" i="12"/>
  <c r="AH89" i="12"/>
  <c r="BT89" i="12"/>
  <c r="O89" i="12"/>
  <c r="BR89" i="12"/>
  <c r="BP123" i="12"/>
  <c r="O14" i="12"/>
  <c r="AN14" i="12"/>
  <c r="O18" i="12"/>
  <c r="AN18" i="12"/>
  <c r="O28" i="12"/>
  <c r="AN28" i="12"/>
  <c r="G30" i="12"/>
  <c r="AH30" i="12"/>
  <c r="BL35" i="12"/>
  <c r="BN38" i="12"/>
  <c r="BN40" i="12"/>
  <c r="O42" i="12"/>
  <c r="AN42" i="12"/>
  <c r="BT56" i="12"/>
  <c r="BN57" i="12"/>
  <c r="G93" i="12"/>
  <c r="AR93" i="12"/>
  <c r="BT103" i="12"/>
  <c r="AN103" i="12"/>
  <c r="BN35" i="12"/>
  <c r="AN40" i="12"/>
  <c r="AR47" i="12"/>
  <c r="G51" i="12"/>
  <c r="AH51" i="12"/>
  <c r="BL51" i="12"/>
  <c r="G57" i="12"/>
  <c r="AL60" i="12"/>
  <c r="BR93" i="12"/>
  <c r="AN93" i="12"/>
  <c r="BR14" i="12"/>
  <c r="BR18" i="12"/>
  <c r="BR28" i="12"/>
  <c r="AR34" i="12"/>
  <c r="AN35" i="12"/>
  <c r="AR42" i="12"/>
  <c r="G46" i="12"/>
  <c r="BL46" i="12"/>
  <c r="G53" i="12"/>
  <c r="AH53" i="12"/>
  <c r="BL53" i="12"/>
  <c r="BL57" i="12"/>
  <c r="AN57" i="12"/>
  <c r="BR57" i="12"/>
  <c r="AR90" i="12"/>
  <c r="BN93" i="12"/>
  <c r="BL93" i="12"/>
  <c r="BL102" i="12"/>
  <c r="G102" i="12"/>
  <c r="G113" i="12"/>
  <c r="AR113" i="12"/>
  <c r="BL113" i="12"/>
  <c r="AT60" i="12"/>
  <c r="O17" i="12"/>
  <c r="AN17" i="12"/>
  <c r="O22" i="12"/>
  <c r="O27" i="12"/>
  <c r="BP40" i="12"/>
  <c r="BL48" i="12"/>
  <c r="AC219" i="12"/>
  <c r="BP98" i="12"/>
  <c r="U98" i="12"/>
  <c r="AN58" i="12"/>
  <c r="M219" i="12"/>
  <c r="O93" i="12"/>
  <c r="AR98" i="12"/>
  <c r="O101" i="12"/>
  <c r="AH104" i="12"/>
  <c r="G107" i="12"/>
  <c r="AH107" i="12"/>
  <c r="AH115" i="12"/>
  <c r="BL115" i="12"/>
  <c r="BL123" i="12"/>
  <c r="AR138" i="12"/>
  <c r="AR140" i="12"/>
  <c r="BL140" i="12"/>
  <c r="G140" i="12"/>
  <c r="BL107" i="12"/>
  <c r="BL119" i="12"/>
  <c r="O122" i="12"/>
  <c r="G125" i="12"/>
  <c r="BL134" i="12"/>
  <c r="G134" i="12"/>
  <c r="O91" i="12"/>
  <c r="AH95" i="12"/>
  <c r="G97" i="12"/>
  <c r="BN107" i="12"/>
  <c r="AR110" i="12"/>
  <c r="AN111" i="12"/>
  <c r="BR111" i="12"/>
  <c r="AN115" i="12"/>
  <c r="G141" i="12"/>
  <c r="BL141" i="12"/>
  <c r="AT219" i="12"/>
  <c r="BL97" i="12"/>
  <c r="BN102" i="12"/>
  <c r="AR105" i="12"/>
  <c r="O111" i="12"/>
  <c r="AR120" i="12"/>
  <c r="BL120" i="12"/>
  <c r="AN132" i="12"/>
  <c r="BT132" i="12"/>
  <c r="BN141" i="12"/>
  <c r="O141" i="12"/>
  <c r="AX219" i="12"/>
  <c r="BN97" i="12"/>
  <c r="AR101" i="12"/>
  <c r="G116" i="12"/>
  <c r="AH116" i="12"/>
  <c r="G120" i="12"/>
  <c r="BN125" i="12"/>
  <c r="O125" i="12"/>
  <c r="BN143" i="12"/>
  <c r="AN143" i="12"/>
  <c r="O143" i="12"/>
  <c r="BR143" i="12"/>
  <c r="AN128" i="12"/>
  <c r="BN128" i="12"/>
  <c r="AA219" i="12"/>
  <c r="BB219" i="12"/>
  <c r="AR91" i="12"/>
  <c r="AH103" i="12"/>
  <c r="BN108" i="12"/>
  <c r="G110" i="12"/>
  <c r="AH110" i="12"/>
  <c r="BL110" i="12"/>
  <c r="BR113" i="12"/>
  <c r="BL117" i="12"/>
  <c r="BL121" i="12"/>
  <c r="AH126" i="12"/>
  <c r="BR126" i="12"/>
  <c r="G127" i="12"/>
  <c r="BL127" i="12"/>
  <c r="BR128" i="12"/>
  <c r="BL98" i="12"/>
  <c r="AR129" i="12"/>
  <c r="G129" i="12"/>
  <c r="BL129" i="12"/>
  <c r="G132" i="12"/>
  <c r="BL132" i="12"/>
  <c r="AH137" i="12"/>
  <c r="BT137" i="12"/>
  <c r="G167" i="12"/>
  <c r="BL167" i="12"/>
  <c r="BN114" i="12"/>
  <c r="AN114" i="12"/>
  <c r="O114" i="12"/>
  <c r="BN123" i="12"/>
  <c r="AN123" i="12"/>
  <c r="O123" i="12"/>
  <c r="BL125" i="12"/>
  <c r="BN127" i="12"/>
  <c r="O127" i="12"/>
  <c r="BN138" i="12"/>
  <c r="AN138" i="12"/>
  <c r="O138" i="12"/>
  <c r="BR138" i="12"/>
  <c r="AN105" i="12"/>
  <c r="AN117" i="12"/>
  <c r="BR117" i="12"/>
  <c r="AN121" i="12"/>
  <c r="BT122" i="12"/>
  <c r="AH123" i="12"/>
  <c r="BT125" i="12"/>
  <c r="BN129" i="12"/>
  <c r="O129" i="12"/>
  <c r="BL91" i="12"/>
  <c r="BL114" i="12"/>
  <c r="G122" i="12"/>
  <c r="G123" i="12"/>
  <c r="BL126" i="12"/>
  <c r="G126" i="12"/>
  <c r="AR126" i="12"/>
  <c r="BP127" i="12"/>
  <c r="BL133" i="12"/>
  <c r="G133" i="12"/>
  <c r="AL219" i="12"/>
  <c r="BT114" i="12"/>
  <c r="O117" i="12"/>
  <c r="BN119" i="12"/>
  <c r="AN119" i="12"/>
  <c r="O119" i="12"/>
  <c r="AR122" i="12"/>
  <c r="BT123" i="12"/>
  <c r="BL128" i="12"/>
  <c r="G128" i="12"/>
  <c r="BL131" i="12"/>
  <c r="AN125" i="12"/>
  <c r="BT126" i="12"/>
  <c r="U129" i="12"/>
  <c r="AN137" i="12"/>
  <c r="BR141" i="12"/>
  <c r="BL143" i="12"/>
  <c r="G143" i="12"/>
  <c r="BT146" i="12"/>
  <c r="AN146" i="12"/>
  <c r="BT168" i="12"/>
  <c r="BL197" i="12"/>
  <c r="G197" i="12"/>
  <c r="BN133" i="12"/>
  <c r="AN133" i="12"/>
  <c r="O133" i="12"/>
  <c r="BL135" i="12"/>
  <c r="G137" i="12"/>
  <c r="BL166" i="12"/>
  <c r="U169" i="12"/>
  <c r="BP169" i="12"/>
  <c r="AR171" i="12"/>
  <c r="BL171" i="12"/>
  <c r="BL181" i="12"/>
  <c r="G181" i="12"/>
  <c r="BL190" i="12"/>
  <c r="G190" i="12"/>
  <c r="AH127" i="12"/>
  <c r="AH128" i="12"/>
  <c r="AH133" i="12"/>
  <c r="G135" i="12"/>
  <c r="AN135" i="12"/>
  <c r="AN141" i="12"/>
  <c r="BN145" i="12"/>
  <c r="BT179" i="12"/>
  <c r="AN179" i="12"/>
  <c r="BL183" i="12"/>
  <c r="G183" i="12"/>
  <c r="BT184" i="12"/>
  <c r="BL262" i="12"/>
  <c r="G262" i="12"/>
  <c r="BR133" i="12"/>
  <c r="BN137" i="12"/>
  <c r="O137" i="12"/>
  <c r="U140" i="12"/>
  <c r="BP140" i="12"/>
  <c r="BN140" i="12"/>
  <c r="BR145" i="12"/>
  <c r="AH145" i="12"/>
  <c r="G146" i="12"/>
  <c r="BN147" i="12"/>
  <c r="AN147" i="12"/>
  <c r="O147" i="12"/>
  <c r="BL168" i="12"/>
  <c r="G168" i="12"/>
  <c r="BL191" i="12"/>
  <c r="G191" i="12"/>
  <c r="AF219" i="12"/>
  <c r="AN127" i="12"/>
  <c r="BT128" i="12"/>
  <c r="BR132" i="12"/>
  <c r="BT133" i="12"/>
  <c r="BT134" i="12"/>
  <c r="AR139" i="12"/>
  <c r="BR140" i="12"/>
  <c r="AH140" i="12"/>
  <c r="AR144" i="12"/>
  <c r="BN172" i="12"/>
  <c r="O172" i="12"/>
  <c r="BL173" i="12"/>
  <c r="G173" i="12"/>
  <c r="BL178" i="12"/>
  <c r="G178" i="12"/>
  <c r="BL192" i="12"/>
  <c r="G192" i="12"/>
  <c r="BR129" i="12"/>
  <c r="BR131" i="12"/>
  <c r="AH131" i="12"/>
  <c r="O135" i="12"/>
  <c r="BN146" i="12"/>
  <c r="O146" i="12"/>
  <c r="AH147" i="12"/>
  <c r="BR147" i="12"/>
  <c r="U171" i="12"/>
  <c r="BP171" i="12"/>
  <c r="BT175" i="12"/>
  <c r="BL145" i="12"/>
  <c r="BL165" i="12"/>
  <c r="G165" i="12"/>
  <c r="BT167" i="12"/>
  <c r="AN167" i="12"/>
  <c r="BR171" i="12"/>
  <c r="AH171" i="12"/>
  <c r="BL179" i="12"/>
  <c r="G179" i="12"/>
  <c r="BN168" i="12"/>
  <c r="AN168" i="12"/>
  <c r="O168" i="12"/>
  <c r="BT129" i="12"/>
  <c r="AN129" i="12"/>
  <c r="BL137" i="12"/>
  <c r="AH138" i="12"/>
  <c r="AH143" i="12"/>
  <c r="BR168" i="12"/>
  <c r="BT181" i="12"/>
  <c r="AN181" i="12"/>
  <c r="AH243" i="12"/>
  <c r="BR243" i="12"/>
  <c r="BR125" i="12"/>
  <c r="BN132" i="12"/>
  <c r="O132" i="12"/>
  <c r="BL147" i="12"/>
  <c r="G147" i="12"/>
  <c r="BR166" i="12"/>
  <c r="AR169" i="12"/>
  <c r="BL169" i="12"/>
  <c r="G169" i="12"/>
  <c r="BT172" i="12"/>
  <c r="AN172" i="12"/>
  <c r="BL180" i="12"/>
  <c r="G180" i="12"/>
  <c r="BR137" i="12"/>
  <c r="BT138" i="12"/>
  <c r="BL139" i="12"/>
  <c r="G139" i="12"/>
  <c r="BT143" i="12"/>
  <c r="BL144" i="12"/>
  <c r="G144" i="12"/>
  <c r="BR146" i="12"/>
  <c r="AH168" i="12"/>
  <c r="G175" i="12"/>
  <c r="BL175" i="12"/>
  <c r="AH175" i="12"/>
  <c r="BR175" i="12"/>
  <c r="BN175" i="12"/>
  <c r="AN175" i="12"/>
  <c r="O175" i="12"/>
  <c r="BR135" i="12"/>
  <c r="AH135" i="12"/>
  <c r="BN135" i="12"/>
  <c r="BL138" i="12"/>
  <c r="G138" i="12"/>
  <c r="O140" i="12"/>
  <c r="BT141" i="12"/>
  <c r="BN167" i="12"/>
  <c r="O167" i="12"/>
  <c r="G177" i="12"/>
  <c r="BL177" i="12"/>
  <c r="BL186" i="12"/>
  <c r="G186" i="12"/>
  <c r="BL196" i="12"/>
  <c r="G196" i="12"/>
  <c r="BR184" i="12"/>
  <c r="BR192" i="12"/>
  <c r="G193" i="12"/>
  <c r="BL193" i="12"/>
  <c r="BT202" i="12"/>
  <c r="BN202" i="12"/>
  <c r="AN202" i="12"/>
  <c r="O202" i="12"/>
  <c r="AH204" i="12"/>
  <c r="BT204" i="12"/>
  <c r="BR204" i="12"/>
  <c r="AR207" i="12"/>
  <c r="BL207" i="12"/>
  <c r="G207" i="12"/>
  <c r="U209" i="12"/>
  <c r="BP209" i="12"/>
  <c r="BL216" i="12"/>
  <c r="G216" i="12"/>
  <c r="BR217" i="12"/>
  <c r="BL253" i="12"/>
  <c r="G253" i="12"/>
  <c r="BL263" i="12"/>
  <c r="G263" i="12"/>
  <c r="BR191" i="12"/>
  <c r="BN191" i="12"/>
  <c r="AN191" i="12"/>
  <c r="O191" i="12"/>
  <c r="AH199" i="12"/>
  <c r="BT199" i="12"/>
  <c r="BR199" i="12"/>
  <c r="G203" i="12"/>
  <c r="BL203" i="12"/>
  <c r="BL214" i="12"/>
  <c r="G214" i="12"/>
  <c r="AR214" i="12"/>
  <c r="E287" i="12"/>
  <c r="BL241" i="12"/>
  <c r="AR241" i="12"/>
  <c r="G241" i="12"/>
  <c r="AN244" i="12"/>
  <c r="BT244" i="12"/>
  <c r="G174" i="12"/>
  <c r="BR174" i="12"/>
  <c r="AH178" i="12"/>
  <c r="G184" i="12"/>
  <c r="AH190" i="12"/>
  <c r="BT190" i="12"/>
  <c r="BR190" i="12"/>
  <c r="AH195" i="12"/>
  <c r="BT195" i="12"/>
  <c r="BR195" i="12"/>
  <c r="BT197" i="12"/>
  <c r="BN197" i="12"/>
  <c r="AN197" i="12"/>
  <c r="O197" i="12"/>
  <c r="U199" i="12"/>
  <c r="BN199" i="12"/>
  <c r="BL205" i="12"/>
  <c r="G205" i="12"/>
  <c r="BT217" i="12"/>
  <c r="O171" i="12"/>
  <c r="AN171" i="12"/>
  <c r="BN171" i="12"/>
  <c r="AN184" i="12"/>
  <c r="BL185" i="12"/>
  <c r="G185" i="12"/>
  <c r="BN190" i="12"/>
  <c r="BT191" i="12"/>
  <c r="BN195" i="12"/>
  <c r="G198" i="12"/>
  <c r="BL198" i="12"/>
  <c r="AR201" i="12"/>
  <c r="BL201" i="12"/>
  <c r="G201" i="12"/>
  <c r="BR202" i="12"/>
  <c r="BL174" i="12"/>
  <c r="BN178" i="12"/>
  <c r="AH180" i="12"/>
  <c r="BN185" i="12"/>
  <c r="AH191" i="12"/>
  <c r="U207" i="12"/>
  <c r="BP207" i="12"/>
  <c r="G208" i="12"/>
  <c r="AR208" i="12"/>
  <c r="BL208" i="12"/>
  <c r="U216" i="12"/>
  <c r="BN248" i="12"/>
  <c r="O248" i="12"/>
  <c r="BL259" i="12"/>
  <c r="G259" i="12"/>
  <c r="BN174" i="12"/>
  <c r="O178" i="12"/>
  <c r="AR179" i="12"/>
  <c r="AR181" i="12"/>
  <c r="BN184" i="12"/>
  <c r="O184" i="12"/>
  <c r="BT185" i="12"/>
  <c r="BR189" i="12"/>
  <c r="BT189" i="12"/>
  <c r="U214" i="12"/>
  <c r="BP214" i="12"/>
  <c r="G217" i="12"/>
  <c r="O134" i="12"/>
  <c r="AN134" i="12"/>
  <c r="O139" i="12"/>
  <c r="AN139" i="12"/>
  <c r="O144" i="12"/>
  <c r="AN144" i="12"/>
  <c r="O165" i="12"/>
  <c r="AN165" i="12"/>
  <c r="O169" i="12"/>
  <c r="AN169" i="12"/>
  <c r="BT180" i="12"/>
  <c r="AN185" i="12"/>
  <c r="AN190" i="12"/>
  <c r="AR193" i="12"/>
  <c r="AR203" i="12"/>
  <c r="G189" i="12"/>
  <c r="BL189" i="12"/>
  <c r="AN199" i="12"/>
  <c r="AF287" i="12"/>
  <c r="AH241" i="12"/>
  <c r="BR241" i="12"/>
  <c r="G244" i="12"/>
  <c r="BL244" i="12"/>
  <c r="BR179" i="12"/>
  <c r="BN181" i="12"/>
  <c r="BL187" i="12"/>
  <c r="G187" i="12"/>
  <c r="BL204" i="12"/>
  <c r="G204" i="12"/>
  <c r="U208" i="12"/>
  <c r="BL209" i="12"/>
  <c r="G209" i="12"/>
  <c r="AR209" i="12"/>
  <c r="BL211" i="12"/>
  <c r="G211" i="12"/>
  <c r="O217" i="12"/>
  <c r="BL245" i="12"/>
  <c r="G245" i="12"/>
  <c r="BL279" i="12"/>
  <c r="G279" i="12"/>
  <c r="O173" i="12"/>
  <c r="AN173" i="12"/>
  <c r="O177" i="12"/>
  <c r="AH181" i="12"/>
  <c r="AR184" i="12"/>
  <c r="O190" i="12"/>
  <c r="BL195" i="12"/>
  <c r="G195" i="12"/>
  <c r="AR195" i="12"/>
  <c r="AR196" i="12"/>
  <c r="BL199" i="12"/>
  <c r="G199" i="12"/>
  <c r="BL202" i="12"/>
  <c r="G202" i="12"/>
  <c r="U249" i="12"/>
  <c r="BP249" i="12"/>
  <c r="BR183" i="12"/>
  <c r="AH183" i="12"/>
  <c r="BT192" i="12"/>
  <c r="BN192" i="12"/>
  <c r="AN192" i="12"/>
  <c r="O192" i="12"/>
  <c r="BL217" i="12"/>
  <c r="AN250" i="12"/>
  <c r="BL251" i="12"/>
  <c r="AN265" i="12"/>
  <c r="G266" i="12"/>
  <c r="BL266" i="12"/>
  <c r="AR269" i="12"/>
  <c r="BL274" i="12"/>
  <c r="G274" i="12"/>
  <c r="BR209" i="12"/>
  <c r="BL213" i="12"/>
  <c r="BR214" i="12"/>
  <c r="BN217" i="12"/>
  <c r="AN241" i="12"/>
  <c r="BL255" i="12"/>
  <c r="G255" i="12"/>
  <c r="U284" i="12"/>
  <c r="BP284" i="12"/>
  <c r="AH187" i="12"/>
  <c r="O189" i="12"/>
  <c r="AH192" i="12"/>
  <c r="O193" i="12"/>
  <c r="AH197" i="12"/>
  <c r="O198" i="12"/>
  <c r="AH202" i="12"/>
  <c r="O203" i="12"/>
  <c r="AH207" i="12"/>
  <c r="O208" i="12"/>
  <c r="BT209" i="12"/>
  <c r="AH211" i="12"/>
  <c r="O213" i="12"/>
  <c r="BT214" i="12"/>
  <c r="AH216" i="12"/>
  <c r="AN217" i="12"/>
  <c r="K287" i="12"/>
  <c r="AH242" i="12"/>
  <c r="AN243" i="12"/>
  <c r="BN244" i="12"/>
  <c r="O244" i="12"/>
  <c r="AH249" i="12"/>
  <c r="BN267" i="12"/>
  <c r="BN241" i="12"/>
  <c r="AR242" i="12"/>
  <c r="BL242" i="12"/>
  <c r="G243" i="12"/>
  <c r="BL250" i="12"/>
  <c r="G250" i="12"/>
  <c r="AN254" i="12"/>
  <c r="AR256" i="12"/>
  <c r="BT257" i="12"/>
  <c r="O262" i="12"/>
  <c r="AH263" i="12"/>
  <c r="BL265" i="12"/>
  <c r="G265" i="12"/>
  <c r="BL268" i="12"/>
  <c r="G268" i="12"/>
  <c r="G210" i="12"/>
  <c r="G215" i="12"/>
  <c r="AT287" i="12"/>
  <c r="G242" i="12"/>
  <c r="AN249" i="12"/>
  <c r="BN250" i="12"/>
  <c r="BR259" i="12"/>
  <c r="AH259" i="12"/>
  <c r="AN260" i="12"/>
  <c r="G261" i="12"/>
  <c r="BL261" i="12"/>
  <c r="BN265" i="12"/>
  <c r="AH267" i="12"/>
  <c r="BL281" i="12"/>
  <c r="G281" i="12"/>
  <c r="AR281" i="12"/>
  <c r="AH196" i="12"/>
  <c r="AH201" i="12"/>
  <c r="O207" i="12"/>
  <c r="AN207" i="12"/>
  <c r="BN207" i="12"/>
  <c r="O211" i="12"/>
  <c r="AN211" i="12"/>
  <c r="BN211" i="12"/>
  <c r="BL249" i="12"/>
  <c r="G249" i="12"/>
  <c r="BL254" i="12"/>
  <c r="G254" i="12"/>
  <c r="BL257" i="12"/>
  <c r="G257" i="12"/>
  <c r="AN263" i="12"/>
  <c r="BL272" i="12"/>
  <c r="G272" i="12"/>
  <c r="BL277" i="12"/>
  <c r="G277" i="12"/>
  <c r="M287" i="12"/>
  <c r="U241" i="12"/>
  <c r="AX287" i="12"/>
  <c r="AR249" i="12"/>
  <c r="AH253" i="12"/>
  <c r="BT255" i="12"/>
  <c r="AN255" i="12"/>
  <c r="O255" i="12"/>
  <c r="BT259" i="12"/>
  <c r="AR266" i="12"/>
  <c r="BT267" i="12"/>
  <c r="U275" i="12"/>
  <c r="AL287" i="12"/>
  <c r="BL210" i="12"/>
  <c r="BL215" i="12"/>
  <c r="BN249" i="12"/>
  <c r="AR250" i="12"/>
  <c r="AR251" i="12"/>
  <c r="BN254" i="12"/>
  <c r="BL260" i="12"/>
  <c r="G260" i="12"/>
  <c r="AR265" i="12"/>
  <c r="AR283" i="12"/>
  <c r="BL283" i="12"/>
  <c r="G283" i="12"/>
  <c r="O196" i="12"/>
  <c r="AN196" i="12"/>
  <c r="BN196" i="12"/>
  <c r="O201" i="12"/>
  <c r="AN201" i="12"/>
  <c r="BN201" i="12"/>
  <c r="BB287" i="12"/>
  <c r="AR248" i="12"/>
  <c r="AH262" i="12"/>
  <c r="BL267" i="12"/>
  <c r="G267" i="12"/>
  <c r="BL278" i="12"/>
  <c r="G278" i="12"/>
  <c r="AA287" i="12"/>
  <c r="AH247" i="12"/>
  <c r="G248" i="12"/>
  <c r="G256" i="12"/>
  <c r="BL256" i="12"/>
  <c r="BN263" i="12"/>
  <c r="U281" i="12"/>
  <c r="BP281" i="12"/>
  <c r="AC287" i="12"/>
  <c r="BF287" i="12"/>
  <c r="BL243" i="12"/>
  <c r="BL247" i="12"/>
  <c r="AH250" i="12"/>
  <c r="AH265" i="12"/>
  <c r="BL269" i="12"/>
  <c r="G269" i="12"/>
  <c r="AR284" i="12"/>
  <c r="BL284" i="12"/>
  <c r="G284" i="12"/>
  <c r="BR248" i="12"/>
  <c r="BR253" i="12"/>
  <c r="BR257" i="12"/>
  <c r="BR262" i="12"/>
  <c r="BR267" i="12"/>
  <c r="BL271" i="12"/>
  <c r="BR272" i="12"/>
  <c r="BL275" i="12"/>
  <c r="BR277" i="12"/>
  <c r="BL280" i="12"/>
  <c r="BR281" i="12"/>
  <c r="BL285" i="12"/>
  <c r="O242" i="12"/>
  <c r="AN242" i="12"/>
  <c r="O247" i="12"/>
  <c r="AN247" i="12"/>
  <c r="O251" i="12"/>
  <c r="AN251" i="12"/>
  <c r="O256" i="12"/>
  <c r="AN256" i="12"/>
  <c r="O261" i="12"/>
  <c r="AN261" i="12"/>
  <c r="O266" i="12"/>
  <c r="AN266" i="12"/>
  <c r="O275" i="12"/>
  <c r="AN275" i="12"/>
  <c r="O280" i="12"/>
  <c r="AN280" i="12"/>
  <c r="O285" i="12"/>
  <c r="AN285" i="12"/>
  <c r="G273" i="12"/>
  <c r="O241" i="12"/>
  <c r="O245" i="12"/>
  <c r="O250" i="12"/>
  <c r="O260" i="12"/>
  <c r="O265" i="12"/>
  <c r="O269" i="12"/>
  <c r="O274" i="12"/>
  <c r="O279" i="12"/>
  <c r="O284" i="12"/>
  <c r="BL273" i="12"/>
  <c r="O249" i="12"/>
  <c r="O254" i="12"/>
  <c r="O259" i="12"/>
  <c r="O263" i="12"/>
  <c r="O268" i="12"/>
  <c r="O273" i="12"/>
  <c r="O278" i="12"/>
  <c r="O283" i="12"/>
  <c r="U207" i="11"/>
  <c r="AH207" i="11" s="1"/>
  <c r="G207" i="11"/>
  <c r="U178" i="11"/>
  <c r="AD178" i="11" s="1"/>
  <c r="U192" i="11"/>
  <c r="Z192" i="11" s="1"/>
  <c r="G192" i="11"/>
  <c r="G208" i="11"/>
  <c r="AU190" i="6"/>
  <c r="BK196" i="6"/>
  <c r="AU197" i="6"/>
  <c r="M60" i="8"/>
  <c r="AD287" i="8"/>
  <c r="AX35" i="9"/>
  <c r="AE90" i="9"/>
  <c r="AR114" i="9"/>
  <c r="BP171" i="9"/>
  <c r="BT171" i="9"/>
  <c r="AX180" i="9"/>
  <c r="BN190" i="9"/>
  <c r="BT266" i="9"/>
  <c r="AL46" i="10"/>
  <c r="G46" i="10"/>
  <c r="BF103" i="10"/>
  <c r="AH126" i="10"/>
  <c r="AL263" i="10"/>
  <c r="AH277" i="10"/>
  <c r="AR22" i="11"/>
  <c r="AP26" i="11"/>
  <c r="Q27" i="11"/>
  <c r="AR29" i="11"/>
  <c r="G35" i="11"/>
  <c r="Q36" i="11"/>
  <c r="Q56" i="11"/>
  <c r="AR107" i="11"/>
  <c r="Q110" i="11"/>
  <c r="AR122" i="11"/>
  <c r="AR129" i="11"/>
  <c r="AR132" i="11"/>
  <c r="AR179" i="11"/>
  <c r="AP185" i="11"/>
  <c r="AR189" i="11"/>
  <c r="G191" i="11"/>
  <c r="AF287" i="11"/>
  <c r="Q253" i="11"/>
  <c r="AR254" i="11"/>
  <c r="AP256" i="11"/>
  <c r="AP261" i="11"/>
  <c r="AU34" i="6"/>
  <c r="BR16" i="9"/>
  <c r="AE21" i="9"/>
  <c r="AX27" i="9"/>
  <c r="BD35" i="9"/>
  <c r="BF35" i="9" s="1"/>
  <c r="BX45" i="9"/>
  <c r="BV47" i="9"/>
  <c r="AL57" i="9"/>
  <c r="AL90" i="9"/>
  <c r="CB104" i="9"/>
  <c r="AX117" i="9"/>
  <c r="CB139" i="9"/>
  <c r="CB171" i="9"/>
  <c r="Y175" i="9"/>
  <c r="AL186" i="9"/>
  <c r="AL248" i="9"/>
  <c r="AN248" i="9" s="1"/>
  <c r="CB277" i="9"/>
  <c r="BJ29" i="10"/>
  <c r="BJ56" i="10"/>
  <c r="M93" i="10"/>
  <c r="AH108" i="10"/>
  <c r="AH119" i="10"/>
  <c r="BF129" i="10"/>
  <c r="BJ132" i="10"/>
  <c r="AH145" i="10"/>
  <c r="BF171" i="10"/>
  <c r="BF251" i="10"/>
  <c r="BF259" i="10"/>
  <c r="BJ284" i="10"/>
  <c r="AP54" i="11"/>
  <c r="G89" i="11"/>
  <c r="AR92" i="11"/>
  <c r="G95" i="11"/>
  <c r="AP98" i="11"/>
  <c r="U108" i="11"/>
  <c r="AH108" i="11" s="1"/>
  <c r="G109" i="11"/>
  <c r="AR121" i="11"/>
  <c r="Q125" i="11"/>
  <c r="AP133" i="11"/>
  <c r="AP139" i="11"/>
  <c r="G144" i="11"/>
  <c r="Q145" i="11"/>
  <c r="U190" i="11"/>
  <c r="Q193" i="11"/>
  <c r="AR207" i="11"/>
  <c r="AR208" i="11"/>
  <c r="AR213" i="11"/>
  <c r="M58" i="10"/>
  <c r="AA209" i="5"/>
  <c r="I91" i="5"/>
  <c r="I105" i="5"/>
  <c r="U17" i="5"/>
  <c r="BC34" i="6"/>
  <c r="BE34" i="6" s="1"/>
  <c r="AO92" i="6"/>
  <c r="Q60" i="8"/>
  <c r="BD27" i="9"/>
  <c r="BF27" i="9" s="1"/>
  <c r="CB28" i="9"/>
  <c r="BH33" i="9"/>
  <c r="CB54" i="9"/>
  <c r="AX115" i="9"/>
  <c r="AR127" i="9"/>
  <c r="G191" i="9"/>
  <c r="G203" i="9"/>
  <c r="CB261" i="9"/>
  <c r="BN278" i="9"/>
  <c r="AL26" i="10"/>
  <c r="BF28" i="10"/>
  <c r="BF89" i="10"/>
  <c r="BJ93" i="10"/>
  <c r="G120" i="10"/>
  <c r="BJ125" i="10"/>
  <c r="BF172" i="10"/>
  <c r="AR105" i="11"/>
  <c r="U122" i="11"/>
  <c r="Z122" i="11" s="1"/>
  <c r="G123" i="11"/>
  <c r="AR137" i="11"/>
  <c r="AR147" i="11"/>
  <c r="AR171" i="11"/>
  <c r="AP173" i="11"/>
  <c r="AR183" i="11"/>
  <c r="AP209" i="11"/>
  <c r="Q266" i="11"/>
  <c r="U16" i="5"/>
  <c r="BC277" i="6"/>
  <c r="BR38" i="9"/>
  <c r="BD139" i="9"/>
  <c r="BF139" i="9" s="1"/>
  <c r="BT143" i="9"/>
  <c r="BP167" i="9"/>
  <c r="Y171" i="9"/>
  <c r="BP203" i="9"/>
  <c r="AR215" i="9"/>
  <c r="G28" i="10"/>
  <c r="BJ38" i="10"/>
  <c r="G89" i="10"/>
  <c r="BJ91" i="10"/>
  <c r="BF95" i="10"/>
  <c r="BF131" i="10"/>
  <c r="BJ133" i="10"/>
  <c r="G172" i="10"/>
  <c r="AH174" i="10"/>
  <c r="G178" i="10"/>
  <c r="BJ193" i="10"/>
  <c r="AR14" i="11"/>
  <c r="U16" i="11"/>
  <c r="Q26" i="11"/>
  <c r="Q30" i="11"/>
  <c r="Q48" i="11"/>
  <c r="Q54" i="11"/>
  <c r="Q103" i="11"/>
  <c r="AR128" i="11"/>
  <c r="G138" i="11"/>
  <c r="AP165" i="11"/>
  <c r="AR168" i="11"/>
  <c r="AR169" i="11"/>
  <c r="G280" i="11"/>
  <c r="AC97" i="6"/>
  <c r="AX57" i="9"/>
  <c r="BV171" i="9"/>
  <c r="BR203" i="9"/>
  <c r="Y277" i="9"/>
  <c r="AH115" i="10"/>
  <c r="AH184" i="10"/>
  <c r="AH197" i="10"/>
  <c r="AH204" i="10"/>
  <c r="BF273" i="10"/>
  <c r="AH279" i="10"/>
  <c r="U15" i="11"/>
  <c r="AR21" i="11"/>
  <c r="G24" i="11"/>
  <c r="Q39" i="11"/>
  <c r="AP47" i="11"/>
  <c r="G53" i="11"/>
  <c r="Q89" i="11"/>
  <c r="G92" i="11"/>
  <c r="AP97" i="11"/>
  <c r="U113" i="11"/>
  <c r="U137" i="11"/>
  <c r="Z137" i="11" s="1"/>
  <c r="Q190" i="11"/>
  <c r="AR199" i="11"/>
  <c r="AP202" i="11"/>
  <c r="AR209" i="11"/>
  <c r="Q215" i="11"/>
  <c r="U253" i="11"/>
  <c r="AH253" i="11" s="1"/>
  <c r="BN171" i="9"/>
  <c r="BD22" i="9"/>
  <c r="BF22" i="9" s="1"/>
  <c r="BH27" i="9"/>
  <c r="CB27" i="9"/>
  <c r="BT28" i="9"/>
  <c r="BZ39" i="9"/>
  <c r="BX56" i="9"/>
  <c r="AE97" i="9"/>
  <c r="G114" i="9"/>
  <c r="BN114" i="9"/>
  <c r="BH119" i="9"/>
  <c r="AE171" i="9"/>
  <c r="G198" i="9"/>
  <c r="BV198" i="9"/>
  <c r="AH15" i="10"/>
  <c r="AH22" i="10"/>
  <c r="BJ32" i="10"/>
  <c r="BJ39" i="10"/>
  <c r="AL47" i="10"/>
  <c r="BF110" i="10"/>
  <c r="AH117" i="10"/>
  <c r="BF120" i="10"/>
  <c r="BF132" i="10"/>
  <c r="AH140" i="10"/>
  <c r="AH169" i="10"/>
  <c r="AP116" i="11"/>
  <c r="AR134" i="11"/>
  <c r="U168" i="11"/>
  <c r="AH168" i="11" s="1"/>
  <c r="AR174" i="11"/>
  <c r="U183" i="11"/>
  <c r="G189" i="11"/>
  <c r="G213" i="11"/>
  <c r="Q267" i="11"/>
  <c r="U279" i="11"/>
  <c r="Z60" i="8"/>
  <c r="BZ28" i="9"/>
  <c r="BP114" i="9"/>
  <c r="M242" i="9"/>
  <c r="O242" i="9" s="1"/>
  <c r="BJ18" i="10"/>
  <c r="AH103" i="10"/>
  <c r="BH110" i="10"/>
  <c r="AH128" i="10"/>
  <c r="M205" i="10"/>
  <c r="BJ208" i="10"/>
  <c r="U14" i="11"/>
  <c r="AR24" i="11"/>
  <c r="Q42" i="11"/>
  <c r="AR47" i="11"/>
  <c r="Q53" i="11"/>
  <c r="AP57" i="11"/>
  <c r="AR143" i="11"/>
  <c r="Q165" i="11"/>
  <c r="AP175" i="11"/>
  <c r="AP241" i="11"/>
  <c r="U251" i="11"/>
  <c r="Q256" i="11"/>
  <c r="AC93" i="6"/>
  <c r="AP16" i="5"/>
  <c r="I269" i="5"/>
  <c r="BC32" i="6"/>
  <c r="BE32" i="6" s="1"/>
  <c r="AU92" i="6"/>
  <c r="AU93" i="6"/>
  <c r="AU97" i="6"/>
  <c r="AU101" i="6"/>
  <c r="BR15" i="9"/>
  <c r="BV17" i="9"/>
  <c r="Y27" i="9"/>
  <c r="M28" i="9"/>
  <c r="AE38" i="9"/>
  <c r="BV45" i="9"/>
  <c r="G57" i="9"/>
  <c r="BN57" i="9"/>
  <c r="M90" i="9"/>
  <c r="BV93" i="9"/>
  <c r="M104" i="9"/>
  <c r="G111" i="9"/>
  <c r="M114" i="9"/>
  <c r="AR168" i="9"/>
  <c r="AX169" i="9"/>
  <c r="G247" i="9"/>
  <c r="BZ247" i="9"/>
  <c r="AL261" i="9"/>
  <c r="AN261" i="9" s="1"/>
  <c r="AL266" i="9"/>
  <c r="AN266" i="9" s="1"/>
  <c r="BD283" i="9"/>
  <c r="BF283" i="9" s="1"/>
  <c r="BJ40" i="10"/>
  <c r="G57" i="10"/>
  <c r="BF91" i="10"/>
  <c r="BF102" i="10"/>
  <c r="AH111" i="10"/>
  <c r="BH119" i="10"/>
  <c r="BJ171" i="10"/>
  <c r="AH189" i="10"/>
  <c r="BJ215" i="10"/>
  <c r="BF248" i="10"/>
  <c r="BF262" i="10"/>
  <c r="BF268" i="10"/>
  <c r="BJ280" i="10"/>
  <c r="M60" i="11"/>
  <c r="AR20" i="11"/>
  <c r="U28" i="11"/>
  <c r="Z28" i="11" s="1"/>
  <c r="G111" i="11"/>
  <c r="AR116" i="11"/>
  <c r="AP141" i="11"/>
  <c r="M287" i="11"/>
  <c r="G268" i="11"/>
  <c r="AD60" i="8"/>
  <c r="Q60" i="9"/>
  <c r="AR50" i="9"/>
  <c r="S114" i="9"/>
  <c r="AX122" i="9"/>
  <c r="M138" i="9"/>
  <c r="AR171" i="9"/>
  <c r="BZ210" i="9"/>
  <c r="AX211" i="9"/>
  <c r="BH102" i="10"/>
  <c r="M280" i="10"/>
  <c r="U36" i="11"/>
  <c r="AD36" i="11" s="1"/>
  <c r="AR51" i="11"/>
  <c r="AR141" i="11"/>
  <c r="AR144" i="11"/>
  <c r="AP146" i="11"/>
  <c r="AP187" i="11"/>
  <c r="AP199" i="11"/>
  <c r="G204" i="11"/>
  <c r="AO50" i="6"/>
  <c r="AE15" i="9"/>
  <c r="M22" i="9"/>
  <c r="AL27" i="9"/>
  <c r="S40" i="9"/>
  <c r="BH89" i="9"/>
  <c r="CB203" i="9"/>
  <c r="BD211" i="9"/>
  <c r="M215" i="9"/>
  <c r="AX277" i="9"/>
  <c r="AD60" i="10"/>
  <c r="M24" i="10"/>
  <c r="G24" i="10"/>
  <c r="BF32" i="10"/>
  <c r="M36" i="10"/>
  <c r="BF39" i="10"/>
  <c r="G113" i="10"/>
  <c r="BJ143" i="10"/>
  <c r="BJ146" i="10"/>
  <c r="Q28" i="11"/>
  <c r="Q41" i="11"/>
  <c r="AP46" i="11"/>
  <c r="Q51" i="11"/>
  <c r="AP96" i="11"/>
  <c r="AR111" i="11"/>
  <c r="AR146" i="11"/>
  <c r="G257" i="11"/>
  <c r="U267" i="11"/>
  <c r="AH267" i="11" s="1"/>
  <c r="AP278" i="11"/>
  <c r="BC15" i="6"/>
  <c r="BC18" i="6"/>
  <c r="BE18" i="6" s="1"/>
  <c r="BC29" i="6"/>
  <c r="AO91" i="6"/>
  <c r="I60" i="8"/>
  <c r="AG23" i="9"/>
  <c r="Y29" i="9"/>
  <c r="AE56" i="9"/>
  <c r="M137" i="9"/>
  <c r="BD171" i="9"/>
  <c r="BF171" i="9" s="1"/>
  <c r="Y197" i="9"/>
  <c r="BF18" i="10"/>
  <c r="BF98" i="10"/>
  <c r="BJ120" i="10"/>
  <c r="G140" i="10"/>
  <c r="M214" i="10"/>
  <c r="AH285" i="10"/>
  <c r="U18" i="11"/>
  <c r="G22" i="11"/>
  <c r="AP40" i="11"/>
  <c r="G50" i="11"/>
  <c r="U104" i="11"/>
  <c r="AP110" i="11"/>
  <c r="AR126" i="11"/>
  <c r="G134" i="11"/>
  <c r="U140" i="11"/>
  <c r="Q146" i="11"/>
  <c r="AR195" i="11"/>
  <c r="AR204" i="11"/>
  <c r="G283" i="11"/>
  <c r="U33" i="11"/>
  <c r="AP33" i="11"/>
  <c r="U51" i="11"/>
  <c r="AP51" i="11"/>
  <c r="G51" i="11"/>
  <c r="AD28" i="11"/>
  <c r="U27" i="11"/>
  <c r="U35" i="11"/>
  <c r="AP35" i="11"/>
  <c r="Z21" i="11"/>
  <c r="AH21" i="11"/>
  <c r="AD21" i="11"/>
  <c r="AP89" i="11"/>
  <c r="AD39" i="11"/>
  <c r="Z39" i="11"/>
  <c r="AH39" i="11"/>
  <c r="U44" i="11"/>
  <c r="AP44" i="11"/>
  <c r="G44" i="11"/>
  <c r="U29" i="11"/>
  <c r="AP29" i="11"/>
  <c r="G29" i="11"/>
  <c r="U47" i="11"/>
  <c r="G47" i="11"/>
  <c r="AR38" i="11"/>
  <c r="AR57" i="11"/>
  <c r="Q57" i="11"/>
  <c r="AR90" i="11"/>
  <c r="Q90" i="11"/>
  <c r="G21" i="11"/>
  <c r="Q22" i="11"/>
  <c r="G28" i="11"/>
  <c r="G39" i="11"/>
  <c r="AR98" i="11"/>
  <c r="Q98" i="11"/>
  <c r="AP122" i="11"/>
  <c r="AR263" i="11"/>
  <c r="Q263" i="11"/>
  <c r="Q16" i="11"/>
  <c r="AR33" i="11"/>
  <c r="AR35" i="11"/>
  <c r="Q35" i="11"/>
  <c r="AR104" i="11"/>
  <c r="Q104" i="11"/>
  <c r="U262" i="11"/>
  <c r="AP262" i="11"/>
  <c r="G262" i="11"/>
  <c r="X60" i="11"/>
  <c r="Q24" i="11"/>
  <c r="AR30" i="11"/>
  <c r="G36" i="11"/>
  <c r="AR102" i="11"/>
  <c r="Q102" i="11"/>
  <c r="AR113" i="11"/>
  <c r="Q113" i="11"/>
  <c r="G121" i="11"/>
  <c r="U121" i="11"/>
  <c r="AP121" i="11"/>
  <c r="Q18" i="11"/>
  <c r="AP28" i="11"/>
  <c r="AP39" i="11"/>
  <c r="AR50" i="11"/>
  <c r="Q50" i="11"/>
  <c r="AR95" i="11"/>
  <c r="Q95" i="11"/>
  <c r="AR96" i="11"/>
  <c r="U132" i="11"/>
  <c r="U203" i="11"/>
  <c r="AP203" i="11"/>
  <c r="G203" i="11"/>
  <c r="AP21" i="11"/>
  <c r="AR28" i="11"/>
  <c r="AP36" i="11"/>
  <c r="AR39" i="11"/>
  <c r="AR45" i="11"/>
  <c r="Q21" i="11"/>
  <c r="AR91" i="11"/>
  <c r="Q91" i="11"/>
  <c r="AR133" i="11"/>
  <c r="Q133" i="11"/>
  <c r="G173" i="11"/>
  <c r="AJ287" i="11"/>
  <c r="AF60" i="11"/>
  <c r="AR42" i="11"/>
  <c r="AJ219" i="11"/>
  <c r="U126" i="11"/>
  <c r="AP126" i="11"/>
  <c r="G126" i="11"/>
  <c r="AP131" i="11"/>
  <c r="G131" i="11"/>
  <c r="U131" i="11"/>
  <c r="U172" i="11"/>
  <c r="AP172" i="11"/>
  <c r="G172" i="11"/>
  <c r="AR56" i="11"/>
  <c r="AR97" i="11"/>
  <c r="Q97" i="11"/>
  <c r="K60" i="11"/>
  <c r="AJ60" i="11"/>
  <c r="AR32" i="11"/>
  <c r="Q32" i="11"/>
  <c r="U138" i="11"/>
  <c r="AP138" i="11"/>
  <c r="U242" i="11"/>
  <c r="AP242" i="11"/>
  <c r="G242" i="11"/>
  <c r="AN60" i="11"/>
  <c r="U57" i="11"/>
  <c r="G57" i="11"/>
  <c r="G58" i="11"/>
  <c r="U58" i="11"/>
  <c r="AP58" i="11"/>
  <c r="K219" i="11"/>
  <c r="AR127" i="11"/>
  <c r="Q127" i="11"/>
  <c r="O60" i="11"/>
  <c r="Q20" i="11"/>
  <c r="AR46" i="11"/>
  <c r="Q46" i="11"/>
  <c r="AR58" i="11"/>
  <c r="Q58" i="11"/>
  <c r="AR119" i="11"/>
  <c r="Q119" i="11"/>
  <c r="AH128" i="11"/>
  <c r="AD128" i="11"/>
  <c r="Z128" i="11"/>
  <c r="U271" i="11"/>
  <c r="AP271" i="11"/>
  <c r="AF219" i="11"/>
  <c r="U186" i="11"/>
  <c r="AP186" i="11"/>
  <c r="G186" i="11"/>
  <c r="AR249" i="11"/>
  <c r="Q249" i="11"/>
  <c r="AR173" i="11"/>
  <c r="Q173" i="11"/>
  <c r="U180" i="11"/>
  <c r="AP180" i="11"/>
  <c r="G180" i="11"/>
  <c r="AD245" i="11"/>
  <c r="Z245" i="11"/>
  <c r="AP255" i="11"/>
  <c r="AP275" i="11"/>
  <c r="G275" i="11"/>
  <c r="U275" i="11"/>
  <c r="G165" i="11"/>
  <c r="U165" i="11"/>
  <c r="AR187" i="11"/>
  <c r="Q187" i="11"/>
  <c r="U195" i="11"/>
  <c r="AP195" i="11"/>
  <c r="G195" i="11"/>
  <c r="AD207" i="11"/>
  <c r="Z207" i="11"/>
  <c r="AR243" i="11"/>
  <c r="Q243" i="11"/>
  <c r="AP281" i="11"/>
  <c r="G281" i="11"/>
  <c r="M219" i="11"/>
  <c r="AN219" i="11"/>
  <c r="Q101" i="11"/>
  <c r="G114" i="11"/>
  <c r="Q115" i="11"/>
  <c r="G128" i="11"/>
  <c r="Q129" i="11"/>
  <c r="AD192" i="11"/>
  <c r="O287" i="11"/>
  <c r="O219" i="11"/>
  <c r="Q109" i="11"/>
  <c r="Q123" i="11"/>
  <c r="Q138" i="11"/>
  <c r="AP177" i="11"/>
  <c r="G177" i="11"/>
  <c r="AR181" i="11"/>
  <c r="Q181" i="11"/>
  <c r="AR202" i="11"/>
  <c r="Q202" i="11"/>
  <c r="AR166" i="11"/>
  <c r="G184" i="11"/>
  <c r="U184" i="11"/>
  <c r="AP184" i="11"/>
  <c r="AP191" i="11"/>
  <c r="AR196" i="11"/>
  <c r="Q196" i="11"/>
  <c r="AR210" i="11"/>
  <c r="Q210" i="11"/>
  <c r="AR216" i="11"/>
  <c r="Q216" i="11"/>
  <c r="X287" i="11"/>
  <c r="U281" i="11"/>
  <c r="Q111" i="11"/>
  <c r="Q126" i="11"/>
  <c r="Q140" i="11"/>
  <c r="Q143" i="11"/>
  <c r="G190" i="11"/>
  <c r="U211" i="11"/>
  <c r="AP211" i="11"/>
  <c r="G211" i="11"/>
  <c r="AB287" i="11"/>
  <c r="G251" i="11"/>
  <c r="Q105" i="11"/>
  <c r="AP114" i="11"/>
  <c r="Q120" i="11"/>
  <c r="AP128" i="11"/>
  <c r="Q134" i="11"/>
  <c r="U177" i="11"/>
  <c r="K287" i="11"/>
  <c r="X219" i="11"/>
  <c r="Q114" i="11"/>
  <c r="Q128" i="11"/>
  <c r="AR167" i="11"/>
  <c r="Q167" i="11"/>
  <c r="AN287" i="11"/>
  <c r="AB219" i="11"/>
  <c r="Q116" i="11"/>
  <c r="Q131" i="11"/>
  <c r="AH245" i="11"/>
  <c r="G249" i="11"/>
  <c r="U249" i="11"/>
  <c r="AR278" i="11"/>
  <c r="Q278" i="11"/>
  <c r="U193" i="11"/>
  <c r="AP245" i="11"/>
  <c r="Q184" i="11"/>
  <c r="AP192" i="11"/>
  <c r="AP207" i="11"/>
  <c r="Q245" i="11"/>
  <c r="Q260" i="11"/>
  <c r="Q274" i="11"/>
  <c r="Q248" i="11"/>
  <c r="Q262" i="11"/>
  <c r="Q277" i="11"/>
  <c r="Q180" i="11"/>
  <c r="G193" i="11"/>
  <c r="Q195" i="11"/>
  <c r="Q209" i="11"/>
  <c r="Q174" i="11"/>
  <c r="Q189" i="11"/>
  <c r="Q203" i="11"/>
  <c r="Q217" i="11"/>
  <c r="Q244" i="11"/>
  <c r="AR244" i="11"/>
  <c r="Q259" i="11"/>
  <c r="Q273" i="11"/>
  <c r="Q205" i="11"/>
  <c r="Q261" i="11"/>
  <c r="Q275" i="11"/>
  <c r="BZ165" i="9"/>
  <c r="Y165" i="9"/>
  <c r="U169" i="5"/>
  <c r="AI38" i="6"/>
  <c r="AI41" i="6"/>
  <c r="BC111" i="6"/>
  <c r="BE111" i="6" s="1"/>
  <c r="AI120" i="6"/>
  <c r="BC122" i="6"/>
  <c r="AI138" i="6"/>
  <c r="Y18" i="9"/>
  <c r="AX52" i="9"/>
  <c r="BZ89" i="9"/>
  <c r="S89" i="9"/>
  <c r="BR89" i="9"/>
  <c r="BP169" i="9"/>
  <c r="M169" i="9"/>
  <c r="BN192" i="9"/>
  <c r="M214" i="9"/>
  <c r="AH51" i="10"/>
  <c r="BJ115" i="10"/>
  <c r="AL122" i="10"/>
  <c r="BF123" i="10"/>
  <c r="BF134" i="10"/>
  <c r="G134" i="10"/>
  <c r="BJ137" i="10"/>
  <c r="BJ177" i="10"/>
  <c r="AL269" i="10"/>
  <c r="AX269" i="10" s="1"/>
  <c r="S141" i="9"/>
  <c r="BT141" i="9"/>
  <c r="BR141" i="9"/>
  <c r="AP189" i="5"/>
  <c r="AA214" i="5"/>
  <c r="I249" i="5"/>
  <c r="BK15" i="6"/>
  <c r="AO16" i="6"/>
  <c r="AO97" i="6"/>
  <c r="AO109" i="6"/>
  <c r="BK119" i="6"/>
  <c r="AO123" i="6"/>
  <c r="AO127" i="6"/>
  <c r="BC257" i="6"/>
  <c r="BE257" i="6" s="1"/>
  <c r="BC268" i="6"/>
  <c r="BZ15" i="9"/>
  <c r="AR16" i="9"/>
  <c r="BZ17" i="9"/>
  <c r="BD52" i="9"/>
  <c r="BF52" i="9" s="1"/>
  <c r="AE147" i="9"/>
  <c r="AR147" i="9"/>
  <c r="G147" i="9"/>
  <c r="BP147" i="9"/>
  <c r="BP192" i="9"/>
  <c r="M192" i="9"/>
  <c r="BJ102" i="10"/>
  <c r="AH102" i="10"/>
  <c r="BF175" i="10"/>
  <c r="AH177" i="10"/>
  <c r="BJ285" i="10"/>
  <c r="U122" i="5"/>
  <c r="CB15" i="9"/>
  <c r="AX16" i="9"/>
  <c r="AX34" i="9"/>
  <c r="AX50" i="9"/>
  <c r="Y50" i="9"/>
  <c r="BV51" i="9"/>
  <c r="BZ52" i="9"/>
  <c r="G52" i="9"/>
  <c r="Y179" i="9"/>
  <c r="BT179" i="9"/>
  <c r="AL179" i="9"/>
  <c r="G17" i="10"/>
  <c r="BJ46" i="10"/>
  <c r="BF109" i="10"/>
  <c r="G109" i="10"/>
  <c r="G141" i="10"/>
  <c r="BF141" i="10"/>
  <c r="S287" i="10"/>
  <c r="AL255" i="10"/>
  <c r="BT131" i="9"/>
  <c r="S131" i="9"/>
  <c r="BZ131" i="9"/>
  <c r="AX17" i="9"/>
  <c r="AX21" i="9"/>
  <c r="CD46" i="9"/>
  <c r="BD46" i="9"/>
  <c r="BF46" i="9" s="1"/>
  <c r="BP50" i="9"/>
  <c r="CD52" i="9"/>
  <c r="BX109" i="9"/>
  <c r="AR109" i="9"/>
  <c r="CB109" i="9"/>
  <c r="BP113" i="9"/>
  <c r="M113" i="9"/>
  <c r="M141" i="9"/>
  <c r="AL202" i="9"/>
  <c r="BV202" i="9"/>
  <c r="BT202" i="9"/>
  <c r="CB279" i="9"/>
  <c r="AL279" i="9"/>
  <c r="AN279" i="9" s="1"/>
  <c r="G110" i="10"/>
  <c r="AH121" i="10"/>
  <c r="BJ121" i="10"/>
  <c r="AH178" i="10"/>
  <c r="BJ178" i="10"/>
  <c r="AX113" i="9"/>
  <c r="BD113" i="9"/>
  <c r="BF113" i="9" s="1"/>
  <c r="AR113" i="9"/>
  <c r="AA93" i="5"/>
  <c r="BC127" i="6"/>
  <c r="BE127" i="6" s="1"/>
  <c r="AI128" i="6"/>
  <c r="BR48" i="9"/>
  <c r="S48" i="9"/>
  <c r="BN52" i="9"/>
  <c r="BV109" i="9"/>
  <c r="AG166" i="9"/>
  <c r="Y267" i="9"/>
  <c r="AX267" i="9"/>
  <c r="CB267" i="9"/>
  <c r="M267" i="9"/>
  <c r="O267" i="9" s="1"/>
  <c r="BT267" i="9"/>
  <c r="G39" i="10"/>
  <c r="BF250" i="10"/>
  <c r="U108" i="5"/>
  <c r="BK145" i="6"/>
  <c r="BK165" i="6"/>
  <c r="AO216" i="6"/>
  <c r="BC244" i="6"/>
  <c r="BE244" i="6" s="1"/>
  <c r="BC248" i="6"/>
  <c r="BC251" i="6"/>
  <c r="AC267" i="6"/>
  <c r="AC274" i="6"/>
  <c r="BE277" i="6"/>
  <c r="AC278" i="6"/>
  <c r="BC280" i="6"/>
  <c r="BE280" i="6" s="1"/>
  <c r="CB21" i="9"/>
  <c r="M21" i="9"/>
  <c r="BD29" i="9"/>
  <c r="BF29" i="9" s="1"/>
  <c r="BZ29" i="9"/>
  <c r="BN30" i="9"/>
  <c r="BP30" i="9"/>
  <c r="BR44" i="9"/>
  <c r="BT44" i="9"/>
  <c r="BN50" i="9"/>
  <c r="BP51" i="9"/>
  <c r="BP52" i="9"/>
  <c r="CB108" i="9"/>
  <c r="AL108" i="9"/>
  <c r="CD185" i="9"/>
  <c r="BD185" i="9"/>
  <c r="BF185" i="9" s="1"/>
  <c r="BD201" i="9"/>
  <c r="BF201" i="9" s="1"/>
  <c r="AX201" i="9"/>
  <c r="BZ201" i="9"/>
  <c r="M257" i="9"/>
  <c r="O257" i="9" s="1"/>
  <c r="AX257" i="9"/>
  <c r="AL257" i="9"/>
  <c r="AN257" i="9" s="1"/>
  <c r="CB257" i="9"/>
  <c r="Y257" i="9"/>
  <c r="BT257" i="9"/>
  <c r="BT273" i="9"/>
  <c r="AX273" i="9"/>
  <c r="AL273" i="9"/>
  <c r="AN273" i="9" s="1"/>
  <c r="Y273" i="9"/>
  <c r="CB273" i="9"/>
  <c r="Y287" i="10"/>
  <c r="AH269" i="10"/>
  <c r="BD91" i="9"/>
  <c r="BF91" i="9" s="1"/>
  <c r="BT91" i="9"/>
  <c r="AU135" i="6"/>
  <c r="CB16" i="9"/>
  <c r="BP21" i="9"/>
  <c r="BN29" i="9"/>
  <c r="M52" i="9"/>
  <c r="BV141" i="9"/>
  <c r="M179" i="9"/>
  <c r="CB199" i="9"/>
  <c r="M251" i="9"/>
  <c r="O251" i="9" s="1"/>
  <c r="AX251" i="9"/>
  <c r="AL251" i="9"/>
  <c r="AN251" i="9" s="1"/>
  <c r="CB251" i="9"/>
  <c r="Y251" i="9"/>
  <c r="BT251" i="9"/>
  <c r="BF58" i="10"/>
  <c r="BF92" i="10"/>
  <c r="M97" i="10"/>
  <c r="M126" i="10"/>
  <c r="BF144" i="10"/>
  <c r="G144" i="10"/>
  <c r="AH179" i="10"/>
  <c r="BJ179" i="10"/>
  <c r="BF277" i="10"/>
  <c r="AP17" i="5"/>
  <c r="O40" i="5"/>
  <c r="AA57" i="5"/>
  <c r="AO45" i="6"/>
  <c r="BK48" i="6"/>
  <c r="AU53" i="6"/>
  <c r="BK56" i="6"/>
  <c r="AU57" i="6"/>
  <c r="AC147" i="6"/>
  <c r="AC181" i="6"/>
  <c r="BC195" i="6"/>
  <c r="BE195" i="6" s="1"/>
  <c r="BC202" i="6"/>
  <c r="BE202" i="6" s="1"/>
  <c r="BC205" i="6"/>
  <c r="BE205" i="6" s="1"/>
  <c r="BN17" i="9"/>
  <c r="CB17" i="9"/>
  <c r="BT18" i="9"/>
  <c r="BN21" i="9"/>
  <c r="M198" i="9"/>
  <c r="BP253" i="9"/>
  <c r="M266" i="9"/>
  <c r="O266" i="9" s="1"/>
  <c r="M279" i="9"/>
  <c r="O279" i="9" s="1"/>
  <c r="G92" i="10"/>
  <c r="BH111" i="10"/>
  <c r="BF121" i="10"/>
  <c r="G121" i="10"/>
  <c r="AI22" i="6"/>
  <c r="AI122" i="6"/>
  <c r="BZ18" i="9"/>
  <c r="G29" i="9"/>
  <c r="M34" i="9"/>
  <c r="BP34" i="9"/>
  <c r="Y52" i="9"/>
  <c r="CD92" i="9"/>
  <c r="BD92" i="9"/>
  <c r="BF92" i="9" s="1"/>
  <c r="BT135" i="9"/>
  <c r="BV140" i="9"/>
  <c r="BR202" i="9"/>
  <c r="AE214" i="9"/>
  <c r="BX214" i="9"/>
  <c r="CB244" i="9"/>
  <c r="AR244" i="9"/>
  <c r="BZ244" i="9"/>
  <c r="S244" i="9"/>
  <c r="BT244" i="9"/>
  <c r="BR244" i="9"/>
  <c r="BN273" i="9"/>
  <c r="Q60" i="10"/>
  <c r="BH92" i="10"/>
  <c r="BJ109" i="10"/>
  <c r="G132" i="10"/>
  <c r="M178" i="10"/>
  <c r="O255" i="5"/>
  <c r="U256" i="5"/>
  <c r="BK14" i="6"/>
  <c r="BK17" i="6"/>
  <c r="AO22" i="6"/>
  <c r="AO29" i="6"/>
  <c r="AI96" i="6"/>
  <c r="AO119" i="6"/>
  <c r="AO210" i="6"/>
  <c r="BK216" i="6"/>
  <c r="BR21" i="9"/>
  <c r="S44" i="9"/>
  <c r="BV50" i="9"/>
  <c r="M108" i="9"/>
  <c r="AL134" i="9"/>
  <c r="AE134" i="9"/>
  <c r="G134" i="9"/>
  <c r="BV134" i="9"/>
  <c r="AZ166" i="9"/>
  <c r="AN166" i="9"/>
  <c r="AH109" i="10"/>
  <c r="AL132" i="10"/>
  <c r="Y44" i="9"/>
  <c r="AX192" i="9"/>
  <c r="AL192" i="9"/>
  <c r="BX192" i="9"/>
  <c r="BF22" i="10"/>
  <c r="AL35" i="10"/>
  <c r="BJ105" i="10"/>
  <c r="BF117" i="10"/>
  <c r="G117" i="10"/>
  <c r="G168" i="10"/>
  <c r="AL168" i="10"/>
  <c r="AP168" i="10" s="1"/>
  <c r="BJ175" i="10"/>
  <c r="BJ214" i="10"/>
  <c r="AH214" i="10"/>
  <c r="AR287" i="10"/>
  <c r="BZ26" i="9"/>
  <c r="M50" i="9"/>
  <c r="BN51" i="9"/>
  <c r="AE92" i="9"/>
  <c r="BN109" i="9"/>
  <c r="AX114" i="9"/>
  <c r="G131" i="9"/>
  <c r="BP214" i="9"/>
  <c r="BZ216" i="9"/>
  <c r="AX217" i="9"/>
  <c r="M244" i="9"/>
  <c r="O244" i="9" s="1"/>
  <c r="Y249" i="9"/>
  <c r="Y263" i="9"/>
  <c r="BH267" i="9"/>
  <c r="M268" i="9"/>
  <c r="O268" i="9" s="1"/>
  <c r="M274" i="9"/>
  <c r="O274" i="9" s="1"/>
  <c r="AL283" i="9"/>
  <c r="AN283" i="9" s="1"/>
  <c r="AN60" i="10"/>
  <c r="AA60" i="10"/>
  <c r="AL17" i="10"/>
  <c r="BH28" i="10"/>
  <c r="BJ30" i="10"/>
  <c r="M39" i="10"/>
  <c r="BJ41" i="10"/>
  <c r="BH50" i="10"/>
  <c r="BJ89" i="10"/>
  <c r="BJ98" i="10"/>
  <c r="BJ113" i="10"/>
  <c r="BF128" i="10"/>
  <c r="BJ139" i="10"/>
  <c r="BH181" i="10"/>
  <c r="G181" i="10"/>
  <c r="BJ209" i="10"/>
  <c r="BF217" i="10"/>
  <c r="AA287" i="10"/>
  <c r="BF244" i="10"/>
  <c r="AL256" i="10"/>
  <c r="BH262" i="10"/>
  <c r="AH262" i="10"/>
  <c r="BH277" i="10"/>
  <c r="AH281" i="10"/>
  <c r="M131" i="9"/>
  <c r="BZ141" i="9"/>
  <c r="G165" i="9"/>
  <c r="M191" i="9"/>
  <c r="BX203" i="9"/>
  <c r="CB216" i="9"/>
  <c r="BH247" i="9"/>
  <c r="BD247" i="9"/>
  <c r="BF247" i="9" s="1"/>
  <c r="AX248" i="9"/>
  <c r="AX253" i="9"/>
  <c r="Y255" i="9"/>
  <c r="BR257" i="9"/>
  <c r="BZ279" i="9"/>
  <c r="AR60" i="10"/>
  <c r="AL23" i="10"/>
  <c r="M34" i="10"/>
  <c r="BJ52" i="10"/>
  <c r="AH104" i="10"/>
  <c r="AH113" i="10"/>
  <c r="BF114" i="10"/>
  <c r="BH128" i="10"/>
  <c r="M137" i="10"/>
  <c r="G138" i="10"/>
  <c r="BF143" i="10"/>
  <c r="BJ144" i="10"/>
  <c r="BH172" i="10"/>
  <c r="BJ185" i="10"/>
  <c r="BH202" i="10"/>
  <c r="BJ204" i="10"/>
  <c r="AH209" i="10"/>
  <c r="M213" i="10"/>
  <c r="M217" i="10"/>
  <c r="BH251" i="10"/>
  <c r="BF257" i="10"/>
  <c r="BH268" i="10"/>
  <c r="BD26" i="9"/>
  <c r="BF26" i="9" s="1"/>
  <c r="BH29" i="9"/>
  <c r="G32" i="9"/>
  <c r="CB35" i="9"/>
  <c r="BZ44" i="9"/>
  <c r="BZ56" i="9"/>
  <c r="BX96" i="9"/>
  <c r="AN99" i="9"/>
  <c r="BR120" i="9"/>
  <c r="M127" i="9"/>
  <c r="BR131" i="9"/>
  <c r="BN168" i="9"/>
  <c r="AR175" i="9"/>
  <c r="BN185" i="9"/>
  <c r="BX185" i="9"/>
  <c r="BT192" i="9"/>
  <c r="BR199" i="9"/>
  <c r="AX242" i="9"/>
  <c r="M259" i="9"/>
  <c r="O259" i="9" s="1"/>
  <c r="AL272" i="9"/>
  <c r="AN272" i="9" s="1"/>
  <c r="E60" i="10"/>
  <c r="AV60" i="10"/>
  <c r="BJ15" i="10"/>
  <c r="M22" i="10"/>
  <c r="BJ26" i="10"/>
  <c r="BF29" i="10"/>
  <c r="BH33" i="10"/>
  <c r="BJ36" i="10"/>
  <c r="AL44" i="10"/>
  <c r="BJ47" i="10"/>
  <c r="AR219" i="10"/>
  <c r="BF105" i="10"/>
  <c r="BH117" i="10"/>
  <c r="BH127" i="10"/>
  <c r="BF168" i="10"/>
  <c r="BJ192" i="10"/>
  <c r="BH244" i="10"/>
  <c r="BF269" i="10"/>
  <c r="BH273" i="10"/>
  <c r="BF283" i="10"/>
  <c r="BH30" i="9"/>
  <c r="BD141" i="9"/>
  <c r="BF141" i="9" s="1"/>
  <c r="BV192" i="9"/>
  <c r="M204" i="9"/>
  <c r="CB215" i="9"/>
  <c r="BP216" i="9"/>
  <c r="BZ272" i="9"/>
  <c r="BZ277" i="9"/>
  <c r="AR285" i="9"/>
  <c r="G14" i="10"/>
  <c r="AZ60" i="10"/>
  <c r="AH18" i="10"/>
  <c r="AH29" i="10"/>
  <c r="AH40" i="10"/>
  <c r="BH54" i="10"/>
  <c r="AL56" i="10"/>
  <c r="BH101" i="10"/>
  <c r="AL105" i="10"/>
  <c r="BH138" i="10"/>
  <c r="AL143" i="10"/>
  <c r="BH167" i="10"/>
  <c r="AL173" i="10"/>
  <c r="BJ173" i="10"/>
  <c r="AL179" i="10"/>
  <c r="AH180" i="10"/>
  <c r="M190" i="10"/>
  <c r="AH190" i="10"/>
  <c r="AH208" i="10"/>
  <c r="BJ210" i="10"/>
  <c r="BF214" i="10"/>
  <c r="AH215" i="10"/>
  <c r="AN287" i="10"/>
  <c r="AH283" i="10"/>
  <c r="BN26" i="9"/>
  <c r="AR28" i="9"/>
  <c r="BP35" i="9"/>
  <c r="BP36" i="9"/>
  <c r="CB46" i="9"/>
  <c r="AL50" i="9"/>
  <c r="BR52" i="9"/>
  <c r="BN58" i="9"/>
  <c r="BD98" i="9"/>
  <c r="BF98" i="9" s="1"/>
  <c r="BZ113" i="9"/>
  <c r="M122" i="9"/>
  <c r="G141" i="9"/>
  <c r="G171" i="9"/>
  <c r="BN179" i="9"/>
  <c r="AL198" i="9"/>
  <c r="BV201" i="9"/>
  <c r="Y203" i="9"/>
  <c r="BT211" i="9"/>
  <c r="G216" i="9"/>
  <c r="G217" i="9"/>
  <c r="BT253" i="9"/>
  <c r="BN279" i="9"/>
  <c r="BP279" i="9"/>
  <c r="S60" i="10"/>
  <c r="BF14" i="10"/>
  <c r="AL20" i="10"/>
  <c r="AL30" i="10"/>
  <c r="AL41" i="10"/>
  <c r="Q219" i="10"/>
  <c r="AL96" i="10"/>
  <c r="AH127" i="10"/>
  <c r="BJ167" i="10"/>
  <c r="BJ169" i="10"/>
  <c r="BJ187" i="10"/>
  <c r="BH191" i="10"/>
  <c r="BJ216" i="10"/>
  <c r="BF241" i="10"/>
  <c r="AV287" i="10"/>
  <c r="M253" i="10"/>
  <c r="BF254" i="10"/>
  <c r="AL259" i="10"/>
  <c r="M278" i="10"/>
  <c r="BF279" i="10"/>
  <c r="BF284" i="10"/>
  <c r="BR114" i="9"/>
  <c r="AL147" i="9"/>
  <c r="M177" i="9"/>
  <c r="M186" i="9"/>
  <c r="BZ199" i="9"/>
  <c r="BV203" i="9"/>
  <c r="BR210" i="9"/>
  <c r="BP283" i="9"/>
  <c r="U60" i="10"/>
  <c r="AL18" i="10"/>
  <c r="BJ22" i="10"/>
  <c r="BF26" i="10"/>
  <c r="AL29" i="10"/>
  <c r="M40" i="10"/>
  <c r="BJ44" i="10"/>
  <c r="M51" i="10"/>
  <c r="M52" i="10"/>
  <c r="M57" i="10"/>
  <c r="BJ58" i="10"/>
  <c r="AH96" i="10"/>
  <c r="BF140" i="10"/>
  <c r="AH175" i="10"/>
  <c r="BJ195" i="10"/>
  <c r="M204" i="10"/>
  <c r="BJ211" i="10"/>
  <c r="BF215" i="10"/>
  <c r="AZ287" i="10"/>
  <c r="AL247" i="10"/>
  <c r="AH259" i="10"/>
  <c r="BF266" i="10"/>
  <c r="BR17" i="9"/>
  <c r="BN24" i="9"/>
  <c r="BR26" i="9"/>
  <c r="BR27" i="9"/>
  <c r="AE32" i="9"/>
  <c r="Y34" i="9"/>
  <c r="S35" i="9"/>
  <c r="BV35" i="9"/>
  <c r="BD47" i="9"/>
  <c r="BF47" i="9" s="1"/>
  <c r="BV52" i="9"/>
  <c r="BT57" i="9"/>
  <c r="BN91" i="9"/>
  <c r="G92" i="9"/>
  <c r="BN92" i="9"/>
  <c r="BD95" i="9"/>
  <c r="BF95" i="9" s="1"/>
  <c r="AE114" i="9"/>
  <c r="BV114" i="9"/>
  <c r="BD116" i="9"/>
  <c r="BF116" i="9" s="1"/>
  <c r="BD117" i="9"/>
  <c r="BF117" i="9" s="1"/>
  <c r="CD141" i="9"/>
  <c r="M171" i="9"/>
  <c r="CB175" i="9"/>
  <c r="BR180" i="9"/>
  <c r="BR186" i="9"/>
  <c r="AX191" i="9"/>
  <c r="BH195" i="9"/>
  <c r="BH197" i="9"/>
  <c r="AX199" i="9"/>
  <c r="AR201" i="9"/>
  <c r="BX204" i="9"/>
  <c r="AE213" i="9"/>
  <c r="Y215" i="9"/>
  <c r="S217" i="9"/>
  <c r="M248" i="9"/>
  <c r="O248" i="9" s="1"/>
  <c r="CB253" i="9"/>
  <c r="M256" i="9"/>
  <c r="O256" i="9" s="1"/>
  <c r="Y269" i="9"/>
  <c r="BH280" i="9"/>
  <c r="W60" i="10"/>
  <c r="BJ17" i="10"/>
  <c r="G21" i="10"/>
  <c r="BJ28" i="10"/>
  <c r="BJ90" i="10"/>
  <c r="AH114" i="10"/>
  <c r="G131" i="10"/>
  <c r="BH133" i="10"/>
  <c r="AL134" i="10"/>
  <c r="BF135" i="10"/>
  <c r="M139" i="10"/>
  <c r="AL144" i="10"/>
  <c r="G171" i="10"/>
  <c r="AL174" i="10"/>
  <c r="AL180" i="10"/>
  <c r="AH198" i="10"/>
  <c r="BJ207" i="10"/>
  <c r="BH215" i="10"/>
  <c r="Q287" i="10"/>
  <c r="BH248" i="10"/>
  <c r="BF255" i="10"/>
  <c r="AL274" i="10"/>
  <c r="BH284" i="10"/>
  <c r="BT17" i="9"/>
  <c r="BR18" i="9"/>
  <c r="BN20" i="9"/>
  <c r="BH22" i="9"/>
  <c r="S27" i="9"/>
  <c r="BD28" i="9"/>
  <c r="BF28" i="9" s="1"/>
  <c r="CB29" i="9"/>
  <c r="AE34" i="9"/>
  <c r="BN44" i="9"/>
  <c r="BZ114" i="9"/>
  <c r="M117" i="9"/>
  <c r="BN122" i="9"/>
  <c r="BD137" i="9"/>
  <c r="BF137" i="9" s="1"/>
  <c r="BH139" i="9"/>
  <c r="AL168" i="9"/>
  <c r="S171" i="9"/>
  <c r="BV173" i="9"/>
  <c r="BN181" i="9"/>
  <c r="AL185" i="9"/>
  <c r="Y186" i="9"/>
  <c r="BD198" i="9"/>
  <c r="BF198" i="9" s="1"/>
  <c r="BZ203" i="9"/>
  <c r="BH208" i="9"/>
  <c r="AR214" i="9"/>
  <c r="AE215" i="9"/>
  <c r="S216" i="9"/>
  <c r="AE247" i="9"/>
  <c r="BT249" i="9"/>
  <c r="Y259" i="9"/>
  <c r="Y261" i="9"/>
  <c r="BT272" i="9"/>
  <c r="AL21" i="10"/>
  <c r="AL32" i="10"/>
  <c r="BJ34" i="10"/>
  <c r="M42" i="10"/>
  <c r="BJ45" i="10"/>
  <c r="AH54" i="10"/>
  <c r="AH92" i="10"/>
  <c r="BH107" i="10"/>
  <c r="BJ135" i="10"/>
  <c r="BH140" i="10"/>
  <c r="BF167" i="10"/>
  <c r="AH186" i="10"/>
  <c r="BJ202" i="10"/>
  <c r="BJ213" i="10"/>
  <c r="BJ217" i="10"/>
  <c r="M241" i="10"/>
  <c r="BJ244" i="10"/>
  <c r="AL266" i="10"/>
  <c r="AH266" i="10"/>
  <c r="AH275" i="10"/>
  <c r="BF280" i="10"/>
  <c r="U23" i="9"/>
  <c r="BP44" i="9"/>
  <c r="BD51" i="9"/>
  <c r="BF51" i="9" s="1"/>
  <c r="BX57" i="9"/>
  <c r="BR92" i="9"/>
  <c r="M97" i="9"/>
  <c r="I99" i="9"/>
  <c r="BD109" i="9"/>
  <c r="BF109" i="9" s="1"/>
  <c r="AL114" i="9"/>
  <c r="CB114" i="9"/>
  <c r="BZ168" i="9"/>
  <c r="AR185" i="9"/>
  <c r="AR195" i="9"/>
  <c r="AR203" i="9"/>
  <c r="Y216" i="9"/>
  <c r="BR243" i="9"/>
  <c r="Y248" i="9"/>
  <c r="Y260" i="9"/>
  <c r="BV261" i="9"/>
  <c r="BN266" i="9"/>
  <c r="AL15" i="10"/>
  <c r="BH16" i="10"/>
  <c r="BH27" i="10"/>
  <c r="AL38" i="10"/>
  <c r="M48" i="10"/>
  <c r="M53" i="10"/>
  <c r="M90" i="10"/>
  <c r="AH91" i="10"/>
  <c r="AH95" i="10"/>
  <c r="BH103" i="10"/>
  <c r="BJ107" i="10"/>
  <c r="BH115" i="10"/>
  <c r="AL116" i="10"/>
  <c r="AH122" i="10"/>
  <c r="AH138" i="10"/>
  <c r="G146" i="10"/>
  <c r="BH171" i="10"/>
  <c r="BJ183" i="10"/>
  <c r="AH193" i="10"/>
  <c r="AH199" i="10"/>
  <c r="AH213" i="10"/>
  <c r="AH217" i="10"/>
  <c r="BF261" i="10"/>
  <c r="AH263" i="10"/>
  <c r="AL271" i="10"/>
  <c r="BF272" i="10"/>
  <c r="BH104" i="10"/>
  <c r="M104" i="10"/>
  <c r="M54" i="10"/>
  <c r="AL39" i="10"/>
  <c r="AL45" i="10"/>
  <c r="M50" i="10"/>
  <c r="M45" i="10"/>
  <c r="BH45" i="10"/>
  <c r="G16" i="10"/>
  <c r="BF16" i="10"/>
  <c r="G20" i="10"/>
  <c r="BF20" i="10"/>
  <c r="BF23" i="10"/>
  <c r="G27" i="10"/>
  <c r="BF27" i="10"/>
  <c r="G30" i="10"/>
  <c r="BF30" i="10"/>
  <c r="G34" i="10"/>
  <c r="BF34" i="10"/>
  <c r="G38" i="10"/>
  <c r="BF38" i="10"/>
  <c r="G41" i="10"/>
  <c r="BF41" i="10"/>
  <c r="G45" i="10"/>
  <c r="BF45" i="10"/>
  <c r="G48" i="10"/>
  <c r="BF48" i="10"/>
  <c r="G52" i="10"/>
  <c r="BF52" i="10"/>
  <c r="G56" i="10"/>
  <c r="BF56" i="10"/>
  <c r="BD219" i="10"/>
  <c r="BH93" i="10"/>
  <c r="BJ108" i="10"/>
  <c r="G147" i="10"/>
  <c r="Y60" i="10"/>
  <c r="AH16" i="10"/>
  <c r="AH20" i="10"/>
  <c r="AH27" i="10"/>
  <c r="AH30" i="10"/>
  <c r="AH34" i="10"/>
  <c r="AH38" i="10"/>
  <c r="AH41" i="10"/>
  <c r="AH45" i="10"/>
  <c r="AH48" i="10"/>
  <c r="AH52" i="10"/>
  <c r="AH56" i="10"/>
  <c r="BF104" i="10"/>
  <c r="G104" i="10"/>
  <c r="AL104" i="10"/>
  <c r="BJ129" i="10"/>
  <c r="AH129" i="10"/>
  <c r="G129" i="10"/>
  <c r="AH191" i="10"/>
  <c r="BH58" i="10"/>
  <c r="AH90" i="10"/>
  <c r="BF115" i="10"/>
  <c r="G115" i="10"/>
  <c r="BJ119" i="10"/>
  <c r="G133" i="10"/>
  <c r="BF133" i="10"/>
  <c r="BF147" i="10"/>
  <c r="BD60" i="10"/>
  <c r="BF57" i="10"/>
  <c r="AD219" i="10"/>
  <c r="BF90" i="10"/>
  <c r="G90" i="10"/>
  <c r="BH168" i="10"/>
  <c r="M168" i="10"/>
  <c r="AF60" i="10"/>
  <c r="AF219" i="10"/>
  <c r="AH89" i="10"/>
  <c r="BJ110" i="10"/>
  <c r="AL125" i="10"/>
  <c r="AL145" i="10"/>
  <c r="AH14" i="10"/>
  <c r="AH17" i="10"/>
  <c r="AH21" i="10"/>
  <c r="AH24" i="10"/>
  <c r="AH28" i="10"/>
  <c r="AH32" i="10"/>
  <c r="AH35" i="10"/>
  <c r="AH39" i="10"/>
  <c r="AH42" i="10"/>
  <c r="AH46" i="10"/>
  <c r="AH50" i="10"/>
  <c r="AH53" i="10"/>
  <c r="AH58" i="10"/>
  <c r="E219" i="10"/>
  <c r="BF93" i="10"/>
  <c r="G93" i="10"/>
  <c r="AL93" i="10"/>
  <c r="BF96" i="10"/>
  <c r="BJ104" i="10"/>
  <c r="BF111" i="10"/>
  <c r="G111" i="10"/>
  <c r="BJ14" i="10"/>
  <c r="AL58" i="10"/>
  <c r="BJ96" i="10"/>
  <c r="BF122" i="10"/>
  <c r="G122" i="10"/>
  <c r="AL169" i="10"/>
  <c r="BF97" i="10"/>
  <c r="G97" i="10"/>
  <c r="BH141" i="10"/>
  <c r="M141" i="10"/>
  <c r="AL141" i="10"/>
  <c r="BF173" i="10"/>
  <c r="G173" i="10"/>
  <c r="G15" i="10"/>
  <c r="G18" i="10"/>
  <c r="G22" i="10"/>
  <c r="G26" i="10"/>
  <c r="G29" i="10"/>
  <c r="BF33" i="10"/>
  <c r="G36" i="10"/>
  <c r="BF36" i="10"/>
  <c r="G40" i="10"/>
  <c r="BF40" i="10"/>
  <c r="G44" i="10"/>
  <c r="BF44" i="10"/>
  <c r="G47" i="10"/>
  <c r="BF47" i="10"/>
  <c r="G51" i="10"/>
  <c r="BF51" i="10"/>
  <c r="G54" i="10"/>
  <c r="BF54" i="10"/>
  <c r="BF108" i="10"/>
  <c r="G108" i="10"/>
  <c r="AL108" i="10"/>
  <c r="BH145" i="10"/>
  <c r="M145" i="10"/>
  <c r="BH169" i="10"/>
  <c r="M169" i="10"/>
  <c r="BH108" i="10"/>
  <c r="M108" i="10"/>
  <c r="BJ111" i="10"/>
  <c r="BH134" i="10"/>
  <c r="M134" i="10"/>
  <c r="BH146" i="10"/>
  <c r="BF174" i="10"/>
  <c r="G174" i="10"/>
  <c r="M177" i="10"/>
  <c r="BH177" i="10"/>
  <c r="M179" i="10"/>
  <c r="S219" i="10"/>
  <c r="G96" i="10"/>
  <c r="BF101" i="10"/>
  <c r="G101" i="10"/>
  <c r="BF119" i="10"/>
  <c r="G119" i="10"/>
  <c r="BJ122" i="10"/>
  <c r="G135" i="10"/>
  <c r="AL135" i="10"/>
  <c r="U219" i="10"/>
  <c r="AH141" i="10"/>
  <c r="BJ141" i="10"/>
  <c r="AH173" i="10"/>
  <c r="W219" i="10"/>
  <c r="AV219" i="10"/>
  <c r="G91" i="10"/>
  <c r="G95" i="10"/>
  <c r="G98" i="10"/>
  <c r="G102" i="10"/>
  <c r="G105" i="10"/>
  <c r="AH123" i="10"/>
  <c r="BJ123" i="10"/>
  <c r="AH135" i="10"/>
  <c r="AH147" i="10"/>
  <c r="BF165" i="10"/>
  <c r="BF189" i="10"/>
  <c r="G189" i="10"/>
  <c r="BF197" i="10"/>
  <c r="G197" i="10"/>
  <c r="Y219" i="10"/>
  <c r="BF125" i="10"/>
  <c r="BF137" i="10"/>
  <c r="BJ165" i="10"/>
  <c r="BH178" i="10"/>
  <c r="BF193" i="10"/>
  <c r="G193" i="10"/>
  <c r="M202" i="10"/>
  <c r="AA219" i="10"/>
  <c r="AZ219" i="10"/>
  <c r="G125" i="10"/>
  <c r="AH131" i="10"/>
  <c r="BJ131" i="10"/>
  <c r="G137" i="10"/>
  <c r="AH143" i="10"/>
  <c r="G165" i="10"/>
  <c r="BF138" i="10"/>
  <c r="BF126" i="10"/>
  <c r="BJ138" i="10"/>
  <c r="AL178" i="10"/>
  <c r="BF186" i="10"/>
  <c r="G186" i="10"/>
  <c r="G126" i="10"/>
  <c r="BH126" i="10"/>
  <c r="AH132" i="10"/>
  <c r="AH144" i="10"/>
  <c r="BF145" i="10"/>
  <c r="BJ145" i="10"/>
  <c r="BJ127" i="10"/>
  <c r="AH139" i="10"/>
  <c r="G145" i="10"/>
  <c r="BF146" i="10"/>
  <c r="AH167" i="10"/>
  <c r="AL177" i="10"/>
  <c r="BF177" i="10"/>
  <c r="G177" i="10"/>
  <c r="AN219" i="10"/>
  <c r="G127" i="10"/>
  <c r="AH133" i="10"/>
  <c r="AH168" i="10"/>
  <c r="BJ168" i="10"/>
  <c r="AH134" i="10"/>
  <c r="BJ134" i="10"/>
  <c r="AH146" i="10"/>
  <c r="BF169" i="10"/>
  <c r="G169" i="10"/>
  <c r="BJ172" i="10"/>
  <c r="BF245" i="10"/>
  <c r="G245" i="10"/>
  <c r="BF260" i="10"/>
  <c r="G260" i="10"/>
  <c r="M263" i="10"/>
  <c r="BH263" i="10"/>
  <c r="AL183" i="10"/>
  <c r="BJ196" i="10"/>
  <c r="BF201" i="10"/>
  <c r="G201" i="10"/>
  <c r="AL211" i="10"/>
  <c r="BJ186" i="10"/>
  <c r="BF187" i="10"/>
  <c r="G187" i="10"/>
  <c r="BF192" i="10"/>
  <c r="G192" i="10"/>
  <c r="AL197" i="10"/>
  <c r="BJ199" i="10"/>
  <c r="BF204" i="10"/>
  <c r="G204" i="10"/>
  <c r="BD287" i="10"/>
  <c r="M269" i="10"/>
  <c r="AH274" i="10"/>
  <c r="AH278" i="10"/>
  <c r="BJ191" i="10"/>
  <c r="BF196" i="10"/>
  <c r="G196" i="10"/>
  <c r="BJ203" i="10"/>
  <c r="BF208" i="10"/>
  <c r="G208" i="10"/>
  <c r="U287" i="10"/>
  <c r="BF242" i="10"/>
  <c r="G242" i="10"/>
  <c r="AL245" i="10"/>
  <c r="BF256" i="10"/>
  <c r="G256" i="10"/>
  <c r="AL260" i="10"/>
  <c r="AH267" i="10"/>
  <c r="BF199" i="10"/>
  <c r="G199" i="10"/>
  <c r="M256" i="10"/>
  <c r="BH256" i="10"/>
  <c r="BF285" i="10"/>
  <c r="G285" i="10"/>
  <c r="AL187" i="10"/>
  <c r="BF191" i="10"/>
  <c r="G191" i="10"/>
  <c r="BJ198" i="10"/>
  <c r="BF203" i="10"/>
  <c r="G203" i="10"/>
  <c r="BF281" i="10"/>
  <c r="G281" i="10"/>
  <c r="G180" i="10"/>
  <c r="BF180" i="10"/>
  <c r="BJ184" i="10"/>
  <c r="BF185" i="10"/>
  <c r="G185" i="10"/>
  <c r="BF195" i="10"/>
  <c r="G195" i="10"/>
  <c r="AL196" i="10"/>
  <c r="BF207" i="10"/>
  <c r="G207" i="10"/>
  <c r="BF210" i="10"/>
  <c r="G210" i="10"/>
  <c r="AL253" i="10"/>
  <c r="BF253" i="10"/>
  <c r="G253" i="10"/>
  <c r="BF271" i="10"/>
  <c r="BF274" i="10"/>
  <c r="G274" i="10"/>
  <c r="BF278" i="10"/>
  <c r="G278" i="10"/>
  <c r="AL186" i="10"/>
  <c r="BJ190" i="10"/>
  <c r="BF198" i="10"/>
  <c r="G198" i="10"/>
  <c r="AL199" i="10"/>
  <c r="BJ205" i="10"/>
  <c r="AD287" i="10"/>
  <c r="BF267" i="10"/>
  <c r="G267" i="10"/>
  <c r="BF184" i="10"/>
  <c r="G184" i="10"/>
  <c r="BF202" i="10"/>
  <c r="G202" i="10"/>
  <c r="AL202" i="10"/>
  <c r="BH253" i="10"/>
  <c r="BF181" i="10"/>
  <c r="AL185" i="10"/>
  <c r="AL195" i="10"/>
  <c r="BJ197" i="10"/>
  <c r="BF205" i="10"/>
  <c r="G205" i="10"/>
  <c r="AL207" i="10"/>
  <c r="BF249" i="10"/>
  <c r="G249" i="10"/>
  <c r="BF263" i="10"/>
  <c r="G263" i="10"/>
  <c r="BH271" i="10"/>
  <c r="M274" i="10"/>
  <c r="AL285" i="10"/>
  <c r="BJ181" i="10"/>
  <c r="BF183" i="10"/>
  <c r="G183" i="10"/>
  <c r="BJ189" i="10"/>
  <c r="BF190" i="10"/>
  <c r="G190" i="10"/>
  <c r="BJ201" i="10"/>
  <c r="BF209" i="10"/>
  <c r="G209" i="10"/>
  <c r="AL249" i="10"/>
  <c r="AL267" i="10"/>
  <c r="AH242" i="10"/>
  <c r="AH245" i="10"/>
  <c r="AH249" i="10"/>
  <c r="AH253" i="10"/>
  <c r="AH256" i="10"/>
  <c r="AH260" i="10"/>
  <c r="G211" i="10"/>
  <c r="BF211" i="10"/>
  <c r="G215" i="10"/>
  <c r="G243" i="10"/>
  <c r="G247" i="10"/>
  <c r="G250" i="10"/>
  <c r="G254" i="10"/>
  <c r="G257" i="10"/>
  <c r="G261" i="10"/>
  <c r="G265" i="10"/>
  <c r="G268" i="10"/>
  <c r="G272" i="10"/>
  <c r="G275" i="10"/>
  <c r="G279" i="10"/>
  <c r="G283" i="10"/>
  <c r="E287" i="10"/>
  <c r="AH243" i="10"/>
  <c r="AH247" i="10"/>
  <c r="AH250" i="10"/>
  <c r="AH254" i="10"/>
  <c r="AH257" i="10"/>
  <c r="AH261" i="10"/>
  <c r="AH265" i="10"/>
  <c r="AH268" i="10"/>
  <c r="AF287" i="10"/>
  <c r="G213" i="10"/>
  <c r="BF213" i="10"/>
  <c r="G216" i="10"/>
  <c r="BF216" i="10"/>
  <c r="G241" i="10"/>
  <c r="G244" i="10"/>
  <c r="G248" i="10"/>
  <c r="G251" i="10"/>
  <c r="G255" i="10"/>
  <c r="G259" i="10"/>
  <c r="G262" i="10"/>
  <c r="G266" i="10"/>
  <c r="G269" i="10"/>
  <c r="G273" i="10"/>
  <c r="G277" i="10"/>
  <c r="G280" i="10"/>
  <c r="G284" i="10"/>
  <c r="AH241" i="10"/>
  <c r="AH244" i="10"/>
  <c r="AH248" i="10"/>
  <c r="AH251" i="10"/>
  <c r="AH255" i="10"/>
  <c r="AH280" i="10"/>
  <c r="AH284" i="10"/>
  <c r="G214" i="10"/>
  <c r="G217" i="10"/>
  <c r="CD104" i="9"/>
  <c r="BD104" i="9"/>
  <c r="BF104" i="9" s="1"/>
  <c r="M107" i="9"/>
  <c r="BT107" i="9"/>
  <c r="BD167" i="9"/>
  <c r="BF167" i="9" s="1"/>
  <c r="CD167" i="9"/>
  <c r="AL241" i="9"/>
  <c r="AN241" i="9" s="1"/>
  <c r="CB241" i="9"/>
  <c r="AA268" i="5"/>
  <c r="BC93" i="6"/>
  <c r="BE93" i="6" s="1"/>
  <c r="BC132" i="6"/>
  <c r="BE132" i="6" s="1"/>
  <c r="AU138" i="6"/>
  <c r="AU180" i="6"/>
  <c r="AU184" i="6"/>
  <c r="AU216" i="6"/>
  <c r="AF257" i="8"/>
  <c r="AH257" i="8" s="1"/>
  <c r="AL17" i="9"/>
  <c r="BD20" i="9"/>
  <c r="BF20" i="9" s="1"/>
  <c r="AA23" i="9"/>
  <c r="G24" i="9"/>
  <c r="BD24" i="9"/>
  <c r="BF24" i="9" s="1"/>
  <c r="AL29" i="9"/>
  <c r="M30" i="9"/>
  <c r="O33" i="9"/>
  <c r="AL39" i="9"/>
  <c r="M40" i="9"/>
  <c r="G41" i="9"/>
  <c r="BV41" i="9"/>
  <c r="AL44" i="9"/>
  <c r="Y45" i="9"/>
  <c r="CB45" i="9"/>
  <c r="AE47" i="9"/>
  <c r="BZ47" i="9"/>
  <c r="AX48" i="9"/>
  <c r="AL56" i="9"/>
  <c r="BD58" i="9"/>
  <c r="BF58" i="9" s="1"/>
  <c r="CB89" i="9"/>
  <c r="BD90" i="9"/>
  <c r="BF90" i="9" s="1"/>
  <c r="Y91" i="9"/>
  <c r="AR92" i="9"/>
  <c r="BP92" i="9"/>
  <c r="S92" i="9"/>
  <c r="BD102" i="9"/>
  <c r="BF102" i="9" s="1"/>
  <c r="AE104" i="9"/>
  <c r="BV104" i="9"/>
  <c r="Y104" i="9"/>
  <c r="AX119" i="9"/>
  <c r="Y119" i="9"/>
  <c r="G137" i="9"/>
  <c r="BZ187" i="9"/>
  <c r="AE209" i="9"/>
  <c r="AL209" i="9"/>
  <c r="Y209" i="9"/>
  <c r="BP209" i="9"/>
  <c r="AZ271" i="9"/>
  <c r="AN271" i="9"/>
  <c r="BP41" i="9"/>
  <c r="AE58" i="9"/>
  <c r="AR58" i="9"/>
  <c r="M58" i="9"/>
  <c r="BH111" i="9"/>
  <c r="U15" i="5"/>
  <c r="O91" i="5"/>
  <c r="O105" i="5"/>
  <c r="AA108" i="5"/>
  <c r="O120" i="5"/>
  <c r="O134" i="5"/>
  <c r="I165" i="5"/>
  <c r="I180" i="5"/>
  <c r="AP187" i="5"/>
  <c r="O196" i="5"/>
  <c r="U197" i="5"/>
  <c r="O210" i="5"/>
  <c r="AP284" i="5"/>
  <c r="AU16" i="6"/>
  <c r="BK26" i="6"/>
  <c r="AU29" i="6"/>
  <c r="AO41" i="6"/>
  <c r="AI45" i="6"/>
  <c r="BC58" i="6"/>
  <c r="BE58" i="6" s="1"/>
  <c r="BC104" i="6"/>
  <c r="BE104" i="6" s="1"/>
  <c r="BC108" i="6"/>
  <c r="BE108" i="6" s="1"/>
  <c r="BC126" i="6"/>
  <c r="BE126" i="6" s="1"/>
  <c r="AC127" i="6"/>
  <c r="AI140" i="6"/>
  <c r="AI178" i="6"/>
  <c r="AF208" i="8"/>
  <c r="AH208" i="8" s="1"/>
  <c r="BN14" i="9"/>
  <c r="BP14" i="9"/>
  <c r="BV18" i="9"/>
  <c r="G20" i="9"/>
  <c r="BP20" i="9"/>
  <c r="BZ21" i="9"/>
  <c r="AL22" i="9"/>
  <c r="M24" i="9"/>
  <c r="BP24" i="9"/>
  <c r="AX26" i="9"/>
  <c r="S28" i="9"/>
  <c r="BV28" i="9"/>
  <c r="AR29" i="9"/>
  <c r="Y30" i="9"/>
  <c r="U33" i="9"/>
  <c r="S36" i="9"/>
  <c r="AR39" i="9"/>
  <c r="CB41" i="9"/>
  <c r="AX44" i="9"/>
  <c r="AE45" i="9"/>
  <c r="BN46" i="9"/>
  <c r="AL47" i="9"/>
  <c r="BN48" i="9"/>
  <c r="CB52" i="9"/>
  <c r="AL52" i="9"/>
  <c r="BR54" i="9"/>
  <c r="AR56" i="9"/>
  <c r="G58" i="9"/>
  <c r="BP58" i="9"/>
  <c r="AE89" i="9"/>
  <c r="BN90" i="9"/>
  <c r="M92" i="9"/>
  <c r="BT92" i="9"/>
  <c r="AL97" i="9"/>
  <c r="G102" i="9"/>
  <c r="BN102" i="9"/>
  <c r="BN104" i="9"/>
  <c r="G104" i="9"/>
  <c r="BT104" i="9"/>
  <c r="BT111" i="9"/>
  <c r="M119" i="9"/>
  <c r="BR119" i="9"/>
  <c r="BX208" i="9"/>
  <c r="AR208" i="9"/>
  <c r="Y208" i="9"/>
  <c r="BZ208" i="9"/>
  <c r="BN241" i="9"/>
  <c r="CB262" i="9"/>
  <c r="AL262" i="9"/>
  <c r="AN262" i="9" s="1"/>
  <c r="BZ262" i="9"/>
  <c r="Y262" i="9"/>
  <c r="BT262" i="9"/>
  <c r="M262" i="9"/>
  <c r="O262" i="9" s="1"/>
  <c r="AA15" i="5"/>
  <c r="U42" i="5"/>
  <c r="AE57" i="5"/>
  <c r="AC57" i="5" s="1"/>
  <c r="U58" i="5"/>
  <c r="O90" i="5"/>
  <c r="U91" i="5"/>
  <c r="O104" i="5"/>
  <c r="AA107" i="5"/>
  <c r="O133" i="5"/>
  <c r="I147" i="5"/>
  <c r="O165" i="5"/>
  <c r="AA167" i="5"/>
  <c r="BC23" i="6"/>
  <c r="AO102" i="6"/>
  <c r="BK173" i="6"/>
  <c r="AO185" i="6"/>
  <c r="AL18" i="9"/>
  <c r="M20" i="9"/>
  <c r="BT20" i="9"/>
  <c r="BR24" i="9"/>
  <c r="BT24" i="9"/>
  <c r="BT36" i="9"/>
  <c r="BT41" i="9"/>
  <c r="AL45" i="9"/>
  <c r="BH58" i="9"/>
  <c r="BV58" i="9"/>
  <c r="AL91" i="9"/>
  <c r="AX95" i="9"/>
  <c r="AL98" i="9"/>
  <c r="AE111" i="9"/>
  <c r="M120" i="9"/>
  <c r="BV120" i="9"/>
  <c r="BT120" i="9"/>
  <c r="Y120" i="9"/>
  <c r="BP120" i="9"/>
  <c r="BN120" i="9"/>
  <c r="S120" i="9"/>
  <c r="G120" i="9"/>
  <c r="AX187" i="9"/>
  <c r="AR187" i="9"/>
  <c r="BX187" i="9"/>
  <c r="S187" i="9"/>
  <c r="BP187" i="9"/>
  <c r="CD196" i="9"/>
  <c r="BD196" i="9"/>
  <c r="BF196" i="9" s="1"/>
  <c r="CD205" i="9"/>
  <c r="BD205" i="9"/>
  <c r="BF205" i="9" s="1"/>
  <c r="G209" i="9"/>
  <c r="CB280" i="9"/>
  <c r="AL280" i="9"/>
  <c r="AN280" i="9" s="1"/>
  <c r="BN280" i="9"/>
  <c r="M280" i="9"/>
  <c r="O280" i="9" s="1"/>
  <c r="BX41" i="9"/>
  <c r="S54" i="9"/>
  <c r="BX54" i="9"/>
  <c r="AR54" i="9"/>
  <c r="AX102" i="9"/>
  <c r="CB102" i="9"/>
  <c r="S102" i="9"/>
  <c r="AA91" i="5"/>
  <c r="U104" i="5"/>
  <c r="U133" i="5"/>
  <c r="AC39" i="6"/>
  <c r="AI92" i="6"/>
  <c r="BK202" i="6"/>
  <c r="AF216" i="8"/>
  <c r="AH216" i="8" s="1"/>
  <c r="U287" i="8"/>
  <c r="M14" i="9"/>
  <c r="BH15" i="9"/>
  <c r="BR20" i="9"/>
  <c r="BV20" i="9"/>
  <c r="CB22" i="9"/>
  <c r="BX30" i="9"/>
  <c r="BN34" i="9"/>
  <c r="AE36" i="9"/>
  <c r="BX40" i="9"/>
  <c r="AE41" i="9"/>
  <c r="BP42" i="9"/>
  <c r="AR45" i="9"/>
  <c r="AR47" i="9"/>
  <c r="M48" i="9"/>
  <c r="BP48" i="9"/>
  <c r="BN54" i="9"/>
  <c r="BD56" i="9"/>
  <c r="BF56" i="9" s="1"/>
  <c r="S58" i="9"/>
  <c r="BZ58" i="9"/>
  <c r="Y92" i="9"/>
  <c r="BZ92" i="9"/>
  <c r="BZ98" i="9"/>
  <c r="M102" i="9"/>
  <c r="BX120" i="9"/>
  <c r="G122" i="9"/>
  <c r="BT140" i="9"/>
  <c r="BR140" i="9"/>
  <c r="AL140" i="9"/>
  <c r="AE140" i="9"/>
  <c r="BR187" i="9"/>
  <c r="AL196" i="9"/>
  <c r="AE196" i="9"/>
  <c r="BX196" i="9"/>
  <c r="BV196" i="9"/>
  <c r="BP196" i="9"/>
  <c r="M196" i="9"/>
  <c r="AX205" i="9"/>
  <c r="AL205" i="9"/>
  <c r="CB205" i="9"/>
  <c r="BX205" i="9"/>
  <c r="Y205" i="9"/>
  <c r="BT205" i="9"/>
  <c r="BR205" i="9"/>
  <c r="S205" i="9"/>
  <c r="M205" i="9"/>
  <c r="CD243" i="9"/>
  <c r="BD243" i="9"/>
  <c r="BF243" i="9" s="1"/>
  <c r="BN283" i="9"/>
  <c r="G283" i="9"/>
  <c r="AA105" i="5"/>
  <c r="O147" i="5"/>
  <c r="U165" i="5"/>
  <c r="U180" i="5"/>
  <c r="U40" i="5"/>
  <c r="AA41" i="5"/>
  <c r="O53" i="5"/>
  <c r="AA89" i="5"/>
  <c r="AA90" i="5"/>
  <c r="AA104" i="5"/>
  <c r="U179" i="5"/>
  <c r="AU123" i="6"/>
  <c r="AC145" i="6"/>
  <c r="AC175" i="6"/>
  <c r="BE181" i="6"/>
  <c r="AC186" i="6"/>
  <c r="AC190" i="6"/>
  <c r="G60" i="8"/>
  <c r="AN60" i="8"/>
  <c r="S219" i="8"/>
  <c r="CB18" i="9"/>
  <c r="Y20" i="9"/>
  <c r="BV24" i="9"/>
  <c r="BZ30" i="9"/>
  <c r="BD39" i="9"/>
  <c r="BF39" i="9" s="1"/>
  <c r="BR42" i="9"/>
  <c r="BT48" i="9"/>
  <c r="Y58" i="9"/>
  <c r="AR89" i="9"/>
  <c r="Y107" i="9"/>
  <c r="BV183" i="9"/>
  <c r="AL183" i="9"/>
  <c r="BX183" i="9"/>
  <c r="BT183" i="9"/>
  <c r="BZ193" i="9"/>
  <c r="BP193" i="9"/>
  <c r="M208" i="9"/>
  <c r="AL284" i="9"/>
  <c r="AN284" i="9" s="1"/>
  <c r="CB284" i="9"/>
  <c r="BZ284" i="9"/>
  <c r="M284" i="9"/>
  <c r="O284" i="9" s="1"/>
  <c r="I36" i="5"/>
  <c r="AA40" i="5"/>
  <c r="AA132" i="5"/>
  <c r="O144" i="5"/>
  <c r="AA146" i="5"/>
  <c r="AA147" i="5"/>
  <c r="AE174" i="5"/>
  <c r="K174" i="5" s="1"/>
  <c r="AU32" i="6"/>
  <c r="AO35" i="6"/>
  <c r="AO39" i="6"/>
  <c r="BK41" i="6"/>
  <c r="BC48" i="6"/>
  <c r="BE48" i="6" s="1"/>
  <c r="AI91" i="6"/>
  <c r="BC105" i="6"/>
  <c r="BE105" i="6" s="1"/>
  <c r="BC113" i="6"/>
  <c r="BE113" i="6" s="1"/>
  <c r="AO131" i="6"/>
  <c r="AI145" i="6"/>
  <c r="AI165" i="6"/>
  <c r="AI168" i="6"/>
  <c r="AI175" i="6"/>
  <c r="AX18" i="9"/>
  <c r="AE24" i="9"/>
  <c r="AR40" i="9"/>
  <c r="AL41" i="9"/>
  <c r="AX45" i="9"/>
  <c r="G47" i="9"/>
  <c r="BX48" i="9"/>
  <c r="AX56" i="9"/>
  <c r="BV56" i="9"/>
  <c r="G91" i="9"/>
  <c r="AX91" i="9"/>
  <c r="BV95" i="9"/>
  <c r="AR95" i="9"/>
  <c r="BX95" i="9"/>
  <c r="M95" i="9"/>
  <c r="Y97" i="9"/>
  <c r="CB97" i="9"/>
  <c r="AX97" i="9"/>
  <c r="BZ126" i="9"/>
  <c r="BX181" i="9"/>
  <c r="AR181" i="9"/>
  <c r="Y181" i="9"/>
  <c r="CB181" i="9"/>
  <c r="BX193" i="9"/>
  <c r="U90" i="5"/>
  <c r="AP14" i="5"/>
  <c r="AA172" i="5"/>
  <c r="U191" i="5"/>
  <c r="U205" i="5"/>
  <c r="BC24" i="6"/>
  <c r="BE24" i="6" s="1"/>
  <c r="BC28" i="6"/>
  <c r="BE28" i="6" s="1"/>
  <c r="BK102" i="6"/>
  <c r="AU129" i="6"/>
  <c r="AO138" i="6"/>
  <c r="BK167" i="6"/>
  <c r="AO168" i="6"/>
  <c r="AO201" i="6"/>
  <c r="BK210" i="6"/>
  <c r="BK214" i="6"/>
  <c r="BV14" i="9"/>
  <c r="Y15" i="9"/>
  <c r="Y16" i="9"/>
  <c r="M17" i="9"/>
  <c r="BX17" i="9"/>
  <c r="BX24" i="9"/>
  <c r="M26" i="9"/>
  <c r="AL28" i="9"/>
  <c r="S29" i="9"/>
  <c r="BX29" i="9"/>
  <c r="AR32" i="9"/>
  <c r="AT33" i="9"/>
  <c r="AX36" i="9"/>
  <c r="CB38" i="9"/>
  <c r="BR39" i="9"/>
  <c r="BT39" i="9"/>
  <c r="CB40" i="9"/>
  <c r="Y42" i="9"/>
  <c r="M44" i="9"/>
  <c r="BX44" i="9"/>
  <c r="Y48" i="9"/>
  <c r="CB48" i="9"/>
  <c r="BD50" i="9"/>
  <c r="BF50" i="9" s="1"/>
  <c r="BT50" i="9"/>
  <c r="AE52" i="9"/>
  <c r="BT54" i="9"/>
  <c r="M56" i="9"/>
  <c r="BP56" i="9"/>
  <c r="BZ95" i="9"/>
  <c r="BV97" i="9"/>
  <c r="AT99" i="9"/>
  <c r="BD111" i="9"/>
  <c r="BF111" i="9" s="1"/>
  <c r="G140" i="9"/>
  <c r="BN178" i="9"/>
  <c r="G178" i="9"/>
  <c r="BP181" i="9"/>
  <c r="M193" i="9"/>
  <c r="BN196" i="9"/>
  <c r="G196" i="9"/>
  <c r="S208" i="9"/>
  <c r="BT284" i="9"/>
  <c r="U283" i="5"/>
  <c r="AL20" i="9"/>
  <c r="I23" i="9"/>
  <c r="BH23" i="9"/>
  <c r="AL24" i="9"/>
  <c r="G45" i="9"/>
  <c r="BD45" i="9"/>
  <c r="BF45" i="9" s="1"/>
  <c r="AE54" i="9"/>
  <c r="AL58" i="9"/>
  <c r="G89" i="9"/>
  <c r="M91" i="9"/>
  <c r="Y98" i="9"/>
  <c r="M98" i="9"/>
  <c r="AX98" i="9"/>
  <c r="AR98" i="9"/>
  <c r="BX98" i="9"/>
  <c r="AE98" i="9"/>
  <c r="BX172" i="9"/>
  <c r="M172" i="9"/>
  <c r="CB172" i="9"/>
  <c r="AX172" i="9"/>
  <c r="BD213" i="9"/>
  <c r="BF213" i="9" s="1"/>
  <c r="CD213" i="9"/>
  <c r="AL275" i="9"/>
  <c r="AN275" i="9" s="1"/>
  <c r="CB275" i="9"/>
  <c r="Y275" i="9"/>
  <c r="BT275" i="9"/>
  <c r="M275" i="9"/>
  <c r="O275" i="9" s="1"/>
  <c r="AP40" i="5"/>
  <c r="I47" i="5"/>
  <c r="U253" i="5"/>
  <c r="U267" i="5"/>
  <c r="AU103" i="6"/>
  <c r="AU110" i="6"/>
  <c r="AO116" i="6"/>
  <c r="AU125" i="6"/>
  <c r="BE168" i="6"/>
  <c r="AC177" i="6"/>
  <c r="O219" i="7"/>
  <c r="AL14" i="9"/>
  <c r="AR20" i="9"/>
  <c r="BZ24" i="9"/>
  <c r="AX41" i="9"/>
  <c r="S47" i="9"/>
  <c r="BP47" i="9"/>
  <c r="G51" i="9"/>
  <c r="AL54" i="9"/>
  <c r="AE91" i="9"/>
  <c r="BX91" i="9"/>
  <c r="BR91" i="9"/>
  <c r="AX111" i="9"/>
  <c r="Y111" i="9"/>
  <c r="AX126" i="9"/>
  <c r="AR126" i="9"/>
  <c r="Y126" i="9"/>
  <c r="BT126" i="9"/>
  <c r="M129" i="9"/>
  <c r="BV129" i="9"/>
  <c r="CB135" i="9"/>
  <c r="M135" i="9"/>
  <c r="AX135" i="9"/>
  <c r="AL135" i="9"/>
  <c r="BZ135" i="9"/>
  <c r="BN135" i="9"/>
  <c r="S135" i="9"/>
  <c r="BV245" i="9"/>
  <c r="G245" i="9"/>
  <c r="BN245" i="9"/>
  <c r="O250" i="5"/>
  <c r="U47" i="5"/>
  <c r="AA191" i="5"/>
  <c r="O18" i="5"/>
  <c r="U20" i="5"/>
  <c r="U34" i="5"/>
  <c r="AA35" i="5"/>
  <c r="O125" i="5"/>
  <c r="AA189" i="5"/>
  <c r="O268" i="5"/>
  <c r="U269" i="5"/>
  <c r="AI47" i="6"/>
  <c r="AI51" i="6"/>
  <c r="BC125" i="6"/>
  <c r="BE125" i="6" s="1"/>
  <c r="AI173" i="6"/>
  <c r="BK261" i="6"/>
  <c r="AL15" i="9"/>
  <c r="BZ16" i="9"/>
  <c r="BP18" i="9"/>
  <c r="BX18" i="9"/>
  <c r="CB20" i="9"/>
  <c r="Y21" i="9"/>
  <c r="BR22" i="9"/>
  <c r="BV26" i="9"/>
  <c r="AE29" i="9"/>
  <c r="BR30" i="9"/>
  <c r="BX34" i="9"/>
  <c r="CD35" i="9"/>
  <c r="BZ36" i="9"/>
  <c r="AE39" i="9"/>
  <c r="BP40" i="9"/>
  <c r="BV44" i="9"/>
  <c r="Y47" i="9"/>
  <c r="BT47" i="9"/>
  <c r="AL48" i="9"/>
  <c r="AR52" i="9"/>
  <c r="BV53" i="9"/>
  <c r="BZ54" i="9"/>
  <c r="BN89" i="9"/>
  <c r="S91" i="9"/>
  <c r="BT95" i="9"/>
  <c r="BR98" i="9"/>
  <c r="BT98" i="9"/>
  <c r="AX104" i="9"/>
  <c r="BX111" i="9"/>
  <c r="AL120" i="9"/>
  <c r="BV126" i="9"/>
  <c r="BR135" i="9"/>
  <c r="M181" i="9"/>
  <c r="CB209" i="9"/>
  <c r="CD241" i="9"/>
  <c r="BD241" i="9"/>
  <c r="BF241" i="9" s="1"/>
  <c r="AE129" i="9"/>
  <c r="BD132" i="9"/>
  <c r="BF132" i="9" s="1"/>
  <c r="AX137" i="9"/>
  <c r="CB146" i="9"/>
  <c r="BV172" i="9"/>
  <c r="AX178" i="9"/>
  <c r="M187" i="9"/>
  <c r="AR199" i="9"/>
  <c r="AL204" i="9"/>
  <c r="AE207" i="9"/>
  <c r="BR208" i="9"/>
  <c r="BD209" i="9"/>
  <c r="BF209" i="9" s="1"/>
  <c r="CD211" i="9"/>
  <c r="AL214" i="9"/>
  <c r="AR216" i="9"/>
  <c r="M217" i="9"/>
  <c r="BZ283" i="9"/>
  <c r="AL285" i="9"/>
  <c r="AN285" i="9" s="1"/>
  <c r="CB167" i="9"/>
  <c r="AX179" i="9"/>
  <c r="BT190" i="9"/>
  <c r="BR193" i="9"/>
  <c r="BN195" i="9"/>
  <c r="BH202" i="9"/>
  <c r="CB204" i="9"/>
  <c r="BT208" i="9"/>
  <c r="AX214" i="9"/>
  <c r="AX216" i="9"/>
  <c r="Y217" i="9"/>
  <c r="AR242" i="9"/>
  <c r="Y244" i="9"/>
  <c r="AR247" i="9"/>
  <c r="AR250" i="9"/>
  <c r="BT256" i="9"/>
  <c r="AE261" i="9"/>
  <c r="Y266" i="9"/>
  <c r="CB266" i="9"/>
  <c r="AL277" i="9"/>
  <c r="AN277" i="9" s="1"/>
  <c r="BV278" i="9"/>
  <c r="AR279" i="9"/>
  <c r="AX283" i="9"/>
  <c r="BT46" i="9"/>
  <c r="Y56" i="9"/>
  <c r="AR57" i="9"/>
  <c r="AR90" i="9"/>
  <c r="BP91" i="9"/>
  <c r="AE109" i="9"/>
  <c r="AX120" i="9"/>
  <c r="Y122" i="9"/>
  <c r="Y131" i="9"/>
  <c r="M133" i="9"/>
  <c r="BZ133" i="9"/>
  <c r="AE135" i="9"/>
  <c r="BN137" i="9"/>
  <c r="BP138" i="9"/>
  <c r="BP143" i="9"/>
  <c r="BT146" i="9"/>
  <c r="AX147" i="9"/>
  <c r="AX168" i="9"/>
  <c r="AL175" i="9"/>
  <c r="Y177" i="9"/>
  <c r="S178" i="9"/>
  <c r="BR178" i="9"/>
  <c r="G183" i="9"/>
  <c r="BX190" i="9"/>
  <c r="G195" i="9"/>
  <c r="AX195" i="9"/>
  <c r="CD198" i="9"/>
  <c r="AL201" i="9"/>
  <c r="M202" i="9"/>
  <c r="AX204" i="9"/>
  <c r="CD209" i="9"/>
  <c r="BP211" i="9"/>
  <c r="BD214" i="9"/>
  <c r="BF214" i="9" s="1"/>
  <c r="AL215" i="9"/>
  <c r="M216" i="9"/>
  <c r="S243" i="9"/>
  <c r="CB247" i="9"/>
  <c r="AL255" i="9"/>
  <c r="AL260" i="9"/>
  <c r="AN260" i="9" s="1"/>
  <c r="AX263" i="9"/>
  <c r="AL269" i="9"/>
  <c r="AN269" i="9" s="1"/>
  <c r="BR275" i="9"/>
  <c r="AR277" i="9"/>
  <c r="M278" i="9"/>
  <c r="O278" i="9" s="1"/>
  <c r="BR284" i="9"/>
  <c r="AE119" i="9"/>
  <c r="AE126" i="9"/>
  <c r="S133" i="9"/>
  <c r="BD134" i="9"/>
  <c r="BF134" i="9" s="1"/>
  <c r="BX135" i="9"/>
  <c r="CB138" i="9"/>
  <c r="M143" i="9"/>
  <c r="BV143" i="9"/>
  <c r="BN147" i="9"/>
  <c r="BR167" i="9"/>
  <c r="BT178" i="9"/>
  <c r="AE187" i="9"/>
  <c r="AE193" i="9"/>
  <c r="AX207" i="9"/>
  <c r="S209" i="9"/>
  <c r="BH210" i="9"/>
  <c r="M211" i="9"/>
  <c r="BZ215" i="9"/>
  <c r="BD216" i="9"/>
  <c r="BF216" i="9" s="1"/>
  <c r="AA271" i="9"/>
  <c r="BR274" i="9"/>
  <c r="AE280" i="9"/>
  <c r="Y284" i="9"/>
  <c r="AL111" i="9"/>
  <c r="CB115" i="9"/>
  <c r="BR116" i="9"/>
  <c r="BX119" i="9"/>
  <c r="BD120" i="9"/>
  <c r="BF120" i="9" s="1"/>
  <c r="AL126" i="9"/>
  <c r="S127" i="9"/>
  <c r="BP127" i="9"/>
  <c r="AE131" i="9"/>
  <c r="Y133" i="9"/>
  <c r="BZ139" i="9"/>
  <c r="BX143" i="9"/>
  <c r="Y178" i="9"/>
  <c r="BP179" i="9"/>
  <c r="G185" i="9"/>
  <c r="AR186" i="9"/>
  <c r="AL187" i="9"/>
  <c r="Y190" i="9"/>
  <c r="G192" i="9"/>
  <c r="BD195" i="9"/>
  <c r="BF195" i="9" s="1"/>
  <c r="BT199" i="9"/>
  <c r="BN204" i="9"/>
  <c r="BD204" i="9"/>
  <c r="BF204" i="9" s="1"/>
  <c r="BT209" i="9"/>
  <c r="AR217" i="9"/>
  <c r="BN243" i="9"/>
  <c r="AG271" i="9"/>
  <c r="BT278" i="9"/>
  <c r="BR283" i="9"/>
  <c r="BN285" i="9"/>
  <c r="BV285" i="9"/>
  <c r="AE278" i="9"/>
  <c r="BX58" i="9"/>
  <c r="BD93" i="9"/>
  <c r="BF93" i="9" s="1"/>
  <c r="S97" i="9"/>
  <c r="BD101" i="9"/>
  <c r="BF101" i="9" s="1"/>
  <c r="AX109" i="9"/>
  <c r="CB111" i="9"/>
  <c r="M115" i="9"/>
  <c r="AR119" i="9"/>
  <c r="BV127" i="9"/>
  <c r="BT127" i="9"/>
  <c r="BH137" i="9"/>
  <c r="BR138" i="9"/>
  <c r="Y143" i="9"/>
  <c r="Y146" i="9"/>
  <c r="M147" i="9"/>
  <c r="BX147" i="9"/>
  <c r="AE167" i="9"/>
  <c r="BP168" i="9"/>
  <c r="BN175" i="9"/>
  <c r="AE178" i="9"/>
  <c r="BZ181" i="9"/>
  <c r="AE183" i="9"/>
  <c r="BZ185" i="9"/>
  <c r="AL190" i="9"/>
  <c r="BD192" i="9"/>
  <c r="BF192" i="9" s="1"/>
  <c r="BR195" i="9"/>
  <c r="BR197" i="9"/>
  <c r="BZ198" i="9"/>
  <c r="BN201" i="9"/>
  <c r="BP204" i="9"/>
  <c r="CB207" i="9"/>
  <c r="AE211" i="9"/>
  <c r="AX215" i="9"/>
  <c r="BR216" i="9"/>
  <c r="BV243" i="9"/>
  <c r="AX244" i="9"/>
  <c r="BT245" i="9"/>
  <c r="BT263" i="9"/>
  <c r="BR279" i="9"/>
  <c r="Y283" i="9"/>
  <c r="M285" i="9"/>
  <c r="O285" i="9" s="1"/>
  <c r="BT97" i="9"/>
  <c r="Y113" i="9"/>
  <c r="CB119" i="9"/>
  <c r="AE127" i="9"/>
  <c r="BX127" i="9"/>
  <c r="AR131" i="9"/>
  <c r="S134" i="9"/>
  <c r="G135" i="9"/>
  <c r="Y137" i="9"/>
  <c r="AE143" i="9"/>
  <c r="CB147" i="9"/>
  <c r="Y168" i="9"/>
  <c r="BT168" i="9"/>
  <c r="AL178" i="9"/>
  <c r="CB187" i="9"/>
  <c r="Y195" i="9"/>
  <c r="BT195" i="9"/>
  <c r="BZ197" i="9"/>
  <c r="Y199" i="9"/>
  <c r="AR205" i="9"/>
  <c r="G207" i="9"/>
  <c r="CB208" i="9"/>
  <c r="Y214" i="9"/>
  <c r="AE216" i="9"/>
  <c r="BV216" i="9"/>
  <c r="BR250" i="9"/>
  <c r="CB250" i="9"/>
  <c r="M263" i="9"/>
  <c r="O263" i="9" s="1"/>
  <c r="Y272" i="9"/>
  <c r="BZ274" i="9"/>
  <c r="M277" i="9"/>
  <c r="O277" i="9" s="1"/>
  <c r="S279" i="9"/>
  <c r="BT279" i="9"/>
  <c r="BV283" i="9"/>
  <c r="BT283" i="9"/>
  <c r="AR284" i="9"/>
  <c r="BR285" i="9"/>
  <c r="BZ48" i="9"/>
  <c r="CB56" i="9"/>
  <c r="BV57" i="9"/>
  <c r="BT90" i="9"/>
  <c r="BR90" i="9"/>
  <c r="BP108" i="9"/>
  <c r="BN125" i="9"/>
  <c r="BX125" i="9"/>
  <c r="CB127" i="9"/>
  <c r="BP129" i="9"/>
  <c r="BT134" i="9"/>
  <c r="BP135" i="9"/>
  <c r="BV137" i="9"/>
  <c r="BV138" i="9"/>
  <c r="Y139" i="9"/>
  <c r="BX168" i="9"/>
  <c r="BH171" i="9"/>
  <c r="M175" i="9"/>
  <c r="BP175" i="9"/>
  <c r="BZ178" i="9"/>
  <c r="M180" i="9"/>
  <c r="BV180" i="9"/>
  <c r="BX184" i="9"/>
  <c r="Y185" i="9"/>
  <c r="BZ186" i="9"/>
  <c r="CB190" i="9"/>
  <c r="BV195" i="9"/>
  <c r="BZ195" i="9"/>
  <c r="M201" i="9"/>
  <c r="BP201" i="9"/>
  <c r="AR202" i="9"/>
  <c r="Y204" i="9"/>
  <c r="BN205" i="9"/>
  <c r="BV214" i="9"/>
  <c r="BX216" i="9"/>
  <c r="BT217" i="9"/>
  <c r="BZ241" i="9"/>
  <c r="BZ242" i="9"/>
  <c r="AL245" i="9"/>
  <c r="AN245" i="9" s="1"/>
  <c r="BZ255" i="9"/>
  <c r="BT269" i="9"/>
  <c r="BZ275" i="9"/>
  <c r="BR277" i="9"/>
  <c r="AE283" i="9"/>
  <c r="AX284" i="9"/>
  <c r="BT285" i="9"/>
  <c r="BN56" i="9"/>
  <c r="S57" i="9"/>
  <c r="BZ57" i="9"/>
  <c r="Y90" i="9"/>
  <c r="M93" i="9"/>
  <c r="BP93" i="9"/>
  <c r="AL104" i="9"/>
  <c r="AE113" i="9"/>
  <c r="Y117" i="9"/>
  <c r="AE120" i="9"/>
  <c r="BP121" i="9"/>
  <c r="BZ125" i="9"/>
  <c r="AL127" i="9"/>
  <c r="AX131" i="9"/>
  <c r="BH135" i="9"/>
  <c r="AL145" i="9"/>
  <c r="AL146" i="9"/>
  <c r="AX167" i="9"/>
  <c r="BN169" i="9"/>
  <c r="BX169" i="9"/>
  <c r="BZ171" i="9"/>
  <c r="BX175" i="9"/>
  <c r="AR178" i="9"/>
  <c r="AE179" i="9"/>
  <c r="AL184" i="9"/>
  <c r="BV185" i="9"/>
  <c r="CB186" i="9"/>
  <c r="AX190" i="9"/>
  <c r="Y192" i="9"/>
  <c r="AE195" i="9"/>
  <c r="S197" i="9"/>
  <c r="BX201" i="9"/>
  <c r="AL203" i="9"/>
  <c r="G205" i="9"/>
  <c r="BP208" i="9"/>
  <c r="BX213" i="9"/>
  <c r="BX215" i="9"/>
  <c r="AL216" i="9"/>
  <c r="BZ243" i="9"/>
  <c r="BZ245" i="9"/>
  <c r="BT247" i="9"/>
  <c r="CB255" i="9"/>
  <c r="AR257" i="9"/>
  <c r="AT257" i="9" s="1"/>
  <c r="AL267" i="9"/>
  <c r="AN267" i="9" s="1"/>
  <c r="M273" i="9"/>
  <c r="O273" i="9" s="1"/>
  <c r="CB278" i="9"/>
  <c r="AE279" i="9"/>
  <c r="CD27" i="9"/>
  <c r="BN33" i="9"/>
  <c r="BR50" i="9"/>
  <c r="S50" i="9"/>
  <c r="BX53" i="9"/>
  <c r="BR53" i="9"/>
  <c r="AR53" i="9"/>
  <c r="S53" i="9"/>
  <c r="BP53" i="9"/>
  <c r="S108" i="9"/>
  <c r="BR108" i="9"/>
  <c r="Y110" i="9"/>
  <c r="CB110" i="9"/>
  <c r="BZ110" i="9"/>
  <c r="S110" i="9"/>
  <c r="BT110" i="9"/>
  <c r="BR110" i="9"/>
  <c r="M110" i="9"/>
  <c r="AX110" i="9"/>
  <c r="AR110" i="9"/>
  <c r="S14" i="9"/>
  <c r="AR14" i="9"/>
  <c r="BR14" i="9"/>
  <c r="BN15" i="9"/>
  <c r="BH16" i="9"/>
  <c r="G17" i="9"/>
  <c r="AE17" i="9"/>
  <c r="BD17" i="9"/>
  <c r="BF17" i="9" s="1"/>
  <c r="S21" i="9"/>
  <c r="AR21" i="9"/>
  <c r="BN22" i="9"/>
  <c r="CD26" i="9"/>
  <c r="BN28" i="9"/>
  <c r="M29" i="9"/>
  <c r="BP29" i="9"/>
  <c r="S32" i="9"/>
  <c r="I33" i="9"/>
  <c r="BD34" i="9"/>
  <c r="BF34" i="9" s="1"/>
  <c r="CB36" i="9"/>
  <c r="Y41" i="9"/>
  <c r="BH41" i="9"/>
  <c r="BH45" i="9"/>
  <c r="M46" i="9"/>
  <c r="M51" i="9"/>
  <c r="S52" i="9"/>
  <c r="BN53" i="9"/>
  <c r="AJ60" i="9"/>
  <c r="AX93" i="9"/>
  <c r="CB93" i="9"/>
  <c r="BP97" i="9"/>
  <c r="AX103" i="9"/>
  <c r="CB103" i="9"/>
  <c r="AR103" i="9"/>
  <c r="M103" i="9"/>
  <c r="BZ103" i="9"/>
  <c r="BT103" i="9"/>
  <c r="Y103" i="9"/>
  <c r="BR103" i="9"/>
  <c r="BZ140" i="9"/>
  <c r="AR140" i="9"/>
  <c r="S144" i="9"/>
  <c r="BX144" i="9"/>
  <c r="M144" i="9"/>
  <c r="BR144" i="9"/>
  <c r="AL144" i="9"/>
  <c r="BV144" i="9"/>
  <c r="AE144" i="9"/>
  <c r="BD144" i="9"/>
  <c r="BF144" i="9" s="1"/>
  <c r="AX144" i="9"/>
  <c r="BP144" i="9"/>
  <c r="BT14" i="9"/>
  <c r="BP15" i="9"/>
  <c r="M16" i="9"/>
  <c r="AL16" i="9"/>
  <c r="AX20" i="9"/>
  <c r="BX20" i="9"/>
  <c r="BT21" i="9"/>
  <c r="BP22" i="9"/>
  <c r="O23" i="9"/>
  <c r="AN23" i="9"/>
  <c r="BN23" i="9"/>
  <c r="BH24" i="9"/>
  <c r="G26" i="9"/>
  <c r="AE26" i="9"/>
  <c r="AE27" i="9"/>
  <c r="G28" i="9"/>
  <c r="BP28" i="9"/>
  <c r="BR29" i="9"/>
  <c r="AR30" i="9"/>
  <c r="BT30" i="9"/>
  <c r="Y32" i="9"/>
  <c r="BT32" i="9"/>
  <c r="CD32" i="9"/>
  <c r="BD32" i="9"/>
  <c r="BF32" i="9" s="1"/>
  <c r="AN33" i="9"/>
  <c r="BX35" i="9"/>
  <c r="BN38" i="9"/>
  <c r="G38" i="9"/>
  <c r="S39" i="9"/>
  <c r="CB39" i="9"/>
  <c r="AX39" i="9"/>
  <c r="BH40" i="9"/>
  <c r="G40" i="9"/>
  <c r="AL40" i="9"/>
  <c r="BV40" i="9"/>
  <c r="S42" i="9"/>
  <c r="G44" i="9"/>
  <c r="BR46" i="9"/>
  <c r="S46" i="9"/>
  <c r="AX46" i="9"/>
  <c r="BR47" i="9"/>
  <c r="BH50" i="9"/>
  <c r="BR51" i="9"/>
  <c r="BH51" i="9"/>
  <c r="Y53" i="9"/>
  <c r="BT53" i="9"/>
  <c r="BP57" i="9"/>
  <c r="M57" i="9"/>
  <c r="BH57" i="9"/>
  <c r="W60" i="9"/>
  <c r="AV60" i="9"/>
  <c r="S15" i="9"/>
  <c r="AR15" i="9"/>
  <c r="BN16" i="9"/>
  <c r="BH17" i="9"/>
  <c r="G18" i="9"/>
  <c r="AE18" i="9"/>
  <c r="BD18" i="9"/>
  <c r="BF18" i="9" s="1"/>
  <c r="BZ20" i="9"/>
  <c r="BV21" i="9"/>
  <c r="S22" i="9"/>
  <c r="AR22" i="9"/>
  <c r="BR28" i="9"/>
  <c r="BT29" i="9"/>
  <c r="S30" i="9"/>
  <c r="BV30" i="9"/>
  <c r="BH34" i="9"/>
  <c r="M35" i="9"/>
  <c r="AR35" i="9"/>
  <c r="BZ35" i="9"/>
  <c r="Y36" i="9"/>
  <c r="BN41" i="9"/>
  <c r="AX42" i="9"/>
  <c r="CB44" i="9"/>
  <c r="BN45" i="9"/>
  <c r="AE48" i="9"/>
  <c r="BV48" i="9"/>
  <c r="BZ53" i="9"/>
  <c r="CB92" i="9"/>
  <c r="AX92" i="9"/>
  <c r="BH92" i="9"/>
  <c r="AR105" i="9"/>
  <c r="BZ105" i="9"/>
  <c r="BR111" i="9"/>
  <c r="S111" i="9"/>
  <c r="Y14" i="9"/>
  <c r="AX14" i="9"/>
  <c r="BX14" i="9"/>
  <c r="BT15" i="9"/>
  <c r="BX21" i="9"/>
  <c r="BT22" i="9"/>
  <c r="BH26" i="9"/>
  <c r="BV29" i="9"/>
  <c r="CB30" i="9"/>
  <c r="AX30" i="9"/>
  <c r="BH32" i="9"/>
  <c r="CD36" i="9"/>
  <c r="BD36" i="9"/>
  <c r="BF36" i="9" s="1"/>
  <c r="M38" i="9"/>
  <c r="BX38" i="9"/>
  <c r="Y39" i="9"/>
  <c r="BR41" i="9"/>
  <c r="AR44" i="9"/>
  <c r="BP45" i="9"/>
  <c r="BH47" i="9"/>
  <c r="Y51" i="9"/>
  <c r="BT51" i="9"/>
  <c r="AE53" i="9"/>
  <c r="CB53" i="9"/>
  <c r="CB90" i="9"/>
  <c r="AX90" i="9"/>
  <c r="CB107" i="9"/>
  <c r="AX107" i="9"/>
  <c r="BZ14" i="9"/>
  <c r="BV15" i="9"/>
  <c r="BH18" i="9"/>
  <c r="BV22" i="9"/>
  <c r="BP27" i="9"/>
  <c r="M27" i="9"/>
  <c r="BL60" i="9"/>
  <c r="S60" i="9" s="1"/>
  <c r="AC60" i="9"/>
  <c r="BB60" i="9"/>
  <c r="AX15" i="9"/>
  <c r="M18" i="9"/>
  <c r="AX22" i="9"/>
  <c r="BX22" i="9"/>
  <c r="BV23" i="9"/>
  <c r="S24" i="9"/>
  <c r="AR24" i="9"/>
  <c r="BX28" i="9"/>
  <c r="AX29" i="9"/>
  <c r="BN32" i="9"/>
  <c r="BT34" i="9"/>
  <c r="BT35" i="9"/>
  <c r="BH36" i="9"/>
  <c r="G36" i="9"/>
  <c r="AX40" i="9"/>
  <c r="BH42" i="9"/>
  <c r="BH46" i="9"/>
  <c r="AL53" i="9"/>
  <c r="AX54" i="9"/>
  <c r="S56" i="9"/>
  <c r="BR56" i="9"/>
  <c r="Y57" i="9"/>
  <c r="BH93" i="9"/>
  <c r="AA99" i="9"/>
  <c r="BT99" i="9"/>
  <c r="BH99" i="9"/>
  <c r="S103" i="9"/>
  <c r="AX105" i="9"/>
  <c r="CB105" i="9"/>
  <c r="AL105" i="9"/>
  <c r="AE105" i="9"/>
  <c r="BT105" i="9"/>
  <c r="Y105" i="9"/>
  <c r="G105" i="9"/>
  <c r="G14" i="9"/>
  <c r="AE14" i="9"/>
  <c r="BD14" i="9"/>
  <c r="BF14" i="9" s="1"/>
  <c r="CD14" i="9"/>
  <c r="BV16" i="9"/>
  <c r="S17" i="9"/>
  <c r="AR17" i="9"/>
  <c r="BN18" i="9"/>
  <c r="BH20" i="9"/>
  <c r="G21" i="9"/>
  <c r="BD21" i="9"/>
  <c r="BF21" i="9" s="1"/>
  <c r="BZ22" i="9"/>
  <c r="BP26" i="9"/>
  <c r="BT27" i="9"/>
  <c r="AX28" i="9"/>
  <c r="BD30" i="9"/>
  <c r="BF30" i="9" s="1"/>
  <c r="BX32" i="9"/>
  <c r="BP32" i="9"/>
  <c r="AZ33" i="9"/>
  <c r="G34" i="9"/>
  <c r="AL34" i="9"/>
  <c r="Y35" i="9"/>
  <c r="BN36" i="9"/>
  <c r="AX38" i="9"/>
  <c r="AE42" i="9"/>
  <c r="BZ45" i="9"/>
  <c r="CB47" i="9"/>
  <c r="AX47" i="9"/>
  <c r="BH48" i="9"/>
  <c r="G48" i="9"/>
  <c r="BX50" i="9"/>
  <c r="BX51" i="9"/>
  <c r="BP54" i="9"/>
  <c r="M54" i="9"/>
  <c r="AR96" i="9"/>
  <c r="BZ96" i="9"/>
  <c r="BP101" i="9"/>
  <c r="M101" i="9"/>
  <c r="AZ23" i="9"/>
  <c r="S26" i="9"/>
  <c r="AR26" i="9"/>
  <c r="AE30" i="9"/>
  <c r="AL32" i="9"/>
  <c r="AR34" i="9"/>
  <c r="BZ34" i="9"/>
  <c r="AL36" i="9"/>
  <c r="BR36" i="9"/>
  <c r="G39" i="9"/>
  <c r="BP39" i="9"/>
  <c r="CD40" i="9"/>
  <c r="BD40" i="9"/>
  <c r="BF40" i="9" s="1"/>
  <c r="M41" i="9"/>
  <c r="AR41" i="9"/>
  <c r="BN42" i="9"/>
  <c r="AE46" i="9"/>
  <c r="AR48" i="9"/>
  <c r="BZ50" i="9"/>
  <c r="AL51" i="9"/>
  <c r="BT56" i="9"/>
  <c r="AV219" i="9"/>
  <c r="AX89" i="9"/>
  <c r="AL110" i="9"/>
  <c r="BX110" i="9"/>
  <c r="K60" i="9"/>
  <c r="BH14" i="9"/>
  <c r="BD15" i="9"/>
  <c r="BF15" i="9" s="1"/>
  <c r="S18" i="9"/>
  <c r="BH21" i="9"/>
  <c r="G22" i="9"/>
  <c r="AE22" i="9"/>
  <c r="Y24" i="9"/>
  <c r="AX24" i="9"/>
  <c r="BX27" i="9"/>
  <c r="G30" i="9"/>
  <c r="CB34" i="9"/>
  <c r="M36" i="9"/>
  <c r="BX39" i="9"/>
  <c r="Y40" i="9"/>
  <c r="BT40" i="9"/>
  <c r="G42" i="9"/>
  <c r="BX42" i="9"/>
  <c r="AL42" i="9"/>
  <c r="BT42" i="9"/>
  <c r="BH44" i="9"/>
  <c r="BR45" i="9"/>
  <c r="S45" i="9"/>
  <c r="BV46" i="9"/>
  <c r="BZ51" i="9"/>
  <c r="BH53" i="9"/>
  <c r="G53" i="9"/>
  <c r="AX53" i="9"/>
  <c r="BH54" i="9"/>
  <c r="E60" i="9"/>
  <c r="AL103" i="9"/>
  <c r="BX103" i="9"/>
  <c r="BT26" i="9"/>
  <c r="BZ32" i="9"/>
  <c r="BV36" i="9"/>
  <c r="BH38" i="9"/>
  <c r="BH39" i="9"/>
  <c r="BX93" i="9"/>
  <c r="AL93" i="9"/>
  <c r="S96" i="9"/>
  <c r="AL96" i="9"/>
  <c r="BR96" i="9"/>
  <c r="BN96" i="9"/>
  <c r="AX96" i="9"/>
  <c r="BD16" i="9"/>
  <c r="BF16" i="9" s="1"/>
  <c r="S20" i="9"/>
  <c r="Y26" i="9"/>
  <c r="AL30" i="9"/>
  <c r="CB32" i="9"/>
  <c r="AG33" i="9"/>
  <c r="BR34" i="9"/>
  <c r="S34" i="9"/>
  <c r="BN35" i="9"/>
  <c r="BH35" i="9"/>
  <c r="AR36" i="9"/>
  <c r="BX36" i="9"/>
  <c r="M39" i="9"/>
  <c r="BV39" i="9"/>
  <c r="AE40" i="9"/>
  <c r="BN40" i="9"/>
  <c r="S41" i="9"/>
  <c r="CD41" i="9"/>
  <c r="BD41" i="9"/>
  <c r="BF41" i="9" s="1"/>
  <c r="M42" i="9"/>
  <c r="BZ42" i="9"/>
  <c r="AE44" i="9"/>
  <c r="G46" i="9"/>
  <c r="AR46" i="9"/>
  <c r="BZ46" i="9"/>
  <c r="CB51" i="9"/>
  <c r="AX51" i="9"/>
  <c r="M53" i="9"/>
  <c r="CD53" i="9"/>
  <c r="BD53" i="9"/>
  <c r="BF53" i="9" s="1"/>
  <c r="Y54" i="9"/>
  <c r="CB58" i="9"/>
  <c r="AX58" i="9"/>
  <c r="S105" i="9"/>
  <c r="BR105" i="9"/>
  <c r="BH52" i="9"/>
  <c r="BP90" i="9"/>
  <c r="AR91" i="9"/>
  <c r="BV91" i="9"/>
  <c r="BR93" i="9"/>
  <c r="S95" i="9"/>
  <c r="CB95" i="9"/>
  <c r="BH96" i="9"/>
  <c r="G96" i="9"/>
  <c r="CB96" i="9"/>
  <c r="BX102" i="9"/>
  <c r="AR102" i="9"/>
  <c r="BP102" i="9"/>
  <c r="AL102" i="9"/>
  <c r="BR107" i="9"/>
  <c r="S107" i="9"/>
  <c r="Y108" i="9"/>
  <c r="BT108" i="9"/>
  <c r="BH122" i="9"/>
  <c r="CB128" i="9"/>
  <c r="AX128" i="9"/>
  <c r="Y128" i="9"/>
  <c r="S128" i="9"/>
  <c r="AR128" i="9"/>
  <c r="BX128" i="9"/>
  <c r="AL128" i="9"/>
  <c r="BT128" i="9"/>
  <c r="BR128" i="9"/>
  <c r="BN128" i="9"/>
  <c r="CD56" i="9"/>
  <c r="BD57" i="9"/>
  <c r="BF57" i="9" s="1"/>
  <c r="W219" i="9"/>
  <c r="Y89" i="9"/>
  <c r="BB219" i="9"/>
  <c r="G93" i="9"/>
  <c r="AE108" i="9"/>
  <c r="BV108" i="9"/>
  <c r="BR125" i="9"/>
  <c r="S125" i="9"/>
  <c r="S51" i="9"/>
  <c r="AR51" i="9"/>
  <c r="G54" i="9"/>
  <c r="BD54" i="9"/>
  <c r="BF54" i="9" s="1"/>
  <c r="AE57" i="9"/>
  <c r="BD89" i="9"/>
  <c r="BF89" i="9" s="1"/>
  <c r="CB91" i="9"/>
  <c r="BZ91" i="9"/>
  <c r="Y95" i="9"/>
  <c r="BP96" i="9"/>
  <c r="M96" i="9"/>
  <c r="CD96" i="9"/>
  <c r="BD96" i="9"/>
  <c r="BF96" i="9" s="1"/>
  <c r="BD97" i="9"/>
  <c r="BF97" i="9" s="1"/>
  <c r="O99" i="9"/>
  <c r="AG99" i="9"/>
  <c r="BF99" i="9"/>
  <c r="BT102" i="9"/>
  <c r="Y102" i="9"/>
  <c r="BR102" i="9"/>
  <c r="BZ104" i="9"/>
  <c r="AR104" i="9"/>
  <c r="BH109" i="9"/>
  <c r="G109" i="9"/>
  <c r="BR123" i="9"/>
  <c r="BP126" i="9"/>
  <c r="M126" i="9"/>
  <c r="AC219" i="9"/>
  <c r="BH98" i="9"/>
  <c r="S101" i="9"/>
  <c r="BR101" i="9"/>
  <c r="AL101" i="9"/>
  <c r="AE102" i="9"/>
  <c r="BV102" i="9"/>
  <c r="BP105" i="9"/>
  <c r="BH105" i="9"/>
  <c r="M105" i="9"/>
  <c r="BD105" i="9"/>
  <c r="BF105" i="9" s="1"/>
  <c r="CD105" i="9"/>
  <c r="BV107" i="9"/>
  <c r="BP107" i="9"/>
  <c r="AL107" i="9"/>
  <c r="BN107" i="9"/>
  <c r="BD107" i="9"/>
  <c r="BF107" i="9" s="1"/>
  <c r="AE110" i="9"/>
  <c r="BV110" i="9"/>
  <c r="M111" i="9"/>
  <c r="BP111" i="9"/>
  <c r="BR129" i="9"/>
  <c r="S129" i="9"/>
  <c r="BH129" i="9"/>
  <c r="CB50" i="9"/>
  <c r="BT52" i="9"/>
  <c r="BR58" i="9"/>
  <c r="E219" i="9"/>
  <c r="AL92" i="9"/>
  <c r="BX92" i="9"/>
  <c r="AE95" i="9"/>
  <c r="BR97" i="9"/>
  <c r="AE101" i="9"/>
  <c r="BV101" i="9"/>
  <c r="AE107" i="9"/>
  <c r="BX107" i="9"/>
  <c r="BR109" i="9"/>
  <c r="S109" i="9"/>
  <c r="BV122" i="9"/>
  <c r="AE122" i="9"/>
  <c r="CD131" i="9"/>
  <c r="BD131" i="9"/>
  <c r="BF131" i="9" s="1"/>
  <c r="AX133" i="9"/>
  <c r="CB133" i="9"/>
  <c r="Y144" i="9"/>
  <c r="G50" i="9"/>
  <c r="AE50" i="9"/>
  <c r="BT58" i="9"/>
  <c r="AJ219" i="9"/>
  <c r="BX89" i="9"/>
  <c r="AL89" i="9"/>
  <c r="Y96" i="9"/>
  <c r="BT96" i="9"/>
  <c r="BZ107" i="9"/>
  <c r="BT109" i="9"/>
  <c r="Y109" i="9"/>
  <c r="BV111" i="9"/>
  <c r="BH127" i="9"/>
  <c r="BN127" i="9"/>
  <c r="G127" i="9"/>
  <c r="BX137" i="9"/>
  <c r="AL137" i="9"/>
  <c r="BX52" i="9"/>
  <c r="BH91" i="9"/>
  <c r="Y93" i="9"/>
  <c r="BT93" i="9"/>
  <c r="BN95" i="9"/>
  <c r="BX99" i="9"/>
  <c r="BR104" i="9"/>
  <c r="S104" i="9"/>
  <c r="AX108" i="9"/>
  <c r="BZ123" i="9"/>
  <c r="CB125" i="9"/>
  <c r="AX125" i="9"/>
  <c r="BZ138" i="9"/>
  <c r="AR138" i="9"/>
  <c r="K219" i="9"/>
  <c r="BP89" i="9"/>
  <c r="M89" i="9"/>
  <c r="BT89" i="9"/>
  <c r="BH95" i="9"/>
  <c r="AL95" i="9"/>
  <c r="BR95" i="9"/>
  <c r="AE96" i="9"/>
  <c r="BV96" i="9"/>
  <c r="BZ99" i="9"/>
  <c r="BZ101" i="9"/>
  <c r="BN108" i="9"/>
  <c r="G108" i="9"/>
  <c r="BH108" i="9"/>
  <c r="CD109" i="9"/>
  <c r="BT114" i="9"/>
  <c r="Y114" i="9"/>
  <c r="BH116" i="9"/>
  <c r="CB57" i="9"/>
  <c r="BV89" i="9"/>
  <c r="BH90" i="9"/>
  <c r="BN97" i="9"/>
  <c r="BH97" i="9"/>
  <c r="BZ97" i="9"/>
  <c r="AR97" i="9"/>
  <c r="BN98" i="9"/>
  <c r="G98" i="9"/>
  <c r="AR101" i="9"/>
  <c r="BX105" i="9"/>
  <c r="G107" i="9"/>
  <c r="CD110" i="9"/>
  <c r="BD110" i="9"/>
  <c r="BF110" i="9" s="1"/>
  <c r="BZ111" i="9"/>
  <c r="AR111" i="9"/>
  <c r="BH113" i="9"/>
  <c r="BN133" i="9"/>
  <c r="G133" i="9"/>
  <c r="BH133" i="9"/>
  <c r="BN101" i="9"/>
  <c r="G101" i="9"/>
  <c r="BH101" i="9"/>
  <c r="CD103" i="9"/>
  <c r="BD103" i="9"/>
  <c r="BF103" i="9" s="1"/>
  <c r="BZ108" i="9"/>
  <c r="AR108" i="9"/>
  <c r="BV116" i="9"/>
  <c r="AE116" i="9"/>
  <c r="Y123" i="9"/>
  <c r="AX123" i="9"/>
  <c r="M123" i="9"/>
  <c r="AR123" i="9"/>
  <c r="CB123" i="9"/>
  <c r="AL123" i="9"/>
  <c r="BT123" i="9"/>
  <c r="AE123" i="9"/>
  <c r="BP123" i="9"/>
  <c r="BR165" i="9"/>
  <c r="S165" i="9"/>
  <c r="M174" i="9"/>
  <c r="AL174" i="9"/>
  <c r="BT174" i="9"/>
  <c r="BP174" i="9"/>
  <c r="BL219" i="9"/>
  <c r="BP95" i="9"/>
  <c r="BH104" i="9"/>
  <c r="BX108" i="9"/>
  <c r="G110" i="9"/>
  <c r="BH110" i="9"/>
  <c r="BV113" i="9"/>
  <c r="S115" i="9"/>
  <c r="AL116" i="9"/>
  <c r="BT116" i="9"/>
  <c r="BV117" i="9"/>
  <c r="CD119" i="9"/>
  <c r="BD119" i="9"/>
  <c r="BF119" i="9" s="1"/>
  <c r="BZ120" i="9"/>
  <c r="CB120" i="9"/>
  <c r="BR121" i="9"/>
  <c r="BT122" i="9"/>
  <c r="BV123" i="9"/>
  <c r="Y129" i="9"/>
  <c r="M132" i="9"/>
  <c r="CD137" i="9"/>
  <c r="G139" i="9"/>
  <c r="BN140" i="9"/>
  <c r="BH140" i="9"/>
  <c r="CB140" i="9"/>
  <c r="AR143" i="9"/>
  <c r="BZ143" i="9"/>
  <c r="BX165" i="9"/>
  <c r="BT165" i="9"/>
  <c r="M165" i="9"/>
  <c r="BP165" i="9"/>
  <c r="AL165" i="9"/>
  <c r="AX165" i="9"/>
  <c r="AE165" i="9"/>
  <c r="S167" i="9"/>
  <c r="G116" i="9"/>
  <c r="BZ116" i="9"/>
  <c r="BX116" i="9"/>
  <c r="G121" i="9"/>
  <c r="BN121" i="9"/>
  <c r="BX121" i="9"/>
  <c r="AL121" i="9"/>
  <c r="BT121" i="9"/>
  <c r="S126" i="9"/>
  <c r="BR126" i="9"/>
  <c r="BH131" i="9"/>
  <c r="AX132" i="9"/>
  <c r="M134" i="9"/>
  <c r="AR134" i="9"/>
  <c r="BZ137" i="9"/>
  <c r="AR137" i="9"/>
  <c r="AX143" i="9"/>
  <c r="CB143" i="9"/>
  <c r="BT144" i="9"/>
  <c r="BT167" i="9"/>
  <c r="Y167" i="9"/>
  <c r="BH183" i="9"/>
  <c r="M183" i="9"/>
  <c r="BP183" i="9"/>
  <c r="Q219" i="9"/>
  <c r="AP219" i="9"/>
  <c r="BX97" i="9"/>
  <c r="BX101" i="9"/>
  <c r="BP110" i="9"/>
  <c r="BN110" i="9"/>
  <c r="BN113" i="9"/>
  <c r="BT115" i="9"/>
  <c r="AR116" i="9"/>
  <c r="CB116" i="9"/>
  <c r="BP117" i="9"/>
  <c r="BX122" i="9"/>
  <c r="AL122" i="9"/>
  <c r="CB122" i="9"/>
  <c r="BX123" i="9"/>
  <c r="G128" i="9"/>
  <c r="BN129" i="9"/>
  <c r="BR132" i="9"/>
  <c r="AX134" i="9"/>
  <c r="CB134" i="9"/>
  <c r="G138" i="9"/>
  <c r="BP140" i="9"/>
  <c r="M140" i="9"/>
  <c r="BD140" i="9"/>
  <c r="BF140" i="9" s="1"/>
  <c r="AE141" i="9"/>
  <c r="CD143" i="9"/>
  <c r="BD143" i="9"/>
  <c r="BF143" i="9" s="1"/>
  <c r="BH145" i="9"/>
  <c r="G145" i="9"/>
  <c r="CB165" i="9"/>
  <c r="S174" i="9"/>
  <c r="G113" i="9"/>
  <c r="AL113" i="9"/>
  <c r="BR113" i="9"/>
  <c r="Y115" i="9"/>
  <c r="BD115" i="9"/>
  <c r="BF115" i="9" s="1"/>
  <c r="BP116" i="9"/>
  <c r="BT117" i="9"/>
  <c r="CB121" i="9"/>
  <c r="BP125" i="9"/>
  <c r="AL125" i="9"/>
  <c r="CD126" i="9"/>
  <c r="BD126" i="9"/>
  <c r="BF126" i="9" s="1"/>
  <c r="BT129" i="9"/>
  <c r="BP131" i="9"/>
  <c r="BT132" i="9"/>
  <c r="M139" i="9"/>
  <c r="AR139" i="9"/>
  <c r="S140" i="9"/>
  <c r="BX140" i="9"/>
  <c r="AX140" i="9"/>
  <c r="AE146" i="9"/>
  <c r="BV146" i="9"/>
  <c r="BD147" i="9"/>
  <c r="BF147" i="9" s="1"/>
  <c r="CD147" i="9"/>
  <c r="AA166" i="9"/>
  <c r="O166" i="9"/>
  <c r="AR172" i="9"/>
  <c r="BZ172" i="9"/>
  <c r="BR175" i="9"/>
  <c r="S175" i="9"/>
  <c r="BT113" i="9"/>
  <c r="M116" i="9"/>
  <c r="BH117" i="9"/>
  <c r="BN117" i="9"/>
  <c r="BX117" i="9"/>
  <c r="M121" i="9"/>
  <c r="AR121" i="9"/>
  <c r="BZ122" i="9"/>
  <c r="AR122" i="9"/>
  <c r="BN123" i="9"/>
  <c r="BH123" i="9"/>
  <c r="G123" i="9"/>
  <c r="BP128" i="9"/>
  <c r="M128" i="9"/>
  <c r="Y132" i="9"/>
  <c r="BD138" i="9"/>
  <c r="BF138" i="9" s="1"/>
  <c r="CD138" i="9"/>
  <c r="Y145" i="9"/>
  <c r="M145" i="9"/>
  <c r="BP145" i="9"/>
  <c r="AX145" i="9"/>
  <c r="BZ169" i="9"/>
  <c r="AR169" i="9"/>
  <c r="AT169" i="9" s="1"/>
  <c r="BZ175" i="9"/>
  <c r="AX116" i="9"/>
  <c r="BH125" i="9"/>
  <c r="BP132" i="9"/>
  <c r="AL132" i="9"/>
  <c r="AE133" i="9"/>
  <c r="BV133" i="9"/>
  <c r="S138" i="9"/>
  <c r="BH138" i="9"/>
  <c r="BR139" i="9"/>
  <c r="AX139" i="9"/>
  <c r="AR141" i="9"/>
  <c r="S145" i="9"/>
  <c r="BR145" i="9"/>
  <c r="BN145" i="9"/>
  <c r="S147" i="9"/>
  <c r="BR147" i="9"/>
  <c r="BV174" i="9"/>
  <c r="AE174" i="9"/>
  <c r="AE103" i="9"/>
  <c r="BV103" i="9"/>
  <c r="BX104" i="9"/>
  <c r="BP109" i="9"/>
  <c r="BH115" i="9"/>
  <c r="BN115" i="9"/>
  <c r="S116" i="9"/>
  <c r="CB117" i="9"/>
  <c r="S121" i="9"/>
  <c r="AX121" i="9"/>
  <c r="BP122" i="9"/>
  <c r="G125" i="9"/>
  <c r="BV125" i="9"/>
  <c r="BD127" i="9"/>
  <c r="BF127" i="9" s="1"/>
  <c r="G129" i="9"/>
  <c r="BN131" i="9"/>
  <c r="AL131" i="9"/>
  <c r="CB131" i="9"/>
  <c r="AE132" i="9"/>
  <c r="BN132" i="9"/>
  <c r="Y134" i="9"/>
  <c r="BP134" i="9"/>
  <c r="BT138" i="9"/>
  <c r="Y138" i="9"/>
  <c r="Y140" i="9"/>
  <c r="BH141" i="9"/>
  <c r="BN141" i="9"/>
  <c r="BR143" i="9"/>
  <c r="S143" i="9"/>
  <c r="BZ144" i="9"/>
  <c r="AR144" i="9"/>
  <c r="BT145" i="9"/>
  <c r="BV166" i="9"/>
  <c r="G177" i="9"/>
  <c r="BH177" i="9"/>
  <c r="BN177" i="9"/>
  <c r="AX101" i="9"/>
  <c r="CB101" i="9"/>
  <c r="G103" i="9"/>
  <c r="BH103" i="9"/>
  <c r="BV105" i="9"/>
  <c r="BH107" i="9"/>
  <c r="CD108" i="9"/>
  <c r="BD108" i="9"/>
  <c r="BF108" i="9" s="1"/>
  <c r="AL109" i="9"/>
  <c r="BN111" i="9"/>
  <c r="S113" i="9"/>
  <c r="CB113" i="9"/>
  <c r="G115" i="9"/>
  <c r="AL115" i="9"/>
  <c r="BP115" i="9"/>
  <c r="BN119" i="9"/>
  <c r="G119" i="9"/>
  <c r="BV119" i="9"/>
  <c r="BD122" i="9"/>
  <c r="BF122" i="9" s="1"/>
  <c r="BV132" i="9"/>
  <c r="AL133" i="9"/>
  <c r="BX133" i="9"/>
  <c r="BT133" i="9"/>
  <c r="BR134" i="9"/>
  <c r="BR137" i="9"/>
  <c r="S137" i="9"/>
  <c r="CB144" i="9"/>
  <c r="BX145" i="9"/>
  <c r="BV115" i="9"/>
  <c r="Y116" i="9"/>
  <c r="BR117" i="9"/>
  <c r="S117" i="9"/>
  <c r="BZ119" i="9"/>
  <c r="CD121" i="9"/>
  <c r="BD121" i="9"/>
  <c r="BF121" i="9" s="1"/>
  <c r="BR122" i="9"/>
  <c r="S122" i="9"/>
  <c r="S123" i="9"/>
  <c r="BX132" i="9"/>
  <c r="BP139" i="9"/>
  <c r="BX139" i="9"/>
  <c r="AL139" i="9"/>
  <c r="BN144" i="9"/>
  <c r="BH144" i="9"/>
  <c r="G144" i="9"/>
  <c r="CB145" i="9"/>
  <c r="AX146" i="9"/>
  <c r="BR99" i="9"/>
  <c r="U99" i="9"/>
  <c r="Y101" i="9"/>
  <c r="BH102" i="9"/>
  <c r="BP103" i="9"/>
  <c r="BN103" i="9"/>
  <c r="BN105" i="9"/>
  <c r="AR107" i="9"/>
  <c r="M109" i="9"/>
  <c r="BZ109" i="9"/>
  <c r="BH114" i="9"/>
  <c r="BH121" i="9"/>
  <c r="BD123" i="9"/>
  <c r="BF123" i="9" s="1"/>
  <c r="M125" i="9"/>
  <c r="AR125" i="9"/>
  <c r="CD125" i="9"/>
  <c r="BX126" i="9"/>
  <c r="AX129" i="9"/>
  <c r="CB129" i="9"/>
  <c r="G132" i="9"/>
  <c r="BZ132" i="9"/>
  <c r="BX134" i="9"/>
  <c r="BT137" i="9"/>
  <c r="AE138" i="9"/>
  <c r="BN139" i="9"/>
  <c r="G146" i="9"/>
  <c r="BN146" i="9"/>
  <c r="BX171" i="9"/>
  <c r="AL171" i="9"/>
  <c r="BN126" i="9"/>
  <c r="G126" i="9"/>
  <c r="BH126" i="9"/>
  <c r="BH128" i="9"/>
  <c r="BD129" i="9"/>
  <c r="BF129" i="9" s="1"/>
  <c r="AR132" i="9"/>
  <c r="BH134" i="9"/>
  <c r="BN134" i="9"/>
  <c r="AE137" i="9"/>
  <c r="BX138" i="9"/>
  <c r="AL138" i="9"/>
  <c r="BV139" i="9"/>
  <c r="BH146" i="9"/>
  <c r="BD174" i="9"/>
  <c r="BF174" i="9" s="1"/>
  <c r="AE177" i="9"/>
  <c r="BV177" i="9"/>
  <c r="BN116" i="9"/>
  <c r="AE121" i="9"/>
  <c r="BV121" i="9"/>
  <c r="BZ127" i="9"/>
  <c r="BX129" i="9"/>
  <c r="BH132" i="9"/>
  <c r="CD133" i="9"/>
  <c r="BD133" i="9"/>
  <c r="BF133" i="9" s="1"/>
  <c r="BZ134" i="9"/>
  <c r="BN138" i="9"/>
  <c r="BT139" i="9"/>
  <c r="BZ145" i="9"/>
  <c r="CD146" i="9"/>
  <c r="BD146" i="9"/>
  <c r="BF146" i="9" s="1"/>
  <c r="BN166" i="9"/>
  <c r="I166" i="9"/>
  <c r="BH166" i="9"/>
  <c r="BR169" i="9"/>
  <c r="S169" i="9"/>
  <c r="CB141" i="9"/>
  <c r="AX141" i="9"/>
  <c r="Y141" i="9"/>
  <c r="BX141" i="9"/>
  <c r="BP141" i="9"/>
  <c r="BR146" i="9"/>
  <c r="S146" i="9"/>
  <c r="CD168" i="9"/>
  <c r="BD168" i="9"/>
  <c r="BF168" i="9" s="1"/>
  <c r="AE169" i="9"/>
  <c r="BV169" i="9"/>
  <c r="Y173" i="9"/>
  <c r="M173" i="9"/>
  <c r="BX173" i="9"/>
  <c r="BT173" i="9"/>
  <c r="CB174" i="9"/>
  <c r="AR117" i="9"/>
  <c r="BH120" i="9"/>
  <c r="AE128" i="9"/>
  <c r="BZ129" i="9"/>
  <c r="AR129" i="9"/>
  <c r="BV131" i="9"/>
  <c r="BP146" i="9"/>
  <c r="BH165" i="9"/>
  <c r="BN165" i="9"/>
  <c r="BR166" i="9"/>
  <c r="U166" i="9"/>
  <c r="S168" i="9"/>
  <c r="BR168" i="9"/>
  <c r="BN173" i="9"/>
  <c r="BP173" i="9"/>
  <c r="BT180" i="9"/>
  <c r="Y180" i="9"/>
  <c r="AR184" i="9"/>
  <c r="BZ184" i="9"/>
  <c r="BR115" i="9"/>
  <c r="BZ115" i="9"/>
  <c r="AR115" i="9"/>
  <c r="CB132" i="9"/>
  <c r="AR135" i="9"/>
  <c r="BP137" i="9"/>
  <c r="AL141" i="9"/>
  <c r="BN143" i="9"/>
  <c r="G143" i="9"/>
  <c r="BH143" i="9"/>
  <c r="BX146" i="9"/>
  <c r="BD165" i="9"/>
  <c r="BF165" i="9" s="1"/>
  <c r="BN167" i="9"/>
  <c r="BH167" i="9"/>
  <c r="G167" i="9"/>
  <c r="AE168" i="9"/>
  <c r="BV168" i="9"/>
  <c r="AE173" i="9"/>
  <c r="BR174" i="9"/>
  <c r="BH193" i="9"/>
  <c r="G193" i="9"/>
  <c r="BN193" i="9"/>
  <c r="M190" i="9"/>
  <c r="BP190" i="9"/>
  <c r="BH190" i="9"/>
  <c r="BZ147" i="9"/>
  <c r="BT147" i="9"/>
  <c r="CD165" i="9"/>
  <c r="BH168" i="9"/>
  <c r="G168" i="9"/>
  <c r="BR172" i="9"/>
  <c r="S172" i="9"/>
  <c r="Y174" i="9"/>
  <c r="BT177" i="9"/>
  <c r="BH178" i="9"/>
  <c r="BD179" i="9"/>
  <c r="BF179" i="9" s="1"/>
  <c r="BZ179" i="9"/>
  <c r="BX179" i="9"/>
  <c r="BH186" i="9"/>
  <c r="G186" i="9"/>
  <c r="BN186" i="9"/>
  <c r="AT166" i="9"/>
  <c r="CD169" i="9"/>
  <c r="BD169" i="9"/>
  <c r="BF169" i="9" s="1"/>
  <c r="BR171" i="9"/>
  <c r="AR173" i="9"/>
  <c r="BX177" i="9"/>
  <c r="G187" i="9"/>
  <c r="BN187" i="9"/>
  <c r="BH187" i="9"/>
  <c r="BV128" i="9"/>
  <c r="BV135" i="9"/>
  <c r="BV165" i="9"/>
  <c r="BZ166" i="9"/>
  <c r="M168" i="9"/>
  <c r="Y172" i="9"/>
  <c r="BZ173" i="9"/>
  <c r="BP177" i="9"/>
  <c r="BZ177" i="9"/>
  <c r="BX178" i="9"/>
  <c r="BV179" i="9"/>
  <c r="AL180" i="9"/>
  <c r="BX180" i="9"/>
  <c r="BN184" i="9"/>
  <c r="G184" i="9"/>
  <c r="BH184" i="9"/>
  <c r="BZ189" i="9"/>
  <c r="BN191" i="9"/>
  <c r="BH191" i="9"/>
  <c r="AR192" i="9"/>
  <c r="BZ192" i="9"/>
  <c r="Y169" i="9"/>
  <c r="BH169" i="9"/>
  <c r="BD172" i="9"/>
  <c r="BF172" i="9" s="1"/>
  <c r="CB173" i="9"/>
  <c r="BN174" i="9"/>
  <c r="BH174" i="9"/>
  <c r="BX174" i="9"/>
  <c r="CD175" i="9"/>
  <c r="BD175" i="9"/>
  <c r="BF175" i="9" s="1"/>
  <c r="CB179" i="9"/>
  <c r="BZ180" i="9"/>
  <c r="AR180" i="9"/>
  <c r="BR173" i="9"/>
  <c r="S173" i="9"/>
  <c r="AX173" i="9"/>
  <c r="G174" i="9"/>
  <c r="CB177" i="9"/>
  <c r="BR184" i="9"/>
  <c r="S184" i="9"/>
  <c r="AR190" i="9"/>
  <c r="BZ190" i="9"/>
  <c r="Y147" i="9"/>
  <c r="CD171" i="9"/>
  <c r="AE172" i="9"/>
  <c r="BN172" i="9"/>
  <c r="BZ174" i="9"/>
  <c r="AE175" i="9"/>
  <c r="BV175" i="9"/>
  <c r="BR177" i="9"/>
  <c r="AX177" i="9"/>
  <c r="BP178" i="9"/>
  <c r="M178" i="9"/>
  <c r="G179" i="9"/>
  <c r="G180" i="9"/>
  <c r="BN180" i="9"/>
  <c r="BH180" i="9"/>
  <c r="BH192" i="9"/>
  <c r="BD128" i="9"/>
  <c r="BF128" i="9" s="1"/>
  <c r="S132" i="9"/>
  <c r="BD135" i="9"/>
  <c r="BF135" i="9" s="1"/>
  <c r="S139" i="9"/>
  <c r="CD145" i="9"/>
  <c r="BD145" i="9"/>
  <c r="BF145" i="9" s="1"/>
  <c r="BZ146" i="9"/>
  <c r="AR146" i="9"/>
  <c r="BV147" i="9"/>
  <c r="CD166" i="9"/>
  <c r="BF166" i="9"/>
  <c r="AL167" i="9"/>
  <c r="BH172" i="9"/>
  <c r="BP172" i="9"/>
  <c r="AR174" i="9"/>
  <c r="CD177" i="9"/>
  <c r="BD177" i="9"/>
  <c r="BF177" i="9" s="1"/>
  <c r="BR181" i="9"/>
  <c r="S181" i="9"/>
  <c r="AR183" i="9"/>
  <c r="BZ183" i="9"/>
  <c r="BT187" i="9"/>
  <c r="Y187" i="9"/>
  <c r="BN189" i="9"/>
  <c r="AE145" i="9"/>
  <c r="BV145" i="9"/>
  <c r="BH147" i="9"/>
  <c r="BZ167" i="9"/>
  <c r="BV167" i="9"/>
  <c r="G169" i="9"/>
  <c r="AL169" i="9"/>
  <c r="G172" i="9"/>
  <c r="AL172" i="9"/>
  <c r="BT172" i="9"/>
  <c r="BH175" i="9"/>
  <c r="G175" i="9"/>
  <c r="CD180" i="9"/>
  <c r="BD180" i="9"/>
  <c r="BF180" i="9" s="1"/>
  <c r="BP189" i="9"/>
  <c r="CB189" i="9"/>
  <c r="BX189" i="9"/>
  <c r="AL189" i="9"/>
  <c r="BT189" i="9"/>
  <c r="BR189" i="9"/>
  <c r="Y189" i="9"/>
  <c r="AX189" i="9"/>
  <c r="S189" i="9"/>
  <c r="AR165" i="9"/>
  <c r="M167" i="9"/>
  <c r="AR167" i="9"/>
  <c r="BH173" i="9"/>
  <c r="AX174" i="9"/>
  <c r="M189" i="9"/>
  <c r="BN199" i="9"/>
  <c r="BH199" i="9"/>
  <c r="G199" i="9"/>
  <c r="BD178" i="9"/>
  <c r="BF178" i="9" s="1"/>
  <c r="BV181" i="9"/>
  <c r="AE181" i="9"/>
  <c r="CD186" i="9"/>
  <c r="BD186" i="9"/>
  <c r="BF186" i="9" s="1"/>
  <c r="AR191" i="9"/>
  <c r="BZ191" i="9"/>
  <c r="AR179" i="9"/>
  <c r="AX181" i="9"/>
  <c r="AX184" i="9"/>
  <c r="CD187" i="9"/>
  <c r="BD187" i="9"/>
  <c r="BF187" i="9" s="1"/>
  <c r="BR196" i="9"/>
  <c r="S196" i="9"/>
  <c r="AE197" i="9"/>
  <c r="BP199" i="9"/>
  <c r="M199" i="9"/>
  <c r="CB202" i="9"/>
  <c r="AX202" i="9"/>
  <c r="BT242" i="9"/>
  <c r="Y242" i="9"/>
  <c r="G173" i="9"/>
  <c r="BD173" i="9"/>
  <c r="BF173" i="9" s="1"/>
  <c r="S177" i="9"/>
  <c r="AR177" i="9"/>
  <c r="BR179" i="9"/>
  <c r="BP180" i="9"/>
  <c r="CD181" i="9"/>
  <c r="BD181" i="9"/>
  <c r="BF181" i="9" s="1"/>
  <c r="CB183" i="9"/>
  <c r="M185" i="9"/>
  <c r="BP186" i="9"/>
  <c r="AX186" i="9"/>
  <c r="BR190" i="9"/>
  <c r="S190" i="9"/>
  <c r="BD191" i="9"/>
  <c r="BF191" i="9" s="1"/>
  <c r="BR192" i="9"/>
  <c r="S192" i="9"/>
  <c r="Y196" i="9"/>
  <c r="BT196" i="9"/>
  <c r="BX197" i="9"/>
  <c r="BV205" i="9"/>
  <c r="BH205" i="9"/>
  <c r="AE205" i="9"/>
  <c r="BN211" i="9"/>
  <c r="BH211" i="9"/>
  <c r="G211" i="9"/>
  <c r="BR183" i="9"/>
  <c r="S183" i="9"/>
  <c r="AX183" i="9"/>
  <c r="M184" i="9"/>
  <c r="BD184" i="9"/>
  <c r="BF184" i="9" s="1"/>
  <c r="BR185" i="9"/>
  <c r="S185" i="9"/>
  <c r="CD189" i="9"/>
  <c r="BD189" i="9"/>
  <c r="BF189" i="9" s="1"/>
  <c r="BR191" i="9"/>
  <c r="S191" i="9"/>
  <c r="Y193" i="9"/>
  <c r="BT193" i="9"/>
  <c r="BV193" i="9"/>
  <c r="AL197" i="9"/>
  <c r="BD202" i="9"/>
  <c r="BF202" i="9" s="1"/>
  <c r="AE202" i="9"/>
  <c r="G202" i="9"/>
  <c r="BZ202" i="9"/>
  <c r="BX202" i="9"/>
  <c r="BN202" i="9"/>
  <c r="AE208" i="9"/>
  <c r="BV208" i="9"/>
  <c r="G244" i="9"/>
  <c r="BN244" i="9"/>
  <c r="BH244" i="9"/>
  <c r="CB198" i="9"/>
  <c r="AX198" i="9"/>
  <c r="Y191" i="9"/>
  <c r="BP191" i="9"/>
  <c r="BX195" i="9"/>
  <c r="AL195" i="9"/>
  <c r="AR197" i="9"/>
  <c r="Y183" i="9"/>
  <c r="Y184" i="9"/>
  <c r="BP184" i="9"/>
  <c r="BV187" i="9"/>
  <c r="BV189" i="9"/>
  <c r="AE189" i="9"/>
  <c r="BV191" i="9"/>
  <c r="BT191" i="9"/>
  <c r="BN197" i="9"/>
  <c r="AX197" i="9"/>
  <c r="AE199" i="9"/>
  <c r="BV199" i="9"/>
  <c r="BH248" i="9"/>
  <c r="BN248" i="9"/>
  <c r="G248" i="9"/>
  <c r="AL181" i="9"/>
  <c r="BT181" i="9"/>
  <c r="BV184" i="9"/>
  <c r="BT184" i="9"/>
  <c r="CB185" i="9"/>
  <c r="BT185" i="9"/>
  <c r="BT186" i="9"/>
  <c r="AE191" i="9"/>
  <c r="CB191" i="9"/>
  <c r="BP197" i="9"/>
  <c r="AL199" i="9"/>
  <c r="BX199" i="9"/>
  <c r="BH201" i="9"/>
  <c r="Y202" i="9"/>
  <c r="BX211" i="9"/>
  <c r="AL211" i="9"/>
  <c r="BH215" i="9"/>
  <c r="BH179" i="9"/>
  <c r="BH181" i="9"/>
  <c r="G181" i="9"/>
  <c r="BN183" i="9"/>
  <c r="AE184" i="9"/>
  <c r="AE185" i="9"/>
  <c r="BP185" i="9"/>
  <c r="AE186" i="9"/>
  <c r="BV186" i="9"/>
  <c r="BX191" i="9"/>
  <c r="BP195" i="9"/>
  <c r="M195" i="9"/>
  <c r="BH196" i="9"/>
  <c r="BZ196" i="9"/>
  <c r="AR196" i="9"/>
  <c r="M197" i="9"/>
  <c r="CD197" i="9"/>
  <c r="BT198" i="9"/>
  <c r="Y198" i="9"/>
  <c r="W287" i="9"/>
  <c r="Y241" i="9"/>
  <c r="BT241" i="9"/>
  <c r="BH189" i="9"/>
  <c r="G189" i="9"/>
  <c r="CB193" i="9"/>
  <c r="AX193" i="9"/>
  <c r="CB196" i="9"/>
  <c r="AX196" i="9"/>
  <c r="BR201" i="9"/>
  <c r="S201" i="9"/>
  <c r="BT207" i="9"/>
  <c r="Y207" i="9"/>
  <c r="BR215" i="9"/>
  <c r="S215" i="9"/>
  <c r="CD267" i="9"/>
  <c r="BD267" i="9"/>
  <c r="BF267" i="9" s="1"/>
  <c r="CB197" i="9"/>
  <c r="BX198" i="9"/>
  <c r="BH203" i="9"/>
  <c r="BT204" i="9"/>
  <c r="BZ205" i="9"/>
  <c r="M209" i="9"/>
  <c r="BR209" i="9"/>
  <c r="BV211" i="9"/>
  <c r="AX213" i="9"/>
  <c r="BH214" i="9"/>
  <c r="BN214" i="9"/>
  <c r="CD215" i="9"/>
  <c r="BD215" i="9"/>
  <c r="BF215" i="9" s="1"/>
  <c r="BH216" i="9"/>
  <c r="BN217" i="9"/>
  <c r="CB243" i="9"/>
  <c r="AX243" i="9"/>
  <c r="CB245" i="9"/>
  <c r="BZ260" i="9"/>
  <c r="AR260" i="9"/>
  <c r="AT260" i="9" s="1"/>
  <c r="AX265" i="9"/>
  <c r="S265" i="9"/>
  <c r="M265" i="9"/>
  <c r="O265" i="9" s="1"/>
  <c r="AL265" i="9"/>
  <c r="AN265" i="9" s="1"/>
  <c r="BT265" i="9"/>
  <c r="BR265" i="9"/>
  <c r="G197" i="9"/>
  <c r="BD197" i="9"/>
  <c r="BT201" i="9"/>
  <c r="BP202" i="9"/>
  <c r="M203" i="9"/>
  <c r="BZ204" i="9"/>
  <c r="AR204" i="9"/>
  <c r="BV204" i="9"/>
  <c r="BN208" i="9"/>
  <c r="G208" i="9"/>
  <c r="BZ209" i="9"/>
  <c r="CD210" i="9"/>
  <c r="BD210" i="9"/>
  <c r="BF210" i="9" s="1"/>
  <c r="Y213" i="9"/>
  <c r="G214" i="9"/>
  <c r="BT215" i="9"/>
  <c r="BT216" i="9"/>
  <c r="AE217" i="9"/>
  <c r="BV217" i="9"/>
  <c r="BP217" i="9"/>
  <c r="AC287" i="9"/>
  <c r="BR242" i="9"/>
  <c r="CD244" i="9"/>
  <c r="BD244" i="9"/>
  <c r="BF244" i="9" s="1"/>
  <c r="M245" i="9"/>
  <c r="O245" i="9" s="1"/>
  <c r="AX245" i="9"/>
  <c r="BP247" i="9"/>
  <c r="M247" i="9"/>
  <c r="O247" i="9" s="1"/>
  <c r="CB259" i="9"/>
  <c r="AL259" i="9"/>
  <c r="AN259" i="9" s="1"/>
  <c r="BT259" i="9"/>
  <c r="BN259" i="9"/>
  <c r="AX259" i="9"/>
  <c r="BX281" i="9"/>
  <c r="S179" i="9"/>
  <c r="BD183" i="9"/>
  <c r="BF183" i="9" s="1"/>
  <c r="S186" i="9"/>
  <c r="G190" i="9"/>
  <c r="AE190" i="9"/>
  <c r="BD190" i="9"/>
  <c r="BF190" i="9" s="1"/>
  <c r="S193" i="9"/>
  <c r="AR193" i="9"/>
  <c r="S202" i="9"/>
  <c r="BN203" i="9"/>
  <c r="BD207" i="9"/>
  <c r="BF207" i="9" s="1"/>
  <c r="AL208" i="9"/>
  <c r="AR209" i="9"/>
  <c r="BV209" i="9"/>
  <c r="BZ211" i="9"/>
  <c r="AR211" i="9"/>
  <c r="BT214" i="9"/>
  <c r="AL217" i="9"/>
  <c r="BX217" i="9"/>
  <c r="BR217" i="9"/>
  <c r="AE241" i="9"/>
  <c r="BV241" i="9"/>
  <c r="AE242" i="9"/>
  <c r="AG242" i="9" s="1"/>
  <c r="BD248" i="9"/>
  <c r="BF248" i="9" s="1"/>
  <c r="AE249" i="9"/>
  <c r="BV249" i="9"/>
  <c r="AL250" i="9"/>
  <c r="AN250" i="9" s="1"/>
  <c r="BT250" i="9"/>
  <c r="AX250" i="9"/>
  <c r="M250" i="9"/>
  <c r="O250" i="9" s="1"/>
  <c r="BR256" i="9"/>
  <c r="S256" i="9"/>
  <c r="AE263" i="9"/>
  <c r="BV263" i="9"/>
  <c r="BR267" i="9"/>
  <c r="S267" i="9"/>
  <c r="BR271" i="9"/>
  <c r="U271" i="9"/>
  <c r="AL281" i="9"/>
  <c r="BR204" i="9"/>
  <c r="S204" i="9"/>
  <c r="BH207" i="9"/>
  <c r="BX209" i="9"/>
  <c r="AE210" i="9"/>
  <c r="BV210" i="9"/>
  <c r="BV213" i="9"/>
  <c r="BR245" i="9"/>
  <c r="BD245" i="9"/>
  <c r="BF245" i="9" s="1"/>
  <c r="BR248" i="9"/>
  <c r="S248" i="9"/>
  <c r="BR253" i="9"/>
  <c r="S253" i="9"/>
  <c r="CB265" i="9"/>
  <c r="CB268" i="9"/>
  <c r="AL268" i="9"/>
  <c r="AN268" i="9" s="1"/>
  <c r="G268" i="9"/>
  <c r="BT268" i="9"/>
  <c r="Y268" i="9"/>
  <c r="AX268" i="9"/>
  <c r="AX210" i="9"/>
  <c r="Y210" i="9"/>
  <c r="BZ217" i="9"/>
  <c r="BH245" i="9"/>
  <c r="G260" i="9"/>
  <c r="BN260" i="9"/>
  <c r="BH260" i="9"/>
  <c r="CB192" i="9"/>
  <c r="CB201" i="9"/>
  <c r="BT203" i="9"/>
  <c r="BN207" i="9"/>
  <c r="AX209" i="9"/>
  <c r="G210" i="9"/>
  <c r="BX210" i="9"/>
  <c r="BN210" i="9"/>
  <c r="BR211" i="9"/>
  <c r="S211" i="9"/>
  <c r="G213" i="9"/>
  <c r="BH213" i="9"/>
  <c r="BZ214" i="9"/>
  <c r="BV215" i="9"/>
  <c r="Y245" i="9"/>
  <c r="Y254" i="9"/>
  <c r="BD254" i="9"/>
  <c r="BF254" i="9" s="1"/>
  <c r="AX254" i="9"/>
  <c r="M254" i="9"/>
  <c r="O254" i="9" s="1"/>
  <c r="CB254" i="9"/>
  <c r="AL254" i="9"/>
  <c r="AN254" i="9" s="1"/>
  <c r="BT254" i="9"/>
  <c r="Y265" i="9"/>
  <c r="CD266" i="9"/>
  <c r="BD266" i="9"/>
  <c r="BF266" i="9" s="1"/>
  <c r="CD269" i="9"/>
  <c r="BD269" i="9"/>
  <c r="BF269" i="9" s="1"/>
  <c r="BR272" i="9"/>
  <c r="S272" i="9"/>
  <c r="G201" i="9"/>
  <c r="AE201" i="9"/>
  <c r="AL207" i="9"/>
  <c r="BP207" i="9"/>
  <c r="AL210" i="9"/>
  <c r="BP210" i="9"/>
  <c r="BR214" i="9"/>
  <c r="S214" i="9"/>
  <c r="CB214" i="9"/>
  <c r="E287" i="9"/>
  <c r="BH241" i="9"/>
  <c r="AP287" i="9"/>
  <c r="AR241" i="9"/>
  <c r="AE244" i="9"/>
  <c r="BV244" i="9"/>
  <c r="BH251" i="9"/>
  <c r="G251" i="9"/>
  <c r="BN251" i="9"/>
  <c r="CD251" i="9"/>
  <c r="BD251" i="9"/>
  <c r="BF251" i="9" s="1"/>
  <c r="CD255" i="9"/>
  <c r="BD255" i="9"/>
  <c r="BN261" i="9"/>
  <c r="BH261" i="9"/>
  <c r="BV262" i="9"/>
  <c r="AE262" i="9"/>
  <c r="BN269" i="9"/>
  <c r="BH269" i="9"/>
  <c r="G269" i="9"/>
  <c r="CB281" i="9"/>
  <c r="AX281" i="9"/>
  <c r="Y281" i="9"/>
  <c r="BT281" i="9"/>
  <c r="AX203" i="9"/>
  <c r="M207" i="9"/>
  <c r="AX208" i="9"/>
  <c r="Y211" i="9"/>
  <c r="BP213" i="9"/>
  <c r="AL213" i="9"/>
  <c r="BR213" i="9"/>
  <c r="CD214" i="9"/>
  <c r="G241" i="9"/>
  <c r="AV287" i="9"/>
  <c r="AX241" i="9"/>
  <c r="CB242" i="9"/>
  <c r="BT243" i="9"/>
  <c r="AL244" i="9"/>
  <c r="AN244" i="9" s="1"/>
  <c r="BX244" i="9"/>
  <c r="AE245" i="9"/>
  <c r="AE248" i="9"/>
  <c r="AG248" i="9" s="1"/>
  <c r="CB249" i="9"/>
  <c r="AX249" i="9"/>
  <c r="S257" i="9"/>
  <c r="G261" i="9"/>
  <c r="BD261" i="9"/>
  <c r="BF261" i="9" s="1"/>
  <c r="CD261" i="9"/>
  <c r="BR266" i="9"/>
  <c r="S266" i="9"/>
  <c r="BH185" i="9"/>
  <c r="BT197" i="9"/>
  <c r="BP198" i="9"/>
  <c r="BH204" i="9"/>
  <c r="AR207" i="9"/>
  <c r="BV207" i="9"/>
  <c r="BH209" i="9"/>
  <c r="M210" i="9"/>
  <c r="BT210" i="9"/>
  <c r="M213" i="9"/>
  <c r="BT213" i="9"/>
  <c r="BN215" i="9"/>
  <c r="G215" i="9"/>
  <c r="BX245" i="9"/>
  <c r="BR251" i="9"/>
  <c r="S251" i="9"/>
  <c r="BN255" i="9"/>
  <c r="BH255" i="9"/>
  <c r="G255" i="9"/>
  <c r="BZ265" i="9"/>
  <c r="AR265" i="9"/>
  <c r="G281" i="9"/>
  <c r="S198" i="9"/>
  <c r="AR198" i="9"/>
  <c r="BR207" i="9"/>
  <c r="S207" i="9"/>
  <c r="CD208" i="9"/>
  <c r="BD208" i="9"/>
  <c r="BF208" i="9" s="1"/>
  <c r="AR210" i="9"/>
  <c r="AR213" i="9"/>
  <c r="CD217" i="9"/>
  <c r="BD217" i="9"/>
  <c r="BF217" i="9" s="1"/>
  <c r="BB287" i="9"/>
  <c r="BX247" i="9"/>
  <c r="AL247" i="9"/>
  <c r="AN247" i="9" s="1"/>
  <c r="BZ250" i="9"/>
  <c r="BZ259" i="9"/>
  <c r="AR259" i="9"/>
  <c r="BV268" i="9"/>
  <c r="AE268" i="9"/>
  <c r="CD271" i="9"/>
  <c r="BF271" i="9"/>
  <c r="AL274" i="9"/>
  <c r="AN274" i="9" s="1"/>
  <c r="BR278" i="9"/>
  <c r="S278" i="9"/>
  <c r="CB285" i="9"/>
  <c r="AX285" i="9"/>
  <c r="AE203" i="9"/>
  <c r="BD203" i="9"/>
  <c r="BF203" i="9" s="1"/>
  <c r="G204" i="9"/>
  <c r="BZ207" i="9"/>
  <c r="BN209" i="9"/>
  <c r="CB210" i="9"/>
  <c r="S213" i="9"/>
  <c r="BZ213" i="9"/>
  <c r="BH217" i="9"/>
  <c r="Q287" i="9"/>
  <c r="BR241" i="9"/>
  <c r="S241" i="9"/>
  <c r="BZ248" i="9"/>
  <c r="AR248" i="9"/>
  <c r="BV254" i="9"/>
  <c r="CD256" i="9"/>
  <c r="BD256" i="9"/>
  <c r="BF256" i="9" s="1"/>
  <c r="BV275" i="9"/>
  <c r="AE275" i="9"/>
  <c r="CD257" i="9"/>
  <c r="BD257" i="9"/>
  <c r="BF257" i="9" s="1"/>
  <c r="BZ261" i="9"/>
  <c r="AR261" i="9"/>
  <c r="AE265" i="9"/>
  <c r="AG265" i="9" s="1"/>
  <c r="BV265" i="9"/>
  <c r="BR268" i="9"/>
  <c r="S268" i="9"/>
  <c r="BN271" i="9"/>
  <c r="BH271" i="9"/>
  <c r="I271" i="9"/>
  <c r="AT271" i="9"/>
  <c r="BZ271" i="9"/>
  <c r="BN272" i="9"/>
  <c r="BH272" i="9"/>
  <c r="G272" i="9"/>
  <c r="G274" i="9"/>
  <c r="BN274" i="9"/>
  <c r="BZ281" i="9"/>
  <c r="BV284" i="9"/>
  <c r="AE284" i="9"/>
  <c r="BR249" i="9"/>
  <c r="S249" i="9"/>
  <c r="CD249" i="9"/>
  <c r="BD249" i="9"/>
  <c r="BF249" i="9" s="1"/>
  <c r="BZ251" i="9"/>
  <c r="AR251" i="9"/>
  <c r="G253" i="9"/>
  <c r="BN253" i="9"/>
  <c r="BZ253" i="9"/>
  <c r="AR253" i="9"/>
  <c r="BN254" i="9"/>
  <c r="BH254" i="9"/>
  <c r="BV255" i="9"/>
  <c r="AE255" i="9"/>
  <c r="Y256" i="9"/>
  <c r="BR259" i="9"/>
  <c r="S259" i="9"/>
  <c r="M260" i="9"/>
  <c r="O260" i="9" s="1"/>
  <c r="AX260" i="9"/>
  <c r="BN262" i="9"/>
  <c r="BH262" i="9"/>
  <c r="G262" i="9"/>
  <c r="M269" i="9"/>
  <c r="O269" i="9" s="1"/>
  <c r="BH273" i="9"/>
  <c r="G273" i="9"/>
  <c r="BD275" i="9"/>
  <c r="BF275" i="9" s="1"/>
  <c r="CD277" i="9"/>
  <c r="BD277" i="9"/>
  <c r="BF277" i="9" s="1"/>
  <c r="K287" i="9"/>
  <c r="AJ287" i="9"/>
  <c r="G242" i="9"/>
  <c r="BD242" i="9"/>
  <c r="BF242" i="9" s="1"/>
  <c r="S245" i="9"/>
  <c r="AR245" i="9"/>
  <c r="BN247" i="9"/>
  <c r="S250" i="9"/>
  <c r="G254" i="9"/>
  <c r="BT255" i="9"/>
  <c r="AE256" i="9"/>
  <c r="CD259" i="9"/>
  <c r="BD259" i="9"/>
  <c r="BF259" i="9" s="1"/>
  <c r="BR260" i="9"/>
  <c r="S260" i="9"/>
  <c r="CD260" i="9"/>
  <c r="BD260" i="9"/>
  <c r="BF260" i="9" s="1"/>
  <c r="M261" i="9"/>
  <c r="O261" i="9" s="1"/>
  <c r="AR262" i="9"/>
  <c r="CB263" i="9"/>
  <c r="AE266" i="9"/>
  <c r="AG266" i="9" s="1"/>
  <c r="BV266" i="9"/>
  <c r="BD268" i="9"/>
  <c r="BF268" i="9" s="1"/>
  <c r="BR269" i="9"/>
  <c r="S269" i="9"/>
  <c r="AR272" i="9"/>
  <c r="BZ273" i="9"/>
  <c r="AR273" i="9"/>
  <c r="Y278" i="9"/>
  <c r="M241" i="9"/>
  <c r="O241" i="9" s="1"/>
  <c r="BL287" i="9"/>
  <c r="CD250" i="9"/>
  <c r="BD250" i="9"/>
  <c r="BF250" i="9" s="1"/>
  <c r="BZ254" i="9"/>
  <c r="AR254" i="9"/>
  <c r="BX255" i="9"/>
  <c r="BV256" i="9"/>
  <c r="AE257" i="9"/>
  <c r="BV257" i="9"/>
  <c r="BR261" i="9"/>
  <c r="S261" i="9"/>
  <c r="AX261" i="9"/>
  <c r="BN263" i="9"/>
  <c r="BH263" i="9"/>
  <c r="G263" i="9"/>
  <c r="AR263" i="9"/>
  <c r="BZ263" i="9"/>
  <c r="BN265" i="9"/>
  <c r="BH265" i="9"/>
  <c r="G265" i="9"/>
  <c r="AE267" i="9"/>
  <c r="BV267" i="9"/>
  <c r="O271" i="9"/>
  <c r="M272" i="9"/>
  <c r="O272" i="9" s="1"/>
  <c r="CD274" i="9"/>
  <c r="BD274" i="9"/>
  <c r="BF274" i="9" s="1"/>
  <c r="BR280" i="9"/>
  <c r="S280" i="9"/>
  <c r="BH281" i="9"/>
  <c r="CD253" i="9"/>
  <c r="BD253" i="9"/>
  <c r="BF253" i="9" s="1"/>
  <c r="AE259" i="9"/>
  <c r="AG259" i="9" s="1"/>
  <c r="BV259" i="9"/>
  <c r="BR262" i="9"/>
  <c r="S262" i="9"/>
  <c r="BH266" i="9"/>
  <c r="G266" i="9"/>
  <c r="BX267" i="9"/>
  <c r="CD272" i="9"/>
  <c r="BD272" i="9"/>
  <c r="BF272" i="9" s="1"/>
  <c r="CD273" i="9"/>
  <c r="BD273" i="9"/>
  <c r="BF273" i="9" s="1"/>
  <c r="BH274" i="9"/>
  <c r="BV277" i="9"/>
  <c r="AE277" i="9"/>
  <c r="BH243" i="9"/>
  <c r="AE250" i="9"/>
  <c r="AG250" i="9" s="1"/>
  <c r="BV250" i="9"/>
  <c r="BR254" i="9"/>
  <c r="S254" i="9"/>
  <c r="BN256" i="9"/>
  <c r="BH256" i="9"/>
  <c r="G256" i="9"/>
  <c r="AR256" i="9"/>
  <c r="BZ256" i="9"/>
  <c r="BN257" i="9"/>
  <c r="BH257" i="9"/>
  <c r="G257" i="9"/>
  <c r="AE260" i="9"/>
  <c r="BV260" i="9"/>
  <c r="BR273" i="9"/>
  <c r="S273" i="9"/>
  <c r="AX274" i="9"/>
  <c r="BT274" i="9"/>
  <c r="AR278" i="9"/>
  <c r="BZ278" i="9"/>
  <c r="M281" i="9"/>
  <c r="O281" i="9" s="1"/>
  <c r="BN284" i="9"/>
  <c r="BH284" i="9"/>
  <c r="G284" i="9"/>
  <c r="CD284" i="9"/>
  <c r="BD284" i="9"/>
  <c r="BF284" i="9" s="1"/>
  <c r="Y285" i="9"/>
  <c r="AX247" i="9"/>
  <c r="BH253" i="9"/>
  <c r="M255" i="9"/>
  <c r="O255" i="9" s="1"/>
  <c r="BT260" i="9"/>
  <c r="CD262" i="9"/>
  <c r="BD262" i="9"/>
  <c r="BF262" i="9" s="1"/>
  <c r="BR263" i="9"/>
  <c r="S263" i="9"/>
  <c r="CD263" i="9"/>
  <c r="BD263" i="9"/>
  <c r="BF263" i="9" s="1"/>
  <c r="BZ266" i="9"/>
  <c r="AR266" i="9"/>
  <c r="G267" i="9"/>
  <c r="BN267" i="9"/>
  <c r="BZ267" i="9"/>
  <c r="AR267" i="9"/>
  <c r="BN268" i="9"/>
  <c r="BH268" i="9"/>
  <c r="BV269" i="9"/>
  <c r="AE269" i="9"/>
  <c r="AG269" i="9" s="1"/>
  <c r="Y274" i="9"/>
  <c r="CB274" i="9"/>
  <c r="BR281" i="9"/>
  <c r="CB248" i="9"/>
  <c r="AE251" i="9"/>
  <c r="BV251" i="9"/>
  <c r="BR255" i="9"/>
  <c r="S255" i="9"/>
  <c r="BH259" i="9"/>
  <c r="G259" i="9"/>
  <c r="BX260" i="9"/>
  <c r="AE274" i="9"/>
  <c r="AG274" i="9" s="1"/>
  <c r="BV274" i="9"/>
  <c r="BN275" i="9"/>
  <c r="BH275" i="9"/>
  <c r="BX241" i="9"/>
  <c r="BN249" i="9"/>
  <c r="BH249" i="9"/>
  <c r="G249" i="9"/>
  <c r="AR249" i="9"/>
  <c r="BZ249" i="9"/>
  <c r="BN250" i="9"/>
  <c r="BH250" i="9"/>
  <c r="G250" i="9"/>
  <c r="AE253" i="9"/>
  <c r="BV253" i="9"/>
  <c r="CD265" i="9"/>
  <c r="BD265" i="9"/>
  <c r="BF265" i="9" s="1"/>
  <c r="BZ268" i="9"/>
  <c r="AR268" i="9"/>
  <c r="BV271" i="9"/>
  <c r="AE272" i="9"/>
  <c r="BV272" i="9"/>
  <c r="AE273" i="9"/>
  <c r="AG273" i="9" s="1"/>
  <c r="BV273" i="9"/>
  <c r="G275" i="9"/>
  <c r="BN277" i="9"/>
  <c r="BH277" i="9"/>
  <c r="G277" i="9"/>
  <c r="AX278" i="9"/>
  <c r="BZ280" i="9"/>
  <c r="AR280" i="9"/>
  <c r="AE281" i="9"/>
  <c r="BV279" i="9"/>
  <c r="BN281" i="9"/>
  <c r="BH283" i="9"/>
  <c r="BZ285" i="9"/>
  <c r="Y279" i="9"/>
  <c r="AX279" i="9"/>
  <c r="BT280" i="9"/>
  <c r="S274" i="9"/>
  <c r="AR274" i="9"/>
  <c r="G278" i="9"/>
  <c r="BD278" i="9"/>
  <c r="BF278" i="9" s="1"/>
  <c r="BV280" i="9"/>
  <c r="S281" i="9"/>
  <c r="AR281" i="9"/>
  <c r="G285" i="9"/>
  <c r="AE285" i="9"/>
  <c r="Y280" i="9"/>
  <c r="AX280" i="9"/>
  <c r="S275" i="9"/>
  <c r="AR275" i="9"/>
  <c r="BH278" i="9"/>
  <c r="G279" i="9"/>
  <c r="BD279" i="9"/>
  <c r="BF279" i="9" s="1"/>
  <c r="BV281" i="9"/>
  <c r="S283" i="9"/>
  <c r="AR283" i="9"/>
  <c r="BH285" i="9"/>
  <c r="S277" i="9"/>
  <c r="BH279" i="9"/>
  <c r="G280" i="9"/>
  <c r="BD280" i="9"/>
  <c r="BF280" i="9" s="1"/>
  <c r="S284" i="9"/>
  <c r="BD281" i="9"/>
  <c r="BF281" i="9" s="1"/>
  <c r="S285" i="9"/>
  <c r="AA17" i="5"/>
  <c r="U18" i="5"/>
  <c r="AA20" i="5"/>
  <c r="AA34" i="5"/>
  <c r="AP45" i="5"/>
  <c r="AP109" i="5"/>
  <c r="I110" i="5"/>
  <c r="U144" i="5"/>
  <c r="U177" i="5"/>
  <c r="U178" i="5"/>
  <c r="AA180" i="5"/>
  <c r="AP192" i="5"/>
  <c r="AN287" i="5"/>
  <c r="AP247" i="5"/>
  <c r="U250" i="5"/>
  <c r="AP261" i="5"/>
  <c r="BK24" i="6"/>
  <c r="AI34" i="6"/>
  <c r="BK47" i="6"/>
  <c r="BC175" i="6"/>
  <c r="BE175" i="6" s="1"/>
  <c r="AO211" i="6"/>
  <c r="AU261" i="6"/>
  <c r="AU272" i="6"/>
  <c r="AF15" i="8"/>
  <c r="AH15" i="8" s="1"/>
  <c r="AF22" i="8"/>
  <c r="AH22" i="8" s="1"/>
  <c r="AF29" i="8"/>
  <c r="AH29" i="8" s="1"/>
  <c r="AF36" i="8"/>
  <c r="AH36" i="8" s="1"/>
  <c r="AF44" i="8"/>
  <c r="AH44" i="8" s="1"/>
  <c r="AF51" i="8"/>
  <c r="AH51" i="8" s="1"/>
  <c r="AF58" i="8"/>
  <c r="AH58" i="8" s="1"/>
  <c r="U219" i="8"/>
  <c r="U289" i="8" s="1"/>
  <c r="AF93" i="8"/>
  <c r="AH93" i="8" s="1"/>
  <c r="AF101" i="8"/>
  <c r="AH101" i="8" s="1"/>
  <c r="AF108" i="8"/>
  <c r="AH108" i="8" s="1"/>
  <c r="AF115" i="8"/>
  <c r="AH115" i="8" s="1"/>
  <c r="AF122" i="8"/>
  <c r="AH122" i="8" s="1"/>
  <c r="AF129" i="8"/>
  <c r="AH129" i="8" s="1"/>
  <c r="AF137" i="8"/>
  <c r="AH137" i="8" s="1"/>
  <c r="AF144" i="8"/>
  <c r="AH144" i="8" s="1"/>
  <c r="AF167" i="8"/>
  <c r="AH167" i="8" s="1"/>
  <c r="AF174" i="8"/>
  <c r="AH174" i="8" s="1"/>
  <c r="AF181" i="8"/>
  <c r="AH181" i="8" s="1"/>
  <c r="AF189" i="8"/>
  <c r="AH189" i="8" s="1"/>
  <c r="AF196" i="8"/>
  <c r="AH196" i="8" s="1"/>
  <c r="AF203" i="8"/>
  <c r="AH203" i="8" s="1"/>
  <c r="X287" i="8"/>
  <c r="AF245" i="8"/>
  <c r="AH245" i="8" s="1"/>
  <c r="AF253" i="8"/>
  <c r="AH253" i="8" s="1"/>
  <c r="AA18" i="5"/>
  <c r="I29" i="5"/>
  <c r="O30" i="5"/>
  <c r="AP44" i="5"/>
  <c r="O96" i="5"/>
  <c r="U97" i="5"/>
  <c r="AP108" i="5"/>
  <c r="U111" i="5"/>
  <c r="AP122" i="5"/>
  <c r="I126" i="5"/>
  <c r="O127" i="5"/>
  <c r="O248" i="5"/>
  <c r="O262" i="5"/>
  <c r="AU35" i="6"/>
  <c r="AC89" i="6"/>
  <c r="AU91" i="6"/>
  <c r="BC101" i="6"/>
  <c r="BE101" i="6" s="1"/>
  <c r="BC110" i="6"/>
  <c r="BE110" i="6" s="1"/>
  <c r="AI111" i="6"/>
  <c r="BK120" i="6"/>
  <c r="AU143" i="6"/>
  <c r="BK175" i="6"/>
  <c r="AI187" i="6"/>
  <c r="BC201" i="6"/>
  <c r="BE201" i="6" s="1"/>
  <c r="AC209" i="6"/>
  <c r="BC243" i="6"/>
  <c r="BE243" i="6" s="1"/>
  <c r="AC251" i="6"/>
  <c r="U257" i="6"/>
  <c r="W257" i="6" s="1"/>
  <c r="BC261" i="6"/>
  <c r="BE261" i="6" s="1"/>
  <c r="BE268" i="6"/>
  <c r="AC273" i="6"/>
  <c r="BE275" i="6"/>
  <c r="AC277" i="6"/>
  <c r="AC280" i="6"/>
  <c r="K219" i="7"/>
  <c r="K60" i="8"/>
  <c r="X219" i="8"/>
  <c r="AF210" i="8"/>
  <c r="AH210" i="8" s="1"/>
  <c r="Z287" i="8"/>
  <c r="AF247" i="8"/>
  <c r="AH247" i="8" s="1"/>
  <c r="AF254" i="8"/>
  <c r="AH254" i="8" s="1"/>
  <c r="AF260" i="8"/>
  <c r="AH260" i="8" s="1"/>
  <c r="AF267" i="8"/>
  <c r="AH267" i="8" s="1"/>
  <c r="AF274" i="8"/>
  <c r="AH274" i="8" s="1"/>
  <c r="AF281" i="8"/>
  <c r="AH281" i="8" s="1"/>
  <c r="AF209" i="8"/>
  <c r="AH209" i="8" s="1"/>
  <c r="I28" i="5"/>
  <c r="O29" i="5"/>
  <c r="AP42" i="5"/>
  <c r="AP57" i="5"/>
  <c r="AP107" i="5"/>
  <c r="U110" i="5"/>
  <c r="I122" i="5"/>
  <c r="O126" i="5"/>
  <c r="AP138" i="5"/>
  <c r="AP169" i="5"/>
  <c r="AE245" i="5"/>
  <c r="Q245" i="5" s="1"/>
  <c r="U259" i="5"/>
  <c r="U262" i="5"/>
  <c r="BE29" i="6"/>
  <c r="BC41" i="6"/>
  <c r="BE41" i="6" s="1"/>
  <c r="AI42" i="6"/>
  <c r="BC45" i="6"/>
  <c r="BE45" i="6" s="1"/>
  <c r="AC50" i="6"/>
  <c r="BK97" i="6"/>
  <c r="AI98" i="6"/>
  <c r="AU107" i="6"/>
  <c r="AO111" i="6"/>
  <c r="AU126" i="6"/>
  <c r="BK132" i="6"/>
  <c r="BC139" i="6"/>
  <c r="BE139" i="6" s="1"/>
  <c r="BC143" i="6"/>
  <c r="BE143" i="6" s="1"/>
  <c r="BC166" i="6"/>
  <c r="BK201" i="6"/>
  <c r="AO202" i="6"/>
  <c r="AI266" i="6"/>
  <c r="AI273" i="6"/>
  <c r="E287" i="7"/>
  <c r="K287" i="7"/>
  <c r="AF16" i="8"/>
  <c r="AH16" i="8" s="1"/>
  <c r="AF23" i="8"/>
  <c r="AF30" i="8"/>
  <c r="AH30" i="8" s="1"/>
  <c r="AF38" i="8"/>
  <c r="AH38" i="8" s="1"/>
  <c r="AF45" i="8"/>
  <c r="AH45" i="8" s="1"/>
  <c r="AF52" i="8"/>
  <c r="AH52" i="8" s="1"/>
  <c r="Z219" i="8"/>
  <c r="AF95" i="8"/>
  <c r="AH95" i="8" s="1"/>
  <c r="AF102" i="8"/>
  <c r="AH102" i="8" s="1"/>
  <c r="AF109" i="8"/>
  <c r="AH109" i="8" s="1"/>
  <c r="AF116" i="8"/>
  <c r="AH116" i="8" s="1"/>
  <c r="AF123" i="8"/>
  <c r="AH123" i="8" s="1"/>
  <c r="AF131" i="8"/>
  <c r="AH131" i="8" s="1"/>
  <c r="AF138" i="8"/>
  <c r="AH138" i="8" s="1"/>
  <c r="AF145" i="8"/>
  <c r="AH145" i="8" s="1"/>
  <c r="AF168" i="8"/>
  <c r="AH168" i="8" s="1"/>
  <c r="AF175" i="8"/>
  <c r="AH175" i="8" s="1"/>
  <c r="AF183" i="8"/>
  <c r="AH183" i="8" s="1"/>
  <c r="AF190" i="8"/>
  <c r="AH190" i="8" s="1"/>
  <c r="AF197" i="8"/>
  <c r="AH197" i="8" s="1"/>
  <c r="AF204" i="8"/>
  <c r="AH204" i="8" s="1"/>
  <c r="AF217" i="8"/>
  <c r="AH217" i="8" s="1"/>
  <c r="AB287" i="8"/>
  <c r="AF261" i="8"/>
  <c r="AH261" i="8" s="1"/>
  <c r="AF268" i="8"/>
  <c r="AH268" i="8" s="1"/>
  <c r="AF275" i="8"/>
  <c r="AH275" i="8" s="1"/>
  <c r="AF283" i="8"/>
  <c r="AH283" i="8" s="1"/>
  <c r="AP20" i="5"/>
  <c r="O41" i="5"/>
  <c r="AP90" i="5"/>
  <c r="AA96" i="5"/>
  <c r="AA110" i="5"/>
  <c r="O122" i="5"/>
  <c r="U123" i="5"/>
  <c r="U125" i="5"/>
  <c r="U126" i="5"/>
  <c r="AP137" i="5"/>
  <c r="AE138" i="5"/>
  <c r="Q138" i="5" s="1"/>
  <c r="U192" i="5"/>
  <c r="O205" i="5"/>
  <c r="AP266" i="5"/>
  <c r="O275" i="5"/>
  <c r="AP281" i="5"/>
  <c r="BK22" i="6"/>
  <c r="AU39" i="6"/>
  <c r="AO42" i="6"/>
  <c r="AI50" i="6"/>
  <c r="AC109" i="6"/>
  <c r="AU117" i="6"/>
  <c r="AU127" i="6"/>
  <c r="AC131" i="6"/>
  <c r="AU133" i="6"/>
  <c r="BK135" i="6"/>
  <c r="BC184" i="6"/>
  <c r="BE184" i="6" s="1"/>
  <c r="AU198" i="6"/>
  <c r="BK204" i="6"/>
  <c r="BK208" i="6"/>
  <c r="AI216" i="6"/>
  <c r="AO248" i="6"/>
  <c r="AO255" i="6"/>
  <c r="AO266" i="6"/>
  <c r="BK268" i="6"/>
  <c r="BK272" i="6"/>
  <c r="AO273" i="6"/>
  <c r="BK275" i="6"/>
  <c r="BK283" i="6"/>
  <c r="AB219" i="8"/>
  <c r="AN219" i="8"/>
  <c r="AF211" i="8"/>
  <c r="AH211" i="8" s="1"/>
  <c r="AF241" i="8"/>
  <c r="AH241" i="8" s="1"/>
  <c r="AF255" i="8"/>
  <c r="AH255" i="8" s="1"/>
  <c r="AP15" i="5"/>
  <c r="AP24" i="5"/>
  <c r="AP89" i="5"/>
  <c r="AP98" i="5"/>
  <c r="AP104" i="5"/>
  <c r="AA109" i="5"/>
  <c r="AP119" i="5"/>
  <c r="O121" i="5"/>
  <c r="AP135" i="5"/>
  <c r="AP177" i="5"/>
  <c r="AP179" i="5"/>
  <c r="AA192" i="5"/>
  <c r="AA207" i="5"/>
  <c r="AP210" i="5"/>
  <c r="AP217" i="5"/>
  <c r="AA261" i="5"/>
  <c r="O274" i="5"/>
  <c r="U275" i="5"/>
  <c r="AI17" i="6"/>
  <c r="BK29" i="6"/>
  <c r="BC33" i="6"/>
  <c r="AC34" i="6"/>
  <c r="AO57" i="6"/>
  <c r="AU89" i="6"/>
  <c r="AI109" i="6"/>
  <c r="AC113" i="6"/>
  <c r="AC116" i="6"/>
  <c r="BC121" i="6"/>
  <c r="BE121" i="6" s="1"/>
  <c r="AC122" i="6"/>
  <c r="BK123" i="6"/>
  <c r="AO125" i="6"/>
  <c r="AC199" i="6"/>
  <c r="BK211" i="6"/>
  <c r="BK215" i="6"/>
  <c r="AU280" i="6"/>
  <c r="AU284" i="6"/>
  <c r="G60" i="7"/>
  <c r="Q219" i="7"/>
  <c r="I287" i="7"/>
  <c r="O287" i="7"/>
  <c r="AF24" i="8"/>
  <c r="AH24" i="8" s="1"/>
  <c r="AF39" i="8"/>
  <c r="AH39" i="8" s="1"/>
  <c r="AF53" i="8"/>
  <c r="AH53" i="8" s="1"/>
  <c r="E219" i="8"/>
  <c r="AD219" i="8"/>
  <c r="AF96" i="8"/>
  <c r="AH96" i="8" s="1"/>
  <c r="AF103" i="8"/>
  <c r="AH103" i="8" s="1"/>
  <c r="AF110" i="8"/>
  <c r="AH110" i="8" s="1"/>
  <c r="AF117" i="8"/>
  <c r="AH117" i="8" s="1"/>
  <c r="AF125" i="8"/>
  <c r="AH125" i="8" s="1"/>
  <c r="AF132" i="8"/>
  <c r="AH132" i="8" s="1"/>
  <c r="AF139" i="8"/>
  <c r="AH139" i="8" s="1"/>
  <c r="AF146" i="8"/>
  <c r="AH146" i="8" s="1"/>
  <c r="AF169" i="8"/>
  <c r="AH169" i="8" s="1"/>
  <c r="AF177" i="8"/>
  <c r="AH177" i="8" s="1"/>
  <c r="AF184" i="8"/>
  <c r="AH184" i="8" s="1"/>
  <c r="AF191" i="8"/>
  <c r="AH191" i="8" s="1"/>
  <c r="AF198" i="8"/>
  <c r="AH198" i="8" s="1"/>
  <c r="AF205" i="8"/>
  <c r="AH205" i="8" s="1"/>
  <c r="G287" i="8"/>
  <c r="AN287" i="8"/>
  <c r="AF248" i="8"/>
  <c r="AH248" i="8" s="1"/>
  <c r="AF269" i="8"/>
  <c r="AH269" i="8" s="1"/>
  <c r="AO17" i="6"/>
  <c r="AI113" i="6"/>
  <c r="AO171" i="6"/>
  <c r="AI192" i="6"/>
  <c r="AI211" i="6"/>
  <c r="AC249" i="6"/>
  <c r="AC263" i="6"/>
  <c r="I60" i="7"/>
  <c r="S60" i="8"/>
  <c r="AF17" i="8"/>
  <c r="AH17" i="8" s="1"/>
  <c r="O60" i="8"/>
  <c r="AF32" i="8"/>
  <c r="AH32" i="8" s="1"/>
  <c r="AF46" i="8"/>
  <c r="AH46" i="8" s="1"/>
  <c r="G219" i="8"/>
  <c r="AF213" i="8"/>
  <c r="AH213" i="8" s="1"/>
  <c r="I287" i="8"/>
  <c r="E287" i="8"/>
  <c r="AF262" i="8"/>
  <c r="AH262" i="8" s="1"/>
  <c r="AF277" i="8"/>
  <c r="AH277" i="8" s="1"/>
  <c r="AF284" i="8"/>
  <c r="AH284" i="8" s="1"/>
  <c r="U102" i="5"/>
  <c r="U116" i="5"/>
  <c r="AE117" i="5"/>
  <c r="U215" i="5"/>
  <c r="AU17" i="6"/>
  <c r="BK39" i="6"/>
  <c r="AO40" i="6"/>
  <c r="BC46" i="6"/>
  <c r="BE46" i="6" s="1"/>
  <c r="AC47" i="6"/>
  <c r="BC50" i="6"/>
  <c r="BE50" i="6" s="1"/>
  <c r="AC51" i="6"/>
  <c r="BC53" i="6"/>
  <c r="BE53" i="6" s="1"/>
  <c r="AC54" i="6"/>
  <c r="AI90" i="6"/>
  <c r="AU105" i="6"/>
  <c r="AO113" i="6"/>
  <c r="AO134" i="6"/>
  <c r="BC140" i="6"/>
  <c r="BE140" i="6" s="1"/>
  <c r="BC144" i="6"/>
  <c r="BE144" i="6" s="1"/>
  <c r="U167" i="6"/>
  <c r="W167" i="6" s="1"/>
  <c r="AU171" i="6"/>
  <c r="BC213" i="6"/>
  <c r="AC214" i="6"/>
  <c r="BC216" i="6"/>
  <c r="BE216" i="6" s="1"/>
  <c r="AI263" i="6"/>
  <c r="AI267" i="6"/>
  <c r="AI274" i="6"/>
  <c r="AF18" i="8"/>
  <c r="AH18" i="8" s="1"/>
  <c r="AF26" i="8"/>
  <c r="AH26" i="8" s="1"/>
  <c r="AF40" i="8"/>
  <c r="AH40" i="8" s="1"/>
  <c r="AF47" i="8"/>
  <c r="AH47" i="8" s="1"/>
  <c r="AF54" i="8"/>
  <c r="AH54" i="8" s="1"/>
  <c r="I219" i="8"/>
  <c r="AF90" i="8"/>
  <c r="AH90" i="8" s="1"/>
  <c r="AF97" i="8"/>
  <c r="AH97" i="8" s="1"/>
  <c r="M219" i="8"/>
  <c r="AF104" i="8"/>
  <c r="AH104" i="8" s="1"/>
  <c r="AF111" i="8"/>
  <c r="AH111" i="8" s="1"/>
  <c r="AF119" i="8"/>
  <c r="AH119" i="8" s="1"/>
  <c r="AF126" i="8"/>
  <c r="AH126" i="8" s="1"/>
  <c r="AF133" i="8"/>
  <c r="AH133" i="8" s="1"/>
  <c r="AF140" i="8"/>
  <c r="AH140" i="8" s="1"/>
  <c r="AF147" i="8"/>
  <c r="AH147" i="8" s="1"/>
  <c r="AF171" i="8"/>
  <c r="AH171" i="8" s="1"/>
  <c r="AF178" i="8"/>
  <c r="AH178" i="8" s="1"/>
  <c r="AF185" i="8"/>
  <c r="AH185" i="8" s="1"/>
  <c r="AF192" i="8"/>
  <c r="AH192" i="8" s="1"/>
  <c r="AF199" i="8"/>
  <c r="AH199" i="8" s="1"/>
  <c r="AF207" i="8"/>
  <c r="AH207" i="8" s="1"/>
  <c r="K287" i="8"/>
  <c r="AF242" i="8"/>
  <c r="AH242" i="8" s="1"/>
  <c r="AF256" i="8"/>
  <c r="AH256" i="8" s="1"/>
  <c r="AF263" i="8"/>
  <c r="AH263" i="8" s="1"/>
  <c r="AF278" i="8"/>
  <c r="AH278" i="8" s="1"/>
  <c r="AO207" i="6"/>
  <c r="AI210" i="6"/>
  <c r="AI214" i="6"/>
  <c r="BK248" i="6"/>
  <c r="AO249" i="6"/>
  <c r="BK251" i="6"/>
  <c r="BK255" i="6"/>
  <c r="AO267" i="6"/>
  <c r="BK273" i="6"/>
  <c r="AO274" i="6"/>
  <c r="BK277" i="6"/>
  <c r="X60" i="8"/>
  <c r="AF33" i="8"/>
  <c r="K219" i="8"/>
  <c r="AF214" i="8"/>
  <c r="AH214" i="8" s="1"/>
  <c r="M287" i="8"/>
  <c r="AF250" i="8"/>
  <c r="AH250" i="8" s="1"/>
  <c r="AF271" i="8"/>
  <c r="AF285" i="8"/>
  <c r="AH285" i="8" s="1"/>
  <c r="AA101" i="5"/>
  <c r="O36" i="5"/>
  <c r="U53" i="5"/>
  <c r="I132" i="5"/>
  <c r="I146" i="5"/>
  <c r="O254" i="5"/>
  <c r="I267" i="5"/>
  <c r="BC17" i="6"/>
  <c r="BE17" i="6" s="1"/>
  <c r="AC22" i="6"/>
  <c r="AU28" i="6"/>
  <c r="AO32" i="6"/>
  <c r="AO47" i="6"/>
  <c r="AI103" i="6"/>
  <c r="AC110" i="6"/>
  <c r="AC114" i="6"/>
  <c r="AC117" i="6"/>
  <c r="BE134" i="6"/>
  <c r="AC135" i="6"/>
  <c r="AU242" i="6"/>
  <c r="O60" i="7"/>
  <c r="AF20" i="8"/>
  <c r="AH20" i="8" s="1"/>
  <c r="AF27" i="8"/>
  <c r="AH27" i="8" s="1"/>
  <c r="AF34" i="8"/>
  <c r="AH34" i="8" s="1"/>
  <c r="AF41" i="8"/>
  <c r="AH41" i="8" s="1"/>
  <c r="AF48" i="8"/>
  <c r="AH48" i="8" s="1"/>
  <c r="AF56" i="8"/>
  <c r="AH56" i="8" s="1"/>
  <c r="AF98" i="8"/>
  <c r="AH98" i="8" s="1"/>
  <c r="AF113" i="8"/>
  <c r="AH113" i="8" s="1"/>
  <c r="AF127" i="8"/>
  <c r="AH127" i="8" s="1"/>
  <c r="AF141" i="8"/>
  <c r="AH141" i="8" s="1"/>
  <c r="AF172" i="8"/>
  <c r="AH172" i="8" s="1"/>
  <c r="AF186" i="8"/>
  <c r="AH186" i="8" s="1"/>
  <c r="AF201" i="8"/>
  <c r="AH201" i="8" s="1"/>
  <c r="O287" i="8"/>
  <c r="AF243" i="8"/>
  <c r="AH243" i="8" s="1"/>
  <c r="AF265" i="8"/>
  <c r="AH265" i="8" s="1"/>
  <c r="AF279" i="8"/>
  <c r="AH279" i="8" s="1"/>
  <c r="U36" i="5"/>
  <c r="AA53" i="5"/>
  <c r="AA134" i="5"/>
  <c r="O181" i="5"/>
  <c r="AA241" i="5"/>
  <c r="AC29" i="6"/>
  <c r="AC35" i="6"/>
  <c r="AI57" i="6"/>
  <c r="AU58" i="6"/>
  <c r="BC90" i="6"/>
  <c r="BC99" i="6"/>
  <c r="BK105" i="6"/>
  <c r="AI114" i="6"/>
  <c r="AC123" i="6"/>
  <c r="AO126" i="6"/>
  <c r="AI132" i="6"/>
  <c r="AO175" i="6"/>
  <c r="BK185" i="6"/>
  <c r="AO186" i="6"/>
  <c r="AI201" i="6"/>
  <c r="BC207" i="6"/>
  <c r="BE207" i="6" s="1"/>
  <c r="BC253" i="6"/>
  <c r="BE253" i="6" s="1"/>
  <c r="AC254" i="6"/>
  <c r="BC256" i="6"/>
  <c r="BE256" i="6" s="1"/>
  <c r="BC263" i="6"/>
  <c r="BE263" i="6" s="1"/>
  <c r="AC268" i="6"/>
  <c r="AC272" i="6"/>
  <c r="BE281" i="6"/>
  <c r="AB60" i="8"/>
  <c r="O219" i="8"/>
  <c r="AF91" i="8"/>
  <c r="AH91" i="8" s="1"/>
  <c r="AF105" i="8"/>
  <c r="AH105" i="8" s="1"/>
  <c r="AF120" i="8"/>
  <c r="AH120" i="8" s="1"/>
  <c r="AF134" i="8"/>
  <c r="AH134" i="8" s="1"/>
  <c r="AF165" i="8"/>
  <c r="AH165" i="8" s="1"/>
  <c r="AF179" i="8"/>
  <c r="AH179" i="8" s="1"/>
  <c r="AF193" i="8"/>
  <c r="AH193" i="8" s="1"/>
  <c r="AF215" i="8"/>
  <c r="AH215" i="8" s="1"/>
  <c r="Q287" i="8"/>
  <c r="AF244" i="8"/>
  <c r="AH244" i="8" s="1"/>
  <c r="AF251" i="8"/>
  <c r="AH251" i="8" s="1"/>
  <c r="AF272" i="8"/>
  <c r="AH272" i="8" s="1"/>
  <c r="AA39" i="5"/>
  <c r="O17" i="5"/>
  <c r="O20" i="5"/>
  <c r="AA22" i="5"/>
  <c r="AP32" i="5"/>
  <c r="O34" i="5"/>
  <c r="U35" i="5"/>
  <c r="AA36" i="5"/>
  <c r="U51" i="5"/>
  <c r="AP97" i="5"/>
  <c r="AP111" i="5"/>
  <c r="U132" i="5"/>
  <c r="O145" i="5"/>
  <c r="U146" i="5"/>
  <c r="U147" i="5"/>
  <c r="AA165" i="5"/>
  <c r="I178" i="5"/>
  <c r="AA199" i="5"/>
  <c r="I210" i="5"/>
  <c r="AP249" i="5"/>
  <c r="I250" i="5"/>
  <c r="AA269" i="5"/>
  <c r="AP279" i="5"/>
  <c r="AO18" i="6"/>
  <c r="BK21" i="6"/>
  <c r="AU38" i="6"/>
  <c r="BC44" i="6"/>
  <c r="BE44" i="6" s="1"/>
  <c r="AC45" i="6"/>
  <c r="BC54" i="6"/>
  <c r="BE54" i="6" s="1"/>
  <c r="BK109" i="6"/>
  <c r="BK113" i="6"/>
  <c r="BE122" i="6"/>
  <c r="BK131" i="6"/>
  <c r="BC141" i="6"/>
  <c r="BE141" i="6" s="1"/>
  <c r="AO197" i="6"/>
  <c r="BK199" i="6"/>
  <c r="BK203" i="6"/>
  <c r="AI204" i="6"/>
  <c r="BC210" i="6"/>
  <c r="BE210" i="6" s="1"/>
  <c r="BC214" i="6"/>
  <c r="BE214" i="6" s="1"/>
  <c r="AU217" i="6"/>
  <c r="AI265" i="6"/>
  <c r="AI268" i="6"/>
  <c r="AI275" i="6"/>
  <c r="E219" i="7"/>
  <c r="AF14" i="8"/>
  <c r="AH14" i="8" s="1"/>
  <c r="AF21" i="8"/>
  <c r="AH21" i="8" s="1"/>
  <c r="AF28" i="8"/>
  <c r="AH28" i="8" s="1"/>
  <c r="AF35" i="8"/>
  <c r="AH35" i="8" s="1"/>
  <c r="AF42" i="8"/>
  <c r="AH42" i="8" s="1"/>
  <c r="AF50" i="8"/>
  <c r="AH50" i="8" s="1"/>
  <c r="AF57" i="8"/>
  <c r="AH57" i="8" s="1"/>
  <c r="Q219" i="8"/>
  <c r="AF92" i="8"/>
  <c r="AH92" i="8" s="1"/>
  <c r="AF99" i="8"/>
  <c r="AF107" i="8"/>
  <c r="AH107" i="8" s="1"/>
  <c r="AF114" i="8"/>
  <c r="AH114" i="8" s="1"/>
  <c r="AF121" i="8"/>
  <c r="AH121" i="8" s="1"/>
  <c r="AF128" i="8"/>
  <c r="AH128" i="8" s="1"/>
  <c r="AF135" i="8"/>
  <c r="AH135" i="8" s="1"/>
  <c r="AF143" i="8"/>
  <c r="AH143" i="8" s="1"/>
  <c r="AF166" i="8"/>
  <c r="AF173" i="8"/>
  <c r="AH173" i="8" s="1"/>
  <c r="AF180" i="8"/>
  <c r="AH180" i="8" s="1"/>
  <c r="AF187" i="8"/>
  <c r="AH187" i="8" s="1"/>
  <c r="AF195" i="8"/>
  <c r="AH195" i="8" s="1"/>
  <c r="AF202" i="8"/>
  <c r="AH202" i="8" s="1"/>
  <c r="S287" i="8"/>
  <c r="AF259" i="8"/>
  <c r="AH259" i="8" s="1"/>
  <c r="AF266" i="8"/>
  <c r="AH266" i="8" s="1"/>
  <c r="AF273" i="8"/>
  <c r="AH273" i="8" s="1"/>
  <c r="AF280" i="8"/>
  <c r="AH280" i="8" s="1"/>
  <c r="AF249" i="8"/>
  <c r="AH249" i="8" s="1"/>
  <c r="AF89" i="8"/>
  <c r="E60" i="8"/>
  <c r="G287" i="7"/>
  <c r="I45" i="5"/>
  <c r="O46" i="5"/>
  <c r="O101" i="5"/>
  <c r="AA103" i="5"/>
  <c r="U119" i="5"/>
  <c r="AA122" i="5"/>
  <c r="AA125" i="5"/>
  <c r="AA126" i="5"/>
  <c r="O141" i="5"/>
  <c r="AA144" i="5"/>
  <c r="AA145" i="5"/>
  <c r="O174" i="5"/>
  <c r="I195" i="5"/>
  <c r="I209" i="5"/>
  <c r="O27" i="5"/>
  <c r="O24" i="5"/>
  <c r="O26" i="5"/>
  <c r="AP34" i="5"/>
  <c r="I44" i="5"/>
  <c r="O45" i="5"/>
  <c r="U46" i="5"/>
  <c r="AA48" i="5"/>
  <c r="AP105" i="5"/>
  <c r="AA120" i="5"/>
  <c r="I137" i="5"/>
  <c r="U140" i="5"/>
  <c r="U141" i="5"/>
  <c r="O173" i="5"/>
  <c r="AA177" i="5"/>
  <c r="AA179" i="5"/>
  <c r="BK209" i="6"/>
  <c r="U279" i="6"/>
  <c r="W279" i="6" s="1"/>
  <c r="BK46" i="6"/>
  <c r="E60" i="7"/>
  <c r="I22" i="5"/>
  <c r="U24" i="5"/>
  <c r="U26" i="5"/>
  <c r="AA27" i="5"/>
  <c r="O44" i="5"/>
  <c r="U45" i="5"/>
  <c r="AP53" i="5"/>
  <c r="I97" i="5"/>
  <c r="O98" i="5"/>
  <c r="AA140" i="5"/>
  <c r="AA141" i="5"/>
  <c r="O172" i="5"/>
  <c r="AA174" i="5"/>
  <c r="AA178" i="5"/>
  <c r="I15" i="5"/>
  <c r="O22" i="5"/>
  <c r="AA26" i="5"/>
  <c r="O42" i="5"/>
  <c r="U44" i="5"/>
  <c r="AP103" i="5"/>
  <c r="AA139" i="5"/>
  <c r="AP144" i="5"/>
  <c r="O15" i="5"/>
  <c r="O16" i="5"/>
  <c r="I17" i="5"/>
  <c r="AP48" i="5"/>
  <c r="AE95" i="5"/>
  <c r="AC95" i="5" s="1"/>
  <c r="AA98" i="5"/>
  <c r="AA115" i="5"/>
  <c r="AP120" i="5"/>
  <c r="AP121" i="5"/>
  <c r="AE168" i="5"/>
  <c r="AC168" i="5" s="1"/>
  <c r="AA193" i="5"/>
  <c r="BC165" i="6"/>
  <c r="BE165" i="6" s="1"/>
  <c r="BK192" i="6"/>
  <c r="AP47" i="5"/>
  <c r="AP141" i="5"/>
  <c r="U172" i="6"/>
  <c r="W172" i="6" s="1"/>
  <c r="M219" i="7"/>
  <c r="O93" i="5"/>
  <c r="I107" i="5"/>
  <c r="O110" i="5"/>
  <c r="AA129" i="5"/>
  <c r="AE131" i="5"/>
  <c r="AC131" i="5" s="1"/>
  <c r="AP139" i="5"/>
  <c r="AP140" i="5"/>
  <c r="O167" i="5"/>
  <c r="BC115" i="6"/>
  <c r="AA30" i="5"/>
  <c r="O92" i="5"/>
  <c r="O109" i="5"/>
  <c r="AE129" i="5"/>
  <c r="AC129" i="5" s="1"/>
  <c r="AU46" i="6"/>
  <c r="O108" i="5"/>
  <c r="U109" i="5"/>
  <c r="AE103" i="5"/>
  <c r="Q103" i="5" s="1"/>
  <c r="AU21" i="6"/>
  <c r="U169" i="6"/>
  <c r="W169" i="6" s="1"/>
  <c r="BC177" i="6"/>
  <c r="BE177" i="6" s="1"/>
  <c r="BK247" i="6"/>
  <c r="BK250" i="6"/>
  <c r="BE283" i="6"/>
  <c r="O195" i="5"/>
  <c r="U196" i="5"/>
  <c r="U207" i="5"/>
  <c r="AP216" i="5"/>
  <c r="AA255" i="5"/>
  <c r="AP259" i="5"/>
  <c r="AP260" i="5"/>
  <c r="I272" i="5"/>
  <c r="O273" i="5"/>
  <c r="U274" i="5"/>
  <c r="AA275" i="5"/>
  <c r="U16" i="6"/>
  <c r="W16" i="6" s="1"/>
  <c r="BC16" i="6"/>
  <c r="BE16" i="6" s="1"/>
  <c r="AU22" i="6"/>
  <c r="U28" i="6"/>
  <c r="W28" i="6" s="1"/>
  <c r="AI29" i="6"/>
  <c r="AU41" i="6"/>
  <c r="U47" i="6"/>
  <c r="W47" i="6" s="1"/>
  <c r="AU47" i="6"/>
  <c r="BK50" i="6"/>
  <c r="AO51" i="6"/>
  <c r="AI54" i="6"/>
  <c r="BC91" i="6"/>
  <c r="BE91" i="6" s="1"/>
  <c r="AC92" i="6"/>
  <c r="AI95" i="6"/>
  <c r="AI101" i="6"/>
  <c r="AO103" i="6"/>
  <c r="AI107" i="6"/>
  <c r="AU109" i="6"/>
  <c r="AU113" i="6"/>
  <c r="AI116" i="6"/>
  <c r="BK117" i="6"/>
  <c r="AI119" i="6"/>
  <c r="BK122" i="6"/>
  <c r="AI123" i="6"/>
  <c r="BK134" i="6"/>
  <c r="AI135" i="6"/>
  <c r="AO140" i="6"/>
  <c r="AO146" i="6"/>
  <c r="AU168" i="6"/>
  <c r="BC171" i="6"/>
  <c r="BE171" i="6" s="1"/>
  <c r="BK177" i="6"/>
  <c r="AI181" i="6"/>
  <c r="BK186" i="6"/>
  <c r="AC195" i="6"/>
  <c r="AO204" i="6"/>
  <c r="AU210" i="6"/>
  <c r="U244" i="6"/>
  <c r="W244" i="6" s="1"/>
  <c r="BE248" i="6"/>
  <c r="BE251" i="6"/>
  <c r="BK254" i="6"/>
  <c r="AU255" i="6"/>
  <c r="BK267" i="6"/>
  <c r="AO268" i="6"/>
  <c r="AU274" i="6"/>
  <c r="AI278" i="6"/>
  <c r="AI281" i="6"/>
  <c r="AC285" i="6"/>
  <c r="O193" i="5"/>
  <c r="U195" i="5"/>
  <c r="AP257" i="5"/>
  <c r="AP262" i="5"/>
  <c r="O272" i="5"/>
  <c r="AA274" i="5"/>
  <c r="AO20" i="6"/>
  <c r="BC22" i="6"/>
  <c r="BE22" i="6" s="1"/>
  <c r="AO26" i="6"/>
  <c r="BK34" i="6"/>
  <c r="AI35" i="6"/>
  <c r="BC39" i="6"/>
  <c r="BE39" i="6" s="1"/>
  <c r="AU51" i="6"/>
  <c r="AO54" i="6"/>
  <c r="AI58" i="6"/>
  <c r="BC89" i="6"/>
  <c r="BE89" i="6" s="1"/>
  <c r="BK93" i="6"/>
  <c r="AO95" i="6"/>
  <c r="BC97" i="6"/>
  <c r="BE97" i="6" s="1"/>
  <c r="AC126" i="6"/>
  <c r="AI133" i="6"/>
  <c r="BK143" i="6"/>
  <c r="AO144" i="6"/>
  <c r="AU146" i="6"/>
  <c r="AO178" i="6"/>
  <c r="BK180" i="6"/>
  <c r="AO181" i="6"/>
  <c r="BK190" i="6"/>
  <c r="U201" i="6"/>
  <c r="AU204" i="6"/>
  <c r="BK207" i="6"/>
  <c r="AO214" i="6"/>
  <c r="U241" i="6"/>
  <c r="W241" i="6" s="1"/>
  <c r="BA287" i="6"/>
  <c r="AI242" i="6"/>
  <c r="AC253" i="6"/>
  <c r="BC255" i="6"/>
  <c r="BE255" i="6" s="1"/>
  <c r="AI262" i="6"/>
  <c r="AC266" i="6"/>
  <c r="AU268" i="6"/>
  <c r="AI272" i="6"/>
  <c r="BC274" i="6"/>
  <c r="BE274" i="6" s="1"/>
  <c r="AC275" i="6"/>
  <c r="AO278" i="6"/>
  <c r="BK280" i="6"/>
  <c r="AO281" i="6"/>
  <c r="AI285" i="6"/>
  <c r="K60" i="7"/>
  <c r="O192" i="5"/>
  <c r="U193" i="5"/>
  <c r="AA195" i="5"/>
  <c r="I205" i="5"/>
  <c r="O207" i="5"/>
  <c r="AP214" i="5"/>
  <c r="U251" i="5"/>
  <c r="U272" i="5"/>
  <c r="AM60" i="6"/>
  <c r="AU20" i="6"/>
  <c r="BK32" i="6"/>
  <c r="BK36" i="6"/>
  <c r="AU45" i="6"/>
  <c r="AU54" i="6"/>
  <c r="BK57" i="6"/>
  <c r="BK91" i="6"/>
  <c r="AU95" i="6"/>
  <c r="BC103" i="6"/>
  <c r="BE103" i="6" s="1"/>
  <c r="AU116" i="6"/>
  <c r="AU119" i="6"/>
  <c r="AU121" i="6"/>
  <c r="BK127" i="6"/>
  <c r="AO133" i="6"/>
  <c r="AU140" i="6"/>
  <c r="BC146" i="6"/>
  <c r="BE146" i="6" s="1"/>
  <c r="BK171" i="6"/>
  <c r="BK184" i="6"/>
  <c r="AI185" i="6"/>
  <c r="AU191" i="6"/>
  <c r="AO195" i="6"/>
  <c r="BK197" i="6"/>
  <c r="AO198" i="6"/>
  <c r="AU208" i="6"/>
  <c r="U213" i="6"/>
  <c r="W213" i="6" s="1"/>
  <c r="AU214" i="6"/>
  <c r="BK241" i="6"/>
  <c r="AC256" i="6"/>
  <c r="AU278" i="6"/>
  <c r="AU281" i="6"/>
  <c r="BK284" i="6"/>
  <c r="AO285" i="6"/>
  <c r="M60" i="7"/>
  <c r="M287" i="7"/>
  <c r="AA272" i="5"/>
  <c r="AC21" i="6"/>
  <c r="U26" i="6"/>
  <c r="W26" i="6" s="1"/>
  <c r="AC27" i="6"/>
  <c r="AI40" i="6"/>
  <c r="AC46" i="6"/>
  <c r="AC96" i="6"/>
  <c r="AC108" i="6"/>
  <c r="AC141" i="6"/>
  <c r="AC179" i="6"/>
  <c r="AC192" i="6"/>
  <c r="AU193" i="6"/>
  <c r="AI256" i="6"/>
  <c r="AC269" i="6"/>
  <c r="BE278" i="6"/>
  <c r="AC279" i="6"/>
  <c r="AC283" i="6"/>
  <c r="AO284" i="6"/>
  <c r="AU285" i="6"/>
  <c r="O267" i="5"/>
  <c r="AI21" i="6"/>
  <c r="AI27" i="6"/>
  <c r="AI46" i="6"/>
  <c r="AI52" i="6"/>
  <c r="AI56" i="6"/>
  <c r="AO98" i="6"/>
  <c r="BK103" i="6"/>
  <c r="AI104" i="6"/>
  <c r="AI108" i="6"/>
  <c r="AO114" i="6"/>
  <c r="BC116" i="6"/>
  <c r="BE116" i="6" s="1"/>
  <c r="BC119" i="6"/>
  <c r="BE119" i="6" s="1"/>
  <c r="AO128" i="6"/>
  <c r="AU131" i="6"/>
  <c r="BC133" i="6"/>
  <c r="BE133" i="6" s="1"/>
  <c r="AC137" i="6"/>
  <c r="BC138" i="6"/>
  <c r="BE138" i="6" s="1"/>
  <c r="AI141" i="6"/>
  <c r="AO147" i="6"/>
  <c r="BK168" i="6"/>
  <c r="AU175" i="6"/>
  <c r="AI179" i="6"/>
  <c r="AI183" i="6"/>
  <c r="AU185" i="6"/>
  <c r="BK187" i="6"/>
  <c r="AO189" i="6"/>
  <c r="BC191" i="6"/>
  <c r="BE191" i="6" s="1"/>
  <c r="BC208" i="6"/>
  <c r="BE208" i="6" s="1"/>
  <c r="AC215" i="6"/>
  <c r="AO217" i="6"/>
  <c r="BC242" i="6"/>
  <c r="BE242" i="6" s="1"/>
  <c r="BC245" i="6"/>
  <c r="BE245" i="6" s="1"/>
  <c r="AO256" i="6"/>
  <c r="U262" i="6"/>
  <c r="W262" i="6" s="1"/>
  <c r="AU266" i="6"/>
  <c r="AI269" i="6"/>
  <c r="BC272" i="6"/>
  <c r="BE272" i="6" s="1"/>
  <c r="AU275" i="6"/>
  <c r="AI279" i="6"/>
  <c r="BC285" i="6"/>
  <c r="BE285" i="6" s="1"/>
  <c r="Q60" i="7"/>
  <c r="Q287" i="7"/>
  <c r="U190" i="5"/>
  <c r="U248" i="5"/>
  <c r="I261" i="5"/>
  <c r="I262" i="5"/>
  <c r="O266" i="5"/>
  <c r="U268" i="5"/>
  <c r="I283" i="5"/>
  <c r="O285" i="5"/>
  <c r="AI15" i="6"/>
  <c r="BK20" i="6"/>
  <c r="AO21" i="6"/>
  <c r="AO27" i="6"/>
  <c r="U44" i="6"/>
  <c r="W44" i="6" s="1"/>
  <c r="BK45" i="6"/>
  <c r="AO46" i="6"/>
  <c r="U48" i="6"/>
  <c r="AO52" i="6"/>
  <c r="BK54" i="6"/>
  <c r="AO56" i="6"/>
  <c r="AO90" i="6"/>
  <c r="BK95" i="6"/>
  <c r="AO96" i="6"/>
  <c r="AU98" i="6"/>
  <c r="AO104" i="6"/>
  <c r="AO108" i="6"/>
  <c r="AC111" i="6"/>
  <c r="AU114" i="6"/>
  <c r="BK116" i="6"/>
  <c r="BK121" i="6"/>
  <c r="AU128" i="6"/>
  <c r="AI137" i="6"/>
  <c r="BK138" i="6"/>
  <c r="AO139" i="6"/>
  <c r="BK140" i="6"/>
  <c r="AO141" i="6"/>
  <c r="AO169" i="6"/>
  <c r="AO179" i="6"/>
  <c r="BK181" i="6"/>
  <c r="AO205" i="6"/>
  <c r="AI209" i="6"/>
  <c r="U211" i="6"/>
  <c r="W211" i="6" s="1"/>
  <c r="AI215" i="6"/>
  <c r="AI250" i="6"/>
  <c r="U253" i="6"/>
  <c r="W253" i="6" s="1"/>
  <c r="AU256" i="6"/>
  <c r="AO269" i="6"/>
  <c r="AO279" i="6"/>
  <c r="AO283" i="6"/>
  <c r="I201" i="5"/>
  <c r="O202" i="5"/>
  <c r="I216" i="5"/>
  <c r="O260" i="5"/>
  <c r="O261" i="5"/>
  <c r="O265" i="5"/>
  <c r="U266" i="5"/>
  <c r="O283" i="5"/>
  <c r="U284" i="5"/>
  <c r="AO15" i="6"/>
  <c r="AC18" i="6"/>
  <c r="U23" i="6"/>
  <c r="AC24" i="6"/>
  <c r="AU27" i="6"/>
  <c r="AC36" i="6"/>
  <c r="AU40" i="6"/>
  <c r="AU52" i="6"/>
  <c r="AU56" i="6"/>
  <c r="AU90" i="6"/>
  <c r="AC95" i="6"/>
  <c r="AU96" i="6"/>
  <c r="U104" i="6"/>
  <c r="W104" i="6" s="1"/>
  <c r="AU104" i="6"/>
  <c r="AU108" i="6"/>
  <c r="AI117" i="6"/>
  <c r="AU139" i="6"/>
  <c r="AU141" i="6"/>
  <c r="U147" i="6"/>
  <c r="BC147" i="6"/>
  <c r="BE147" i="6" s="1"/>
  <c r="AC165" i="6"/>
  <c r="AU179" i="6"/>
  <c r="AC191" i="6"/>
  <c r="AO192" i="6"/>
  <c r="BK195" i="6"/>
  <c r="AO196" i="6"/>
  <c r="U198" i="6"/>
  <c r="W198" i="6" s="1"/>
  <c r="AO209" i="6"/>
  <c r="AO215" i="6"/>
  <c r="BE217" i="6"/>
  <c r="U242" i="6"/>
  <c r="AO247" i="6"/>
  <c r="AO250" i="6"/>
  <c r="U256" i="6"/>
  <c r="W256" i="6" s="1"/>
  <c r="BK259" i="6"/>
  <c r="AU269" i="6"/>
  <c r="AU279" i="6"/>
  <c r="AC281" i="6"/>
  <c r="AU283" i="6"/>
  <c r="BK285" i="6"/>
  <c r="AE199" i="5"/>
  <c r="Q199" i="5" s="1"/>
  <c r="O201" i="5"/>
  <c r="AA203" i="5"/>
  <c r="AP207" i="5"/>
  <c r="O216" i="5"/>
  <c r="O243" i="5"/>
  <c r="O244" i="5"/>
  <c r="AA247" i="5"/>
  <c r="O259" i="5"/>
  <c r="U261" i="5"/>
  <c r="U265" i="5"/>
  <c r="AA266" i="5"/>
  <c r="AA277" i="5"/>
  <c r="O279" i="5"/>
  <c r="AA284" i="5"/>
  <c r="AU15" i="6"/>
  <c r="U21" i="6"/>
  <c r="W21" i="6" s="1"/>
  <c r="AI24" i="6"/>
  <c r="BC27" i="6"/>
  <c r="BE27" i="6" s="1"/>
  <c r="BK35" i="6"/>
  <c r="BC38" i="6"/>
  <c r="BE38" i="6" s="1"/>
  <c r="BC40" i="6"/>
  <c r="BE40" i="6" s="1"/>
  <c r="AC53" i="6"/>
  <c r="U58" i="6"/>
  <c r="W58" i="6" s="1"/>
  <c r="BE90" i="6"/>
  <c r="AC91" i="6"/>
  <c r="BC92" i="6"/>
  <c r="BE92" i="6" s="1"/>
  <c r="BE96" i="6"/>
  <c r="AC105" i="6"/>
  <c r="AO117" i="6"/>
  <c r="AO120" i="6"/>
  <c r="AO122" i="6"/>
  <c r="BC128" i="6"/>
  <c r="BE128" i="6" s="1"/>
  <c r="BK133" i="6"/>
  <c r="AO145" i="6"/>
  <c r="BC169" i="6"/>
  <c r="BE169" i="6" s="1"/>
  <c r="AO173" i="6"/>
  <c r="AI177" i="6"/>
  <c r="AC184" i="6"/>
  <c r="U189" i="6"/>
  <c r="BO189" i="6" s="1"/>
  <c r="AU192" i="6"/>
  <c r="AU196" i="6"/>
  <c r="AO199" i="6"/>
  <c r="U205" i="6"/>
  <c r="AU209" i="6"/>
  <c r="AU215" i="6"/>
  <c r="AU243" i="6"/>
  <c r="AU247" i="6"/>
  <c r="AU250" i="6"/>
  <c r="BK253" i="6"/>
  <c r="AC261" i="6"/>
  <c r="BK262" i="6"/>
  <c r="AU263" i="6"/>
  <c r="BK266" i="6"/>
  <c r="AI277" i="6"/>
  <c r="G219" i="7"/>
  <c r="AE198" i="5"/>
  <c r="Q198" i="5" s="1"/>
  <c r="O199" i="5"/>
  <c r="O211" i="5"/>
  <c r="AA217" i="5"/>
  <c r="O241" i="5"/>
  <c r="O242" i="5"/>
  <c r="U243" i="5"/>
  <c r="U244" i="5"/>
  <c r="I256" i="5"/>
  <c r="AA260" i="5"/>
  <c r="U280" i="5"/>
  <c r="AA281" i="5"/>
  <c r="BE15" i="6"/>
  <c r="AO24" i="6"/>
  <c r="AI28" i="6"/>
  <c r="U30" i="6"/>
  <c r="W30" i="6" s="1"/>
  <c r="AC32" i="6"/>
  <c r="AO34" i="6"/>
  <c r="BK38" i="6"/>
  <c r="AI39" i="6"/>
  <c r="AO44" i="6"/>
  <c r="AI53" i="6"/>
  <c r="AC57" i="6"/>
  <c r="BK92" i="6"/>
  <c r="AI93" i="6"/>
  <c r="AI97" i="6"/>
  <c r="BK98" i="6"/>
  <c r="AU102" i="6"/>
  <c r="AI105" i="6"/>
  <c r="BK114" i="6"/>
  <c r="AU120" i="6"/>
  <c r="AU122" i="6"/>
  <c r="BK126" i="6"/>
  <c r="AI127" i="6"/>
  <c r="BK128" i="6"/>
  <c r="AO129" i="6"/>
  <c r="U134" i="6"/>
  <c r="W134" i="6" s="1"/>
  <c r="BC137" i="6"/>
  <c r="BE137" i="6" s="1"/>
  <c r="AC138" i="6"/>
  <c r="AI143" i="6"/>
  <c r="U145" i="6"/>
  <c r="W145" i="6" s="1"/>
  <c r="AO165" i="6"/>
  <c r="AO177" i="6"/>
  <c r="AI184" i="6"/>
  <c r="AI190" i="6"/>
  <c r="U196" i="6"/>
  <c r="W196" i="6" s="1"/>
  <c r="AC197" i="6"/>
  <c r="AU199" i="6"/>
  <c r="AU203" i="6"/>
  <c r="BC215" i="6"/>
  <c r="BE215" i="6" s="1"/>
  <c r="AC216" i="6"/>
  <c r="BK217" i="6"/>
  <c r="U243" i="6"/>
  <c r="W243" i="6" s="1"/>
  <c r="U250" i="6"/>
  <c r="W250" i="6" s="1"/>
  <c r="AU254" i="6"/>
  <c r="AI257" i="6"/>
  <c r="AI261" i="6"/>
  <c r="U265" i="6"/>
  <c r="W265" i="6" s="1"/>
  <c r="AU267" i="6"/>
  <c r="AU273" i="6"/>
  <c r="AO277" i="6"/>
  <c r="AI280" i="6"/>
  <c r="AC284" i="6"/>
  <c r="I219" i="7"/>
  <c r="O177" i="5"/>
  <c r="O178" i="5"/>
  <c r="O179" i="5"/>
  <c r="O180" i="5"/>
  <c r="U181" i="5"/>
  <c r="I197" i="5"/>
  <c r="O198" i="5"/>
  <c r="U241" i="5"/>
  <c r="U242" i="5"/>
  <c r="AA243" i="5"/>
  <c r="AA244" i="5"/>
  <c r="U257" i="5"/>
  <c r="AA259" i="5"/>
  <c r="AA263" i="5"/>
  <c r="AP268" i="5"/>
  <c r="AE275" i="5"/>
  <c r="K275" i="5" s="1"/>
  <c r="O277" i="5"/>
  <c r="AA279" i="5"/>
  <c r="AU24" i="6"/>
  <c r="BK27" i="6"/>
  <c r="AO28" i="6"/>
  <c r="AI32" i="6"/>
  <c r="AO36" i="6"/>
  <c r="BK40" i="6"/>
  <c r="AC42" i="6"/>
  <c r="U50" i="6"/>
  <c r="W50" i="6" s="1"/>
  <c r="AU50" i="6"/>
  <c r="BK52" i="6"/>
  <c r="AO53" i="6"/>
  <c r="U56" i="6"/>
  <c r="W56" i="6" s="1"/>
  <c r="BK90" i="6"/>
  <c r="AO93" i="6"/>
  <c r="BK96" i="6"/>
  <c r="BC102" i="6"/>
  <c r="BE102" i="6" s="1"/>
  <c r="BK104" i="6"/>
  <c r="AO105" i="6"/>
  <c r="BK108" i="6"/>
  <c r="U111" i="6"/>
  <c r="AU115" i="6"/>
  <c r="BC120" i="6"/>
  <c r="BE120" i="6" s="1"/>
  <c r="U125" i="6"/>
  <c r="AU134" i="6"/>
  <c r="BK141" i="6"/>
  <c r="AO143" i="6"/>
  <c r="BC145" i="6"/>
  <c r="BE145" i="6" s="1"/>
  <c r="AU165" i="6"/>
  <c r="AC168" i="6"/>
  <c r="BK169" i="6"/>
  <c r="AI171" i="6"/>
  <c r="BC173" i="6"/>
  <c r="BE173" i="6" s="1"/>
  <c r="AU177" i="6"/>
  <c r="BK179" i="6"/>
  <c r="AO180" i="6"/>
  <c r="AO184" i="6"/>
  <c r="BK189" i="6"/>
  <c r="AO190" i="6"/>
  <c r="BC192" i="6"/>
  <c r="BE192" i="6" s="1"/>
  <c r="AI197" i="6"/>
  <c r="AC201" i="6"/>
  <c r="BC203" i="6"/>
  <c r="BE203" i="6" s="1"/>
  <c r="AI244" i="6"/>
  <c r="AI248" i="6"/>
  <c r="AI251" i="6"/>
  <c r="BC254" i="6"/>
  <c r="BE254" i="6" s="1"/>
  <c r="AC255" i="6"/>
  <c r="U260" i="6"/>
  <c r="W260" i="6" s="1"/>
  <c r="AO261" i="6"/>
  <c r="BC267" i="6"/>
  <c r="BE267" i="6" s="1"/>
  <c r="BK269" i="6"/>
  <c r="BC273" i="6"/>
  <c r="BE273" i="6" s="1"/>
  <c r="AU277" i="6"/>
  <c r="BK279" i="6"/>
  <c r="AO280" i="6"/>
  <c r="AI284" i="6"/>
  <c r="S289" i="7"/>
  <c r="K287" i="6"/>
  <c r="AE27" i="5"/>
  <c r="AC27" i="5" s="1"/>
  <c r="AE52" i="5"/>
  <c r="AC52" i="5" s="1"/>
  <c r="AA175" i="5"/>
  <c r="O203" i="5"/>
  <c r="AE271" i="5"/>
  <c r="W271" i="5" s="1"/>
  <c r="S60" i="6"/>
  <c r="U15" i="6"/>
  <c r="W15" i="6" s="1"/>
  <c r="BC36" i="6"/>
  <c r="BE36" i="6" s="1"/>
  <c r="BK51" i="6"/>
  <c r="BK53" i="6"/>
  <c r="BC57" i="6"/>
  <c r="BE57" i="6" s="1"/>
  <c r="U107" i="6"/>
  <c r="BC107" i="6"/>
  <c r="BE107" i="6" s="1"/>
  <c r="U129" i="6"/>
  <c r="U135" i="6"/>
  <c r="W135" i="6" s="1"/>
  <c r="U138" i="6"/>
  <c r="W138" i="6" s="1"/>
  <c r="U171" i="6"/>
  <c r="W171" i="6" s="1"/>
  <c r="U173" i="6"/>
  <c r="W173" i="6" s="1"/>
  <c r="U175" i="6"/>
  <c r="W175" i="6" s="1"/>
  <c r="U186" i="6"/>
  <c r="W186" i="6" s="1"/>
  <c r="BC199" i="6"/>
  <c r="BE199" i="6" s="1"/>
  <c r="AI207" i="6"/>
  <c r="E287" i="6"/>
  <c r="BC249" i="6"/>
  <c r="BE249" i="6" s="1"/>
  <c r="BC260" i="6"/>
  <c r="BE260" i="6" s="1"/>
  <c r="BC266" i="6"/>
  <c r="BE266" i="6" s="1"/>
  <c r="U285" i="6"/>
  <c r="AE24" i="5"/>
  <c r="AC24" i="5" s="1"/>
  <c r="O103" i="5"/>
  <c r="AE111" i="5"/>
  <c r="W111" i="5" s="1"/>
  <c r="O139" i="5"/>
  <c r="U174" i="5"/>
  <c r="U33" i="6"/>
  <c r="U45" i="6"/>
  <c r="W45" i="6" s="1"/>
  <c r="U52" i="6"/>
  <c r="W52" i="6" s="1"/>
  <c r="E219" i="6"/>
  <c r="U90" i="6"/>
  <c r="W90" i="6" s="1"/>
  <c r="AI131" i="6"/>
  <c r="BC135" i="6"/>
  <c r="BE135" i="6" s="1"/>
  <c r="U181" i="6"/>
  <c r="W181" i="6" s="1"/>
  <c r="U207" i="6"/>
  <c r="U210" i="6"/>
  <c r="W210" i="6" s="1"/>
  <c r="BC247" i="6"/>
  <c r="BE247" i="6" s="1"/>
  <c r="U277" i="6"/>
  <c r="BO277" i="6" s="1"/>
  <c r="U283" i="6"/>
  <c r="W283" i="6" s="1"/>
  <c r="AA256" i="5"/>
  <c r="O263" i="5"/>
  <c r="U281" i="5"/>
  <c r="AE283" i="5"/>
  <c r="W283" i="5" s="1"/>
  <c r="O284" i="5"/>
  <c r="AA285" i="5"/>
  <c r="AO14" i="6"/>
  <c r="BC21" i="6"/>
  <c r="BE21" i="6" s="1"/>
  <c r="BC26" i="6"/>
  <c r="BE26" i="6" s="1"/>
  <c r="BC35" i="6"/>
  <c r="BE35" i="6" s="1"/>
  <c r="BC42" i="6"/>
  <c r="BA219" i="6"/>
  <c r="U91" i="6"/>
  <c r="W91" i="6" s="1"/>
  <c r="U95" i="6"/>
  <c r="W95" i="6" s="1"/>
  <c r="AO101" i="6"/>
  <c r="U108" i="6"/>
  <c r="U143" i="6"/>
  <c r="W143" i="6" s="1"/>
  <c r="U192" i="6"/>
  <c r="W192" i="6" s="1"/>
  <c r="U203" i="6"/>
  <c r="W203" i="6" s="1"/>
  <c r="U216" i="6"/>
  <c r="W216" i="6" s="1"/>
  <c r="U217" i="6"/>
  <c r="W217" i="6" s="1"/>
  <c r="U280" i="6"/>
  <c r="W280" i="6" s="1"/>
  <c r="BK249" i="6"/>
  <c r="AE133" i="5"/>
  <c r="K133" i="5" s="1"/>
  <c r="O197" i="5"/>
  <c r="U18" i="6"/>
  <c r="W18" i="6" s="1"/>
  <c r="U102" i="6"/>
  <c r="AU111" i="6"/>
  <c r="U115" i="6"/>
  <c r="U133" i="6"/>
  <c r="W133" i="6" s="1"/>
  <c r="U185" i="6"/>
  <c r="AI186" i="6"/>
  <c r="AO208" i="6"/>
  <c r="U249" i="6"/>
  <c r="W249" i="6" s="1"/>
  <c r="BC250" i="6"/>
  <c r="BE250" i="6" s="1"/>
  <c r="U268" i="6"/>
  <c r="W268" i="6" s="1"/>
  <c r="U272" i="6"/>
  <c r="W272" i="6" s="1"/>
  <c r="U278" i="6"/>
  <c r="BO278" i="6" s="1"/>
  <c r="AI283" i="6"/>
  <c r="O189" i="5"/>
  <c r="AA210" i="5"/>
  <c r="O278" i="5"/>
  <c r="U14" i="6"/>
  <c r="W14" i="6" s="1"/>
  <c r="O219" i="6"/>
  <c r="BC117" i="6"/>
  <c r="BE117" i="6" s="1"/>
  <c r="AI126" i="6"/>
  <c r="BK129" i="6"/>
  <c r="AU147" i="6"/>
  <c r="BC167" i="6"/>
  <c r="BE167" i="6" s="1"/>
  <c r="U177" i="6"/>
  <c r="W177" i="6" s="1"/>
  <c r="BC187" i="6"/>
  <c r="BE187" i="6" s="1"/>
  <c r="Q287" i="6"/>
  <c r="BC269" i="6"/>
  <c r="BE269" i="6" s="1"/>
  <c r="U274" i="6"/>
  <c r="W274" i="6" s="1"/>
  <c r="BC284" i="6"/>
  <c r="BE284" i="6" s="1"/>
  <c r="BC30" i="6"/>
  <c r="BE30" i="6" s="1"/>
  <c r="U208" i="6"/>
  <c r="U247" i="6"/>
  <c r="W247" i="6" s="1"/>
  <c r="AJ60" i="5"/>
  <c r="O117" i="5"/>
  <c r="AE119" i="5"/>
  <c r="K119" i="5" s="1"/>
  <c r="O187" i="5"/>
  <c r="BK16" i="6"/>
  <c r="BK18" i="6"/>
  <c r="U38" i="6"/>
  <c r="W38" i="6" s="1"/>
  <c r="BC56" i="6"/>
  <c r="BE56" i="6" s="1"/>
  <c r="AO121" i="6"/>
  <c r="U137" i="6"/>
  <c r="BC172" i="6"/>
  <c r="BE172" i="6" s="1"/>
  <c r="U190" i="6"/>
  <c r="W190" i="6" s="1"/>
  <c r="AU195" i="6"/>
  <c r="BC198" i="6"/>
  <c r="BE198" i="6" s="1"/>
  <c r="AO203" i="6"/>
  <c r="AI205" i="6"/>
  <c r="BK257" i="6"/>
  <c r="U42" i="6"/>
  <c r="W42" i="6" s="1"/>
  <c r="U121" i="6"/>
  <c r="BO121" i="6" s="1"/>
  <c r="U186" i="5"/>
  <c r="AE187" i="5"/>
  <c r="K187" i="5" s="1"/>
  <c r="K60" i="6"/>
  <c r="U17" i="6"/>
  <c r="W17" i="6" s="1"/>
  <c r="U22" i="6"/>
  <c r="W22" i="6" s="1"/>
  <c r="U36" i="6"/>
  <c r="W36" i="6" s="1"/>
  <c r="U96" i="6"/>
  <c r="BO96" i="6" s="1"/>
  <c r="U99" i="6"/>
  <c r="U105" i="6"/>
  <c r="W105" i="6" s="1"/>
  <c r="U141" i="6"/>
  <c r="W141" i="6" s="1"/>
  <c r="U144" i="6"/>
  <c r="U165" i="6"/>
  <c r="W165" i="6" s="1"/>
  <c r="U187" i="6"/>
  <c r="W187" i="6" s="1"/>
  <c r="BK244" i="6"/>
  <c r="U248" i="6"/>
  <c r="W248" i="6" s="1"/>
  <c r="BC259" i="6"/>
  <c r="BE259" i="6" s="1"/>
  <c r="BC265" i="6"/>
  <c r="BE265" i="6" s="1"/>
  <c r="U267" i="6"/>
  <c r="W267" i="6" s="1"/>
  <c r="U275" i="6"/>
  <c r="W275" i="6" s="1"/>
  <c r="U263" i="6"/>
  <c r="W263" i="6" s="1"/>
  <c r="AA29" i="5"/>
  <c r="AE30" i="5"/>
  <c r="W30" i="5" s="1"/>
  <c r="O115" i="5"/>
  <c r="AE116" i="5"/>
  <c r="Q116" i="5" s="1"/>
  <c r="AA185" i="5"/>
  <c r="AE208" i="5"/>
  <c r="AC208" i="5" s="1"/>
  <c r="AE274" i="5"/>
  <c r="AC274" i="5" s="1"/>
  <c r="AO38" i="6"/>
  <c r="U46" i="6"/>
  <c r="U51" i="6"/>
  <c r="BC51" i="6"/>
  <c r="BE51" i="6" s="1"/>
  <c r="AO115" i="6"/>
  <c r="AO132" i="6"/>
  <c r="AO137" i="6"/>
  <c r="AO167" i="6"/>
  <c r="U174" i="6"/>
  <c r="BC180" i="6"/>
  <c r="BE180" i="6" s="1"/>
  <c r="BC196" i="6"/>
  <c r="BE196" i="6" s="1"/>
  <c r="U214" i="6"/>
  <c r="U259" i="6"/>
  <c r="W259" i="6" s="1"/>
  <c r="U273" i="6"/>
  <c r="W273" i="6" s="1"/>
  <c r="U281" i="6"/>
  <c r="BO281" i="6" s="1"/>
  <c r="AA28" i="5"/>
  <c r="U92" i="5"/>
  <c r="AE115" i="5"/>
  <c r="AC115" i="5" s="1"/>
  <c r="AE185" i="5"/>
  <c r="AC185" i="5" s="1"/>
  <c r="AE207" i="5"/>
  <c r="AC207" i="5" s="1"/>
  <c r="AE273" i="5"/>
  <c r="K273" i="5" s="1"/>
  <c r="O60" i="6"/>
  <c r="U20" i="6"/>
  <c r="BC20" i="6"/>
  <c r="BE20" i="6" s="1"/>
  <c r="U39" i="6"/>
  <c r="U53" i="6"/>
  <c r="W53" i="6" s="1"/>
  <c r="AO110" i="6"/>
  <c r="U116" i="6"/>
  <c r="W116" i="6" s="1"/>
  <c r="U120" i="6"/>
  <c r="W120" i="6" s="1"/>
  <c r="BC123" i="6"/>
  <c r="BE123" i="6" s="1"/>
  <c r="BK125" i="6"/>
  <c r="AO187" i="6"/>
  <c r="U254" i="6"/>
  <c r="W254" i="6" s="1"/>
  <c r="BC262" i="6"/>
  <c r="BE262" i="6" s="1"/>
  <c r="U269" i="6"/>
  <c r="W269" i="6" s="1"/>
  <c r="BC271" i="6"/>
  <c r="BC279" i="6"/>
  <c r="BE279" i="6" s="1"/>
  <c r="U284" i="6"/>
  <c r="W284" i="6" s="1"/>
  <c r="U27" i="5"/>
  <c r="U52" i="5"/>
  <c r="AE92" i="5"/>
  <c r="AL92" i="5" s="1"/>
  <c r="O183" i="5"/>
  <c r="AA204" i="5"/>
  <c r="AA248" i="5"/>
  <c r="U57" i="6"/>
  <c r="W57" i="6" s="1"/>
  <c r="U101" i="6"/>
  <c r="W101" i="6" s="1"/>
  <c r="U110" i="6"/>
  <c r="W110" i="6" s="1"/>
  <c r="U126" i="6"/>
  <c r="W126" i="6" s="1"/>
  <c r="BC131" i="6"/>
  <c r="BE131" i="6" s="1"/>
  <c r="U140" i="6"/>
  <c r="BK146" i="6"/>
  <c r="AU169" i="6"/>
  <c r="BK183" i="6"/>
  <c r="U191" i="6"/>
  <c r="W191" i="6" s="1"/>
  <c r="BC193" i="6"/>
  <c r="BE193" i="6" s="1"/>
  <c r="U245" i="6"/>
  <c r="W245" i="6" s="1"/>
  <c r="AY60" i="6"/>
  <c r="AU44" i="6"/>
  <c r="AC48" i="6"/>
  <c r="BC52" i="6"/>
  <c r="BE52" i="6" s="1"/>
  <c r="U54" i="6"/>
  <c r="BA60" i="6"/>
  <c r="AI18" i="6"/>
  <c r="S219" i="6"/>
  <c r="AA60" i="6"/>
  <c r="AC14" i="6"/>
  <c r="BC14" i="6"/>
  <c r="BE14" i="6" s="1"/>
  <c r="AC28" i="6"/>
  <c r="BK28" i="6"/>
  <c r="U35" i="6"/>
  <c r="AI48" i="6"/>
  <c r="U98" i="6"/>
  <c r="AC26" i="6"/>
  <c r="U41" i="6"/>
  <c r="AO48" i="6"/>
  <c r="AO135" i="6"/>
  <c r="E60" i="6"/>
  <c r="AG60" i="6"/>
  <c r="AC16" i="6"/>
  <c r="AC20" i="6"/>
  <c r="BK30" i="6"/>
  <c r="U34" i="6"/>
  <c r="AU48" i="6"/>
  <c r="U93" i="6"/>
  <c r="G60" i="6"/>
  <c r="AI14" i="6"/>
  <c r="BI60" i="6"/>
  <c r="AI20" i="6"/>
  <c r="AI26" i="6"/>
  <c r="U27" i="6"/>
  <c r="U40" i="6"/>
  <c r="U97" i="6"/>
  <c r="I60" i="6"/>
  <c r="AI16" i="6"/>
  <c r="BK44" i="6"/>
  <c r="U29" i="6"/>
  <c r="AI30" i="6"/>
  <c r="U32" i="6"/>
  <c r="U92" i="6"/>
  <c r="M60" i="6"/>
  <c r="U24" i="6"/>
  <c r="AO30" i="6"/>
  <c r="AC44" i="6"/>
  <c r="BS60" i="6"/>
  <c r="AC15" i="6"/>
  <c r="Q60" i="6"/>
  <c r="AS60" i="6"/>
  <c r="AU14" i="6"/>
  <c r="AU30" i="6"/>
  <c r="AI44" i="6"/>
  <c r="BC47" i="6"/>
  <c r="BE47" i="6" s="1"/>
  <c r="U103" i="6"/>
  <c r="U89" i="6"/>
  <c r="AS219" i="6"/>
  <c r="BS219" i="6"/>
  <c r="U114" i="6"/>
  <c r="U132" i="6"/>
  <c r="AC38" i="6"/>
  <c r="BK58" i="6"/>
  <c r="BK101" i="6"/>
  <c r="U117" i="6"/>
  <c r="AC56" i="6"/>
  <c r="AO58" i="6"/>
  <c r="AC107" i="6"/>
  <c r="BK107" i="6"/>
  <c r="AI110" i="6"/>
  <c r="BK110" i="6"/>
  <c r="U122" i="6"/>
  <c r="AA219" i="6"/>
  <c r="AY219" i="6"/>
  <c r="BC109" i="6"/>
  <c r="BE109" i="6" s="1"/>
  <c r="AC115" i="6"/>
  <c r="BE115" i="6"/>
  <c r="U131" i="6"/>
  <c r="BK144" i="6"/>
  <c r="U146" i="6"/>
  <c r="U119" i="6"/>
  <c r="AC144" i="6"/>
  <c r="AU144" i="6"/>
  <c r="G219" i="6"/>
  <c r="U123" i="6"/>
  <c r="U128" i="6"/>
  <c r="I219" i="6"/>
  <c r="AG219" i="6"/>
  <c r="BK111" i="6"/>
  <c r="AI115" i="6"/>
  <c r="BK115" i="6"/>
  <c r="U168" i="6"/>
  <c r="K219" i="6"/>
  <c r="AI89" i="6"/>
  <c r="AI102" i="6"/>
  <c r="AO107" i="6"/>
  <c r="BC114" i="6"/>
  <c r="BE114" i="6" s="1"/>
  <c r="U127" i="6"/>
  <c r="U166" i="6"/>
  <c r="M219" i="6"/>
  <c r="BI219" i="6"/>
  <c r="U109" i="6"/>
  <c r="BK174" i="6"/>
  <c r="AU174" i="6"/>
  <c r="AO174" i="6"/>
  <c r="AM219" i="6"/>
  <c r="AC101" i="6"/>
  <c r="U113" i="6"/>
  <c r="U139" i="6"/>
  <c r="Q219" i="6"/>
  <c r="AO89" i="6"/>
  <c r="AC143" i="6"/>
  <c r="AI147" i="6"/>
  <c r="AO172" i="6"/>
  <c r="U179" i="6"/>
  <c r="AI191" i="6"/>
  <c r="BK193" i="6"/>
  <c r="AI121" i="6"/>
  <c r="AC125" i="6"/>
  <c r="AC129" i="6"/>
  <c r="AI134" i="6"/>
  <c r="BK147" i="6"/>
  <c r="AC167" i="6"/>
  <c r="AU172" i="6"/>
  <c r="U178" i="6"/>
  <c r="BE189" i="6"/>
  <c r="AO191" i="6"/>
  <c r="AC133" i="6"/>
  <c r="AU132" i="6"/>
  <c r="AC146" i="6"/>
  <c r="AC169" i="6"/>
  <c r="U199" i="6"/>
  <c r="AI125" i="6"/>
  <c r="AI129" i="6"/>
  <c r="BK137" i="6"/>
  <c r="AC139" i="6"/>
  <c r="AI167" i="6"/>
  <c r="U195" i="6"/>
  <c r="U197" i="6"/>
  <c r="AI241" i="6"/>
  <c r="AG287" i="6"/>
  <c r="AI169" i="6"/>
  <c r="AO183" i="6"/>
  <c r="U184" i="6"/>
  <c r="AI139" i="6"/>
  <c r="AU145" i="6"/>
  <c r="AI146" i="6"/>
  <c r="BK172" i="6"/>
  <c r="AC173" i="6"/>
  <c r="BE178" i="6"/>
  <c r="AI189" i="6"/>
  <c r="BK191" i="6"/>
  <c r="AO193" i="6"/>
  <c r="AU213" i="6"/>
  <c r="BK178" i="6"/>
  <c r="U183" i="6"/>
  <c r="W201" i="6"/>
  <c r="AU137" i="6"/>
  <c r="AC174" i="6"/>
  <c r="AC178" i="6"/>
  <c r="U193" i="6"/>
  <c r="U202" i="6"/>
  <c r="AI144" i="6"/>
  <c r="AU167" i="6"/>
  <c r="AC172" i="6"/>
  <c r="U180" i="6"/>
  <c r="AU189" i="6"/>
  <c r="AI172" i="6"/>
  <c r="AU178" i="6"/>
  <c r="AC187" i="6"/>
  <c r="AI199" i="6"/>
  <c r="AC203" i="6"/>
  <c r="BC204" i="6"/>
  <c r="BE204" i="6" s="1"/>
  <c r="AU205" i="6"/>
  <c r="AC208" i="6"/>
  <c r="BC209" i="6"/>
  <c r="BE209" i="6" s="1"/>
  <c r="AC213" i="6"/>
  <c r="AS287" i="6"/>
  <c r="AU241" i="6"/>
  <c r="U251" i="6"/>
  <c r="AU173" i="6"/>
  <c r="AC183" i="6"/>
  <c r="AI195" i="6"/>
  <c r="AU202" i="6"/>
  <c r="AI203" i="6"/>
  <c r="AI208" i="6"/>
  <c r="G287" i="6"/>
  <c r="AI174" i="6"/>
  <c r="AU186" i="6"/>
  <c r="AC198" i="6"/>
  <c r="AO213" i="6"/>
  <c r="U215" i="6"/>
  <c r="BK243" i="6"/>
  <c r="AC196" i="6"/>
  <c r="AU207" i="6"/>
  <c r="AU211" i="6"/>
  <c r="AU181" i="6"/>
  <c r="AC193" i="6"/>
  <c r="AI198" i="6"/>
  <c r="U204" i="6"/>
  <c r="U209" i="6"/>
  <c r="BO260" i="6"/>
  <c r="AC202" i="6"/>
  <c r="AC205" i="6"/>
  <c r="W285" i="6"/>
  <c r="AC189" i="6"/>
  <c r="AI193" i="6"/>
  <c r="AI196" i="6"/>
  <c r="BO211" i="6"/>
  <c r="U255" i="6"/>
  <c r="AI180" i="6"/>
  <c r="AU187" i="6"/>
  <c r="BK205" i="6"/>
  <c r="BE211" i="6"/>
  <c r="AU201" i="6"/>
  <c r="AI202" i="6"/>
  <c r="AC207" i="6"/>
  <c r="AC211" i="6"/>
  <c r="W242" i="6"/>
  <c r="AU183" i="6"/>
  <c r="BK213" i="6"/>
  <c r="BS287" i="6"/>
  <c r="I287" i="6"/>
  <c r="BC241" i="6"/>
  <c r="AY287" i="6"/>
  <c r="BK242" i="6"/>
  <c r="AO244" i="6"/>
  <c r="AC248" i="6"/>
  <c r="AU249" i="6"/>
  <c r="AI253" i="6"/>
  <c r="AO257" i="6"/>
  <c r="AC243" i="6"/>
  <c r="AU244" i="6"/>
  <c r="AO253" i="6"/>
  <c r="AU257" i="6"/>
  <c r="AO265" i="6"/>
  <c r="AI213" i="6"/>
  <c r="M287" i="6"/>
  <c r="AI243" i="6"/>
  <c r="AC247" i="6"/>
  <c r="AU253" i="6"/>
  <c r="AC260" i="6"/>
  <c r="U261" i="6"/>
  <c r="AU265" i="6"/>
  <c r="W277" i="6"/>
  <c r="O287" i="6"/>
  <c r="BI287" i="6"/>
  <c r="AC242" i="6"/>
  <c r="AO243" i="6"/>
  <c r="AI247" i="6"/>
  <c r="AU248" i="6"/>
  <c r="AO251" i="6"/>
  <c r="AI260" i="6"/>
  <c r="W281" i="6"/>
  <c r="S287" i="6"/>
  <c r="AO242" i="6"/>
  <c r="AC250" i="6"/>
  <c r="AU251" i="6"/>
  <c r="AI255" i="6"/>
  <c r="AO260" i="6"/>
  <c r="AO263" i="6"/>
  <c r="U271" i="6"/>
  <c r="AC245" i="6"/>
  <c r="AC259" i="6"/>
  <c r="AU260" i="6"/>
  <c r="AC262" i="6"/>
  <c r="BK265" i="6"/>
  <c r="AC241" i="6"/>
  <c r="AA287" i="6"/>
  <c r="AI245" i="6"/>
  <c r="AI259" i="6"/>
  <c r="AO262" i="6"/>
  <c r="AC244" i="6"/>
  <c r="AO245" i="6"/>
  <c r="AI254" i="6"/>
  <c r="AO259" i="6"/>
  <c r="AU262" i="6"/>
  <c r="AM287" i="6"/>
  <c r="AO241" i="6"/>
  <c r="AU245" i="6"/>
  <c r="AI249" i="6"/>
  <c r="AO254" i="6"/>
  <c r="AC257" i="6"/>
  <c r="AU259" i="6"/>
  <c r="BK260" i="6"/>
  <c r="AC265" i="6"/>
  <c r="U266" i="6"/>
  <c r="I111" i="5"/>
  <c r="O135" i="5"/>
  <c r="I138" i="5"/>
  <c r="O169" i="5"/>
  <c r="AE172" i="5"/>
  <c r="AC172" i="5" s="1"/>
  <c r="I173" i="5"/>
  <c r="I183" i="5"/>
  <c r="I198" i="5"/>
  <c r="I204" i="5"/>
  <c r="I207" i="5"/>
  <c r="I208" i="5"/>
  <c r="U245" i="5"/>
  <c r="U247" i="5"/>
  <c r="AE251" i="5"/>
  <c r="AC251" i="5" s="1"/>
  <c r="I254" i="5"/>
  <c r="AE255" i="5"/>
  <c r="I277" i="5"/>
  <c r="I278" i="5"/>
  <c r="O128" i="5"/>
  <c r="AA24" i="5"/>
  <c r="I30" i="5"/>
  <c r="O111" i="5"/>
  <c r="I113" i="5"/>
  <c r="U127" i="5"/>
  <c r="AA128" i="5"/>
  <c r="U134" i="5"/>
  <c r="O137" i="5"/>
  <c r="U167" i="5"/>
  <c r="O171" i="5"/>
  <c r="I174" i="5"/>
  <c r="I184" i="5"/>
  <c r="U202" i="5"/>
  <c r="U203" i="5"/>
  <c r="O204" i="5"/>
  <c r="AA245" i="5"/>
  <c r="O251" i="5"/>
  <c r="I255" i="5"/>
  <c r="AP263" i="5"/>
  <c r="U273" i="5"/>
  <c r="AE279" i="5"/>
  <c r="Q279" i="5" s="1"/>
  <c r="I203" i="5"/>
  <c r="O28" i="5"/>
  <c r="I51" i="5"/>
  <c r="O47" i="5"/>
  <c r="I48" i="5"/>
  <c r="AA92" i="5"/>
  <c r="AA95" i="5"/>
  <c r="I101" i="5"/>
  <c r="AE102" i="5"/>
  <c r="Q102" i="5" s="1"/>
  <c r="I103" i="5"/>
  <c r="O114" i="5"/>
  <c r="I116" i="5"/>
  <c r="I119" i="5"/>
  <c r="AA127" i="5"/>
  <c r="AA133" i="5"/>
  <c r="AA135" i="5"/>
  <c r="U137" i="5"/>
  <c r="O138" i="5"/>
  <c r="I139" i="5"/>
  <c r="U171" i="5"/>
  <c r="U183" i="5"/>
  <c r="O184" i="5"/>
  <c r="I187" i="5"/>
  <c r="AA197" i="5"/>
  <c r="U198" i="5"/>
  <c r="AA201" i="5"/>
  <c r="AA202" i="5"/>
  <c r="U204" i="5"/>
  <c r="O208" i="5"/>
  <c r="O209" i="5"/>
  <c r="I211" i="5"/>
  <c r="AE213" i="5"/>
  <c r="Q213" i="5" s="1"/>
  <c r="AE214" i="5"/>
  <c r="Q214" i="5" s="1"/>
  <c r="AE217" i="5"/>
  <c r="W217" i="5" s="1"/>
  <c r="AP243" i="5"/>
  <c r="AA249" i="5"/>
  <c r="I257" i="5"/>
  <c r="AE259" i="5"/>
  <c r="Q259" i="5" s="1"/>
  <c r="AP265" i="5"/>
  <c r="AP267" i="5"/>
  <c r="AA273" i="5"/>
  <c r="I279" i="5"/>
  <c r="I280" i="5"/>
  <c r="I281" i="5"/>
  <c r="AA21" i="5"/>
  <c r="AE32" i="5"/>
  <c r="AC32" i="5" s="1"/>
  <c r="AP18" i="5"/>
  <c r="I32" i="5"/>
  <c r="AE33" i="5"/>
  <c r="AC33" i="5" s="1"/>
  <c r="I34" i="5"/>
  <c r="AP41" i="5"/>
  <c r="O48" i="5"/>
  <c r="O50" i="5"/>
  <c r="O52" i="5"/>
  <c r="AE53" i="5"/>
  <c r="W53" i="5" s="1"/>
  <c r="AE110" i="5"/>
  <c r="Q110" i="5" s="1"/>
  <c r="O116" i="5"/>
  <c r="U117" i="5"/>
  <c r="I120" i="5"/>
  <c r="AP125" i="5"/>
  <c r="AE140" i="5"/>
  <c r="Q140" i="5" s="1"/>
  <c r="AP146" i="5"/>
  <c r="AA169" i="5"/>
  <c r="U173" i="5"/>
  <c r="I175" i="5"/>
  <c r="I177" i="5"/>
  <c r="AA183" i="5"/>
  <c r="U184" i="5"/>
  <c r="AE189" i="5"/>
  <c r="K189" i="5" s="1"/>
  <c r="AA198" i="5"/>
  <c r="AA205" i="5"/>
  <c r="U208" i="5"/>
  <c r="U209" i="5"/>
  <c r="I213" i="5"/>
  <c r="O214" i="5"/>
  <c r="I217" i="5"/>
  <c r="AA250" i="5"/>
  <c r="U254" i="5"/>
  <c r="O257" i="5"/>
  <c r="I259" i="5"/>
  <c r="U277" i="5"/>
  <c r="U278" i="5"/>
  <c r="O280" i="5"/>
  <c r="O281" i="5"/>
  <c r="AE284" i="5"/>
  <c r="W284" i="5" s="1"/>
  <c r="AE144" i="5"/>
  <c r="W144" i="5" s="1"/>
  <c r="O247" i="5"/>
  <c r="U21" i="5"/>
  <c r="AA45" i="5"/>
  <c r="AH219" i="5"/>
  <c r="U93" i="5"/>
  <c r="U96" i="5"/>
  <c r="O97" i="5"/>
  <c r="I98" i="5"/>
  <c r="U29" i="5"/>
  <c r="I14" i="5"/>
  <c r="I16" i="5"/>
  <c r="AP26" i="5"/>
  <c r="U30" i="5"/>
  <c r="O32" i="5"/>
  <c r="AE34" i="5"/>
  <c r="W34" i="5" s="1"/>
  <c r="AE46" i="5"/>
  <c r="AL46" i="5" s="1"/>
  <c r="U48" i="5"/>
  <c r="I53" i="5"/>
  <c r="AA56" i="5"/>
  <c r="I57" i="5"/>
  <c r="AP91" i="5"/>
  <c r="AA97" i="5"/>
  <c r="U98" i="5"/>
  <c r="U103" i="5"/>
  <c r="I104" i="5"/>
  <c r="U107" i="5"/>
  <c r="AA111" i="5"/>
  <c r="U113" i="5"/>
  <c r="AA114" i="5"/>
  <c r="O119" i="5"/>
  <c r="AP132" i="5"/>
  <c r="AA137" i="5"/>
  <c r="U138" i="5"/>
  <c r="AA171" i="5"/>
  <c r="AA173" i="5"/>
  <c r="O175" i="5"/>
  <c r="AE178" i="5"/>
  <c r="AL178" i="5" s="1"/>
  <c r="AA181" i="5"/>
  <c r="AA208" i="5"/>
  <c r="U211" i="5"/>
  <c r="O213" i="5"/>
  <c r="U216" i="5"/>
  <c r="C287" i="5"/>
  <c r="AP287" i="5" s="1"/>
  <c r="AT287" i="5"/>
  <c r="AP244" i="5"/>
  <c r="AA253" i="5"/>
  <c r="AA254" i="5"/>
  <c r="U255" i="5"/>
  <c r="O256" i="5"/>
  <c r="AE260" i="5"/>
  <c r="Q260" i="5" s="1"/>
  <c r="AA262" i="5"/>
  <c r="AP272" i="5"/>
  <c r="AA278" i="5"/>
  <c r="U279" i="5"/>
  <c r="I285" i="5"/>
  <c r="U22" i="5"/>
  <c r="M60" i="5"/>
  <c r="AE40" i="5"/>
  <c r="AC40" i="5" s="1"/>
  <c r="AA54" i="5"/>
  <c r="AA58" i="5"/>
  <c r="AP92" i="5"/>
  <c r="AA113" i="5"/>
  <c r="AA116" i="5"/>
  <c r="AA117" i="5"/>
  <c r="AP127" i="5"/>
  <c r="AA138" i="5"/>
  <c r="U139" i="5"/>
  <c r="O140" i="5"/>
  <c r="I141" i="5"/>
  <c r="I144" i="5"/>
  <c r="AP165" i="5"/>
  <c r="U175" i="5"/>
  <c r="AP180" i="5"/>
  <c r="AA184" i="5"/>
  <c r="U187" i="5"/>
  <c r="AA190" i="5"/>
  <c r="I191" i="5"/>
  <c r="AE192" i="5"/>
  <c r="Q192" i="5" s="1"/>
  <c r="AP195" i="5"/>
  <c r="AP202" i="5"/>
  <c r="U210" i="5"/>
  <c r="AA211" i="5"/>
  <c r="U213" i="5"/>
  <c r="AA215" i="5"/>
  <c r="AA216" i="5"/>
  <c r="U217" i="5"/>
  <c r="AE241" i="5"/>
  <c r="AL241" i="5" s="1"/>
  <c r="AA251" i="5"/>
  <c r="U28" i="5"/>
  <c r="U32" i="5"/>
  <c r="U41" i="5"/>
  <c r="AA47" i="5"/>
  <c r="S60" i="5"/>
  <c r="AP27" i="5"/>
  <c r="AP28" i="5"/>
  <c r="AP29" i="5"/>
  <c r="AA32" i="5"/>
  <c r="I35" i="5"/>
  <c r="AA38" i="5"/>
  <c r="AE39" i="5"/>
  <c r="AL39" i="5" s="1"/>
  <c r="I40" i="5"/>
  <c r="AE41" i="5"/>
  <c r="W41" i="5" s="1"/>
  <c r="AA52" i="5"/>
  <c r="AE54" i="5"/>
  <c r="AC54" i="5" s="1"/>
  <c r="AE58" i="5"/>
  <c r="Q58" i="5" s="1"/>
  <c r="AP93" i="5"/>
  <c r="AP96" i="5"/>
  <c r="I108" i="5"/>
  <c r="AP110" i="5"/>
  <c r="U120" i="5"/>
  <c r="AE123" i="5"/>
  <c r="AC123" i="5" s="1"/>
  <c r="AP134" i="5"/>
  <c r="U145" i="5"/>
  <c r="AP167" i="5"/>
  <c r="AA187" i="5"/>
  <c r="I190" i="5"/>
  <c r="O191" i="5"/>
  <c r="I192" i="5"/>
  <c r="AP196" i="5"/>
  <c r="AP197" i="5"/>
  <c r="AP199" i="5"/>
  <c r="AP205" i="5"/>
  <c r="AA213" i="5"/>
  <c r="AE216" i="5"/>
  <c r="W216" i="5" s="1"/>
  <c r="I241" i="5"/>
  <c r="AP248" i="5"/>
  <c r="AA257" i="5"/>
  <c r="I263" i="5"/>
  <c r="I266" i="5"/>
  <c r="AP274" i="5"/>
  <c r="AA280" i="5"/>
  <c r="U285" i="5"/>
  <c r="O21" i="5"/>
  <c r="AE16" i="5"/>
  <c r="AL16" i="5" s="1"/>
  <c r="AP22" i="5"/>
  <c r="U39" i="5"/>
  <c r="AE18" i="5"/>
  <c r="AL18" i="5" s="1"/>
  <c r="I20" i="5"/>
  <c r="AE38" i="5"/>
  <c r="W38" i="5" s="1"/>
  <c r="O39" i="5"/>
  <c r="I41" i="5"/>
  <c r="I42" i="5"/>
  <c r="AA44" i="5"/>
  <c r="AP46" i="5"/>
  <c r="I58" i="5"/>
  <c r="U105" i="5"/>
  <c r="O107" i="5"/>
  <c r="I109" i="5"/>
  <c r="AA119" i="5"/>
  <c r="AA121" i="5"/>
  <c r="I125" i="5"/>
  <c r="AE145" i="5"/>
  <c r="AC145" i="5" s="1"/>
  <c r="O146" i="5"/>
  <c r="AP173" i="5"/>
  <c r="AE179" i="5"/>
  <c r="AC179" i="5" s="1"/>
  <c r="AP181" i="5"/>
  <c r="AP183" i="5"/>
  <c r="U189" i="5"/>
  <c r="O190" i="5"/>
  <c r="AP203" i="5"/>
  <c r="AA242" i="5"/>
  <c r="I243" i="5"/>
  <c r="AE244" i="5"/>
  <c r="AL244" i="5" s="1"/>
  <c r="AP254" i="5"/>
  <c r="U260" i="5"/>
  <c r="AE266" i="5"/>
  <c r="K266" i="5" s="1"/>
  <c r="AE268" i="5"/>
  <c r="W268" i="5" s="1"/>
  <c r="O269" i="5"/>
  <c r="AP277" i="5"/>
  <c r="AA283" i="5"/>
  <c r="AH60" i="5"/>
  <c r="AE20" i="5"/>
  <c r="K20" i="5" s="1"/>
  <c r="AE26" i="5"/>
  <c r="AC26" i="5" s="1"/>
  <c r="AE42" i="5"/>
  <c r="AC42" i="5" s="1"/>
  <c r="G219" i="5"/>
  <c r="AE109" i="5"/>
  <c r="Q109" i="5" s="1"/>
  <c r="AP113" i="5"/>
  <c r="AP117" i="5"/>
  <c r="U131" i="5"/>
  <c r="O132" i="5"/>
  <c r="AE147" i="5"/>
  <c r="AL147" i="5" s="1"/>
  <c r="AP186" i="5"/>
  <c r="I193" i="5"/>
  <c r="AP208" i="5"/>
  <c r="AP209" i="5"/>
  <c r="AE242" i="5"/>
  <c r="W242" i="5" s="1"/>
  <c r="I245" i="5"/>
  <c r="AP251" i="5"/>
  <c r="AP278" i="5"/>
  <c r="I21" i="5"/>
  <c r="AE23" i="5"/>
  <c r="W23" i="5" s="1"/>
  <c r="I27" i="5"/>
  <c r="I92" i="5"/>
  <c r="I93" i="5"/>
  <c r="I95" i="5"/>
  <c r="I96" i="5"/>
  <c r="I127" i="5"/>
  <c r="I133" i="5"/>
  <c r="I134" i="5"/>
  <c r="I135" i="5"/>
  <c r="I167" i="5"/>
  <c r="I168" i="5"/>
  <c r="AP174" i="5"/>
  <c r="AE181" i="5"/>
  <c r="Q181" i="5" s="1"/>
  <c r="AE196" i="5"/>
  <c r="K196" i="5" s="1"/>
  <c r="I199" i="5"/>
  <c r="I202" i="5"/>
  <c r="AE203" i="5"/>
  <c r="K203" i="5" s="1"/>
  <c r="O245" i="5"/>
  <c r="I247" i="5"/>
  <c r="I248" i="5"/>
  <c r="O249" i="5"/>
  <c r="AA265" i="5"/>
  <c r="I273" i="5"/>
  <c r="I274" i="5"/>
  <c r="I275" i="5"/>
  <c r="AP283" i="5"/>
  <c r="W27" i="5"/>
  <c r="AC117" i="5"/>
  <c r="W117" i="5"/>
  <c r="Q117" i="5"/>
  <c r="AL117" i="5"/>
  <c r="K117" i="5"/>
  <c r="O14" i="5"/>
  <c r="AN60" i="5"/>
  <c r="I24" i="5"/>
  <c r="I39" i="5"/>
  <c r="AA46" i="5"/>
  <c r="AE50" i="5"/>
  <c r="O54" i="5"/>
  <c r="AP56" i="5"/>
  <c r="I89" i="5"/>
  <c r="AE121" i="5"/>
  <c r="AA123" i="5"/>
  <c r="I129" i="5"/>
  <c r="AE139" i="5"/>
  <c r="U168" i="5"/>
  <c r="AE22" i="5"/>
  <c r="AE36" i="5"/>
  <c r="I38" i="5"/>
  <c r="AP50" i="5"/>
  <c r="G60" i="5"/>
  <c r="AP102" i="5"/>
  <c r="K138" i="5"/>
  <c r="U143" i="5"/>
  <c r="AP143" i="5"/>
  <c r="I143" i="5"/>
  <c r="AA168" i="5"/>
  <c r="AE21" i="5"/>
  <c r="AE35" i="5"/>
  <c r="I52" i="5"/>
  <c r="I56" i="5"/>
  <c r="U101" i="5"/>
  <c r="I117" i="5"/>
  <c r="O129" i="5"/>
  <c r="AP131" i="5"/>
  <c r="AE132" i="5"/>
  <c r="AE143" i="5"/>
  <c r="AE146" i="5"/>
  <c r="U14" i="5"/>
  <c r="AT60" i="5"/>
  <c r="AE51" i="5"/>
  <c r="S219" i="5"/>
  <c r="U89" i="5"/>
  <c r="AE90" i="5"/>
  <c r="AE97" i="5"/>
  <c r="I102" i="5"/>
  <c r="U114" i="5"/>
  <c r="AP114" i="5"/>
  <c r="I114" i="5"/>
  <c r="U129" i="5"/>
  <c r="O143" i="5"/>
  <c r="AP145" i="5"/>
  <c r="AV60" i="5"/>
  <c r="AA16" i="5"/>
  <c r="O38" i="5"/>
  <c r="AP39" i="5"/>
  <c r="AE45" i="5"/>
  <c r="O56" i="5"/>
  <c r="U57" i="5"/>
  <c r="O57" i="5"/>
  <c r="AP95" i="5"/>
  <c r="O102" i="5"/>
  <c r="AE114" i="5"/>
  <c r="AP115" i="5"/>
  <c r="AE126" i="5"/>
  <c r="I131" i="5"/>
  <c r="AE166" i="5"/>
  <c r="I185" i="5"/>
  <c r="U185" i="5"/>
  <c r="Y60" i="5"/>
  <c r="AZ60" i="5"/>
  <c r="AE17" i="5"/>
  <c r="AP38" i="5"/>
  <c r="U50" i="5"/>
  <c r="U56" i="5"/>
  <c r="AE107" i="5"/>
  <c r="AP123" i="5"/>
  <c r="O131" i="5"/>
  <c r="AA143" i="5"/>
  <c r="AA14" i="5"/>
  <c r="O35" i="5"/>
  <c r="AA42" i="5"/>
  <c r="O51" i="5"/>
  <c r="AA51" i="5"/>
  <c r="AE89" i="5"/>
  <c r="AE96" i="5"/>
  <c r="AE101" i="5"/>
  <c r="I115" i="5"/>
  <c r="AE135" i="5"/>
  <c r="AP168" i="5"/>
  <c r="C60" i="5"/>
  <c r="AE15" i="5"/>
  <c r="AE29" i="5"/>
  <c r="U38" i="5"/>
  <c r="AE44" i="5"/>
  <c r="AA50" i="5"/>
  <c r="O95" i="5"/>
  <c r="AA102" i="5"/>
  <c r="AE125" i="5"/>
  <c r="AE14" i="5"/>
  <c r="AE28" i="5"/>
  <c r="AJ219" i="5"/>
  <c r="AP116" i="5"/>
  <c r="O123" i="5"/>
  <c r="AA131" i="5"/>
  <c r="K178" i="5"/>
  <c r="I169" i="5"/>
  <c r="AE169" i="5"/>
  <c r="AE56" i="5"/>
  <c r="AE99" i="5"/>
  <c r="AP101" i="5"/>
  <c r="U115" i="5"/>
  <c r="U128" i="5"/>
  <c r="AP128" i="5"/>
  <c r="I128" i="5"/>
  <c r="O168" i="5"/>
  <c r="AE47" i="5"/>
  <c r="U54" i="5"/>
  <c r="AP54" i="5"/>
  <c r="I54" i="5"/>
  <c r="U95" i="5"/>
  <c r="AE104" i="5"/>
  <c r="AE128" i="5"/>
  <c r="AP129" i="5"/>
  <c r="AE250" i="5"/>
  <c r="O185" i="5"/>
  <c r="AE265" i="5"/>
  <c r="M219" i="5"/>
  <c r="AE171" i="5"/>
  <c r="AP172" i="5"/>
  <c r="I186" i="5"/>
  <c r="AV287" i="5"/>
  <c r="I253" i="5"/>
  <c r="O58" i="5"/>
  <c r="O89" i="5"/>
  <c r="AN219" i="5"/>
  <c r="AE98" i="5"/>
  <c r="AE113" i="5"/>
  <c r="U121" i="5"/>
  <c r="AE127" i="5"/>
  <c r="U135" i="5"/>
  <c r="AE141" i="5"/>
  <c r="AE173" i="5"/>
  <c r="O186" i="5"/>
  <c r="AE202" i="5"/>
  <c r="AP215" i="5"/>
  <c r="AZ287" i="5"/>
  <c r="O253" i="5"/>
  <c r="W255" i="5"/>
  <c r="Q255" i="5"/>
  <c r="AL255" i="5"/>
  <c r="K255" i="5"/>
  <c r="AC255" i="5"/>
  <c r="AP58" i="5"/>
  <c r="AP171" i="5"/>
  <c r="U172" i="5"/>
  <c r="AE193" i="5"/>
  <c r="M287" i="5"/>
  <c r="AT219" i="5"/>
  <c r="AA186" i="5"/>
  <c r="Q189" i="5"/>
  <c r="AL189" i="5"/>
  <c r="AC189" i="5"/>
  <c r="AE48" i="5"/>
  <c r="AV219" i="5"/>
  <c r="AE93" i="5"/>
  <c r="AE108" i="5"/>
  <c r="AE122" i="5"/>
  <c r="AE137" i="5"/>
  <c r="AE167" i="5"/>
  <c r="AE177" i="5"/>
  <c r="Y287" i="5"/>
  <c r="AE254" i="5"/>
  <c r="Y219" i="5"/>
  <c r="AZ219" i="5"/>
  <c r="AE186" i="5"/>
  <c r="I215" i="5"/>
  <c r="W245" i="5"/>
  <c r="K245" i="5"/>
  <c r="AE91" i="5"/>
  <c r="AE105" i="5"/>
  <c r="AE120" i="5"/>
  <c r="AE134" i="5"/>
  <c r="AE165" i="5"/>
  <c r="AP185" i="5"/>
  <c r="U201" i="5"/>
  <c r="AP201" i="5"/>
  <c r="O215" i="5"/>
  <c r="AH287" i="5"/>
  <c r="AP253" i="5"/>
  <c r="C219" i="5"/>
  <c r="I219" i="5" s="1"/>
  <c r="I172" i="5"/>
  <c r="AE184" i="5"/>
  <c r="K198" i="5"/>
  <c r="AJ287" i="5"/>
  <c r="AC284" i="5"/>
  <c r="AE191" i="5"/>
  <c r="U199" i="5"/>
  <c r="AE205" i="5"/>
  <c r="U214" i="5"/>
  <c r="AE243" i="5"/>
  <c r="AE257" i="5"/>
  <c r="AE272" i="5"/>
  <c r="AE175" i="5"/>
  <c r="AE190" i="5"/>
  <c r="AE204" i="5"/>
  <c r="AE256" i="5"/>
  <c r="AE285" i="5"/>
  <c r="G287" i="5"/>
  <c r="I242" i="5"/>
  <c r="U249" i="5"/>
  <c r="U263" i="5"/>
  <c r="AA267" i="5"/>
  <c r="AE269" i="5"/>
  <c r="AP275" i="5"/>
  <c r="I284" i="5"/>
  <c r="AE201" i="5"/>
  <c r="AE215" i="5"/>
  <c r="AE253" i="5"/>
  <c r="AE267" i="5"/>
  <c r="AE281" i="5"/>
  <c r="AE280" i="5"/>
  <c r="AP190" i="5"/>
  <c r="AA196" i="5"/>
  <c r="AP204" i="5"/>
  <c r="O217" i="5"/>
  <c r="AP242" i="5"/>
  <c r="AP256" i="5"/>
  <c r="AP285" i="5"/>
  <c r="AE183" i="5"/>
  <c r="AE197" i="5"/>
  <c r="AE211" i="5"/>
  <c r="AE249" i="5"/>
  <c r="AE263" i="5"/>
  <c r="AE278" i="5"/>
  <c r="S287" i="5"/>
  <c r="AE210" i="5"/>
  <c r="AE248" i="5"/>
  <c r="AE262" i="5"/>
  <c r="AE277" i="5"/>
  <c r="AE180" i="5"/>
  <c r="AE195" i="5"/>
  <c r="AE209" i="5"/>
  <c r="AE247" i="5"/>
  <c r="AE261" i="5"/>
  <c r="AA219" i="21" l="1"/>
  <c r="AC219" i="21" s="1"/>
  <c r="AC89" i="21"/>
  <c r="W289" i="21"/>
  <c r="AA61" i="21"/>
  <c r="AC14" i="21"/>
  <c r="M287" i="21"/>
  <c r="M289" i="21" s="1"/>
  <c r="AA241" i="21"/>
  <c r="AV173" i="12"/>
  <c r="AZ173" i="12"/>
  <c r="BD173" i="12"/>
  <c r="M60" i="19"/>
  <c r="AI287" i="20"/>
  <c r="AK103" i="20"/>
  <c r="O289" i="20"/>
  <c r="BO275" i="6"/>
  <c r="BH184" i="10"/>
  <c r="BH205" i="10"/>
  <c r="AP213" i="11"/>
  <c r="AR198" i="12"/>
  <c r="BD198" i="12" s="1"/>
  <c r="AD203" i="14"/>
  <c r="AH133" i="14"/>
  <c r="AT251" i="15"/>
  <c r="AB42" i="16"/>
  <c r="AJ45" i="17"/>
  <c r="AB289" i="19"/>
  <c r="AH289" i="19"/>
  <c r="AA289" i="20"/>
  <c r="AK195" i="20"/>
  <c r="AK114" i="20"/>
  <c r="AK33" i="20"/>
  <c r="W189" i="5"/>
  <c r="M184" i="10"/>
  <c r="AL24" i="10"/>
  <c r="U213" i="11"/>
  <c r="AX251" i="15"/>
  <c r="AF17" i="16"/>
  <c r="AF217" i="17"/>
  <c r="AB123" i="17"/>
  <c r="AB51" i="17"/>
  <c r="AF58" i="17"/>
  <c r="AL109" i="19"/>
  <c r="AL14" i="19"/>
  <c r="W289" i="20"/>
  <c r="BP279" i="12"/>
  <c r="BB281" i="15"/>
  <c r="AF89" i="16"/>
  <c r="AJ217" i="17"/>
  <c r="AF111" i="17"/>
  <c r="AB101" i="17"/>
  <c r="AB24" i="17"/>
  <c r="AB58" i="17"/>
  <c r="AL140" i="19"/>
  <c r="Z289" i="19"/>
  <c r="AI219" i="20"/>
  <c r="AI289" i="20" s="1"/>
  <c r="AK101" i="20"/>
  <c r="AL196" i="5"/>
  <c r="K32" i="5"/>
  <c r="M167" i="10"/>
  <c r="U171" i="11"/>
  <c r="U141" i="11"/>
  <c r="U279" i="12"/>
  <c r="AR211" i="12"/>
  <c r="BP195" i="12"/>
  <c r="AR123" i="12"/>
  <c r="U35" i="12"/>
  <c r="AB273" i="13"/>
  <c r="AB52" i="13"/>
  <c r="AT281" i="15"/>
  <c r="AT205" i="15"/>
  <c r="AB89" i="16"/>
  <c r="AB280" i="17"/>
  <c r="AJ101" i="17"/>
  <c r="AF24" i="17"/>
  <c r="AH289" i="18"/>
  <c r="AL183" i="19"/>
  <c r="AK95" i="20"/>
  <c r="AK193" i="20"/>
  <c r="AR210" i="12"/>
  <c r="AL32" i="5"/>
  <c r="AL167" i="10"/>
  <c r="G277" i="11"/>
  <c r="AP23" i="11"/>
  <c r="AR135" i="12"/>
  <c r="AX205" i="15"/>
  <c r="AF219" i="15"/>
  <c r="AF280" i="17"/>
  <c r="AB285" i="17"/>
  <c r="Z289" i="18"/>
  <c r="M289" i="18"/>
  <c r="AL60" i="18"/>
  <c r="AL181" i="19"/>
  <c r="AK183" i="20"/>
  <c r="AC289" i="20"/>
  <c r="AL205" i="10"/>
  <c r="AL102" i="10"/>
  <c r="AX102" i="10" s="1"/>
  <c r="AP277" i="11"/>
  <c r="G125" i="11"/>
  <c r="BP253" i="12"/>
  <c r="BP248" i="12"/>
  <c r="AR253" i="12"/>
  <c r="AR127" i="12"/>
  <c r="AF44" i="16"/>
  <c r="AF285" i="17"/>
  <c r="AB111" i="17"/>
  <c r="AK45" i="20"/>
  <c r="AK173" i="20"/>
  <c r="Q275" i="5"/>
  <c r="O289" i="7"/>
  <c r="AP190" i="11"/>
  <c r="G117" i="11"/>
  <c r="U89" i="11"/>
  <c r="U173" i="12"/>
  <c r="BP47" i="12"/>
  <c r="AB262" i="13"/>
  <c r="AB146" i="13"/>
  <c r="AB98" i="13"/>
  <c r="AD178" i="14"/>
  <c r="Y219" i="15"/>
  <c r="G219" i="15"/>
  <c r="BB34" i="15"/>
  <c r="AJ44" i="16"/>
  <c r="AB108" i="17"/>
  <c r="AB172" i="17"/>
  <c r="AF172" i="17"/>
  <c r="AL249" i="19"/>
  <c r="AL108" i="19"/>
  <c r="AP274" i="11"/>
  <c r="W275" i="5"/>
  <c r="Q119" i="5"/>
  <c r="BO115" i="6"/>
  <c r="M102" i="10"/>
  <c r="U191" i="11"/>
  <c r="U202" i="11"/>
  <c r="G187" i="11"/>
  <c r="AP117" i="11"/>
  <c r="U173" i="11"/>
  <c r="BP173" i="12"/>
  <c r="BP135" i="12"/>
  <c r="AF273" i="13"/>
  <c r="AF215" i="13"/>
  <c r="AJ27" i="13"/>
  <c r="AT249" i="15"/>
  <c r="AT21" i="15"/>
  <c r="AB114" i="17"/>
  <c r="AL281" i="19"/>
  <c r="AL287" i="19" s="1"/>
  <c r="AL114" i="19"/>
  <c r="AL141" i="19"/>
  <c r="U60" i="19"/>
  <c r="AK134" i="20"/>
  <c r="AK133" i="20"/>
  <c r="AL275" i="5"/>
  <c r="AP251" i="11"/>
  <c r="G202" i="11"/>
  <c r="AP20" i="11"/>
  <c r="U210" i="12"/>
  <c r="AR111" i="12"/>
  <c r="G219" i="13"/>
  <c r="AH280" i="14"/>
  <c r="AL147" i="14"/>
  <c r="AT263" i="15"/>
  <c r="AF244" i="16"/>
  <c r="AJ199" i="17"/>
  <c r="AF114" i="17"/>
  <c r="AK120" i="20"/>
  <c r="AR35" i="12"/>
  <c r="AC275" i="5"/>
  <c r="W119" i="5"/>
  <c r="AC119" i="5"/>
  <c r="Z105" i="11"/>
  <c r="AR147" i="12"/>
  <c r="U111" i="12"/>
  <c r="AF177" i="13"/>
  <c r="AJ251" i="13"/>
  <c r="AB23" i="13"/>
  <c r="AT144" i="15"/>
  <c r="AL101" i="19"/>
  <c r="AL115" i="19"/>
  <c r="AK46" i="20"/>
  <c r="AK241" i="20"/>
  <c r="AK287" i="20" s="1"/>
  <c r="Y219" i="20"/>
  <c r="AK89" i="20"/>
  <c r="AK14" i="20"/>
  <c r="Y60" i="20"/>
  <c r="AL119" i="10"/>
  <c r="G201" i="11"/>
  <c r="U269" i="11"/>
  <c r="AD269" i="11" s="1"/>
  <c r="AP147" i="11"/>
  <c r="AB132" i="13"/>
  <c r="AX250" i="15"/>
  <c r="AB132" i="16"/>
  <c r="AF263" i="17"/>
  <c r="W60" i="18"/>
  <c r="AD60" i="19"/>
  <c r="I289" i="19"/>
  <c r="AP201" i="11"/>
  <c r="U256" i="11"/>
  <c r="AP107" i="11"/>
  <c r="AF146" i="13"/>
  <c r="AL203" i="14"/>
  <c r="AL146" i="14"/>
  <c r="AX256" i="15"/>
  <c r="AX135" i="15"/>
  <c r="AJ177" i="16"/>
  <c r="AJ132" i="16"/>
  <c r="AB213" i="17"/>
  <c r="AJ120" i="17"/>
  <c r="AF108" i="17"/>
  <c r="K289" i="19"/>
  <c r="K260" i="5"/>
  <c r="U107" i="11"/>
  <c r="AH107" i="11" s="1"/>
  <c r="U38" i="11"/>
  <c r="AH38" i="11" s="1"/>
  <c r="AR186" i="12"/>
  <c r="U133" i="12"/>
  <c r="AR168" i="12"/>
  <c r="AV168" i="12" s="1"/>
  <c r="AB217" i="16"/>
  <c r="AF202" i="16"/>
  <c r="AJ120" i="16"/>
  <c r="AL42" i="19"/>
  <c r="M175" i="10"/>
  <c r="AP189" i="11"/>
  <c r="Z108" i="11"/>
  <c r="U98" i="11"/>
  <c r="AD98" i="11" s="1"/>
  <c r="G38" i="11"/>
  <c r="BP267" i="12"/>
  <c r="U128" i="12"/>
  <c r="AL215" i="14"/>
  <c r="AD129" i="14"/>
  <c r="BB23" i="15"/>
  <c r="AF278" i="16"/>
  <c r="AJ217" i="16"/>
  <c r="AJ202" i="16"/>
  <c r="AF99" i="17"/>
  <c r="AL17" i="19"/>
  <c r="W260" i="5"/>
  <c r="AC260" i="5"/>
  <c r="AL175" i="10"/>
  <c r="M119" i="10"/>
  <c r="U189" i="11"/>
  <c r="G241" i="11"/>
  <c r="U45" i="11"/>
  <c r="U267" i="12"/>
  <c r="U168" i="12"/>
  <c r="AH215" i="14"/>
  <c r="AB183" i="16"/>
  <c r="AT287" i="17"/>
  <c r="M287" i="17" s="1"/>
  <c r="O269" i="17" s="1"/>
  <c r="AF90" i="17"/>
  <c r="Q147" i="5"/>
  <c r="G254" i="11"/>
  <c r="AB177" i="16"/>
  <c r="AB90" i="17"/>
  <c r="AJ289" i="18"/>
  <c r="AL122" i="19"/>
  <c r="AF289" i="19"/>
  <c r="X289" i="19"/>
  <c r="AL129" i="5"/>
  <c r="BB267" i="15"/>
  <c r="AT198" i="15"/>
  <c r="AX104" i="15"/>
  <c r="AH289" i="16"/>
  <c r="Z289" i="17"/>
  <c r="AV287" i="17"/>
  <c r="AP204" i="11"/>
  <c r="AB260" i="13"/>
  <c r="AT267" i="15"/>
  <c r="BB198" i="15"/>
  <c r="BB57" i="15"/>
  <c r="AT108" i="15"/>
  <c r="AB119" i="17"/>
  <c r="W147" i="5"/>
  <c r="AC213" i="5"/>
  <c r="AC147" i="5"/>
  <c r="Q196" i="5"/>
  <c r="U204" i="11"/>
  <c r="AP30" i="11"/>
  <c r="G27" i="11"/>
  <c r="U186" i="12"/>
  <c r="BP178" i="12"/>
  <c r="BP27" i="12"/>
  <c r="AB21" i="13"/>
  <c r="AL129" i="14"/>
  <c r="AX108" i="15"/>
  <c r="AF102" i="16"/>
  <c r="AF119" i="17"/>
  <c r="AL90" i="19"/>
  <c r="W196" i="5"/>
  <c r="BH24" i="10"/>
  <c r="U30" i="11"/>
  <c r="U145" i="12"/>
  <c r="AR107" i="12"/>
  <c r="BD107" i="12" s="1"/>
  <c r="AF42" i="16"/>
  <c r="AB173" i="17"/>
  <c r="AL210" i="19"/>
  <c r="AL139" i="19"/>
  <c r="AL24" i="19"/>
  <c r="AC196" i="5"/>
  <c r="AP24" i="11"/>
  <c r="BP275" i="12"/>
  <c r="U28" i="12"/>
  <c r="AD133" i="14"/>
  <c r="AB274" i="16"/>
  <c r="AJ260" i="16"/>
  <c r="M287" i="19"/>
  <c r="AL178" i="19"/>
  <c r="AL93" i="19"/>
  <c r="U219" i="19"/>
  <c r="U289" i="19" s="1"/>
  <c r="AL104" i="19"/>
  <c r="O289" i="19"/>
  <c r="M219" i="19"/>
  <c r="M289" i="19" s="1"/>
  <c r="U287" i="19"/>
  <c r="AL111" i="19"/>
  <c r="AD219" i="19"/>
  <c r="AD287" i="19"/>
  <c r="AL241" i="10"/>
  <c r="G98" i="11"/>
  <c r="AP127" i="11"/>
  <c r="AP101" i="11"/>
  <c r="U48" i="11"/>
  <c r="AH48" i="11" s="1"/>
  <c r="AR99" i="12"/>
  <c r="AJ173" i="13"/>
  <c r="AH137" i="14"/>
  <c r="AH178" i="14"/>
  <c r="AJ102" i="16"/>
  <c r="AB14" i="16"/>
  <c r="AF123" i="17"/>
  <c r="AF32" i="17"/>
  <c r="AB189" i="16"/>
  <c r="U179" i="11"/>
  <c r="U127" i="11"/>
  <c r="U101" i="11"/>
  <c r="Z101" i="11" s="1"/>
  <c r="AP48" i="11"/>
  <c r="AR38" i="12"/>
  <c r="AJ266" i="13"/>
  <c r="AB183" i="13"/>
  <c r="AB122" i="13"/>
  <c r="AH247" i="14"/>
  <c r="BB135" i="15"/>
  <c r="BB28" i="15"/>
  <c r="AB273" i="16"/>
  <c r="AB278" i="16"/>
  <c r="AB103" i="16"/>
  <c r="AB208" i="17"/>
  <c r="W287" i="18"/>
  <c r="W198" i="5"/>
  <c r="AR102" i="12"/>
  <c r="U38" i="12"/>
  <c r="AR54" i="12"/>
  <c r="AB266" i="13"/>
  <c r="AF183" i="13"/>
  <c r="AF35" i="13"/>
  <c r="AD247" i="14"/>
  <c r="AJ103" i="16"/>
  <c r="W219" i="18"/>
  <c r="W289" i="18" s="1"/>
  <c r="Q289" i="18"/>
  <c r="AC198" i="5"/>
  <c r="W213" i="5"/>
  <c r="G147" i="11"/>
  <c r="AP45" i="11"/>
  <c r="AR178" i="12"/>
  <c r="AZ168" i="12"/>
  <c r="BP99" i="12"/>
  <c r="AR28" i="12"/>
  <c r="AJ35" i="13"/>
  <c r="AH195" i="14"/>
  <c r="AB260" i="16"/>
  <c r="AF183" i="16"/>
  <c r="AB16" i="16"/>
  <c r="AH289" i="17"/>
  <c r="AF254" i="17"/>
  <c r="AB52" i="17"/>
  <c r="AB20" i="17"/>
  <c r="AL287" i="18"/>
  <c r="BD168" i="12"/>
  <c r="U147" i="12"/>
  <c r="AB197" i="13"/>
  <c r="AH216" i="14"/>
  <c r="AD195" i="14"/>
  <c r="AJ245" i="16"/>
  <c r="AB120" i="16"/>
  <c r="AF52" i="16"/>
  <c r="AL219" i="18"/>
  <c r="AL289" i="18" s="1"/>
  <c r="K289" i="18"/>
  <c r="S289" i="18"/>
  <c r="AL198" i="5"/>
  <c r="BH214" i="10"/>
  <c r="M284" i="10"/>
  <c r="G120" i="11"/>
  <c r="U24" i="11"/>
  <c r="AR125" i="12"/>
  <c r="U27" i="12"/>
  <c r="AF197" i="13"/>
  <c r="AB245" i="16"/>
  <c r="AB181" i="16"/>
  <c r="AB137" i="16"/>
  <c r="AF28" i="16"/>
  <c r="AJ51" i="16"/>
  <c r="U289" i="18"/>
  <c r="AP120" i="11"/>
  <c r="AR166" i="12"/>
  <c r="AV166" i="12" s="1"/>
  <c r="AF58" i="13"/>
  <c r="AB166" i="13"/>
  <c r="AT284" i="15"/>
  <c r="AX140" i="15"/>
  <c r="AF273" i="16"/>
  <c r="AB146" i="16"/>
  <c r="AF181" i="16"/>
  <c r="AF137" i="16"/>
  <c r="AJ28" i="16"/>
  <c r="AB32" i="17"/>
  <c r="G289" i="18"/>
  <c r="BH241" i="10"/>
  <c r="AR285" i="12"/>
  <c r="U125" i="12"/>
  <c r="AR29" i="12"/>
  <c r="AZ29" i="12" s="1"/>
  <c r="AB189" i="13"/>
  <c r="AB187" i="13"/>
  <c r="AF166" i="13"/>
  <c r="AD209" i="14"/>
  <c r="AD51" i="14"/>
  <c r="AX284" i="15"/>
  <c r="BB140" i="15"/>
  <c r="AF249" i="16"/>
  <c r="AJ146" i="16"/>
  <c r="AB46" i="16"/>
  <c r="I289" i="18"/>
  <c r="AF289" i="18"/>
  <c r="AD289" i="18"/>
  <c r="AL185" i="5"/>
  <c r="BH180" i="10"/>
  <c r="AP56" i="11"/>
  <c r="BP277" i="12"/>
  <c r="AF189" i="13"/>
  <c r="AF187" i="13"/>
  <c r="AB58" i="13"/>
  <c r="AL209" i="14"/>
  <c r="AL51" i="14"/>
  <c r="AH50" i="14"/>
  <c r="AD50" i="14"/>
  <c r="AJ46" i="16"/>
  <c r="AD289" i="17"/>
  <c r="Q185" i="5"/>
  <c r="AL27" i="5"/>
  <c r="M180" i="10"/>
  <c r="G132" i="11"/>
  <c r="U56" i="11"/>
  <c r="AB249" i="16"/>
  <c r="AB289" i="18"/>
  <c r="Q27" i="5"/>
  <c r="BO48" i="6"/>
  <c r="AL214" i="10"/>
  <c r="AT214" i="10" s="1"/>
  <c r="AL139" i="10"/>
  <c r="U123" i="11"/>
  <c r="AR145" i="12"/>
  <c r="BP177" i="12"/>
  <c r="BP133" i="12"/>
  <c r="AJ21" i="13"/>
  <c r="BH116" i="10"/>
  <c r="AP217" i="11"/>
  <c r="BP285" i="12"/>
  <c r="AH139" i="14"/>
  <c r="AF191" i="16"/>
  <c r="AB22" i="17"/>
  <c r="M116" i="10"/>
  <c r="U217" i="11"/>
  <c r="G122" i="11"/>
  <c r="AP208" i="11"/>
  <c r="U177" i="12"/>
  <c r="AJ181" i="13"/>
  <c r="AF127" i="13"/>
  <c r="AH253" i="14"/>
  <c r="AJ191" i="16"/>
  <c r="AB52" i="16"/>
  <c r="AB259" i="17"/>
  <c r="BO274" i="6"/>
  <c r="BG274" i="6" s="1"/>
  <c r="U278" i="11"/>
  <c r="U247" i="11"/>
  <c r="U102" i="11"/>
  <c r="AH102" i="11" s="1"/>
  <c r="BP29" i="12"/>
  <c r="AB184" i="13"/>
  <c r="AJ90" i="13"/>
  <c r="AD205" i="14"/>
  <c r="AP289" i="14"/>
  <c r="AJ17" i="16"/>
  <c r="AJ259" i="17"/>
  <c r="G278" i="11"/>
  <c r="G247" i="11"/>
  <c r="G102" i="11"/>
  <c r="AR213" i="12"/>
  <c r="BP32" i="12"/>
  <c r="AL205" i="14"/>
  <c r="AJ269" i="17"/>
  <c r="AB269" i="17"/>
  <c r="AF269" i="17"/>
  <c r="AJ274" i="17"/>
  <c r="AB274" i="17"/>
  <c r="AF274" i="17"/>
  <c r="AB107" i="17"/>
  <c r="AP254" i="11"/>
  <c r="AP113" i="11"/>
  <c r="U169" i="11"/>
  <c r="Z169" i="11" s="1"/>
  <c r="AR202" i="12"/>
  <c r="AZ202" i="12" s="1"/>
  <c r="BP213" i="12"/>
  <c r="AJ279" i="17"/>
  <c r="AF279" i="17"/>
  <c r="AB279" i="17"/>
  <c r="G113" i="11"/>
  <c r="AH48" i="14"/>
  <c r="AB21" i="16"/>
  <c r="AJ17" i="17"/>
  <c r="AF17" i="17"/>
  <c r="AJ107" i="17"/>
  <c r="G60" i="15"/>
  <c r="AF21" i="16"/>
  <c r="AF34" i="16"/>
  <c r="AF22" i="17"/>
  <c r="AV60" i="17"/>
  <c r="AJ250" i="17"/>
  <c r="AB250" i="17"/>
  <c r="AF250" i="17"/>
  <c r="BO174" i="6"/>
  <c r="M114" i="10"/>
  <c r="G248" i="11"/>
  <c r="AD122" i="11"/>
  <c r="AR32" i="12"/>
  <c r="AD128" i="14"/>
  <c r="AD48" i="14"/>
  <c r="AB104" i="17"/>
  <c r="AJ52" i="17"/>
  <c r="AF241" i="17"/>
  <c r="AB241" i="17"/>
  <c r="M15" i="10"/>
  <c r="AP248" i="11"/>
  <c r="AH122" i="11"/>
  <c r="G145" i="11"/>
  <c r="BP202" i="12"/>
  <c r="AF186" i="13"/>
  <c r="AL128" i="14"/>
  <c r="AJ250" i="16"/>
  <c r="AJ27" i="16"/>
  <c r="AJ104" i="17"/>
  <c r="AB284" i="17"/>
  <c r="AF284" i="17"/>
  <c r="AJ265" i="17"/>
  <c r="AF265" i="17"/>
  <c r="AB265" i="17"/>
  <c r="W289" i="10"/>
  <c r="BH15" i="10"/>
  <c r="AP145" i="11"/>
  <c r="AL139" i="14"/>
  <c r="AB250" i="16"/>
  <c r="AJ245" i="17"/>
  <c r="AF245" i="17"/>
  <c r="AB245" i="17"/>
  <c r="AB207" i="17"/>
  <c r="AJ207" i="17"/>
  <c r="AJ260" i="17"/>
  <c r="AF260" i="17"/>
  <c r="AB260" i="17"/>
  <c r="AL114" i="10"/>
  <c r="AN289" i="13"/>
  <c r="AT166" i="15"/>
  <c r="AJ109" i="16"/>
  <c r="AL289" i="17"/>
  <c r="AT60" i="17"/>
  <c r="O287" i="17"/>
  <c r="O281" i="17"/>
  <c r="O277" i="17"/>
  <c r="O272" i="17"/>
  <c r="O273" i="17"/>
  <c r="O284" i="17"/>
  <c r="O274" i="17"/>
  <c r="O265" i="17"/>
  <c r="O260" i="17"/>
  <c r="O255" i="17"/>
  <c r="O250" i="17"/>
  <c r="O245" i="17"/>
  <c r="O280" i="17"/>
  <c r="O275" i="17"/>
  <c r="O266" i="17"/>
  <c r="O256" i="17"/>
  <c r="O251" i="17"/>
  <c r="O247" i="17"/>
  <c r="O242" i="17"/>
  <c r="O262" i="17"/>
  <c r="O249" i="17"/>
  <c r="O257" i="17"/>
  <c r="O267" i="17"/>
  <c r="O268" i="17"/>
  <c r="O244" i="17"/>
  <c r="O253" i="17"/>
  <c r="O254" i="17"/>
  <c r="U283" i="17"/>
  <c r="U278" i="17"/>
  <c r="U273" i="17"/>
  <c r="U268" i="17"/>
  <c r="U284" i="17"/>
  <c r="U279" i="17"/>
  <c r="U274" i="17"/>
  <c r="U269" i="17"/>
  <c r="U285" i="17"/>
  <c r="U280" i="17"/>
  <c r="U275" i="17"/>
  <c r="U271" i="17"/>
  <c r="U266" i="17"/>
  <c r="U261" i="17"/>
  <c r="U256" i="17"/>
  <c r="U251" i="17"/>
  <c r="U247" i="17"/>
  <c r="U242" i="17"/>
  <c r="U287" i="17"/>
  <c r="U281" i="17"/>
  <c r="U277" i="17"/>
  <c r="U272" i="17"/>
  <c r="U267" i="17"/>
  <c r="U262" i="17"/>
  <c r="U257" i="17"/>
  <c r="U253" i="17"/>
  <c r="U248" i="17"/>
  <c r="U243" i="17"/>
  <c r="U263" i="17"/>
  <c r="U250" i="17"/>
  <c r="U249" i="17"/>
  <c r="U260" i="17"/>
  <c r="U259" i="17"/>
  <c r="U245" i="17"/>
  <c r="U244" i="17"/>
  <c r="U255" i="17"/>
  <c r="U254" i="17"/>
  <c r="U241" i="17"/>
  <c r="U265" i="17"/>
  <c r="AR287" i="17"/>
  <c r="AJ214" i="17"/>
  <c r="AF214" i="17"/>
  <c r="AB214" i="17"/>
  <c r="AJ181" i="17"/>
  <c r="AF181" i="17"/>
  <c r="AB181" i="17"/>
  <c r="O219" i="17"/>
  <c r="O214" i="17"/>
  <c r="O209" i="17"/>
  <c r="O215" i="17"/>
  <c r="O210" i="17"/>
  <c r="O208" i="17"/>
  <c r="O201" i="17"/>
  <c r="O195" i="17"/>
  <c r="O186" i="17"/>
  <c r="O213" i="17"/>
  <c r="O198" i="17"/>
  <c r="O192" i="17"/>
  <c r="O211" i="17"/>
  <c r="O178" i="17"/>
  <c r="O173" i="17"/>
  <c r="O168" i="17"/>
  <c r="O147" i="17"/>
  <c r="O143" i="17"/>
  <c r="O138" i="17"/>
  <c r="O207" i="17"/>
  <c r="O204" i="17"/>
  <c r="O196" i="17"/>
  <c r="O190" i="17"/>
  <c r="O181" i="17"/>
  <c r="O202" i="17"/>
  <c r="O217" i="17"/>
  <c r="O216" i="17"/>
  <c r="O175" i="17"/>
  <c r="O171" i="17"/>
  <c r="O166" i="17"/>
  <c r="O145" i="17"/>
  <c r="O140" i="17"/>
  <c r="O135" i="17"/>
  <c r="O131" i="17"/>
  <c r="O126" i="17"/>
  <c r="O121" i="17"/>
  <c r="O116" i="17"/>
  <c r="O132" i="17"/>
  <c r="O128" i="17"/>
  <c r="O122" i="17"/>
  <c r="O101" i="17"/>
  <c r="O92" i="17"/>
  <c r="O167" i="17"/>
  <c r="O119" i="17"/>
  <c r="O97" i="17"/>
  <c r="O180" i="17"/>
  <c r="O113" i="17"/>
  <c r="O109" i="17"/>
  <c r="O191" i="17"/>
  <c r="O174" i="17"/>
  <c r="O146" i="17"/>
  <c r="O193" i="17"/>
  <c r="O187" i="17"/>
  <c r="O179" i="17"/>
  <c r="O199" i="17"/>
  <c r="O189" i="17"/>
  <c r="O169" i="17"/>
  <c r="O141" i="17"/>
  <c r="O115" i="17"/>
  <c r="O98" i="17"/>
  <c r="O197" i="17"/>
  <c r="O185" i="17"/>
  <c r="O137" i="17"/>
  <c r="O133" i="17"/>
  <c r="O127" i="17"/>
  <c r="O123" i="17"/>
  <c r="O110" i="17"/>
  <c r="O95" i="17"/>
  <c r="O90" i="17"/>
  <c r="O205" i="17"/>
  <c r="O165" i="17"/>
  <c r="O117" i="17"/>
  <c r="O114" i="17"/>
  <c r="O107" i="17"/>
  <c r="O184" i="17"/>
  <c r="O203" i="17"/>
  <c r="O144" i="17"/>
  <c r="O96" i="17"/>
  <c r="O91" i="17"/>
  <c r="O183" i="17"/>
  <c r="O177" i="17"/>
  <c r="O129" i="17"/>
  <c r="O120" i="17"/>
  <c r="O111" i="17"/>
  <c r="O172" i="17"/>
  <c r="O93" i="17"/>
  <c r="O105" i="17"/>
  <c r="O139" i="17"/>
  <c r="O104" i="17"/>
  <c r="O103" i="17"/>
  <c r="O108" i="17"/>
  <c r="O102" i="17"/>
  <c r="O125" i="17"/>
  <c r="O89" i="17"/>
  <c r="O99" i="17"/>
  <c r="O134" i="17"/>
  <c r="AJ122" i="17"/>
  <c r="AF122" i="17"/>
  <c r="AB122" i="17"/>
  <c r="AV219" i="17"/>
  <c r="AJ272" i="17"/>
  <c r="AF272" i="17"/>
  <c r="AB272" i="17"/>
  <c r="AJ243" i="17"/>
  <c r="AF243" i="17"/>
  <c r="AB243" i="17"/>
  <c r="W287" i="17"/>
  <c r="AJ134" i="17"/>
  <c r="AB134" i="17"/>
  <c r="AF134" i="17"/>
  <c r="AF171" i="17"/>
  <c r="AB171" i="17"/>
  <c r="AJ171" i="17"/>
  <c r="AB202" i="17"/>
  <c r="AJ202" i="17"/>
  <c r="AF202" i="17"/>
  <c r="AF57" i="17"/>
  <c r="AB57" i="17"/>
  <c r="AJ57" i="17"/>
  <c r="AB183" i="17"/>
  <c r="AJ183" i="17"/>
  <c r="AF183" i="17"/>
  <c r="U217" i="17"/>
  <c r="U219" i="17"/>
  <c r="U215" i="17"/>
  <c r="U210" i="17"/>
  <c r="U205" i="17"/>
  <c r="U216" i="17"/>
  <c r="U211" i="17"/>
  <c r="U207" i="17"/>
  <c r="U213" i="17"/>
  <c r="U198" i="17"/>
  <c r="U192" i="17"/>
  <c r="U184" i="17"/>
  <c r="U204" i="17"/>
  <c r="U190" i="17"/>
  <c r="U196" i="17"/>
  <c r="U202" i="17"/>
  <c r="U193" i="17"/>
  <c r="U187" i="17"/>
  <c r="U179" i="17"/>
  <c r="U174" i="17"/>
  <c r="U169" i="17"/>
  <c r="U165" i="17"/>
  <c r="U144" i="17"/>
  <c r="U139" i="17"/>
  <c r="U199" i="17"/>
  <c r="U185" i="17"/>
  <c r="U209" i="17"/>
  <c r="U203" i="17"/>
  <c r="U197" i="17"/>
  <c r="U189" i="17"/>
  <c r="U183" i="17"/>
  <c r="U208" i="17"/>
  <c r="U195" i="17"/>
  <c r="U180" i="17"/>
  <c r="U177" i="17"/>
  <c r="U172" i="17"/>
  <c r="U167" i="17"/>
  <c r="U146" i="17"/>
  <c r="U141" i="17"/>
  <c r="U137" i="17"/>
  <c r="U132" i="17"/>
  <c r="U127" i="17"/>
  <c r="U122" i="17"/>
  <c r="U117" i="17"/>
  <c r="U113" i="17"/>
  <c r="U105" i="17"/>
  <c r="U93" i="17"/>
  <c r="U89" i="17"/>
  <c r="U191" i="17"/>
  <c r="U166" i="17"/>
  <c r="U134" i="17"/>
  <c r="U125" i="17"/>
  <c r="U102" i="17"/>
  <c r="U131" i="17"/>
  <c r="U121" i="17"/>
  <c r="U115" i="17"/>
  <c r="U98" i="17"/>
  <c r="U214" i="17"/>
  <c r="U186" i="17"/>
  <c r="U145" i="17"/>
  <c r="U110" i="17"/>
  <c r="U178" i="17"/>
  <c r="U173" i="17"/>
  <c r="U140" i="17"/>
  <c r="U114" i="17"/>
  <c r="U103" i="17"/>
  <c r="U99" i="17"/>
  <c r="U201" i="17"/>
  <c r="U168" i="17"/>
  <c r="U96" i="17"/>
  <c r="U91" i="17"/>
  <c r="U129" i="17"/>
  <c r="U120" i="17"/>
  <c r="U111" i="17"/>
  <c r="U147" i="17"/>
  <c r="U135" i="17"/>
  <c r="U175" i="17"/>
  <c r="U116" i="17"/>
  <c r="U101" i="17"/>
  <c r="U92" i="17"/>
  <c r="U181" i="17"/>
  <c r="U143" i="17"/>
  <c r="U128" i="17"/>
  <c r="U97" i="17"/>
  <c r="U119" i="17"/>
  <c r="U107" i="17"/>
  <c r="U95" i="17"/>
  <c r="U138" i="17"/>
  <c r="U109" i="17"/>
  <c r="U104" i="17"/>
  <c r="U108" i="17"/>
  <c r="U90" i="17"/>
  <c r="U123" i="17"/>
  <c r="U133" i="17"/>
  <c r="U126" i="17"/>
  <c r="U171" i="17"/>
  <c r="AB211" i="17"/>
  <c r="AF211" i="17"/>
  <c r="AJ211" i="17"/>
  <c r="AJ175" i="17"/>
  <c r="AF175" i="17"/>
  <c r="AB175" i="17"/>
  <c r="AJ193" i="17"/>
  <c r="AF193" i="17"/>
  <c r="AB193" i="17"/>
  <c r="AF140" i="17"/>
  <c r="AB140" i="17"/>
  <c r="AJ140" i="17"/>
  <c r="AB92" i="17"/>
  <c r="AJ92" i="17"/>
  <c r="AF92" i="17"/>
  <c r="AB141" i="17"/>
  <c r="AJ141" i="17"/>
  <c r="AF141" i="17"/>
  <c r="AB110" i="17"/>
  <c r="AF110" i="17"/>
  <c r="AJ110" i="17"/>
  <c r="AJ38" i="17"/>
  <c r="AF38" i="17"/>
  <c r="AB38" i="17"/>
  <c r="AJ267" i="17"/>
  <c r="AF267" i="17"/>
  <c r="AB267" i="17"/>
  <c r="AF165" i="17"/>
  <c r="AB165" i="17"/>
  <c r="AJ165" i="17"/>
  <c r="AJ143" i="17"/>
  <c r="AF143" i="17"/>
  <c r="AB143" i="17"/>
  <c r="AF117" i="17"/>
  <c r="AB117" i="17"/>
  <c r="AJ117" i="17"/>
  <c r="AR219" i="17"/>
  <c r="AJ33" i="17"/>
  <c r="AF33" i="17"/>
  <c r="AB33" i="17"/>
  <c r="AT219" i="17"/>
  <c r="AJ275" i="17"/>
  <c r="AF275" i="17"/>
  <c r="AB275" i="17"/>
  <c r="AJ215" i="17"/>
  <c r="AF215" i="17"/>
  <c r="AB215" i="17"/>
  <c r="AJ125" i="17"/>
  <c r="AB125" i="17"/>
  <c r="AF125" i="17"/>
  <c r="AB169" i="17"/>
  <c r="AJ169" i="17"/>
  <c r="AF169" i="17"/>
  <c r="AF131" i="17"/>
  <c r="AB131" i="17"/>
  <c r="AJ131" i="17"/>
  <c r="AF185" i="17"/>
  <c r="AB185" i="17"/>
  <c r="AJ185" i="17"/>
  <c r="AJ102" i="17"/>
  <c r="AF102" i="17"/>
  <c r="AB102" i="17"/>
  <c r="AJ177" i="17"/>
  <c r="AF177" i="17"/>
  <c r="AB177" i="17"/>
  <c r="AJ48" i="17"/>
  <c r="AF48" i="17"/>
  <c r="AB48" i="17"/>
  <c r="AJ28" i="17"/>
  <c r="AF28" i="17"/>
  <c r="AB28" i="17"/>
  <c r="AJ271" i="17"/>
  <c r="AF271" i="17"/>
  <c r="AB271" i="17"/>
  <c r="AJ262" i="17"/>
  <c r="AF262" i="17"/>
  <c r="AB262" i="17"/>
  <c r="AJ205" i="17"/>
  <c r="AF205" i="17"/>
  <c r="AB205" i="17"/>
  <c r="AF135" i="17"/>
  <c r="AJ135" i="17"/>
  <c r="AB135" i="17"/>
  <c r="AF35" i="17"/>
  <c r="AB35" i="17"/>
  <c r="AJ35" i="17"/>
  <c r="AJ23" i="17"/>
  <c r="AF23" i="17"/>
  <c r="AB23" i="17"/>
  <c r="I217" i="17"/>
  <c r="I213" i="17"/>
  <c r="I208" i="17"/>
  <c r="I219" i="17"/>
  <c r="I214" i="17"/>
  <c r="I209" i="17"/>
  <c r="I215" i="17"/>
  <c r="I205" i="17"/>
  <c r="I191" i="17"/>
  <c r="I203" i="17"/>
  <c r="I197" i="17"/>
  <c r="I189" i="17"/>
  <c r="I183" i="17"/>
  <c r="I195" i="17"/>
  <c r="I201" i="17"/>
  <c r="I186" i="17"/>
  <c r="I177" i="17"/>
  <c r="I172" i="17"/>
  <c r="I167" i="17"/>
  <c r="I146" i="17"/>
  <c r="I141" i="17"/>
  <c r="I198" i="17"/>
  <c r="I192" i="17"/>
  <c r="I184" i="17"/>
  <c r="I211" i="17"/>
  <c r="I204" i="17"/>
  <c r="I210" i="17"/>
  <c r="I207" i="17"/>
  <c r="I196" i="17"/>
  <c r="I181" i="17"/>
  <c r="I202" i="17"/>
  <c r="I193" i="17"/>
  <c r="I187" i="17"/>
  <c r="I179" i="17"/>
  <c r="I174" i="17"/>
  <c r="I169" i="17"/>
  <c r="I165" i="17"/>
  <c r="I144" i="17"/>
  <c r="I139" i="17"/>
  <c r="I134" i="17"/>
  <c r="I129" i="17"/>
  <c r="I125" i="17"/>
  <c r="I120" i="17"/>
  <c r="I115" i="17"/>
  <c r="I147" i="17"/>
  <c r="I135" i="17"/>
  <c r="I126" i="17"/>
  <c r="I96" i="17"/>
  <c r="I91" i="17"/>
  <c r="I175" i="17"/>
  <c r="I116" i="17"/>
  <c r="I111" i="17"/>
  <c r="I143" i="17"/>
  <c r="I132" i="17"/>
  <c r="I122" i="17"/>
  <c r="I108" i="17"/>
  <c r="I104" i="17"/>
  <c r="I171" i="17"/>
  <c r="I138" i="17"/>
  <c r="I128" i="17"/>
  <c r="I180" i="17"/>
  <c r="I166" i="17"/>
  <c r="I113" i="17"/>
  <c r="I109" i="17"/>
  <c r="I190" i="17"/>
  <c r="I131" i="17"/>
  <c r="I121" i="17"/>
  <c r="I105" i="17"/>
  <c r="I93" i="17"/>
  <c r="I89" i="17"/>
  <c r="I216" i="17"/>
  <c r="I199" i="17"/>
  <c r="I145" i="17"/>
  <c r="I102" i="17"/>
  <c r="I185" i="17"/>
  <c r="I178" i="17"/>
  <c r="I173" i="17"/>
  <c r="I137" i="17"/>
  <c r="I140" i="17"/>
  <c r="I133" i="17"/>
  <c r="I123" i="17"/>
  <c r="I117" i="17"/>
  <c r="I110" i="17"/>
  <c r="I95" i="17"/>
  <c r="I90" i="17"/>
  <c r="I168" i="17"/>
  <c r="I114" i="17"/>
  <c r="I107" i="17"/>
  <c r="I127" i="17"/>
  <c r="I99" i="17"/>
  <c r="I98" i="17"/>
  <c r="I97" i="17"/>
  <c r="I92" i="17"/>
  <c r="I119" i="17"/>
  <c r="I103" i="17"/>
  <c r="I101" i="17"/>
  <c r="AJ266" i="17"/>
  <c r="AF266" i="17"/>
  <c r="AB266" i="17"/>
  <c r="AJ201" i="17"/>
  <c r="AF201" i="17"/>
  <c r="AB201" i="17"/>
  <c r="AJ216" i="17"/>
  <c r="AB216" i="17"/>
  <c r="AF216" i="17"/>
  <c r="AF116" i="17"/>
  <c r="AB116" i="17"/>
  <c r="AJ116" i="17"/>
  <c r="AB190" i="17"/>
  <c r="AJ190" i="17"/>
  <c r="AF190" i="17"/>
  <c r="AF145" i="17"/>
  <c r="AB145" i="17"/>
  <c r="AJ145" i="17"/>
  <c r="AF30" i="17"/>
  <c r="AB30" i="17"/>
  <c r="AJ30" i="17"/>
  <c r="AJ168" i="17"/>
  <c r="AF168" i="17"/>
  <c r="AB168" i="17"/>
  <c r="AJ18" i="17"/>
  <c r="AF18" i="17"/>
  <c r="AB18" i="17"/>
  <c r="K289" i="17"/>
  <c r="M289" i="17" s="1"/>
  <c r="M60" i="17"/>
  <c r="AJ261" i="17"/>
  <c r="AF261" i="17"/>
  <c r="AB261" i="17"/>
  <c r="AJ257" i="17"/>
  <c r="AF257" i="17"/>
  <c r="AB257" i="17"/>
  <c r="AF121" i="17"/>
  <c r="AB121" i="17"/>
  <c r="AJ121" i="17"/>
  <c r="AJ98" i="17"/>
  <c r="AF98" i="17"/>
  <c r="AB98" i="17"/>
  <c r="AR60" i="17"/>
  <c r="AF26" i="17"/>
  <c r="AB26" i="17"/>
  <c r="AJ26" i="17"/>
  <c r="AJ146" i="17"/>
  <c r="AF146" i="17"/>
  <c r="AB146" i="17"/>
  <c r="AF40" i="17"/>
  <c r="AJ40" i="17"/>
  <c r="AB40" i="17"/>
  <c r="AJ14" i="17"/>
  <c r="AF14" i="17"/>
  <c r="AB14" i="17"/>
  <c r="AJ256" i="17"/>
  <c r="AF256" i="17"/>
  <c r="AB256" i="17"/>
  <c r="AJ210" i="17"/>
  <c r="AF210" i="17"/>
  <c r="AB210" i="17"/>
  <c r="AJ174" i="17"/>
  <c r="AF174" i="17"/>
  <c r="AB174" i="17"/>
  <c r="AF126" i="17"/>
  <c r="AJ126" i="17"/>
  <c r="AB126" i="17"/>
  <c r="AB187" i="17"/>
  <c r="AF187" i="17"/>
  <c r="AJ187" i="17"/>
  <c r="AJ178" i="17"/>
  <c r="AF178" i="17"/>
  <c r="AB178" i="17"/>
  <c r="AJ204" i="17"/>
  <c r="AF204" i="17"/>
  <c r="AB204" i="17"/>
  <c r="AJ109" i="17"/>
  <c r="AF109" i="17"/>
  <c r="AB109" i="17"/>
  <c r="Q289" i="17"/>
  <c r="S289" i="17" s="1"/>
  <c r="S60" i="17"/>
  <c r="AB44" i="17"/>
  <c r="AJ44" i="17"/>
  <c r="AF44" i="17"/>
  <c r="AF21" i="17"/>
  <c r="AB21" i="17"/>
  <c r="AJ21" i="17"/>
  <c r="AB95" i="17"/>
  <c r="AF95" i="17"/>
  <c r="AJ95" i="17"/>
  <c r="AF56" i="17"/>
  <c r="AJ56" i="17"/>
  <c r="AB56" i="17"/>
  <c r="AJ251" i="17"/>
  <c r="AF251" i="17"/>
  <c r="AB251" i="17"/>
  <c r="AJ253" i="17"/>
  <c r="AF253" i="17"/>
  <c r="AB253" i="17"/>
  <c r="AJ191" i="17"/>
  <c r="AF191" i="17"/>
  <c r="AB191" i="17"/>
  <c r="I285" i="17"/>
  <c r="I280" i="17"/>
  <c r="I275" i="17"/>
  <c r="I271" i="17"/>
  <c r="I287" i="17"/>
  <c r="I281" i="17"/>
  <c r="I277" i="17"/>
  <c r="I272" i="17"/>
  <c r="I283" i="17"/>
  <c r="I278" i="17"/>
  <c r="I273" i="17"/>
  <c r="I268" i="17"/>
  <c r="I263" i="17"/>
  <c r="I259" i="17"/>
  <c r="I254" i="17"/>
  <c r="I249" i="17"/>
  <c r="I244" i="17"/>
  <c r="I284" i="17"/>
  <c r="I279" i="17"/>
  <c r="I274" i="17"/>
  <c r="I269" i="17"/>
  <c r="I265" i="17"/>
  <c r="I260" i="17"/>
  <c r="I255" i="17"/>
  <c r="I250" i="17"/>
  <c r="I245" i="17"/>
  <c r="I241" i="17"/>
  <c r="I253" i="17"/>
  <c r="I251" i="17"/>
  <c r="I262" i="17"/>
  <c r="I261" i="17"/>
  <c r="I248" i="17"/>
  <c r="I247" i="17"/>
  <c r="I257" i="17"/>
  <c r="I256" i="17"/>
  <c r="I267" i="17"/>
  <c r="I243" i="17"/>
  <c r="I242" i="17"/>
  <c r="I266" i="17"/>
  <c r="AF166" i="17"/>
  <c r="AB166" i="17"/>
  <c r="AJ166" i="17"/>
  <c r="AJ132" i="17"/>
  <c r="AF132" i="17"/>
  <c r="AB132" i="17"/>
  <c r="AF16" i="17"/>
  <c r="AB16" i="17"/>
  <c r="AJ16" i="17"/>
  <c r="AF91" i="17"/>
  <c r="AB91" i="17"/>
  <c r="AJ91" i="17"/>
  <c r="W60" i="17"/>
  <c r="AJ53" i="17"/>
  <c r="AB53" i="17"/>
  <c r="AF53" i="17"/>
  <c r="AJ247" i="17"/>
  <c r="AF247" i="17"/>
  <c r="AB247" i="17"/>
  <c r="AJ186" i="17"/>
  <c r="AB186" i="17"/>
  <c r="AF186" i="17"/>
  <c r="AB196" i="17"/>
  <c r="AF196" i="17"/>
  <c r="AJ196" i="17"/>
  <c r="AB127" i="17"/>
  <c r="AJ127" i="17"/>
  <c r="AF127" i="17"/>
  <c r="AJ115" i="17"/>
  <c r="AF115" i="17"/>
  <c r="AB115" i="17"/>
  <c r="I54" i="17"/>
  <c r="I60" i="17"/>
  <c r="I40" i="17"/>
  <c r="I51" i="17"/>
  <c r="I42" i="17"/>
  <c r="I36" i="17"/>
  <c r="I32" i="17"/>
  <c r="I27" i="17"/>
  <c r="I22" i="17"/>
  <c r="I17" i="17"/>
  <c r="I58" i="17"/>
  <c r="I45" i="17"/>
  <c r="I53" i="17"/>
  <c r="I47" i="17"/>
  <c r="I38" i="17"/>
  <c r="I33" i="17"/>
  <c r="I28" i="17"/>
  <c r="I23" i="17"/>
  <c r="I18" i="17"/>
  <c r="I14" i="17"/>
  <c r="I57" i="17"/>
  <c r="I50" i="17"/>
  <c r="I52" i="17"/>
  <c r="I41" i="17"/>
  <c r="I44" i="17"/>
  <c r="I39" i="17"/>
  <c r="I34" i="17"/>
  <c r="I29" i="17"/>
  <c r="I24" i="17"/>
  <c r="I20" i="17"/>
  <c r="I15" i="17"/>
  <c r="I56" i="17"/>
  <c r="I46" i="17"/>
  <c r="I48" i="17"/>
  <c r="I35" i="17"/>
  <c r="I30" i="17"/>
  <c r="I26" i="17"/>
  <c r="I21" i="17"/>
  <c r="I16" i="17"/>
  <c r="AJ242" i="17"/>
  <c r="AF242" i="17"/>
  <c r="AB242" i="17"/>
  <c r="AJ248" i="17"/>
  <c r="AF248" i="17"/>
  <c r="AB248" i="17"/>
  <c r="AJ184" i="17"/>
  <c r="AF184" i="17"/>
  <c r="AB184" i="17"/>
  <c r="AF96" i="17"/>
  <c r="AJ96" i="17"/>
  <c r="AB96" i="17"/>
  <c r="AF97" i="17"/>
  <c r="AJ97" i="17"/>
  <c r="AB97" i="17"/>
  <c r="AJ167" i="17"/>
  <c r="AF167" i="17"/>
  <c r="AB167" i="17"/>
  <c r="AF50" i="17"/>
  <c r="AJ50" i="17"/>
  <c r="AB50" i="17"/>
  <c r="AJ128" i="17"/>
  <c r="AF128" i="17"/>
  <c r="AB128" i="17"/>
  <c r="W219" i="17"/>
  <c r="AJ89" i="17"/>
  <c r="AB89" i="17"/>
  <c r="AF89" i="17"/>
  <c r="AJ138" i="17"/>
  <c r="AF138" i="17"/>
  <c r="AB138" i="17"/>
  <c r="E289" i="17"/>
  <c r="G289" i="17" s="1"/>
  <c r="AF184" i="16"/>
  <c r="AB184" i="16"/>
  <c r="Q129" i="5"/>
  <c r="U56" i="12"/>
  <c r="AJ191" i="13"/>
  <c r="AJ141" i="13"/>
  <c r="AF27" i="16"/>
  <c r="AJ34" i="16"/>
  <c r="AJ40" i="16"/>
  <c r="AF40" i="16"/>
  <c r="W129" i="5"/>
  <c r="AL137" i="10"/>
  <c r="AP137" i="10" s="1"/>
  <c r="BP262" i="12"/>
  <c r="BP190" i="12"/>
  <c r="M287" i="13"/>
  <c r="O265" i="13" s="1"/>
  <c r="AB193" i="13"/>
  <c r="AL289" i="16"/>
  <c r="BH137" i="10"/>
  <c r="M27" i="10"/>
  <c r="U185" i="11"/>
  <c r="AD108" i="11"/>
  <c r="G133" i="11"/>
  <c r="U262" i="12"/>
  <c r="AV177" i="12"/>
  <c r="BP185" i="12"/>
  <c r="BD92" i="12"/>
  <c r="AF201" i="13"/>
  <c r="AJ193" i="13"/>
  <c r="AF125" i="13"/>
  <c r="AB44" i="13"/>
  <c r="AT28" i="15"/>
  <c r="AX16" i="15"/>
  <c r="M219" i="16"/>
  <c r="O203" i="16" s="1"/>
  <c r="AF96" i="16"/>
  <c r="AB180" i="16"/>
  <c r="AF39" i="16"/>
  <c r="AJ39" i="16"/>
  <c r="AF99" i="16"/>
  <c r="AJ99" i="16"/>
  <c r="BO144" i="6"/>
  <c r="BO129" i="6"/>
  <c r="Y129" i="6" s="1"/>
  <c r="Q289" i="8"/>
  <c r="BJ287" i="10"/>
  <c r="AH287" i="10" s="1"/>
  <c r="G265" i="11"/>
  <c r="U214" i="11"/>
  <c r="G185" i="11"/>
  <c r="G256" i="11"/>
  <c r="AP50" i="11"/>
  <c r="AZ177" i="12"/>
  <c r="U185" i="12"/>
  <c r="BP131" i="12"/>
  <c r="AV92" i="12"/>
  <c r="AJ125" i="13"/>
  <c r="U198" i="12"/>
  <c r="AJ44" i="13"/>
  <c r="AX260" i="15"/>
  <c r="AL60" i="15"/>
  <c r="W287" i="16"/>
  <c r="AJ287" i="16" s="1"/>
  <c r="AR60" i="16"/>
  <c r="AF180" i="16"/>
  <c r="BO244" i="6"/>
  <c r="AW244" i="6" s="1"/>
  <c r="BO108" i="6"/>
  <c r="BH274" i="10"/>
  <c r="AL138" i="10"/>
  <c r="AL117" i="10"/>
  <c r="AP265" i="11"/>
  <c r="G214" i="11"/>
  <c r="U241" i="11"/>
  <c r="U50" i="11"/>
  <c r="BP260" i="12"/>
  <c r="BP17" i="12"/>
  <c r="AB265" i="13"/>
  <c r="AD199" i="14"/>
  <c r="AH186" i="14"/>
  <c r="BB260" i="15"/>
  <c r="AB129" i="16"/>
  <c r="AJ129" i="16"/>
  <c r="AF129" i="16"/>
  <c r="AJ141" i="16"/>
  <c r="AB141" i="16"/>
  <c r="M138" i="10"/>
  <c r="AL107" i="10"/>
  <c r="AP243" i="11"/>
  <c r="U284" i="11"/>
  <c r="AH284" i="11" s="1"/>
  <c r="AR247" i="12"/>
  <c r="AZ247" i="12" s="1"/>
  <c r="U260" i="12"/>
  <c r="BP211" i="12"/>
  <c r="U14" i="12"/>
  <c r="U17" i="12"/>
  <c r="AF181" i="13"/>
  <c r="AB46" i="13"/>
  <c r="AF265" i="13"/>
  <c r="AF114" i="13"/>
  <c r="AJ50" i="13"/>
  <c r="AD186" i="14"/>
  <c r="AJ54" i="16"/>
  <c r="Z289" i="16"/>
  <c r="AB96" i="16"/>
  <c r="AJ139" i="16"/>
  <c r="AF139" i="16"/>
  <c r="AB139" i="16"/>
  <c r="AB97" i="16"/>
  <c r="AJ97" i="16"/>
  <c r="BH217" i="10"/>
  <c r="M127" i="10"/>
  <c r="M107" i="10"/>
  <c r="AP257" i="11"/>
  <c r="U243" i="11"/>
  <c r="AH243" i="11" s="1"/>
  <c r="AP115" i="11"/>
  <c r="G284" i="11"/>
  <c r="Z23" i="11"/>
  <c r="BP166" i="12"/>
  <c r="U107" i="12"/>
  <c r="AR95" i="12"/>
  <c r="AZ95" i="12" s="1"/>
  <c r="BP24" i="12"/>
  <c r="AJ169" i="13"/>
  <c r="AF256" i="13"/>
  <c r="AJ139" i="13"/>
  <c r="AJ114" i="13"/>
  <c r="AB50" i="13"/>
  <c r="AH58" i="14"/>
  <c r="U205" i="11"/>
  <c r="AJ184" i="16"/>
  <c r="AF30" i="16"/>
  <c r="AV60" i="16"/>
  <c r="AB174" i="16"/>
  <c r="AF174" i="16"/>
  <c r="AJ174" i="16"/>
  <c r="AF53" i="16"/>
  <c r="AJ53" i="16"/>
  <c r="AB109" i="16"/>
  <c r="AL187" i="5"/>
  <c r="U257" i="11"/>
  <c r="AH257" i="11" s="1"/>
  <c r="U115" i="11"/>
  <c r="AD23" i="11"/>
  <c r="BP243" i="12"/>
  <c r="AR183" i="12"/>
  <c r="BD183" i="12" s="1"/>
  <c r="BP33" i="12"/>
  <c r="AB169" i="13"/>
  <c r="AJ256" i="13"/>
  <c r="AB180" i="13"/>
  <c r="AB139" i="13"/>
  <c r="AB141" i="13"/>
  <c r="AJ24" i="13"/>
  <c r="AD132" i="14"/>
  <c r="AT269" i="15"/>
  <c r="AV287" i="16"/>
  <c r="S287" i="16" s="1"/>
  <c r="U273" i="16" s="1"/>
  <c r="AB54" i="16"/>
  <c r="AF167" i="16"/>
  <c r="AF127" i="16"/>
  <c r="AB127" i="16"/>
  <c r="AB90" i="16"/>
  <c r="AJ90" i="16"/>
  <c r="AF90" i="16"/>
  <c r="W187" i="5"/>
  <c r="AL217" i="10"/>
  <c r="G205" i="11"/>
  <c r="AP41" i="11"/>
  <c r="U243" i="12"/>
  <c r="BP183" i="12"/>
  <c r="BP180" i="12"/>
  <c r="AR131" i="12"/>
  <c r="AR56" i="12"/>
  <c r="AB168" i="13"/>
  <c r="AF180" i="13"/>
  <c r="AJ42" i="13"/>
  <c r="AB38" i="13"/>
  <c r="AB24" i="13"/>
  <c r="AD267" i="14"/>
  <c r="AL132" i="14"/>
  <c r="AX269" i="15"/>
  <c r="AT190" i="15"/>
  <c r="BB186" i="15"/>
  <c r="AF269" i="16"/>
  <c r="AB99" i="16"/>
  <c r="AJ167" i="16"/>
  <c r="AJ45" i="16"/>
  <c r="S60" i="16"/>
  <c r="U57" i="16" s="1"/>
  <c r="AB115" i="16"/>
  <c r="AJ115" i="16"/>
  <c r="AF115" i="16"/>
  <c r="AF169" i="16"/>
  <c r="AB169" i="16"/>
  <c r="AJ169" i="16"/>
  <c r="AJ187" i="16"/>
  <c r="AF187" i="16"/>
  <c r="AB187" i="16"/>
  <c r="AB172" i="16"/>
  <c r="AF172" i="16"/>
  <c r="AF105" i="16"/>
  <c r="AJ105" i="16"/>
  <c r="AJ215" i="16"/>
  <c r="AF215" i="16"/>
  <c r="AC178" i="5"/>
  <c r="BH39" i="10"/>
  <c r="AH192" i="11"/>
  <c r="G108" i="11"/>
  <c r="U41" i="11"/>
  <c r="BP247" i="12"/>
  <c r="AR257" i="12"/>
  <c r="AR261" i="12"/>
  <c r="BD261" i="12" s="1"/>
  <c r="AR190" i="12"/>
  <c r="BD190" i="12" s="1"/>
  <c r="AF144" i="13"/>
  <c r="AF168" i="13"/>
  <c r="AB129" i="13"/>
  <c r="AF38" i="13"/>
  <c r="AD175" i="14"/>
  <c r="BT287" i="15"/>
  <c r="AF287" i="15" s="1"/>
  <c r="BB190" i="15"/>
  <c r="AX186" i="15"/>
  <c r="AX20" i="15"/>
  <c r="AT16" i="15"/>
  <c r="AJ241" i="16"/>
  <c r="AJ269" i="16"/>
  <c r="AB45" i="16"/>
  <c r="AB117" i="16"/>
  <c r="AF117" i="16"/>
  <c r="AL95" i="5"/>
  <c r="AL179" i="5"/>
  <c r="Q178" i="5"/>
  <c r="K129" i="5"/>
  <c r="BO39" i="6"/>
  <c r="U34" i="11"/>
  <c r="AP34" i="11"/>
  <c r="AP108" i="11"/>
  <c r="BP104" i="12"/>
  <c r="AF129" i="13"/>
  <c r="AH175" i="14"/>
  <c r="AB215" i="16"/>
  <c r="AF274" i="16"/>
  <c r="AJ196" i="16"/>
  <c r="AF196" i="16"/>
  <c r="U217" i="16"/>
  <c r="U213" i="16"/>
  <c r="U219" i="16"/>
  <c r="U214" i="16"/>
  <c r="U215" i="16"/>
  <c r="U210" i="16"/>
  <c r="U216" i="16"/>
  <c r="U211" i="16"/>
  <c r="U207" i="16"/>
  <c r="U196" i="16"/>
  <c r="U180" i="16"/>
  <c r="U205" i="16"/>
  <c r="U195" i="16"/>
  <c r="U192" i="16"/>
  <c r="U209" i="16"/>
  <c r="U197" i="16"/>
  <c r="U204" i="16"/>
  <c r="U202" i="16"/>
  <c r="U184" i="16"/>
  <c r="U181" i="16"/>
  <c r="U208" i="16"/>
  <c r="U193" i="16"/>
  <c r="U191" i="16"/>
  <c r="U203" i="16"/>
  <c r="U168" i="16"/>
  <c r="U137" i="16"/>
  <c r="U185" i="16"/>
  <c r="U171" i="16"/>
  <c r="U189" i="16"/>
  <c r="U179" i="16"/>
  <c r="U173" i="16"/>
  <c r="U141" i="16"/>
  <c r="U128" i="16"/>
  <c r="U123" i="16"/>
  <c r="U121" i="16"/>
  <c r="U146" i="16"/>
  <c r="U167" i="16"/>
  <c r="U138" i="16"/>
  <c r="U104" i="16"/>
  <c r="U169" i="16"/>
  <c r="U140" i="16"/>
  <c r="U101" i="16"/>
  <c r="U96" i="16"/>
  <c r="U91" i="16"/>
  <c r="U199" i="16"/>
  <c r="U187" i="16"/>
  <c r="U183" i="16"/>
  <c r="U172" i="16"/>
  <c r="U143" i="16"/>
  <c r="U127" i="16"/>
  <c r="U125" i="16"/>
  <c r="U174" i="16"/>
  <c r="U145" i="16"/>
  <c r="U201" i="16"/>
  <c r="U198" i="16"/>
  <c r="U190" i="16"/>
  <c r="U177" i="16"/>
  <c r="U147" i="16"/>
  <c r="U132" i="16"/>
  <c r="U117" i="16"/>
  <c r="U115" i="16"/>
  <c r="U102" i="16"/>
  <c r="U97" i="16"/>
  <c r="U92" i="16"/>
  <c r="U166" i="16"/>
  <c r="U144" i="16"/>
  <c r="U133" i="16"/>
  <c r="U110" i="16"/>
  <c r="U107" i="16"/>
  <c r="U103" i="16"/>
  <c r="U134" i="16"/>
  <c r="U122" i="16"/>
  <c r="U186" i="16"/>
  <c r="U165" i="16"/>
  <c r="U139" i="16"/>
  <c r="U131" i="16"/>
  <c r="U120" i="16"/>
  <c r="U129" i="16"/>
  <c r="U114" i="16"/>
  <c r="U90" i="16"/>
  <c r="U119" i="16"/>
  <c r="U113" i="16"/>
  <c r="U109" i="16"/>
  <c r="U105" i="16"/>
  <c r="U95" i="16"/>
  <c r="U99" i="16"/>
  <c r="U175" i="16"/>
  <c r="U178" i="16"/>
  <c r="U108" i="16"/>
  <c r="U89" i="16"/>
  <c r="U126" i="16"/>
  <c r="U111" i="16"/>
  <c r="U93" i="16"/>
  <c r="U135" i="16"/>
  <c r="U116" i="16"/>
  <c r="U98" i="16"/>
  <c r="AJ285" i="16"/>
  <c r="AF285" i="16"/>
  <c r="AB285" i="16"/>
  <c r="AJ257" i="16"/>
  <c r="AF257" i="16"/>
  <c r="AB257" i="16"/>
  <c r="AB186" i="16"/>
  <c r="AJ186" i="16"/>
  <c r="AF186" i="16"/>
  <c r="AJ131" i="16"/>
  <c r="AF131" i="16"/>
  <c r="AB131" i="16"/>
  <c r="AJ190" i="16"/>
  <c r="AF190" i="16"/>
  <c r="AB190" i="16"/>
  <c r="AJ57" i="16"/>
  <c r="AF57" i="16"/>
  <c r="AB57" i="16"/>
  <c r="E289" i="16"/>
  <c r="G60" i="16"/>
  <c r="W60" i="16"/>
  <c r="AJ125" i="16"/>
  <c r="AF125" i="16"/>
  <c r="AB125" i="16"/>
  <c r="G219" i="16"/>
  <c r="AJ123" i="16"/>
  <c r="AB123" i="16"/>
  <c r="AF123" i="16"/>
  <c r="K289" i="16"/>
  <c r="M60" i="16"/>
  <c r="AJ29" i="16"/>
  <c r="AF29" i="16"/>
  <c r="AB29" i="16"/>
  <c r="AJ280" i="16"/>
  <c r="AF280" i="16"/>
  <c r="AB280" i="16"/>
  <c r="AJ251" i="16"/>
  <c r="AF251" i="16"/>
  <c r="AB251" i="16"/>
  <c r="AJ192" i="16"/>
  <c r="AF192" i="16"/>
  <c r="AB192" i="16"/>
  <c r="AJ126" i="16"/>
  <c r="AF126" i="16"/>
  <c r="AB126" i="16"/>
  <c r="AJ168" i="16"/>
  <c r="AF168" i="16"/>
  <c r="AB168" i="16"/>
  <c r="AF32" i="16"/>
  <c r="AB32" i="16"/>
  <c r="AJ32" i="16"/>
  <c r="AJ107" i="16"/>
  <c r="AF107" i="16"/>
  <c r="AB107" i="16"/>
  <c r="AB58" i="16"/>
  <c r="AJ58" i="16"/>
  <c r="AF58" i="16"/>
  <c r="AJ15" i="16"/>
  <c r="AF15" i="16"/>
  <c r="AB15" i="16"/>
  <c r="AV219" i="16"/>
  <c r="AJ253" i="16"/>
  <c r="AF253" i="16"/>
  <c r="AB253" i="16"/>
  <c r="AJ195" i="16"/>
  <c r="AF195" i="16"/>
  <c r="AB195" i="16"/>
  <c r="AJ122" i="16"/>
  <c r="AB122" i="16"/>
  <c r="AF122" i="16"/>
  <c r="AJ275" i="16"/>
  <c r="AF275" i="16"/>
  <c r="AB275" i="16"/>
  <c r="AJ247" i="16"/>
  <c r="AF247" i="16"/>
  <c r="AB247" i="16"/>
  <c r="AJ216" i="16"/>
  <c r="AB216" i="16"/>
  <c r="AF216" i="16"/>
  <c r="AJ197" i="16"/>
  <c r="AF197" i="16"/>
  <c r="AB197" i="16"/>
  <c r="AT219" i="16"/>
  <c r="AF41" i="16"/>
  <c r="AJ41" i="16"/>
  <c r="AB41" i="16"/>
  <c r="AB92" i="16"/>
  <c r="AF92" i="16"/>
  <c r="AJ92" i="16"/>
  <c r="AJ277" i="16"/>
  <c r="AF277" i="16"/>
  <c r="AB277" i="16"/>
  <c r="AJ248" i="16"/>
  <c r="AF248" i="16"/>
  <c r="AB248" i="16"/>
  <c r="AJ207" i="16"/>
  <c r="AB207" i="16"/>
  <c r="AF207" i="16"/>
  <c r="AF178" i="16"/>
  <c r="AJ178" i="16"/>
  <c r="AB178" i="16"/>
  <c r="AF50" i="16"/>
  <c r="AJ50" i="16"/>
  <c r="AB50" i="16"/>
  <c r="AJ143" i="16"/>
  <c r="AF143" i="16"/>
  <c r="AB143" i="16"/>
  <c r="AJ147" i="16"/>
  <c r="AF147" i="16"/>
  <c r="AB147" i="16"/>
  <c r="AJ121" i="16"/>
  <c r="AF121" i="16"/>
  <c r="AB121" i="16"/>
  <c r="AJ48" i="16"/>
  <c r="AF48" i="16"/>
  <c r="AB48" i="16"/>
  <c r="W219" i="16"/>
  <c r="AJ271" i="16"/>
  <c r="AF271" i="16"/>
  <c r="AB271" i="16"/>
  <c r="AJ242" i="16"/>
  <c r="AF242" i="16"/>
  <c r="AB242" i="16"/>
  <c r="AT60" i="16"/>
  <c r="AJ114" i="16"/>
  <c r="AB114" i="16"/>
  <c r="AF114" i="16"/>
  <c r="AR287" i="16"/>
  <c r="G287" i="16" s="1"/>
  <c r="AJ272" i="16"/>
  <c r="AF272" i="16"/>
  <c r="AB272" i="16"/>
  <c r="AJ243" i="16"/>
  <c r="AF243" i="16"/>
  <c r="AB243" i="16"/>
  <c r="AB214" i="16"/>
  <c r="AJ214" i="16"/>
  <c r="AF214" i="16"/>
  <c r="AJ175" i="16"/>
  <c r="AF175" i="16"/>
  <c r="AB175" i="16"/>
  <c r="AJ104" i="16"/>
  <c r="AF104" i="16"/>
  <c r="AB104" i="16"/>
  <c r="AJ138" i="16"/>
  <c r="AF138" i="16"/>
  <c r="AB138" i="16"/>
  <c r="AF134" i="16"/>
  <c r="AJ134" i="16"/>
  <c r="AB134" i="16"/>
  <c r="AJ101" i="16"/>
  <c r="AF101" i="16"/>
  <c r="AB101" i="16"/>
  <c r="AF108" i="16"/>
  <c r="AJ108" i="16"/>
  <c r="AB108" i="16"/>
  <c r="AJ128" i="16"/>
  <c r="AB128" i="16"/>
  <c r="AF128" i="16"/>
  <c r="AJ266" i="16"/>
  <c r="AF266" i="16"/>
  <c r="AB266" i="16"/>
  <c r="AJ171" i="16"/>
  <c r="AF171" i="16"/>
  <c r="AB171" i="16"/>
  <c r="O207" i="16"/>
  <c r="O201" i="16"/>
  <c r="O205" i="16"/>
  <c r="O192" i="16"/>
  <c r="O181" i="16"/>
  <c r="O174" i="16"/>
  <c r="O145" i="16"/>
  <c r="O166" i="16"/>
  <c r="O213" i="16"/>
  <c r="O139" i="16"/>
  <c r="O131" i="16"/>
  <c r="O111" i="16"/>
  <c r="O109" i="16"/>
  <c r="O99" i="16"/>
  <c r="O140" i="16"/>
  <c r="O96" i="16"/>
  <c r="O89" i="16"/>
  <c r="O137" i="16"/>
  <c r="O98" i="16"/>
  <c r="O132" i="16"/>
  <c r="O103" i="16"/>
  <c r="O97" i="16"/>
  <c r="O113" i="16"/>
  <c r="AJ26" i="16"/>
  <c r="AF26" i="16"/>
  <c r="AB26" i="16"/>
  <c r="AJ267" i="16"/>
  <c r="AF267" i="16"/>
  <c r="AB267" i="16"/>
  <c r="AJ166" i="16"/>
  <c r="AF166" i="16"/>
  <c r="AB166" i="16"/>
  <c r="AJ211" i="16"/>
  <c r="AB211" i="16"/>
  <c r="AF211" i="16"/>
  <c r="AJ185" i="16"/>
  <c r="AF185" i="16"/>
  <c r="AB185" i="16"/>
  <c r="AB24" i="16"/>
  <c r="AJ24" i="16"/>
  <c r="AF24" i="16"/>
  <c r="AF95" i="16"/>
  <c r="AB95" i="16"/>
  <c r="AJ95" i="16"/>
  <c r="AF36" i="16"/>
  <c r="AJ36" i="16"/>
  <c r="AB36" i="16"/>
  <c r="AF113" i="16"/>
  <c r="AB113" i="16"/>
  <c r="AJ113" i="16"/>
  <c r="AJ261" i="16"/>
  <c r="AF261" i="16"/>
  <c r="AB261" i="16"/>
  <c r="AJ145" i="16"/>
  <c r="AF145" i="16"/>
  <c r="AB145" i="16"/>
  <c r="AJ173" i="16"/>
  <c r="AB173" i="16"/>
  <c r="AF173" i="16"/>
  <c r="AJ133" i="16"/>
  <c r="AF133" i="16"/>
  <c r="AB133" i="16"/>
  <c r="AF56" i="16"/>
  <c r="AJ56" i="16"/>
  <c r="AB56" i="16"/>
  <c r="AJ33" i="16"/>
  <c r="AF33" i="16"/>
  <c r="AB33" i="16"/>
  <c r="AJ20" i="16"/>
  <c r="AF20" i="16"/>
  <c r="AB20" i="16"/>
  <c r="AJ262" i="16"/>
  <c r="AF262" i="16"/>
  <c r="AB262" i="16"/>
  <c r="AJ199" i="16"/>
  <c r="AF199" i="16"/>
  <c r="AB199" i="16"/>
  <c r="AJ204" i="16"/>
  <c r="AF204" i="16"/>
  <c r="AB204" i="16"/>
  <c r="AB210" i="16"/>
  <c r="AJ210" i="16"/>
  <c r="AF210" i="16"/>
  <c r="AJ209" i="16"/>
  <c r="AF209" i="16"/>
  <c r="AB209" i="16"/>
  <c r="AJ140" i="16"/>
  <c r="AF140" i="16"/>
  <c r="AB140" i="16"/>
  <c r="AJ179" i="16"/>
  <c r="AB179" i="16"/>
  <c r="AF179" i="16"/>
  <c r="AJ119" i="16"/>
  <c r="AF119" i="16"/>
  <c r="AB119" i="16"/>
  <c r="AJ111" i="16"/>
  <c r="AF111" i="16"/>
  <c r="AB111" i="16"/>
  <c r="AT287" i="16"/>
  <c r="M287" i="16" s="1"/>
  <c r="AJ256" i="16"/>
  <c r="AF256" i="16"/>
  <c r="AB256" i="16"/>
  <c r="AJ201" i="16"/>
  <c r="AF201" i="16"/>
  <c r="AB201" i="16"/>
  <c r="AJ205" i="16"/>
  <c r="AF205" i="16"/>
  <c r="AB205" i="16"/>
  <c r="AJ135" i="16"/>
  <c r="AF135" i="16"/>
  <c r="AB135" i="16"/>
  <c r="AJ116" i="16"/>
  <c r="AF116" i="16"/>
  <c r="AB116" i="16"/>
  <c r="AR219" i="16"/>
  <c r="AD289" i="16"/>
  <c r="AJ91" i="16"/>
  <c r="AF91" i="16"/>
  <c r="AB91" i="16"/>
  <c r="AP289" i="16"/>
  <c r="S289" i="16" s="1"/>
  <c r="AJ93" i="16"/>
  <c r="AB93" i="16"/>
  <c r="AF93" i="16"/>
  <c r="AX101" i="15"/>
  <c r="BV219" i="15"/>
  <c r="AB267" i="13"/>
  <c r="BP287" i="15"/>
  <c r="S287" i="15" s="1"/>
  <c r="BL287" i="15"/>
  <c r="G287" i="15" s="1"/>
  <c r="AT101" i="15"/>
  <c r="AX57" i="15"/>
  <c r="BV60" i="15"/>
  <c r="AF267" i="13"/>
  <c r="AR289" i="13"/>
  <c r="BN287" i="15"/>
  <c r="M287" i="15" s="1"/>
  <c r="AB253" i="13"/>
  <c r="S219" i="13"/>
  <c r="AF41" i="13"/>
  <c r="BR287" i="15"/>
  <c r="Y287" i="15" s="1"/>
  <c r="BB107" i="15"/>
  <c r="BN60" i="15"/>
  <c r="AP60" i="15"/>
  <c r="AX60" i="15" s="1"/>
  <c r="AT38" i="15"/>
  <c r="AX38" i="15"/>
  <c r="U119" i="12"/>
  <c r="AF253" i="13"/>
  <c r="AJ41" i="13"/>
  <c r="AL172" i="14"/>
  <c r="AT107" i="15"/>
  <c r="AZ289" i="15"/>
  <c r="AR48" i="12"/>
  <c r="BD48" i="12" s="1"/>
  <c r="BB104" i="15"/>
  <c r="BB111" i="15"/>
  <c r="AT111" i="15"/>
  <c r="AV97" i="12"/>
  <c r="AF214" i="13"/>
  <c r="BT60" i="15"/>
  <c r="AT115" i="15"/>
  <c r="BB115" i="15"/>
  <c r="BB247" i="15"/>
  <c r="AX247" i="15"/>
  <c r="AT247" i="15"/>
  <c r="AB144" i="13"/>
  <c r="AJ184" i="13"/>
  <c r="W60" i="13"/>
  <c r="AF60" i="13" s="1"/>
  <c r="M219" i="15"/>
  <c r="O217" i="15" s="1"/>
  <c r="AT45" i="15"/>
  <c r="AX45" i="15"/>
  <c r="AD57" i="14"/>
  <c r="AT30" i="15"/>
  <c r="AX30" i="15"/>
  <c r="I57" i="15"/>
  <c r="I50" i="15"/>
  <c r="I51" i="15"/>
  <c r="I41" i="15"/>
  <c r="I34" i="15"/>
  <c r="I27" i="15"/>
  <c r="I58" i="15"/>
  <c r="I56" i="15"/>
  <c r="I42" i="15"/>
  <c r="I35" i="15"/>
  <c r="I28" i="15"/>
  <c r="I21" i="15"/>
  <c r="I14" i="15"/>
  <c r="I53" i="15"/>
  <c r="I45" i="15"/>
  <c r="I38" i="15"/>
  <c r="I30" i="15"/>
  <c r="I23" i="15"/>
  <c r="I16" i="15"/>
  <c r="I60" i="15"/>
  <c r="I24" i="15"/>
  <c r="I48" i="15"/>
  <c r="I17" i="15"/>
  <c r="I15" i="15"/>
  <c r="I20" i="15"/>
  <c r="I52" i="15"/>
  <c r="I47" i="15"/>
  <c r="I46" i="15"/>
  <c r="I40" i="15"/>
  <c r="I39" i="15"/>
  <c r="I33" i="15"/>
  <c r="I32" i="15"/>
  <c r="I22" i="15"/>
  <c r="I54" i="15"/>
  <c r="I44" i="15"/>
  <c r="I36" i="15"/>
  <c r="I29" i="15"/>
  <c r="I26" i="15"/>
  <c r="I18" i="15"/>
  <c r="AX283" i="15"/>
  <c r="AT283" i="15"/>
  <c r="BB283" i="15"/>
  <c r="BB202" i="15"/>
  <c r="AX202" i="15"/>
  <c r="AT202" i="15"/>
  <c r="AT216" i="15"/>
  <c r="BB216" i="15"/>
  <c r="AX216" i="15"/>
  <c r="AX197" i="15"/>
  <c r="AT197" i="15"/>
  <c r="BB197" i="15"/>
  <c r="BB26" i="15"/>
  <c r="AX26" i="15"/>
  <c r="AT26" i="15"/>
  <c r="BR60" i="15"/>
  <c r="BB29" i="15"/>
  <c r="AX29" i="15"/>
  <c r="AT29" i="15"/>
  <c r="AJ289" i="15"/>
  <c r="BB193" i="15"/>
  <c r="AX193" i="15"/>
  <c r="AT193" i="15"/>
  <c r="BB207" i="15"/>
  <c r="AX207" i="15"/>
  <c r="AT207" i="15"/>
  <c r="AT196" i="15"/>
  <c r="AX196" i="15"/>
  <c r="BB196" i="15"/>
  <c r="AT183" i="15"/>
  <c r="BB183" i="15"/>
  <c r="AX183" i="15"/>
  <c r="BB113" i="15"/>
  <c r="AT113" i="15"/>
  <c r="AX113" i="15"/>
  <c r="AX24" i="15"/>
  <c r="AT24" i="15"/>
  <c r="BB24" i="15"/>
  <c r="AT52" i="15"/>
  <c r="AX52" i="15"/>
  <c r="BB52" i="15"/>
  <c r="AX14" i="15"/>
  <c r="BB14" i="15"/>
  <c r="AT14" i="15"/>
  <c r="BP60" i="15"/>
  <c r="AX201" i="15"/>
  <c r="AT201" i="15"/>
  <c r="BB201" i="15"/>
  <c r="BP219" i="15"/>
  <c r="BB103" i="15"/>
  <c r="AX103" i="15"/>
  <c r="AT103" i="15"/>
  <c r="AT114" i="15"/>
  <c r="AX114" i="15"/>
  <c r="BB114" i="15"/>
  <c r="BT219" i="15"/>
  <c r="AT96" i="15"/>
  <c r="AX96" i="15"/>
  <c r="BB96" i="15"/>
  <c r="AH213" i="15"/>
  <c r="AH214" i="15"/>
  <c r="AH207" i="15"/>
  <c r="AH199" i="15"/>
  <c r="AH192" i="15"/>
  <c r="AH215" i="15"/>
  <c r="AH208" i="15"/>
  <c r="AH201" i="15"/>
  <c r="AH193" i="15"/>
  <c r="AH202" i="15"/>
  <c r="AH219" i="15"/>
  <c r="AH210" i="15"/>
  <c r="AH197" i="15"/>
  <c r="AH190" i="15"/>
  <c r="AH183" i="15"/>
  <c r="AH209" i="15"/>
  <c r="AH217" i="15"/>
  <c r="AH196" i="15"/>
  <c r="AH191" i="15"/>
  <c r="AH216" i="15"/>
  <c r="AH203" i="15"/>
  <c r="AH198" i="15"/>
  <c r="AH205" i="15"/>
  <c r="AH211" i="15"/>
  <c r="AH204" i="15"/>
  <c r="AH186" i="15"/>
  <c r="AH181" i="15"/>
  <c r="AH178" i="15"/>
  <c r="AH169" i="15"/>
  <c r="AH144" i="15"/>
  <c r="AH137" i="15"/>
  <c r="AH129" i="15"/>
  <c r="AH175" i="15"/>
  <c r="AH185" i="15"/>
  <c r="AH146" i="15"/>
  <c r="AH125" i="15"/>
  <c r="AH117" i="15"/>
  <c r="AH195" i="15"/>
  <c r="AH184" i="15"/>
  <c r="AH174" i="15"/>
  <c r="AH173" i="15"/>
  <c r="AH180" i="15"/>
  <c r="AH179" i="15"/>
  <c r="AH177" i="15"/>
  <c r="AH145" i="15"/>
  <c r="AH121" i="15"/>
  <c r="AH114" i="15"/>
  <c r="AH107" i="15"/>
  <c r="AH147" i="15"/>
  <c r="AH138" i="15"/>
  <c r="AH135" i="15"/>
  <c r="AH133" i="15"/>
  <c r="AH187" i="15"/>
  <c r="AH172" i="15"/>
  <c r="AH127" i="15"/>
  <c r="AH123" i="15"/>
  <c r="AH116" i="15"/>
  <c r="AH109" i="15"/>
  <c r="AH102" i="15"/>
  <c r="AH189" i="15"/>
  <c r="AH171" i="15"/>
  <c r="AH166" i="15"/>
  <c r="AH139" i="15"/>
  <c r="AH110" i="15"/>
  <c r="AH101" i="15"/>
  <c r="AH167" i="15"/>
  <c r="AH143" i="15"/>
  <c r="AH140" i="15"/>
  <c r="AH120" i="15"/>
  <c r="AH113" i="15"/>
  <c r="AH93" i="15"/>
  <c r="AH126" i="15"/>
  <c r="AH95" i="15"/>
  <c r="AH92" i="15"/>
  <c r="AH103" i="15"/>
  <c r="AH97" i="15"/>
  <c r="AH141" i="15"/>
  <c r="AH131" i="15"/>
  <c r="AH108" i="15"/>
  <c r="AH90" i="15"/>
  <c r="AH168" i="15"/>
  <c r="AH128" i="15"/>
  <c r="AH119" i="15"/>
  <c r="AH111" i="15"/>
  <c r="AH105" i="15"/>
  <c r="AH99" i="15"/>
  <c r="AH132" i="15"/>
  <c r="AH115" i="15"/>
  <c r="AH96" i="15"/>
  <c r="AH134" i="15"/>
  <c r="AH98" i="15"/>
  <c r="AH91" i="15"/>
  <c r="AH89" i="15"/>
  <c r="AH122" i="15"/>
  <c r="AH104" i="15"/>
  <c r="AH165" i="15"/>
  <c r="AX91" i="15"/>
  <c r="AT91" i="15"/>
  <c r="BB91" i="15"/>
  <c r="K289" i="15"/>
  <c r="M60" i="15"/>
  <c r="BB271" i="15"/>
  <c r="AX271" i="15"/>
  <c r="AT271" i="15"/>
  <c r="BB279" i="15"/>
  <c r="AX279" i="15"/>
  <c r="AT279" i="15"/>
  <c r="AX204" i="15"/>
  <c r="AT204" i="15"/>
  <c r="BB204" i="15"/>
  <c r="AX137" i="15"/>
  <c r="AT137" i="15"/>
  <c r="BB137" i="15"/>
  <c r="AX165" i="15"/>
  <c r="BB165" i="15"/>
  <c r="AT165" i="15"/>
  <c r="U216" i="15"/>
  <c r="U209" i="15"/>
  <c r="U217" i="15"/>
  <c r="U210" i="15"/>
  <c r="U203" i="15"/>
  <c r="U196" i="15"/>
  <c r="U211" i="15"/>
  <c r="U204" i="15"/>
  <c r="U197" i="15"/>
  <c r="U213" i="15"/>
  <c r="U201" i="15"/>
  <c r="U198" i="15"/>
  <c r="U208" i="15"/>
  <c r="U205" i="15"/>
  <c r="U186" i="15"/>
  <c r="U179" i="15"/>
  <c r="U215" i="15"/>
  <c r="U195" i="15"/>
  <c r="U192" i="15"/>
  <c r="U219" i="15"/>
  <c r="U202" i="15"/>
  <c r="U199" i="15"/>
  <c r="U214" i="15"/>
  <c r="U207" i="15"/>
  <c r="U193" i="15"/>
  <c r="U189" i="15"/>
  <c r="U184" i="15"/>
  <c r="U177" i="15"/>
  <c r="U187" i="15"/>
  <c r="U147" i="15"/>
  <c r="U140" i="15"/>
  <c r="U133" i="15"/>
  <c r="U126" i="15"/>
  <c r="U174" i="15"/>
  <c r="U183" i="15"/>
  <c r="U172" i="15"/>
  <c r="U191" i="15"/>
  <c r="U181" i="15"/>
  <c r="U138" i="15"/>
  <c r="U121" i="15"/>
  <c r="U114" i="15"/>
  <c r="U146" i="15"/>
  <c r="U141" i="15"/>
  <c r="U137" i="15"/>
  <c r="U125" i="15"/>
  <c r="U117" i="15"/>
  <c r="U110" i="15"/>
  <c r="U169" i="15"/>
  <c r="U132" i="15"/>
  <c r="U128" i="15"/>
  <c r="U185" i="15"/>
  <c r="U178" i="15"/>
  <c r="U134" i="15"/>
  <c r="U190" i="15"/>
  <c r="U168" i="15"/>
  <c r="U165" i="15"/>
  <c r="U180" i="15"/>
  <c r="U173" i="15"/>
  <c r="U120" i="15"/>
  <c r="U113" i="15"/>
  <c r="U105" i="15"/>
  <c r="U98" i="15"/>
  <c r="U175" i="15"/>
  <c r="U167" i="15"/>
  <c r="U145" i="15"/>
  <c r="U143" i="15"/>
  <c r="U129" i="15"/>
  <c r="U139" i="15"/>
  <c r="U135" i="15"/>
  <c r="U97" i="15"/>
  <c r="U90" i="15"/>
  <c r="U122" i="15"/>
  <c r="U93" i="15"/>
  <c r="U91" i="15"/>
  <c r="U89" i="15"/>
  <c r="U123" i="15"/>
  <c r="U104" i="15"/>
  <c r="U127" i="15"/>
  <c r="U109" i="15"/>
  <c r="U131" i="15"/>
  <c r="U103" i="15"/>
  <c r="U101" i="15"/>
  <c r="U95" i="15"/>
  <c r="U92" i="15"/>
  <c r="U108" i="15"/>
  <c r="U166" i="15"/>
  <c r="U107" i="15"/>
  <c r="U171" i="15"/>
  <c r="U144" i="15"/>
  <c r="U119" i="15"/>
  <c r="U115" i="15"/>
  <c r="U111" i="15"/>
  <c r="U116" i="15"/>
  <c r="U102" i="15"/>
  <c r="U96" i="15"/>
  <c r="U99" i="15"/>
  <c r="AN214" i="15"/>
  <c r="AN207" i="15"/>
  <c r="AN204" i="15"/>
  <c r="AN217" i="15"/>
  <c r="AN209" i="15"/>
  <c r="AN196" i="15"/>
  <c r="AN191" i="15"/>
  <c r="AN216" i="15"/>
  <c r="AN213" i="15"/>
  <c r="AN203" i="15"/>
  <c r="AN198" i="15"/>
  <c r="AN201" i="15"/>
  <c r="AN186" i="15"/>
  <c r="AN179" i="15"/>
  <c r="AN205" i="15"/>
  <c r="AN211" i="15"/>
  <c r="AN208" i="15"/>
  <c r="AN187" i="15"/>
  <c r="AN180" i="15"/>
  <c r="AN173" i="15"/>
  <c r="AN215" i="15"/>
  <c r="AN189" i="15"/>
  <c r="AN181" i="15"/>
  <c r="AN174" i="15"/>
  <c r="AN167" i="15"/>
  <c r="AN184" i="15"/>
  <c r="AN195" i="15"/>
  <c r="AN193" i="15"/>
  <c r="AN210" i="15"/>
  <c r="AN219" i="15"/>
  <c r="AN202" i="15"/>
  <c r="AN199" i="15"/>
  <c r="AN145" i="15"/>
  <c r="AN185" i="15"/>
  <c r="AN190" i="15"/>
  <c r="AN177" i="15"/>
  <c r="AN171" i="15"/>
  <c r="AN147" i="15"/>
  <c r="AN140" i="15"/>
  <c r="AN133" i="15"/>
  <c r="AN134" i="15"/>
  <c r="AN169" i="15"/>
  <c r="AN168" i="15"/>
  <c r="AN192" i="15"/>
  <c r="AN178" i="15"/>
  <c r="AN165" i="15"/>
  <c r="AN143" i="15"/>
  <c r="AN175" i="15"/>
  <c r="AN197" i="15"/>
  <c r="AN172" i="15"/>
  <c r="AN131" i="15"/>
  <c r="AN127" i="15"/>
  <c r="AN166" i="15"/>
  <c r="AN139" i="15"/>
  <c r="AN146" i="15"/>
  <c r="AN144" i="15"/>
  <c r="AN141" i="15"/>
  <c r="AN132" i="15"/>
  <c r="AN128" i="15"/>
  <c r="AN183" i="15"/>
  <c r="AN137" i="15"/>
  <c r="AN119" i="15"/>
  <c r="AN111" i="15"/>
  <c r="AN138" i="15"/>
  <c r="AN122" i="15"/>
  <c r="AN115" i="15"/>
  <c r="AN107" i="15"/>
  <c r="AN92" i="15"/>
  <c r="AN113" i="15"/>
  <c r="AN108" i="15"/>
  <c r="AN99" i="15"/>
  <c r="AN105" i="15"/>
  <c r="AN96" i="15"/>
  <c r="AN120" i="15"/>
  <c r="AN116" i="15"/>
  <c r="AN114" i="15"/>
  <c r="AN102" i="15"/>
  <c r="AN117" i="15"/>
  <c r="AN98" i="15"/>
  <c r="AN93" i="15"/>
  <c r="AN91" i="15"/>
  <c r="AN89" i="15"/>
  <c r="AN104" i="15"/>
  <c r="AN123" i="15"/>
  <c r="AN121" i="15"/>
  <c r="AN110" i="15"/>
  <c r="AN129" i="15"/>
  <c r="AN126" i="15"/>
  <c r="AN135" i="15"/>
  <c r="AN125" i="15"/>
  <c r="AN109" i="15"/>
  <c r="AN101" i="15"/>
  <c r="AN97" i="15"/>
  <c r="AN95" i="15"/>
  <c r="AN103" i="15"/>
  <c r="AN90" i="15"/>
  <c r="BB22" i="15"/>
  <c r="AX22" i="15"/>
  <c r="AT22" i="15"/>
  <c r="BB33" i="15"/>
  <c r="AX33" i="15"/>
  <c r="AT33" i="15"/>
  <c r="BB44" i="15"/>
  <c r="AX44" i="15"/>
  <c r="AT44" i="15"/>
  <c r="E289" i="15"/>
  <c r="BB285" i="15"/>
  <c r="AX285" i="15"/>
  <c r="AT285" i="15"/>
  <c r="AX268" i="15"/>
  <c r="AT268" i="15"/>
  <c r="BB268" i="15"/>
  <c r="BB265" i="15"/>
  <c r="AX265" i="15"/>
  <c r="AT265" i="15"/>
  <c r="BB266" i="15"/>
  <c r="AX266" i="15"/>
  <c r="AT266" i="15"/>
  <c r="BB255" i="15"/>
  <c r="AT255" i="15"/>
  <c r="AX255" i="15"/>
  <c r="AN279" i="15"/>
  <c r="AN272" i="15"/>
  <c r="AN280" i="15"/>
  <c r="AN273" i="15"/>
  <c r="AN281" i="15"/>
  <c r="AN274" i="15"/>
  <c r="AN283" i="15"/>
  <c r="AN275" i="15"/>
  <c r="AN268" i="15"/>
  <c r="AN261" i="15"/>
  <c r="AN284" i="15"/>
  <c r="AN277" i="15"/>
  <c r="AN285" i="15"/>
  <c r="AN278" i="15"/>
  <c r="AN271" i="15"/>
  <c r="AN263" i="15"/>
  <c r="AN256" i="15"/>
  <c r="AN257" i="15"/>
  <c r="AN251" i="15"/>
  <c r="AN287" i="15"/>
  <c r="AN265" i="15"/>
  <c r="AN266" i="15"/>
  <c r="AN267" i="15"/>
  <c r="AN262" i="15"/>
  <c r="AN250" i="15"/>
  <c r="AN260" i="15"/>
  <c r="AN249" i="15"/>
  <c r="AN243" i="15"/>
  <c r="AN269" i="15"/>
  <c r="AN247" i="15"/>
  <c r="AN254" i="15"/>
  <c r="AN253" i="15"/>
  <c r="AN255" i="15"/>
  <c r="AN242" i="15"/>
  <c r="AN241" i="15"/>
  <c r="AN245" i="15"/>
  <c r="AN259" i="15"/>
  <c r="AN244" i="15"/>
  <c r="AN248" i="15"/>
  <c r="AT179" i="15"/>
  <c r="BB179" i="15"/>
  <c r="AX179" i="15"/>
  <c r="AX180" i="15"/>
  <c r="AT180" i="15"/>
  <c r="BB180" i="15"/>
  <c r="AT133" i="15"/>
  <c r="BB133" i="15"/>
  <c r="AX133" i="15"/>
  <c r="AT147" i="15"/>
  <c r="AX147" i="15"/>
  <c r="BB147" i="15"/>
  <c r="BB109" i="15"/>
  <c r="AX109" i="15"/>
  <c r="AT109" i="15"/>
  <c r="AT17" i="15"/>
  <c r="BB17" i="15"/>
  <c r="AX17" i="15"/>
  <c r="BB50" i="15"/>
  <c r="AT50" i="15"/>
  <c r="AX50" i="15"/>
  <c r="BL219" i="15"/>
  <c r="AX32" i="15"/>
  <c r="AT32" i="15"/>
  <c r="BB32" i="15"/>
  <c r="W289" i="15"/>
  <c r="Y60" i="15"/>
  <c r="AT90" i="15"/>
  <c r="AX90" i="15"/>
  <c r="BB90" i="15"/>
  <c r="AT209" i="15"/>
  <c r="BB209" i="15"/>
  <c r="AX209" i="15"/>
  <c r="BB215" i="15"/>
  <c r="AX215" i="15"/>
  <c r="AT215" i="15"/>
  <c r="BB192" i="15"/>
  <c r="AT192" i="15"/>
  <c r="AX192" i="15"/>
  <c r="BB169" i="15"/>
  <c r="AX169" i="15"/>
  <c r="AT169" i="15"/>
  <c r="AX18" i="15"/>
  <c r="BB18" i="15"/>
  <c r="AT18" i="15"/>
  <c r="AX42" i="15"/>
  <c r="BB42" i="15"/>
  <c r="AT42" i="15"/>
  <c r="AP219" i="15"/>
  <c r="AX89" i="15"/>
  <c r="AT89" i="15"/>
  <c r="BB89" i="15"/>
  <c r="AX47" i="15"/>
  <c r="BB47" i="15"/>
  <c r="AT47" i="15"/>
  <c r="AN56" i="15"/>
  <c r="AN60" i="15"/>
  <c r="AN57" i="15"/>
  <c r="AN54" i="15"/>
  <c r="AN42" i="15"/>
  <c r="AN35" i="15"/>
  <c r="AN21" i="15"/>
  <c r="AN24" i="15"/>
  <c r="AN15" i="15"/>
  <c r="AN41" i="15"/>
  <c r="AN34" i="15"/>
  <c r="AN20" i="15"/>
  <c r="AN17" i="15"/>
  <c r="AN48" i="15"/>
  <c r="AN28" i="15"/>
  <c r="AN23" i="15"/>
  <c r="AN50" i="15"/>
  <c r="AN51" i="15"/>
  <c r="AN47" i="15"/>
  <c r="AN40" i="15"/>
  <c r="AN33" i="15"/>
  <c r="AN27" i="15"/>
  <c r="AN22" i="15"/>
  <c r="AN16" i="15"/>
  <c r="AN52" i="15"/>
  <c r="AN46" i="15"/>
  <c r="AN45" i="15"/>
  <c r="AN39" i="15"/>
  <c r="AN38" i="15"/>
  <c r="AN32" i="15"/>
  <c r="AN30" i="15"/>
  <c r="AN26" i="15"/>
  <c r="AN18" i="15"/>
  <c r="AN14" i="15"/>
  <c r="AN58" i="15"/>
  <c r="AN44" i="15"/>
  <c r="AN36" i="15"/>
  <c r="AN29" i="15"/>
  <c r="AN53" i="15"/>
  <c r="Q289" i="15"/>
  <c r="S60" i="15"/>
  <c r="BB243" i="15"/>
  <c r="AX243" i="15"/>
  <c r="AT243" i="15"/>
  <c r="AX261" i="15"/>
  <c r="AT261" i="15"/>
  <c r="BB261" i="15"/>
  <c r="BB245" i="15"/>
  <c r="AX245" i="15"/>
  <c r="AT245" i="15"/>
  <c r="AX175" i="15"/>
  <c r="BB175" i="15"/>
  <c r="AT175" i="15"/>
  <c r="AT177" i="15"/>
  <c r="AX177" i="15"/>
  <c r="BB177" i="15"/>
  <c r="AT171" i="15"/>
  <c r="AX171" i="15"/>
  <c r="BB171" i="15"/>
  <c r="AX127" i="15"/>
  <c r="BB127" i="15"/>
  <c r="AT127" i="15"/>
  <c r="AX99" i="15"/>
  <c r="BB99" i="15"/>
  <c r="AT99" i="15"/>
  <c r="BB15" i="15"/>
  <c r="AX15" i="15"/>
  <c r="AT15" i="15"/>
  <c r="BN219" i="15"/>
  <c r="BD289" i="15"/>
  <c r="I213" i="15"/>
  <c r="I214" i="15"/>
  <c r="I207" i="15"/>
  <c r="I199" i="15"/>
  <c r="I192" i="15"/>
  <c r="I215" i="15"/>
  <c r="I208" i="15"/>
  <c r="I201" i="15"/>
  <c r="I193" i="15"/>
  <c r="I210" i="15"/>
  <c r="I202" i="15"/>
  <c r="I197" i="15"/>
  <c r="I209" i="15"/>
  <c r="I204" i="15"/>
  <c r="I217" i="15"/>
  <c r="I190" i="15"/>
  <c r="I183" i="15"/>
  <c r="I216" i="15"/>
  <c r="I196" i="15"/>
  <c r="I191" i="15"/>
  <c r="I203" i="15"/>
  <c r="I198" i="15"/>
  <c r="I211" i="15"/>
  <c r="I205" i="15"/>
  <c r="I195" i="15"/>
  <c r="I179" i="15"/>
  <c r="I177" i="15"/>
  <c r="I174" i="15"/>
  <c r="I219" i="15"/>
  <c r="I169" i="15"/>
  <c r="I175" i="15"/>
  <c r="I173" i="15"/>
  <c r="I167" i="15"/>
  <c r="I144" i="15"/>
  <c r="I137" i="15"/>
  <c r="I129" i="15"/>
  <c r="I185" i="15"/>
  <c r="I180" i="15"/>
  <c r="I189" i="15"/>
  <c r="I146" i="15"/>
  <c r="I125" i="15"/>
  <c r="I117" i="15"/>
  <c r="I168" i="15"/>
  <c r="I186" i="15"/>
  <c r="I178" i="15"/>
  <c r="I165" i="15"/>
  <c r="I187" i="15"/>
  <c r="I181" i="15"/>
  <c r="I121" i="15"/>
  <c r="I114" i="15"/>
  <c r="I107" i="15"/>
  <c r="I172" i="15"/>
  <c r="I135" i="15"/>
  <c r="I171" i="15"/>
  <c r="I131" i="15"/>
  <c r="I184" i="15"/>
  <c r="I166" i="15"/>
  <c r="I123" i="15"/>
  <c r="I116" i="15"/>
  <c r="I109" i="15"/>
  <c r="I102" i="15"/>
  <c r="I141" i="15"/>
  <c r="I139" i="15"/>
  <c r="I127" i="15"/>
  <c r="I104" i="15"/>
  <c r="I101" i="15"/>
  <c r="I134" i="15"/>
  <c r="I93" i="15"/>
  <c r="I113" i="15"/>
  <c r="I119" i="15"/>
  <c r="I90" i="15"/>
  <c r="I140" i="15"/>
  <c r="I99" i="15"/>
  <c r="I132" i="15"/>
  <c r="I120" i="15"/>
  <c r="I115" i="15"/>
  <c r="I111" i="15"/>
  <c r="I143" i="15"/>
  <c r="I105" i="15"/>
  <c r="I133" i="15"/>
  <c r="I98" i="15"/>
  <c r="I96" i="15"/>
  <c r="I147" i="15"/>
  <c r="I122" i="15"/>
  <c r="I110" i="15"/>
  <c r="I145" i="15"/>
  <c r="I138" i="15"/>
  <c r="I91" i="15"/>
  <c r="I89" i="15"/>
  <c r="I126" i="15"/>
  <c r="I103" i="15"/>
  <c r="I128" i="15"/>
  <c r="I108" i="15"/>
  <c r="I97" i="15"/>
  <c r="I95" i="15"/>
  <c r="I92" i="15"/>
  <c r="AX46" i="15"/>
  <c r="AT46" i="15"/>
  <c r="BB46" i="15"/>
  <c r="AX54" i="15"/>
  <c r="BB54" i="15"/>
  <c r="AT54" i="15"/>
  <c r="BJ289" i="15"/>
  <c r="AX254" i="15"/>
  <c r="AT254" i="15"/>
  <c r="BB254" i="15"/>
  <c r="AX242" i="15"/>
  <c r="BB242" i="15"/>
  <c r="AT242" i="15"/>
  <c r="AP287" i="15"/>
  <c r="BB241" i="15"/>
  <c r="AX241" i="15"/>
  <c r="AT241" i="15"/>
  <c r="BB208" i="15"/>
  <c r="AX208" i="15"/>
  <c r="AT208" i="15"/>
  <c r="AX178" i="15"/>
  <c r="BB178" i="15"/>
  <c r="AT178" i="15"/>
  <c r="BB191" i="15"/>
  <c r="AX191" i="15"/>
  <c r="AT191" i="15"/>
  <c r="AT173" i="15"/>
  <c r="BB173" i="15"/>
  <c r="AX173" i="15"/>
  <c r="BB189" i="15"/>
  <c r="AX189" i="15"/>
  <c r="AT189" i="15"/>
  <c r="BB131" i="15"/>
  <c r="AT131" i="15"/>
  <c r="AX131" i="15"/>
  <c r="AT139" i="15"/>
  <c r="BB139" i="15"/>
  <c r="AX139" i="15"/>
  <c r="BB97" i="15"/>
  <c r="AX97" i="15"/>
  <c r="AT97" i="15"/>
  <c r="AT102" i="15"/>
  <c r="BB102" i="15"/>
  <c r="AX102" i="15"/>
  <c r="AT98" i="15"/>
  <c r="BB98" i="15"/>
  <c r="AX98" i="15"/>
  <c r="AX141" i="15"/>
  <c r="AT141" i="15"/>
  <c r="BB141" i="15"/>
  <c r="BB125" i="15"/>
  <c r="AX125" i="15"/>
  <c r="AT125" i="15"/>
  <c r="BR219" i="15"/>
  <c r="BF289" i="15"/>
  <c r="O179" i="15"/>
  <c r="O168" i="15"/>
  <c r="O147" i="15"/>
  <c r="O119" i="15"/>
  <c r="O114" i="15"/>
  <c r="O122" i="15"/>
  <c r="O110" i="15"/>
  <c r="AR289" i="15"/>
  <c r="AX210" i="15"/>
  <c r="AT210" i="15"/>
  <c r="BB210" i="15"/>
  <c r="BV287" i="15"/>
  <c r="AT146" i="15"/>
  <c r="AX146" i="15"/>
  <c r="BB146" i="15"/>
  <c r="AX138" i="15"/>
  <c r="BB138" i="15"/>
  <c r="AT138" i="15"/>
  <c r="AT129" i="15"/>
  <c r="BB129" i="15"/>
  <c r="AX129" i="15"/>
  <c r="AT121" i="15"/>
  <c r="AX121" i="15"/>
  <c r="BB121" i="15"/>
  <c r="BB123" i="15"/>
  <c r="AX123" i="15"/>
  <c r="AT123" i="15"/>
  <c r="AA219" i="15"/>
  <c r="AA208" i="15"/>
  <c r="AA215" i="15"/>
  <c r="AA205" i="15"/>
  <c r="AA211" i="15"/>
  <c r="AA195" i="15"/>
  <c r="AA214" i="15"/>
  <c r="AA210" i="15"/>
  <c r="AA197" i="15"/>
  <c r="AA207" i="15"/>
  <c r="AA190" i="15"/>
  <c r="AA183" i="15"/>
  <c r="AA209" i="15"/>
  <c r="AA204" i="15"/>
  <c r="AA217" i="15"/>
  <c r="AA193" i="15"/>
  <c r="AA184" i="15"/>
  <c r="AA177" i="15"/>
  <c r="AA169" i="15"/>
  <c r="AA216" i="15"/>
  <c r="AA213" i="15"/>
  <c r="AA201" i="15"/>
  <c r="AA185" i="15"/>
  <c r="AA178" i="15"/>
  <c r="AA171" i="15"/>
  <c r="AA203" i="15"/>
  <c r="AA198" i="15"/>
  <c r="AA165" i="15"/>
  <c r="AA202" i="15"/>
  <c r="AA172" i="15"/>
  <c r="AA199" i="15"/>
  <c r="AA186" i="15"/>
  <c r="AA181" i="15"/>
  <c r="AA144" i="15"/>
  <c r="AA137" i="15"/>
  <c r="AA131" i="15"/>
  <c r="AA166" i="15"/>
  <c r="AA189" i="15"/>
  <c r="AA192" i="15"/>
  <c r="AA134" i="15"/>
  <c r="AA168" i="15"/>
  <c r="AA180" i="15"/>
  <c r="AA179" i="15"/>
  <c r="AA175" i="15"/>
  <c r="AA174" i="15"/>
  <c r="AA173" i="15"/>
  <c r="AA167" i="15"/>
  <c r="AA145" i="15"/>
  <c r="AA143" i="15"/>
  <c r="AA140" i="15"/>
  <c r="AA129" i="15"/>
  <c r="AA126" i="15"/>
  <c r="AA138" i="15"/>
  <c r="AA191" i="15"/>
  <c r="AA147" i="15"/>
  <c r="AA135" i="15"/>
  <c r="AA133" i="15"/>
  <c r="AA196" i="15"/>
  <c r="AA187" i="15"/>
  <c r="AA122" i="15"/>
  <c r="AA115" i="15"/>
  <c r="AA108" i="15"/>
  <c r="AA125" i="15"/>
  <c r="AA99" i="15"/>
  <c r="AA96" i="15"/>
  <c r="AA89" i="15"/>
  <c r="AA107" i="15"/>
  <c r="AA104" i="15"/>
  <c r="AA109" i="15"/>
  <c r="AA127" i="15"/>
  <c r="AA101" i="15"/>
  <c r="AA97" i="15"/>
  <c r="AA95" i="15"/>
  <c r="AA92" i="15"/>
  <c r="AA141" i="15"/>
  <c r="AA103" i="15"/>
  <c r="AA139" i="15"/>
  <c r="AA90" i="15"/>
  <c r="AA128" i="15"/>
  <c r="AA113" i="15"/>
  <c r="AA146" i="15"/>
  <c r="AA132" i="15"/>
  <c r="AA119" i="15"/>
  <c r="AA116" i="15"/>
  <c r="AA114" i="15"/>
  <c r="AA111" i="15"/>
  <c r="AA105" i="15"/>
  <c r="AA102" i="15"/>
  <c r="AA120" i="15"/>
  <c r="AA117" i="15"/>
  <c r="AA98" i="15"/>
  <c r="AA93" i="15"/>
  <c r="AA123" i="15"/>
  <c r="AA121" i="15"/>
  <c r="AA110" i="15"/>
  <c r="AA91" i="15"/>
  <c r="AD289" i="15"/>
  <c r="AF60" i="15"/>
  <c r="AV289" i="15"/>
  <c r="AX58" i="15"/>
  <c r="AT58" i="15"/>
  <c r="BB58" i="15"/>
  <c r="BB36" i="15"/>
  <c r="AX36" i="15"/>
  <c r="AT36" i="15"/>
  <c r="AT53" i="15"/>
  <c r="AX53" i="15"/>
  <c r="BB53" i="15"/>
  <c r="AX275" i="15"/>
  <c r="AT275" i="15"/>
  <c r="BB275" i="15"/>
  <c r="BB214" i="15"/>
  <c r="AX214" i="15"/>
  <c r="AT214" i="15"/>
  <c r="AX217" i="15"/>
  <c r="AT217" i="15"/>
  <c r="BB217" i="15"/>
  <c r="BB195" i="15"/>
  <c r="AX195" i="15"/>
  <c r="AT195" i="15"/>
  <c r="AT203" i="15"/>
  <c r="BB203" i="15"/>
  <c r="AX203" i="15"/>
  <c r="BB172" i="15"/>
  <c r="AX172" i="15"/>
  <c r="AT172" i="15"/>
  <c r="AX119" i="15"/>
  <c r="BB119" i="15"/>
  <c r="AT119" i="15"/>
  <c r="BB143" i="15"/>
  <c r="AX143" i="15"/>
  <c r="AT143" i="15"/>
  <c r="AT117" i="15"/>
  <c r="AX117" i="15"/>
  <c r="BB117" i="15"/>
  <c r="BB56" i="15"/>
  <c r="AX56" i="15"/>
  <c r="AT56" i="15"/>
  <c r="AT248" i="15"/>
  <c r="BB248" i="15"/>
  <c r="AX248" i="15"/>
  <c r="BB199" i="15"/>
  <c r="AX199" i="15"/>
  <c r="AT199" i="15"/>
  <c r="AX184" i="15"/>
  <c r="BB184" i="15"/>
  <c r="AT184" i="15"/>
  <c r="AX187" i="15"/>
  <c r="AT187" i="15"/>
  <c r="BB187" i="15"/>
  <c r="BB213" i="15"/>
  <c r="AX213" i="15"/>
  <c r="AT213" i="15"/>
  <c r="AX168" i="15"/>
  <c r="BB168" i="15"/>
  <c r="AT168" i="15"/>
  <c r="AX134" i="15"/>
  <c r="BB134" i="15"/>
  <c r="AT134" i="15"/>
  <c r="BB120" i="15"/>
  <c r="AT120" i="15"/>
  <c r="AX120" i="15"/>
  <c r="BB116" i="15"/>
  <c r="AX116" i="15"/>
  <c r="AT116" i="15"/>
  <c r="AX93" i="15"/>
  <c r="AT93" i="15"/>
  <c r="BB93" i="15"/>
  <c r="AX35" i="15"/>
  <c r="BB35" i="15"/>
  <c r="AT35" i="15"/>
  <c r="BB51" i="15"/>
  <c r="AX51" i="15"/>
  <c r="AT51" i="15"/>
  <c r="BB40" i="15"/>
  <c r="AX40" i="15"/>
  <c r="AT40" i="15"/>
  <c r="AX253" i="15"/>
  <c r="AT253" i="15"/>
  <c r="BB253" i="15"/>
  <c r="BB259" i="15"/>
  <c r="AX259" i="15"/>
  <c r="AT259" i="15"/>
  <c r="BB257" i="15"/>
  <c r="AX257" i="15"/>
  <c r="AT257" i="15"/>
  <c r="BB272" i="15"/>
  <c r="AX272" i="15"/>
  <c r="AT272" i="15"/>
  <c r="BB244" i="15"/>
  <c r="AX244" i="15"/>
  <c r="AT244" i="15"/>
  <c r="AX185" i="15"/>
  <c r="AT185" i="15"/>
  <c r="BB185" i="15"/>
  <c r="BB181" i="15"/>
  <c r="AX181" i="15"/>
  <c r="AT181" i="15"/>
  <c r="AT126" i="15"/>
  <c r="BB126" i="15"/>
  <c r="AX126" i="15"/>
  <c r="AX132" i="15"/>
  <c r="AT132" i="15"/>
  <c r="BB132" i="15"/>
  <c r="AX39" i="15"/>
  <c r="AT39" i="15"/>
  <c r="BB39" i="15"/>
  <c r="BL60" i="15"/>
  <c r="BO268" i="6"/>
  <c r="AL36" i="10"/>
  <c r="G253" i="11"/>
  <c r="AD114" i="11"/>
  <c r="AP99" i="11"/>
  <c r="U22" i="11"/>
  <c r="AD22" i="11" s="1"/>
  <c r="U273" i="11"/>
  <c r="U174" i="12"/>
  <c r="U134" i="12"/>
  <c r="AR104" i="12"/>
  <c r="BD104" i="12" s="1"/>
  <c r="BP109" i="12"/>
  <c r="AL58" i="14"/>
  <c r="BP287" i="9"/>
  <c r="AL278" i="10"/>
  <c r="AT278" i="10" s="1"/>
  <c r="BH132" i="10"/>
  <c r="M92" i="10"/>
  <c r="BH144" i="10"/>
  <c r="BH17" i="10"/>
  <c r="G259" i="11"/>
  <c r="Z253" i="11"/>
  <c r="AP253" i="11"/>
  <c r="U216" i="11"/>
  <c r="AH216" i="11" s="1"/>
  <c r="AP135" i="11"/>
  <c r="U144" i="11"/>
  <c r="AH114" i="11"/>
  <c r="AH17" i="11"/>
  <c r="BP271" i="12"/>
  <c r="BP132" i="12"/>
  <c r="AR26" i="12"/>
  <c r="BD26" i="12" s="1"/>
  <c r="AZ107" i="12"/>
  <c r="BP26" i="12"/>
  <c r="AB255" i="13"/>
  <c r="AH289" i="13"/>
  <c r="AD289" i="13"/>
  <c r="AB111" i="13"/>
  <c r="BP174" i="12"/>
  <c r="AL133" i="5"/>
  <c r="M144" i="10"/>
  <c r="G285" i="11"/>
  <c r="AP181" i="11"/>
  <c r="AD253" i="11"/>
  <c r="AP198" i="11"/>
  <c r="G216" i="11"/>
  <c r="U135" i="11"/>
  <c r="AH135" i="11" s="1"/>
  <c r="AP144" i="11"/>
  <c r="G54" i="11"/>
  <c r="BP257" i="12"/>
  <c r="BP167" i="12"/>
  <c r="U132" i="12"/>
  <c r="U103" i="12"/>
  <c r="AR21" i="12"/>
  <c r="BD21" i="12" s="1"/>
  <c r="AR15" i="12"/>
  <c r="AZ15" i="12" s="1"/>
  <c r="AZ52" i="12"/>
  <c r="AF255" i="13"/>
  <c r="AB203" i="13"/>
  <c r="AB195" i="13"/>
  <c r="AB121" i="13"/>
  <c r="AF111" i="13"/>
  <c r="BB287" i="14"/>
  <c r="AH273" i="14"/>
  <c r="AD191" i="14"/>
  <c r="BB60" i="14"/>
  <c r="BO23" i="6"/>
  <c r="BG23" i="6" s="1"/>
  <c r="G273" i="11"/>
  <c r="AJ186" i="13"/>
  <c r="Q133" i="5"/>
  <c r="W133" i="5"/>
  <c r="BO104" i="6"/>
  <c r="AQ104" i="6" s="1"/>
  <c r="M268" i="10"/>
  <c r="AA289" i="10"/>
  <c r="AL27" i="10"/>
  <c r="AP285" i="11"/>
  <c r="U181" i="11"/>
  <c r="U198" i="11"/>
  <c r="AD198" i="11" s="1"/>
  <c r="U175" i="11"/>
  <c r="AH175" i="11" s="1"/>
  <c r="U133" i="11"/>
  <c r="AH133" i="11" s="1"/>
  <c r="U54" i="11"/>
  <c r="Z54" i="11" s="1"/>
  <c r="BP245" i="12"/>
  <c r="AR146" i="12"/>
  <c r="AV146" i="12" s="1"/>
  <c r="U137" i="12"/>
  <c r="AV116" i="12"/>
  <c r="BP116" i="12"/>
  <c r="BP103" i="12"/>
  <c r="BP46" i="12"/>
  <c r="AV52" i="12"/>
  <c r="AF131" i="13"/>
  <c r="AF203" i="13"/>
  <c r="AF195" i="13"/>
  <c r="AF121" i="13"/>
  <c r="AF107" i="13"/>
  <c r="AB97" i="13"/>
  <c r="AF119" i="13"/>
  <c r="S287" i="14"/>
  <c r="U281" i="14" s="1"/>
  <c r="AL273" i="14"/>
  <c r="AL191" i="14"/>
  <c r="AV289" i="14"/>
  <c r="M215" i="10"/>
  <c r="AL244" i="10"/>
  <c r="AX244" i="10" s="1"/>
  <c r="AL97" i="10"/>
  <c r="AL22" i="10"/>
  <c r="AX22" i="10" s="1"/>
  <c r="BH36" i="10"/>
  <c r="G250" i="11"/>
  <c r="AP266" i="11"/>
  <c r="AP283" i="11"/>
  <c r="G103" i="11"/>
  <c r="U92" i="11"/>
  <c r="AP90" i="11"/>
  <c r="AR189" i="12"/>
  <c r="BD189" i="12" s="1"/>
  <c r="U245" i="12"/>
  <c r="BP146" i="12"/>
  <c r="AR137" i="12"/>
  <c r="BD137" i="12" s="1"/>
  <c r="AR134" i="12"/>
  <c r="AZ134" i="12" s="1"/>
  <c r="U46" i="12"/>
  <c r="AB131" i="13"/>
  <c r="AF97" i="13"/>
  <c r="AJ119" i="13"/>
  <c r="AR180" i="12"/>
  <c r="BD180" i="12" s="1"/>
  <c r="Q244" i="5"/>
  <c r="Q34" i="5"/>
  <c r="BO181" i="6"/>
  <c r="AK181" i="6" s="1"/>
  <c r="BO242" i="6"/>
  <c r="M244" i="10"/>
  <c r="BH97" i="10"/>
  <c r="G179" i="11"/>
  <c r="U263" i="11"/>
  <c r="AH263" i="11" s="1"/>
  <c r="AP250" i="11"/>
  <c r="G197" i="11"/>
  <c r="U266" i="11"/>
  <c r="AH266" i="11" s="1"/>
  <c r="AP103" i="11"/>
  <c r="G140" i="11"/>
  <c r="Z36" i="11"/>
  <c r="AR187" i="12"/>
  <c r="BD187" i="12" s="1"/>
  <c r="BP244" i="12"/>
  <c r="AR143" i="12"/>
  <c r="BD143" i="12" s="1"/>
  <c r="BP143" i="12"/>
  <c r="BP261" i="12"/>
  <c r="AB279" i="13"/>
  <c r="AB165" i="13"/>
  <c r="BH26" i="10"/>
  <c r="G263" i="11"/>
  <c r="AP197" i="11"/>
  <c r="AD169" i="11"/>
  <c r="AP268" i="11"/>
  <c r="U53" i="11"/>
  <c r="AD53" i="11" s="1"/>
  <c r="AP140" i="11"/>
  <c r="AH36" i="11"/>
  <c r="G169" i="11"/>
  <c r="AP259" i="11"/>
  <c r="G52" i="11"/>
  <c r="AR272" i="12"/>
  <c r="AV272" i="12" s="1"/>
  <c r="BP274" i="12"/>
  <c r="AR172" i="12"/>
  <c r="BD172" i="12" s="1"/>
  <c r="BP204" i="12"/>
  <c r="BP16" i="12"/>
  <c r="AF279" i="13"/>
  <c r="AF165" i="13"/>
  <c r="AJ289" i="14"/>
  <c r="AF289" i="14"/>
  <c r="AC133" i="5"/>
  <c r="W189" i="6"/>
  <c r="W95" i="5"/>
  <c r="BO283" i="6"/>
  <c r="AW283" i="6" s="1"/>
  <c r="BH278" i="10"/>
  <c r="AL181" i="10"/>
  <c r="AT181" i="10" s="1"/>
  <c r="BH23" i="10"/>
  <c r="M26" i="10"/>
  <c r="AP260" i="11"/>
  <c r="Z259" i="11"/>
  <c r="U52" i="11"/>
  <c r="AH52" i="11" s="1"/>
  <c r="BP272" i="12"/>
  <c r="U274" i="12"/>
  <c r="U204" i="12"/>
  <c r="BP172" i="12"/>
  <c r="AR119" i="12"/>
  <c r="BD119" i="12" s="1"/>
  <c r="BJ289" i="12"/>
  <c r="BP15" i="12"/>
  <c r="AJ137" i="13"/>
  <c r="AF137" i="13"/>
  <c r="M287" i="14"/>
  <c r="O283" i="14" s="1"/>
  <c r="W289" i="14"/>
  <c r="AL15" i="14"/>
  <c r="AD15" i="14"/>
  <c r="Q95" i="5"/>
  <c r="K95" i="5"/>
  <c r="BO205" i="6"/>
  <c r="M181" i="10"/>
  <c r="M96" i="10"/>
  <c r="U260" i="11"/>
  <c r="AD260" i="11" s="1"/>
  <c r="AD259" i="11"/>
  <c r="U255" i="11"/>
  <c r="G97" i="11"/>
  <c r="AP53" i="11"/>
  <c r="U40" i="11"/>
  <c r="U20" i="11"/>
  <c r="AH20" i="11" s="1"/>
  <c r="BD116" i="12"/>
  <c r="AB42" i="13"/>
  <c r="AH267" i="14"/>
  <c r="U97" i="11"/>
  <c r="Z97" i="11" s="1"/>
  <c r="U90" i="11"/>
  <c r="AH90" i="11" s="1"/>
  <c r="BP187" i="12"/>
  <c r="AR167" i="12"/>
  <c r="BD167" i="12" s="1"/>
  <c r="BP48" i="12"/>
  <c r="BP45" i="12"/>
  <c r="AL289" i="13"/>
  <c r="AF46" i="13"/>
  <c r="AF205" i="13"/>
  <c r="G287" i="13"/>
  <c r="I275" i="13" s="1"/>
  <c r="AD256" i="14"/>
  <c r="AL256" i="14"/>
  <c r="AH256" i="14"/>
  <c r="AL243" i="14"/>
  <c r="AH243" i="14"/>
  <c r="AD243" i="14"/>
  <c r="AD263" i="14"/>
  <c r="AL263" i="14"/>
  <c r="AH263" i="14"/>
  <c r="S219" i="14"/>
  <c r="AH140" i="14"/>
  <c r="AD140" i="14"/>
  <c r="AL140" i="14"/>
  <c r="AZ219" i="14"/>
  <c r="AL107" i="14"/>
  <c r="AH107" i="14"/>
  <c r="AD107" i="14"/>
  <c r="AL30" i="14"/>
  <c r="AH30" i="14"/>
  <c r="AD30" i="14"/>
  <c r="AL28" i="14"/>
  <c r="AH28" i="14"/>
  <c r="AD28" i="14"/>
  <c r="AL29" i="14"/>
  <c r="AH29" i="14"/>
  <c r="AD29" i="14"/>
  <c r="AH179" i="14"/>
  <c r="AL179" i="14"/>
  <c r="AD179" i="14"/>
  <c r="AH168" i="14"/>
  <c r="AD168" i="14"/>
  <c r="AL168" i="14"/>
  <c r="O219" i="14"/>
  <c r="O215" i="14"/>
  <c r="O217" i="14"/>
  <c r="O213" i="14"/>
  <c r="O210" i="14"/>
  <c r="O196" i="14"/>
  <c r="O202" i="14"/>
  <c r="O187" i="14"/>
  <c r="O208" i="14"/>
  <c r="O199" i="14"/>
  <c r="O185" i="14"/>
  <c r="O205" i="14"/>
  <c r="O191" i="14"/>
  <c r="O179" i="14"/>
  <c r="O178" i="14"/>
  <c r="O177" i="14"/>
  <c r="O175" i="14"/>
  <c r="O174" i="14"/>
  <c r="O173" i="14"/>
  <c r="O172" i="14"/>
  <c r="O171" i="14"/>
  <c r="O169" i="14"/>
  <c r="O168" i="14"/>
  <c r="O167" i="14"/>
  <c r="O166" i="14"/>
  <c r="O165" i="14"/>
  <c r="O147" i="14"/>
  <c r="O146" i="14"/>
  <c r="O145" i="14"/>
  <c r="O144" i="14"/>
  <c r="O143" i="14"/>
  <c r="O141" i="14"/>
  <c r="O140" i="14"/>
  <c r="O139" i="14"/>
  <c r="O138" i="14"/>
  <c r="O137" i="14"/>
  <c r="O135" i="14"/>
  <c r="O134" i="14"/>
  <c r="O214" i="14"/>
  <c r="O211" i="14"/>
  <c r="O203" i="14"/>
  <c r="O189" i="14"/>
  <c r="O216" i="14"/>
  <c r="O209" i="14"/>
  <c r="O195" i="14"/>
  <c r="O201" i="14"/>
  <c r="O186" i="14"/>
  <c r="O181" i="14"/>
  <c r="O207" i="14"/>
  <c r="O192" i="14"/>
  <c r="O131" i="14"/>
  <c r="O123" i="14"/>
  <c r="O132" i="14"/>
  <c r="O125" i="14"/>
  <c r="O198" i="14"/>
  <c r="O183" i="14"/>
  <c r="O180" i="14"/>
  <c r="O197" i="14"/>
  <c r="O133" i="14"/>
  <c r="O126" i="14"/>
  <c r="O204" i="14"/>
  <c r="O127" i="14"/>
  <c r="O190" i="14"/>
  <c r="O128" i="14"/>
  <c r="O121" i="14"/>
  <c r="O120" i="14"/>
  <c r="O119" i="14"/>
  <c r="O117" i="14"/>
  <c r="O116" i="14"/>
  <c r="O115" i="14"/>
  <c r="O114" i="14"/>
  <c r="O113" i="14"/>
  <c r="O111" i="14"/>
  <c r="O110" i="14"/>
  <c r="O109" i="14"/>
  <c r="O108" i="14"/>
  <c r="O107" i="14"/>
  <c r="O105" i="14"/>
  <c r="O104" i="14"/>
  <c r="O103" i="14"/>
  <c r="O102" i="14"/>
  <c r="O101" i="14"/>
  <c r="O99" i="14"/>
  <c r="O98" i="14"/>
  <c r="O97" i="14"/>
  <c r="O193" i="14"/>
  <c r="O184" i="14"/>
  <c r="O95" i="14"/>
  <c r="O92" i="14"/>
  <c r="O90" i="14"/>
  <c r="O93" i="14"/>
  <c r="O89" i="14"/>
  <c r="O129" i="14"/>
  <c r="O122" i="14"/>
  <c r="O91" i="14"/>
  <c r="O96" i="14"/>
  <c r="AL104" i="14"/>
  <c r="AH104" i="14"/>
  <c r="AD104" i="14"/>
  <c r="AL96" i="14"/>
  <c r="AH96" i="14"/>
  <c r="AD96" i="14"/>
  <c r="AL27" i="14"/>
  <c r="AH27" i="14"/>
  <c r="AD27" i="14"/>
  <c r="AL90" i="14"/>
  <c r="AH90" i="14"/>
  <c r="AD90" i="14"/>
  <c r="AL24" i="14"/>
  <c r="AH24" i="14"/>
  <c r="AD24" i="14"/>
  <c r="AL26" i="14"/>
  <c r="AH26" i="14"/>
  <c r="AD26" i="14"/>
  <c r="AD255" i="14"/>
  <c r="AL255" i="14"/>
  <c r="AH255" i="14"/>
  <c r="AL181" i="14"/>
  <c r="AH181" i="14"/>
  <c r="AD181" i="14"/>
  <c r="AH123" i="14"/>
  <c r="AL123" i="14"/>
  <c r="AD123" i="14"/>
  <c r="AL120" i="14"/>
  <c r="AH120" i="14"/>
  <c r="AD120" i="14"/>
  <c r="AL102" i="14"/>
  <c r="AH102" i="14"/>
  <c r="AD102" i="14"/>
  <c r="AL111" i="14"/>
  <c r="AH111" i="14"/>
  <c r="AD111" i="14"/>
  <c r="AL23" i="14"/>
  <c r="AH23" i="14"/>
  <c r="AD23" i="14"/>
  <c r="AL21" i="14"/>
  <c r="AH21" i="14"/>
  <c r="AD21" i="14"/>
  <c r="AL93" i="14"/>
  <c r="AH93" i="14"/>
  <c r="AD93" i="14"/>
  <c r="AL22" i="14"/>
  <c r="AH22" i="14"/>
  <c r="AD22" i="14"/>
  <c r="AD251" i="14"/>
  <c r="AL251" i="14"/>
  <c r="AH251" i="14"/>
  <c r="AD259" i="14"/>
  <c r="AL259" i="14"/>
  <c r="AH259" i="14"/>
  <c r="AL185" i="14"/>
  <c r="AD185" i="14"/>
  <c r="AH185" i="14"/>
  <c r="AL204" i="14"/>
  <c r="AD204" i="14"/>
  <c r="AH204" i="14"/>
  <c r="AH166" i="14"/>
  <c r="AD166" i="14"/>
  <c r="AL166" i="14"/>
  <c r="AL99" i="14"/>
  <c r="AH99" i="14"/>
  <c r="AD99" i="14"/>
  <c r="AL20" i="14"/>
  <c r="AH20" i="14"/>
  <c r="AD20" i="14"/>
  <c r="AL117" i="14"/>
  <c r="AH117" i="14"/>
  <c r="AD117" i="14"/>
  <c r="AL17" i="14"/>
  <c r="AH17" i="14"/>
  <c r="AD17" i="14"/>
  <c r="AL18" i="14"/>
  <c r="AH18" i="14"/>
  <c r="AD18" i="14"/>
  <c r="AL108" i="14"/>
  <c r="AH108" i="14"/>
  <c r="AD108" i="14"/>
  <c r="AD279" i="14"/>
  <c r="AL279" i="14"/>
  <c r="AH279" i="14"/>
  <c r="AD285" i="14"/>
  <c r="AL285" i="14"/>
  <c r="AH285" i="14"/>
  <c r="AL97" i="14"/>
  <c r="AH97" i="14"/>
  <c r="AD97" i="14"/>
  <c r="AL95" i="14"/>
  <c r="AH95" i="14"/>
  <c r="AD95" i="14"/>
  <c r="AL16" i="14"/>
  <c r="AH16" i="14"/>
  <c r="AD16" i="14"/>
  <c r="AL114" i="14"/>
  <c r="AH114" i="14"/>
  <c r="AD114" i="14"/>
  <c r="AN289" i="14"/>
  <c r="AH54" i="14"/>
  <c r="AD54" i="14"/>
  <c r="AL54" i="14"/>
  <c r="AL14" i="14"/>
  <c r="AH14" i="14"/>
  <c r="AD14" i="14"/>
  <c r="AD272" i="14"/>
  <c r="AL272" i="14"/>
  <c r="AH272" i="14"/>
  <c r="AD278" i="14"/>
  <c r="AL278" i="14"/>
  <c r="AH278" i="14"/>
  <c r="AD250" i="14"/>
  <c r="AL250" i="14"/>
  <c r="AH250" i="14"/>
  <c r="AX287" i="14"/>
  <c r="AL190" i="14"/>
  <c r="AD190" i="14"/>
  <c r="AH190" i="14"/>
  <c r="AL210" i="14"/>
  <c r="AD210" i="14"/>
  <c r="AH210" i="14"/>
  <c r="AH138" i="14"/>
  <c r="AD138" i="14"/>
  <c r="AL138" i="14"/>
  <c r="AL116" i="14"/>
  <c r="AH116" i="14"/>
  <c r="AD116" i="14"/>
  <c r="AX60" i="14"/>
  <c r="AD52" i="14"/>
  <c r="AL52" i="14"/>
  <c r="AH52" i="14"/>
  <c r="AD53" i="14"/>
  <c r="AL53" i="14"/>
  <c r="AH53" i="14"/>
  <c r="E289" i="14"/>
  <c r="Y60" i="14"/>
  <c r="G60" i="14"/>
  <c r="AB289" i="14"/>
  <c r="AD266" i="14"/>
  <c r="AL266" i="14"/>
  <c r="AH266" i="14"/>
  <c r="AD271" i="14"/>
  <c r="AL271" i="14"/>
  <c r="AH271" i="14"/>
  <c r="AD254" i="14"/>
  <c r="AL254" i="14"/>
  <c r="AH254" i="14"/>
  <c r="AD281" i="14"/>
  <c r="AL281" i="14"/>
  <c r="AH281" i="14"/>
  <c r="O287" i="14"/>
  <c r="O274" i="14"/>
  <c r="O273" i="14"/>
  <c r="O255" i="14"/>
  <c r="O245" i="14"/>
  <c r="O247" i="14"/>
  <c r="I285" i="14"/>
  <c r="I278" i="14"/>
  <c r="I271" i="14"/>
  <c r="I243" i="14"/>
  <c r="I265" i="14"/>
  <c r="I260" i="14"/>
  <c r="I284" i="14"/>
  <c r="I277" i="14"/>
  <c r="I269" i="14"/>
  <c r="I241" i="14"/>
  <c r="I247" i="14"/>
  <c r="I283" i="14"/>
  <c r="I275" i="14"/>
  <c r="I268" i="14"/>
  <c r="I263" i="14"/>
  <c r="I259" i="14"/>
  <c r="I244" i="14"/>
  <c r="I281" i="14"/>
  <c r="I274" i="14"/>
  <c r="I267" i="14"/>
  <c r="I262" i="14"/>
  <c r="I257" i="14"/>
  <c r="I253" i="14"/>
  <c r="I280" i="14"/>
  <c r="I273" i="14"/>
  <c r="I248" i="14"/>
  <c r="I249" i="14"/>
  <c r="I287" i="14"/>
  <c r="I279" i="14"/>
  <c r="I245" i="14"/>
  <c r="I272" i="14"/>
  <c r="I256" i="14"/>
  <c r="I261" i="14"/>
  <c r="I255" i="14"/>
  <c r="I266" i="14"/>
  <c r="I254" i="14"/>
  <c r="I251" i="14"/>
  <c r="I250" i="14"/>
  <c r="I242" i="14"/>
  <c r="AD248" i="14"/>
  <c r="AL248" i="14"/>
  <c r="AH248" i="14"/>
  <c r="AD183" i="14"/>
  <c r="AL183" i="14"/>
  <c r="AH183" i="14"/>
  <c r="AD184" i="14"/>
  <c r="AL184" i="14"/>
  <c r="AH184" i="14"/>
  <c r="AL242" i="14"/>
  <c r="AD242" i="14"/>
  <c r="AH242" i="14"/>
  <c r="AH135" i="14"/>
  <c r="AD135" i="14"/>
  <c r="AL135" i="14"/>
  <c r="Y219" i="14"/>
  <c r="AL89" i="14"/>
  <c r="AH89" i="14"/>
  <c r="AD89" i="14"/>
  <c r="AL110" i="14"/>
  <c r="AH110" i="14"/>
  <c r="AD110" i="14"/>
  <c r="AL91" i="14"/>
  <c r="AD91" i="14"/>
  <c r="AH91" i="14"/>
  <c r="AD283" i="14"/>
  <c r="AL283" i="14"/>
  <c r="AH283" i="14"/>
  <c r="AD274" i="14"/>
  <c r="AL274" i="14"/>
  <c r="AH274" i="14"/>
  <c r="AZ287" i="14"/>
  <c r="Y287" i="14"/>
  <c r="AL241" i="14"/>
  <c r="AH241" i="14"/>
  <c r="AD241" i="14"/>
  <c r="I198" i="14"/>
  <c r="I204" i="14"/>
  <c r="I190" i="14"/>
  <c r="I183" i="14"/>
  <c r="I217" i="14"/>
  <c r="I215" i="14"/>
  <c r="I213" i="14"/>
  <c r="I210" i="14"/>
  <c r="I196" i="14"/>
  <c r="I202" i="14"/>
  <c r="I187" i="14"/>
  <c r="I184" i="14"/>
  <c r="I208" i="14"/>
  <c r="I193" i="14"/>
  <c r="I199" i="14"/>
  <c r="I205" i="14"/>
  <c r="I191" i="14"/>
  <c r="I185" i="14"/>
  <c r="I197" i="14"/>
  <c r="I179" i="14"/>
  <c r="I178" i="14"/>
  <c r="I177" i="14"/>
  <c r="I175" i="14"/>
  <c r="I174" i="14"/>
  <c r="I173" i="14"/>
  <c r="I172" i="14"/>
  <c r="I171" i="14"/>
  <c r="I169" i="14"/>
  <c r="I168" i="14"/>
  <c r="I167" i="14"/>
  <c r="I166" i="14"/>
  <c r="I165" i="14"/>
  <c r="I147" i="14"/>
  <c r="I146" i="14"/>
  <c r="I145" i="14"/>
  <c r="I144" i="14"/>
  <c r="I143" i="14"/>
  <c r="I141" i="14"/>
  <c r="I140" i="14"/>
  <c r="I139" i="14"/>
  <c r="I138" i="14"/>
  <c r="I137" i="14"/>
  <c r="I135" i="14"/>
  <c r="I134" i="14"/>
  <c r="I133" i="14"/>
  <c r="I132" i="14"/>
  <c r="I131" i="14"/>
  <c r="I129" i="14"/>
  <c r="I128" i="14"/>
  <c r="I127" i="14"/>
  <c r="I126" i="14"/>
  <c r="I125" i="14"/>
  <c r="I123" i="14"/>
  <c r="I122" i="14"/>
  <c r="I214" i="14"/>
  <c r="I211" i="14"/>
  <c r="I203" i="14"/>
  <c r="I189" i="14"/>
  <c r="I209" i="14"/>
  <c r="I195" i="14"/>
  <c r="I180" i="14"/>
  <c r="I181" i="14"/>
  <c r="I216" i="14"/>
  <c r="I201" i="14"/>
  <c r="I207" i="14"/>
  <c r="I192" i="14"/>
  <c r="I219" i="14"/>
  <c r="I186" i="14"/>
  <c r="I109" i="14"/>
  <c r="I107" i="14"/>
  <c r="I104" i="14"/>
  <c r="I102" i="14"/>
  <c r="I99" i="14"/>
  <c r="I97" i="14"/>
  <c r="I95" i="14"/>
  <c r="I119" i="14"/>
  <c r="I115" i="14"/>
  <c r="I111" i="14"/>
  <c r="I92" i="14"/>
  <c r="I108" i="14"/>
  <c r="I105" i="14"/>
  <c r="I103" i="14"/>
  <c r="I101" i="14"/>
  <c r="I98" i="14"/>
  <c r="I90" i="14"/>
  <c r="I121" i="14"/>
  <c r="I117" i="14"/>
  <c r="I114" i="14"/>
  <c r="I110" i="14"/>
  <c r="I96" i="14"/>
  <c r="I120" i="14"/>
  <c r="I116" i="14"/>
  <c r="I113" i="14"/>
  <c r="I93" i="14"/>
  <c r="I89" i="14"/>
  <c r="I91" i="14"/>
  <c r="AH131" i="14"/>
  <c r="AL131" i="14"/>
  <c r="AD131" i="14"/>
  <c r="AL46" i="14"/>
  <c r="AH46" i="14"/>
  <c r="AD46" i="14"/>
  <c r="AL47" i="14"/>
  <c r="AH47" i="14"/>
  <c r="AD47" i="14"/>
  <c r="AL245" i="14"/>
  <c r="AD245" i="14"/>
  <c r="AH245" i="14"/>
  <c r="AD265" i="14"/>
  <c r="AL265" i="14"/>
  <c r="AH265" i="14"/>
  <c r="AD275" i="14"/>
  <c r="AL275" i="14"/>
  <c r="AH275" i="14"/>
  <c r="AL113" i="14"/>
  <c r="AH113" i="14"/>
  <c r="AD113" i="14"/>
  <c r="AL119" i="14"/>
  <c r="AH119" i="14"/>
  <c r="AD119" i="14"/>
  <c r="AH171" i="14"/>
  <c r="AD171" i="14"/>
  <c r="AL171" i="14"/>
  <c r="AL45" i="14"/>
  <c r="AH45" i="14"/>
  <c r="AD45" i="14"/>
  <c r="AL105" i="14"/>
  <c r="AH105" i="14"/>
  <c r="AD105" i="14"/>
  <c r="AX219" i="14"/>
  <c r="AL42" i="14"/>
  <c r="AH42" i="14"/>
  <c r="AD42" i="14"/>
  <c r="AL44" i="14"/>
  <c r="AH44" i="14"/>
  <c r="AD44" i="14"/>
  <c r="AH134" i="14"/>
  <c r="AD134" i="14"/>
  <c r="AL134" i="14"/>
  <c r="AD261" i="14"/>
  <c r="AL261" i="14"/>
  <c r="AH261" i="14"/>
  <c r="AD284" i="14"/>
  <c r="AL284" i="14"/>
  <c r="AH284" i="14"/>
  <c r="AD268" i="14"/>
  <c r="AL268" i="14"/>
  <c r="AH268" i="14"/>
  <c r="AD249" i="14"/>
  <c r="AL249" i="14"/>
  <c r="AH249" i="14"/>
  <c r="AL196" i="14"/>
  <c r="AD196" i="14"/>
  <c r="AH196" i="14"/>
  <c r="AL211" i="14"/>
  <c r="AD211" i="14"/>
  <c r="AH211" i="14"/>
  <c r="BB219" i="14"/>
  <c r="AL41" i="14"/>
  <c r="AH41" i="14"/>
  <c r="AD41" i="14"/>
  <c r="K289" i="14"/>
  <c r="M60" i="14"/>
  <c r="AL39" i="14"/>
  <c r="AH39" i="14"/>
  <c r="AD39" i="14"/>
  <c r="AZ60" i="14"/>
  <c r="AL40" i="14"/>
  <c r="AH40" i="14"/>
  <c r="AD40" i="14"/>
  <c r="AD277" i="14"/>
  <c r="AL277" i="14"/>
  <c r="AH277" i="14"/>
  <c r="AH165" i="14"/>
  <c r="AD165" i="14"/>
  <c r="AL165" i="14"/>
  <c r="AL92" i="14"/>
  <c r="AH92" i="14"/>
  <c r="AD92" i="14"/>
  <c r="AL38" i="14"/>
  <c r="AH38" i="14"/>
  <c r="AD38" i="14"/>
  <c r="AH121" i="14"/>
  <c r="AL121" i="14"/>
  <c r="AD121" i="14"/>
  <c r="Q289" i="14"/>
  <c r="S60" i="14"/>
  <c r="AL35" i="14"/>
  <c r="AH35" i="14"/>
  <c r="AD35" i="14"/>
  <c r="AL36" i="14"/>
  <c r="AH36" i="14"/>
  <c r="AD36" i="14"/>
  <c r="AD260" i="14"/>
  <c r="AL260" i="14"/>
  <c r="AH260" i="14"/>
  <c r="AD269" i="14"/>
  <c r="AL269" i="14"/>
  <c r="AH269" i="14"/>
  <c r="AL244" i="14"/>
  <c r="AH244" i="14"/>
  <c r="AD244" i="14"/>
  <c r="AL187" i="14"/>
  <c r="AD187" i="14"/>
  <c r="AH187" i="14"/>
  <c r="AL213" i="14"/>
  <c r="AD213" i="14"/>
  <c r="AH213" i="14"/>
  <c r="AL180" i="14"/>
  <c r="AH180" i="14"/>
  <c r="AD180" i="14"/>
  <c r="AL109" i="14"/>
  <c r="AH109" i="14"/>
  <c r="AD109" i="14"/>
  <c r="AL115" i="14"/>
  <c r="AH115" i="14"/>
  <c r="AD115" i="14"/>
  <c r="AL101" i="14"/>
  <c r="AH101" i="14"/>
  <c r="AD101" i="14"/>
  <c r="AL34" i="14"/>
  <c r="AH34" i="14"/>
  <c r="AD34" i="14"/>
  <c r="AL32" i="14"/>
  <c r="AH32" i="14"/>
  <c r="AD32" i="14"/>
  <c r="AL98" i="14"/>
  <c r="AD98" i="14"/>
  <c r="AH98" i="14"/>
  <c r="AL103" i="14"/>
  <c r="AH103" i="14"/>
  <c r="AD103" i="14"/>
  <c r="AL33" i="14"/>
  <c r="AH33" i="14"/>
  <c r="AD33" i="14"/>
  <c r="BD121" i="12"/>
  <c r="AV121" i="12"/>
  <c r="AZ121" i="12"/>
  <c r="BD46" i="12"/>
  <c r="AV46" i="12"/>
  <c r="AZ46" i="12"/>
  <c r="U93" i="11"/>
  <c r="Z93" i="11" s="1"/>
  <c r="G93" i="11"/>
  <c r="G32" i="11"/>
  <c r="U96" i="11"/>
  <c r="AH96" i="11" s="1"/>
  <c r="U277" i="12"/>
  <c r="AF289" i="12"/>
  <c r="AR109" i="12"/>
  <c r="AZ109" i="12" s="1"/>
  <c r="U18" i="12"/>
  <c r="AJ177" i="13"/>
  <c r="AB53" i="13"/>
  <c r="AJ29" i="13"/>
  <c r="AB29" i="13"/>
  <c r="W42" i="5"/>
  <c r="AL128" i="10"/>
  <c r="AP128" i="10" s="1"/>
  <c r="U209" i="11"/>
  <c r="AD209" i="11" s="1"/>
  <c r="AP32" i="11"/>
  <c r="G46" i="11"/>
  <c r="AR278" i="12"/>
  <c r="BD278" i="12" s="1"/>
  <c r="BP115" i="12"/>
  <c r="BP18" i="12"/>
  <c r="U121" i="12"/>
  <c r="AR50" i="12"/>
  <c r="AV50" i="12" s="1"/>
  <c r="AF117" i="13"/>
  <c r="AJ213" i="13"/>
  <c r="AB274" i="13"/>
  <c r="AF274" i="13"/>
  <c r="K192" i="5"/>
  <c r="BO185" i="6"/>
  <c r="BG185" i="6" s="1"/>
  <c r="M251" i="10"/>
  <c r="AP17" i="11"/>
  <c r="BP255" i="12"/>
  <c r="U191" i="12"/>
  <c r="BP121" i="12"/>
  <c r="BP21" i="12"/>
  <c r="U289" i="7"/>
  <c r="AB213" i="13"/>
  <c r="AB16" i="13"/>
  <c r="O287" i="5"/>
  <c r="AL192" i="5"/>
  <c r="AD137" i="11"/>
  <c r="BT287" i="12"/>
  <c r="AN287" i="12" s="1"/>
  <c r="BP57" i="12"/>
  <c r="AB117" i="13"/>
  <c r="AB205" i="13"/>
  <c r="AF16" i="13"/>
  <c r="AC192" i="5"/>
  <c r="G215" i="11"/>
  <c r="AD52" i="11"/>
  <c r="AR259" i="12"/>
  <c r="BD259" i="12" s="1"/>
  <c r="BP197" i="12"/>
  <c r="AR115" i="12"/>
  <c r="BD115" i="12" s="1"/>
  <c r="M277" i="10"/>
  <c r="BH105" i="10"/>
  <c r="AP215" i="11"/>
  <c r="G16" i="11"/>
  <c r="K289" i="12"/>
  <c r="U197" i="12"/>
  <c r="AB214" i="13"/>
  <c r="AB107" i="13"/>
  <c r="AJ113" i="13"/>
  <c r="AB113" i="13"/>
  <c r="W279" i="5"/>
  <c r="AA287" i="5"/>
  <c r="M105" i="10"/>
  <c r="Z52" i="11"/>
  <c r="G244" i="11"/>
  <c r="AR57" i="12"/>
  <c r="U259" i="12"/>
  <c r="AC279" i="5"/>
  <c r="AP18" i="11"/>
  <c r="AH28" i="11"/>
  <c r="U117" i="12"/>
  <c r="U114" i="12"/>
  <c r="AV40" i="12"/>
  <c r="AB196" i="13"/>
  <c r="Z289" i="13"/>
  <c r="AR273" i="12"/>
  <c r="K172" i="5"/>
  <c r="AL172" i="5"/>
  <c r="BO44" i="6"/>
  <c r="G18" i="11"/>
  <c r="BD40" i="12"/>
  <c r="U244" i="11"/>
  <c r="AF196" i="13"/>
  <c r="K279" i="5"/>
  <c r="AL127" i="10"/>
  <c r="AX127" i="10" s="1"/>
  <c r="Z17" i="11"/>
  <c r="I287" i="5"/>
  <c r="Z267" i="11"/>
  <c r="AP95" i="11"/>
  <c r="G17" i="11"/>
  <c r="U278" i="12"/>
  <c r="AR199" i="12"/>
  <c r="U50" i="12"/>
  <c r="S60" i="12"/>
  <c r="W219" i="13"/>
  <c r="AB219" i="13" s="1"/>
  <c r="O275" i="13"/>
  <c r="O285" i="13"/>
  <c r="O245" i="13"/>
  <c r="O269" i="13"/>
  <c r="AF47" i="13"/>
  <c r="AB47" i="13"/>
  <c r="AJ47" i="13"/>
  <c r="AJ120" i="13"/>
  <c r="AF120" i="13"/>
  <c r="AB120" i="13"/>
  <c r="AJ14" i="13"/>
  <c r="AF14" i="13"/>
  <c r="AB14" i="13"/>
  <c r="AJ54" i="13"/>
  <c r="AF54" i="13"/>
  <c r="AB54" i="13"/>
  <c r="AJ263" i="13"/>
  <c r="AF263" i="13"/>
  <c r="AB263" i="13"/>
  <c r="U217" i="13"/>
  <c r="U203" i="13"/>
  <c r="U189" i="13"/>
  <c r="U174" i="13"/>
  <c r="U144" i="13"/>
  <c r="U209" i="13"/>
  <c r="U195" i="13"/>
  <c r="U180" i="13"/>
  <c r="U166" i="13"/>
  <c r="U215" i="13"/>
  <c r="U201" i="13"/>
  <c r="U186" i="13"/>
  <c r="U172" i="13"/>
  <c r="U141" i="13"/>
  <c r="U207" i="13"/>
  <c r="U192" i="13"/>
  <c r="U178" i="13"/>
  <c r="U147" i="13"/>
  <c r="U219" i="13"/>
  <c r="U213" i="13"/>
  <c r="U198" i="13"/>
  <c r="U184" i="13"/>
  <c r="U169" i="13"/>
  <c r="U139" i="13"/>
  <c r="U204" i="13"/>
  <c r="U190" i="13"/>
  <c r="U175" i="13"/>
  <c r="U145" i="13"/>
  <c r="U210" i="13"/>
  <c r="U196" i="13"/>
  <c r="U181" i="13"/>
  <c r="U167" i="13"/>
  <c r="U216" i="13"/>
  <c r="U202" i="13"/>
  <c r="U187" i="13"/>
  <c r="U173" i="13"/>
  <c r="U143" i="13"/>
  <c r="U208" i="13"/>
  <c r="U193" i="13"/>
  <c r="U179" i="13"/>
  <c r="U165" i="13"/>
  <c r="U214" i="13"/>
  <c r="U199" i="13"/>
  <c r="U185" i="13"/>
  <c r="U171" i="13"/>
  <c r="U140" i="13"/>
  <c r="U205" i="13"/>
  <c r="U191" i="13"/>
  <c r="U177" i="13"/>
  <c r="U146" i="13"/>
  <c r="U132" i="13"/>
  <c r="U129" i="13"/>
  <c r="U115" i="13"/>
  <c r="U101" i="13"/>
  <c r="U121" i="13"/>
  <c r="U107" i="13"/>
  <c r="U92" i="13"/>
  <c r="U127" i="13"/>
  <c r="U113" i="13"/>
  <c r="U98" i="13"/>
  <c r="U211" i="13"/>
  <c r="U119" i="13"/>
  <c r="U104" i="13"/>
  <c r="U90" i="13"/>
  <c r="U183" i="13"/>
  <c r="U125" i="13"/>
  <c r="U110" i="13"/>
  <c r="U96" i="13"/>
  <c r="U131" i="13"/>
  <c r="U116" i="13"/>
  <c r="U102" i="13"/>
  <c r="U138" i="13"/>
  <c r="U122" i="13"/>
  <c r="U108" i="13"/>
  <c r="U93" i="13"/>
  <c r="U137" i="13"/>
  <c r="U135" i="13"/>
  <c r="U134" i="13"/>
  <c r="U128" i="13"/>
  <c r="U114" i="13"/>
  <c r="U99" i="13"/>
  <c r="U120" i="13"/>
  <c r="U105" i="13"/>
  <c r="U91" i="13"/>
  <c r="U126" i="13"/>
  <c r="U111" i="13"/>
  <c r="U97" i="13"/>
  <c r="U197" i="13"/>
  <c r="U117" i="13"/>
  <c r="U103" i="13"/>
  <c r="U89" i="13"/>
  <c r="U168" i="13"/>
  <c r="U133" i="13"/>
  <c r="U123" i="13"/>
  <c r="U109" i="13"/>
  <c r="U95" i="13"/>
  <c r="AF210" i="13"/>
  <c r="AB210" i="13"/>
  <c r="AJ210" i="13"/>
  <c r="AJ36" i="13"/>
  <c r="AF36" i="13"/>
  <c r="AB36" i="13"/>
  <c r="AJ249" i="13"/>
  <c r="AF249" i="13"/>
  <c r="AB249" i="13"/>
  <c r="AF33" i="13"/>
  <c r="AB33" i="13"/>
  <c r="AJ33" i="13"/>
  <c r="I210" i="13"/>
  <c r="I196" i="13"/>
  <c r="I181" i="13"/>
  <c r="I167" i="13"/>
  <c r="I137" i="13"/>
  <c r="I216" i="13"/>
  <c r="I202" i="13"/>
  <c r="I187" i="13"/>
  <c r="I173" i="13"/>
  <c r="I143" i="13"/>
  <c r="I208" i="13"/>
  <c r="I193" i="13"/>
  <c r="I179" i="13"/>
  <c r="I165" i="13"/>
  <c r="I214" i="13"/>
  <c r="I199" i="13"/>
  <c r="I185" i="13"/>
  <c r="I171" i="13"/>
  <c r="I140" i="13"/>
  <c r="I205" i="13"/>
  <c r="I191" i="13"/>
  <c r="I177" i="13"/>
  <c r="I146" i="13"/>
  <c r="I132" i="13"/>
  <c r="I211" i="13"/>
  <c r="I197" i="13"/>
  <c r="I183" i="13"/>
  <c r="I168" i="13"/>
  <c r="I138" i="13"/>
  <c r="I217" i="13"/>
  <c r="I203" i="13"/>
  <c r="I189" i="13"/>
  <c r="I174" i="13"/>
  <c r="I144" i="13"/>
  <c r="I209" i="13"/>
  <c r="I195" i="13"/>
  <c r="I180" i="13"/>
  <c r="I166" i="13"/>
  <c r="I135" i="13"/>
  <c r="I215" i="13"/>
  <c r="I201" i="13"/>
  <c r="I186" i="13"/>
  <c r="I172" i="13"/>
  <c r="I141" i="13"/>
  <c r="I207" i="13"/>
  <c r="I192" i="13"/>
  <c r="I178" i="13"/>
  <c r="I147" i="13"/>
  <c r="I219" i="13"/>
  <c r="I213" i="13"/>
  <c r="I198" i="13"/>
  <c r="I184" i="13"/>
  <c r="I169" i="13"/>
  <c r="I139" i="13"/>
  <c r="I134" i="13"/>
  <c r="I122" i="13"/>
  <c r="I108" i="13"/>
  <c r="I93" i="13"/>
  <c r="I128" i="13"/>
  <c r="I114" i="13"/>
  <c r="I99" i="13"/>
  <c r="I120" i="13"/>
  <c r="I105" i="13"/>
  <c r="I91" i="13"/>
  <c r="I133" i="13"/>
  <c r="I126" i="13"/>
  <c r="I111" i="13"/>
  <c r="I97" i="13"/>
  <c r="I117" i="13"/>
  <c r="I103" i="13"/>
  <c r="I89" i="13"/>
  <c r="I190" i="13"/>
  <c r="I145" i="13"/>
  <c r="I123" i="13"/>
  <c r="I109" i="13"/>
  <c r="I95" i="13"/>
  <c r="I129" i="13"/>
  <c r="I115" i="13"/>
  <c r="I101" i="13"/>
  <c r="I121" i="13"/>
  <c r="I107" i="13"/>
  <c r="I92" i="13"/>
  <c r="I127" i="13"/>
  <c r="I113" i="13"/>
  <c r="I98" i="13"/>
  <c r="I119" i="13"/>
  <c r="I104" i="13"/>
  <c r="I90" i="13"/>
  <c r="I204" i="13"/>
  <c r="I125" i="13"/>
  <c r="I110" i="13"/>
  <c r="I96" i="13"/>
  <c r="I175" i="13"/>
  <c r="I131" i="13"/>
  <c r="I116" i="13"/>
  <c r="I102" i="13"/>
  <c r="AB283" i="13"/>
  <c r="AJ283" i="13"/>
  <c r="AF283" i="13"/>
  <c r="AF272" i="13"/>
  <c r="AB272" i="13"/>
  <c r="AJ272" i="13"/>
  <c r="AJ138" i="13"/>
  <c r="AB138" i="13"/>
  <c r="AF138" i="13"/>
  <c r="AJ40" i="13"/>
  <c r="AF40" i="13"/>
  <c r="AB40" i="13"/>
  <c r="AB207" i="13"/>
  <c r="AJ207" i="13"/>
  <c r="AF207" i="13"/>
  <c r="AJ269" i="13"/>
  <c r="AF269" i="13"/>
  <c r="AB269" i="13"/>
  <c r="AJ259" i="13"/>
  <c r="AF259" i="13"/>
  <c r="AB259" i="13"/>
  <c r="M219" i="13"/>
  <c r="AJ48" i="13"/>
  <c r="AF48" i="13"/>
  <c r="AB48" i="13"/>
  <c r="AF135" i="13"/>
  <c r="AB135" i="13"/>
  <c r="AJ135" i="13"/>
  <c r="AJ241" i="13"/>
  <c r="AF241" i="13"/>
  <c r="W287" i="13"/>
  <c r="AB241" i="13"/>
  <c r="AJ140" i="13"/>
  <c r="AF140" i="13"/>
  <c r="AB140" i="13"/>
  <c r="AJ244" i="13"/>
  <c r="AF244" i="13"/>
  <c r="AB244" i="13"/>
  <c r="AF18" i="13"/>
  <c r="AB18" i="13"/>
  <c r="AJ18" i="13"/>
  <c r="AJ105" i="13"/>
  <c r="AF105" i="13"/>
  <c r="AB105" i="13"/>
  <c r="AJ22" i="13"/>
  <c r="AF22" i="13"/>
  <c r="AB22" i="13"/>
  <c r="AB133" i="13"/>
  <c r="AF133" i="13"/>
  <c r="AJ133" i="13"/>
  <c r="AJ26" i="13"/>
  <c r="AF26" i="13"/>
  <c r="AB26" i="13"/>
  <c r="AJ208" i="13"/>
  <c r="AF208" i="13"/>
  <c r="AB208" i="13"/>
  <c r="AF243" i="13"/>
  <c r="AB243" i="13"/>
  <c r="AJ243" i="13"/>
  <c r="AB134" i="13"/>
  <c r="AJ134" i="13"/>
  <c r="AF134" i="13"/>
  <c r="G60" i="13"/>
  <c r="AB254" i="13"/>
  <c r="AJ254" i="13"/>
  <c r="AF254" i="13"/>
  <c r="AB178" i="13"/>
  <c r="AJ178" i="13"/>
  <c r="AF178" i="13"/>
  <c r="AF116" i="13"/>
  <c r="AB116" i="13"/>
  <c r="AJ116" i="13"/>
  <c r="AF257" i="13"/>
  <c r="AB257" i="13"/>
  <c r="AJ257" i="13"/>
  <c r="AB192" i="13"/>
  <c r="AJ192" i="13"/>
  <c r="AF192" i="13"/>
  <c r="AJ34" i="13"/>
  <c r="AF34" i="13"/>
  <c r="AB34" i="13"/>
  <c r="AJ185" i="13"/>
  <c r="AF185" i="13"/>
  <c r="AB185" i="13"/>
  <c r="AJ123" i="13"/>
  <c r="AF123" i="13"/>
  <c r="AB123" i="13"/>
  <c r="E289" i="13"/>
  <c r="G289" i="13" s="1"/>
  <c r="AF204" i="13"/>
  <c r="AB204" i="13"/>
  <c r="AJ204" i="13"/>
  <c r="AJ275" i="13"/>
  <c r="AF275" i="13"/>
  <c r="AB275" i="13"/>
  <c r="AF167" i="13"/>
  <c r="AB167" i="13"/>
  <c r="AJ167" i="13"/>
  <c r="AB268" i="13"/>
  <c r="AJ268" i="13"/>
  <c r="AF268" i="13"/>
  <c r="AF190" i="13"/>
  <c r="AB190" i="13"/>
  <c r="AJ190" i="13"/>
  <c r="AF102" i="13"/>
  <c r="AB102" i="13"/>
  <c r="AJ102" i="13"/>
  <c r="AJ109" i="13"/>
  <c r="AF109" i="13"/>
  <c r="AB109" i="13"/>
  <c r="S60" i="13"/>
  <c r="AF175" i="13"/>
  <c r="AB175" i="13"/>
  <c r="AJ175" i="13"/>
  <c r="AB147" i="13"/>
  <c r="AJ147" i="13"/>
  <c r="AF147" i="13"/>
  <c r="AJ20" i="13"/>
  <c r="AF20" i="13"/>
  <c r="AB20" i="13"/>
  <c r="Q289" i="13"/>
  <c r="S289" i="13" s="1"/>
  <c r="AF145" i="13"/>
  <c r="AB145" i="13"/>
  <c r="AJ145" i="13"/>
  <c r="AJ261" i="13"/>
  <c r="AF261" i="13"/>
  <c r="AB261" i="13"/>
  <c r="I272" i="13"/>
  <c r="I241" i="13"/>
  <c r="I247" i="13"/>
  <c r="I250" i="13"/>
  <c r="I256" i="13"/>
  <c r="I260" i="13"/>
  <c r="I287" i="13"/>
  <c r="AJ171" i="13"/>
  <c r="AF171" i="13"/>
  <c r="AB171" i="13"/>
  <c r="AJ51" i="13"/>
  <c r="AF51" i="13"/>
  <c r="AB51" i="13"/>
  <c r="AJ95" i="13"/>
  <c r="AF95" i="13"/>
  <c r="AB95" i="13"/>
  <c r="K289" i="13"/>
  <c r="M289" i="13" s="1"/>
  <c r="M60" i="13"/>
  <c r="AJ278" i="13"/>
  <c r="AF278" i="13"/>
  <c r="AB278" i="13"/>
  <c r="AJ247" i="13"/>
  <c r="AF247" i="13"/>
  <c r="AB247" i="13"/>
  <c r="S287" i="13"/>
  <c r="BD114" i="12"/>
  <c r="AZ114" i="12"/>
  <c r="AV114" i="12"/>
  <c r="BD133" i="12"/>
  <c r="AV133" i="12"/>
  <c r="AZ133" i="12"/>
  <c r="AX47" i="10"/>
  <c r="AT47" i="10"/>
  <c r="AP47" i="10"/>
  <c r="U141" i="12"/>
  <c r="BP141" i="12"/>
  <c r="AL268" i="10"/>
  <c r="AP268" i="10" s="1"/>
  <c r="M132" i="10"/>
  <c r="BH22" i="10"/>
  <c r="AL33" i="10"/>
  <c r="AX33" i="10" s="1"/>
  <c r="S289" i="10"/>
  <c r="AD267" i="11"/>
  <c r="G175" i="11"/>
  <c r="M289" i="11"/>
  <c r="AP129" i="11"/>
  <c r="AP171" i="11"/>
  <c r="AP125" i="11"/>
  <c r="G105" i="11"/>
  <c r="G137" i="11"/>
  <c r="AH137" i="11"/>
  <c r="AP16" i="11"/>
  <c r="AR280" i="12"/>
  <c r="BD280" i="12" s="1"/>
  <c r="AR263" i="12"/>
  <c r="AV263" i="12" s="1"/>
  <c r="BD97" i="12"/>
  <c r="BN60" i="12"/>
  <c r="O60" i="12" s="1"/>
  <c r="BP117" i="12"/>
  <c r="AR45" i="12"/>
  <c r="AZ45" i="12" s="1"/>
  <c r="AD289" i="8"/>
  <c r="AL140" i="10"/>
  <c r="M140" i="10"/>
  <c r="AL34" i="10"/>
  <c r="AX34" i="10" s="1"/>
  <c r="BH99" i="10"/>
  <c r="M101" i="10"/>
  <c r="AL273" i="10"/>
  <c r="G141" i="11"/>
  <c r="AP105" i="11"/>
  <c r="AP137" i="11"/>
  <c r="U116" i="11"/>
  <c r="U46" i="11"/>
  <c r="AR255" i="12"/>
  <c r="BD255" i="12" s="1"/>
  <c r="U189" i="12"/>
  <c r="U244" i="12"/>
  <c r="BP114" i="12"/>
  <c r="BP39" i="12"/>
  <c r="AV107" i="12"/>
  <c r="AR39" i="12"/>
  <c r="AV39" i="12" s="1"/>
  <c r="BP215" i="12"/>
  <c r="U215" i="12"/>
  <c r="Y289" i="12"/>
  <c r="AP111" i="11"/>
  <c r="Q92" i="5"/>
  <c r="BO45" i="6"/>
  <c r="M171" i="10"/>
  <c r="BH174" i="10"/>
  <c r="M28" i="10"/>
  <c r="AL42" i="10"/>
  <c r="AT42" i="10" s="1"/>
  <c r="AL52" i="10"/>
  <c r="AT52" i="10" s="1"/>
  <c r="U129" i="11"/>
  <c r="AH129" i="11" s="1"/>
  <c r="U283" i="11"/>
  <c r="AD283" i="11" s="1"/>
  <c r="G269" i="11"/>
  <c r="U95" i="11"/>
  <c r="AD95" i="11" s="1"/>
  <c r="U109" i="11"/>
  <c r="AP123" i="11"/>
  <c r="U111" i="11"/>
  <c r="AX289" i="12"/>
  <c r="U54" i="12"/>
  <c r="U126" i="12"/>
  <c r="BP126" i="12"/>
  <c r="M110" i="10"/>
  <c r="AP134" i="11"/>
  <c r="BO111" i="6"/>
  <c r="AW111" i="6" s="1"/>
  <c r="AL171" i="10"/>
  <c r="AP171" i="10" s="1"/>
  <c r="AL146" i="10"/>
  <c r="AX146" i="10" s="1"/>
  <c r="AL172" i="10"/>
  <c r="M174" i="10"/>
  <c r="AL28" i="10"/>
  <c r="BH48" i="10"/>
  <c r="BH32" i="10"/>
  <c r="BH41" i="10"/>
  <c r="G168" i="11"/>
  <c r="AP272" i="11"/>
  <c r="G267" i="11"/>
  <c r="U261" i="11"/>
  <c r="AD261" i="11" s="1"/>
  <c r="AH178" i="11"/>
  <c r="AP104" i="11"/>
  <c r="AD105" i="11"/>
  <c r="BP128" i="12"/>
  <c r="AR30" i="12"/>
  <c r="AV30" i="12" s="1"/>
  <c r="BP268" i="12"/>
  <c r="U268" i="12"/>
  <c r="W39" i="5"/>
  <c r="AL48" i="10"/>
  <c r="AX48" i="10" s="1"/>
  <c r="AP109" i="11"/>
  <c r="Q174" i="5"/>
  <c r="AP269" i="10"/>
  <c r="BH216" i="10"/>
  <c r="M172" i="10"/>
  <c r="BH34" i="10"/>
  <c r="AL110" i="10"/>
  <c r="AP168" i="11"/>
  <c r="U272" i="11"/>
  <c r="Z272" i="11" s="1"/>
  <c r="AP280" i="11"/>
  <c r="U199" i="11"/>
  <c r="AH199" i="11" s="1"/>
  <c r="AP267" i="11"/>
  <c r="G261" i="11"/>
  <c r="Z178" i="11"/>
  <c r="U119" i="11"/>
  <c r="Z119" i="11" s="1"/>
  <c r="AR217" i="12"/>
  <c r="BD217" i="12" s="1"/>
  <c r="AR175" i="12"/>
  <c r="AV175" i="12" s="1"/>
  <c r="BT60" i="12"/>
  <c r="AN60" i="12" s="1"/>
  <c r="BP205" i="12"/>
  <c r="U205" i="12"/>
  <c r="AC174" i="5"/>
  <c r="AT269" i="10"/>
  <c r="M216" i="10"/>
  <c r="AL16" i="10"/>
  <c r="AT16" i="10" s="1"/>
  <c r="U280" i="11"/>
  <c r="AH280" i="11" s="1"/>
  <c r="G199" i="11"/>
  <c r="G119" i="11"/>
  <c r="G104" i="11"/>
  <c r="G15" i="11"/>
  <c r="AR44" i="12"/>
  <c r="BD44" i="12" s="1"/>
  <c r="AL174" i="5"/>
  <c r="W92" i="5"/>
  <c r="M16" i="10"/>
  <c r="BH46" i="10"/>
  <c r="G183" i="11"/>
  <c r="Z168" i="11"/>
  <c r="AP92" i="11"/>
  <c r="U146" i="11"/>
  <c r="AD146" i="11" s="1"/>
  <c r="AP15" i="11"/>
  <c r="E60" i="11"/>
  <c r="U60" i="11" s="1"/>
  <c r="BP217" i="12"/>
  <c r="AR216" i="12"/>
  <c r="BD216" i="12" s="1"/>
  <c r="AR191" i="12"/>
  <c r="BP175" i="12"/>
  <c r="W174" i="5"/>
  <c r="AC92" i="5"/>
  <c r="M273" i="10"/>
  <c r="AN289" i="10"/>
  <c r="BH143" i="10"/>
  <c r="BH47" i="10"/>
  <c r="M46" i="10"/>
  <c r="AP183" i="11"/>
  <c r="AD168" i="11"/>
  <c r="G146" i="11"/>
  <c r="K92" i="5"/>
  <c r="BO16" i="6"/>
  <c r="M143" i="10"/>
  <c r="M47" i="10"/>
  <c r="G209" i="11"/>
  <c r="BP280" i="12"/>
  <c r="U263" i="12"/>
  <c r="AR141" i="12"/>
  <c r="BD141" i="12" s="1"/>
  <c r="U30" i="12"/>
  <c r="U242" i="12"/>
  <c r="BP242" i="12"/>
  <c r="M289" i="8"/>
  <c r="BH139" i="10"/>
  <c r="U274" i="11"/>
  <c r="Z274" i="11" s="1"/>
  <c r="AP178" i="11"/>
  <c r="BF289" i="12"/>
  <c r="BP36" i="12"/>
  <c r="U254" i="12"/>
  <c r="BP254" i="12"/>
  <c r="AV269" i="12"/>
  <c r="BD269" i="12"/>
  <c r="AZ269" i="12"/>
  <c r="BD101" i="12"/>
  <c r="AZ101" i="12"/>
  <c r="AV101" i="12"/>
  <c r="BD265" i="12"/>
  <c r="AZ265" i="12"/>
  <c r="AV265" i="12"/>
  <c r="BD203" i="12"/>
  <c r="AZ203" i="12"/>
  <c r="AV203" i="12"/>
  <c r="BD181" i="12"/>
  <c r="AZ181" i="12"/>
  <c r="AV181" i="12"/>
  <c r="AV110" i="12"/>
  <c r="BD110" i="12"/>
  <c r="AZ110" i="12"/>
  <c r="BD105" i="12"/>
  <c r="AZ105" i="12"/>
  <c r="AV105" i="12"/>
  <c r="BD144" i="12"/>
  <c r="AZ144" i="12"/>
  <c r="AV144" i="12"/>
  <c r="BD139" i="12"/>
  <c r="AZ139" i="12"/>
  <c r="AV139" i="12"/>
  <c r="BN287" i="12"/>
  <c r="O287" i="12" s="1"/>
  <c r="BP196" i="12"/>
  <c r="U196" i="12"/>
  <c r="AV279" i="12"/>
  <c r="BD279" i="12"/>
  <c r="AZ279" i="12"/>
  <c r="BD244" i="12"/>
  <c r="AZ244" i="12"/>
  <c r="AV244" i="12"/>
  <c r="BD208" i="12"/>
  <c r="AZ208" i="12"/>
  <c r="AV208" i="12"/>
  <c r="BD253" i="12"/>
  <c r="AZ253" i="12"/>
  <c r="AV253" i="12"/>
  <c r="BD207" i="12"/>
  <c r="AV207" i="12"/>
  <c r="AZ207" i="12"/>
  <c r="AZ135" i="12"/>
  <c r="BD135" i="12"/>
  <c r="AV135" i="12"/>
  <c r="BD132" i="12"/>
  <c r="AZ132" i="12"/>
  <c r="AV132" i="12"/>
  <c r="BD127" i="12"/>
  <c r="AZ127" i="12"/>
  <c r="AV127" i="12"/>
  <c r="U34" i="12"/>
  <c r="BP34" i="12"/>
  <c r="BN219" i="12"/>
  <c r="O219" i="12" s="1"/>
  <c r="BD111" i="12"/>
  <c r="AZ111" i="12"/>
  <c r="AV111" i="12"/>
  <c r="BD36" i="12"/>
  <c r="AV36" i="12"/>
  <c r="AZ36" i="12"/>
  <c r="BD260" i="12"/>
  <c r="AZ260" i="12"/>
  <c r="AV260" i="12"/>
  <c r="BD257" i="12"/>
  <c r="AZ257" i="12"/>
  <c r="AV257" i="12"/>
  <c r="BD195" i="12"/>
  <c r="AZ195" i="12"/>
  <c r="AV195" i="12"/>
  <c r="BD184" i="12"/>
  <c r="AZ184" i="12"/>
  <c r="AV184" i="12"/>
  <c r="BD214" i="12"/>
  <c r="AZ214" i="12"/>
  <c r="AV214" i="12"/>
  <c r="AV178" i="12"/>
  <c r="BD178" i="12"/>
  <c r="AZ178" i="12"/>
  <c r="AV91" i="12"/>
  <c r="BD91" i="12"/>
  <c r="AZ91" i="12"/>
  <c r="AV44" i="12"/>
  <c r="BD113" i="12"/>
  <c r="AV113" i="12"/>
  <c r="AZ113" i="12"/>
  <c r="U53" i="12"/>
  <c r="BP53" i="12"/>
  <c r="BD108" i="12"/>
  <c r="AV108" i="12"/>
  <c r="AZ108" i="12"/>
  <c r="BD34" i="12"/>
  <c r="AZ34" i="12"/>
  <c r="AV34" i="12"/>
  <c r="BD33" i="12"/>
  <c r="AZ33" i="12"/>
  <c r="AV33" i="12"/>
  <c r="BD204" i="12"/>
  <c r="AZ204" i="12"/>
  <c r="AV204" i="12"/>
  <c r="BD201" i="12"/>
  <c r="AZ201" i="12"/>
  <c r="AV201" i="12"/>
  <c r="U165" i="12"/>
  <c r="BP165" i="12"/>
  <c r="AV169" i="12"/>
  <c r="BD169" i="12"/>
  <c r="AZ169" i="12"/>
  <c r="AR165" i="12"/>
  <c r="AZ171" i="12"/>
  <c r="AV171" i="12"/>
  <c r="BD171" i="12"/>
  <c r="AZ99" i="12"/>
  <c r="BD99" i="12"/>
  <c r="AV99" i="12"/>
  <c r="BD53" i="12"/>
  <c r="AZ53" i="12"/>
  <c r="AV53" i="12"/>
  <c r="BD93" i="12"/>
  <c r="AV93" i="12"/>
  <c r="AZ93" i="12"/>
  <c r="AV123" i="12"/>
  <c r="BD123" i="12"/>
  <c r="AZ123" i="12"/>
  <c r="AV26" i="12"/>
  <c r="BD213" i="12"/>
  <c r="AZ213" i="12"/>
  <c r="AV213" i="12"/>
  <c r="AZ251" i="12"/>
  <c r="BD251" i="12"/>
  <c r="AV251" i="12"/>
  <c r="BR287" i="12"/>
  <c r="AH287" i="12" s="1"/>
  <c r="BD179" i="12"/>
  <c r="AZ179" i="12"/>
  <c r="AV179" i="12"/>
  <c r="BD262" i="12"/>
  <c r="AZ262" i="12"/>
  <c r="AV262" i="12"/>
  <c r="BD122" i="12"/>
  <c r="AV122" i="12"/>
  <c r="AZ122" i="12"/>
  <c r="U91" i="12"/>
  <c r="BP91" i="12"/>
  <c r="BD98" i="12"/>
  <c r="AV98" i="12"/>
  <c r="AZ98" i="12"/>
  <c r="BD38" i="12"/>
  <c r="AZ38" i="12"/>
  <c r="AV38" i="12"/>
  <c r="BD32" i="12"/>
  <c r="AV32" i="12"/>
  <c r="AZ32" i="12"/>
  <c r="BB289" i="12"/>
  <c r="BD29" i="12"/>
  <c r="U251" i="12"/>
  <c r="BP251" i="12"/>
  <c r="U266" i="12"/>
  <c r="BP266" i="12"/>
  <c r="U256" i="12"/>
  <c r="BP256" i="12"/>
  <c r="AZ145" i="12"/>
  <c r="BD145" i="12"/>
  <c r="AV145" i="12"/>
  <c r="BD129" i="12"/>
  <c r="AZ129" i="12"/>
  <c r="AV129" i="12"/>
  <c r="AZ140" i="12"/>
  <c r="AV140" i="12"/>
  <c r="BD140" i="12"/>
  <c r="BR60" i="12"/>
  <c r="S219" i="12"/>
  <c r="BP89" i="12"/>
  <c r="U89" i="12"/>
  <c r="BD16" i="12"/>
  <c r="AZ16" i="12"/>
  <c r="AV16" i="12"/>
  <c r="AC289" i="12"/>
  <c r="AA289" i="12"/>
  <c r="BD27" i="12"/>
  <c r="AZ27" i="12"/>
  <c r="AV27" i="12"/>
  <c r="AZ54" i="12"/>
  <c r="AV54" i="12"/>
  <c r="BD54" i="12"/>
  <c r="BD285" i="12"/>
  <c r="AZ285" i="12"/>
  <c r="AV285" i="12"/>
  <c r="BD267" i="12"/>
  <c r="AZ267" i="12"/>
  <c r="AV267" i="12"/>
  <c r="U250" i="12"/>
  <c r="BP250" i="12"/>
  <c r="U184" i="12"/>
  <c r="BP184" i="12"/>
  <c r="BD147" i="12"/>
  <c r="AZ147" i="12"/>
  <c r="AV147" i="12"/>
  <c r="BD245" i="12"/>
  <c r="AZ245" i="12"/>
  <c r="AV245" i="12"/>
  <c r="AZ146" i="12"/>
  <c r="U138" i="12"/>
  <c r="BP138" i="12"/>
  <c r="BD102" i="12"/>
  <c r="AZ102" i="12"/>
  <c r="AV102" i="12"/>
  <c r="E60" i="12"/>
  <c r="AR14" i="12"/>
  <c r="BL14" i="12"/>
  <c r="BL60" i="12" s="1"/>
  <c r="G14" i="12"/>
  <c r="AZ24" i="12"/>
  <c r="AV24" i="12"/>
  <c r="BD24" i="12"/>
  <c r="BD256" i="12"/>
  <c r="AZ256" i="12"/>
  <c r="AV256" i="12"/>
  <c r="BD277" i="12"/>
  <c r="AZ277" i="12"/>
  <c r="AV277" i="12"/>
  <c r="BD254" i="12"/>
  <c r="AZ254" i="12"/>
  <c r="AV254" i="12"/>
  <c r="AV274" i="12"/>
  <c r="BD274" i="12"/>
  <c r="AZ274" i="12"/>
  <c r="AV216" i="12"/>
  <c r="AZ216" i="12"/>
  <c r="BD196" i="12"/>
  <c r="AZ196" i="12"/>
  <c r="AV196" i="12"/>
  <c r="BD197" i="12"/>
  <c r="AV197" i="12"/>
  <c r="AZ197" i="12"/>
  <c r="BD126" i="12"/>
  <c r="AV126" i="12"/>
  <c r="AZ126" i="12"/>
  <c r="AV47" i="12"/>
  <c r="BD47" i="12"/>
  <c r="AZ47" i="12"/>
  <c r="AZ20" i="12"/>
  <c r="AV20" i="12"/>
  <c r="BD20" i="12"/>
  <c r="BD28" i="12"/>
  <c r="AZ28" i="12"/>
  <c r="AV28" i="12"/>
  <c r="BD23" i="12"/>
  <c r="AZ23" i="12"/>
  <c r="AV23" i="12"/>
  <c r="BD275" i="12"/>
  <c r="AZ275" i="12"/>
  <c r="AV275" i="12"/>
  <c r="BD283" i="12"/>
  <c r="AZ283" i="12"/>
  <c r="AV283" i="12"/>
  <c r="BD268" i="12"/>
  <c r="AZ268" i="12"/>
  <c r="AV268" i="12"/>
  <c r="U269" i="12"/>
  <c r="BP269" i="12"/>
  <c r="BD210" i="12"/>
  <c r="AZ210" i="12"/>
  <c r="AV210" i="12"/>
  <c r="BD117" i="12"/>
  <c r="AV117" i="12"/>
  <c r="AZ117" i="12"/>
  <c r="BP101" i="12"/>
  <c r="U101" i="12"/>
  <c r="U44" i="12"/>
  <c r="BP44" i="12"/>
  <c r="BD103" i="12"/>
  <c r="AV103" i="12"/>
  <c r="AZ103" i="12"/>
  <c r="BD22" i="12"/>
  <c r="AZ22" i="12"/>
  <c r="AV22" i="12"/>
  <c r="BD35" i="12"/>
  <c r="AZ35" i="12"/>
  <c r="AV35" i="12"/>
  <c r="AV284" i="12"/>
  <c r="BD284" i="12"/>
  <c r="AZ284" i="12"/>
  <c r="AV247" i="12"/>
  <c r="U265" i="12"/>
  <c r="BP265" i="12"/>
  <c r="BD281" i="12"/>
  <c r="AZ281" i="12"/>
  <c r="AV281" i="12"/>
  <c r="BD250" i="12"/>
  <c r="AZ250" i="12"/>
  <c r="AV250" i="12"/>
  <c r="AZ243" i="12"/>
  <c r="BD243" i="12"/>
  <c r="AV243" i="12"/>
  <c r="BD202" i="12"/>
  <c r="AV202" i="12"/>
  <c r="AV211" i="12"/>
  <c r="BD211" i="12"/>
  <c r="AZ211" i="12"/>
  <c r="AV174" i="12"/>
  <c r="BD174" i="12"/>
  <c r="AZ174" i="12"/>
  <c r="U144" i="12"/>
  <c r="BP144" i="12"/>
  <c r="BD138" i="12"/>
  <c r="AZ138" i="12"/>
  <c r="AV138" i="12"/>
  <c r="AZ120" i="12"/>
  <c r="AV120" i="12"/>
  <c r="BD120" i="12"/>
  <c r="BD134" i="12"/>
  <c r="AT289" i="12"/>
  <c r="BR219" i="12"/>
  <c r="AH219" i="12" s="1"/>
  <c r="BD41" i="12"/>
  <c r="AV41" i="12"/>
  <c r="AZ41" i="12"/>
  <c r="BD271" i="12"/>
  <c r="AZ271" i="12"/>
  <c r="AV271" i="12"/>
  <c r="BD248" i="12"/>
  <c r="AZ248" i="12"/>
  <c r="AV248" i="12"/>
  <c r="BD266" i="12"/>
  <c r="AZ266" i="12"/>
  <c r="AV266" i="12"/>
  <c r="BD199" i="12"/>
  <c r="AZ199" i="12"/>
  <c r="AV199" i="12"/>
  <c r="BD209" i="12"/>
  <c r="AZ209" i="12"/>
  <c r="AV209" i="12"/>
  <c r="BD185" i="12"/>
  <c r="AV185" i="12"/>
  <c r="AZ185" i="12"/>
  <c r="BD215" i="12"/>
  <c r="AZ215" i="12"/>
  <c r="AV215" i="12"/>
  <c r="BD193" i="12"/>
  <c r="AZ193" i="12"/>
  <c r="AV193" i="12"/>
  <c r="BD186" i="12"/>
  <c r="AZ186" i="12"/>
  <c r="AV186" i="12"/>
  <c r="BP96" i="12"/>
  <c r="U96" i="12"/>
  <c r="M289" i="12"/>
  <c r="BD109" i="12"/>
  <c r="BD18" i="12"/>
  <c r="AZ18" i="12"/>
  <c r="AV18" i="12"/>
  <c r="BD249" i="12"/>
  <c r="AZ249" i="12"/>
  <c r="AV249" i="12"/>
  <c r="AZ255" i="12"/>
  <c r="AV255" i="12"/>
  <c r="U192" i="12"/>
  <c r="BP192" i="12"/>
  <c r="U203" i="12"/>
  <c r="BP203" i="12"/>
  <c r="BP181" i="12"/>
  <c r="U181" i="12"/>
  <c r="BD241" i="12"/>
  <c r="AZ241" i="12"/>
  <c r="AV241" i="12"/>
  <c r="BD191" i="12"/>
  <c r="AZ191" i="12"/>
  <c r="AV191" i="12"/>
  <c r="AZ131" i="12"/>
  <c r="AV131" i="12"/>
  <c r="BD131" i="12"/>
  <c r="BP110" i="12"/>
  <c r="U110" i="12"/>
  <c r="BD42" i="12"/>
  <c r="AZ42" i="12"/>
  <c r="AV42" i="12"/>
  <c r="BT219" i="12"/>
  <c r="AN219" i="12" s="1"/>
  <c r="AR96" i="12"/>
  <c r="AV58" i="12"/>
  <c r="BD58" i="12"/>
  <c r="AZ58" i="12"/>
  <c r="BD17" i="12"/>
  <c r="AZ17" i="12"/>
  <c r="AV17" i="12"/>
  <c r="S287" i="12"/>
  <c r="AZ242" i="12"/>
  <c r="BD242" i="12"/>
  <c r="AV242" i="12"/>
  <c r="U193" i="12"/>
  <c r="BP193" i="12"/>
  <c r="U179" i="12"/>
  <c r="BP179" i="12"/>
  <c r="BD205" i="12"/>
  <c r="AZ205" i="12"/>
  <c r="AV205" i="12"/>
  <c r="BL287" i="12"/>
  <c r="G287" i="12" s="1"/>
  <c r="BD125" i="12"/>
  <c r="AZ125" i="12"/>
  <c r="AV125" i="12"/>
  <c r="AR192" i="12"/>
  <c r="U139" i="12"/>
  <c r="BP139" i="12"/>
  <c r="AZ128" i="12"/>
  <c r="AV128" i="12"/>
  <c r="BD128" i="12"/>
  <c r="BP105" i="12"/>
  <c r="U105" i="12"/>
  <c r="BD56" i="12"/>
  <c r="AZ56" i="12"/>
  <c r="AV56" i="12"/>
  <c r="AV90" i="12"/>
  <c r="BD90" i="12"/>
  <c r="AZ90" i="12"/>
  <c r="AL289" i="12"/>
  <c r="E219" i="12"/>
  <c r="G89" i="12"/>
  <c r="BL89" i="12"/>
  <c r="BL219" i="12" s="1"/>
  <c r="AR89" i="12"/>
  <c r="AV45" i="12"/>
  <c r="BD45" i="12"/>
  <c r="AZ50" i="12"/>
  <c r="AX20" i="10"/>
  <c r="AT20" i="10"/>
  <c r="AX255" i="10"/>
  <c r="AT255" i="10"/>
  <c r="AP255" i="10"/>
  <c r="BO134" i="6"/>
  <c r="BG134" i="6" s="1"/>
  <c r="I289" i="7"/>
  <c r="M191" i="10"/>
  <c r="M17" i="10"/>
  <c r="AL103" i="10"/>
  <c r="AB289" i="11"/>
  <c r="G279" i="11"/>
  <c r="U268" i="11"/>
  <c r="Z268" i="11" s="1"/>
  <c r="U134" i="11"/>
  <c r="Z134" i="11" s="1"/>
  <c r="G116" i="11"/>
  <c r="G96" i="11"/>
  <c r="G14" i="11"/>
  <c r="AH169" i="11"/>
  <c r="W96" i="6"/>
  <c r="M173" i="10"/>
  <c r="AL40" i="10"/>
  <c r="AP40" i="10" s="1"/>
  <c r="BH53" i="10"/>
  <c r="BH20" i="10"/>
  <c r="AL280" i="10"/>
  <c r="AP279" i="11"/>
  <c r="AP14" i="11"/>
  <c r="BO91" i="6"/>
  <c r="AW91" i="6" s="1"/>
  <c r="AL191" i="10"/>
  <c r="AX191" i="10" s="1"/>
  <c r="BH173" i="10"/>
  <c r="AL90" i="10"/>
  <c r="AT90" i="10" s="1"/>
  <c r="AL53" i="10"/>
  <c r="AT53" i="10" s="1"/>
  <c r="BH40" i="10"/>
  <c r="M20" i="10"/>
  <c r="AR287" i="11"/>
  <c r="Q287" i="11" s="1"/>
  <c r="E287" i="11"/>
  <c r="U187" i="11"/>
  <c r="AD187" i="11" s="1"/>
  <c r="U110" i="11"/>
  <c r="AH110" i="11" s="1"/>
  <c r="AP22" i="11"/>
  <c r="AP42" i="11"/>
  <c r="U42" i="11"/>
  <c r="G42" i="11"/>
  <c r="AL277" i="10"/>
  <c r="AX277" i="10" s="1"/>
  <c r="G110" i="11"/>
  <c r="G219" i="10"/>
  <c r="I201" i="10" s="1"/>
  <c r="BH280" i="10"/>
  <c r="U139" i="11"/>
  <c r="AH139" i="11" s="1"/>
  <c r="BH38" i="10"/>
  <c r="G139" i="11"/>
  <c r="BO201" i="6"/>
  <c r="AH219" i="10"/>
  <c r="AJ209" i="10" s="1"/>
  <c r="AT168" i="10"/>
  <c r="M38" i="10"/>
  <c r="G40" i="11"/>
  <c r="I289" i="8"/>
  <c r="AX168" i="10"/>
  <c r="M18" i="10"/>
  <c r="BO263" i="6"/>
  <c r="AK263" i="6" s="1"/>
  <c r="G26" i="11"/>
  <c r="Q251" i="5"/>
  <c r="K52" i="5"/>
  <c r="AC41" i="5"/>
  <c r="Z289" i="8"/>
  <c r="AR219" i="11"/>
  <c r="Q219" i="11" s="1"/>
  <c r="S209" i="11" s="1"/>
  <c r="AR60" i="11"/>
  <c r="Q60" i="11" s="1"/>
  <c r="S60" i="11" s="1"/>
  <c r="U26" i="11"/>
  <c r="Z26" i="11" s="1"/>
  <c r="K57" i="5"/>
  <c r="BO256" i="6"/>
  <c r="AQ256" i="6" s="1"/>
  <c r="AK108" i="6"/>
  <c r="BO53" i="6"/>
  <c r="AE53" i="6" s="1"/>
  <c r="G289" i="8"/>
  <c r="BH96" i="10"/>
  <c r="AN289" i="11"/>
  <c r="AH181" i="11"/>
  <c r="AD181" i="11"/>
  <c r="Z181" i="11"/>
  <c r="AH279" i="11"/>
  <c r="AD279" i="11"/>
  <c r="Z279" i="11"/>
  <c r="AH144" i="11"/>
  <c r="AD144" i="11"/>
  <c r="Z144" i="11"/>
  <c r="Z30" i="11"/>
  <c r="AH30" i="11"/>
  <c r="AD30" i="11"/>
  <c r="AH32" i="11"/>
  <c r="AD32" i="11"/>
  <c r="Z32" i="11"/>
  <c r="AH260" i="11"/>
  <c r="Z285" i="11"/>
  <c r="AH285" i="11"/>
  <c r="AD285" i="11"/>
  <c r="AH197" i="11"/>
  <c r="AD197" i="11"/>
  <c r="Z197" i="11"/>
  <c r="O289" i="11"/>
  <c r="AD138" i="11"/>
  <c r="Z138" i="11"/>
  <c r="AH138" i="11"/>
  <c r="Z172" i="11"/>
  <c r="AH172" i="11"/>
  <c r="AD172" i="11"/>
  <c r="AH120" i="11"/>
  <c r="AD120" i="11"/>
  <c r="Z120" i="11"/>
  <c r="Z132" i="11"/>
  <c r="AH132" i="11"/>
  <c r="AD132" i="11"/>
  <c r="AD123" i="11"/>
  <c r="Z123" i="11"/>
  <c r="AH123" i="11"/>
  <c r="AH29" i="11"/>
  <c r="AD29" i="11"/>
  <c r="Z29" i="11"/>
  <c r="Z56" i="11"/>
  <c r="AH56" i="11"/>
  <c r="AD56" i="11"/>
  <c r="Z27" i="11"/>
  <c r="AH27" i="11"/>
  <c r="AD27" i="11"/>
  <c r="Z263" i="11"/>
  <c r="AH183" i="11"/>
  <c r="AD183" i="11"/>
  <c r="Z183" i="11"/>
  <c r="Z201" i="11"/>
  <c r="AH201" i="11"/>
  <c r="AD201" i="11"/>
  <c r="AH255" i="11"/>
  <c r="AD255" i="11"/>
  <c r="Z255" i="11"/>
  <c r="AP91" i="11"/>
  <c r="G91" i="11"/>
  <c r="U91" i="11"/>
  <c r="AH131" i="11"/>
  <c r="AD131" i="11"/>
  <c r="Z131" i="11"/>
  <c r="Z262" i="11"/>
  <c r="AH262" i="11"/>
  <c r="AD262" i="11"/>
  <c r="AH14" i="11"/>
  <c r="AD14" i="11"/>
  <c r="Z14" i="11"/>
  <c r="AH208" i="11"/>
  <c r="AD208" i="11"/>
  <c r="Z208" i="11"/>
  <c r="G210" i="11"/>
  <c r="U210" i="11"/>
  <c r="AP210" i="11"/>
  <c r="AD213" i="11"/>
  <c r="Z213" i="11"/>
  <c r="AH213" i="11"/>
  <c r="AH190" i="11"/>
  <c r="AD190" i="11"/>
  <c r="Z190" i="11"/>
  <c r="Z256" i="11"/>
  <c r="AH256" i="11"/>
  <c r="AD256" i="11"/>
  <c r="AH58" i="11"/>
  <c r="AD58" i="11"/>
  <c r="Z58" i="11"/>
  <c r="AD109" i="11"/>
  <c r="Z109" i="11"/>
  <c r="AH109" i="11"/>
  <c r="Z139" i="11"/>
  <c r="AH127" i="11"/>
  <c r="AD127" i="11"/>
  <c r="Z127" i="11"/>
  <c r="Z111" i="11"/>
  <c r="AH111" i="11"/>
  <c r="AD111" i="11"/>
  <c r="AH16" i="11"/>
  <c r="AD16" i="11"/>
  <c r="Z16" i="11"/>
  <c r="AH193" i="11"/>
  <c r="AD193" i="11"/>
  <c r="Z193" i="11"/>
  <c r="AH278" i="11"/>
  <c r="AD278" i="11"/>
  <c r="Z278" i="11"/>
  <c r="AH204" i="11"/>
  <c r="AD204" i="11"/>
  <c r="Z204" i="11"/>
  <c r="AD175" i="11"/>
  <c r="Z215" i="11"/>
  <c r="AH215" i="11"/>
  <c r="AD215" i="11"/>
  <c r="Z180" i="11"/>
  <c r="AH180" i="11"/>
  <c r="AD180" i="11"/>
  <c r="Z186" i="11"/>
  <c r="AH186" i="11"/>
  <c r="AD186" i="11"/>
  <c r="AF289" i="11"/>
  <c r="Z102" i="11"/>
  <c r="AD47" i="11"/>
  <c r="Z47" i="11"/>
  <c r="AH47" i="11"/>
  <c r="AH89" i="11"/>
  <c r="AD89" i="11"/>
  <c r="Z89" i="11"/>
  <c r="Z45" i="11"/>
  <c r="AD45" i="11"/>
  <c r="AH45" i="11"/>
  <c r="AH46" i="11"/>
  <c r="AD46" i="11"/>
  <c r="Z46" i="11"/>
  <c r="AH179" i="11"/>
  <c r="AD179" i="11"/>
  <c r="Z179" i="11"/>
  <c r="G196" i="11"/>
  <c r="U196" i="11"/>
  <c r="AP196" i="11"/>
  <c r="AD254" i="11"/>
  <c r="Z254" i="11"/>
  <c r="AH254" i="11"/>
  <c r="Z195" i="11"/>
  <c r="AH195" i="11"/>
  <c r="AD195" i="11"/>
  <c r="AH165" i="11"/>
  <c r="Z165" i="11"/>
  <c r="AD165" i="11"/>
  <c r="AH247" i="11"/>
  <c r="AD247" i="11"/>
  <c r="Z247" i="11"/>
  <c r="Z140" i="11"/>
  <c r="AH140" i="11"/>
  <c r="AD140" i="11"/>
  <c r="E219" i="11"/>
  <c r="AH22" i="11"/>
  <c r="AH191" i="11"/>
  <c r="AD191" i="11"/>
  <c r="Z191" i="11"/>
  <c r="AH250" i="11"/>
  <c r="AD250" i="11"/>
  <c r="Z250" i="11"/>
  <c r="AH265" i="11"/>
  <c r="AD265" i="11"/>
  <c r="Z265" i="11"/>
  <c r="AH103" i="11"/>
  <c r="AD103" i="11"/>
  <c r="Z103" i="11"/>
  <c r="AD57" i="11"/>
  <c r="AH57" i="11"/>
  <c r="Z57" i="11"/>
  <c r="Z117" i="11"/>
  <c r="AH117" i="11"/>
  <c r="AD117" i="11"/>
  <c r="AJ289" i="11"/>
  <c r="AH104" i="11"/>
  <c r="AD104" i="11"/>
  <c r="Z104" i="11"/>
  <c r="AH24" i="11"/>
  <c r="AD24" i="11"/>
  <c r="Z24" i="11"/>
  <c r="AD50" i="11"/>
  <c r="Z50" i="11"/>
  <c r="AH50" i="11"/>
  <c r="AH272" i="11"/>
  <c r="AD272" i="11"/>
  <c r="U174" i="11"/>
  <c r="AP174" i="11"/>
  <c r="G174" i="11"/>
  <c r="AH177" i="11"/>
  <c r="AD177" i="11"/>
  <c r="Z177" i="11"/>
  <c r="AH211" i="11"/>
  <c r="AD211" i="11"/>
  <c r="Z211" i="11"/>
  <c r="AH171" i="11"/>
  <c r="AD171" i="11"/>
  <c r="Z171" i="11"/>
  <c r="AH125" i="11"/>
  <c r="AD125" i="11"/>
  <c r="Z125" i="11"/>
  <c r="AH34" i="11"/>
  <c r="AD34" i="11"/>
  <c r="Z34" i="11"/>
  <c r="K289" i="11"/>
  <c r="AH92" i="11"/>
  <c r="AD92" i="11"/>
  <c r="Z92" i="11"/>
  <c r="Z126" i="11"/>
  <c r="AH126" i="11"/>
  <c r="AD126" i="11"/>
  <c r="AH173" i="11"/>
  <c r="AD173" i="11"/>
  <c r="Z173" i="11"/>
  <c r="AH44" i="11"/>
  <c r="AD44" i="11"/>
  <c r="Z44" i="11"/>
  <c r="AH35" i="11"/>
  <c r="AD35" i="11"/>
  <c r="Z35" i="11"/>
  <c r="AH40" i="11"/>
  <c r="AD40" i="11"/>
  <c r="Z40" i="11"/>
  <c r="AH51" i="11"/>
  <c r="AD51" i="11"/>
  <c r="Z51" i="11"/>
  <c r="AH251" i="11"/>
  <c r="AD251" i="11"/>
  <c r="Z251" i="11"/>
  <c r="AH185" i="11"/>
  <c r="AD185" i="11"/>
  <c r="Z185" i="11"/>
  <c r="Z248" i="11"/>
  <c r="AH248" i="11"/>
  <c r="AD248" i="11"/>
  <c r="Z271" i="11"/>
  <c r="AH271" i="11"/>
  <c r="AD271" i="11"/>
  <c r="AH113" i="11"/>
  <c r="AD113" i="11"/>
  <c r="Z113" i="11"/>
  <c r="AH203" i="11"/>
  <c r="AD203" i="11"/>
  <c r="Z203" i="11"/>
  <c r="Z145" i="11"/>
  <c r="AD145" i="11"/>
  <c r="AH145" i="11"/>
  <c r="AD18" i="11"/>
  <c r="Z18" i="11"/>
  <c r="AH18" i="11"/>
  <c r="Z41" i="11"/>
  <c r="AH41" i="11"/>
  <c r="AD41" i="11"/>
  <c r="AH33" i="11"/>
  <c r="AD33" i="11"/>
  <c r="Z33" i="11"/>
  <c r="Z198" i="11"/>
  <c r="AH281" i="11"/>
  <c r="AD281" i="11"/>
  <c r="Z281" i="11"/>
  <c r="AD115" i="11"/>
  <c r="Z115" i="11"/>
  <c r="AH115" i="11"/>
  <c r="G167" i="11"/>
  <c r="U167" i="11"/>
  <c r="AP167" i="11"/>
  <c r="AH141" i="11"/>
  <c r="AD141" i="11"/>
  <c r="Z141" i="11"/>
  <c r="AH53" i="11"/>
  <c r="AH121" i="11"/>
  <c r="AD121" i="11"/>
  <c r="Z121" i="11"/>
  <c r="AD20" i="11"/>
  <c r="Z277" i="11"/>
  <c r="AH277" i="11"/>
  <c r="AD277" i="11"/>
  <c r="AH189" i="11"/>
  <c r="AD189" i="11"/>
  <c r="Z189" i="11"/>
  <c r="AH214" i="11"/>
  <c r="AD214" i="11"/>
  <c r="Z214" i="11"/>
  <c r="AD184" i="11"/>
  <c r="Z184" i="11"/>
  <c r="AH184" i="11"/>
  <c r="U166" i="11"/>
  <c r="AP166" i="11"/>
  <c r="AH202" i="11"/>
  <c r="AD202" i="11"/>
  <c r="Z202" i="11"/>
  <c r="AH241" i="11"/>
  <c r="AD241" i="11"/>
  <c r="Z241" i="11"/>
  <c r="AH269" i="11"/>
  <c r="AH147" i="11"/>
  <c r="AD147" i="11"/>
  <c r="Z147" i="11"/>
  <c r="AH116" i="11"/>
  <c r="AD116" i="11"/>
  <c r="Z116" i="11"/>
  <c r="Z15" i="11"/>
  <c r="AH15" i="11"/>
  <c r="AD15" i="11"/>
  <c r="AD274" i="11"/>
  <c r="AH274" i="11"/>
  <c r="AH249" i="11"/>
  <c r="AD249" i="11"/>
  <c r="Z249" i="11"/>
  <c r="U143" i="11"/>
  <c r="AP143" i="11"/>
  <c r="G143" i="11"/>
  <c r="Z261" i="11"/>
  <c r="AH275" i="11"/>
  <c r="AD275" i="11"/>
  <c r="Z275" i="11"/>
  <c r="AH217" i="11"/>
  <c r="AD217" i="11"/>
  <c r="Z217" i="11"/>
  <c r="Z242" i="11"/>
  <c r="AH242" i="11"/>
  <c r="AD242" i="11"/>
  <c r="X289" i="11"/>
  <c r="AH99" i="11"/>
  <c r="Z99" i="11"/>
  <c r="AD99" i="11"/>
  <c r="AX259" i="10"/>
  <c r="AT259" i="10"/>
  <c r="AP259" i="10"/>
  <c r="AX96" i="10"/>
  <c r="AT96" i="10"/>
  <c r="AP96" i="10"/>
  <c r="AT41" i="10"/>
  <c r="AX41" i="10"/>
  <c r="AP41" i="10"/>
  <c r="AX30" i="10"/>
  <c r="AT30" i="10"/>
  <c r="AP30" i="10"/>
  <c r="K216" i="5"/>
  <c r="Q52" i="5"/>
  <c r="AL215" i="10"/>
  <c r="AX215" i="10" s="1"/>
  <c r="AL262" i="10"/>
  <c r="AX262" i="10" s="1"/>
  <c r="AZ289" i="10"/>
  <c r="BH179" i="10"/>
  <c r="AL50" i="10"/>
  <c r="M32" i="10"/>
  <c r="BH57" i="10"/>
  <c r="AP20" i="10"/>
  <c r="AL207" i="5"/>
  <c r="K27" i="5"/>
  <c r="AQ108" i="6"/>
  <c r="BO125" i="6"/>
  <c r="Y125" i="6" s="1"/>
  <c r="M248" i="10"/>
  <c r="BH247" i="10"/>
  <c r="AX110" i="10"/>
  <c r="M111" i="10"/>
  <c r="AL111" i="10"/>
  <c r="AD289" i="10"/>
  <c r="M117" i="10"/>
  <c r="BH56" i="10"/>
  <c r="BH52" i="10"/>
  <c r="BH29" i="10"/>
  <c r="M41" i="10"/>
  <c r="AL99" i="10"/>
  <c r="BH255" i="10"/>
  <c r="M255" i="10"/>
  <c r="Q207" i="5"/>
  <c r="W110" i="5"/>
  <c r="AL53" i="5"/>
  <c r="AW108" i="6"/>
  <c r="BO265" i="6"/>
  <c r="BH213" i="10"/>
  <c r="M247" i="10"/>
  <c r="AT102" i="10"/>
  <c r="M128" i="10"/>
  <c r="AL115" i="10"/>
  <c r="BF60" i="10"/>
  <c r="M56" i="10"/>
  <c r="AL54" i="10"/>
  <c r="AX54" i="10" s="1"/>
  <c r="BH21" i="10"/>
  <c r="M29" i="10"/>
  <c r="BH30" i="10"/>
  <c r="BH35" i="10"/>
  <c r="K207" i="5"/>
  <c r="AC217" i="5"/>
  <c r="W207" i="5"/>
  <c r="AL42" i="5"/>
  <c r="BO140" i="6"/>
  <c r="AO60" i="6"/>
  <c r="K287" i="10"/>
  <c r="AL101" i="10"/>
  <c r="AX101" i="10" s="1"/>
  <c r="AL57" i="10"/>
  <c r="AX57" i="10" s="1"/>
  <c r="M115" i="10"/>
  <c r="M21" i="10"/>
  <c r="BH51" i="10"/>
  <c r="M30" i="10"/>
  <c r="M35" i="10"/>
  <c r="BH204" i="10"/>
  <c r="AL204" i="10"/>
  <c r="AL213" i="10"/>
  <c r="K217" i="5"/>
  <c r="W108" i="6"/>
  <c r="BO42" i="6"/>
  <c r="BM42" i="6" s="1"/>
  <c r="U289" i="10"/>
  <c r="AL51" i="10"/>
  <c r="AP51" i="10" s="1"/>
  <c r="BH18" i="10"/>
  <c r="AL284" i="10"/>
  <c r="AC283" i="5"/>
  <c r="AL217" i="5"/>
  <c r="K110" i="5"/>
  <c r="AC20" i="5"/>
  <c r="M262" i="10"/>
  <c r="BJ60" i="10"/>
  <c r="BH44" i="10"/>
  <c r="BH266" i="10"/>
  <c r="M266" i="10"/>
  <c r="AR289" i="10"/>
  <c r="Q289" i="10"/>
  <c r="AC110" i="5"/>
  <c r="K242" i="5"/>
  <c r="AL110" i="5"/>
  <c r="AL41" i="5"/>
  <c r="BO253" i="6"/>
  <c r="BO214" i="6"/>
  <c r="BM214" i="6" s="1"/>
  <c r="G287" i="9"/>
  <c r="I245" i="9" s="1"/>
  <c r="AL248" i="10"/>
  <c r="AX248" i="10" s="1"/>
  <c r="M44" i="10"/>
  <c r="M103" i="10"/>
  <c r="BH42" i="10"/>
  <c r="BH121" i="10"/>
  <c r="M121" i="10"/>
  <c r="BF219" i="10"/>
  <c r="K283" i="5"/>
  <c r="Q217" i="5"/>
  <c r="AL283" i="5"/>
  <c r="AC242" i="5"/>
  <c r="AC30" i="5"/>
  <c r="Q41" i="5"/>
  <c r="AB289" i="8"/>
  <c r="BO213" i="6"/>
  <c r="Y213" i="6" s="1"/>
  <c r="AV289" i="10"/>
  <c r="M122" i="10"/>
  <c r="AL251" i="10"/>
  <c r="AL126" i="10"/>
  <c r="CB60" i="9"/>
  <c r="W185" i="5"/>
  <c r="W103" i="5"/>
  <c r="K30" i="5"/>
  <c r="BO285" i="6"/>
  <c r="BM285" i="6" s="1"/>
  <c r="AN289" i="8"/>
  <c r="AL190" i="10"/>
  <c r="AX190" i="10" s="1"/>
  <c r="BJ219" i="10"/>
  <c r="BH122" i="10"/>
  <c r="M133" i="10"/>
  <c r="AL133" i="10"/>
  <c r="AT133" i="10" s="1"/>
  <c r="BH90" i="10"/>
  <c r="Q283" i="5"/>
  <c r="K185" i="5"/>
  <c r="AL30" i="5"/>
  <c r="K39" i="5"/>
  <c r="BF287" i="10"/>
  <c r="G287" i="10" s="1"/>
  <c r="BH190" i="10"/>
  <c r="AP102" i="10"/>
  <c r="BH259" i="10"/>
  <c r="M259" i="10"/>
  <c r="AL92" i="10"/>
  <c r="AL121" i="10"/>
  <c r="AP199" i="10"/>
  <c r="AX199" i="10"/>
  <c r="AT199" i="10"/>
  <c r="AX267" i="10"/>
  <c r="AT267" i="10"/>
  <c r="AP267" i="10"/>
  <c r="AX285" i="10"/>
  <c r="AT285" i="10"/>
  <c r="AP285" i="10"/>
  <c r="AX186" i="10"/>
  <c r="AT186" i="10"/>
  <c r="AP186" i="10"/>
  <c r="AX187" i="10"/>
  <c r="AT187" i="10"/>
  <c r="AP187" i="10"/>
  <c r="AT185" i="10"/>
  <c r="AP185" i="10"/>
  <c r="AX185" i="10"/>
  <c r="AT211" i="10"/>
  <c r="AP211" i="10"/>
  <c r="AX211" i="10"/>
  <c r="AX260" i="10"/>
  <c r="AT260" i="10"/>
  <c r="AP260" i="10"/>
  <c r="AP207" i="10"/>
  <c r="AT207" i="10"/>
  <c r="AX207" i="10"/>
  <c r="BH192" i="10"/>
  <c r="M192" i="10"/>
  <c r="AP247" i="10"/>
  <c r="AX247" i="10"/>
  <c r="AT247" i="10"/>
  <c r="AL192" i="10"/>
  <c r="BH209" i="10"/>
  <c r="M209" i="10"/>
  <c r="AP167" i="10"/>
  <c r="AX167" i="10"/>
  <c r="AT167" i="10"/>
  <c r="K60" i="10"/>
  <c r="AL14" i="10"/>
  <c r="M14" i="10"/>
  <c r="BH14" i="10"/>
  <c r="BH95" i="10"/>
  <c r="M95" i="10"/>
  <c r="AL95" i="10"/>
  <c r="M147" i="10"/>
  <c r="BH147" i="10"/>
  <c r="BD289" i="10"/>
  <c r="G60" i="10"/>
  <c r="AX23" i="10"/>
  <c r="AT23" i="10"/>
  <c r="AP23" i="10"/>
  <c r="AX103" i="10"/>
  <c r="AT103" i="10"/>
  <c r="AP103" i="10"/>
  <c r="M198" i="10"/>
  <c r="BH198" i="10"/>
  <c r="AX249" i="10"/>
  <c r="AT249" i="10"/>
  <c r="AP249" i="10"/>
  <c r="M281" i="10"/>
  <c r="BH281" i="10"/>
  <c r="AL257" i="10"/>
  <c r="M257" i="10"/>
  <c r="BH257" i="10"/>
  <c r="AX143" i="10"/>
  <c r="AT143" i="10"/>
  <c r="AP143" i="10"/>
  <c r="AX108" i="10"/>
  <c r="AT108" i="10"/>
  <c r="AP108" i="10"/>
  <c r="AL166" i="10"/>
  <c r="BH166" i="10"/>
  <c r="AX172" i="10"/>
  <c r="AT172" i="10"/>
  <c r="AP172" i="10"/>
  <c r="AX93" i="10"/>
  <c r="AP93" i="10"/>
  <c r="AT93" i="10"/>
  <c r="M125" i="10"/>
  <c r="BH125" i="10"/>
  <c r="AX56" i="10"/>
  <c r="AT56" i="10"/>
  <c r="AP56" i="10"/>
  <c r="AX241" i="10"/>
  <c r="AT241" i="10"/>
  <c r="AP241" i="10"/>
  <c r="AX278" i="10"/>
  <c r="AX256" i="10"/>
  <c r="AT256" i="10"/>
  <c r="AP256" i="10"/>
  <c r="AT178" i="10"/>
  <c r="AP178" i="10"/>
  <c r="AX178" i="10"/>
  <c r="AP140" i="10"/>
  <c r="AX140" i="10"/>
  <c r="AT140" i="10"/>
  <c r="M135" i="10"/>
  <c r="BH135" i="10"/>
  <c r="AX119" i="10"/>
  <c r="AT119" i="10"/>
  <c r="AP119" i="10"/>
  <c r="AX122" i="10"/>
  <c r="AT122" i="10"/>
  <c r="AP122" i="10"/>
  <c r="AL113" i="10"/>
  <c r="M113" i="10"/>
  <c r="BH113" i="10"/>
  <c r="E289" i="10"/>
  <c r="AX44" i="10"/>
  <c r="AT44" i="10"/>
  <c r="AP44" i="10"/>
  <c r="AX18" i="10"/>
  <c r="AT18" i="10"/>
  <c r="AP18" i="10"/>
  <c r="AT35" i="10"/>
  <c r="AP35" i="10"/>
  <c r="AX35" i="10"/>
  <c r="AL279" i="10"/>
  <c r="M279" i="10"/>
  <c r="BH279" i="10"/>
  <c r="AX216" i="10"/>
  <c r="AT216" i="10"/>
  <c r="AP216" i="10"/>
  <c r="M196" i="10"/>
  <c r="BH196" i="10"/>
  <c r="AL281" i="10"/>
  <c r="BH201" i="10"/>
  <c r="M201" i="10"/>
  <c r="AL201" i="10"/>
  <c r="AL109" i="10"/>
  <c r="M109" i="10"/>
  <c r="BH109" i="10"/>
  <c r="AP144" i="10"/>
  <c r="AX144" i="10"/>
  <c r="AT144" i="10"/>
  <c r="AT50" i="10"/>
  <c r="AP50" i="10"/>
  <c r="AX50" i="10"/>
  <c r="AT17" i="10"/>
  <c r="AP17" i="10"/>
  <c r="AX17" i="10"/>
  <c r="AL275" i="10"/>
  <c r="M275" i="10"/>
  <c r="BH275" i="10"/>
  <c r="AX253" i="10"/>
  <c r="AT253" i="10"/>
  <c r="AP253" i="10"/>
  <c r="AX195" i="10"/>
  <c r="AT195" i="10"/>
  <c r="AP195" i="10"/>
  <c r="M187" i="10"/>
  <c r="BH187" i="10"/>
  <c r="AP196" i="10"/>
  <c r="AX196" i="10"/>
  <c r="AT196" i="10"/>
  <c r="BH193" i="10"/>
  <c r="M193" i="10"/>
  <c r="AX245" i="10"/>
  <c r="AT245" i="10"/>
  <c r="AP245" i="10"/>
  <c r="AX177" i="10"/>
  <c r="AT177" i="10"/>
  <c r="AP177" i="10"/>
  <c r="AX128" i="10"/>
  <c r="AT128" i="10"/>
  <c r="AX181" i="10"/>
  <c r="AP181" i="10"/>
  <c r="BH98" i="10"/>
  <c r="M98" i="10"/>
  <c r="AL98" i="10"/>
  <c r="I211" i="10"/>
  <c r="I197" i="10"/>
  <c r="I213" i="10"/>
  <c r="I192" i="10"/>
  <c r="I189" i="10"/>
  <c r="I119" i="10"/>
  <c r="I121" i="10"/>
  <c r="I103" i="10"/>
  <c r="I116" i="10"/>
  <c r="I102" i="10"/>
  <c r="I93" i="10"/>
  <c r="BH91" i="10"/>
  <c r="AL91" i="10"/>
  <c r="M91" i="10"/>
  <c r="AL129" i="10"/>
  <c r="M129" i="10"/>
  <c r="BH129" i="10"/>
  <c r="AX45" i="10"/>
  <c r="AT45" i="10"/>
  <c r="AP45" i="10"/>
  <c r="AX15" i="10"/>
  <c r="AT15" i="10"/>
  <c r="AP15" i="10"/>
  <c r="AX38" i="10"/>
  <c r="AT38" i="10"/>
  <c r="AP38" i="10"/>
  <c r="AL272" i="10"/>
  <c r="M272" i="10"/>
  <c r="BH272" i="10"/>
  <c r="AT183" i="10"/>
  <c r="AX183" i="10"/>
  <c r="AP183" i="10"/>
  <c r="M207" i="10"/>
  <c r="BH207" i="10"/>
  <c r="M210" i="10"/>
  <c r="BH210" i="10"/>
  <c r="AX274" i="10"/>
  <c r="AT274" i="10"/>
  <c r="AP274" i="10"/>
  <c r="M245" i="10"/>
  <c r="BH245" i="10"/>
  <c r="BH183" i="10"/>
  <c r="M183" i="10"/>
  <c r="AX132" i="10"/>
  <c r="AP132" i="10"/>
  <c r="AT132" i="10"/>
  <c r="AP138" i="10"/>
  <c r="AX138" i="10"/>
  <c r="AT138" i="10"/>
  <c r="AX97" i="10"/>
  <c r="AP97" i="10"/>
  <c r="AT97" i="10"/>
  <c r="AL120" i="10"/>
  <c r="M120" i="10"/>
  <c r="BH120" i="10"/>
  <c r="AX139" i="10"/>
  <c r="AT139" i="10"/>
  <c r="AP139" i="10"/>
  <c r="BH123" i="10"/>
  <c r="M123" i="10"/>
  <c r="AL123" i="10"/>
  <c r="AL147" i="10"/>
  <c r="M267" i="10"/>
  <c r="BH267" i="10"/>
  <c r="AX205" i="10"/>
  <c r="AT205" i="10"/>
  <c r="AP205" i="10"/>
  <c r="M203" i="10"/>
  <c r="BH203" i="10"/>
  <c r="M199" i="10"/>
  <c r="BH199" i="10"/>
  <c r="AL243" i="10"/>
  <c r="M243" i="10"/>
  <c r="BH243" i="10"/>
  <c r="AX197" i="10"/>
  <c r="AT197" i="10"/>
  <c r="AP197" i="10"/>
  <c r="AX105" i="10"/>
  <c r="AP105" i="10"/>
  <c r="AT105" i="10"/>
  <c r="AP114" i="10"/>
  <c r="AX114" i="10"/>
  <c r="AT114" i="10"/>
  <c r="BH131" i="10"/>
  <c r="M131" i="10"/>
  <c r="AL131" i="10"/>
  <c r="AJ195" i="10"/>
  <c r="AJ219" i="10"/>
  <c r="AJ208" i="10"/>
  <c r="AJ193" i="10"/>
  <c r="AJ207" i="10"/>
  <c r="AJ196" i="10"/>
  <c r="AJ133" i="10"/>
  <c r="AJ167" i="10"/>
  <c r="AJ178" i="10"/>
  <c r="AJ125" i="10"/>
  <c r="AJ179" i="10"/>
  <c r="AJ116" i="10"/>
  <c r="AJ91" i="10"/>
  <c r="AJ123" i="10"/>
  <c r="AJ140" i="10"/>
  <c r="AJ107" i="10"/>
  <c r="AJ110" i="10"/>
  <c r="AJ146" i="10"/>
  <c r="AJ93" i="10"/>
  <c r="AJ111" i="10"/>
  <c r="AX90" i="10"/>
  <c r="AX104" i="10"/>
  <c r="AT104" i="10"/>
  <c r="AP104" i="10"/>
  <c r="AL254" i="10"/>
  <c r="M254" i="10"/>
  <c r="BH254" i="10"/>
  <c r="AX263" i="10"/>
  <c r="AT263" i="10"/>
  <c r="AP263" i="10"/>
  <c r="AX202" i="10"/>
  <c r="AP202" i="10"/>
  <c r="AT202" i="10"/>
  <c r="AL198" i="10"/>
  <c r="M242" i="10"/>
  <c r="BH242" i="10"/>
  <c r="BH208" i="10"/>
  <c r="M208" i="10"/>
  <c r="AL208" i="10"/>
  <c r="AL193" i="10"/>
  <c r="AX116" i="10"/>
  <c r="AP116" i="10"/>
  <c r="AT116" i="10"/>
  <c r="AT179" i="10"/>
  <c r="AX179" i="10"/>
  <c r="AP179" i="10"/>
  <c r="AX173" i="10"/>
  <c r="AT173" i="10"/>
  <c r="AP173" i="10"/>
  <c r="AX111" i="10"/>
  <c r="AT111" i="10"/>
  <c r="AP111" i="10"/>
  <c r="AT175" i="10"/>
  <c r="AX175" i="10"/>
  <c r="AP175" i="10"/>
  <c r="AT39" i="10"/>
  <c r="AP39" i="10"/>
  <c r="AX39" i="10"/>
  <c r="AP107" i="10"/>
  <c r="AX107" i="10"/>
  <c r="AT107" i="10"/>
  <c r="AT32" i="10"/>
  <c r="AP32" i="10"/>
  <c r="AX32" i="10"/>
  <c r="M249" i="10"/>
  <c r="BH249" i="10"/>
  <c r="AX271" i="10"/>
  <c r="AT271" i="10"/>
  <c r="AP271" i="10"/>
  <c r="AL203" i="10"/>
  <c r="AL242" i="10"/>
  <c r="BH189" i="10"/>
  <c r="M189" i="10"/>
  <c r="AL189" i="10"/>
  <c r="AX266" i="10"/>
  <c r="AT266" i="10"/>
  <c r="AP266" i="10"/>
  <c r="K219" i="10"/>
  <c r="M219" i="10" s="1"/>
  <c r="BH89" i="10"/>
  <c r="M89" i="10"/>
  <c r="AL89" i="10"/>
  <c r="AF289" i="10"/>
  <c r="AH60" i="10"/>
  <c r="AX26" i="10"/>
  <c r="AT26" i="10"/>
  <c r="AP26" i="10"/>
  <c r="AX27" i="10"/>
  <c r="AT27" i="10"/>
  <c r="AP27" i="10"/>
  <c r="AT46" i="10"/>
  <c r="AP46" i="10"/>
  <c r="AX46" i="10"/>
  <c r="AT24" i="10"/>
  <c r="AP24" i="10"/>
  <c r="AX24" i="10"/>
  <c r="AL209" i="10"/>
  <c r="M285" i="10"/>
  <c r="BH285" i="10"/>
  <c r="AL210" i="10"/>
  <c r="AL265" i="10"/>
  <c r="M265" i="10"/>
  <c r="BH265" i="10"/>
  <c r="AX134" i="10"/>
  <c r="AT134" i="10"/>
  <c r="AP134" i="10"/>
  <c r="AX135" i="10"/>
  <c r="AT135" i="10"/>
  <c r="AP135" i="10"/>
  <c r="AX169" i="10"/>
  <c r="AT169" i="10"/>
  <c r="AP169" i="10"/>
  <c r="BH165" i="10"/>
  <c r="M165" i="10"/>
  <c r="AX125" i="10"/>
  <c r="AT125" i="10"/>
  <c r="AP125" i="10"/>
  <c r="AX217" i="10"/>
  <c r="AT217" i="10"/>
  <c r="AP217" i="10"/>
  <c r="AL283" i="10"/>
  <c r="M283" i="10"/>
  <c r="BH283" i="10"/>
  <c r="M195" i="10"/>
  <c r="BH195" i="10"/>
  <c r="AP184" i="10"/>
  <c r="AX184" i="10"/>
  <c r="AT184" i="10"/>
  <c r="AL261" i="10"/>
  <c r="M261" i="10"/>
  <c r="BH261" i="10"/>
  <c r="AL250" i="10"/>
  <c r="M250" i="10"/>
  <c r="BH250" i="10"/>
  <c r="AP174" i="10"/>
  <c r="AX174" i="10"/>
  <c r="AT174" i="10"/>
  <c r="AX141" i="10"/>
  <c r="AT141" i="10"/>
  <c r="AP141" i="10"/>
  <c r="AT58" i="10"/>
  <c r="AP58" i="10"/>
  <c r="AX58" i="10"/>
  <c r="AX145" i="10"/>
  <c r="AT145" i="10"/>
  <c r="AP145" i="10"/>
  <c r="Y289" i="10"/>
  <c r="AP117" i="10"/>
  <c r="AX117" i="10"/>
  <c r="AT117" i="10"/>
  <c r="M185" i="10"/>
  <c r="BH185" i="10"/>
  <c r="M186" i="10"/>
  <c r="BH186" i="10"/>
  <c r="M260" i="10"/>
  <c r="BH260" i="10"/>
  <c r="BH197" i="10"/>
  <c r="M197" i="10"/>
  <c r="M211" i="10"/>
  <c r="BH211" i="10"/>
  <c r="AX180" i="10"/>
  <c r="AT180" i="10"/>
  <c r="AP180" i="10"/>
  <c r="AL165" i="10"/>
  <c r="AX115" i="10"/>
  <c r="AT115" i="10"/>
  <c r="AP115" i="10"/>
  <c r="AT28" i="10"/>
  <c r="AP28" i="10"/>
  <c r="AX28" i="10"/>
  <c r="AT21" i="10"/>
  <c r="AP21" i="10"/>
  <c r="AX21" i="10"/>
  <c r="AX29" i="10"/>
  <c r="AT29" i="10"/>
  <c r="AP29" i="10"/>
  <c r="AW213" i="6"/>
  <c r="AL279" i="5"/>
  <c r="K213" i="5"/>
  <c r="AL216" i="5"/>
  <c r="W172" i="5"/>
  <c r="Q203" i="5"/>
  <c r="AL57" i="5"/>
  <c r="K102" i="5"/>
  <c r="Q30" i="5"/>
  <c r="K42" i="5"/>
  <c r="AO287" i="6"/>
  <c r="BO280" i="6"/>
  <c r="AW280" i="6" s="1"/>
  <c r="BO267" i="6"/>
  <c r="AK267" i="6" s="1"/>
  <c r="BO90" i="6"/>
  <c r="BM108" i="6"/>
  <c r="BO208" i="6"/>
  <c r="BG208" i="6" s="1"/>
  <c r="AR219" i="9"/>
  <c r="AT205" i="9" s="1"/>
  <c r="U287" i="5"/>
  <c r="AL213" i="5"/>
  <c r="K274" i="5"/>
  <c r="Q216" i="5"/>
  <c r="W203" i="5"/>
  <c r="W57" i="5"/>
  <c r="AL26" i="5"/>
  <c r="BO257" i="6"/>
  <c r="BM257" i="6" s="1"/>
  <c r="BO247" i="6"/>
  <c r="BO259" i="6"/>
  <c r="BG259" i="6" s="1"/>
  <c r="BE213" i="6"/>
  <c r="BO169" i="6"/>
  <c r="AE169" i="6" s="1"/>
  <c r="Y108" i="6"/>
  <c r="BO33" i="6"/>
  <c r="AQ33" i="6" s="1"/>
  <c r="BO137" i="6"/>
  <c r="AQ137" i="6" s="1"/>
  <c r="BO207" i="6"/>
  <c r="BV60" i="9"/>
  <c r="AL274" i="5"/>
  <c r="W111" i="6"/>
  <c r="BZ287" i="9"/>
  <c r="AR287" i="9" s="1"/>
  <c r="AT261" i="9" s="1"/>
  <c r="CD287" i="9"/>
  <c r="BD287" i="9" s="1"/>
  <c r="BF287" i="9" s="1"/>
  <c r="Y219" i="9"/>
  <c r="AA183" i="9" s="1"/>
  <c r="Q274" i="5"/>
  <c r="K131" i="5"/>
  <c r="W32" i="5"/>
  <c r="Q18" i="5"/>
  <c r="BO186" i="6"/>
  <c r="BM186" i="6" s="1"/>
  <c r="BO175" i="6"/>
  <c r="BO38" i="6"/>
  <c r="Y38" i="6" s="1"/>
  <c r="W274" i="5"/>
  <c r="W131" i="5"/>
  <c r="BO248" i="6"/>
  <c r="AQ248" i="6" s="1"/>
  <c r="BO190" i="6"/>
  <c r="AK190" i="6" s="1"/>
  <c r="AT210" i="9"/>
  <c r="W214" i="5"/>
  <c r="W205" i="6"/>
  <c r="W214" i="6"/>
  <c r="BO105" i="6"/>
  <c r="Y105" i="6" s="1"/>
  <c r="BO36" i="6"/>
  <c r="AQ36" i="6" s="1"/>
  <c r="AH289" i="5"/>
  <c r="AC214" i="5"/>
  <c r="Q57" i="5"/>
  <c r="Q242" i="5"/>
  <c r="Q32" i="5"/>
  <c r="K41" i="5"/>
  <c r="W140" i="6"/>
  <c r="W48" i="6"/>
  <c r="BO107" i="6"/>
  <c r="AQ107" i="6" s="1"/>
  <c r="BP60" i="9"/>
  <c r="BN60" i="9"/>
  <c r="AU287" i="6"/>
  <c r="K214" i="5"/>
  <c r="AC241" i="5"/>
  <c r="W251" i="5"/>
  <c r="K53" i="5"/>
  <c r="BO110" i="6"/>
  <c r="AE110" i="6" s="1"/>
  <c r="S289" i="8"/>
  <c r="K251" i="5"/>
  <c r="W39" i="6"/>
  <c r="E289" i="8"/>
  <c r="AL214" i="5"/>
  <c r="Q241" i="5"/>
  <c r="K199" i="5"/>
  <c r="AL251" i="5"/>
  <c r="W192" i="5"/>
  <c r="Q172" i="5"/>
  <c r="S219" i="9"/>
  <c r="U213" i="9" s="1"/>
  <c r="Q289" i="9"/>
  <c r="BH219" i="9"/>
  <c r="BZ219" i="9"/>
  <c r="BX287" i="9"/>
  <c r="AL287" i="9" s="1"/>
  <c r="U60" i="9"/>
  <c r="U27" i="9"/>
  <c r="U29" i="9"/>
  <c r="U54" i="9"/>
  <c r="U44" i="9"/>
  <c r="U28" i="9"/>
  <c r="U58" i="9"/>
  <c r="U47" i="9"/>
  <c r="U38" i="9"/>
  <c r="U48" i="9"/>
  <c r="U40" i="9"/>
  <c r="U36" i="9"/>
  <c r="U57" i="9"/>
  <c r="U16" i="9"/>
  <c r="U35" i="9"/>
  <c r="BN287" i="9"/>
  <c r="CB287" i="9"/>
  <c r="CD219" i="9"/>
  <c r="BD219" i="9" s="1"/>
  <c r="BN219" i="9"/>
  <c r="CB219" i="9"/>
  <c r="BR219" i="9"/>
  <c r="U24" i="9"/>
  <c r="U30" i="9"/>
  <c r="AJ289" i="9"/>
  <c r="AL60" i="9"/>
  <c r="AN42" i="9" s="1"/>
  <c r="U53" i="9"/>
  <c r="AP289" i="9"/>
  <c r="BT287" i="9"/>
  <c r="Y287" i="9" s="1"/>
  <c r="G219" i="9"/>
  <c r="I127" i="9" s="1"/>
  <c r="U51" i="9"/>
  <c r="BH60" i="9"/>
  <c r="U15" i="9"/>
  <c r="U34" i="9"/>
  <c r="K289" i="9"/>
  <c r="M60" i="9"/>
  <c r="O51" i="9" s="1"/>
  <c r="AV289" i="9"/>
  <c r="AX60" i="9"/>
  <c r="AZ15" i="9" s="1"/>
  <c r="U32" i="9"/>
  <c r="M287" i="9"/>
  <c r="BV219" i="9"/>
  <c r="BT219" i="9"/>
  <c r="W289" i="9"/>
  <c r="Y60" i="9"/>
  <c r="AA26" i="9" s="1"/>
  <c r="BR60" i="9"/>
  <c r="U45" i="9"/>
  <c r="BX60" i="9"/>
  <c r="U22" i="9"/>
  <c r="U39" i="9"/>
  <c r="U52" i="9"/>
  <c r="U50" i="9"/>
  <c r="BP219" i="9"/>
  <c r="BP289" i="9" s="1"/>
  <c r="U41" i="9"/>
  <c r="U46" i="9"/>
  <c r="U14" i="9"/>
  <c r="AX287" i="9"/>
  <c r="AZ278" i="9" s="1"/>
  <c r="M219" i="9"/>
  <c r="O207" i="9" s="1"/>
  <c r="BB289" i="9"/>
  <c r="BD60" i="9"/>
  <c r="BF60" i="9" s="1"/>
  <c r="AA36" i="9"/>
  <c r="BR287" i="9"/>
  <c r="S287" i="9" s="1"/>
  <c r="BH287" i="9"/>
  <c r="BV287" i="9"/>
  <c r="AE287" i="9" s="1"/>
  <c r="E289" i="9"/>
  <c r="G60" i="9"/>
  <c r="I34" i="9" s="1"/>
  <c r="AC289" i="9"/>
  <c r="AE60" i="9"/>
  <c r="AG53" i="9" s="1"/>
  <c r="AT140" i="9"/>
  <c r="U17" i="9"/>
  <c r="BT60" i="9"/>
  <c r="BX219" i="9"/>
  <c r="AE219" i="9"/>
  <c r="AG177" i="9" s="1"/>
  <c r="U20" i="9"/>
  <c r="U26" i="9"/>
  <c r="U56" i="9"/>
  <c r="BL289" i="9"/>
  <c r="BW289" i="9"/>
  <c r="BS289" i="9"/>
  <c r="BQ289" i="9"/>
  <c r="BO289" i="9"/>
  <c r="BZ60" i="9"/>
  <c r="U42" i="9"/>
  <c r="U21" i="9"/>
  <c r="AL219" i="9"/>
  <c r="AN132" i="9" s="1"/>
  <c r="CD60" i="9"/>
  <c r="U18" i="9"/>
  <c r="AX219" i="9"/>
  <c r="AZ92" i="9" s="1"/>
  <c r="AT105" i="9"/>
  <c r="AA53" i="9"/>
  <c r="AR60" i="9"/>
  <c r="AT22" i="9" s="1"/>
  <c r="Q187" i="5"/>
  <c r="AL245" i="5"/>
  <c r="AC53" i="5"/>
  <c r="AL242" i="5"/>
  <c r="W138" i="5"/>
  <c r="AC102" i="5"/>
  <c r="Q39" i="5"/>
  <c r="BO241" i="6"/>
  <c r="BG241" i="6" s="1"/>
  <c r="BO167" i="6"/>
  <c r="BM167" i="6" s="1"/>
  <c r="W125" i="6"/>
  <c r="BO198" i="6"/>
  <c r="BG198" i="6" s="1"/>
  <c r="BO101" i="6"/>
  <c r="AE101" i="6" s="1"/>
  <c r="AF60" i="8"/>
  <c r="AH60" i="8" s="1"/>
  <c r="AC245" i="5"/>
  <c r="AL273" i="5"/>
  <c r="K241" i="5"/>
  <c r="Q53" i="5"/>
  <c r="AC181" i="5"/>
  <c r="AL138" i="5"/>
  <c r="AL102" i="5"/>
  <c r="AL20" i="5"/>
  <c r="AC39" i="5"/>
  <c r="BO250" i="6"/>
  <c r="AQ250" i="6" s="1"/>
  <c r="BO138" i="6"/>
  <c r="BG138" i="6" s="1"/>
  <c r="BO133" i="6"/>
  <c r="AW133" i="6" s="1"/>
  <c r="K123" i="5"/>
  <c r="K181" i="5"/>
  <c r="W102" i="5"/>
  <c r="AC116" i="5"/>
  <c r="K24" i="5"/>
  <c r="W20" i="5"/>
  <c r="W16" i="5"/>
  <c r="BO196" i="6"/>
  <c r="BG196" i="6" s="1"/>
  <c r="BO95" i="6"/>
  <c r="AE95" i="6" s="1"/>
  <c r="BO191" i="6"/>
  <c r="AQ191" i="6" s="1"/>
  <c r="Q273" i="5"/>
  <c r="W241" i="5"/>
  <c r="W178" i="5"/>
  <c r="AL123" i="5"/>
  <c r="AL203" i="5"/>
  <c r="AL181" i="5"/>
  <c r="K116" i="5"/>
  <c r="AL24" i="5"/>
  <c r="Q20" i="5"/>
  <c r="Q46" i="5"/>
  <c r="BO203" i="6"/>
  <c r="BM203" i="6" s="1"/>
  <c r="E289" i="6"/>
  <c r="K208" i="5"/>
  <c r="Q24" i="5"/>
  <c r="AC34" i="5"/>
  <c r="BO126" i="6"/>
  <c r="BG126" i="6" s="1"/>
  <c r="W185" i="6"/>
  <c r="BO102" i="6"/>
  <c r="BG102" i="6" s="1"/>
  <c r="AF287" i="8"/>
  <c r="AH287" i="8" s="1"/>
  <c r="AJ262" i="8" s="1"/>
  <c r="Q208" i="5"/>
  <c r="AL208" i="5"/>
  <c r="W24" i="5"/>
  <c r="BO284" i="6"/>
  <c r="BG284" i="6" s="1"/>
  <c r="X289" i="8"/>
  <c r="W208" i="5"/>
  <c r="G289" i="7"/>
  <c r="AC216" i="5"/>
  <c r="Q42" i="5"/>
  <c r="W278" i="6"/>
  <c r="BO245" i="6"/>
  <c r="BG245" i="6" s="1"/>
  <c r="BO58" i="6"/>
  <c r="AE58" i="6" s="1"/>
  <c r="BO28" i="6"/>
  <c r="BG28" i="6" s="1"/>
  <c r="K289" i="7"/>
  <c r="K289" i="8"/>
  <c r="O60" i="5"/>
  <c r="AC138" i="5"/>
  <c r="BO141" i="6"/>
  <c r="AK141" i="6" s="1"/>
  <c r="O289" i="8"/>
  <c r="AC187" i="5"/>
  <c r="BO147" i="6"/>
  <c r="AW147" i="6" s="1"/>
  <c r="E289" i="7"/>
  <c r="AF219" i="8"/>
  <c r="AH219" i="8" s="1"/>
  <c r="AH89" i="8"/>
  <c r="W244" i="5"/>
  <c r="AL131" i="5"/>
  <c r="W145" i="5"/>
  <c r="K115" i="5"/>
  <c r="AC103" i="5"/>
  <c r="AL52" i="5"/>
  <c r="U60" i="5"/>
  <c r="BO145" i="6"/>
  <c r="BM145" i="6" s="1"/>
  <c r="AI219" i="6"/>
  <c r="BO135" i="6"/>
  <c r="M289" i="7"/>
  <c r="AL115" i="5"/>
  <c r="W199" i="5"/>
  <c r="AO219" i="6"/>
  <c r="AE129" i="6"/>
  <c r="W102" i="6"/>
  <c r="BO116" i="6"/>
  <c r="AE116" i="6" s="1"/>
  <c r="Q115" i="5"/>
  <c r="AC199" i="5"/>
  <c r="AL260" i="5"/>
  <c r="AP219" i="5"/>
  <c r="AR201" i="5" s="1"/>
  <c r="W115" i="5"/>
  <c r="K18" i="5"/>
  <c r="W46" i="5"/>
  <c r="Q168" i="5"/>
  <c r="BO192" i="6"/>
  <c r="AK192" i="6" s="1"/>
  <c r="BO177" i="6"/>
  <c r="BM177" i="6" s="1"/>
  <c r="BG129" i="6"/>
  <c r="W144" i="6"/>
  <c r="BO56" i="6"/>
  <c r="Y56" i="6" s="1"/>
  <c r="K33" i="5"/>
  <c r="AK129" i="6"/>
  <c r="BO99" i="6"/>
  <c r="BG99" i="6" s="1"/>
  <c r="W147" i="6"/>
  <c r="BM129" i="6"/>
  <c r="W129" i="6"/>
  <c r="BO50" i="6"/>
  <c r="BM50" i="6" s="1"/>
  <c r="BA289" i="6"/>
  <c r="BO18" i="6"/>
  <c r="AW18" i="6" s="1"/>
  <c r="AL199" i="5"/>
  <c r="AL266" i="5"/>
  <c r="AQ129" i="6"/>
  <c r="BO165" i="6"/>
  <c r="AW165" i="6" s="1"/>
  <c r="W121" i="6"/>
  <c r="BO20" i="6"/>
  <c r="BG20" i="6" s="1"/>
  <c r="W259" i="5"/>
  <c r="Q266" i="5"/>
  <c r="W168" i="5"/>
  <c r="AJ289" i="5"/>
  <c r="BO249" i="6"/>
  <c r="AQ249" i="6" s="1"/>
  <c r="BO120" i="6"/>
  <c r="AK120" i="6" s="1"/>
  <c r="BO57" i="6"/>
  <c r="Y57" i="6" s="1"/>
  <c r="Q289" i="7"/>
  <c r="K168" i="5"/>
  <c r="Q131" i="5"/>
  <c r="BO279" i="6"/>
  <c r="BG279" i="6" s="1"/>
  <c r="BO269" i="6"/>
  <c r="BG269" i="6" s="1"/>
  <c r="BO143" i="6"/>
  <c r="BG143" i="6" s="1"/>
  <c r="W107" i="6"/>
  <c r="K103" i="5"/>
  <c r="W109" i="5"/>
  <c r="AL168" i="5"/>
  <c r="AC203" i="5"/>
  <c r="W54" i="5"/>
  <c r="AL103" i="5"/>
  <c r="W52" i="5"/>
  <c r="K26" i="5"/>
  <c r="BO243" i="6"/>
  <c r="AK243" i="6" s="1"/>
  <c r="W137" i="6"/>
  <c r="W115" i="6"/>
  <c r="BO187" i="6"/>
  <c r="AK187" i="6" s="1"/>
  <c r="BO273" i="6"/>
  <c r="Y273" i="6" s="1"/>
  <c r="BO272" i="6"/>
  <c r="Y272" i="6" s="1"/>
  <c r="AW129" i="6"/>
  <c r="AC259" i="5"/>
  <c r="AL109" i="5"/>
  <c r="Q33" i="5"/>
  <c r="AL116" i="5"/>
  <c r="W58" i="5"/>
  <c r="K34" i="5"/>
  <c r="AQ213" i="6"/>
  <c r="BO15" i="6"/>
  <c r="BG15" i="6" s="1"/>
  <c r="AC244" i="5"/>
  <c r="W273" i="5"/>
  <c r="AC273" i="5"/>
  <c r="AC111" i="5"/>
  <c r="K147" i="5"/>
  <c r="Q145" i="5"/>
  <c r="AL54" i="5"/>
  <c r="AC109" i="5"/>
  <c r="W116" i="5"/>
  <c r="AC58" i="5"/>
  <c r="K40" i="5"/>
  <c r="AL34" i="5"/>
  <c r="BO254" i="6"/>
  <c r="AW254" i="6" s="1"/>
  <c r="W208" i="6"/>
  <c r="BO173" i="6"/>
  <c r="BG173" i="6" s="1"/>
  <c r="AL33" i="5"/>
  <c r="AC271" i="5"/>
  <c r="K111" i="5"/>
  <c r="AL40" i="5"/>
  <c r="BO172" i="6"/>
  <c r="BM172" i="6" s="1"/>
  <c r="W20" i="6"/>
  <c r="AL119" i="5"/>
  <c r="K109" i="5"/>
  <c r="K271" i="5"/>
  <c r="AL111" i="5"/>
  <c r="Q16" i="5"/>
  <c r="U287" i="6"/>
  <c r="W287" i="6" s="1"/>
  <c r="BO210" i="6"/>
  <c r="BM210" i="6" s="1"/>
  <c r="K289" i="6"/>
  <c r="Q111" i="5"/>
  <c r="BO262" i="6"/>
  <c r="AE262" i="6" s="1"/>
  <c r="BO30" i="6"/>
  <c r="BM30" i="6" s="1"/>
  <c r="BO22" i="6"/>
  <c r="Y22" i="6" s="1"/>
  <c r="BO26" i="6"/>
  <c r="BG26" i="6" s="1"/>
  <c r="AL271" i="5"/>
  <c r="Q271" i="5"/>
  <c r="K38" i="5"/>
  <c r="AC16" i="5"/>
  <c r="BO51" i="6"/>
  <c r="W51" i="6"/>
  <c r="K54" i="5"/>
  <c r="AL38" i="5"/>
  <c r="K16" i="5"/>
  <c r="BO217" i="6"/>
  <c r="AW217" i="6" s="1"/>
  <c r="W207" i="6"/>
  <c r="BO171" i="6"/>
  <c r="BM171" i="6" s="1"/>
  <c r="S289" i="6"/>
  <c r="BO17" i="6"/>
  <c r="AQ17" i="6" s="1"/>
  <c r="BO46" i="6"/>
  <c r="W46" i="6"/>
  <c r="Q54" i="5"/>
  <c r="Q38" i="5"/>
  <c r="W174" i="6"/>
  <c r="K259" i="5"/>
  <c r="AL259" i="5"/>
  <c r="K244" i="5"/>
  <c r="K145" i="5"/>
  <c r="W33" i="5"/>
  <c r="AC38" i="5"/>
  <c r="K46" i="5"/>
  <c r="BO216" i="6"/>
  <c r="BG216" i="6" s="1"/>
  <c r="BO21" i="6"/>
  <c r="BM21" i="6" s="1"/>
  <c r="AL145" i="5"/>
  <c r="BG260" i="6"/>
  <c r="AE260" i="6"/>
  <c r="AW260" i="6"/>
  <c r="Y260" i="6"/>
  <c r="AQ260" i="6"/>
  <c r="BM260" i="6"/>
  <c r="AK260" i="6"/>
  <c r="BM201" i="6"/>
  <c r="AW201" i="6"/>
  <c r="AQ201" i="6"/>
  <c r="AK201" i="6"/>
  <c r="BG201" i="6"/>
  <c r="AE201" i="6"/>
  <c r="Y201" i="6"/>
  <c r="W178" i="6"/>
  <c r="BO178" i="6"/>
  <c r="BO139" i="6"/>
  <c r="W139" i="6"/>
  <c r="BG174" i="6"/>
  <c r="BM174" i="6"/>
  <c r="AE174" i="6"/>
  <c r="Y174" i="6"/>
  <c r="AK174" i="6"/>
  <c r="AW174" i="6"/>
  <c r="AQ174" i="6"/>
  <c r="BO166" i="6"/>
  <c r="W123" i="6"/>
  <c r="BO123" i="6"/>
  <c r="W122" i="6"/>
  <c r="BO122" i="6"/>
  <c r="BM144" i="6"/>
  <c r="BG144" i="6"/>
  <c r="AK144" i="6"/>
  <c r="AE144" i="6"/>
  <c r="Y144" i="6"/>
  <c r="AW144" i="6"/>
  <c r="AQ144" i="6"/>
  <c r="W32" i="6"/>
  <c r="BO32" i="6"/>
  <c r="BM99" i="6"/>
  <c r="AW99" i="6"/>
  <c r="W98" i="6"/>
  <c r="BO98" i="6"/>
  <c r="BG91" i="6"/>
  <c r="W180" i="6"/>
  <c r="BO180" i="6"/>
  <c r="W197" i="6"/>
  <c r="BO197" i="6"/>
  <c r="W199" i="6"/>
  <c r="BO199" i="6"/>
  <c r="W127" i="6"/>
  <c r="BO127" i="6"/>
  <c r="BC219" i="6"/>
  <c r="BE219" i="6" s="1"/>
  <c r="AC219" i="6"/>
  <c r="BO40" i="6"/>
  <c r="W40" i="6"/>
  <c r="W34" i="6"/>
  <c r="BO34" i="6"/>
  <c r="AM289" i="6"/>
  <c r="AW268" i="6"/>
  <c r="Y268" i="6"/>
  <c r="AQ268" i="6"/>
  <c r="BM268" i="6"/>
  <c r="AK268" i="6"/>
  <c r="BG268" i="6"/>
  <c r="AE268" i="6"/>
  <c r="BO209" i="6"/>
  <c r="W209" i="6"/>
  <c r="AW190" i="6"/>
  <c r="AQ190" i="6"/>
  <c r="BO195" i="6"/>
  <c r="W195" i="6"/>
  <c r="BO179" i="6"/>
  <c r="W179" i="6"/>
  <c r="W117" i="6"/>
  <c r="BO117" i="6"/>
  <c r="W103" i="6"/>
  <c r="BO103" i="6"/>
  <c r="BS289" i="6"/>
  <c r="BO29" i="6"/>
  <c r="W29" i="6"/>
  <c r="W27" i="6"/>
  <c r="BO27" i="6"/>
  <c r="O289" i="6"/>
  <c r="AE244" i="6"/>
  <c r="BO204" i="6"/>
  <c r="W204" i="6"/>
  <c r="W183" i="6"/>
  <c r="BO183" i="6"/>
  <c r="W146" i="6"/>
  <c r="BO146" i="6"/>
  <c r="W41" i="6"/>
  <c r="BO41" i="6"/>
  <c r="BO35" i="6"/>
  <c r="W35" i="6"/>
  <c r="AY289" i="6"/>
  <c r="BC60" i="6"/>
  <c r="AQ253" i="6"/>
  <c r="BM253" i="6"/>
  <c r="AK253" i="6"/>
  <c r="BG253" i="6"/>
  <c r="AE253" i="6"/>
  <c r="Y253" i="6"/>
  <c r="AW253" i="6"/>
  <c r="AQ281" i="6"/>
  <c r="BM281" i="6"/>
  <c r="AK281" i="6"/>
  <c r="BG281" i="6"/>
  <c r="AE281" i="6"/>
  <c r="Y281" i="6"/>
  <c r="AW281" i="6"/>
  <c r="AQ211" i="6"/>
  <c r="AE211" i="6"/>
  <c r="BG211" i="6"/>
  <c r="Y211" i="6"/>
  <c r="AW211" i="6"/>
  <c r="AK211" i="6"/>
  <c r="BM211" i="6"/>
  <c r="BG189" i="6"/>
  <c r="AK189" i="6"/>
  <c r="AE189" i="6"/>
  <c r="Y189" i="6"/>
  <c r="AW189" i="6"/>
  <c r="AQ189" i="6"/>
  <c r="BM189" i="6"/>
  <c r="AQ126" i="6"/>
  <c r="AW39" i="6"/>
  <c r="Y39" i="6"/>
  <c r="AQ39" i="6"/>
  <c r="AK39" i="6"/>
  <c r="BG39" i="6"/>
  <c r="AE39" i="6"/>
  <c r="BM39" i="6"/>
  <c r="W93" i="6"/>
  <c r="BO93" i="6"/>
  <c r="W215" i="6"/>
  <c r="BO215" i="6"/>
  <c r="AK205" i="6"/>
  <c r="BM205" i="6"/>
  <c r="AE205" i="6"/>
  <c r="BG205" i="6"/>
  <c r="Y205" i="6"/>
  <c r="AW205" i="6"/>
  <c r="AQ205" i="6"/>
  <c r="BO113" i="6"/>
  <c r="W113" i="6"/>
  <c r="W109" i="6"/>
  <c r="BO109" i="6"/>
  <c r="AQ90" i="6"/>
  <c r="BM90" i="6"/>
  <c r="AK90" i="6"/>
  <c r="BG90" i="6"/>
  <c r="AE90" i="6"/>
  <c r="AW90" i="6"/>
  <c r="Y90" i="6"/>
  <c r="BI289" i="6"/>
  <c r="BK60" i="6"/>
  <c r="AE17" i="6"/>
  <c r="AK17" i="6"/>
  <c r="AC287" i="6"/>
  <c r="BK287" i="6"/>
  <c r="BM242" i="6"/>
  <c r="AK242" i="6"/>
  <c r="BG242" i="6"/>
  <c r="AE242" i="6"/>
  <c r="AW242" i="6"/>
  <c r="Y242" i="6"/>
  <c r="AQ242" i="6"/>
  <c r="W202" i="6"/>
  <c r="BO202" i="6"/>
  <c r="BK219" i="6"/>
  <c r="BO24" i="6"/>
  <c r="W24" i="6"/>
  <c r="BM175" i="6"/>
  <c r="BG175" i="6"/>
  <c r="Y175" i="6"/>
  <c r="AW175" i="6"/>
  <c r="AQ175" i="6"/>
  <c r="AK175" i="6"/>
  <c r="AE175" i="6"/>
  <c r="AG289" i="6"/>
  <c r="AI60" i="6"/>
  <c r="AK23" i="6"/>
  <c r="AE23" i="6"/>
  <c r="BO52" i="6"/>
  <c r="BO271" i="6"/>
  <c r="BM247" i="6"/>
  <c r="AK247" i="6"/>
  <c r="BG247" i="6"/>
  <c r="AE247" i="6"/>
  <c r="AW247" i="6"/>
  <c r="Y247" i="6"/>
  <c r="AQ247" i="6"/>
  <c r="W251" i="6"/>
  <c r="BO251" i="6"/>
  <c r="BO193" i="6"/>
  <c r="W193" i="6"/>
  <c r="W131" i="6"/>
  <c r="BO131" i="6"/>
  <c r="W132" i="6"/>
  <c r="BO132" i="6"/>
  <c r="AS289" i="6"/>
  <c r="AU60" i="6"/>
  <c r="M289" i="6"/>
  <c r="AK45" i="6"/>
  <c r="BG45" i="6"/>
  <c r="AE45" i="6"/>
  <c r="AW45" i="6"/>
  <c r="Y45" i="6"/>
  <c r="AQ45" i="6"/>
  <c r="BM45" i="6"/>
  <c r="I289" i="6"/>
  <c r="G289" i="6"/>
  <c r="W54" i="6"/>
  <c r="BO54" i="6"/>
  <c r="AQ277" i="6"/>
  <c r="BM277" i="6"/>
  <c r="AK277" i="6"/>
  <c r="BG277" i="6"/>
  <c r="AE277" i="6"/>
  <c r="Y277" i="6"/>
  <c r="AW277" i="6"/>
  <c r="BO184" i="6"/>
  <c r="W184" i="6"/>
  <c r="AK214" i="6"/>
  <c r="W168" i="6"/>
  <c r="BO168" i="6"/>
  <c r="W119" i="6"/>
  <c r="BO119" i="6"/>
  <c r="BM140" i="6"/>
  <c r="Y140" i="6"/>
  <c r="AW140" i="6"/>
  <c r="AQ140" i="6"/>
  <c r="AK140" i="6"/>
  <c r="BG140" i="6"/>
  <c r="AE140" i="6"/>
  <c r="W114" i="6"/>
  <c r="BO114" i="6"/>
  <c r="Q289" i="6"/>
  <c r="W97" i="6"/>
  <c r="BO97" i="6"/>
  <c r="BM135" i="6"/>
  <c r="AK135" i="6"/>
  <c r="BG135" i="6"/>
  <c r="AE135" i="6"/>
  <c r="Y135" i="6"/>
  <c r="AW135" i="6"/>
  <c r="AQ135" i="6"/>
  <c r="AW96" i="6"/>
  <c r="Y96" i="6"/>
  <c r="AQ96" i="6"/>
  <c r="BM96" i="6"/>
  <c r="AK96" i="6"/>
  <c r="BG96" i="6"/>
  <c r="AE96" i="6"/>
  <c r="AW278" i="6"/>
  <c r="Y278" i="6"/>
  <c r="AQ278" i="6"/>
  <c r="BM278" i="6"/>
  <c r="AK278" i="6"/>
  <c r="BG278" i="6"/>
  <c r="AE278" i="6"/>
  <c r="BC287" i="6"/>
  <c r="BE287" i="6" s="1"/>
  <c r="BE241" i="6"/>
  <c r="AW191" i="6"/>
  <c r="BM185" i="6"/>
  <c r="AE186" i="6"/>
  <c r="BM58" i="6"/>
  <c r="AQ121" i="6"/>
  <c r="BM121" i="6"/>
  <c r="BG121" i="6"/>
  <c r="AW121" i="6"/>
  <c r="AK121" i="6"/>
  <c r="AE121" i="6"/>
  <c r="Y121" i="6"/>
  <c r="AE44" i="6"/>
  <c r="AW44" i="6"/>
  <c r="Y44" i="6"/>
  <c r="AQ44" i="6"/>
  <c r="BM44" i="6"/>
  <c r="AK44" i="6"/>
  <c r="BG44" i="6"/>
  <c r="BO14" i="6"/>
  <c r="BM275" i="6"/>
  <c r="AK275" i="6"/>
  <c r="BG275" i="6"/>
  <c r="AE275" i="6"/>
  <c r="AW275" i="6"/>
  <c r="Y275" i="6"/>
  <c r="AQ275" i="6"/>
  <c r="BG265" i="6"/>
  <c r="AE265" i="6"/>
  <c r="AW265" i="6"/>
  <c r="Y265" i="6"/>
  <c r="AQ265" i="6"/>
  <c r="BM265" i="6"/>
  <c r="AK265" i="6"/>
  <c r="AQ273" i="6"/>
  <c r="AK273" i="6"/>
  <c r="Y250" i="6"/>
  <c r="W255" i="6"/>
  <c r="BO255" i="6"/>
  <c r="W128" i="6"/>
  <c r="BO128" i="6"/>
  <c r="AU219" i="6"/>
  <c r="AW104" i="6"/>
  <c r="AA289" i="6"/>
  <c r="AC60" i="6"/>
  <c r="AE48" i="6"/>
  <c r="AW48" i="6"/>
  <c r="Y48" i="6"/>
  <c r="AQ48" i="6"/>
  <c r="BM48" i="6"/>
  <c r="AK48" i="6"/>
  <c r="BG48" i="6"/>
  <c r="W266" i="6"/>
  <c r="BO266" i="6"/>
  <c r="W261" i="6"/>
  <c r="BO261" i="6"/>
  <c r="AK280" i="6"/>
  <c r="AI287" i="6"/>
  <c r="AQ207" i="6"/>
  <c r="AE207" i="6"/>
  <c r="BG207" i="6"/>
  <c r="Y207" i="6"/>
  <c r="AW207" i="6"/>
  <c r="AK207" i="6"/>
  <c r="BM207" i="6"/>
  <c r="U219" i="6"/>
  <c r="W219" i="6" s="1"/>
  <c r="W89" i="6"/>
  <c r="BO89" i="6"/>
  <c r="BO47" i="6"/>
  <c r="W92" i="6"/>
  <c r="BO92" i="6"/>
  <c r="AE36" i="6"/>
  <c r="Y36" i="6"/>
  <c r="AK115" i="6"/>
  <c r="AQ115" i="6"/>
  <c r="BM115" i="6"/>
  <c r="BG115" i="6"/>
  <c r="AE115" i="6"/>
  <c r="Y115" i="6"/>
  <c r="AW115" i="6"/>
  <c r="AQ42" i="6"/>
  <c r="Y42" i="6"/>
  <c r="AE38" i="6"/>
  <c r="BG38" i="6"/>
  <c r="BM16" i="6"/>
  <c r="BG16" i="6"/>
  <c r="AQ16" i="6"/>
  <c r="AK16" i="6"/>
  <c r="AE16" i="6"/>
  <c r="Y16" i="6"/>
  <c r="AW16" i="6"/>
  <c r="U60" i="6"/>
  <c r="AR247" i="5"/>
  <c r="AR241" i="5"/>
  <c r="AR277" i="5"/>
  <c r="AR269" i="5"/>
  <c r="AR280" i="5"/>
  <c r="AR287" i="5"/>
  <c r="AR262" i="5"/>
  <c r="AR266" i="5"/>
  <c r="AR272" i="5"/>
  <c r="AR248" i="5"/>
  <c r="AR275" i="5"/>
  <c r="AR251" i="5"/>
  <c r="AR257" i="5"/>
  <c r="AR278" i="5"/>
  <c r="AR281" i="5"/>
  <c r="AR243" i="5"/>
  <c r="AR263" i="5"/>
  <c r="AR267" i="5"/>
  <c r="AR273" i="5"/>
  <c r="AR249" i="5"/>
  <c r="AR260" i="5"/>
  <c r="AR283" i="5"/>
  <c r="AR259" i="5"/>
  <c r="AR279" i="5"/>
  <c r="AR284" i="5"/>
  <c r="AR245" i="5"/>
  <c r="AR268" i="5"/>
  <c r="AR244" i="5"/>
  <c r="AR265" i="5"/>
  <c r="AR261" i="5"/>
  <c r="AR254" i="5"/>
  <c r="AR274" i="5"/>
  <c r="AR250" i="5"/>
  <c r="AR255" i="5"/>
  <c r="K284" i="5"/>
  <c r="K144" i="5"/>
  <c r="Q123" i="5"/>
  <c r="Q26" i="5"/>
  <c r="Q40" i="5"/>
  <c r="AC46" i="5"/>
  <c r="AR271" i="5"/>
  <c r="AL284" i="5"/>
  <c r="AC268" i="5"/>
  <c r="AL144" i="5"/>
  <c r="W181" i="5"/>
  <c r="K23" i="5"/>
  <c r="W26" i="5"/>
  <c r="W18" i="5"/>
  <c r="W40" i="5"/>
  <c r="AC144" i="5"/>
  <c r="AR285" i="5"/>
  <c r="AR256" i="5"/>
  <c r="Q284" i="5"/>
  <c r="K268" i="5"/>
  <c r="Q144" i="5"/>
  <c r="W123" i="5"/>
  <c r="AL23" i="5"/>
  <c r="AC18" i="5"/>
  <c r="AR253" i="5"/>
  <c r="AR242" i="5"/>
  <c r="AL268" i="5"/>
  <c r="Q23" i="5"/>
  <c r="Q268" i="5"/>
  <c r="W140" i="5"/>
  <c r="S289" i="5"/>
  <c r="AC23" i="5"/>
  <c r="AC140" i="5"/>
  <c r="AE287" i="5"/>
  <c r="K287" i="5" s="1"/>
  <c r="W266" i="5"/>
  <c r="K140" i="5"/>
  <c r="AT289" i="5"/>
  <c r="K58" i="5"/>
  <c r="AL58" i="5"/>
  <c r="W179" i="5"/>
  <c r="Q179" i="5"/>
  <c r="K179" i="5"/>
  <c r="AC266" i="5"/>
  <c r="AL140" i="5"/>
  <c r="K195" i="5"/>
  <c r="AC195" i="5"/>
  <c r="W195" i="5"/>
  <c r="Q195" i="5"/>
  <c r="AL195" i="5"/>
  <c r="K180" i="5"/>
  <c r="AC180" i="5"/>
  <c r="W180" i="5"/>
  <c r="Q180" i="5"/>
  <c r="AL180" i="5"/>
  <c r="AL167" i="5"/>
  <c r="K167" i="5"/>
  <c r="AC167" i="5"/>
  <c r="W167" i="5"/>
  <c r="Q167" i="5"/>
  <c r="W101" i="5"/>
  <c r="Q101" i="5"/>
  <c r="AL101" i="5"/>
  <c r="K101" i="5"/>
  <c r="AC101" i="5"/>
  <c r="W143" i="5"/>
  <c r="Q143" i="5"/>
  <c r="K143" i="5"/>
  <c r="AL143" i="5"/>
  <c r="AC143" i="5"/>
  <c r="AL248" i="5"/>
  <c r="K248" i="5"/>
  <c r="AC248" i="5"/>
  <c r="W248" i="5"/>
  <c r="Q248" i="5"/>
  <c r="Q175" i="5"/>
  <c r="K175" i="5"/>
  <c r="AC175" i="5"/>
  <c r="W175" i="5"/>
  <c r="AL175" i="5"/>
  <c r="Q186" i="5"/>
  <c r="AL186" i="5"/>
  <c r="K186" i="5"/>
  <c r="AC186" i="5"/>
  <c r="W186" i="5"/>
  <c r="AL137" i="5"/>
  <c r="K137" i="5"/>
  <c r="AC137" i="5"/>
  <c r="W137" i="5"/>
  <c r="Q137" i="5"/>
  <c r="O219" i="5"/>
  <c r="AL44" i="5"/>
  <c r="K44" i="5"/>
  <c r="AC44" i="5"/>
  <c r="W44" i="5"/>
  <c r="Q44" i="5"/>
  <c r="Q96" i="5"/>
  <c r="AL96" i="5"/>
  <c r="K96" i="5"/>
  <c r="AC96" i="5"/>
  <c r="W96" i="5"/>
  <c r="K107" i="5"/>
  <c r="AC107" i="5"/>
  <c r="W107" i="5"/>
  <c r="Q107" i="5"/>
  <c r="AL107" i="5"/>
  <c r="Q126" i="5"/>
  <c r="AL126" i="5"/>
  <c r="K126" i="5"/>
  <c r="AC126" i="5"/>
  <c r="W126" i="5"/>
  <c r="AC132" i="5"/>
  <c r="W132" i="5"/>
  <c r="Q132" i="5"/>
  <c r="AL132" i="5"/>
  <c r="K132" i="5"/>
  <c r="M289" i="5"/>
  <c r="W22" i="5"/>
  <c r="Q22" i="5"/>
  <c r="AL22" i="5"/>
  <c r="K22" i="5"/>
  <c r="AC22" i="5"/>
  <c r="K50" i="5"/>
  <c r="W50" i="5"/>
  <c r="AL50" i="5"/>
  <c r="AC50" i="5"/>
  <c r="Q50" i="5"/>
  <c r="AL210" i="5"/>
  <c r="K210" i="5"/>
  <c r="AC210" i="5"/>
  <c r="W210" i="5"/>
  <c r="Q210" i="5"/>
  <c r="AC272" i="5"/>
  <c r="W272" i="5"/>
  <c r="Q272" i="5"/>
  <c r="AL272" i="5"/>
  <c r="K272" i="5"/>
  <c r="AL122" i="5"/>
  <c r="K122" i="5"/>
  <c r="AC122" i="5"/>
  <c r="W122" i="5"/>
  <c r="Q122" i="5"/>
  <c r="Q141" i="5"/>
  <c r="AL141" i="5"/>
  <c r="AC141" i="5"/>
  <c r="W141" i="5"/>
  <c r="K141" i="5"/>
  <c r="Q265" i="5"/>
  <c r="AL265" i="5"/>
  <c r="K265" i="5"/>
  <c r="AC265" i="5"/>
  <c r="W265" i="5"/>
  <c r="W99" i="5"/>
  <c r="Q99" i="5"/>
  <c r="K99" i="5"/>
  <c r="AL99" i="5"/>
  <c r="AC99" i="5"/>
  <c r="AV289" i="5"/>
  <c r="AL197" i="5"/>
  <c r="K197" i="5"/>
  <c r="AC197" i="5"/>
  <c r="Q197" i="5"/>
  <c r="W197" i="5"/>
  <c r="AA219" i="5"/>
  <c r="W56" i="5"/>
  <c r="Q56" i="5"/>
  <c r="AL56" i="5"/>
  <c r="K56" i="5"/>
  <c r="AC56" i="5"/>
  <c r="AL29" i="5"/>
  <c r="K29" i="5"/>
  <c r="AC29" i="5"/>
  <c r="W29" i="5"/>
  <c r="Q29" i="5"/>
  <c r="W114" i="5"/>
  <c r="Q114" i="5"/>
  <c r="K114" i="5"/>
  <c r="AC114" i="5"/>
  <c r="AL114" i="5"/>
  <c r="AL183" i="5"/>
  <c r="K183" i="5"/>
  <c r="AC183" i="5"/>
  <c r="Q183" i="5"/>
  <c r="W183" i="5"/>
  <c r="AC120" i="5"/>
  <c r="Q120" i="5"/>
  <c r="K120" i="5"/>
  <c r="AL120" i="5"/>
  <c r="W120" i="5"/>
  <c r="Q215" i="5"/>
  <c r="AL215" i="5"/>
  <c r="K215" i="5"/>
  <c r="W215" i="5"/>
  <c r="AC215" i="5"/>
  <c r="AC243" i="5"/>
  <c r="W243" i="5"/>
  <c r="Q243" i="5"/>
  <c r="K243" i="5"/>
  <c r="AL243" i="5"/>
  <c r="AC134" i="5"/>
  <c r="Q134" i="5"/>
  <c r="W134" i="5"/>
  <c r="K134" i="5"/>
  <c r="AL134" i="5"/>
  <c r="W254" i="5"/>
  <c r="Q254" i="5"/>
  <c r="AL254" i="5"/>
  <c r="K254" i="5"/>
  <c r="AC254" i="5"/>
  <c r="W269" i="5"/>
  <c r="Q269" i="5"/>
  <c r="AL269" i="5"/>
  <c r="K269" i="5"/>
  <c r="AC269" i="5"/>
  <c r="AL108" i="5"/>
  <c r="K108" i="5"/>
  <c r="AC108" i="5"/>
  <c r="W108" i="5"/>
  <c r="Q108" i="5"/>
  <c r="AL278" i="5"/>
  <c r="K278" i="5"/>
  <c r="AC278" i="5"/>
  <c r="W278" i="5"/>
  <c r="Q278" i="5"/>
  <c r="Q127" i="5"/>
  <c r="AL127" i="5"/>
  <c r="AC127" i="5"/>
  <c r="K127" i="5"/>
  <c r="W127" i="5"/>
  <c r="K209" i="5"/>
  <c r="AC209" i="5"/>
  <c r="W209" i="5"/>
  <c r="Q209" i="5"/>
  <c r="AL209" i="5"/>
  <c r="W285" i="5"/>
  <c r="Q285" i="5"/>
  <c r="AL285" i="5"/>
  <c r="K285" i="5"/>
  <c r="AC285" i="5"/>
  <c r="AC257" i="5"/>
  <c r="W257" i="5"/>
  <c r="Q257" i="5"/>
  <c r="K257" i="5"/>
  <c r="AL257" i="5"/>
  <c r="AL93" i="5"/>
  <c r="K93" i="5"/>
  <c r="AC93" i="5"/>
  <c r="W93" i="5"/>
  <c r="Q93" i="5"/>
  <c r="AC169" i="5"/>
  <c r="Q169" i="5"/>
  <c r="K169" i="5"/>
  <c r="AL169" i="5"/>
  <c r="W169" i="5"/>
  <c r="AL263" i="5"/>
  <c r="K263" i="5"/>
  <c r="AC263" i="5"/>
  <c r="Q263" i="5"/>
  <c r="W263" i="5"/>
  <c r="Q250" i="5"/>
  <c r="AL250" i="5"/>
  <c r="K250" i="5"/>
  <c r="AC250" i="5"/>
  <c r="W250" i="5"/>
  <c r="Q125" i="5"/>
  <c r="AL125" i="5"/>
  <c r="K125" i="5"/>
  <c r="AC125" i="5"/>
  <c r="W125" i="5"/>
  <c r="AL15" i="5"/>
  <c r="K15" i="5"/>
  <c r="AC15" i="5"/>
  <c r="W15" i="5"/>
  <c r="Q15" i="5"/>
  <c r="AE219" i="5"/>
  <c r="AC89" i="5"/>
  <c r="W89" i="5"/>
  <c r="Q89" i="5"/>
  <c r="AL89" i="5"/>
  <c r="K89" i="5"/>
  <c r="Q97" i="5"/>
  <c r="AL97" i="5"/>
  <c r="K97" i="5"/>
  <c r="AC97" i="5"/>
  <c r="W97" i="5"/>
  <c r="G289" i="5"/>
  <c r="AE60" i="5"/>
  <c r="I60" i="5"/>
  <c r="AN289" i="5"/>
  <c r="AP60" i="5"/>
  <c r="K261" i="5"/>
  <c r="AC261" i="5"/>
  <c r="W261" i="5"/>
  <c r="Q261" i="5"/>
  <c r="AL261" i="5"/>
  <c r="AL249" i="5"/>
  <c r="K249" i="5"/>
  <c r="AC249" i="5"/>
  <c r="Q249" i="5"/>
  <c r="W249" i="5"/>
  <c r="Q280" i="5"/>
  <c r="AL280" i="5"/>
  <c r="K280" i="5"/>
  <c r="AC280" i="5"/>
  <c r="W280" i="5"/>
  <c r="AC205" i="5"/>
  <c r="W205" i="5"/>
  <c r="Q205" i="5"/>
  <c r="K205" i="5"/>
  <c r="AL205" i="5"/>
  <c r="Q184" i="5"/>
  <c r="AL184" i="5"/>
  <c r="K184" i="5"/>
  <c r="AC184" i="5"/>
  <c r="W184" i="5"/>
  <c r="AC48" i="5"/>
  <c r="W48" i="5"/>
  <c r="Q48" i="5"/>
  <c r="K48" i="5"/>
  <c r="AL48" i="5"/>
  <c r="Q113" i="5"/>
  <c r="AL113" i="5"/>
  <c r="AC113" i="5"/>
  <c r="W113" i="5"/>
  <c r="K113" i="5"/>
  <c r="W128" i="5"/>
  <c r="Q128" i="5"/>
  <c r="K128" i="5"/>
  <c r="AL128" i="5"/>
  <c r="AC128" i="5"/>
  <c r="C289" i="5"/>
  <c r="Q17" i="5"/>
  <c r="AL17" i="5"/>
  <c r="K17" i="5"/>
  <c r="AC17" i="5"/>
  <c r="W17" i="5"/>
  <c r="AC90" i="5"/>
  <c r="W90" i="5"/>
  <c r="Q90" i="5"/>
  <c r="K90" i="5"/>
  <c r="AL90" i="5"/>
  <c r="Q139" i="5"/>
  <c r="AL139" i="5"/>
  <c r="K139" i="5"/>
  <c r="AC139" i="5"/>
  <c r="W139" i="5"/>
  <c r="Q281" i="5"/>
  <c r="AL281" i="5"/>
  <c r="K281" i="5"/>
  <c r="AC281" i="5"/>
  <c r="W281" i="5"/>
  <c r="AC165" i="5"/>
  <c r="Q165" i="5"/>
  <c r="AL165" i="5"/>
  <c r="W165" i="5"/>
  <c r="K165" i="5"/>
  <c r="Q98" i="5"/>
  <c r="AL98" i="5"/>
  <c r="AC98" i="5"/>
  <c r="K98" i="5"/>
  <c r="W98" i="5"/>
  <c r="AZ289" i="5"/>
  <c r="AR215" i="5"/>
  <c r="AR113" i="5"/>
  <c r="AR101" i="5"/>
  <c r="AR134" i="5"/>
  <c r="AR177" i="5"/>
  <c r="AR95" i="5"/>
  <c r="AC47" i="5"/>
  <c r="W47" i="5"/>
  <c r="Q47" i="5"/>
  <c r="AL47" i="5"/>
  <c r="K47" i="5"/>
  <c r="Y289" i="5"/>
  <c r="AA60" i="5"/>
  <c r="U219" i="5"/>
  <c r="AC193" i="5"/>
  <c r="W193" i="5"/>
  <c r="AL193" i="5"/>
  <c r="K193" i="5"/>
  <c r="Q193" i="5"/>
  <c r="W202" i="5"/>
  <c r="Q202" i="5"/>
  <c r="AL202" i="5"/>
  <c r="K202" i="5"/>
  <c r="AC202" i="5"/>
  <c r="K135" i="5"/>
  <c r="AC135" i="5"/>
  <c r="W135" i="5"/>
  <c r="Q135" i="5"/>
  <c r="AL135" i="5"/>
  <c r="Q45" i="5"/>
  <c r="AL45" i="5"/>
  <c r="K45" i="5"/>
  <c r="AC45" i="5"/>
  <c r="W45" i="5"/>
  <c r="AL51" i="5"/>
  <c r="K51" i="5"/>
  <c r="Q51" i="5"/>
  <c r="AC51" i="5"/>
  <c r="W51" i="5"/>
  <c r="K121" i="5"/>
  <c r="AC121" i="5"/>
  <c r="W121" i="5"/>
  <c r="AL121" i="5"/>
  <c r="Q121" i="5"/>
  <c r="Q267" i="5"/>
  <c r="AL267" i="5"/>
  <c r="K267" i="5"/>
  <c r="AC267" i="5"/>
  <c r="W267" i="5"/>
  <c r="W256" i="5"/>
  <c r="Q256" i="5"/>
  <c r="AL256" i="5"/>
  <c r="AC256" i="5"/>
  <c r="K256" i="5"/>
  <c r="K28" i="5"/>
  <c r="AC28" i="5"/>
  <c r="W28" i="5"/>
  <c r="AL28" i="5"/>
  <c r="Q28" i="5"/>
  <c r="W35" i="5"/>
  <c r="Q35" i="5"/>
  <c r="AL35" i="5"/>
  <c r="K35" i="5"/>
  <c r="AC35" i="5"/>
  <c r="AC191" i="5"/>
  <c r="W191" i="5"/>
  <c r="Q191" i="5"/>
  <c r="K191" i="5"/>
  <c r="AL191" i="5"/>
  <c r="Q253" i="5"/>
  <c r="AL253" i="5"/>
  <c r="K253" i="5"/>
  <c r="W253" i="5"/>
  <c r="AC253" i="5"/>
  <c r="AC105" i="5"/>
  <c r="Q105" i="5"/>
  <c r="W105" i="5"/>
  <c r="AL105" i="5"/>
  <c r="K105" i="5"/>
  <c r="AL277" i="5"/>
  <c r="K277" i="5"/>
  <c r="AC277" i="5"/>
  <c r="W277" i="5"/>
  <c r="Q277" i="5"/>
  <c r="K14" i="5"/>
  <c r="AL14" i="5"/>
  <c r="AC14" i="5"/>
  <c r="W14" i="5"/>
  <c r="Q14" i="5"/>
  <c r="K166" i="5"/>
  <c r="AC166" i="5"/>
  <c r="W166" i="5"/>
  <c r="Q166" i="5"/>
  <c r="AL166" i="5"/>
  <c r="AC146" i="5"/>
  <c r="W146" i="5"/>
  <c r="Q146" i="5"/>
  <c r="AL146" i="5"/>
  <c r="K146" i="5"/>
  <c r="W21" i="5"/>
  <c r="Q21" i="5"/>
  <c r="AL21" i="5"/>
  <c r="K21" i="5"/>
  <c r="AC21" i="5"/>
  <c r="W36" i="5"/>
  <c r="Q36" i="5"/>
  <c r="AL36" i="5"/>
  <c r="K36" i="5"/>
  <c r="AC36" i="5"/>
  <c r="K247" i="5"/>
  <c r="AC247" i="5"/>
  <c r="W247" i="5"/>
  <c r="Q247" i="5"/>
  <c r="AL247" i="5"/>
  <c r="Q201" i="5"/>
  <c r="AL201" i="5"/>
  <c r="K201" i="5"/>
  <c r="W201" i="5"/>
  <c r="AC201" i="5"/>
  <c r="AC177" i="5"/>
  <c r="W177" i="5"/>
  <c r="Q177" i="5"/>
  <c r="K177" i="5"/>
  <c r="AL177" i="5"/>
  <c r="AL262" i="5"/>
  <c r="K262" i="5"/>
  <c r="AC262" i="5"/>
  <c r="W262" i="5"/>
  <c r="Q262" i="5"/>
  <c r="W190" i="5"/>
  <c r="Q190" i="5"/>
  <c r="AC190" i="5"/>
  <c r="K190" i="5"/>
  <c r="AL190" i="5"/>
  <c r="Q171" i="5"/>
  <c r="W171" i="5"/>
  <c r="K171" i="5"/>
  <c r="AL171" i="5"/>
  <c r="AC171" i="5"/>
  <c r="AC104" i="5"/>
  <c r="W104" i="5"/>
  <c r="Q104" i="5"/>
  <c r="AL104" i="5"/>
  <c r="K104" i="5"/>
  <c r="AL211" i="5"/>
  <c r="K211" i="5"/>
  <c r="AC211" i="5"/>
  <c r="Q211" i="5"/>
  <c r="W211" i="5"/>
  <c r="W204" i="5"/>
  <c r="Q204" i="5"/>
  <c r="AL204" i="5"/>
  <c r="AC204" i="5"/>
  <c r="K204" i="5"/>
  <c r="AC91" i="5"/>
  <c r="Q91" i="5"/>
  <c r="K91" i="5"/>
  <c r="AL91" i="5"/>
  <c r="W91" i="5"/>
  <c r="Q173" i="5"/>
  <c r="K173" i="5"/>
  <c r="AC173" i="5"/>
  <c r="AL173" i="5"/>
  <c r="W173" i="5"/>
  <c r="AA287" i="21" l="1"/>
  <c r="AC287" i="21" s="1"/>
  <c r="AC241" i="21"/>
  <c r="AC61" i="21"/>
  <c r="AA289" i="21"/>
  <c r="AC289" i="21" s="1"/>
  <c r="AK38" i="6"/>
  <c r="AT175" i="9"/>
  <c r="AT107" i="9"/>
  <c r="AT101" i="10"/>
  <c r="AT171" i="10"/>
  <c r="Z53" i="11"/>
  <c r="AD101" i="11"/>
  <c r="AV183" i="12"/>
  <c r="AV29" i="12"/>
  <c r="BM38" i="6"/>
  <c r="BG181" i="6"/>
  <c r="AK274" i="6"/>
  <c r="AT174" i="9"/>
  <c r="AP101" i="10"/>
  <c r="AX171" i="10"/>
  <c r="AH101" i="11"/>
  <c r="Z48" i="11"/>
  <c r="AZ183" i="12"/>
  <c r="BD95" i="12"/>
  <c r="AZ44" i="12"/>
  <c r="S289" i="14"/>
  <c r="M289" i="14"/>
  <c r="O248" i="14"/>
  <c r="O280" i="14"/>
  <c r="O174" i="15"/>
  <c r="O119" i="16"/>
  <c r="O169" i="16"/>
  <c r="O180" i="16"/>
  <c r="O209" i="16"/>
  <c r="AL60" i="19"/>
  <c r="AQ38" i="6"/>
  <c r="AE181" i="6"/>
  <c r="BM274" i="6"/>
  <c r="AA51" i="9"/>
  <c r="AT201" i="9"/>
  <c r="AD48" i="11"/>
  <c r="AV95" i="12"/>
  <c r="AV189" i="12"/>
  <c r="AV198" i="12"/>
  <c r="O241" i="14"/>
  <c r="O284" i="14"/>
  <c r="O95" i="15"/>
  <c r="O181" i="15"/>
  <c r="O92" i="16"/>
  <c r="O187" i="16"/>
  <c r="O193" i="16"/>
  <c r="O214" i="16"/>
  <c r="AR289" i="17"/>
  <c r="AW42" i="6"/>
  <c r="AQ181" i="6"/>
  <c r="Y18" i="6"/>
  <c r="AQ274" i="6"/>
  <c r="AZ189" i="12"/>
  <c r="AZ198" i="12"/>
  <c r="O251" i="14"/>
  <c r="O285" i="14"/>
  <c r="O101" i="15"/>
  <c r="O215" i="15"/>
  <c r="O128" i="16"/>
  <c r="O95" i="16"/>
  <c r="O191" i="16"/>
  <c r="O216" i="16"/>
  <c r="Y289" i="20"/>
  <c r="AT93" i="9"/>
  <c r="AT108" i="9"/>
  <c r="AX214" i="10"/>
  <c r="AK60" i="20"/>
  <c r="AE42" i="6"/>
  <c r="AW181" i="6"/>
  <c r="AW274" i="6"/>
  <c r="Y101" i="6"/>
  <c r="AT97" i="9"/>
  <c r="U115" i="9"/>
  <c r="U116" i="9"/>
  <c r="AP214" i="10"/>
  <c r="AP190" i="10"/>
  <c r="AV187" i="12"/>
  <c r="O259" i="14"/>
  <c r="AK219" i="20"/>
  <c r="BG42" i="6"/>
  <c r="Y181" i="6"/>
  <c r="AE274" i="6"/>
  <c r="AT110" i="9"/>
  <c r="AT98" i="9"/>
  <c r="U167" i="9"/>
  <c r="AT192" i="9"/>
  <c r="AT215" i="10"/>
  <c r="Z38" i="11"/>
  <c r="AZ187" i="12"/>
  <c r="O260" i="14"/>
  <c r="Y274" i="6"/>
  <c r="AK42" i="6"/>
  <c r="BM181" i="6"/>
  <c r="Y256" i="6"/>
  <c r="AT126" i="9"/>
  <c r="AT191" i="9"/>
  <c r="AD38" i="11"/>
  <c r="O262" i="14"/>
  <c r="O99" i="15"/>
  <c r="O189" i="16"/>
  <c r="O146" i="16"/>
  <c r="O195" i="16"/>
  <c r="AW38" i="6"/>
  <c r="AW138" i="6"/>
  <c r="U117" i="9"/>
  <c r="AT103" i="9"/>
  <c r="O265" i="14"/>
  <c r="G289" i="14"/>
  <c r="AP278" i="10"/>
  <c r="AV109" i="12"/>
  <c r="O266" i="14"/>
  <c r="O184" i="15"/>
  <c r="AK169" i="6"/>
  <c r="I241" i="9"/>
  <c r="AT128" i="9"/>
  <c r="O243" i="14"/>
  <c r="O271" i="14"/>
  <c r="O144" i="15"/>
  <c r="O172" i="16"/>
  <c r="O108" i="16"/>
  <c r="O171" i="16"/>
  <c r="O185" i="16"/>
  <c r="AL219" i="19"/>
  <c r="AL289" i="19" s="1"/>
  <c r="AK289" i="20"/>
  <c r="AD97" i="11"/>
  <c r="Z257" i="11"/>
  <c r="Z135" i="11"/>
  <c r="BD166" i="12"/>
  <c r="O263" i="13"/>
  <c r="O254" i="13"/>
  <c r="O279" i="13"/>
  <c r="BG17" i="6"/>
  <c r="AE111" i="6"/>
  <c r="I169" i="10"/>
  <c r="I120" i="10"/>
  <c r="I144" i="10"/>
  <c r="I127" i="10"/>
  <c r="I203" i="10"/>
  <c r="I215" i="10"/>
  <c r="AH98" i="11"/>
  <c r="Z283" i="11"/>
  <c r="AD257" i="11"/>
  <c r="Z107" i="11"/>
  <c r="AZ166" i="12"/>
  <c r="AZ26" i="12"/>
  <c r="I274" i="13"/>
  <c r="I265" i="13"/>
  <c r="I255" i="13"/>
  <c r="O278" i="13"/>
  <c r="O268" i="13"/>
  <c r="O244" i="13"/>
  <c r="O110" i="16"/>
  <c r="O143" i="16"/>
  <c r="O133" i="16"/>
  <c r="O147" i="16"/>
  <c r="O211" i="16"/>
  <c r="O259" i="17"/>
  <c r="O271" i="17"/>
  <c r="O279" i="17"/>
  <c r="AD289" i="19"/>
  <c r="AE22" i="6"/>
  <c r="BM111" i="6"/>
  <c r="I126" i="10"/>
  <c r="I123" i="10"/>
  <c r="I178" i="10"/>
  <c r="I131" i="10"/>
  <c r="I195" i="10"/>
  <c r="I219" i="10"/>
  <c r="Z98" i="11"/>
  <c r="AD107" i="11"/>
  <c r="I254" i="13"/>
  <c r="I279" i="13"/>
  <c r="I269" i="13"/>
  <c r="O243" i="13"/>
  <c r="O283" i="13"/>
  <c r="O259" i="13"/>
  <c r="AK111" i="6"/>
  <c r="I101" i="10"/>
  <c r="I143" i="10"/>
  <c r="I139" i="10"/>
  <c r="I141" i="10"/>
  <c r="I207" i="10"/>
  <c r="BD15" i="12"/>
  <c r="AV137" i="12"/>
  <c r="AZ272" i="12"/>
  <c r="I268" i="13"/>
  <c r="I244" i="13"/>
  <c r="I284" i="13"/>
  <c r="O257" i="13"/>
  <c r="O248" i="13"/>
  <c r="O273" i="13"/>
  <c r="U243" i="16"/>
  <c r="BG111" i="6"/>
  <c r="I171" i="10"/>
  <c r="I125" i="10"/>
  <c r="I167" i="10"/>
  <c r="I145" i="10"/>
  <c r="I210" i="10"/>
  <c r="AV15" i="12"/>
  <c r="AZ137" i="12"/>
  <c r="BD272" i="12"/>
  <c r="I283" i="13"/>
  <c r="I259" i="13"/>
  <c r="I249" i="13"/>
  <c r="O272" i="13"/>
  <c r="O262" i="13"/>
  <c r="O253" i="13"/>
  <c r="O104" i="16"/>
  <c r="O107" i="16"/>
  <c r="O135" i="16"/>
  <c r="O173" i="16"/>
  <c r="O204" i="16"/>
  <c r="O219" i="16"/>
  <c r="U254" i="16"/>
  <c r="O248" i="17"/>
  <c r="O285" i="17"/>
  <c r="O278" i="17"/>
  <c r="AQ111" i="6"/>
  <c r="I173" i="10"/>
  <c r="I166" i="10"/>
  <c r="I133" i="10"/>
  <c r="I168" i="10"/>
  <c r="I198" i="10"/>
  <c r="AH268" i="11"/>
  <c r="Z22" i="11"/>
  <c r="I248" i="13"/>
  <c r="I273" i="13"/>
  <c r="I263" i="13"/>
  <c r="O251" i="13"/>
  <c r="O277" i="13"/>
  <c r="O267" i="13"/>
  <c r="O127" i="16"/>
  <c r="O123" i="16"/>
  <c r="O138" i="16"/>
  <c r="O208" i="16"/>
  <c r="O202" i="16"/>
  <c r="O217" i="16"/>
  <c r="AB287" i="16"/>
  <c r="O263" i="17"/>
  <c r="O241" i="17"/>
  <c r="O283" i="17"/>
  <c r="Y111" i="6"/>
  <c r="I174" i="10"/>
  <c r="I92" i="10"/>
  <c r="I177" i="10"/>
  <c r="I175" i="10"/>
  <c r="I184" i="10"/>
  <c r="I262" i="13"/>
  <c r="I253" i="13"/>
  <c r="I278" i="13"/>
  <c r="O266" i="13"/>
  <c r="O242" i="13"/>
  <c r="O281" i="13"/>
  <c r="I91" i="10"/>
  <c r="I96" i="10"/>
  <c r="I108" i="10"/>
  <c r="I179" i="10"/>
  <c r="I216" i="10"/>
  <c r="Z269" i="11"/>
  <c r="AH119" i="11"/>
  <c r="I251" i="13"/>
  <c r="I277" i="13"/>
  <c r="I267" i="13"/>
  <c r="I243" i="13"/>
  <c r="O241" i="13"/>
  <c r="O280" i="13"/>
  <c r="O256" i="13"/>
  <c r="O247" i="13"/>
  <c r="AK99" i="6"/>
  <c r="I95" i="10"/>
  <c r="I99" i="10"/>
  <c r="I111" i="10"/>
  <c r="I187" i="10"/>
  <c r="I190" i="10"/>
  <c r="Z175" i="11"/>
  <c r="I280" i="13"/>
  <c r="I242" i="13"/>
  <c r="I281" i="13"/>
  <c r="I257" i="13"/>
  <c r="O284" i="13"/>
  <c r="O287" i="13"/>
  <c r="O271" i="13"/>
  <c r="O261" i="13"/>
  <c r="AQ99" i="6"/>
  <c r="I109" i="10"/>
  <c r="I107" i="10"/>
  <c r="I146" i="10"/>
  <c r="I217" i="10"/>
  <c r="I204" i="10"/>
  <c r="AH261" i="11"/>
  <c r="BD50" i="12"/>
  <c r="I266" i="13"/>
  <c r="I271" i="13"/>
  <c r="I261" i="13"/>
  <c r="O255" i="13"/>
  <c r="O260" i="13"/>
  <c r="O250" i="13"/>
  <c r="AW186" i="6"/>
  <c r="I181" i="10"/>
  <c r="I113" i="10"/>
  <c r="I117" i="10"/>
  <c r="I214" i="10"/>
  <c r="I199" i="10"/>
  <c r="I208" i="10"/>
  <c r="AH97" i="11"/>
  <c r="I245" i="13"/>
  <c r="I285" i="13"/>
  <c r="O249" i="13"/>
  <c r="O274" i="13"/>
  <c r="O120" i="16"/>
  <c r="O101" i="16"/>
  <c r="O114" i="16"/>
  <c r="O129" i="16"/>
  <c r="O198" i="16"/>
  <c r="O243" i="17"/>
  <c r="O261" i="17"/>
  <c r="BG53" i="6"/>
  <c r="AJ92" i="10"/>
  <c r="AJ147" i="10"/>
  <c r="AJ137" i="10"/>
  <c r="AJ203" i="10"/>
  <c r="AJ184" i="10"/>
  <c r="AD119" i="11"/>
  <c r="AD263" i="11"/>
  <c r="AH95" i="11"/>
  <c r="O250" i="14"/>
  <c r="O272" i="14"/>
  <c r="O179" i="16"/>
  <c r="O121" i="16"/>
  <c r="O141" i="16"/>
  <c r="O167" i="16"/>
  <c r="O116" i="16"/>
  <c r="O168" i="16"/>
  <c r="O184" i="16"/>
  <c r="O186" i="16"/>
  <c r="U263" i="16"/>
  <c r="Z95" i="11"/>
  <c r="U278" i="16"/>
  <c r="Y26" i="6"/>
  <c r="AE141" i="6"/>
  <c r="BM279" i="6"/>
  <c r="AJ99" i="10"/>
  <c r="AJ119" i="10"/>
  <c r="AJ95" i="10"/>
  <c r="AJ144" i="10"/>
  <c r="AJ210" i="10"/>
  <c r="AJ198" i="10"/>
  <c r="Z110" i="11"/>
  <c r="AZ30" i="12"/>
  <c r="AE26" i="6"/>
  <c r="BM141" i="6"/>
  <c r="AQ279" i="6"/>
  <c r="AJ115" i="10"/>
  <c r="AJ96" i="10"/>
  <c r="AJ98" i="10"/>
  <c r="AJ145" i="10"/>
  <c r="AJ214" i="10"/>
  <c r="AJ205" i="10"/>
  <c r="AP146" i="10"/>
  <c r="BD30" i="12"/>
  <c r="O256" i="14"/>
  <c r="O277" i="14"/>
  <c r="O102" i="16"/>
  <c r="O122" i="16"/>
  <c r="O126" i="16"/>
  <c r="O165" i="16"/>
  <c r="O144" i="16"/>
  <c r="O177" i="16"/>
  <c r="O197" i="16"/>
  <c r="O210" i="16"/>
  <c r="AF287" i="16"/>
  <c r="AW26" i="6"/>
  <c r="AJ172" i="10"/>
  <c r="AJ101" i="10"/>
  <c r="AJ102" i="10"/>
  <c r="AJ127" i="10"/>
  <c r="AJ217" i="10"/>
  <c r="AJ213" i="10"/>
  <c r="AT146" i="10"/>
  <c r="O257" i="14"/>
  <c r="O279" i="14"/>
  <c r="BV289" i="15"/>
  <c r="O165" i="15"/>
  <c r="U20" i="16"/>
  <c r="O105" i="16"/>
  <c r="O125" i="16"/>
  <c r="O91" i="16"/>
  <c r="O90" i="16"/>
  <c r="O175" i="16"/>
  <c r="O190" i="16"/>
  <c r="O199" i="16"/>
  <c r="O215" i="16"/>
  <c r="AK26" i="6"/>
  <c r="AJ103" i="10"/>
  <c r="AJ104" i="10"/>
  <c r="AJ113" i="10"/>
  <c r="AJ139" i="10"/>
  <c r="AJ190" i="10"/>
  <c r="AJ216" i="10"/>
  <c r="U56" i="16"/>
  <c r="U47" i="16"/>
  <c r="BM26" i="6"/>
  <c r="Y263" i="6"/>
  <c r="AJ134" i="10"/>
  <c r="AJ128" i="10"/>
  <c r="AJ129" i="10"/>
  <c r="AJ175" i="10"/>
  <c r="AJ201" i="10"/>
  <c r="AD54" i="11"/>
  <c r="U277" i="16"/>
  <c r="BM263" i="6"/>
  <c r="AH54" i="11"/>
  <c r="AZ175" i="12"/>
  <c r="U287" i="16"/>
  <c r="AJ114" i="10"/>
  <c r="AJ141" i="10"/>
  <c r="AJ131" i="10"/>
  <c r="AJ185" i="10"/>
  <c r="AJ211" i="10"/>
  <c r="BD175" i="12"/>
  <c r="U256" i="16"/>
  <c r="AQ138" i="6"/>
  <c r="AW101" i="6"/>
  <c r="AJ108" i="10"/>
  <c r="AJ173" i="10"/>
  <c r="AJ143" i="10"/>
  <c r="AJ189" i="10"/>
  <c r="AJ215" i="10"/>
  <c r="O242" i="14"/>
  <c r="O269" i="14"/>
  <c r="U283" i="14"/>
  <c r="O117" i="16"/>
  <c r="O115" i="16"/>
  <c r="O93" i="16"/>
  <c r="O183" i="16"/>
  <c r="O178" i="16"/>
  <c r="O134" i="16"/>
  <c r="O196" i="16"/>
  <c r="U265" i="16"/>
  <c r="BM23" i="6"/>
  <c r="AQ263" i="6"/>
  <c r="AP16" i="10"/>
  <c r="Z20" i="11"/>
  <c r="AH198" i="11"/>
  <c r="AH93" i="11"/>
  <c r="U247" i="16"/>
  <c r="U268" i="16"/>
  <c r="BG249" i="6"/>
  <c r="AQ23" i="6"/>
  <c r="AW263" i="6"/>
  <c r="BG244" i="6"/>
  <c r="AK53" i="6"/>
  <c r="AQ257" i="6"/>
  <c r="AX42" i="10"/>
  <c r="AX16" i="10"/>
  <c r="AD93" i="11"/>
  <c r="AD102" i="11"/>
  <c r="BD247" i="12"/>
  <c r="AV259" i="12"/>
  <c r="U261" i="16"/>
  <c r="U283" i="16"/>
  <c r="AT289" i="17"/>
  <c r="Y23" i="6"/>
  <c r="AK244" i="6"/>
  <c r="BM53" i="6"/>
  <c r="AP42" i="10"/>
  <c r="AP48" i="10"/>
  <c r="AH187" i="11"/>
  <c r="AZ259" i="12"/>
  <c r="AV21" i="12"/>
  <c r="U285" i="16"/>
  <c r="AW23" i="6"/>
  <c r="BM244" i="6"/>
  <c r="AQ53" i="6"/>
  <c r="AP244" i="10"/>
  <c r="AT48" i="10"/>
  <c r="AZ21" i="12"/>
  <c r="U241" i="16"/>
  <c r="AQ244" i="6"/>
  <c r="Y53" i="6"/>
  <c r="AT244" i="10"/>
  <c r="U250" i="16"/>
  <c r="AV289" i="16"/>
  <c r="AV289" i="17"/>
  <c r="Y244" i="6"/>
  <c r="AW53" i="6"/>
  <c r="Z133" i="11"/>
  <c r="AV48" i="12"/>
  <c r="AJ60" i="13"/>
  <c r="BL289" i="15"/>
  <c r="U255" i="16"/>
  <c r="AP22" i="10"/>
  <c r="AD133" i="11"/>
  <c r="AZ48" i="12"/>
  <c r="AB60" i="13"/>
  <c r="AE263" i="6"/>
  <c r="AT22" i="10"/>
  <c r="AV143" i="12"/>
  <c r="U268" i="14"/>
  <c r="BN289" i="15"/>
  <c r="U248" i="16"/>
  <c r="U269" i="16"/>
  <c r="BG263" i="6"/>
  <c r="AT40" i="10"/>
  <c r="AZ143" i="12"/>
  <c r="AV134" i="12"/>
  <c r="U272" i="16"/>
  <c r="U249" i="16"/>
  <c r="AX40" i="10"/>
  <c r="W289" i="17"/>
  <c r="AF60" i="17"/>
  <c r="AJ60" i="17"/>
  <c r="AB60" i="17"/>
  <c r="U57" i="17"/>
  <c r="U52" i="17"/>
  <c r="U53" i="17"/>
  <c r="U47" i="17"/>
  <c r="U50" i="17"/>
  <c r="U41" i="17"/>
  <c r="U39" i="17"/>
  <c r="U34" i="17"/>
  <c r="U29" i="17"/>
  <c r="U24" i="17"/>
  <c r="U20" i="17"/>
  <c r="U15" i="17"/>
  <c r="U44" i="17"/>
  <c r="U46" i="17"/>
  <c r="U35" i="17"/>
  <c r="U30" i="17"/>
  <c r="U26" i="17"/>
  <c r="U21" i="17"/>
  <c r="U16" i="17"/>
  <c r="U56" i="17"/>
  <c r="U48" i="17"/>
  <c r="U40" i="17"/>
  <c r="U60" i="17"/>
  <c r="U51" i="17"/>
  <c r="U36" i="17"/>
  <c r="U32" i="17"/>
  <c r="U27" i="17"/>
  <c r="U22" i="17"/>
  <c r="U17" i="17"/>
  <c r="U54" i="17"/>
  <c r="U42" i="17"/>
  <c r="U45" i="17"/>
  <c r="U58" i="17"/>
  <c r="U38" i="17"/>
  <c r="U33" i="17"/>
  <c r="U28" i="17"/>
  <c r="U23" i="17"/>
  <c r="U18" i="17"/>
  <c r="U14" i="17"/>
  <c r="AJ219" i="17"/>
  <c r="AF219" i="17"/>
  <c r="AB219" i="17"/>
  <c r="O60" i="17"/>
  <c r="O56" i="17"/>
  <c r="O45" i="17"/>
  <c r="O58" i="17"/>
  <c r="O53" i="17"/>
  <c r="O47" i="17"/>
  <c r="O38" i="17"/>
  <c r="O33" i="17"/>
  <c r="O28" i="17"/>
  <c r="O23" i="17"/>
  <c r="O18" i="17"/>
  <c r="O14" i="17"/>
  <c r="O50" i="17"/>
  <c r="O57" i="17"/>
  <c r="O52" i="17"/>
  <c r="O41" i="17"/>
  <c r="O39" i="17"/>
  <c r="O34" i="17"/>
  <c r="O29" i="17"/>
  <c r="O24" i="17"/>
  <c r="O20" i="17"/>
  <c r="O15" i="17"/>
  <c r="O44" i="17"/>
  <c r="O46" i="17"/>
  <c r="O35" i="17"/>
  <c r="O30" i="17"/>
  <c r="O26" i="17"/>
  <c r="O21" i="17"/>
  <c r="O16" i="17"/>
  <c r="O48" i="17"/>
  <c r="O40" i="17"/>
  <c r="O54" i="17"/>
  <c r="O51" i="17"/>
  <c r="O42" i="17"/>
  <c r="O36" i="17"/>
  <c r="O32" i="17"/>
  <c r="O27" i="17"/>
  <c r="O22" i="17"/>
  <c r="O17" i="17"/>
  <c r="AJ287" i="17"/>
  <c r="AF287" i="17"/>
  <c r="AB287" i="17"/>
  <c r="U14" i="16"/>
  <c r="BM249" i="6"/>
  <c r="AW273" i="6"/>
  <c r="AQ214" i="6"/>
  <c r="AE256" i="6"/>
  <c r="AE283" i="6"/>
  <c r="AX137" i="10"/>
  <c r="AH209" i="11"/>
  <c r="AD135" i="11"/>
  <c r="BB289" i="14"/>
  <c r="O107" i="15"/>
  <c r="O123" i="15"/>
  <c r="O103" i="15"/>
  <c r="O178" i="15"/>
  <c r="O166" i="15"/>
  <c r="O197" i="15"/>
  <c r="O189" i="15"/>
  <c r="O186" i="15"/>
  <c r="AT60" i="15"/>
  <c r="U15" i="16"/>
  <c r="U18" i="16"/>
  <c r="U38" i="16"/>
  <c r="U253" i="16"/>
  <c r="U266" i="16"/>
  <c r="U274" i="16"/>
  <c r="Y249" i="6"/>
  <c r="AW214" i="6"/>
  <c r="BG256" i="6"/>
  <c r="BG283" i="6"/>
  <c r="AP127" i="10"/>
  <c r="AT137" i="10"/>
  <c r="Z243" i="11"/>
  <c r="Z209" i="11"/>
  <c r="AV115" i="12"/>
  <c r="AF289" i="15"/>
  <c r="O90" i="15"/>
  <c r="O93" i="15"/>
  <c r="O108" i="15"/>
  <c r="O185" i="15"/>
  <c r="O127" i="15"/>
  <c r="O190" i="15"/>
  <c r="O199" i="15"/>
  <c r="O205" i="15"/>
  <c r="BB60" i="15"/>
  <c r="AR289" i="16"/>
  <c r="U33" i="16"/>
  <c r="U22" i="16"/>
  <c r="U41" i="16"/>
  <c r="U257" i="16"/>
  <c r="U271" i="16"/>
  <c r="U279" i="16"/>
  <c r="BG214" i="6"/>
  <c r="BM256" i="6"/>
  <c r="AK283" i="6"/>
  <c r="AT127" i="10"/>
  <c r="AD243" i="11"/>
  <c r="AZ115" i="12"/>
  <c r="O97" i="15"/>
  <c r="O121" i="15"/>
  <c r="O125" i="15"/>
  <c r="O128" i="15"/>
  <c r="O131" i="15"/>
  <c r="O145" i="15"/>
  <c r="O202" i="15"/>
  <c r="O208" i="15"/>
  <c r="BT289" i="15"/>
  <c r="U36" i="16"/>
  <c r="U39" i="16"/>
  <c r="U60" i="16"/>
  <c r="G289" i="16"/>
  <c r="U262" i="16"/>
  <c r="U275" i="16"/>
  <c r="U284" i="16"/>
  <c r="BD146" i="12"/>
  <c r="AE214" i="6"/>
  <c r="BM283" i="6"/>
  <c r="AP277" i="10"/>
  <c r="Z90" i="11"/>
  <c r="AN289" i="12"/>
  <c r="AV104" i="12"/>
  <c r="AZ190" i="12"/>
  <c r="AV261" i="12"/>
  <c r="O109" i="15"/>
  <c r="O96" i="15"/>
  <c r="O171" i="15"/>
  <c r="O132" i="15"/>
  <c r="O193" i="15"/>
  <c r="O191" i="15"/>
  <c r="O210" i="15"/>
  <c r="O211" i="15"/>
  <c r="U46" i="16"/>
  <c r="U53" i="16"/>
  <c r="U34" i="16"/>
  <c r="U267" i="16"/>
  <c r="U280" i="16"/>
  <c r="U244" i="16"/>
  <c r="Y33" i="6"/>
  <c r="Y214" i="6"/>
  <c r="AQ283" i="6"/>
  <c r="AE105" i="6"/>
  <c r="I213" i="9"/>
  <c r="AD90" i="11"/>
  <c r="AV119" i="12"/>
  <c r="AZ104" i="12"/>
  <c r="AV190" i="12"/>
  <c r="AZ261" i="12"/>
  <c r="O104" i="15"/>
  <c r="O102" i="15"/>
  <c r="O92" i="15"/>
  <c r="O134" i="15"/>
  <c r="O143" i="15"/>
  <c r="O198" i="15"/>
  <c r="O173" i="15"/>
  <c r="O213" i="15"/>
  <c r="U29" i="16"/>
  <c r="U35" i="16"/>
  <c r="U50" i="16"/>
  <c r="M289" i="16"/>
  <c r="Y104" i="6"/>
  <c r="AW33" i="6"/>
  <c r="Y283" i="6"/>
  <c r="BG105" i="6"/>
  <c r="AZ119" i="12"/>
  <c r="O126" i="15"/>
  <c r="O129" i="15"/>
  <c r="O98" i="15"/>
  <c r="O169" i="15"/>
  <c r="O175" i="15"/>
  <c r="O203" i="15"/>
  <c r="O180" i="15"/>
  <c r="O216" i="15"/>
  <c r="U48" i="16"/>
  <c r="U28" i="16"/>
  <c r="U52" i="16"/>
  <c r="AE104" i="6"/>
  <c r="U40" i="16"/>
  <c r="U21" i="16"/>
  <c r="AW249" i="6"/>
  <c r="BG104" i="6"/>
  <c r="AP262" i="10"/>
  <c r="Z284" i="11"/>
  <c r="O135" i="15"/>
  <c r="O105" i="15"/>
  <c r="O113" i="15"/>
  <c r="O137" i="15"/>
  <c r="O177" i="15"/>
  <c r="O183" i="15"/>
  <c r="O187" i="15"/>
  <c r="O196" i="15"/>
  <c r="U58" i="16"/>
  <c r="U32" i="16"/>
  <c r="U16" i="16"/>
  <c r="U281" i="16"/>
  <c r="U245" i="16"/>
  <c r="U259" i="16"/>
  <c r="AH205" i="11"/>
  <c r="AD205" i="11"/>
  <c r="Z205" i="11"/>
  <c r="AK104" i="6"/>
  <c r="I123" i="9"/>
  <c r="I265" i="9"/>
  <c r="AT262" i="10"/>
  <c r="AD284" i="11"/>
  <c r="AH289" i="12"/>
  <c r="O172" i="15"/>
  <c r="O115" i="15"/>
  <c r="O120" i="15"/>
  <c r="O146" i="15"/>
  <c r="O201" i="15"/>
  <c r="O204" i="15"/>
  <c r="O192" i="15"/>
  <c r="O207" i="15"/>
  <c r="U23" i="16"/>
  <c r="U26" i="16"/>
  <c r="U17" i="16"/>
  <c r="U30" i="16"/>
  <c r="AK249" i="6"/>
  <c r="AW256" i="6"/>
  <c r="BM107" i="6"/>
  <c r="BM104" i="6"/>
  <c r="AE273" i="6"/>
  <c r="AK196" i="6"/>
  <c r="AW107" i="6"/>
  <c r="I277" i="9"/>
  <c r="O89" i="15"/>
  <c r="O116" i="15"/>
  <c r="O138" i="15"/>
  <c r="O139" i="15"/>
  <c r="O133" i="15"/>
  <c r="O214" i="15"/>
  <c r="O195" i="15"/>
  <c r="O209" i="15"/>
  <c r="U27" i="16"/>
  <c r="U42" i="16"/>
  <c r="U24" i="16"/>
  <c r="U54" i="16"/>
  <c r="BG108" i="6"/>
  <c r="AE108" i="6"/>
  <c r="AE249" i="6"/>
  <c r="BG273" i="6"/>
  <c r="AQ196" i="6"/>
  <c r="I263" i="9"/>
  <c r="AP90" i="10"/>
  <c r="AT277" i="10"/>
  <c r="O289" i="12"/>
  <c r="U243" i="14"/>
  <c r="O91" i="15"/>
  <c r="O117" i="15"/>
  <c r="O111" i="15"/>
  <c r="O141" i="15"/>
  <c r="O140" i="15"/>
  <c r="O167" i="15"/>
  <c r="O219" i="15"/>
  <c r="U44" i="16"/>
  <c r="U51" i="16"/>
  <c r="U45" i="16"/>
  <c r="U242" i="16"/>
  <c r="U251" i="16"/>
  <c r="U260" i="16"/>
  <c r="O287" i="16"/>
  <c r="O281" i="16"/>
  <c r="O277" i="16"/>
  <c r="O272" i="16"/>
  <c r="O267" i="16"/>
  <c r="O262" i="16"/>
  <c r="O257" i="16"/>
  <c r="O253" i="16"/>
  <c r="O248" i="16"/>
  <c r="O243" i="16"/>
  <c r="O283" i="16"/>
  <c r="O278" i="16"/>
  <c r="O273" i="16"/>
  <c r="O268" i="16"/>
  <c r="O263" i="16"/>
  <c r="O259" i="16"/>
  <c r="O254" i="16"/>
  <c r="O249" i="16"/>
  <c r="O244" i="16"/>
  <c r="O284" i="16"/>
  <c r="O279" i="16"/>
  <c r="O274" i="16"/>
  <c r="O269" i="16"/>
  <c r="O265" i="16"/>
  <c r="O260" i="16"/>
  <c r="O255" i="16"/>
  <c r="O250" i="16"/>
  <c r="O245" i="16"/>
  <c r="O285" i="16"/>
  <c r="O280" i="16"/>
  <c r="O275" i="16"/>
  <c r="O271" i="16"/>
  <c r="O266" i="16"/>
  <c r="O261" i="16"/>
  <c r="O256" i="16"/>
  <c r="O251" i="16"/>
  <c r="O247" i="16"/>
  <c r="O242" i="16"/>
  <c r="O241" i="16"/>
  <c r="AT289" i="16"/>
  <c r="I215" i="16"/>
  <c r="I216" i="16"/>
  <c r="I217" i="16"/>
  <c r="I213" i="16"/>
  <c r="I208" i="16"/>
  <c r="I219" i="16"/>
  <c r="I214" i="16"/>
  <c r="I209" i="16"/>
  <c r="I202" i="16"/>
  <c r="I181" i="16"/>
  <c r="I211" i="16"/>
  <c r="I207" i="16"/>
  <c r="I193" i="16"/>
  <c r="I210" i="16"/>
  <c r="I201" i="16"/>
  <c r="I183" i="16"/>
  <c r="I180" i="16"/>
  <c r="I203" i="16"/>
  <c r="I185" i="16"/>
  <c r="I205" i="16"/>
  <c r="I195" i="16"/>
  <c r="I197" i="16"/>
  <c r="I187" i="16"/>
  <c r="I172" i="16"/>
  <c r="I169" i="16"/>
  <c r="I143" i="16"/>
  <c r="I204" i="16"/>
  <c r="I198" i="16"/>
  <c r="I196" i="16"/>
  <c r="I186" i="16"/>
  <c r="I125" i="16"/>
  <c r="I122" i="16"/>
  <c r="I192" i="16"/>
  <c r="I191" i="16"/>
  <c r="I190" i="16"/>
  <c r="I105" i="16"/>
  <c r="I179" i="16"/>
  <c r="I173" i="16"/>
  <c r="I171" i="16"/>
  <c r="I141" i="16"/>
  <c r="I139" i="16"/>
  <c r="I128" i="16"/>
  <c r="I126" i="16"/>
  <c r="I123" i="16"/>
  <c r="I103" i="16"/>
  <c r="I98" i="16"/>
  <c r="I93" i="16"/>
  <c r="I89" i="16"/>
  <c r="I189" i="16"/>
  <c r="I121" i="16"/>
  <c r="I119" i="16"/>
  <c r="I184" i="16"/>
  <c r="I175" i="16"/>
  <c r="I146" i="16"/>
  <c r="I144" i="16"/>
  <c r="I178" i="16"/>
  <c r="I111" i="16"/>
  <c r="I109" i="16"/>
  <c r="I99" i="16"/>
  <c r="I95" i="16"/>
  <c r="I90" i="16"/>
  <c r="I177" i="16"/>
  <c r="I168" i="16"/>
  <c r="I104" i="16"/>
  <c r="I145" i="16"/>
  <c r="I117" i="16"/>
  <c r="I167" i="16"/>
  <c r="I138" i="16"/>
  <c r="I108" i="16"/>
  <c r="I91" i="16"/>
  <c r="I147" i="16"/>
  <c r="I140" i="16"/>
  <c r="I137" i="16"/>
  <c r="I135" i="16"/>
  <c r="I133" i="16"/>
  <c r="I116" i="16"/>
  <c r="I96" i="16"/>
  <c r="I166" i="16"/>
  <c r="I101" i="16"/>
  <c r="I134" i="16"/>
  <c r="I132" i="16"/>
  <c r="I107" i="16"/>
  <c r="I165" i="16"/>
  <c r="I131" i="16"/>
  <c r="I110" i="16"/>
  <c r="I120" i="16"/>
  <c r="I115" i="16"/>
  <c r="I114" i="16"/>
  <c r="I129" i="16"/>
  <c r="I199" i="16"/>
  <c r="I92" i="16"/>
  <c r="I113" i="16"/>
  <c r="I97" i="16"/>
  <c r="I174" i="16"/>
  <c r="I127" i="16"/>
  <c r="I102" i="16"/>
  <c r="AF219" i="16"/>
  <c r="AJ219" i="16"/>
  <c r="AB219" i="16"/>
  <c r="W289" i="16"/>
  <c r="AF60" i="16"/>
  <c r="AB60" i="16"/>
  <c r="AJ60" i="16"/>
  <c r="I285" i="16"/>
  <c r="I280" i="16"/>
  <c r="I275" i="16"/>
  <c r="I271" i="16"/>
  <c r="I266" i="16"/>
  <c r="I261" i="16"/>
  <c r="I256" i="16"/>
  <c r="I251" i="16"/>
  <c r="I247" i="16"/>
  <c r="I242" i="16"/>
  <c r="I287" i="16"/>
  <c r="I281" i="16"/>
  <c r="I277" i="16"/>
  <c r="I272" i="16"/>
  <c r="I267" i="16"/>
  <c r="I262" i="16"/>
  <c r="I257" i="16"/>
  <c r="I253" i="16"/>
  <c r="I248" i="16"/>
  <c r="I243" i="16"/>
  <c r="I283" i="16"/>
  <c r="I278" i="16"/>
  <c r="I273" i="16"/>
  <c r="I268" i="16"/>
  <c r="I263" i="16"/>
  <c r="I259" i="16"/>
  <c r="I254" i="16"/>
  <c r="I249" i="16"/>
  <c r="I244" i="16"/>
  <c r="I284" i="16"/>
  <c r="I279" i="16"/>
  <c r="I274" i="16"/>
  <c r="I269" i="16"/>
  <c r="I265" i="16"/>
  <c r="I260" i="16"/>
  <c r="I255" i="16"/>
  <c r="I250" i="16"/>
  <c r="I245" i="16"/>
  <c r="I241" i="16"/>
  <c r="I54" i="16"/>
  <c r="I51" i="16"/>
  <c r="I42" i="16"/>
  <c r="I22" i="16"/>
  <c r="I18" i="16"/>
  <c r="I14" i="16"/>
  <c r="I58" i="16"/>
  <c r="I48" i="16"/>
  <c r="I29" i="16"/>
  <c r="I26" i="16"/>
  <c r="I46" i="16"/>
  <c r="I33" i="16"/>
  <c r="I36" i="16"/>
  <c r="I20" i="16"/>
  <c r="I15" i="16"/>
  <c r="I44" i="16"/>
  <c r="I40" i="16"/>
  <c r="I23" i="16"/>
  <c r="I57" i="16"/>
  <c r="I52" i="16"/>
  <c r="I27" i="16"/>
  <c r="I34" i="16"/>
  <c r="I30" i="16"/>
  <c r="I16" i="16"/>
  <c r="I50" i="16"/>
  <c r="I47" i="16"/>
  <c r="I38" i="16"/>
  <c r="I60" i="16"/>
  <c r="I41" i="16"/>
  <c r="I24" i="16"/>
  <c r="I21" i="16"/>
  <c r="I45" i="16"/>
  <c r="I28" i="16"/>
  <c r="I17" i="16"/>
  <c r="I32" i="16"/>
  <c r="I56" i="16"/>
  <c r="I53" i="16"/>
  <c r="I39" i="16"/>
  <c r="I35" i="16"/>
  <c r="O56" i="16"/>
  <c r="O46" i="16"/>
  <c r="O36" i="16"/>
  <c r="O33" i="16"/>
  <c r="O20" i="16"/>
  <c r="O15" i="16"/>
  <c r="O44" i="16"/>
  <c r="O40" i="16"/>
  <c r="O27" i="16"/>
  <c r="O23" i="16"/>
  <c r="O57" i="16"/>
  <c r="O54" i="16"/>
  <c r="O52" i="16"/>
  <c r="O34" i="16"/>
  <c r="O30" i="16"/>
  <c r="O16" i="16"/>
  <c r="O50" i="16"/>
  <c r="O60" i="16"/>
  <c r="O47" i="16"/>
  <c r="O41" i="16"/>
  <c r="O38" i="16"/>
  <c r="O24" i="16"/>
  <c r="O21" i="16"/>
  <c r="O45" i="16"/>
  <c r="O17" i="16"/>
  <c r="O32" i="16"/>
  <c r="O28" i="16"/>
  <c r="O53" i="16"/>
  <c r="O39" i="16"/>
  <c r="O35" i="16"/>
  <c r="O22" i="16"/>
  <c r="O18" i="16"/>
  <c r="O14" i="16"/>
  <c r="O58" i="16"/>
  <c r="O51" i="16"/>
  <c r="O48" i="16"/>
  <c r="O42" i="16"/>
  <c r="O29" i="16"/>
  <c r="O26" i="16"/>
  <c r="M289" i="15"/>
  <c r="AF219" i="13"/>
  <c r="Y289" i="15"/>
  <c r="AP287" i="11"/>
  <c r="G287" i="11" s="1"/>
  <c r="AP289" i="15"/>
  <c r="AX289" i="15" s="1"/>
  <c r="S289" i="15"/>
  <c r="S117" i="11"/>
  <c r="S172" i="11"/>
  <c r="AL289" i="15"/>
  <c r="G289" i="15"/>
  <c r="U53" i="15"/>
  <c r="U58" i="15"/>
  <c r="U56" i="15"/>
  <c r="U50" i="15"/>
  <c r="U45" i="15"/>
  <c r="U38" i="15"/>
  <c r="U30" i="15"/>
  <c r="U23" i="15"/>
  <c r="U60" i="15"/>
  <c r="U46" i="15"/>
  <c r="U39" i="15"/>
  <c r="U32" i="15"/>
  <c r="U24" i="15"/>
  <c r="U17" i="15"/>
  <c r="U41" i="15"/>
  <c r="U34" i="15"/>
  <c r="U27" i="15"/>
  <c r="U20" i="15"/>
  <c r="U51" i="15"/>
  <c r="U47" i="15"/>
  <c r="U40" i="15"/>
  <c r="U33" i="15"/>
  <c r="U52" i="15"/>
  <c r="U22" i="15"/>
  <c r="U16" i="15"/>
  <c r="U14" i="15"/>
  <c r="U54" i="15"/>
  <c r="U26" i="15"/>
  <c r="U18" i="15"/>
  <c r="U44" i="15"/>
  <c r="U36" i="15"/>
  <c r="U29" i="15"/>
  <c r="U21" i="15"/>
  <c r="U42" i="15"/>
  <c r="U35" i="15"/>
  <c r="U28" i="15"/>
  <c r="U15" i="15"/>
  <c r="U57" i="15"/>
  <c r="U48" i="15"/>
  <c r="AH57" i="15"/>
  <c r="AH50" i="15"/>
  <c r="AH60" i="15"/>
  <c r="AH54" i="15"/>
  <c r="AH41" i="15"/>
  <c r="AH34" i="15"/>
  <c r="AH27" i="15"/>
  <c r="AH42" i="15"/>
  <c r="AH35" i="15"/>
  <c r="AH28" i="15"/>
  <c r="AH21" i="15"/>
  <c r="AH14" i="15"/>
  <c r="AH53" i="15"/>
  <c r="AH45" i="15"/>
  <c r="AH38" i="15"/>
  <c r="AH30" i="15"/>
  <c r="AH23" i="15"/>
  <c r="AH16" i="15"/>
  <c r="AH44" i="15"/>
  <c r="AH36" i="15"/>
  <c r="AH29" i="15"/>
  <c r="AH56" i="15"/>
  <c r="AH24" i="15"/>
  <c r="AH15" i="15"/>
  <c r="AH17" i="15"/>
  <c r="AH48" i="15"/>
  <c r="AH20" i="15"/>
  <c r="AH51" i="15"/>
  <c r="AH47" i="15"/>
  <c r="AH40" i="15"/>
  <c r="AH33" i="15"/>
  <c r="AH22" i="15"/>
  <c r="AH52" i="15"/>
  <c r="AH46" i="15"/>
  <c r="AH39" i="15"/>
  <c r="AH32" i="15"/>
  <c r="AH58" i="15"/>
  <c r="AH26" i="15"/>
  <c r="AH18" i="15"/>
  <c r="I285" i="15"/>
  <c r="I278" i="15"/>
  <c r="I271" i="15"/>
  <c r="I263" i="15"/>
  <c r="I256" i="15"/>
  <c r="I287" i="15"/>
  <c r="I279" i="15"/>
  <c r="I272" i="15"/>
  <c r="I265" i="15"/>
  <c r="I257" i="15"/>
  <c r="I280" i="15"/>
  <c r="I273" i="15"/>
  <c r="I266" i="15"/>
  <c r="I259" i="15"/>
  <c r="I251" i="15"/>
  <c r="I244" i="15"/>
  <c r="I281" i="15"/>
  <c r="I274" i="15"/>
  <c r="I267" i="15"/>
  <c r="I260" i="15"/>
  <c r="I253" i="15"/>
  <c r="I283" i="15"/>
  <c r="I275" i="15"/>
  <c r="I268" i="15"/>
  <c r="I261" i="15"/>
  <c r="I254" i="15"/>
  <c r="I284" i="15"/>
  <c r="I242" i="15"/>
  <c r="I262" i="15"/>
  <c r="I255" i="15"/>
  <c r="I247" i="15"/>
  <c r="I243" i="15"/>
  <c r="I248" i="15"/>
  <c r="I277" i="15"/>
  <c r="I250" i="15"/>
  <c r="I245" i="15"/>
  <c r="I241" i="15"/>
  <c r="I269" i="15"/>
  <c r="I249" i="15"/>
  <c r="BP289" i="15"/>
  <c r="O279" i="15"/>
  <c r="O272" i="15"/>
  <c r="O280" i="15"/>
  <c r="O273" i="15"/>
  <c r="O281" i="15"/>
  <c r="O274" i="15"/>
  <c r="O283" i="15"/>
  <c r="O275" i="15"/>
  <c r="O268" i="15"/>
  <c r="O261" i="15"/>
  <c r="O284" i="15"/>
  <c r="O277" i="15"/>
  <c r="O285" i="15"/>
  <c r="O278" i="15"/>
  <c r="O271" i="15"/>
  <c r="O263" i="15"/>
  <c r="O256" i="15"/>
  <c r="O269" i="15"/>
  <c r="O265" i="15"/>
  <c r="O287" i="15"/>
  <c r="O262" i="15"/>
  <c r="O255" i="15"/>
  <c r="O250" i="15"/>
  <c r="O259" i="15"/>
  <c r="O254" i="15"/>
  <c r="O251" i="15"/>
  <c r="O247" i="15"/>
  <c r="O266" i="15"/>
  <c r="O253" i="15"/>
  <c r="O242" i="15"/>
  <c r="O245" i="15"/>
  <c r="O241" i="15"/>
  <c r="O267" i="15"/>
  <c r="O260" i="15"/>
  <c r="O249" i="15"/>
  <c r="O244" i="15"/>
  <c r="O248" i="15"/>
  <c r="O257" i="15"/>
  <c r="O243" i="15"/>
  <c r="BB287" i="15"/>
  <c r="AX287" i="15"/>
  <c r="AT287" i="15"/>
  <c r="AH285" i="15"/>
  <c r="AH278" i="15"/>
  <c r="AH271" i="15"/>
  <c r="AH263" i="15"/>
  <c r="AH256" i="15"/>
  <c r="AH287" i="15"/>
  <c r="AH279" i="15"/>
  <c r="AH272" i="15"/>
  <c r="AH265" i="15"/>
  <c r="AH257" i="15"/>
  <c r="AH280" i="15"/>
  <c r="AH273" i="15"/>
  <c r="AH266" i="15"/>
  <c r="AH259" i="15"/>
  <c r="AH251" i="15"/>
  <c r="AH244" i="15"/>
  <c r="AH281" i="15"/>
  <c r="AH274" i="15"/>
  <c r="AH267" i="15"/>
  <c r="AH260" i="15"/>
  <c r="AH253" i="15"/>
  <c r="AH283" i="15"/>
  <c r="AH275" i="15"/>
  <c r="AH268" i="15"/>
  <c r="AH261" i="15"/>
  <c r="AH245" i="15"/>
  <c r="AH277" i="15"/>
  <c r="AH269" i="15"/>
  <c r="AH249" i="15"/>
  <c r="AH284" i="15"/>
  <c r="AH255" i="15"/>
  <c r="AH247" i="15"/>
  <c r="AH243" i="15"/>
  <c r="AH262" i="15"/>
  <c r="AH248" i="15"/>
  <c r="AH254" i="15"/>
  <c r="AH242" i="15"/>
  <c r="AH250" i="15"/>
  <c r="AH241" i="15"/>
  <c r="O56" i="15"/>
  <c r="O60" i="15"/>
  <c r="O42" i="15"/>
  <c r="O35" i="15"/>
  <c r="O58" i="15"/>
  <c r="O53" i="15"/>
  <c r="O50" i="15"/>
  <c r="O57" i="15"/>
  <c r="O51" i="15"/>
  <c r="O48" i="15"/>
  <c r="O41" i="15"/>
  <c r="O34" i="15"/>
  <c r="O28" i="15"/>
  <c r="O17" i="15"/>
  <c r="O15" i="15"/>
  <c r="O23" i="15"/>
  <c r="O20" i="15"/>
  <c r="O47" i="15"/>
  <c r="O40" i="15"/>
  <c r="O33" i="15"/>
  <c r="O27" i="15"/>
  <c r="O52" i="15"/>
  <c r="O46" i="15"/>
  <c r="O39" i="15"/>
  <c r="O32" i="15"/>
  <c r="O22" i="15"/>
  <c r="O45" i="15"/>
  <c r="O38" i="15"/>
  <c r="O30" i="15"/>
  <c r="O16" i="15"/>
  <c r="O14" i="15"/>
  <c r="O54" i="15"/>
  <c r="O26" i="15"/>
  <c r="O18" i="15"/>
  <c r="O44" i="15"/>
  <c r="O36" i="15"/>
  <c r="O29" i="15"/>
  <c r="O21" i="15"/>
  <c r="O24" i="15"/>
  <c r="U281" i="15"/>
  <c r="U274" i="15"/>
  <c r="U267" i="15"/>
  <c r="U260" i="15"/>
  <c r="U283" i="15"/>
  <c r="U275" i="15"/>
  <c r="U268" i="15"/>
  <c r="U261" i="15"/>
  <c r="U284" i="15"/>
  <c r="U277" i="15"/>
  <c r="U269" i="15"/>
  <c r="U262" i="15"/>
  <c r="U255" i="15"/>
  <c r="U248" i="15"/>
  <c r="U285" i="15"/>
  <c r="U278" i="15"/>
  <c r="U271" i="15"/>
  <c r="U263" i="15"/>
  <c r="U256" i="15"/>
  <c r="U287" i="15"/>
  <c r="U279" i="15"/>
  <c r="U272" i="15"/>
  <c r="U265" i="15"/>
  <c r="U257" i="15"/>
  <c r="U266" i="15"/>
  <c r="U249" i="15"/>
  <c r="U254" i="15"/>
  <c r="U244" i="15"/>
  <c r="U241" i="15"/>
  <c r="U273" i="15"/>
  <c r="U245" i="15"/>
  <c r="U259" i="15"/>
  <c r="U250" i="15"/>
  <c r="U243" i="15"/>
  <c r="U280" i="15"/>
  <c r="U247" i="15"/>
  <c r="U251" i="15"/>
  <c r="U242" i="15"/>
  <c r="U253" i="15"/>
  <c r="AA50" i="15"/>
  <c r="AA46" i="15"/>
  <c r="AA39" i="15"/>
  <c r="AA32" i="15"/>
  <c r="AA60" i="15"/>
  <c r="AA51" i="15"/>
  <c r="AA54" i="15"/>
  <c r="AA58" i="15"/>
  <c r="AA56" i="15"/>
  <c r="AA52" i="15"/>
  <c r="AA16" i="15"/>
  <c r="AA45" i="15"/>
  <c r="AA38" i="15"/>
  <c r="AA30" i="15"/>
  <c r="AA14" i="15"/>
  <c r="AA26" i="15"/>
  <c r="AA18" i="15"/>
  <c r="AA44" i="15"/>
  <c r="AA36" i="15"/>
  <c r="AA29" i="15"/>
  <c r="AA53" i="15"/>
  <c r="AA21" i="15"/>
  <c r="AA42" i="15"/>
  <c r="AA35" i="15"/>
  <c r="AA24" i="15"/>
  <c r="AA15" i="15"/>
  <c r="AA48" i="15"/>
  <c r="AA41" i="15"/>
  <c r="AA34" i="15"/>
  <c r="AA28" i="15"/>
  <c r="AA17" i="15"/>
  <c r="AA57" i="15"/>
  <c r="AA23" i="15"/>
  <c r="AA20" i="15"/>
  <c r="AA47" i="15"/>
  <c r="AA40" i="15"/>
  <c r="AA33" i="15"/>
  <c r="AA27" i="15"/>
  <c r="AA22" i="15"/>
  <c r="AA283" i="15"/>
  <c r="AA275" i="15"/>
  <c r="AA284" i="15"/>
  <c r="AA277" i="15"/>
  <c r="AA269" i="15"/>
  <c r="AA285" i="15"/>
  <c r="AA278" i="15"/>
  <c r="AA271" i="15"/>
  <c r="AA287" i="15"/>
  <c r="AA279" i="15"/>
  <c r="AA272" i="15"/>
  <c r="AA265" i="15"/>
  <c r="AA257" i="15"/>
  <c r="AA280" i="15"/>
  <c r="AA273" i="15"/>
  <c r="AA281" i="15"/>
  <c r="AA274" i="15"/>
  <c r="AA267" i="15"/>
  <c r="AA260" i="15"/>
  <c r="AA255" i="15"/>
  <c r="AA251" i="15"/>
  <c r="AA248" i="15"/>
  <c r="AA266" i="15"/>
  <c r="AA242" i="15"/>
  <c r="AA250" i="15"/>
  <c r="AA245" i="15"/>
  <c r="AA259" i="15"/>
  <c r="AA256" i="15"/>
  <c r="AA241" i="15"/>
  <c r="AA262" i="15"/>
  <c r="AA249" i="15"/>
  <c r="AA244" i="15"/>
  <c r="AA243" i="15"/>
  <c r="AA247" i="15"/>
  <c r="AA253" i="15"/>
  <c r="AA263" i="15"/>
  <c r="AA254" i="15"/>
  <c r="AA261" i="15"/>
  <c r="AA268" i="15"/>
  <c r="BR289" i="15"/>
  <c r="BB219" i="15"/>
  <c r="AX219" i="15"/>
  <c r="AT219" i="15"/>
  <c r="U269" i="14"/>
  <c r="AQ217" i="6"/>
  <c r="AK208" i="6"/>
  <c r="Z260" i="11"/>
  <c r="AV180" i="12"/>
  <c r="O244" i="14"/>
  <c r="O261" i="14"/>
  <c r="O275" i="14"/>
  <c r="U241" i="14"/>
  <c r="U261" i="14"/>
  <c r="U271" i="14"/>
  <c r="U285" i="14"/>
  <c r="AE217" i="6"/>
  <c r="AZ180" i="12"/>
  <c r="U249" i="14"/>
  <c r="U266" i="14"/>
  <c r="U272" i="14"/>
  <c r="U287" i="14"/>
  <c r="AK217" i="6"/>
  <c r="I174" i="9"/>
  <c r="AV172" i="12"/>
  <c r="O249" i="14"/>
  <c r="O263" i="14"/>
  <c r="O278" i="14"/>
  <c r="U250" i="14"/>
  <c r="U245" i="14"/>
  <c r="U273" i="14"/>
  <c r="U248" i="14"/>
  <c r="BG217" i="6"/>
  <c r="AH146" i="11"/>
  <c r="Z216" i="11"/>
  <c r="AV167" i="12"/>
  <c r="AZ172" i="12"/>
  <c r="W289" i="13"/>
  <c r="AJ289" i="13" s="1"/>
  <c r="U251" i="14"/>
  <c r="U257" i="14"/>
  <c r="U274" i="14"/>
  <c r="AH273" i="11"/>
  <c r="AD273" i="11"/>
  <c r="Z273" i="11"/>
  <c r="BM217" i="6"/>
  <c r="Y133" i="6"/>
  <c r="Y208" i="6"/>
  <c r="Z146" i="11"/>
  <c r="AD216" i="11"/>
  <c r="AZ167" i="12"/>
  <c r="U253" i="14"/>
  <c r="U262" i="14"/>
  <c r="U275" i="14"/>
  <c r="BK289" i="6"/>
  <c r="AE133" i="6"/>
  <c r="AP191" i="10"/>
  <c r="AV280" i="12"/>
  <c r="O253" i="14"/>
  <c r="O267" i="14"/>
  <c r="O281" i="14"/>
  <c r="U254" i="14"/>
  <c r="U267" i="14"/>
  <c r="U277" i="14"/>
  <c r="U256" i="14"/>
  <c r="I184" i="9"/>
  <c r="AP33" i="10"/>
  <c r="AT51" i="10"/>
  <c r="AT191" i="10"/>
  <c r="Z266" i="11"/>
  <c r="O254" i="14"/>
  <c r="O268" i="14"/>
  <c r="U265" i="14"/>
  <c r="U242" i="14"/>
  <c r="U278" i="14"/>
  <c r="O178" i="9"/>
  <c r="U284" i="14"/>
  <c r="BG165" i="6"/>
  <c r="AP52" i="10"/>
  <c r="AT33" i="10"/>
  <c r="AD266" i="11"/>
  <c r="AZ141" i="12"/>
  <c r="U244" i="14"/>
  <c r="U259" i="14"/>
  <c r="U279" i="14"/>
  <c r="AX52" i="10"/>
  <c r="Z129" i="11"/>
  <c r="U260" i="14"/>
  <c r="U263" i="14"/>
  <c r="U280" i="14"/>
  <c r="AX36" i="10"/>
  <c r="AT36" i="10"/>
  <c r="AP36" i="10"/>
  <c r="BM208" i="6"/>
  <c r="AD129" i="11"/>
  <c r="U255" i="14"/>
  <c r="U247" i="14"/>
  <c r="AZ289" i="14"/>
  <c r="U219" i="14"/>
  <c r="U215" i="14"/>
  <c r="U217" i="14"/>
  <c r="U199" i="14"/>
  <c r="U205" i="14"/>
  <c r="U191" i="14"/>
  <c r="U179" i="14"/>
  <c r="U197" i="14"/>
  <c r="U203" i="14"/>
  <c r="U189" i="14"/>
  <c r="U180" i="14"/>
  <c r="U216" i="14"/>
  <c r="U214" i="14"/>
  <c r="U211" i="14"/>
  <c r="U209" i="14"/>
  <c r="U195" i="14"/>
  <c r="U201" i="14"/>
  <c r="U207" i="14"/>
  <c r="U192" i="14"/>
  <c r="U198" i="14"/>
  <c r="U183" i="14"/>
  <c r="U204" i="14"/>
  <c r="U190" i="14"/>
  <c r="U196" i="14"/>
  <c r="U184" i="14"/>
  <c r="U172" i="14"/>
  <c r="U141" i="14"/>
  <c r="U186" i="14"/>
  <c r="U178" i="14"/>
  <c r="U147" i="14"/>
  <c r="U133" i="14"/>
  <c r="U169" i="14"/>
  <c r="U139" i="14"/>
  <c r="U175" i="14"/>
  <c r="U145" i="14"/>
  <c r="U127" i="14"/>
  <c r="U213" i="14"/>
  <c r="U167" i="14"/>
  <c r="U137" i="14"/>
  <c r="U185" i="14"/>
  <c r="U173" i="14"/>
  <c r="U143" i="14"/>
  <c r="U128" i="14"/>
  <c r="U121" i="14"/>
  <c r="U210" i="14"/>
  <c r="U165" i="14"/>
  <c r="U134" i="14"/>
  <c r="U171" i="14"/>
  <c r="U140" i="14"/>
  <c r="U129" i="14"/>
  <c r="U122" i="14"/>
  <c r="U202" i="14"/>
  <c r="U181" i="14"/>
  <c r="U177" i="14"/>
  <c r="U146" i="14"/>
  <c r="U193" i="14"/>
  <c r="U168" i="14"/>
  <c r="U138" i="14"/>
  <c r="U131" i="14"/>
  <c r="U123" i="14"/>
  <c r="U174" i="14"/>
  <c r="U166" i="14"/>
  <c r="U108" i="14"/>
  <c r="U105" i="14"/>
  <c r="U103" i="14"/>
  <c r="U101" i="14"/>
  <c r="U98" i="14"/>
  <c r="U96" i="14"/>
  <c r="U126" i="14"/>
  <c r="U117" i="14"/>
  <c r="U114" i="14"/>
  <c r="U110" i="14"/>
  <c r="U93" i="14"/>
  <c r="U187" i="14"/>
  <c r="U135" i="14"/>
  <c r="U125" i="14"/>
  <c r="U91" i="14"/>
  <c r="U144" i="14"/>
  <c r="U120" i="14"/>
  <c r="U116" i="14"/>
  <c r="U113" i="14"/>
  <c r="U132" i="14"/>
  <c r="U119" i="14"/>
  <c r="U115" i="14"/>
  <c r="U104" i="14"/>
  <c r="U89" i="14"/>
  <c r="U111" i="14"/>
  <c r="U109" i="14"/>
  <c r="U97" i="14"/>
  <c r="U92" i="14"/>
  <c r="U102" i="14"/>
  <c r="U107" i="14"/>
  <c r="U208" i="14"/>
  <c r="U95" i="14"/>
  <c r="U90" i="14"/>
  <c r="U99" i="14"/>
  <c r="AL287" i="14"/>
  <c r="AH287" i="14"/>
  <c r="AD287" i="14"/>
  <c r="AX289" i="14"/>
  <c r="U60" i="14"/>
  <c r="U51" i="14"/>
  <c r="U54" i="14"/>
  <c r="U56" i="14"/>
  <c r="U14" i="14"/>
  <c r="U47" i="14"/>
  <c r="U44" i="14"/>
  <c r="U40" i="14"/>
  <c r="U36" i="14"/>
  <c r="U33" i="14"/>
  <c r="U29" i="14"/>
  <c r="U26" i="14"/>
  <c r="U22" i="14"/>
  <c r="U18" i="14"/>
  <c r="U15" i="14"/>
  <c r="U53" i="14"/>
  <c r="U58" i="14"/>
  <c r="U48" i="14"/>
  <c r="U45" i="14"/>
  <c r="U41" i="14"/>
  <c r="U38" i="14"/>
  <c r="U34" i="14"/>
  <c r="U30" i="14"/>
  <c r="U27" i="14"/>
  <c r="U23" i="14"/>
  <c r="U20" i="14"/>
  <c r="U16" i="14"/>
  <c r="U46" i="14"/>
  <c r="U42" i="14"/>
  <c r="U39" i="14"/>
  <c r="U35" i="14"/>
  <c r="U32" i="14"/>
  <c r="U28" i="14"/>
  <c r="U24" i="14"/>
  <c r="U21" i="14"/>
  <c r="U17" i="14"/>
  <c r="U57" i="14"/>
  <c r="U52" i="14"/>
  <c r="U50" i="14"/>
  <c r="O60" i="14"/>
  <c r="O57" i="14"/>
  <c r="O58" i="14"/>
  <c r="O51" i="14"/>
  <c r="O52" i="14"/>
  <c r="O54" i="14"/>
  <c r="O50" i="14"/>
  <c r="O46" i="14"/>
  <c r="O42" i="14"/>
  <c r="O39" i="14"/>
  <c r="O35" i="14"/>
  <c r="O32" i="14"/>
  <c r="O28" i="14"/>
  <c r="O24" i="14"/>
  <c r="O21" i="14"/>
  <c r="O17" i="14"/>
  <c r="O14" i="14"/>
  <c r="O56" i="14"/>
  <c r="O47" i="14"/>
  <c r="O44" i="14"/>
  <c r="O40" i="14"/>
  <c r="O36" i="14"/>
  <c r="O33" i="14"/>
  <c r="O29" i="14"/>
  <c r="O26" i="14"/>
  <c r="O22" i="14"/>
  <c r="O18" i="14"/>
  <c r="O15" i="14"/>
  <c r="O53" i="14"/>
  <c r="O48" i="14"/>
  <c r="O45" i="14"/>
  <c r="O41" i="14"/>
  <c r="O38" i="14"/>
  <c r="O34" i="14"/>
  <c r="O30" i="14"/>
  <c r="O27" i="14"/>
  <c r="O23" i="14"/>
  <c r="O20" i="14"/>
  <c r="O16" i="14"/>
  <c r="I54" i="14"/>
  <c r="I57" i="14"/>
  <c r="I60" i="14"/>
  <c r="I50" i="14"/>
  <c r="I46" i="14"/>
  <c r="I42" i="14"/>
  <c r="I39" i="14"/>
  <c r="I35" i="14"/>
  <c r="I32" i="14"/>
  <c r="I28" i="14"/>
  <c r="I24" i="14"/>
  <c r="I21" i="14"/>
  <c r="I17" i="14"/>
  <c r="I52" i="14"/>
  <c r="I47" i="14"/>
  <c r="I44" i="14"/>
  <c r="I40" i="14"/>
  <c r="I36" i="14"/>
  <c r="I33" i="14"/>
  <c r="I29" i="14"/>
  <c r="I26" i="14"/>
  <c r="I22" i="14"/>
  <c r="I18" i="14"/>
  <c r="I14" i="14"/>
  <c r="I56" i="14"/>
  <c r="I51" i="14"/>
  <c r="I15" i="14"/>
  <c r="I58" i="14"/>
  <c r="I53" i="14"/>
  <c r="I48" i="14"/>
  <c r="I45" i="14"/>
  <c r="I41" i="14"/>
  <c r="I38" i="14"/>
  <c r="I34" i="14"/>
  <c r="I30" i="14"/>
  <c r="I27" i="14"/>
  <c r="I23" i="14"/>
  <c r="I20" i="14"/>
  <c r="I16" i="14"/>
  <c r="AL219" i="14"/>
  <c r="AD219" i="14"/>
  <c r="AH219" i="14"/>
  <c r="Y289" i="14"/>
  <c r="AD60" i="14"/>
  <c r="AH60" i="14"/>
  <c r="AL60" i="14"/>
  <c r="AW22" i="6"/>
  <c r="AE91" i="6"/>
  <c r="AE259" i="6"/>
  <c r="AJ271" i="8"/>
  <c r="AA111" i="9"/>
  <c r="AA127" i="9"/>
  <c r="AA202" i="9"/>
  <c r="AT207" i="9"/>
  <c r="S111" i="11"/>
  <c r="S166" i="11"/>
  <c r="AV141" i="12"/>
  <c r="AJ219" i="13"/>
  <c r="BD273" i="12"/>
  <c r="AZ273" i="12"/>
  <c r="AV273" i="12"/>
  <c r="AQ58" i="6"/>
  <c r="AK134" i="6"/>
  <c r="AK91" i="6"/>
  <c r="AK259" i="6"/>
  <c r="BG213" i="6"/>
  <c r="AA114" i="9"/>
  <c r="AT89" i="9"/>
  <c r="AN36" i="9"/>
  <c r="AG174" i="9"/>
  <c r="AT184" i="9"/>
  <c r="AT165" i="9"/>
  <c r="AE213" i="6"/>
  <c r="AD26" i="11"/>
  <c r="Z187" i="11"/>
  <c r="S102" i="11"/>
  <c r="S199" i="11"/>
  <c r="S168" i="11"/>
  <c r="AP60" i="11"/>
  <c r="AV278" i="12"/>
  <c r="AE134" i="6"/>
  <c r="BM134" i="6"/>
  <c r="AQ165" i="6"/>
  <c r="BM91" i="6"/>
  <c r="BM259" i="6"/>
  <c r="AT92" i="9"/>
  <c r="AN51" i="9"/>
  <c r="I132" i="9"/>
  <c r="AT117" i="9"/>
  <c r="AP57" i="10"/>
  <c r="AT268" i="10"/>
  <c r="AH26" i="11"/>
  <c r="S99" i="11"/>
  <c r="S134" i="11"/>
  <c r="S177" i="11"/>
  <c r="AZ263" i="12"/>
  <c r="AR287" i="12"/>
  <c r="AV287" i="12" s="1"/>
  <c r="AZ278" i="12"/>
  <c r="AQ134" i="6"/>
  <c r="AQ91" i="6"/>
  <c r="AQ259" i="6"/>
  <c r="AT57" i="10"/>
  <c r="AX268" i="10"/>
  <c r="BJ289" i="10"/>
  <c r="S95" i="11"/>
  <c r="S108" i="11"/>
  <c r="BD263" i="12"/>
  <c r="S289" i="12"/>
  <c r="U289" i="12" s="1"/>
  <c r="S126" i="11"/>
  <c r="Y267" i="6"/>
  <c r="AK185" i="6"/>
  <c r="AW134" i="6"/>
  <c r="Y91" i="6"/>
  <c r="Y259" i="6"/>
  <c r="BM213" i="6"/>
  <c r="AN113" i="9"/>
  <c r="AP34" i="10"/>
  <c r="S139" i="11"/>
  <c r="S165" i="11"/>
  <c r="AW267" i="6"/>
  <c r="AQ185" i="6"/>
  <c r="Y134" i="6"/>
  <c r="AW259" i="6"/>
  <c r="AK213" i="6"/>
  <c r="AT202" i="9"/>
  <c r="AT172" i="9"/>
  <c r="AT34" i="10"/>
  <c r="Z280" i="11"/>
  <c r="Z199" i="11"/>
  <c r="S119" i="11"/>
  <c r="S173" i="11"/>
  <c r="AH244" i="11"/>
  <c r="AD244" i="11"/>
  <c r="Z244" i="11"/>
  <c r="AA93" i="9"/>
  <c r="BG267" i="6"/>
  <c r="AW185" i="6"/>
  <c r="AK269" i="6"/>
  <c r="AT216" i="9"/>
  <c r="AT146" i="9"/>
  <c r="AD280" i="11"/>
  <c r="AD199" i="11"/>
  <c r="S127" i="11"/>
  <c r="S181" i="11"/>
  <c r="BM267" i="6"/>
  <c r="Y185" i="6"/>
  <c r="AW257" i="6"/>
  <c r="O41" i="9"/>
  <c r="AA24" i="9"/>
  <c r="AT91" i="9"/>
  <c r="AT113" i="9"/>
  <c r="AA123" i="9"/>
  <c r="AT179" i="9"/>
  <c r="AD96" i="11"/>
  <c r="S135" i="11"/>
  <c r="S184" i="11"/>
  <c r="S189" i="11"/>
  <c r="AQ267" i="6"/>
  <c r="AE185" i="6"/>
  <c r="BG257" i="6"/>
  <c r="Z96" i="11"/>
  <c r="S109" i="11"/>
  <c r="S178" i="11"/>
  <c r="AK257" i="6"/>
  <c r="AA140" i="9"/>
  <c r="AT115" i="9"/>
  <c r="S147" i="11"/>
  <c r="S192" i="11"/>
  <c r="AV57" i="12"/>
  <c r="BD57" i="12"/>
  <c r="AZ57" i="12"/>
  <c r="O214" i="13"/>
  <c r="O199" i="13"/>
  <c r="O185" i="13"/>
  <c r="O171" i="13"/>
  <c r="O140" i="13"/>
  <c r="O205" i="13"/>
  <c r="O191" i="13"/>
  <c r="O177" i="13"/>
  <c r="O146" i="13"/>
  <c r="O211" i="13"/>
  <c r="O197" i="13"/>
  <c r="O183" i="13"/>
  <c r="O168" i="13"/>
  <c r="O138" i="13"/>
  <c r="O217" i="13"/>
  <c r="O203" i="13"/>
  <c r="O189" i="13"/>
  <c r="O174" i="13"/>
  <c r="O144" i="13"/>
  <c r="O209" i="13"/>
  <c r="O195" i="13"/>
  <c r="O180" i="13"/>
  <c r="O166" i="13"/>
  <c r="O135" i="13"/>
  <c r="O215" i="13"/>
  <c r="O201" i="13"/>
  <c r="O186" i="13"/>
  <c r="O172" i="13"/>
  <c r="O141" i="13"/>
  <c r="O207" i="13"/>
  <c r="O192" i="13"/>
  <c r="O178" i="13"/>
  <c r="O147" i="13"/>
  <c r="O219" i="13"/>
  <c r="O213" i="13"/>
  <c r="O198" i="13"/>
  <c r="O184" i="13"/>
  <c r="O169" i="13"/>
  <c r="O139" i="13"/>
  <c r="O204" i="13"/>
  <c r="O190" i="13"/>
  <c r="O175" i="13"/>
  <c r="O145" i="13"/>
  <c r="O210" i="13"/>
  <c r="O196" i="13"/>
  <c r="O181" i="13"/>
  <c r="O167" i="13"/>
  <c r="O137" i="13"/>
  <c r="O216" i="13"/>
  <c r="O202" i="13"/>
  <c r="O187" i="13"/>
  <c r="O173" i="13"/>
  <c r="O143" i="13"/>
  <c r="O208" i="13"/>
  <c r="O126" i="13"/>
  <c r="O111" i="13"/>
  <c r="O97" i="13"/>
  <c r="O179" i="13"/>
  <c r="O133" i="13"/>
  <c r="O117" i="13"/>
  <c r="O103" i="13"/>
  <c r="O89" i="13"/>
  <c r="O123" i="13"/>
  <c r="O109" i="13"/>
  <c r="O95" i="13"/>
  <c r="O129" i="13"/>
  <c r="O115" i="13"/>
  <c r="O101" i="13"/>
  <c r="O132" i="13"/>
  <c r="O121" i="13"/>
  <c r="O107" i="13"/>
  <c r="O92" i="13"/>
  <c r="O127" i="13"/>
  <c r="O113" i="13"/>
  <c r="O98" i="13"/>
  <c r="O193" i="13"/>
  <c r="O119" i="13"/>
  <c r="O104" i="13"/>
  <c r="O90" i="13"/>
  <c r="O165" i="13"/>
  <c r="O125" i="13"/>
  <c r="O110" i="13"/>
  <c r="O96" i="13"/>
  <c r="O131" i="13"/>
  <c r="O116" i="13"/>
  <c r="O102" i="13"/>
  <c r="O122" i="13"/>
  <c r="O108" i="13"/>
  <c r="O93" i="13"/>
  <c r="O134" i="13"/>
  <c r="O128" i="13"/>
  <c r="O114" i="13"/>
  <c r="O99" i="13"/>
  <c r="O120" i="13"/>
  <c r="O105" i="13"/>
  <c r="O91" i="13"/>
  <c r="O57" i="13"/>
  <c r="O42" i="13"/>
  <c r="O28" i="13"/>
  <c r="O14" i="13"/>
  <c r="O48" i="13"/>
  <c r="O34" i="13"/>
  <c r="O20" i="13"/>
  <c r="O54" i="13"/>
  <c r="O40" i="13"/>
  <c r="O26" i="13"/>
  <c r="O46" i="13"/>
  <c r="O32" i="13"/>
  <c r="O17" i="13"/>
  <c r="O22" i="13"/>
  <c r="O52" i="13"/>
  <c r="O38" i="13"/>
  <c r="O23" i="13"/>
  <c r="O58" i="13"/>
  <c r="O44" i="13"/>
  <c r="O29" i="13"/>
  <c r="O15" i="13"/>
  <c r="O50" i="13"/>
  <c r="O35" i="13"/>
  <c r="O21" i="13"/>
  <c r="O56" i="13"/>
  <c r="O41" i="13"/>
  <c r="O27" i="13"/>
  <c r="O47" i="13"/>
  <c r="O33" i="13"/>
  <c r="O18" i="13"/>
  <c r="O60" i="13"/>
  <c r="O53" i="13"/>
  <c r="O39" i="13"/>
  <c r="O24" i="13"/>
  <c r="O45" i="13"/>
  <c r="O30" i="13"/>
  <c r="O16" i="13"/>
  <c r="O51" i="13"/>
  <c r="O36" i="13"/>
  <c r="AF287" i="13"/>
  <c r="AB287" i="13"/>
  <c r="AJ287" i="13"/>
  <c r="U279" i="13"/>
  <c r="U265" i="13"/>
  <c r="U250" i="13"/>
  <c r="U285" i="13"/>
  <c r="U271" i="13"/>
  <c r="U256" i="13"/>
  <c r="U242" i="13"/>
  <c r="U277" i="13"/>
  <c r="U262" i="13"/>
  <c r="U248" i="13"/>
  <c r="U283" i="13"/>
  <c r="U268" i="13"/>
  <c r="U254" i="13"/>
  <c r="U274" i="13"/>
  <c r="U260" i="13"/>
  <c r="U245" i="13"/>
  <c r="U287" i="13"/>
  <c r="U280" i="13"/>
  <c r="U266" i="13"/>
  <c r="U251" i="13"/>
  <c r="U272" i="13"/>
  <c r="U257" i="13"/>
  <c r="U243" i="13"/>
  <c r="U278" i="13"/>
  <c r="U263" i="13"/>
  <c r="U249" i="13"/>
  <c r="U284" i="13"/>
  <c r="U269" i="13"/>
  <c r="U255" i="13"/>
  <c r="U241" i="13"/>
  <c r="U275" i="13"/>
  <c r="U261" i="13"/>
  <c r="U247" i="13"/>
  <c r="U281" i="13"/>
  <c r="U267" i="13"/>
  <c r="U253" i="13"/>
  <c r="U244" i="13"/>
  <c r="U259" i="13"/>
  <c r="U273" i="13"/>
  <c r="I60" i="13"/>
  <c r="I53" i="13"/>
  <c r="I39" i="13"/>
  <c r="I24" i="13"/>
  <c r="I45" i="13"/>
  <c r="I30" i="13"/>
  <c r="I16" i="13"/>
  <c r="I51" i="13"/>
  <c r="I36" i="13"/>
  <c r="I22" i="13"/>
  <c r="I57" i="13"/>
  <c r="I42" i="13"/>
  <c r="I28" i="13"/>
  <c r="I14" i="13"/>
  <c r="I48" i="13"/>
  <c r="I34" i="13"/>
  <c r="I20" i="13"/>
  <c r="I18" i="13"/>
  <c r="I54" i="13"/>
  <c r="I40" i="13"/>
  <c r="I26" i="13"/>
  <c r="I46" i="13"/>
  <c r="I32" i="13"/>
  <c r="I17" i="13"/>
  <c r="I52" i="13"/>
  <c r="I38" i="13"/>
  <c r="I23" i="13"/>
  <c r="I58" i="13"/>
  <c r="I44" i="13"/>
  <c r="I29" i="13"/>
  <c r="I15" i="13"/>
  <c r="I50" i="13"/>
  <c r="I35" i="13"/>
  <c r="I21" i="13"/>
  <c r="I56" i="13"/>
  <c r="I41" i="13"/>
  <c r="I27" i="13"/>
  <c r="I47" i="13"/>
  <c r="I33" i="13"/>
  <c r="U46" i="13"/>
  <c r="U32" i="13"/>
  <c r="U17" i="13"/>
  <c r="U52" i="13"/>
  <c r="U38" i="13"/>
  <c r="U23" i="13"/>
  <c r="U58" i="13"/>
  <c r="U44" i="13"/>
  <c r="U29" i="13"/>
  <c r="U15" i="13"/>
  <c r="U50" i="13"/>
  <c r="U35" i="13"/>
  <c r="U21" i="13"/>
  <c r="U56" i="13"/>
  <c r="U41" i="13"/>
  <c r="U27" i="13"/>
  <c r="U47" i="13"/>
  <c r="U33" i="13"/>
  <c r="U18" i="13"/>
  <c r="U60" i="13"/>
  <c r="U53" i="13"/>
  <c r="U39" i="13"/>
  <c r="U24" i="13"/>
  <c r="U45" i="13"/>
  <c r="U30" i="13"/>
  <c r="U16" i="13"/>
  <c r="U51" i="13"/>
  <c r="U36" i="13"/>
  <c r="U22" i="13"/>
  <c r="U57" i="13"/>
  <c r="U42" i="13"/>
  <c r="U28" i="13"/>
  <c r="U14" i="13"/>
  <c r="U48" i="13"/>
  <c r="U34" i="13"/>
  <c r="U20" i="13"/>
  <c r="U26" i="13"/>
  <c r="U54" i="13"/>
  <c r="U40" i="13"/>
  <c r="AR197" i="5"/>
  <c r="AK138" i="6"/>
  <c r="BG58" i="6"/>
  <c r="AW17" i="6"/>
  <c r="AQ110" i="6"/>
  <c r="BM101" i="6"/>
  <c r="AE165" i="6"/>
  <c r="Y257" i="6"/>
  <c r="AQ241" i="6"/>
  <c r="AT111" i="9"/>
  <c r="AT133" i="9"/>
  <c r="AT102" i="9"/>
  <c r="AA128" i="9"/>
  <c r="AT211" i="9"/>
  <c r="BN289" i="9"/>
  <c r="AA180" i="9"/>
  <c r="AJ117" i="10"/>
  <c r="AJ97" i="10"/>
  <c r="AJ169" i="10"/>
  <c r="AJ105" i="10"/>
  <c r="AJ138" i="10"/>
  <c r="AJ168" i="10"/>
  <c r="AJ183" i="10"/>
  <c r="AJ187" i="10"/>
  <c r="AP215" i="10"/>
  <c r="I140" i="10"/>
  <c r="I135" i="10"/>
  <c r="I129" i="10"/>
  <c r="I110" i="10"/>
  <c r="I209" i="10"/>
  <c r="I134" i="10"/>
  <c r="I196" i="10"/>
  <c r="I202" i="10"/>
  <c r="AD134" i="11"/>
  <c r="AD268" i="11"/>
  <c r="S104" i="11"/>
  <c r="S93" i="11"/>
  <c r="S174" i="11"/>
  <c r="AR289" i="11"/>
  <c r="Q289" i="11" s="1"/>
  <c r="AZ39" i="12"/>
  <c r="AR204" i="5"/>
  <c r="AE280" i="6"/>
  <c r="BM138" i="6"/>
  <c r="AK58" i="6"/>
  <c r="Y17" i="6"/>
  <c r="AQ101" i="6"/>
  <c r="AK165" i="6"/>
  <c r="AE257" i="6"/>
  <c r="AE241" i="6"/>
  <c r="AW208" i="6"/>
  <c r="BG107" i="6"/>
  <c r="AZ110" i="9"/>
  <c r="BZ289" i="9"/>
  <c r="AR289" i="9" s="1"/>
  <c r="AT123" i="9"/>
  <c r="AT171" i="9"/>
  <c r="AA219" i="9"/>
  <c r="AA143" i="9"/>
  <c r="I285" i="9"/>
  <c r="AT138" i="9"/>
  <c r="AT209" i="9"/>
  <c r="AX53" i="10"/>
  <c r="AJ90" i="10"/>
  <c r="AJ174" i="10"/>
  <c r="AJ171" i="10"/>
  <c r="AJ109" i="10"/>
  <c r="AJ166" i="10"/>
  <c r="AJ181" i="10"/>
  <c r="AJ186" i="10"/>
  <c r="AJ191" i="10"/>
  <c r="I90" i="10"/>
  <c r="I147" i="10"/>
  <c r="I180" i="10"/>
  <c r="I114" i="10"/>
  <c r="I104" i="10"/>
  <c r="I138" i="10"/>
  <c r="I186" i="10"/>
  <c r="I205" i="10"/>
  <c r="AH134" i="11"/>
  <c r="U287" i="11"/>
  <c r="AP219" i="11"/>
  <c r="G219" i="11" s="1"/>
  <c r="I196" i="11" s="1"/>
  <c r="BD39" i="12"/>
  <c r="AZ133" i="9"/>
  <c r="BP287" i="12"/>
  <c r="U287" i="12" s="1"/>
  <c r="W269" i="12" s="1"/>
  <c r="Y138" i="6"/>
  <c r="AE267" i="6"/>
  <c r="Y58" i="6"/>
  <c r="AQ26" i="6"/>
  <c r="AQ141" i="6"/>
  <c r="BM17" i="6"/>
  <c r="AK101" i="6"/>
  <c r="BM165" i="6"/>
  <c r="AK133" i="6"/>
  <c r="AW137" i="6"/>
  <c r="Y99" i="6"/>
  <c r="AQ208" i="6"/>
  <c r="AJ278" i="8"/>
  <c r="I96" i="9"/>
  <c r="AT101" i="9"/>
  <c r="AT219" i="9"/>
  <c r="O128" i="9"/>
  <c r="AT96" i="9"/>
  <c r="AT145" i="9"/>
  <c r="AT167" i="9"/>
  <c r="AT121" i="9"/>
  <c r="AT122" i="9"/>
  <c r="AT196" i="9"/>
  <c r="AJ122" i="10"/>
  <c r="AJ132" i="10"/>
  <c r="AJ180" i="10"/>
  <c r="AJ120" i="10"/>
  <c r="AJ126" i="10"/>
  <c r="AJ192" i="10"/>
  <c r="AJ197" i="10"/>
  <c r="AJ202" i="10"/>
  <c r="I128" i="10"/>
  <c r="I98" i="10"/>
  <c r="I137" i="10"/>
  <c r="I132" i="10"/>
  <c r="I115" i="10"/>
  <c r="I165" i="10"/>
  <c r="I191" i="10"/>
  <c r="I193" i="10"/>
  <c r="AX51" i="10"/>
  <c r="AH283" i="11"/>
  <c r="AD110" i="11"/>
  <c r="S171" i="11"/>
  <c r="S167" i="11"/>
  <c r="AZ280" i="12"/>
  <c r="AV217" i="12"/>
  <c r="AP110" i="10"/>
  <c r="AT110" i="10"/>
  <c r="AQ102" i="6"/>
  <c r="AE138" i="6"/>
  <c r="AW58" i="6"/>
  <c r="AW141" i="6"/>
  <c r="BM57" i="6"/>
  <c r="AE99" i="6"/>
  <c r="AJ284" i="8"/>
  <c r="AZ93" i="9"/>
  <c r="AG95" i="9"/>
  <c r="I189" i="9"/>
  <c r="AT143" i="9"/>
  <c r="AT198" i="9"/>
  <c r="AT132" i="9"/>
  <c r="AZ217" i="12"/>
  <c r="Y141" i="6"/>
  <c r="AE208" i="6"/>
  <c r="AK107" i="6"/>
  <c r="AJ273" i="8"/>
  <c r="AT139" i="9"/>
  <c r="AA211" i="9"/>
  <c r="AT173" i="9"/>
  <c r="AT116" i="9"/>
  <c r="AT180" i="9"/>
  <c r="AJ89" i="10"/>
  <c r="AJ121" i="10"/>
  <c r="AJ135" i="10"/>
  <c r="AJ165" i="10"/>
  <c r="AJ177" i="10"/>
  <c r="AJ199" i="10"/>
  <c r="AJ204" i="10"/>
  <c r="I97" i="10"/>
  <c r="I105" i="10"/>
  <c r="I89" i="10"/>
  <c r="I183" i="10"/>
  <c r="I122" i="10"/>
  <c r="I172" i="10"/>
  <c r="I185" i="10"/>
  <c r="S175" i="11"/>
  <c r="AJ256" i="8"/>
  <c r="AZ103" i="9"/>
  <c r="AP273" i="10"/>
  <c r="AX273" i="10"/>
  <c r="AT273" i="10"/>
  <c r="BG110" i="6"/>
  <c r="BG101" i="6"/>
  <c r="Y165" i="6"/>
  <c r="AK245" i="6"/>
  <c r="AT114" i="9"/>
  <c r="AT104" i="9"/>
  <c r="AZ121" i="9"/>
  <c r="AT95" i="9"/>
  <c r="CB289" i="9"/>
  <c r="BP60" i="12"/>
  <c r="U60" i="12" s="1"/>
  <c r="G219" i="12"/>
  <c r="BD192" i="12"/>
  <c r="AZ192" i="12"/>
  <c r="AV192" i="12"/>
  <c r="BD96" i="12"/>
  <c r="AZ96" i="12"/>
  <c r="AV96" i="12"/>
  <c r="BR289" i="12"/>
  <c r="AH60" i="12"/>
  <c r="Q283" i="12"/>
  <c r="Q278" i="12"/>
  <c r="Q273" i="12"/>
  <c r="Q284" i="12"/>
  <c r="Q279" i="12"/>
  <c r="Q274" i="12"/>
  <c r="Q269" i="12"/>
  <c r="Q285" i="12"/>
  <c r="Q280" i="12"/>
  <c r="Q275" i="12"/>
  <c r="Q271" i="12"/>
  <c r="Q287" i="12"/>
  <c r="Q281" i="12"/>
  <c r="Q277" i="12"/>
  <c r="Q272" i="12"/>
  <c r="Q267" i="12"/>
  <c r="Q262" i="12"/>
  <c r="Q257" i="12"/>
  <c r="Q253" i="12"/>
  <c r="Q248" i="12"/>
  <c r="Q243" i="12"/>
  <c r="Q263" i="12"/>
  <c r="Q260" i="12"/>
  <c r="Q261" i="12"/>
  <c r="Q254" i="12"/>
  <c r="Q249" i="12"/>
  <c r="Q242" i="12"/>
  <c r="Q268" i="12"/>
  <c r="Q265" i="12"/>
  <c r="Q251" i="12"/>
  <c r="Q250" i="12"/>
  <c r="Q266" i="12"/>
  <c r="Q241" i="12"/>
  <c r="Q259" i="12"/>
  <c r="Q255" i="12"/>
  <c r="Q247" i="12"/>
  <c r="Q244" i="12"/>
  <c r="Q256" i="12"/>
  <c r="Q245" i="12"/>
  <c r="AP219" i="12"/>
  <c r="AP215" i="12"/>
  <c r="AP210" i="12"/>
  <c r="AP216" i="12"/>
  <c r="AP211" i="12"/>
  <c r="AP207" i="12"/>
  <c r="AP202" i="12"/>
  <c r="AP197" i="12"/>
  <c r="AP217" i="12"/>
  <c r="AP213" i="12"/>
  <c r="AP208" i="12"/>
  <c r="AP214" i="12"/>
  <c r="AP209" i="12"/>
  <c r="AP204" i="12"/>
  <c r="AP199" i="12"/>
  <c r="AP195" i="12"/>
  <c r="AP186" i="12"/>
  <c r="AP177" i="12"/>
  <c r="AP173" i="12"/>
  <c r="AP168" i="12"/>
  <c r="AP189" i="12"/>
  <c r="AP187" i="12"/>
  <c r="AP180" i="12"/>
  <c r="AP191" i="12"/>
  <c r="AP190" i="12"/>
  <c r="AP185" i="12"/>
  <c r="AP174" i="12"/>
  <c r="AP169" i="12"/>
  <c r="AP178" i="12"/>
  <c r="AP184" i="12"/>
  <c r="AP171" i="12"/>
  <c r="AP166" i="12"/>
  <c r="AP145" i="12"/>
  <c r="AP140" i="12"/>
  <c r="AP205" i="12"/>
  <c r="AP196" i="12"/>
  <c r="AP192" i="12"/>
  <c r="AP198" i="12"/>
  <c r="AP183" i="12"/>
  <c r="AP175" i="12"/>
  <c r="AP201" i="12"/>
  <c r="AP193" i="12"/>
  <c r="AP181" i="12"/>
  <c r="AP179" i="12"/>
  <c r="AP172" i="12"/>
  <c r="AP203" i="12"/>
  <c r="AP143" i="12"/>
  <c r="AP139" i="12"/>
  <c r="AP138" i="12"/>
  <c r="AP144" i="12"/>
  <c r="AP131" i="12"/>
  <c r="AP129" i="12"/>
  <c r="AP122" i="12"/>
  <c r="AP147" i="12"/>
  <c r="AP167" i="12"/>
  <c r="AP165" i="12"/>
  <c r="AP134" i="12"/>
  <c r="AP133" i="12"/>
  <c r="AP127" i="12"/>
  <c r="AP141" i="12"/>
  <c r="AP135" i="12"/>
  <c r="AP126" i="12"/>
  <c r="AP146" i="12"/>
  <c r="AP137" i="12"/>
  <c r="AP121" i="12"/>
  <c r="AP116" i="12"/>
  <c r="AP111" i="12"/>
  <c r="AP107" i="12"/>
  <c r="AP102" i="12"/>
  <c r="AP97" i="12"/>
  <c r="AP92" i="12"/>
  <c r="AP114" i="12"/>
  <c r="AP101" i="12"/>
  <c r="AP98" i="12"/>
  <c r="AP128" i="12"/>
  <c r="AP117" i="12"/>
  <c r="AP105" i="12"/>
  <c r="AP103" i="12"/>
  <c r="AP110" i="12"/>
  <c r="AP108" i="12"/>
  <c r="AP113" i="12"/>
  <c r="AP120" i="12"/>
  <c r="AP95" i="12"/>
  <c r="AP99" i="12"/>
  <c r="AP132" i="12"/>
  <c r="AP104" i="12"/>
  <c r="AP115" i="12"/>
  <c r="AP109" i="12"/>
  <c r="AP119" i="12"/>
  <c r="AP125" i="12"/>
  <c r="AP91" i="12"/>
  <c r="AP89" i="12"/>
  <c r="AP123" i="12"/>
  <c r="AP96" i="12"/>
  <c r="AP93" i="12"/>
  <c r="AP90" i="12"/>
  <c r="AP283" i="12"/>
  <c r="AP278" i="12"/>
  <c r="AP273" i="12"/>
  <c r="AP284" i="12"/>
  <c r="AP279" i="12"/>
  <c r="AP274" i="12"/>
  <c r="AP269" i="12"/>
  <c r="AP285" i="12"/>
  <c r="AP280" i="12"/>
  <c r="AP275" i="12"/>
  <c r="AP271" i="12"/>
  <c r="AP287" i="12"/>
  <c r="AP281" i="12"/>
  <c r="AP277" i="12"/>
  <c r="AP272" i="12"/>
  <c r="AP267" i="12"/>
  <c r="AP262" i="12"/>
  <c r="AP257" i="12"/>
  <c r="AP253" i="12"/>
  <c r="AP248" i="12"/>
  <c r="AP243" i="12"/>
  <c r="AP245" i="12"/>
  <c r="AP256" i="12"/>
  <c r="AP263" i="12"/>
  <c r="AP260" i="12"/>
  <c r="AP249" i="12"/>
  <c r="AP242" i="12"/>
  <c r="AP261" i="12"/>
  <c r="AP254" i="12"/>
  <c r="AP268" i="12"/>
  <c r="AP241" i="12"/>
  <c r="AP265" i="12"/>
  <c r="AP251" i="12"/>
  <c r="AP250" i="12"/>
  <c r="AP266" i="12"/>
  <c r="AP244" i="12"/>
  <c r="AP247" i="12"/>
  <c r="AP255" i="12"/>
  <c r="AP259" i="12"/>
  <c r="BD165" i="12"/>
  <c r="AZ165" i="12"/>
  <c r="AV165" i="12"/>
  <c r="Q60" i="12"/>
  <c r="Q56" i="12"/>
  <c r="Q58" i="12"/>
  <c r="Q54" i="12"/>
  <c r="Q50" i="12"/>
  <c r="Q45" i="12"/>
  <c r="Q40" i="12"/>
  <c r="Q35" i="12"/>
  <c r="Q30" i="12"/>
  <c r="Q33" i="12"/>
  <c r="Q38" i="12"/>
  <c r="Q42" i="12"/>
  <c r="Q28" i="12"/>
  <c r="Q23" i="12"/>
  <c r="Q18" i="12"/>
  <c r="Q14" i="12"/>
  <c r="Q47" i="12"/>
  <c r="Q52" i="12"/>
  <c r="Q34" i="12"/>
  <c r="Q39" i="12"/>
  <c r="Q32" i="12"/>
  <c r="Q29" i="12"/>
  <c r="Q24" i="12"/>
  <c r="Q20" i="12"/>
  <c r="Q15" i="12"/>
  <c r="Q44" i="12"/>
  <c r="Q36" i="12"/>
  <c r="Q48" i="12"/>
  <c r="Q41" i="12"/>
  <c r="Q53" i="12"/>
  <c r="Q46" i="12"/>
  <c r="Q26" i="12"/>
  <c r="Q21" i="12"/>
  <c r="Q16" i="12"/>
  <c r="Q51" i="12"/>
  <c r="Q57" i="12"/>
  <c r="Q27" i="12"/>
  <c r="Q22" i="12"/>
  <c r="Q17" i="12"/>
  <c r="AJ219" i="12"/>
  <c r="AJ214" i="12"/>
  <c r="AJ215" i="12"/>
  <c r="AJ210" i="12"/>
  <c r="AJ205" i="12"/>
  <c r="AJ201" i="12"/>
  <c r="AJ216" i="12"/>
  <c r="AJ211" i="12"/>
  <c r="AJ217" i="12"/>
  <c r="AJ213" i="12"/>
  <c r="AJ208" i="12"/>
  <c r="AJ203" i="12"/>
  <c r="AJ198" i="12"/>
  <c r="AJ181" i="12"/>
  <c r="AJ179" i="12"/>
  <c r="AJ172" i="12"/>
  <c r="AJ207" i="12"/>
  <c r="AJ189" i="12"/>
  <c r="AJ186" i="12"/>
  <c r="AJ177" i="12"/>
  <c r="AJ173" i="12"/>
  <c r="AJ197" i="12"/>
  <c r="AJ195" i="12"/>
  <c r="AJ187" i="12"/>
  <c r="AJ199" i="12"/>
  <c r="AJ191" i="12"/>
  <c r="AJ180" i="12"/>
  <c r="AJ204" i="12"/>
  <c r="AJ202" i="12"/>
  <c r="AJ190" i="12"/>
  <c r="AJ185" i="12"/>
  <c r="AJ174" i="12"/>
  <c r="AJ169" i="12"/>
  <c r="AJ165" i="12"/>
  <c r="AJ144" i="12"/>
  <c r="AJ209" i="12"/>
  <c r="AJ178" i="12"/>
  <c r="AJ184" i="12"/>
  <c r="AJ196" i="12"/>
  <c r="AJ192" i="12"/>
  <c r="AJ171" i="12"/>
  <c r="AJ168" i="12"/>
  <c r="AJ146" i="12"/>
  <c r="AJ137" i="12"/>
  <c r="AJ166" i="12"/>
  <c r="AJ183" i="12"/>
  <c r="AJ143" i="12"/>
  <c r="AJ139" i="12"/>
  <c r="AJ138" i="12"/>
  <c r="AJ121" i="12"/>
  <c r="AJ147" i="12"/>
  <c r="AJ167" i="12"/>
  <c r="AJ140" i="12"/>
  <c r="AJ132" i="12"/>
  <c r="AJ175" i="12"/>
  <c r="AJ145" i="12"/>
  <c r="AJ134" i="12"/>
  <c r="AJ133" i="12"/>
  <c r="AJ193" i="12"/>
  <c r="AJ141" i="12"/>
  <c r="AJ135" i="12"/>
  <c r="AJ120" i="12"/>
  <c r="AJ115" i="12"/>
  <c r="AJ110" i="12"/>
  <c r="AJ105" i="12"/>
  <c r="AJ101" i="12"/>
  <c r="AJ96" i="12"/>
  <c r="AJ91" i="12"/>
  <c r="AJ125" i="12"/>
  <c r="AJ123" i="12"/>
  <c r="AJ89" i="12"/>
  <c r="AJ131" i="12"/>
  <c r="AJ114" i="12"/>
  <c r="AJ93" i="12"/>
  <c r="AJ128" i="12"/>
  <c r="AJ122" i="12"/>
  <c r="AJ126" i="12"/>
  <c r="AJ117" i="12"/>
  <c r="AJ103" i="12"/>
  <c r="AJ108" i="12"/>
  <c r="AJ116" i="12"/>
  <c r="AJ129" i="12"/>
  <c r="AJ113" i="12"/>
  <c r="AJ92" i="12"/>
  <c r="AJ90" i="12"/>
  <c r="AJ97" i="12"/>
  <c r="AJ95" i="12"/>
  <c r="AJ127" i="12"/>
  <c r="AJ102" i="12"/>
  <c r="AJ99" i="12"/>
  <c r="AJ107" i="12"/>
  <c r="AJ104" i="12"/>
  <c r="AJ119" i="12"/>
  <c r="AJ111" i="12"/>
  <c r="AJ109" i="12"/>
  <c r="AJ98" i="12"/>
  <c r="BN289" i="12"/>
  <c r="BD287" i="12"/>
  <c r="AP56" i="12"/>
  <c r="AP54" i="12"/>
  <c r="AP50" i="12"/>
  <c r="AP45" i="12"/>
  <c r="AP40" i="12"/>
  <c r="AP35" i="12"/>
  <c r="AP30" i="12"/>
  <c r="AP60" i="12"/>
  <c r="AP57" i="12"/>
  <c r="AP33" i="12"/>
  <c r="AP38" i="12"/>
  <c r="AP42" i="12"/>
  <c r="AP28" i="12"/>
  <c r="AP23" i="12"/>
  <c r="AP18" i="12"/>
  <c r="AP14" i="12"/>
  <c r="AP47" i="12"/>
  <c r="AP52" i="12"/>
  <c r="AP29" i="12"/>
  <c r="AP24" i="12"/>
  <c r="AP20" i="12"/>
  <c r="AP15" i="12"/>
  <c r="AP34" i="12"/>
  <c r="AP32" i="12"/>
  <c r="AP39" i="12"/>
  <c r="AP36" i="12"/>
  <c r="AP44" i="12"/>
  <c r="AP41" i="12"/>
  <c r="AP26" i="12"/>
  <c r="AP21" i="12"/>
  <c r="AP16" i="12"/>
  <c r="AP58" i="12"/>
  <c r="AP48" i="12"/>
  <c r="AP46" i="12"/>
  <c r="AP53" i="12"/>
  <c r="AP51" i="12"/>
  <c r="AP27" i="12"/>
  <c r="AP22" i="12"/>
  <c r="AP17" i="12"/>
  <c r="BT289" i="12"/>
  <c r="I287" i="12"/>
  <c r="I281" i="12"/>
  <c r="I277" i="12"/>
  <c r="I272" i="12"/>
  <c r="I267" i="12"/>
  <c r="I262" i="12"/>
  <c r="I257" i="12"/>
  <c r="I253" i="12"/>
  <c r="I248" i="12"/>
  <c r="I243" i="12"/>
  <c r="I283" i="12"/>
  <c r="I278" i="12"/>
  <c r="I273" i="12"/>
  <c r="I268" i="12"/>
  <c r="I263" i="12"/>
  <c r="I259" i="12"/>
  <c r="I254" i="12"/>
  <c r="I249" i="12"/>
  <c r="I244" i="12"/>
  <c r="I284" i="12"/>
  <c r="I279" i="12"/>
  <c r="I274" i="12"/>
  <c r="I269" i="12"/>
  <c r="I265" i="12"/>
  <c r="I260" i="12"/>
  <c r="I255" i="12"/>
  <c r="I250" i="12"/>
  <c r="I245" i="12"/>
  <c r="I241" i="12"/>
  <c r="I256" i="12"/>
  <c r="I261" i="12"/>
  <c r="I242" i="12"/>
  <c r="I275" i="12"/>
  <c r="I271" i="12"/>
  <c r="I285" i="12"/>
  <c r="I280" i="12"/>
  <c r="I251" i="12"/>
  <c r="I266" i="12"/>
  <c r="I247" i="12"/>
  <c r="BL289" i="12"/>
  <c r="G60" i="12"/>
  <c r="Q215" i="12"/>
  <c r="Q210" i="12"/>
  <c r="Q216" i="12"/>
  <c r="Q211" i="12"/>
  <c r="Q207" i="12"/>
  <c r="Q202" i="12"/>
  <c r="Q197" i="12"/>
  <c r="Q217" i="12"/>
  <c r="Q213" i="12"/>
  <c r="Q208" i="12"/>
  <c r="Q214" i="12"/>
  <c r="Q209" i="12"/>
  <c r="Q204" i="12"/>
  <c r="Q199" i="12"/>
  <c r="Q195" i="12"/>
  <c r="Q190" i="12"/>
  <c r="Q177" i="12"/>
  <c r="Q173" i="12"/>
  <c r="Q168" i="12"/>
  <c r="Q219" i="12"/>
  <c r="Q191" i="12"/>
  <c r="Q185" i="12"/>
  <c r="Q180" i="12"/>
  <c r="Q198" i="12"/>
  <c r="Q196" i="12"/>
  <c r="Q192" i="12"/>
  <c r="Q174" i="12"/>
  <c r="Q205" i="12"/>
  <c r="Q201" i="12"/>
  <c r="Q184" i="12"/>
  <c r="Q178" i="12"/>
  <c r="Q203" i="12"/>
  <c r="Q193" i="12"/>
  <c r="Q183" i="12"/>
  <c r="Q171" i="12"/>
  <c r="Q166" i="12"/>
  <c r="Q145" i="12"/>
  <c r="Q140" i="12"/>
  <c r="Q181" i="12"/>
  <c r="Q179" i="12"/>
  <c r="Q175" i="12"/>
  <c r="Q172" i="12"/>
  <c r="Q187" i="12"/>
  <c r="Q147" i="12"/>
  <c r="Q131" i="12"/>
  <c r="Q129" i="12"/>
  <c r="Q165" i="12"/>
  <c r="Q122" i="12"/>
  <c r="Q134" i="12"/>
  <c r="Q133" i="12"/>
  <c r="Q128" i="12"/>
  <c r="Q146" i="12"/>
  <c r="Q137" i="12"/>
  <c r="Q126" i="12"/>
  <c r="Q186" i="12"/>
  <c r="Q144" i="12"/>
  <c r="Q143" i="12"/>
  <c r="Q139" i="12"/>
  <c r="Q138" i="12"/>
  <c r="Q125" i="12"/>
  <c r="Q189" i="12"/>
  <c r="Q169" i="12"/>
  <c r="Q167" i="12"/>
  <c r="Q121" i="12"/>
  <c r="Q116" i="12"/>
  <c r="Q111" i="12"/>
  <c r="Q107" i="12"/>
  <c r="Q102" i="12"/>
  <c r="Q97" i="12"/>
  <c r="Q92" i="12"/>
  <c r="Q110" i="12"/>
  <c r="Q103" i="12"/>
  <c r="Q132" i="12"/>
  <c r="Q108" i="12"/>
  <c r="Q127" i="12"/>
  <c r="Q120" i="12"/>
  <c r="Q113" i="12"/>
  <c r="Q135" i="12"/>
  <c r="Q115" i="12"/>
  <c r="Q95" i="12"/>
  <c r="Q99" i="12"/>
  <c r="Q141" i="12"/>
  <c r="Q104" i="12"/>
  <c r="Q119" i="12"/>
  <c r="Q109" i="12"/>
  <c r="Q91" i="12"/>
  <c r="Q123" i="12"/>
  <c r="Q96" i="12"/>
  <c r="Q89" i="12"/>
  <c r="Q101" i="12"/>
  <c r="Q93" i="12"/>
  <c r="Q117" i="12"/>
  <c r="Q114" i="12"/>
  <c r="Q105" i="12"/>
  <c r="Q98" i="12"/>
  <c r="Q90" i="12"/>
  <c r="AR60" i="12"/>
  <c r="BD14" i="12"/>
  <c r="AZ14" i="12"/>
  <c r="AV14" i="12"/>
  <c r="E289" i="12"/>
  <c r="G289" i="12" s="1"/>
  <c r="AR219" i="12"/>
  <c r="BD89" i="12"/>
  <c r="AV89" i="12"/>
  <c r="AZ89" i="12"/>
  <c r="BP219" i="12"/>
  <c r="U219" i="12" s="1"/>
  <c r="AJ287" i="12"/>
  <c r="AJ281" i="12"/>
  <c r="AJ277" i="12"/>
  <c r="AJ272" i="12"/>
  <c r="AJ283" i="12"/>
  <c r="AJ278" i="12"/>
  <c r="AJ273" i="12"/>
  <c r="AJ284" i="12"/>
  <c r="AJ279" i="12"/>
  <c r="AJ274" i="12"/>
  <c r="AJ285" i="12"/>
  <c r="AJ280" i="12"/>
  <c r="AJ275" i="12"/>
  <c r="AJ271" i="12"/>
  <c r="AJ266" i="12"/>
  <c r="AJ261" i="12"/>
  <c r="AJ256" i="12"/>
  <c r="AJ251" i="12"/>
  <c r="AJ247" i="12"/>
  <c r="AJ244" i="12"/>
  <c r="AJ262" i="12"/>
  <c r="AJ259" i="12"/>
  <c r="AJ255" i="12"/>
  <c r="AJ245" i="12"/>
  <c r="AJ253" i="12"/>
  <c r="AJ248" i="12"/>
  <c r="AJ267" i="12"/>
  <c r="AJ269" i="12"/>
  <c r="AJ263" i="12"/>
  <c r="AJ260" i="12"/>
  <c r="AJ249" i="12"/>
  <c r="AJ242" i="12"/>
  <c r="AJ257" i="12"/>
  <c r="AJ254" i="12"/>
  <c r="AJ268" i="12"/>
  <c r="AJ243" i="12"/>
  <c r="AJ241" i="12"/>
  <c r="AJ265" i="12"/>
  <c r="AJ250" i="12"/>
  <c r="AR165" i="5"/>
  <c r="AR193" i="5"/>
  <c r="AR129" i="5"/>
  <c r="AR181" i="5"/>
  <c r="AR199" i="5"/>
  <c r="BG33" i="6"/>
  <c r="AQ173" i="6"/>
  <c r="BM196" i="6"/>
  <c r="AW57" i="6"/>
  <c r="BG190" i="6"/>
  <c r="AK105" i="6"/>
  <c r="I261" i="9"/>
  <c r="I274" i="9"/>
  <c r="AP53" i="10"/>
  <c r="BF289" i="10"/>
  <c r="G289" i="10" s="1"/>
  <c r="AD139" i="11"/>
  <c r="S98" i="11"/>
  <c r="S133" i="11"/>
  <c r="S123" i="11"/>
  <c r="S140" i="11"/>
  <c r="S122" i="11"/>
  <c r="S196" i="11"/>
  <c r="S207" i="11"/>
  <c r="S203" i="11"/>
  <c r="AR211" i="5"/>
  <c r="AQ57" i="6"/>
  <c r="AR110" i="5"/>
  <c r="AR195" i="5"/>
  <c r="AR141" i="5"/>
  <c r="AR189" i="5"/>
  <c r="AR123" i="5"/>
  <c r="AR209" i="5"/>
  <c r="AR90" i="5"/>
  <c r="AR144" i="5"/>
  <c r="AR169" i="5"/>
  <c r="AR196" i="5"/>
  <c r="AR203" i="5"/>
  <c r="AR214" i="5"/>
  <c r="AK33" i="6"/>
  <c r="BG141" i="6"/>
  <c r="AE173" i="6"/>
  <c r="AQ285" i="6"/>
  <c r="AK256" i="6"/>
  <c r="BM190" i="6"/>
  <c r="BG133" i="6"/>
  <c r="Y107" i="6"/>
  <c r="AG122" i="9"/>
  <c r="O35" i="9"/>
  <c r="AZ132" i="9"/>
  <c r="AT141" i="9"/>
  <c r="I247" i="9"/>
  <c r="I253" i="9"/>
  <c r="AT177" i="9"/>
  <c r="AK125" i="6"/>
  <c r="AP54" i="10"/>
  <c r="AP248" i="10"/>
  <c r="S131" i="11"/>
  <c r="S113" i="11"/>
  <c r="S138" i="11"/>
  <c r="S143" i="11"/>
  <c r="S137" i="11"/>
  <c r="S210" i="11"/>
  <c r="S141" i="11"/>
  <c r="S217" i="11"/>
  <c r="AR127" i="5"/>
  <c r="I250" i="9"/>
  <c r="AT54" i="10"/>
  <c r="AT248" i="10"/>
  <c r="AR185" i="5"/>
  <c r="Y137" i="6"/>
  <c r="I273" i="9"/>
  <c r="AR117" i="5"/>
  <c r="AR146" i="5"/>
  <c r="AR107" i="5"/>
  <c r="AR119" i="5"/>
  <c r="AR99" i="5"/>
  <c r="AR97" i="5"/>
  <c r="AR208" i="5"/>
  <c r="AR219" i="5"/>
  <c r="AQ171" i="6"/>
  <c r="AK173" i="6"/>
  <c r="AW285" i="6"/>
  <c r="BG169" i="6"/>
  <c r="BM245" i="6"/>
  <c r="AQ167" i="6"/>
  <c r="I254" i="9"/>
  <c r="I255" i="9"/>
  <c r="I259" i="9"/>
  <c r="I272" i="9"/>
  <c r="I283" i="9"/>
  <c r="AX133" i="10"/>
  <c r="AT190" i="10"/>
  <c r="S96" i="11"/>
  <c r="S92" i="11"/>
  <c r="S185" i="11"/>
  <c r="S91" i="11"/>
  <c r="S179" i="11"/>
  <c r="S190" i="11"/>
  <c r="S186" i="11"/>
  <c r="S183" i="11"/>
  <c r="AR92" i="5"/>
  <c r="Y167" i="6"/>
  <c r="I284" i="9"/>
  <c r="I243" i="9"/>
  <c r="AR138" i="5"/>
  <c r="AR108" i="5"/>
  <c r="AR121" i="5"/>
  <c r="AR133" i="5"/>
  <c r="AR114" i="5"/>
  <c r="AR111" i="5"/>
  <c r="AR178" i="5"/>
  <c r="AR187" i="5"/>
  <c r="AW102" i="6"/>
  <c r="AW171" i="6"/>
  <c r="AW173" i="6"/>
  <c r="AE285" i="6"/>
  <c r="BM192" i="6"/>
  <c r="AQ245" i="6"/>
  <c r="AW167" i="6"/>
  <c r="I249" i="9"/>
  <c r="I287" i="9"/>
  <c r="I266" i="9"/>
  <c r="I275" i="9"/>
  <c r="AP133" i="10"/>
  <c r="S110" i="11"/>
  <c r="S107" i="11"/>
  <c r="S89" i="11"/>
  <c r="S105" i="11"/>
  <c r="S193" i="11"/>
  <c r="S204" i="11"/>
  <c r="S201" i="11"/>
  <c r="S197" i="11"/>
  <c r="AR103" i="5"/>
  <c r="AR109" i="5"/>
  <c r="AR125" i="5"/>
  <c r="AR202" i="5"/>
  <c r="Y102" i="6"/>
  <c r="Y171" i="6"/>
  <c r="Y173" i="6"/>
  <c r="BG285" i="6"/>
  <c r="Y245" i="6"/>
  <c r="AE137" i="6"/>
  <c r="AN211" i="9"/>
  <c r="E289" i="11"/>
  <c r="S125" i="11"/>
  <c r="S121" i="11"/>
  <c r="S103" i="11"/>
  <c r="S120" i="11"/>
  <c r="S208" i="11"/>
  <c r="S169" i="11"/>
  <c r="S215" i="11"/>
  <c r="S211" i="11"/>
  <c r="AD42" i="11"/>
  <c r="Z42" i="11"/>
  <c r="AH42" i="11"/>
  <c r="AR115" i="5"/>
  <c r="AR132" i="5"/>
  <c r="AR179" i="5"/>
  <c r="AR217" i="5"/>
  <c r="AK171" i="6"/>
  <c r="BM173" i="6"/>
  <c r="Y285" i="6"/>
  <c r="AR93" i="5"/>
  <c r="AR171" i="5"/>
  <c r="AR166" i="5"/>
  <c r="AR102" i="5"/>
  <c r="AR143" i="5"/>
  <c r="AR140" i="5"/>
  <c r="AR207" i="5"/>
  <c r="AR216" i="5"/>
  <c r="AE102" i="6"/>
  <c r="BG171" i="6"/>
  <c r="AW196" i="6"/>
  <c r="AK285" i="6"/>
  <c r="AW145" i="6"/>
  <c r="AW245" i="6"/>
  <c r="BG137" i="6"/>
  <c r="BM243" i="6"/>
  <c r="BM105" i="6"/>
  <c r="I251" i="9"/>
  <c r="AG185" i="9"/>
  <c r="I244" i="9"/>
  <c r="O18" i="9"/>
  <c r="AZ39" i="9"/>
  <c r="I267" i="9"/>
  <c r="AR147" i="5"/>
  <c r="AR116" i="5"/>
  <c r="AK102" i="6"/>
  <c r="AE171" i="6"/>
  <c r="Y196" i="6"/>
  <c r="Y145" i="6"/>
  <c r="Y190" i="6"/>
  <c r="AE245" i="6"/>
  <c r="AK137" i="6"/>
  <c r="AQ105" i="6"/>
  <c r="O54" i="9"/>
  <c r="I281" i="9"/>
  <c r="I278" i="9"/>
  <c r="BG125" i="6"/>
  <c r="S144" i="11"/>
  <c r="S101" i="11"/>
  <c r="S132" i="11"/>
  <c r="S214" i="11"/>
  <c r="S187" i="11"/>
  <c r="S198" i="11"/>
  <c r="S180" i="11"/>
  <c r="S191" i="11"/>
  <c r="AR180" i="5"/>
  <c r="AR174" i="5"/>
  <c r="AR104" i="5"/>
  <c r="BM33" i="6"/>
  <c r="AR128" i="5"/>
  <c r="AR122" i="5"/>
  <c r="AR91" i="5"/>
  <c r="AR173" i="5"/>
  <c r="AR191" i="5"/>
  <c r="AR172" i="5"/>
  <c r="AR167" i="5"/>
  <c r="AR96" i="5"/>
  <c r="AR105" i="5"/>
  <c r="AR131" i="5"/>
  <c r="AR175" i="5"/>
  <c r="AR213" i="5"/>
  <c r="AR205" i="5"/>
  <c r="AR186" i="5"/>
  <c r="BM102" i="6"/>
  <c r="AE33" i="6"/>
  <c r="AE196" i="6"/>
  <c r="AE190" i="6"/>
  <c r="BM137" i="6"/>
  <c r="AW105" i="6"/>
  <c r="AE107" i="6"/>
  <c r="AJ269" i="8"/>
  <c r="AZ144" i="9"/>
  <c r="AZ210" i="9"/>
  <c r="O53" i="9"/>
  <c r="AZ40" i="9"/>
  <c r="I260" i="9"/>
  <c r="I248" i="9"/>
  <c r="I279" i="9"/>
  <c r="AT190" i="9"/>
  <c r="AT183" i="9"/>
  <c r="I268" i="9"/>
  <c r="BH60" i="10"/>
  <c r="S146" i="11"/>
  <c r="S115" i="11"/>
  <c r="S145" i="11"/>
  <c r="S114" i="11"/>
  <c r="S202" i="11"/>
  <c r="S213" i="11"/>
  <c r="S195" i="11"/>
  <c r="S205" i="11"/>
  <c r="AR184" i="5"/>
  <c r="AR210" i="5"/>
  <c r="AR137" i="5"/>
  <c r="AR135" i="5"/>
  <c r="AR126" i="5"/>
  <c r="AR192" i="5"/>
  <c r="AR89" i="5"/>
  <c r="AR198" i="5"/>
  <c r="AR139" i="5"/>
  <c r="AR168" i="5"/>
  <c r="AR120" i="5"/>
  <c r="AR145" i="5"/>
  <c r="AR98" i="5"/>
  <c r="AR183" i="5"/>
  <c r="AR190" i="5"/>
  <c r="I256" i="9"/>
  <c r="I269" i="9"/>
  <c r="I242" i="9"/>
  <c r="I262" i="9"/>
  <c r="S116" i="11"/>
  <c r="S90" i="11"/>
  <c r="S129" i="11"/>
  <c r="S97" i="11"/>
  <c r="S128" i="11"/>
  <c r="S216" i="11"/>
  <c r="S219" i="11"/>
  <c r="AT280" i="10"/>
  <c r="AP280" i="10"/>
  <c r="AX280" i="10"/>
  <c r="AH166" i="11"/>
  <c r="AD166" i="11"/>
  <c r="Z166" i="11"/>
  <c r="AH210" i="11"/>
  <c r="AD210" i="11"/>
  <c r="Z210" i="11"/>
  <c r="I287" i="11"/>
  <c r="I280" i="11"/>
  <c r="I266" i="11"/>
  <c r="I251" i="11"/>
  <c r="I272" i="11"/>
  <c r="I257" i="11"/>
  <c r="I243" i="11"/>
  <c r="I278" i="11"/>
  <c r="I263" i="11"/>
  <c r="I249" i="11"/>
  <c r="I284" i="11"/>
  <c r="I269" i="11"/>
  <c r="I255" i="11"/>
  <c r="I241" i="11"/>
  <c r="I275" i="11"/>
  <c r="I261" i="11"/>
  <c r="I247" i="11"/>
  <c r="I281" i="11"/>
  <c r="I267" i="11"/>
  <c r="I253" i="11"/>
  <c r="I273" i="11"/>
  <c r="I259" i="11"/>
  <c r="I244" i="11"/>
  <c r="I279" i="11"/>
  <c r="I265" i="11"/>
  <c r="I250" i="11"/>
  <c r="I285" i="11"/>
  <c r="I271" i="11"/>
  <c r="I256" i="11"/>
  <c r="I242" i="11"/>
  <c r="I277" i="11"/>
  <c r="I262" i="11"/>
  <c r="I248" i="11"/>
  <c r="I283" i="11"/>
  <c r="I268" i="11"/>
  <c r="I254" i="11"/>
  <c r="I260" i="11"/>
  <c r="I274" i="11"/>
  <c r="I245" i="11"/>
  <c r="AD60" i="11"/>
  <c r="Z60" i="11"/>
  <c r="AH60" i="11"/>
  <c r="AH174" i="11"/>
  <c r="AD174" i="11"/>
  <c r="Z174" i="11"/>
  <c r="AD143" i="11"/>
  <c r="Z143" i="11"/>
  <c r="AH143" i="11"/>
  <c r="S281" i="11"/>
  <c r="S267" i="11"/>
  <c r="S253" i="11"/>
  <c r="S273" i="11"/>
  <c r="S259" i="11"/>
  <c r="S244" i="11"/>
  <c r="S279" i="11"/>
  <c r="S265" i="11"/>
  <c r="S250" i="11"/>
  <c r="S285" i="11"/>
  <c r="S271" i="11"/>
  <c r="S256" i="11"/>
  <c r="S242" i="11"/>
  <c r="S277" i="11"/>
  <c r="S262" i="11"/>
  <c r="S248" i="11"/>
  <c r="S283" i="11"/>
  <c r="S268" i="11"/>
  <c r="S254" i="11"/>
  <c r="S274" i="11"/>
  <c r="S260" i="11"/>
  <c r="S245" i="11"/>
  <c r="S287" i="11"/>
  <c r="S280" i="11"/>
  <c r="S266" i="11"/>
  <c r="S251" i="11"/>
  <c r="S272" i="11"/>
  <c r="S257" i="11"/>
  <c r="S243" i="11"/>
  <c r="S278" i="11"/>
  <c r="S263" i="11"/>
  <c r="S249" i="11"/>
  <c r="S284" i="11"/>
  <c r="S269" i="11"/>
  <c r="S255" i="11"/>
  <c r="S241" i="11"/>
  <c r="S261" i="11"/>
  <c r="S247" i="11"/>
  <c r="S275" i="11"/>
  <c r="AH196" i="11"/>
  <c r="AD196" i="11"/>
  <c r="Z196" i="11"/>
  <c r="AH91" i="11"/>
  <c r="AD91" i="11"/>
  <c r="Z91" i="11"/>
  <c r="U219" i="11"/>
  <c r="U289" i="11" s="1"/>
  <c r="AH287" i="11"/>
  <c r="AD287" i="11"/>
  <c r="Z287" i="11"/>
  <c r="G60" i="11"/>
  <c r="S52" i="11"/>
  <c r="S38" i="11"/>
  <c r="S56" i="11"/>
  <c r="S41" i="11"/>
  <c r="S27" i="11"/>
  <c r="S48" i="11"/>
  <c r="S54" i="11"/>
  <c r="S51" i="11"/>
  <c r="S32" i="11"/>
  <c r="S26" i="11"/>
  <c r="S17" i="11"/>
  <c r="S42" i="11"/>
  <c r="S34" i="11"/>
  <c r="S23" i="11"/>
  <c r="S36" i="11"/>
  <c r="S15" i="11"/>
  <c r="S53" i="11"/>
  <c r="S45" i="11"/>
  <c r="S39" i="11"/>
  <c r="S28" i="11"/>
  <c r="S21" i="11"/>
  <c r="S47" i="11"/>
  <c r="S50" i="11"/>
  <c r="S30" i="11"/>
  <c r="S18" i="11"/>
  <c r="S33" i="11"/>
  <c r="S24" i="11"/>
  <c r="S58" i="11"/>
  <c r="S44" i="11"/>
  <c r="S35" i="11"/>
  <c r="S16" i="11"/>
  <c r="S22" i="11"/>
  <c r="S57" i="11"/>
  <c r="S29" i="11"/>
  <c r="S14" i="11"/>
  <c r="S46" i="11"/>
  <c r="S40" i="11"/>
  <c r="S20" i="11"/>
  <c r="AH167" i="11"/>
  <c r="AD167" i="11"/>
  <c r="Z167" i="11"/>
  <c r="Y279" i="6"/>
  <c r="AW192" i="6"/>
  <c r="AQ269" i="6"/>
  <c r="AE272" i="6"/>
  <c r="AJ251" i="8"/>
  <c r="AJ247" i="8"/>
  <c r="AJ260" i="8"/>
  <c r="I103" i="9"/>
  <c r="AN174" i="9"/>
  <c r="I119" i="9"/>
  <c r="AA117" i="9"/>
  <c r="AN199" i="9"/>
  <c r="AA103" i="9"/>
  <c r="AZ177" i="9"/>
  <c r="AA174" i="9"/>
  <c r="AA132" i="9"/>
  <c r="AA173" i="9"/>
  <c r="AH289" i="10"/>
  <c r="I257" i="9"/>
  <c r="BM269" i="6"/>
  <c r="AA129" i="9"/>
  <c r="BM273" i="6"/>
  <c r="Y269" i="6"/>
  <c r="AK241" i="6"/>
  <c r="AJ266" i="8"/>
  <c r="AJ275" i="8"/>
  <c r="AJ248" i="8"/>
  <c r="I115" i="9"/>
  <c r="I172" i="9"/>
  <c r="AN32" i="9"/>
  <c r="AA92" i="9"/>
  <c r="I108" i="9"/>
  <c r="AA89" i="9"/>
  <c r="AZ196" i="9"/>
  <c r="AA139" i="9"/>
  <c r="AA175" i="9"/>
  <c r="U190" i="9"/>
  <c r="AA184" i="9"/>
  <c r="AA198" i="9"/>
  <c r="I280" i="9"/>
  <c r="AQ192" i="6"/>
  <c r="Y21" i="6"/>
  <c r="AW269" i="6"/>
  <c r="BM241" i="6"/>
  <c r="AJ280" i="8"/>
  <c r="AJ274" i="8"/>
  <c r="AJ277" i="8"/>
  <c r="AG202" i="9"/>
  <c r="I110" i="9"/>
  <c r="I186" i="9"/>
  <c r="AG46" i="9"/>
  <c r="AA113" i="9"/>
  <c r="I128" i="9"/>
  <c r="I204" i="9"/>
  <c r="I125" i="9"/>
  <c r="I180" i="9"/>
  <c r="S289" i="9"/>
  <c r="AA210" i="9"/>
  <c r="AA213" i="9"/>
  <c r="AE269" i="6"/>
  <c r="AJ243" i="8"/>
  <c r="AJ267" i="8"/>
  <c r="AJ254" i="8"/>
  <c r="I121" i="9"/>
  <c r="I179" i="9"/>
  <c r="AA110" i="9"/>
  <c r="AA90" i="9"/>
  <c r="I133" i="9"/>
  <c r="AA138" i="9"/>
  <c r="BM20" i="6"/>
  <c r="Y241" i="6"/>
  <c r="AJ272" i="8"/>
  <c r="AJ281" i="8"/>
  <c r="AJ268" i="8"/>
  <c r="AN40" i="9"/>
  <c r="I129" i="9"/>
  <c r="I22" i="9"/>
  <c r="I169" i="9"/>
  <c r="AA98" i="9"/>
  <c r="AA97" i="9"/>
  <c r="AA119" i="9"/>
  <c r="AG116" i="9"/>
  <c r="AA167" i="9"/>
  <c r="AA108" i="9"/>
  <c r="BH287" i="10"/>
  <c r="M287" i="10" s="1"/>
  <c r="O272" i="10" s="1"/>
  <c r="Y243" i="6"/>
  <c r="AW241" i="6"/>
  <c r="AJ249" i="8"/>
  <c r="AJ259" i="8"/>
  <c r="AJ283" i="8"/>
  <c r="I187" i="9"/>
  <c r="I18" i="9"/>
  <c r="AA107" i="9"/>
  <c r="AA126" i="9"/>
  <c r="AA146" i="9"/>
  <c r="AA141" i="9"/>
  <c r="AQ243" i="6"/>
  <c r="Y192" i="6"/>
  <c r="AW243" i="6"/>
  <c r="I28" i="9"/>
  <c r="AA168" i="9"/>
  <c r="AA115" i="9"/>
  <c r="AA186" i="9"/>
  <c r="AA95" i="9"/>
  <c r="AX213" i="10"/>
  <c r="AT213" i="10"/>
  <c r="AP213" i="10"/>
  <c r="AL287" i="10"/>
  <c r="AX287" i="10" s="1"/>
  <c r="AE192" i="6"/>
  <c r="Y248" i="6"/>
  <c r="AE243" i="6"/>
  <c r="AJ287" i="8"/>
  <c r="AJ250" i="8"/>
  <c r="AN53" i="9"/>
  <c r="I211" i="9"/>
  <c r="O105" i="9"/>
  <c r="AA131" i="9"/>
  <c r="AA195" i="9"/>
  <c r="AA133" i="9"/>
  <c r="I177" i="9"/>
  <c r="AA144" i="9"/>
  <c r="AA109" i="9"/>
  <c r="AA96" i="9"/>
  <c r="AA145" i="9"/>
  <c r="AT137" i="9"/>
  <c r="AX204" i="10"/>
  <c r="AP204" i="10"/>
  <c r="AT204" i="10"/>
  <c r="AX284" i="10"/>
  <c r="AT284" i="10"/>
  <c r="AP284" i="10"/>
  <c r="Y217" i="6"/>
  <c r="BG18" i="6"/>
  <c r="BG192" i="6"/>
  <c r="BG243" i="6"/>
  <c r="AJ241" i="8"/>
  <c r="AJ265" i="8"/>
  <c r="I42" i="9"/>
  <c r="I202" i="9"/>
  <c r="I201" i="9"/>
  <c r="AA102" i="9"/>
  <c r="AA105" i="9"/>
  <c r="AA192" i="9"/>
  <c r="O27" i="9"/>
  <c r="AA134" i="9"/>
  <c r="U132" i="9"/>
  <c r="AA121" i="9"/>
  <c r="AA208" i="9"/>
  <c r="I197" i="9"/>
  <c r="AA172" i="9"/>
  <c r="AT129" i="9"/>
  <c r="AP126" i="10"/>
  <c r="AX126" i="10"/>
  <c r="AT126" i="10"/>
  <c r="AX99" i="10"/>
  <c r="AT99" i="10"/>
  <c r="AP99" i="10"/>
  <c r="AW125" i="6"/>
  <c r="AE125" i="6"/>
  <c r="AQ125" i="6"/>
  <c r="BM125" i="6"/>
  <c r="AP92" i="10"/>
  <c r="AX92" i="10"/>
  <c r="AT92" i="10"/>
  <c r="AK279" i="6"/>
  <c r="AJ255" i="8"/>
  <c r="AJ279" i="8"/>
  <c r="AA165" i="9"/>
  <c r="AA199" i="9"/>
  <c r="AA120" i="9"/>
  <c r="AA193" i="9"/>
  <c r="AA196" i="9"/>
  <c r="AP121" i="10"/>
  <c r="AX121" i="10"/>
  <c r="AT121" i="10"/>
  <c r="AT251" i="10"/>
  <c r="AP251" i="10"/>
  <c r="AX251" i="10"/>
  <c r="AP203" i="10"/>
  <c r="AX203" i="10"/>
  <c r="AT203" i="10"/>
  <c r="AX209" i="10"/>
  <c r="AT209" i="10"/>
  <c r="AP209" i="10"/>
  <c r="AL219" i="10"/>
  <c r="AX89" i="10"/>
  <c r="AT89" i="10"/>
  <c r="AP89" i="10"/>
  <c r="AX208" i="10"/>
  <c r="AT208" i="10"/>
  <c r="AP208" i="10"/>
  <c r="AT131" i="10"/>
  <c r="AX131" i="10"/>
  <c r="AP131" i="10"/>
  <c r="AP272" i="10"/>
  <c r="AX272" i="10"/>
  <c r="AT272" i="10"/>
  <c r="AP129" i="10"/>
  <c r="AX129" i="10"/>
  <c r="AT129" i="10"/>
  <c r="AX165" i="10"/>
  <c r="AT165" i="10"/>
  <c r="AP165" i="10"/>
  <c r="AP147" i="10"/>
  <c r="AX147" i="10"/>
  <c r="AT147" i="10"/>
  <c r="I60" i="10"/>
  <c r="I54" i="10"/>
  <c r="I51" i="10"/>
  <c r="I47" i="10"/>
  <c r="I44" i="10"/>
  <c r="I40" i="10"/>
  <c r="I36" i="10"/>
  <c r="I33" i="10"/>
  <c r="I29" i="10"/>
  <c r="I26" i="10"/>
  <c r="I22" i="10"/>
  <c r="I18" i="10"/>
  <c r="I15" i="10"/>
  <c r="I58" i="10"/>
  <c r="I57" i="10"/>
  <c r="I53" i="10"/>
  <c r="I50" i="10"/>
  <c r="I46" i="10"/>
  <c r="I42" i="10"/>
  <c r="I39" i="10"/>
  <c r="I35" i="10"/>
  <c r="I32" i="10"/>
  <c r="I28" i="10"/>
  <c r="I24" i="10"/>
  <c r="I21" i="10"/>
  <c r="I17" i="10"/>
  <c r="I14" i="10"/>
  <c r="I56" i="10"/>
  <c r="I52" i="10"/>
  <c r="I48" i="10"/>
  <c r="I45" i="10"/>
  <c r="I41" i="10"/>
  <c r="I38" i="10"/>
  <c r="I34" i="10"/>
  <c r="I30" i="10"/>
  <c r="I27" i="10"/>
  <c r="I23" i="10"/>
  <c r="I20" i="10"/>
  <c r="I16" i="10"/>
  <c r="AP14" i="10"/>
  <c r="AT14" i="10"/>
  <c r="AX14" i="10"/>
  <c r="AJ284" i="10"/>
  <c r="AJ280" i="10"/>
  <c r="AJ277" i="10"/>
  <c r="AJ273" i="10"/>
  <c r="AJ269" i="10"/>
  <c r="AJ266" i="10"/>
  <c r="AJ262" i="10"/>
  <c r="AJ259" i="10"/>
  <c r="AJ255" i="10"/>
  <c r="AJ251" i="10"/>
  <c r="AJ248" i="10"/>
  <c r="AJ244" i="10"/>
  <c r="AJ241" i="10"/>
  <c r="AJ287" i="10"/>
  <c r="AJ283" i="10"/>
  <c r="AJ279" i="10"/>
  <c r="AJ275" i="10"/>
  <c r="AJ272" i="10"/>
  <c r="AJ268" i="10"/>
  <c r="AJ265" i="10"/>
  <c r="AJ261" i="10"/>
  <c r="AJ257" i="10"/>
  <c r="AJ254" i="10"/>
  <c r="AJ250" i="10"/>
  <c r="AJ247" i="10"/>
  <c r="AJ243" i="10"/>
  <c r="AJ285" i="10"/>
  <c r="AJ281" i="10"/>
  <c r="AJ278" i="10"/>
  <c r="AJ274" i="10"/>
  <c r="AJ271" i="10"/>
  <c r="AJ267" i="10"/>
  <c r="AJ263" i="10"/>
  <c r="AJ260" i="10"/>
  <c r="AJ256" i="10"/>
  <c r="AJ253" i="10"/>
  <c r="AJ249" i="10"/>
  <c r="AJ245" i="10"/>
  <c r="AJ242" i="10"/>
  <c r="BH219" i="10"/>
  <c r="AP254" i="10"/>
  <c r="AX254" i="10"/>
  <c r="AT254" i="10"/>
  <c r="AX123" i="10"/>
  <c r="AP123" i="10"/>
  <c r="AT123" i="10"/>
  <c r="AP91" i="10"/>
  <c r="AX91" i="10"/>
  <c r="AT91" i="10"/>
  <c r="AX281" i="10"/>
  <c r="AT281" i="10"/>
  <c r="AP281" i="10"/>
  <c r="K289" i="10"/>
  <c r="M60" i="10"/>
  <c r="AL60" i="10"/>
  <c r="AP283" i="10"/>
  <c r="AX283" i="10"/>
  <c r="AT283" i="10"/>
  <c r="O216" i="10"/>
  <c r="O213" i="10"/>
  <c r="O209" i="10"/>
  <c r="O205" i="10"/>
  <c r="O202" i="10"/>
  <c r="O198" i="10"/>
  <c r="O195" i="10"/>
  <c r="O191" i="10"/>
  <c r="O187" i="10"/>
  <c r="O184" i="10"/>
  <c r="O219" i="10"/>
  <c r="O215" i="10"/>
  <c r="O211" i="10"/>
  <c r="O208" i="10"/>
  <c r="O204" i="10"/>
  <c r="O201" i="10"/>
  <c r="O197" i="10"/>
  <c r="O193" i="10"/>
  <c r="O190" i="10"/>
  <c r="O186" i="10"/>
  <c r="O183" i="10"/>
  <c r="O217" i="10"/>
  <c r="O214" i="10"/>
  <c r="O210" i="10"/>
  <c r="O207" i="10"/>
  <c r="O203" i="10"/>
  <c r="O199" i="10"/>
  <c r="O196" i="10"/>
  <c r="O192" i="10"/>
  <c r="O189" i="10"/>
  <c r="O185" i="10"/>
  <c r="O180" i="10"/>
  <c r="O177" i="10"/>
  <c r="O179" i="10"/>
  <c r="O175" i="10"/>
  <c r="O172" i="10"/>
  <c r="O181" i="10"/>
  <c r="O178" i="10"/>
  <c r="O174" i="10"/>
  <c r="O126" i="10"/>
  <c r="O144" i="10"/>
  <c r="O138" i="10"/>
  <c r="O132" i="10"/>
  <c r="O121" i="10"/>
  <c r="O117" i="10"/>
  <c r="O114" i="10"/>
  <c r="O110" i="10"/>
  <c r="O107" i="10"/>
  <c r="O103" i="10"/>
  <c r="O99" i="10"/>
  <c r="O96" i="10"/>
  <c r="O92" i="10"/>
  <c r="O89" i="10"/>
  <c r="O166" i="10"/>
  <c r="O137" i="10"/>
  <c r="O165" i="10"/>
  <c r="O143" i="10"/>
  <c r="O129" i="10"/>
  <c r="O123" i="10"/>
  <c r="O120" i="10"/>
  <c r="O116" i="10"/>
  <c r="O147" i="10"/>
  <c r="O141" i="10"/>
  <c r="O135" i="10"/>
  <c r="O173" i="10"/>
  <c r="O171" i="10"/>
  <c r="O169" i="10"/>
  <c r="O140" i="10"/>
  <c r="O134" i="10"/>
  <c r="O128" i="10"/>
  <c r="O168" i="10"/>
  <c r="O146" i="10"/>
  <c r="O122" i="10"/>
  <c r="O119" i="10"/>
  <c r="O115" i="10"/>
  <c r="O111" i="10"/>
  <c r="O108" i="10"/>
  <c r="O104" i="10"/>
  <c r="O101" i="10"/>
  <c r="O97" i="10"/>
  <c r="O93" i="10"/>
  <c r="O90" i="10"/>
  <c r="O133" i="10"/>
  <c r="O127" i="10"/>
  <c r="O139" i="10"/>
  <c r="O102" i="10"/>
  <c r="O105" i="10"/>
  <c r="O98" i="10"/>
  <c r="O145" i="10"/>
  <c r="O131" i="10"/>
  <c r="O95" i="10"/>
  <c r="O125" i="10"/>
  <c r="O109" i="10"/>
  <c r="O91" i="10"/>
  <c r="O167" i="10"/>
  <c r="O113" i="10"/>
  <c r="AX113" i="10"/>
  <c r="AP113" i="10"/>
  <c r="AT113" i="10"/>
  <c r="AP250" i="10"/>
  <c r="AX250" i="10"/>
  <c r="AT250" i="10"/>
  <c r="AP98" i="10"/>
  <c r="AX98" i="10"/>
  <c r="AT98" i="10"/>
  <c r="AP275" i="10"/>
  <c r="AX275" i="10"/>
  <c r="AT275" i="10"/>
  <c r="AP265" i="10"/>
  <c r="AX265" i="10"/>
  <c r="AT265" i="10"/>
  <c r="AX198" i="10"/>
  <c r="AP198" i="10"/>
  <c r="AT198" i="10"/>
  <c r="AX166" i="10"/>
  <c r="AP166" i="10"/>
  <c r="AT166" i="10"/>
  <c r="AP257" i="10"/>
  <c r="AX257" i="10"/>
  <c r="AT257" i="10"/>
  <c r="AP192" i="10"/>
  <c r="AX192" i="10"/>
  <c r="AT192" i="10"/>
  <c r="AP261" i="10"/>
  <c r="AX261" i="10"/>
  <c r="AT261" i="10"/>
  <c r="AX189" i="10"/>
  <c r="AP189" i="10"/>
  <c r="AT189" i="10"/>
  <c r="AX109" i="10"/>
  <c r="AP109" i="10"/>
  <c r="AT109" i="10"/>
  <c r="AX201" i="10"/>
  <c r="AT201" i="10"/>
  <c r="AP201" i="10"/>
  <c r="AX193" i="10"/>
  <c r="AT193" i="10"/>
  <c r="AP193" i="10"/>
  <c r="AP95" i="10"/>
  <c r="AX95" i="10"/>
  <c r="AT95" i="10"/>
  <c r="I284" i="10"/>
  <c r="I280" i="10"/>
  <c r="I277" i="10"/>
  <c r="I273" i="10"/>
  <c r="I269" i="10"/>
  <c r="I266" i="10"/>
  <c r="I262" i="10"/>
  <c r="I259" i="10"/>
  <c r="I255" i="10"/>
  <c r="I251" i="10"/>
  <c r="I248" i="10"/>
  <c r="I244" i="10"/>
  <c r="I241" i="10"/>
  <c r="I287" i="10"/>
  <c r="I283" i="10"/>
  <c r="I279" i="10"/>
  <c r="I275" i="10"/>
  <c r="I272" i="10"/>
  <c r="I268" i="10"/>
  <c r="I265" i="10"/>
  <c r="I261" i="10"/>
  <c r="I257" i="10"/>
  <c r="I254" i="10"/>
  <c r="I250" i="10"/>
  <c r="I247" i="10"/>
  <c r="I243" i="10"/>
  <c r="I285" i="10"/>
  <c r="I281" i="10"/>
  <c r="I278" i="10"/>
  <c r="I274" i="10"/>
  <c r="I271" i="10"/>
  <c r="I267" i="10"/>
  <c r="I263" i="10"/>
  <c r="I260" i="10"/>
  <c r="I256" i="10"/>
  <c r="I253" i="10"/>
  <c r="I249" i="10"/>
  <c r="I245" i="10"/>
  <c r="I242" i="10"/>
  <c r="AT210" i="10"/>
  <c r="AP210" i="10"/>
  <c r="AX210" i="10"/>
  <c r="AP243" i="10"/>
  <c r="AX243" i="10"/>
  <c r="AT243" i="10"/>
  <c r="AJ58" i="10"/>
  <c r="AJ60" i="10"/>
  <c r="AJ54" i="10"/>
  <c r="AJ51" i="10"/>
  <c r="AJ47" i="10"/>
  <c r="AJ44" i="10"/>
  <c r="AJ40" i="10"/>
  <c r="AJ36" i="10"/>
  <c r="AJ33" i="10"/>
  <c r="AJ29" i="10"/>
  <c r="AJ26" i="10"/>
  <c r="AJ22" i="10"/>
  <c r="AJ18" i="10"/>
  <c r="AJ15" i="10"/>
  <c r="AJ53" i="10"/>
  <c r="AJ50" i="10"/>
  <c r="AJ46" i="10"/>
  <c r="AJ42" i="10"/>
  <c r="AJ39" i="10"/>
  <c r="AJ35" i="10"/>
  <c r="AJ32" i="10"/>
  <c r="AJ28" i="10"/>
  <c r="AJ24" i="10"/>
  <c r="AJ21" i="10"/>
  <c r="AJ17" i="10"/>
  <c r="AJ14" i="10"/>
  <c r="AJ57" i="10"/>
  <c r="AJ56" i="10"/>
  <c r="AJ52" i="10"/>
  <c r="AJ48" i="10"/>
  <c r="AJ45" i="10"/>
  <c r="AJ41" i="10"/>
  <c r="AJ38" i="10"/>
  <c r="AJ34" i="10"/>
  <c r="AJ30" i="10"/>
  <c r="AJ27" i="10"/>
  <c r="AJ23" i="10"/>
  <c r="AJ20" i="10"/>
  <c r="AJ16" i="10"/>
  <c r="AX242" i="10"/>
  <c r="AT242" i="10"/>
  <c r="AP242" i="10"/>
  <c r="AX120" i="10"/>
  <c r="AP120" i="10"/>
  <c r="AT120" i="10"/>
  <c r="AP279" i="10"/>
  <c r="AX279" i="10"/>
  <c r="AT279" i="10"/>
  <c r="AG267" i="9"/>
  <c r="AG253" i="9"/>
  <c r="AG251" i="9"/>
  <c r="AG275" i="9"/>
  <c r="AG262" i="9"/>
  <c r="AG277" i="9"/>
  <c r="AG284" i="9"/>
  <c r="AG260" i="9"/>
  <c r="AW36" i="6"/>
  <c r="BG280" i="6"/>
  <c r="BG95" i="6"/>
  <c r="BG186" i="6"/>
  <c r="AQ169" i="6"/>
  <c r="BM110" i="6"/>
  <c r="AW248" i="6"/>
  <c r="BG272" i="6"/>
  <c r="AW56" i="6"/>
  <c r="U165" i="9"/>
  <c r="U146" i="9"/>
  <c r="U95" i="9"/>
  <c r="AE248" i="6"/>
  <c r="AE56" i="6"/>
  <c r="BG36" i="6"/>
  <c r="BM280" i="6"/>
  <c r="AK186" i="6"/>
  <c r="AQ120" i="6"/>
  <c r="AW279" i="6"/>
  <c r="BM169" i="6"/>
  <c r="AW110" i="6"/>
  <c r="AE126" i="6"/>
  <c r="BG248" i="6"/>
  <c r="AW20" i="6"/>
  <c r="BM272" i="6"/>
  <c r="U145" i="9"/>
  <c r="AZ54" i="9"/>
  <c r="U193" i="9"/>
  <c r="AG57" i="9"/>
  <c r="AA57" i="9"/>
  <c r="O132" i="9"/>
  <c r="I113" i="9"/>
  <c r="AZ285" i="9"/>
  <c r="AN30" i="9"/>
  <c r="AN139" i="9"/>
  <c r="AG123" i="9"/>
  <c r="I145" i="9"/>
  <c r="AN181" i="9"/>
  <c r="AN141" i="9"/>
  <c r="AN128" i="9"/>
  <c r="I144" i="9"/>
  <c r="U201" i="9"/>
  <c r="AT15" i="9"/>
  <c r="AN89" i="9"/>
  <c r="I193" i="9"/>
  <c r="AT90" i="9"/>
  <c r="AK36" i="6"/>
  <c r="AC289" i="6"/>
  <c r="AQ186" i="6"/>
  <c r="AW120" i="6"/>
  <c r="AE279" i="6"/>
  <c r="AU289" i="6"/>
  <c r="AK203" i="6"/>
  <c r="AE28" i="6"/>
  <c r="Y110" i="6"/>
  <c r="AK126" i="6"/>
  <c r="AK248" i="6"/>
  <c r="Y20" i="6"/>
  <c r="AQ272" i="6"/>
  <c r="AZ107" i="9"/>
  <c r="AZ101" i="9"/>
  <c r="CD289" i="9"/>
  <c r="BD289" i="9" s="1"/>
  <c r="U174" i="9"/>
  <c r="I44" i="9"/>
  <c r="AG30" i="9"/>
  <c r="AN165" i="9"/>
  <c r="U147" i="9"/>
  <c r="I167" i="9"/>
  <c r="AN16" i="9"/>
  <c r="I139" i="9"/>
  <c r="I105" i="9"/>
  <c r="I214" i="9"/>
  <c r="AZ189" i="9"/>
  <c r="AZ213" i="9"/>
  <c r="U202" i="9"/>
  <c r="AN167" i="9"/>
  <c r="AT134" i="9"/>
  <c r="AK95" i="6"/>
  <c r="AK272" i="6"/>
  <c r="BM36" i="6"/>
  <c r="Y186" i="6"/>
  <c r="Y120" i="6"/>
  <c r="AQ203" i="6"/>
  <c r="BM28" i="6"/>
  <c r="AK110" i="6"/>
  <c r="BM126" i="6"/>
  <c r="BM248" i="6"/>
  <c r="AK20" i="6"/>
  <c r="AT24" i="9"/>
  <c r="AZ89" i="9"/>
  <c r="AZ140" i="9"/>
  <c r="AN213" i="9"/>
  <c r="AZ184" i="9"/>
  <c r="AG18" i="9"/>
  <c r="AZ128" i="9"/>
  <c r="U172" i="9"/>
  <c r="U125" i="9"/>
  <c r="AZ203" i="9"/>
  <c r="AZ197" i="9"/>
  <c r="AA91" i="9"/>
  <c r="AA197" i="9"/>
  <c r="AA171" i="9"/>
  <c r="AA125" i="9"/>
  <c r="AA201" i="9"/>
  <c r="AA204" i="9"/>
  <c r="AA135" i="9"/>
  <c r="AA217" i="9"/>
  <c r="AA178" i="9"/>
  <c r="AA181" i="9"/>
  <c r="AA214" i="9"/>
  <c r="AA122" i="9"/>
  <c r="AA205" i="9"/>
  <c r="AA216" i="9"/>
  <c r="AA209" i="9"/>
  <c r="AA104" i="9"/>
  <c r="AA185" i="9"/>
  <c r="AA203" i="9"/>
  <c r="AA177" i="9"/>
  <c r="AA179" i="9"/>
  <c r="AA215" i="9"/>
  <c r="AA187" i="9"/>
  <c r="AT127" i="9"/>
  <c r="AT147" i="9"/>
  <c r="AT186" i="9"/>
  <c r="AT109" i="9"/>
  <c r="AT215" i="9"/>
  <c r="AT178" i="9"/>
  <c r="AT208" i="9"/>
  <c r="AT181" i="9"/>
  <c r="AT120" i="9"/>
  <c r="AT168" i="9"/>
  <c r="AT185" i="9"/>
  <c r="AT214" i="9"/>
  <c r="AT119" i="9"/>
  <c r="AT195" i="9"/>
  <c r="AT217" i="9"/>
  <c r="AT203" i="9"/>
  <c r="AT189" i="9"/>
  <c r="AA137" i="9"/>
  <c r="AK28" i="6"/>
  <c r="U177" i="9"/>
  <c r="AZ202" i="9"/>
  <c r="AN105" i="9"/>
  <c r="I146" i="9"/>
  <c r="AN189" i="9"/>
  <c r="U138" i="9"/>
  <c r="U121" i="9"/>
  <c r="U109" i="9"/>
  <c r="AT265" i="9"/>
  <c r="AT53" i="9"/>
  <c r="AT51" i="9"/>
  <c r="AT135" i="9"/>
  <c r="AA101" i="9"/>
  <c r="AT204" i="9"/>
  <c r="AT144" i="9"/>
  <c r="AT199" i="9"/>
  <c r="BM120" i="6"/>
  <c r="AQ28" i="6"/>
  <c r="Y126" i="6"/>
  <c r="AQ20" i="6"/>
  <c r="AE167" i="6"/>
  <c r="BM147" i="6"/>
  <c r="U103" i="9"/>
  <c r="AT46" i="9"/>
  <c r="AN138" i="9"/>
  <c r="U192" i="9"/>
  <c r="U183" i="9"/>
  <c r="BR289" i="9"/>
  <c r="AA54" i="9"/>
  <c r="U139" i="9"/>
  <c r="AZ125" i="9"/>
  <c r="AA169" i="9"/>
  <c r="AT125" i="9"/>
  <c r="AT193" i="9"/>
  <c r="AA116" i="9"/>
  <c r="AE120" i="6"/>
  <c r="BG120" i="6"/>
  <c r="Y28" i="6"/>
  <c r="AE20" i="6"/>
  <c r="BG167" i="6"/>
  <c r="Y147" i="6"/>
  <c r="AN217" i="9"/>
  <c r="AN125" i="9"/>
  <c r="AG22" i="9"/>
  <c r="U191" i="9"/>
  <c r="U104" i="9"/>
  <c r="AN195" i="9"/>
  <c r="AN34" i="9"/>
  <c r="AT14" i="9"/>
  <c r="AN102" i="9"/>
  <c r="U107" i="9"/>
  <c r="AZ208" i="9"/>
  <c r="AN95" i="9"/>
  <c r="AN131" i="9"/>
  <c r="AN169" i="9"/>
  <c r="AA147" i="9"/>
  <c r="AA189" i="9"/>
  <c r="AT197" i="9"/>
  <c r="AQ280" i="6"/>
  <c r="AW169" i="6"/>
  <c r="AW28" i="6"/>
  <c r="AK167" i="6"/>
  <c r="AZ250" i="9"/>
  <c r="AZ193" i="9"/>
  <c r="AG27" i="9"/>
  <c r="AN93" i="9"/>
  <c r="U128" i="9"/>
  <c r="BV289" i="9"/>
  <c r="AE289" i="9" s="1"/>
  <c r="AT254" i="9"/>
  <c r="AN101" i="9"/>
  <c r="U189" i="9"/>
  <c r="I101" i="9"/>
  <c r="U143" i="9"/>
  <c r="AZ241" i="9"/>
  <c r="AA191" i="9"/>
  <c r="AT213" i="9"/>
  <c r="AA207" i="9"/>
  <c r="AA190" i="9"/>
  <c r="Y280" i="6"/>
  <c r="BG262" i="6"/>
  <c r="Y169" i="6"/>
  <c r="AW272" i="6"/>
  <c r="AZ53" i="9"/>
  <c r="U211" i="9"/>
  <c r="AZ181" i="9"/>
  <c r="AZ279" i="9"/>
  <c r="U108" i="9"/>
  <c r="AZ259" i="9"/>
  <c r="AZ281" i="9"/>
  <c r="AZ20" i="9"/>
  <c r="AN180" i="9"/>
  <c r="I14" i="9"/>
  <c r="I199" i="9"/>
  <c r="I208" i="9"/>
  <c r="AT266" i="9"/>
  <c r="AT187" i="9"/>
  <c r="BG187" i="6"/>
  <c r="AK116" i="6"/>
  <c r="AT36" i="9"/>
  <c r="AZ22" i="9"/>
  <c r="AT30" i="9"/>
  <c r="AG42" i="9"/>
  <c r="AN133" i="9"/>
  <c r="AT131" i="9"/>
  <c r="AA287" i="9"/>
  <c r="AA277" i="9"/>
  <c r="AA284" i="9"/>
  <c r="AA269" i="9"/>
  <c r="AA266" i="9"/>
  <c r="AA248" i="9"/>
  <c r="AA260" i="9"/>
  <c r="AA263" i="9"/>
  <c r="AA257" i="9"/>
  <c r="AA267" i="9"/>
  <c r="AA255" i="9"/>
  <c r="AA247" i="9"/>
  <c r="AA250" i="9"/>
  <c r="AA273" i="9"/>
  <c r="AA249" i="9"/>
  <c r="AA283" i="9"/>
  <c r="AA243" i="9"/>
  <c r="AA275" i="9"/>
  <c r="AA261" i="9"/>
  <c r="AA272" i="9"/>
  <c r="AA259" i="9"/>
  <c r="AA251" i="9"/>
  <c r="AA244" i="9"/>
  <c r="AA262" i="9"/>
  <c r="AA253" i="9"/>
  <c r="AA242" i="9"/>
  <c r="AA274" i="9"/>
  <c r="AA268" i="9"/>
  <c r="AA281" i="9"/>
  <c r="AA285" i="9"/>
  <c r="AA256" i="9"/>
  <c r="AA280" i="9"/>
  <c r="AA279" i="9"/>
  <c r="AA241" i="9"/>
  <c r="AA278" i="9"/>
  <c r="AA265" i="9"/>
  <c r="AA254" i="9"/>
  <c r="AA245" i="9"/>
  <c r="U287" i="9"/>
  <c r="U279" i="9"/>
  <c r="U247" i="9"/>
  <c r="U242" i="9"/>
  <c r="U243" i="9"/>
  <c r="U244" i="9"/>
  <c r="U285" i="9"/>
  <c r="U280" i="9"/>
  <c r="U262" i="9"/>
  <c r="U251" i="9"/>
  <c r="U253" i="9"/>
  <c r="U284" i="9"/>
  <c r="U263" i="9"/>
  <c r="U274" i="9"/>
  <c r="U255" i="9"/>
  <c r="U267" i="9"/>
  <c r="U265" i="9"/>
  <c r="U248" i="9"/>
  <c r="U250" i="9"/>
  <c r="U245" i="9"/>
  <c r="U254" i="9"/>
  <c r="U275" i="9"/>
  <c r="U257" i="9"/>
  <c r="U269" i="9"/>
  <c r="U259" i="9"/>
  <c r="U256" i="9"/>
  <c r="U249" i="9"/>
  <c r="U260" i="9"/>
  <c r="U277" i="9"/>
  <c r="U261" i="9"/>
  <c r="U266" i="9"/>
  <c r="U283" i="9"/>
  <c r="U268" i="9"/>
  <c r="U241" i="9"/>
  <c r="U278" i="9"/>
  <c r="U272" i="9"/>
  <c r="U273" i="9"/>
  <c r="U281" i="9"/>
  <c r="AG17" i="9"/>
  <c r="AZ219" i="9"/>
  <c r="AZ217" i="9"/>
  <c r="AZ205" i="9"/>
  <c r="AZ215" i="9"/>
  <c r="AZ201" i="9"/>
  <c r="AZ199" i="9"/>
  <c r="AZ180" i="9"/>
  <c r="AZ195" i="9"/>
  <c r="AZ91" i="9"/>
  <c r="AZ104" i="9"/>
  <c r="AZ111" i="9"/>
  <c r="AZ168" i="9"/>
  <c r="AZ185" i="9"/>
  <c r="AZ113" i="9"/>
  <c r="AZ192" i="9"/>
  <c r="AZ214" i="9"/>
  <c r="AZ216" i="9"/>
  <c r="AZ114" i="9"/>
  <c r="AZ115" i="9"/>
  <c r="AZ122" i="9"/>
  <c r="AZ191" i="9"/>
  <c r="AZ211" i="9"/>
  <c r="AZ102" i="9"/>
  <c r="AZ95" i="9"/>
  <c r="AZ172" i="9"/>
  <c r="AZ175" i="9"/>
  <c r="AZ131" i="9"/>
  <c r="AZ171" i="9"/>
  <c r="AZ207" i="9"/>
  <c r="AZ119" i="9"/>
  <c r="AZ138" i="9"/>
  <c r="AZ179" i="9"/>
  <c r="AZ137" i="9"/>
  <c r="AZ187" i="9"/>
  <c r="AZ169" i="9"/>
  <c r="AZ135" i="9"/>
  <c r="AZ167" i="9"/>
  <c r="AZ178" i="9"/>
  <c r="AZ109" i="9"/>
  <c r="AZ117" i="9"/>
  <c r="AZ147" i="9"/>
  <c r="AZ204" i="9"/>
  <c r="AZ120" i="9"/>
  <c r="AZ127" i="9"/>
  <c r="AZ190" i="9"/>
  <c r="AZ126" i="9"/>
  <c r="AZ97" i="9"/>
  <c r="AZ98" i="9"/>
  <c r="O145" i="9"/>
  <c r="AZ265" i="9"/>
  <c r="AZ47" i="9"/>
  <c r="AA41" i="9"/>
  <c r="AG181" i="9"/>
  <c r="U198" i="9"/>
  <c r="O57" i="9"/>
  <c r="AZ51" i="9"/>
  <c r="AG133" i="9"/>
  <c r="U144" i="9"/>
  <c r="AZ165" i="9"/>
  <c r="AN172" i="9"/>
  <c r="AG203" i="9"/>
  <c r="O38" i="9"/>
  <c r="O103" i="9"/>
  <c r="I21" i="9"/>
  <c r="O89" i="9"/>
  <c r="AZ129" i="9"/>
  <c r="AZ209" i="9"/>
  <c r="AN96" i="9"/>
  <c r="AN197" i="9"/>
  <c r="AG244" i="9"/>
  <c r="AN144" i="9"/>
  <c r="AZ116" i="9"/>
  <c r="AG205" i="9"/>
  <c r="AT44" i="9"/>
  <c r="I50" i="9"/>
  <c r="I17" i="9"/>
  <c r="AZ96" i="9"/>
  <c r="U140" i="9"/>
  <c r="U214" i="9"/>
  <c r="O125" i="9"/>
  <c r="AT249" i="9"/>
  <c r="AZ280" i="9"/>
  <c r="AZ183" i="9"/>
  <c r="I168" i="9"/>
  <c r="O123" i="9"/>
  <c r="AG146" i="9"/>
  <c r="AG41" i="9"/>
  <c r="AG60" i="9"/>
  <c r="AG38" i="9"/>
  <c r="AG52" i="9"/>
  <c r="AG56" i="9"/>
  <c r="AG29" i="9"/>
  <c r="AG32" i="9"/>
  <c r="AG39" i="9"/>
  <c r="AG28" i="9"/>
  <c r="AG15" i="9"/>
  <c r="AG54" i="9"/>
  <c r="AG16" i="9"/>
  <c r="AG58" i="9"/>
  <c r="AG21" i="9"/>
  <c r="AG36" i="9"/>
  <c r="AG20" i="9"/>
  <c r="AG47" i="9"/>
  <c r="AG34" i="9"/>
  <c r="AG45" i="9"/>
  <c r="AG24" i="9"/>
  <c r="AG35" i="9"/>
  <c r="AG51" i="9"/>
  <c r="O16" i="9"/>
  <c r="O144" i="9"/>
  <c r="AA35" i="9"/>
  <c r="O190" i="9"/>
  <c r="AG281" i="9"/>
  <c r="O121" i="9"/>
  <c r="AG208" i="9"/>
  <c r="O42" i="9"/>
  <c r="AZ139" i="9"/>
  <c r="AZ198" i="9"/>
  <c r="O109" i="9"/>
  <c r="U185" i="9"/>
  <c r="AN60" i="9"/>
  <c r="AN58" i="9"/>
  <c r="AN45" i="9"/>
  <c r="AN27" i="9"/>
  <c r="AN22" i="9"/>
  <c r="AN35" i="9"/>
  <c r="AN41" i="9"/>
  <c r="AN18" i="9"/>
  <c r="AN54" i="9"/>
  <c r="AN17" i="9"/>
  <c r="AN21" i="9"/>
  <c r="AN57" i="9"/>
  <c r="AN44" i="9"/>
  <c r="AN38" i="9"/>
  <c r="AN26" i="9"/>
  <c r="AN14" i="9"/>
  <c r="AN29" i="9"/>
  <c r="AN20" i="9"/>
  <c r="AN50" i="9"/>
  <c r="AN52" i="9"/>
  <c r="AN39" i="9"/>
  <c r="AN24" i="9"/>
  <c r="AN56" i="9"/>
  <c r="AN28" i="9"/>
  <c r="AN15" i="9"/>
  <c r="AN48" i="9"/>
  <c r="AN47" i="9"/>
  <c r="AN46" i="9"/>
  <c r="AG44" i="9"/>
  <c r="AG103" i="9"/>
  <c r="AZ173" i="9"/>
  <c r="AG272" i="9"/>
  <c r="AZ247" i="9"/>
  <c r="AG128" i="9"/>
  <c r="AG191" i="9"/>
  <c r="I48" i="9"/>
  <c r="I30" i="9"/>
  <c r="O213" i="9"/>
  <c r="AA60" i="9"/>
  <c r="AA47" i="9"/>
  <c r="AA28" i="9"/>
  <c r="AA44" i="9"/>
  <c r="AA58" i="9"/>
  <c r="AA52" i="9"/>
  <c r="AA29" i="9"/>
  <c r="AA17" i="9"/>
  <c r="AA20" i="9"/>
  <c r="AA21" i="9"/>
  <c r="AA34" i="9"/>
  <c r="AA18" i="9"/>
  <c r="AA46" i="9"/>
  <c r="AA48" i="9"/>
  <c r="AA15" i="9"/>
  <c r="AA30" i="9"/>
  <c r="AA16" i="9"/>
  <c r="AA38" i="9"/>
  <c r="AA45" i="9"/>
  <c r="AA22" i="9"/>
  <c r="AA27" i="9"/>
  <c r="AA50" i="9"/>
  <c r="AA42" i="9"/>
  <c r="AA56" i="9"/>
  <c r="O195" i="9"/>
  <c r="AZ60" i="9"/>
  <c r="AZ48" i="9"/>
  <c r="AZ45" i="9"/>
  <c r="AZ52" i="9"/>
  <c r="AZ50" i="9"/>
  <c r="AZ17" i="9"/>
  <c r="AZ32" i="9"/>
  <c r="AZ27" i="9"/>
  <c r="AZ36" i="9"/>
  <c r="AZ16" i="9"/>
  <c r="AZ26" i="9"/>
  <c r="AZ21" i="9"/>
  <c r="AZ35" i="9"/>
  <c r="AZ56" i="9"/>
  <c r="AZ57" i="9"/>
  <c r="AZ44" i="9"/>
  <c r="AZ18" i="9"/>
  <c r="AZ34" i="9"/>
  <c r="AZ41" i="9"/>
  <c r="AG199" i="9"/>
  <c r="AG144" i="9"/>
  <c r="AG110" i="9"/>
  <c r="AG137" i="9"/>
  <c r="AG101" i="9"/>
  <c r="AG285" i="9"/>
  <c r="AT272" i="9"/>
  <c r="AZ260" i="9"/>
  <c r="U219" i="9"/>
  <c r="U120" i="9"/>
  <c r="U127" i="9"/>
  <c r="U114" i="9"/>
  <c r="U133" i="9"/>
  <c r="U119" i="9"/>
  <c r="U102" i="9"/>
  <c r="U187" i="9"/>
  <c r="U217" i="9"/>
  <c r="U131" i="9"/>
  <c r="U89" i="9"/>
  <c r="U210" i="9"/>
  <c r="U92" i="9"/>
  <c r="U90" i="9"/>
  <c r="U197" i="9"/>
  <c r="U135" i="9"/>
  <c r="U171" i="9"/>
  <c r="U203" i="9"/>
  <c r="U91" i="9"/>
  <c r="U134" i="9"/>
  <c r="U205" i="9"/>
  <c r="U141" i="9"/>
  <c r="U180" i="9"/>
  <c r="U208" i="9"/>
  <c r="U199" i="9"/>
  <c r="U93" i="9"/>
  <c r="U97" i="9"/>
  <c r="U209" i="9"/>
  <c r="U98" i="9"/>
  <c r="U178" i="9"/>
  <c r="U195" i="9"/>
  <c r="U216" i="9"/>
  <c r="AN287" i="9"/>
  <c r="AN255" i="9"/>
  <c r="AG48" i="9"/>
  <c r="I46" i="9"/>
  <c r="AZ146" i="9"/>
  <c r="AZ254" i="9"/>
  <c r="AT245" i="9"/>
  <c r="AZ30" i="9"/>
  <c r="AZ145" i="9"/>
  <c r="AT26" i="9"/>
  <c r="AG105" i="9"/>
  <c r="AA14" i="9"/>
  <c r="AG132" i="9"/>
  <c r="AG263" i="9"/>
  <c r="AT34" i="9"/>
  <c r="AG165" i="9"/>
  <c r="AZ46" i="9"/>
  <c r="O189" i="9"/>
  <c r="AT259" i="9"/>
  <c r="Y289" i="9"/>
  <c r="O96" i="9"/>
  <c r="AN109" i="9"/>
  <c r="AT248" i="9"/>
  <c r="AX289" i="9"/>
  <c r="I93" i="9"/>
  <c r="AN171" i="9"/>
  <c r="U215" i="9"/>
  <c r="I39" i="9"/>
  <c r="I215" i="9"/>
  <c r="AA32" i="9"/>
  <c r="AN92" i="9"/>
  <c r="I143" i="9"/>
  <c r="AG241" i="9"/>
  <c r="AT253" i="9"/>
  <c r="I98" i="9"/>
  <c r="AT241" i="9"/>
  <c r="AG257" i="9"/>
  <c r="AN122" i="9"/>
  <c r="BF219" i="9"/>
  <c r="BF211" i="9"/>
  <c r="AZ58" i="9"/>
  <c r="AG121" i="9"/>
  <c r="AG108" i="9"/>
  <c r="O183" i="9"/>
  <c r="AT273" i="9"/>
  <c r="O39" i="9"/>
  <c r="AT21" i="9"/>
  <c r="AT41" i="9"/>
  <c r="AT17" i="9"/>
  <c r="AN123" i="9"/>
  <c r="AZ174" i="9"/>
  <c r="U129" i="9"/>
  <c r="U137" i="9"/>
  <c r="AN207" i="9"/>
  <c r="AT48" i="9"/>
  <c r="U126" i="9"/>
  <c r="U96" i="9"/>
  <c r="O185" i="9"/>
  <c r="AN107" i="9"/>
  <c r="U123" i="9"/>
  <c r="AZ90" i="9"/>
  <c r="I109" i="9"/>
  <c r="AZ141" i="9"/>
  <c r="U186" i="9"/>
  <c r="BH289" i="9"/>
  <c r="I116" i="9"/>
  <c r="U184" i="9"/>
  <c r="I181" i="9"/>
  <c r="I40" i="9"/>
  <c r="AG50" i="9"/>
  <c r="O168" i="9"/>
  <c r="AN208" i="9"/>
  <c r="O174" i="9"/>
  <c r="AG141" i="9"/>
  <c r="I54" i="9"/>
  <c r="O167" i="9"/>
  <c r="O126" i="9"/>
  <c r="O140" i="9"/>
  <c r="AG287" i="9"/>
  <c r="AG283" i="9"/>
  <c r="AG247" i="9"/>
  <c r="AG279" i="9"/>
  <c r="AG261" i="9"/>
  <c r="AG280" i="9"/>
  <c r="AG278" i="9"/>
  <c r="AG254" i="9"/>
  <c r="AG243" i="9"/>
  <c r="BT289" i="9"/>
  <c r="AG255" i="9"/>
  <c r="AG107" i="9"/>
  <c r="AT287" i="9"/>
  <c r="AT279" i="9"/>
  <c r="AT243" i="9"/>
  <c r="AT285" i="9"/>
  <c r="AT247" i="9"/>
  <c r="AT242" i="9"/>
  <c r="AT255" i="9"/>
  <c r="AT250" i="9"/>
  <c r="AT269" i="9"/>
  <c r="AT277" i="9"/>
  <c r="AT284" i="9"/>
  <c r="AT244" i="9"/>
  <c r="AZ42" i="9"/>
  <c r="O184" i="9"/>
  <c r="AZ245" i="9"/>
  <c r="AZ38" i="9"/>
  <c r="AZ268" i="9"/>
  <c r="U207" i="9"/>
  <c r="AZ261" i="9"/>
  <c r="U168" i="9"/>
  <c r="U105" i="9"/>
  <c r="AT256" i="9"/>
  <c r="AT267" i="9"/>
  <c r="O199" i="9"/>
  <c r="O111" i="9"/>
  <c r="AG216" i="9"/>
  <c r="AG219" i="9"/>
  <c r="AG187" i="9"/>
  <c r="AG207" i="9"/>
  <c r="AG198" i="9"/>
  <c r="AG143" i="9"/>
  <c r="AG180" i="9"/>
  <c r="AG126" i="9"/>
  <c r="AG131" i="9"/>
  <c r="AG109" i="9"/>
  <c r="AG92" i="9"/>
  <c r="AG114" i="9"/>
  <c r="AG125" i="9"/>
  <c r="AG98" i="9"/>
  <c r="AG178" i="9"/>
  <c r="AG134" i="9"/>
  <c r="AG171" i="9"/>
  <c r="AG135" i="9"/>
  <c r="AG91" i="9"/>
  <c r="AG129" i="9"/>
  <c r="AG115" i="9"/>
  <c r="AG213" i="9"/>
  <c r="AG90" i="9"/>
  <c r="AG120" i="9"/>
  <c r="AG139" i="9"/>
  <c r="AG147" i="9"/>
  <c r="AG89" i="9"/>
  <c r="AG117" i="9"/>
  <c r="AG192" i="9"/>
  <c r="AG193" i="9"/>
  <c r="AG215" i="9"/>
  <c r="AG140" i="9"/>
  <c r="AG97" i="9"/>
  <c r="AG111" i="9"/>
  <c r="AG196" i="9"/>
  <c r="AG214" i="9"/>
  <c r="AG93" i="9"/>
  <c r="AG167" i="9"/>
  <c r="AG113" i="9"/>
  <c r="AG183" i="9"/>
  <c r="AG179" i="9"/>
  <c r="AG127" i="9"/>
  <c r="AG209" i="9"/>
  <c r="AG104" i="9"/>
  <c r="AG119" i="9"/>
  <c r="AG204" i="9"/>
  <c r="AG195" i="9"/>
  <c r="AG211" i="9"/>
  <c r="I26" i="9"/>
  <c r="AG189" i="9"/>
  <c r="AG169" i="9"/>
  <c r="BF255" i="9"/>
  <c r="BX289" i="9"/>
  <c r="AL289" i="9" s="1"/>
  <c r="AT263" i="9"/>
  <c r="AA39" i="9"/>
  <c r="O173" i="9"/>
  <c r="AG249" i="9"/>
  <c r="AT251" i="9"/>
  <c r="AG173" i="9"/>
  <c r="AG168" i="9"/>
  <c r="AZ243" i="9"/>
  <c r="AT278" i="9"/>
  <c r="O214" i="9"/>
  <c r="O216" i="9"/>
  <c r="O198" i="9"/>
  <c r="O219" i="9"/>
  <c r="O196" i="9"/>
  <c r="O104" i="9"/>
  <c r="O137" i="9"/>
  <c r="O95" i="9"/>
  <c r="O92" i="9"/>
  <c r="O146" i="9"/>
  <c r="O90" i="9"/>
  <c r="O93" i="9"/>
  <c r="O91" i="9"/>
  <c r="O107" i="9"/>
  <c r="O114" i="9"/>
  <c r="O119" i="9"/>
  <c r="O181" i="9"/>
  <c r="O191" i="9"/>
  <c r="O208" i="9"/>
  <c r="O215" i="9"/>
  <c r="O97" i="9"/>
  <c r="O102" i="9"/>
  <c r="O129" i="9"/>
  <c r="O117" i="9"/>
  <c r="O169" i="9"/>
  <c r="O175" i="9"/>
  <c r="O115" i="9"/>
  <c r="O135" i="9"/>
  <c r="O201" i="9"/>
  <c r="O205" i="9"/>
  <c r="O127" i="9"/>
  <c r="O179" i="9"/>
  <c r="O113" i="9"/>
  <c r="O177" i="9"/>
  <c r="O192" i="9"/>
  <c r="O180" i="9"/>
  <c r="O98" i="9"/>
  <c r="O120" i="9"/>
  <c r="O138" i="9"/>
  <c r="O122" i="9"/>
  <c r="O133" i="9"/>
  <c r="O193" i="9"/>
  <c r="O171" i="9"/>
  <c r="O143" i="9"/>
  <c r="O186" i="9"/>
  <c r="O211" i="9"/>
  <c r="O202" i="9"/>
  <c r="O108" i="9"/>
  <c r="O131" i="9"/>
  <c r="O141" i="9"/>
  <c r="O217" i="9"/>
  <c r="O147" i="9"/>
  <c r="O172" i="9"/>
  <c r="O187" i="9"/>
  <c r="O204" i="9"/>
  <c r="AG175" i="9"/>
  <c r="O287" i="9"/>
  <c r="O243" i="9"/>
  <c r="O60" i="9"/>
  <c r="O48" i="9"/>
  <c r="O15" i="9"/>
  <c r="O50" i="9"/>
  <c r="O47" i="9"/>
  <c r="O24" i="9"/>
  <c r="O58" i="9"/>
  <c r="O56" i="9"/>
  <c r="O32" i="9"/>
  <c r="O20" i="9"/>
  <c r="O45" i="9"/>
  <c r="O28" i="9"/>
  <c r="O34" i="9"/>
  <c r="O52" i="9"/>
  <c r="O14" i="9"/>
  <c r="O17" i="9"/>
  <c r="O30" i="9"/>
  <c r="O22" i="9"/>
  <c r="O26" i="9"/>
  <c r="O21" i="9"/>
  <c r="O40" i="9"/>
  <c r="O44" i="9"/>
  <c r="AG145" i="9"/>
  <c r="AG268" i="9"/>
  <c r="AT281" i="9"/>
  <c r="AG186" i="9"/>
  <c r="AG201" i="9"/>
  <c r="AG245" i="9"/>
  <c r="I60" i="9"/>
  <c r="I52" i="9"/>
  <c r="I47" i="9"/>
  <c r="I41" i="9"/>
  <c r="I58" i="9"/>
  <c r="I56" i="9"/>
  <c r="I24" i="9"/>
  <c r="I29" i="9"/>
  <c r="I32" i="9"/>
  <c r="I51" i="9"/>
  <c r="I27" i="9"/>
  <c r="I45" i="9"/>
  <c r="I15" i="9"/>
  <c r="I57" i="9"/>
  <c r="I35" i="9"/>
  <c r="I20" i="9"/>
  <c r="I16" i="9"/>
  <c r="AZ287" i="9"/>
  <c r="AZ266" i="9"/>
  <c r="AZ267" i="9"/>
  <c r="AZ284" i="9"/>
  <c r="AZ277" i="9"/>
  <c r="AZ257" i="9"/>
  <c r="AZ256" i="9"/>
  <c r="AZ248" i="9"/>
  <c r="AZ253" i="9"/>
  <c r="AZ251" i="9"/>
  <c r="AZ273" i="9"/>
  <c r="AZ242" i="9"/>
  <c r="AZ262" i="9"/>
  <c r="AZ275" i="9"/>
  <c r="AZ269" i="9"/>
  <c r="AZ272" i="9"/>
  <c r="AZ255" i="9"/>
  <c r="AZ283" i="9"/>
  <c r="AZ244" i="9"/>
  <c r="AZ263" i="9"/>
  <c r="I38" i="9"/>
  <c r="O209" i="9"/>
  <c r="M289" i="9"/>
  <c r="O203" i="9"/>
  <c r="AG14" i="9"/>
  <c r="AG217" i="9"/>
  <c r="AT268" i="9"/>
  <c r="AT283" i="9"/>
  <c r="AT275" i="9"/>
  <c r="AT274" i="9"/>
  <c r="AT60" i="9"/>
  <c r="AT50" i="9"/>
  <c r="AT38" i="9"/>
  <c r="AT52" i="9"/>
  <c r="AT32" i="9"/>
  <c r="AT57" i="9"/>
  <c r="AT29" i="9"/>
  <c r="AT27" i="9"/>
  <c r="AT54" i="9"/>
  <c r="AT45" i="9"/>
  <c r="AT16" i="9"/>
  <c r="AT47" i="9"/>
  <c r="AT18" i="9"/>
  <c r="AT20" i="9"/>
  <c r="AT39" i="9"/>
  <c r="AT56" i="9"/>
  <c r="AT40" i="9"/>
  <c r="AT42" i="9"/>
  <c r="AT28" i="9"/>
  <c r="AT58" i="9"/>
  <c r="AZ28" i="9"/>
  <c r="AZ123" i="9"/>
  <c r="AG184" i="9"/>
  <c r="AZ105" i="9"/>
  <c r="AN219" i="9"/>
  <c r="AN214" i="9"/>
  <c r="AN216" i="9"/>
  <c r="AN190" i="9"/>
  <c r="AN196" i="9"/>
  <c r="AN198" i="9"/>
  <c r="AN175" i="9"/>
  <c r="AN117" i="9"/>
  <c r="AN114" i="9"/>
  <c r="AN97" i="9"/>
  <c r="AN98" i="9"/>
  <c r="AN127" i="9"/>
  <c r="AN104" i="9"/>
  <c r="AN90" i="9"/>
  <c r="AN91" i="9"/>
  <c r="AN129" i="9"/>
  <c r="AN108" i="9"/>
  <c r="AN185" i="9"/>
  <c r="AN215" i="9"/>
  <c r="AN205" i="9"/>
  <c r="AN134" i="9"/>
  <c r="AN191" i="9"/>
  <c r="AN178" i="9"/>
  <c r="AN119" i="9"/>
  <c r="AN168" i="9"/>
  <c r="AN192" i="9"/>
  <c r="AN186" i="9"/>
  <c r="AN203" i="9"/>
  <c r="AN187" i="9"/>
  <c r="AN209" i="9"/>
  <c r="AN120" i="9"/>
  <c r="AN143" i="9"/>
  <c r="AN173" i="9"/>
  <c r="AN193" i="9"/>
  <c r="AN145" i="9"/>
  <c r="AN135" i="9"/>
  <c r="AN111" i="9"/>
  <c r="AN126" i="9"/>
  <c r="AN177" i="9"/>
  <c r="AN179" i="9"/>
  <c r="AN201" i="9"/>
  <c r="AN183" i="9"/>
  <c r="AN204" i="9"/>
  <c r="AN184" i="9"/>
  <c r="AN147" i="9"/>
  <c r="AN146" i="9"/>
  <c r="AN140" i="9"/>
  <c r="AN202" i="9"/>
  <c r="AN115" i="9"/>
  <c r="U204" i="9"/>
  <c r="U181" i="9"/>
  <c r="AZ249" i="9"/>
  <c r="AT35" i="9"/>
  <c r="G289" i="9"/>
  <c r="AN121" i="9"/>
  <c r="AN110" i="9"/>
  <c r="U173" i="9"/>
  <c r="O210" i="9"/>
  <c r="AN137" i="9"/>
  <c r="O29" i="9"/>
  <c r="I36" i="9"/>
  <c r="U122" i="9"/>
  <c r="BF197" i="9"/>
  <c r="I107" i="9"/>
  <c r="I175" i="9"/>
  <c r="I210" i="9"/>
  <c r="U110" i="9"/>
  <c r="O36" i="9"/>
  <c r="AZ134" i="9"/>
  <c r="U196" i="9"/>
  <c r="AG102" i="9"/>
  <c r="AG197" i="9"/>
  <c r="I190" i="9"/>
  <c r="AA40" i="9"/>
  <c r="O134" i="9"/>
  <c r="AG190" i="9"/>
  <c r="AT280" i="9"/>
  <c r="AT262" i="9"/>
  <c r="AG256" i="9"/>
  <c r="O110" i="9"/>
  <c r="O101" i="9"/>
  <c r="U175" i="9"/>
  <c r="O197" i="9"/>
  <c r="AG96" i="9"/>
  <c r="AG138" i="9"/>
  <c r="AZ29" i="9"/>
  <c r="O165" i="9"/>
  <c r="U111" i="9"/>
  <c r="AG26" i="9"/>
  <c r="AG40" i="9"/>
  <c r="AZ143" i="9"/>
  <c r="O116" i="9"/>
  <c r="AG210" i="9"/>
  <c r="O46" i="9"/>
  <c r="AZ24" i="9"/>
  <c r="AN116" i="9"/>
  <c r="AG172" i="9"/>
  <c r="AZ14" i="9"/>
  <c r="AZ108" i="9"/>
  <c r="U101" i="9"/>
  <c r="U179" i="9"/>
  <c r="AN210" i="9"/>
  <c r="AN103" i="9"/>
  <c r="O139" i="9"/>
  <c r="AZ186" i="9"/>
  <c r="I219" i="9"/>
  <c r="I216" i="9"/>
  <c r="I198" i="9"/>
  <c r="I185" i="9"/>
  <c r="I192" i="9"/>
  <c r="I178" i="9"/>
  <c r="I137" i="9"/>
  <c r="I102" i="9"/>
  <c r="I92" i="9"/>
  <c r="I114" i="9"/>
  <c r="I122" i="9"/>
  <c r="I207" i="9"/>
  <c r="I111" i="9"/>
  <c r="I95" i="9"/>
  <c r="I209" i="9"/>
  <c r="I89" i="9"/>
  <c r="I195" i="9"/>
  <c r="I196" i="9"/>
  <c r="I217" i="9"/>
  <c r="I141" i="9"/>
  <c r="I90" i="9"/>
  <c r="I165" i="9"/>
  <c r="I135" i="9"/>
  <c r="I91" i="9"/>
  <c r="I97" i="9"/>
  <c r="I183" i="9"/>
  <c r="I171" i="9"/>
  <c r="I147" i="9"/>
  <c r="I131" i="9"/>
  <c r="I117" i="9"/>
  <c r="I104" i="9"/>
  <c r="I120" i="9"/>
  <c r="I191" i="9"/>
  <c r="I205" i="9"/>
  <c r="I140" i="9"/>
  <c r="I134" i="9"/>
  <c r="I203" i="9"/>
  <c r="U113" i="9"/>
  <c r="I173" i="9"/>
  <c r="I53" i="9"/>
  <c r="I138" i="9"/>
  <c r="AN281" i="9"/>
  <c r="AZ274" i="9"/>
  <c r="U169" i="9"/>
  <c r="I126" i="9"/>
  <c r="AE250" i="6"/>
  <c r="BM95" i="6"/>
  <c r="Y198" i="6"/>
  <c r="BG191" i="6"/>
  <c r="BG203" i="6"/>
  <c r="AK284" i="6"/>
  <c r="AK254" i="6"/>
  <c r="AW126" i="6"/>
  <c r="Y143" i="6"/>
  <c r="BM22" i="6"/>
  <c r="BM133" i="6"/>
  <c r="AF289" i="8"/>
  <c r="AH289" i="8" s="1"/>
  <c r="AW198" i="6"/>
  <c r="BG250" i="6"/>
  <c r="AQ95" i="6"/>
  <c r="AE198" i="6"/>
  <c r="AK191" i="6"/>
  <c r="Y203" i="6"/>
  <c r="BM284" i="6"/>
  <c r="BM254" i="6"/>
  <c r="AE145" i="6"/>
  <c r="AE143" i="6"/>
  <c r="AQ22" i="6"/>
  <c r="AQ133" i="6"/>
  <c r="AJ257" i="8"/>
  <c r="AJ261" i="8"/>
  <c r="AJ242" i="8"/>
  <c r="AE191" i="6"/>
  <c r="AK198" i="6"/>
  <c r="BM191" i="6"/>
  <c r="AK18" i="6"/>
  <c r="AW203" i="6"/>
  <c r="AQ284" i="6"/>
  <c r="AE57" i="6"/>
  <c r="BG145" i="6"/>
  <c r="AK143" i="6"/>
  <c r="BG147" i="6"/>
  <c r="BM198" i="6"/>
  <c r="BM18" i="6"/>
  <c r="AK210" i="6"/>
  <c r="Y284" i="6"/>
  <c r="BG57" i="6"/>
  <c r="AQ50" i="6"/>
  <c r="AK145" i="6"/>
  <c r="AE147" i="6"/>
  <c r="AW250" i="6"/>
  <c r="AQ198" i="6"/>
  <c r="AQ18" i="6"/>
  <c r="AW284" i="6"/>
  <c r="AK57" i="6"/>
  <c r="Y50" i="6"/>
  <c r="AQ145" i="6"/>
  <c r="AK147" i="6"/>
  <c r="AJ263" i="8"/>
  <c r="AJ253" i="8"/>
  <c r="AJ285" i="8"/>
  <c r="AE177" i="6"/>
  <c r="AE284" i="6"/>
  <c r="AW50" i="6"/>
  <c r="Y177" i="6"/>
  <c r="AQ147" i="6"/>
  <c r="AQ177" i="6"/>
  <c r="AK250" i="6"/>
  <c r="AW95" i="6"/>
  <c r="AW21" i="6"/>
  <c r="AJ245" i="8"/>
  <c r="AJ244" i="8"/>
  <c r="BM250" i="6"/>
  <c r="Y95" i="6"/>
  <c r="Y191" i="6"/>
  <c r="AE203" i="6"/>
  <c r="AJ57" i="8"/>
  <c r="AJ42" i="8"/>
  <c r="AJ28" i="8"/>
  <c r="AJ14" i="8"/>
  <c r="AJ60" i="8"/>
  <c r="AJ51" i="8"/>
  <c r="AJ36" i="8"/>
  <c r="AJ22" i="8"/>
  <c r="AJ45" i="8"/>
  <c r="AJ30" i="8"/>
  <c r="AJ16" i="8"/>
  <c r="AJ53" i="8"/>
  <c r="AJ39" i="8"/>
  <c r="AJ24" i="8"/>
  <c r="AJ34" i="8"/>
  <c r="AJ47" i="8"/>
  <c r="AJ33" i="8"/>
  <c r="AJ18" i="8"/>
  <c r="AJ56" i="8"/>
  <c r="AJ41" i="8"/>
  <c r="AJ27" i="8"/>
  <c r="AJ50" i="8"/>
  <c r="AJ35" i="8"/>
  <c r="AJ21" i="8"/>
  <c r="AJ58" i="8"/>
  <c r="AJ44" i="8"/>
  <c r="AJ29" i="8"/>
  <c r="AJ15" i="8"/>
  <c r="AJ48" i="8"/>
  <c r="AJ52" i="8"/>
  <c r="AJ38" i="8"/>
  <c r="AJ23" i="8"/>
  <c r="AJ46" i="8"/>
  <c r="AJ32" i="8"/>
  <c r="AJ17" i="8"/>
  <c r="AJ54" i="8"/>
  <c r="AJ40" i="8"/>
  <c r="AJ26" i="8"/>
  <c r="AJ20" i="8"/>
  <c r="AJ219" i="8"/>
  <c r="AJ204" i="8"/>
  <c r="AJ190" i="8"/>
  <c r="AJ175" i="8"/>
  <c r="AJ145" i="8"/>
  <c r="AJ131" i="8"/>
  <c r="AJ116" i="8"/>
  <c r="AJ102" i="8"/>
  <c r="AJ210" i="8"/>
  <c r="AJ167" i="8"/>
  <c r="AJ213" i="8"/>
  <c r="AJ198" i="8"/>
  <c r="AJ184" i="8"/>
  <c r="AJ169" i="8"/>
  <c r="AJ139" i="8"/>
  <c r="AJ125" i="8"/>
  <c r="AJ110" i="8"/>
  <c r="AJ96" i="8"/>
  <c r="AJ181" i="8"/>
  <c r="AJ108" i="8"/>
  <c r="AJ207" i="8"/>
  <c r="AJ192" i="8"/>
  <c r="AJ178" i="8"/>
  <c r="AJ147" i="8"/>
  <c r="AJ133" i="8"/>
  <c r="AJ119" i="8"/>
  <c r="AJ104" i="8"/>
  <c r="AJ90" i="8"/>
  <c r="AJ215" i="8"/>
  <c r="AJ201" i="8"/>
  <c r="AJ186" i="8"/>
  <c r="AJ172" i="8"/>
  <c r="AJ141" i="8"/>
  <c r="AJ127" i="8"/>
  <c r="AJ113" i="8"/>
  <c r="AJ98" i="8"/>
  <c r="AJ137" i="8"/>
  <c r="AJ209" i="8"/>
  <c r="AJ195" i="8"/>
  <c r="AJ180" i="8"/>
  <c r="AJ166" i="8"/>
  <c r="AJ135" i="8"/>
  <c r="AJ121" i="8"/>
  <c r="AJ107" i="8"/>
  <c r="AJ92" i="8"/>
  <c r="AJ122" i="8"/>
  <c r="AJ217" i="8"/>
  <c r="AJ203" i="8"/>
  <c r="AJ189" i="8"/>
  <c r="AJ174" i="8"/>
  <c r="AJ144" i="8"/>
  <c r="AJ129" i="8"/>
  <c r="AJ115" i="8"/>
  <c r="AJ101" i="8"/>
  <c r="AJ211" i="8"/>
  <c r="AJ197" i="8"/>
  <c r="AJ183" i="8"/>
  <c r="AJ168" i="8"/>
  <c r="AJ138" i="8"/>
  <c r="AJ123" i="8"/>
  <c r="AJ109" i="8"/>
  <c r="AJ95" i="8"/>
  <c r="AJ205" i="8"/>
  <c r="AJ191" i="8"/>
  <c r="AJ177" i="8"/>
  <c r="AJ146" i="8"/>
  <c r="AJ132" i="8"/>
  <c r="AJ117" i="8"/>
  <c r="AJ103" i="8"/>
  <c r="AJ89" i="8"/>
  <c r="AJ196" i="8"/>
  <c r="AJ93" i="8"/>
  <c r="AJ214" i="8"/>
  <c r="AJ199" i="8"/>
  <c r="AJ185" i="8"/>
  <c r="AJ171" i="8"/>
  <c r="AJ140" i="8"/>
  <c r="AJ126" i="8"/>
  <c r="AJ111" i="8"/>
  <c r="AJ97" i="8"/>
  <c r="AJ208" i="8"/>
  <c r="AJ193" i="8"/>
  <c r="AJ179" i="8"/>
  <c r="AJ165" i="8"/>
  <c r="AJ134" i="8"/>
  <c r="AJ120" i="8"/>
  <c r="AJ105" i="8"/>
  <c r="AJ91" i="8"/>
  <c r="AJ216" i="8"/>
  <c r="AJ202" i="8"/>
  <c r="AJ187" i="8"/>
  <c r="AJ173" i="8"/>
  <c r="AJ143" i="8"/>
  <c r="AJ128" i="8"/>
  <c r="AJ114" i="8"/>
  <c r="AJ99" i="8"/>
  <c r="AW116" i="6"/>
  <c r="AK172" i="6"/>
  <c r="Y116" i="6"/>
  <c r="AK177" i="6"/>
  <c r="AE18" i="6"/>
  <c r="AW172" i="6"/>
  <c r="AE254" i="6"/>
  <c r="AE50" i="6"/>
  <c r="BM143" i="6"/>
  <c r="BG116" i="6"/>
  <c r="AE216" i="6"/>
  <c r="BG177" i="6"/>
  <c r="AQ21" i="6"/>
  <c r="Y172" i="6"/>
  <c r="BG254" i="6"/>
  <c r="BG50" i="6"/>
  <c r="AQ143" i="6"/>
  <c r="AQ116" i="6"/>
  <c r="AW216" i="6"/>
  <c r="AK15" i="6"/>
  <c r="AE172" i="6"/>
  <c r="AK50" i="6"/>
  <c r="AW143" i="6"/>
  <c r="Y216" i="6"/>
  <c r="BM15" i="6"/>
  <c r="AQ210" i="6"/>
  <c r="BG172" i="6"/>
  <c r="AQ216" i="6"/>
  <c r="AQ15" i="6"/>
  <c r="AW177" i="6"/>
  <c r="AW210" i="6"/>
  <c r="AE21" i="6"/>
  <c r="AQ187" i="6"/>
  <c r="AQ172" i="6"/>
  <c r="AQ254" i="6"/>
  <c r="BM216" i="6"/>
  <c r="AW15" i="6"/>
  <c r="Y210" i="6"/>
  <c r="BG21" i="6"/>
  <c r="AW187" i="6"/>
  <c r="Y254" i="6"/>
  <c r="Y15" i="6"/>
  <c r="BG210" i="6"/>
  <c r="AK21" i="6"/>
  <c r="Y187" i="6"/>
  <c r="BM187" i="6"/>
  <c r="AE15" i="6"/>
  <c r="AE210" i="6"/>
  <c r="AE187" i="6"/>
  <c r="BM116" i="6"/>
  <c r="AK56" i="6"/>
  <c r="BG56" i="6"/>
  <c r="AQ56" i="6"/>
  <c r="BM56" i="6"/>
  <c r="BO287" i="6"/>
  <c r="AW287" i="6" s="1"/>
  <c r="BM262" i="6"/>
  <c r="AK262" i="6"/>
  <c r="AQ262" i="6"/>
  <c r="Y30" i="6"/>
  <c r="AE30" i="6"/>
  <c r="BG51" i="6"/>
  <c r="AE51" i="6"/>
  <c r="AW51" i="6"/>
  <c r="Y51" i="6"/>
  <c r="AK51" i="6"/>
  <c r="AQ51" i="6"/>
  <c r="BM51" i="6"/>
  <c r="BG22" i="6"/>
  <c r="AW30" i="6"/>
  <c r="AQ46" i="6"/>
  <c r="BM46" i="6"/>
  <c r="AK46" i="6"/>
  <c r="BG46" i="6"/>
  <c r="AE46" i="6"/>
  <c r="AW46" i="6"/>
  <c r="Y46" i="6"/>
  <c r="AQ30" i="6"/>
  <c r="AC287" i="5"/>
  <c r="AK22" i="6"/>
  <c r="BG30" i="6"/>
  <c r="AK216" i="6"/>
  <c r="Q287" i="5"/>
  <c r="AK30" i="6"/>
  <c r="W287" i="5"/>
  <c r="Y262" i="6"/>
  <c r="AW262" i="6"/>
  <c r="AW52" i="6"/>
  <c r="Y52" i="6"/>
  <c r="AQ52" i="6"/>
  <c r="BM52" i="6"/>
  <c r="AK52" i="6"/>
  <c r="BG52" i="6"/>
  <c r="AE52" i="6"/>
  <c r="BG255" i="6"/>
  <c r="AE255" i="6"/>
  <c r="AW255" i="6"/>
  <c r="Y255" i="6"/>
  <c r="AQ255" i="6"/>
  <c r="BM255" i="6"/>
  <c r="AK255" i="6"/>
  <c r="BG132" i="6"/>
  <c r="AE132" i="6"/>
  <c r="Y132" i="6"/>
  <c r="AW132" i="6"/>
  <c r="AQ132" i="6"/>
  <c r="BM132" i="6"/>
  <c r="AK132" i="6"/>
  <c r="BM24" i="6"/>
  <c r="BG24" i="6"/>
  <c r="AE24" i="6"/>
  <c r="AW24" i="6"/>
  <c r="AQ24" i="6"/>
  <c r="AK24" i="6"/>
  <c r="Y24" i="6"/>
  <c r="BG35" i="6"/>
  <c r="AE35" i="6"/>
  <c r="AW35" i="6"/>
  <c r="Y35" i="6"/>
  <c r="AQ35" i="6"/>
  <c r="BM35" i="6"/>
  <c r="AK35" i="6"/>
  <c r="AK183" i="6"/>
  <c r="AE183" i="6"/>
  <c r="AW183" i="6"/>
  <c r="AQ183" i="6"/>
  <c r="BM183" i="6"/>
  <c r="Y183" i="6"/>
  <c r="BG183" i="6"/>
  <c r="U289" i="6"/>
  <c r="W289" i="6" s="1"/>
  <c r="W60" i="6"/>
  <c r="BO60" i="6"/>
  <c r="AE119" i="6"/>
  <c r="AW119" i="6"/>
  <c r="AQ119" i="6"/>
  <c r="BM119" i="6"/>
  <c r="AK119" i="6"/>
  <c r="BG119" i="6"/>
  <c r="Y119" i="6"/>
  <c r="BG184" i="6"/>
  <c r="AE184" i="6"/>
  <c r="Y184" i="6"/>
  <c r="AW184" i="6"/>
  <c r="AQ184" i="6"/>
  <c r="AK184" i="6"/>
  <c r="BM184" i="6"/>
  <c r="BM41" i="6"/>
  <c r="AK41" i="6"/>
  <c r="BG41" i="6"/>
  <c r="AE41" i="6"/>
  <c r="AW41" i="6"/>
  <c r="Y41" i="6"/>
  <c r="AQ41" i="6"/>
  <c r="AE209" i="6"/>
  <c r="BM209" i="6"/>
  <c r="BG209" i="6"/>
  <c r="AQ209" i="6"/>
  <c r="AK209" i="6"/>
  <c r="Y209" i="6"/>
  <c r="AW209" i="6"/>
  <c r="AE127" i="6"/>
  <c r="AW127" i="6"/>
  <c r="Y127" i="6"/>
  <c r="AQ127" i="6"/>
  <c r="BM127" i="6"/>
  <c r="AK127" i="6"/>
  <c r="BG127" i="6"/>
  <c r="BM93" i="6"/>
  <c r="AK93" i="6"/>
  <c r="BG93" i="6"/>
  <c r="AE93" i="6"/>
  <c r="AW93" i="6"/>
  <c r="Y93" i="6"/>
  <c r="AQ93" i="6"/>
  <c r="BO219" i="6"/>
  <c r="BM89" i="6"/>
  <c r="AK89" i="6"/>
  <c r="BG89" i="6"/>
  <c r="AE89" i="6"/>
  <c r="AW89" i="6"/>
  <c r="Y89" i="6"/>
  <c r="AQ89" i="6"/>
  <c r="AW131" i="6"/>
  <c r="Y131" i="6"/>
  <c r="AQ131" i="6"/>
  <c r="BM131" i="6"/>
  <c r="AK131" i="6"/>
  <c r="BG131" i="6"/>
  <c r="AE131" i="6"/>
  <c r="BG168" i="6"/>
  <c r="AE168" i="6"/>
  <c r="Y168" i="6"/>
  <c r="AW168" i="6"/>
  <c r="AQ168" i="6"/>
  <c r="BM168" i="6"/>
  <c r="AK168" i="6"/>
  <c r="AI289" i="6"/>
  <c r="AE204" i="6"/>
  <c r="BM204" i="6"/>
  <c r="BG204" i="6"/>
  <c r="AQ204" i="6"/>
  <c r="AK204" i="6"/>
  <c r="Y204" i="6"/>
  <c r="AW204" i="6"/>
  <c r="BM98" i="6"/>
  <c r="AK98" i="6"/>
  <c r="BG98" i="6"/>
  <c r="AE98" i="6"/>
  <c r="AW98" i="6"/>
  <c r="Y98" i="6"/>
  <c r="AQ98" i="6"/>
  <c r="AE114" i="6"/>
  <c r="BG114" i="6"/>
  <c r="Y114" i="6"/>
  <c r="AW114" i="6"/>
  <c r="AQ114" i="6"/>
  <c r="BM114" i="6"/>
  <c r="AK114" i="6"/>
  <c r="AE109" i="6"/>
  <c r="BM109" i="6"/>
  <c r="AK109" i="6"/>
  <c r="BG109" i="6"/>
  <c r="Y109" i="6"/>
  <c r="AW109" i="6"/>
  <c r="AQ109" i="6"/>
  <c r="AO289" i="6"/>
  <c r="AW122" i="6"/>
  <c r="Y122" i="6"/>
  <c r="BM122" i="6"/>
  <c r="AQ122" i="6"/>
  <c r="AK122" i="6"/>
  <c r="BG122" i="6"/>
  <c r="AE122" i="6"/>
  <c r="AW34" i="6"/>
  <c r="Y34" i="6"/>
  <c r="AQ34" i="6"/>
  <c r="AK34" i="6"/>
  <c r="BG34" i="6"/>
  <c r="AE34" i="6"/>
  <c r="BM34" i="6"/>
  <c r="BM199" i="6"/>
  <c r="BG199" i="6"/>
  <c r="Y199" i="6"/>
  <c r="AW199" i="6"/>
  <c r="AQ199" i="6"/>
  <c r="AK199" i="6"/>
  <c r="AE199" i="6"/>
  <c r="AK128" i="6"/>
  <c r="AE128" i="6"/>
  <c r="AW128" i="6"/>
  <c r="Y128" i="6"/>
  <c r="AQ128" i="6"/>
  <c r="BM128" i="6"/>
  <c r="BG128" i="6"/>
  <c r="AQ14" i="6"/>
  <c r="AW14" i="6"/>
  <c r="BM14" i="6"/>
  <c r="AK14" i="6"/>
  <c r="BG14" i="6"/>
  <c r="AE14" i="6"/>
  <c r="Y14" i="6"/>
  <c r="BG97" i="6"/>
  <c r="AE97" i="6"/>
  <c r="AW97" i="6"/>
  <c r="Y97" i="6"/>
  <c r="AQ97" i="6"/>
  <c r="BM97" i="6"/>
  <c r="AK97" i="6"/>
  <c r="AE123" i="6"/>
  <c r="AW123" i="6"/>
  <c r="AQ123" i="6"/>
  <c r="AK123" i="6"/>
  <c r="BM123" i="6"/>
  <c r="BG123" i="6"/>
  <c r="Y123" i="6"/>
  <c r="BG139" i="6"/>
  <c r="AQ139" i="6"/>
  <c r="BM139" i="6"/>
  <c r="AK139" i="6"/>
  <c r="AE139" i="6"/>
  <c r="Y139" i="6"/>
  <c r="AW139" i="6"/>
  <c r="BM261" i="6"/>
  <c r="AK261" i="6"/>
  <c r="BG261" i="6"/>
  <c r="AE261" i="6"/>
  <c r="AW261" i="6"/>
  <c r="Y261" i="6"/>
  <c r="AQ261" i="6"/>
  <c r="BM271" i="6"/>
  <c r="AK271" i="6"/>
  <c r="BG271" i="6"/>
  <c r="AE271" i="6"/>
  <c r="AW271" i="6"/>
  <c r="Y271" i="6"/>
  <c r="AQ271" i="6"/>
  <c r="AW113" i="6"/>
  <c r="Y113" i="6"/>
  <c r="BM113" i="6"/>
  <c r="BG113" i="6"/>
  <c r="AE113" i="6"/>
  <c r="AQ113" i="6"/>
  <c r="AK113" i="6"/>
  <c r="AQ27" i="6"/>
  <c r="BM27" i="6"/>
  <c r="AW27" i="6"/>
  <c r="AK27" i="6"/>
  <c r="AE27" i="6"/>
  <c r="BG27" i="6"/>
  <c r="Y27" i="6"/>
  <c r="AW103" i="6"/>
  <c r="Y103" i="6"/>
  <c r="BM103" i="6"/>
  <c r="BG103" i="6"/>
  <c r="AE103" i="6"/>
  <c r="AQ103" i="6"/>
  <c r="AK103" i="6"/>
  <c r="BG179" i="6"/>
  <c r="AW179" i="6"/>
  <c r="AQ179" i="6"/>
  <c r="BM179" i="6"/>
  <c r="AK179" i="6"/>
  <c r="AE179" i="6"/>
  <c r="Y179" i="6"/>
  <c r="BG197" i="6"/>
  <c r="AE197" i="6"/>
  <c r="Y197" i="6"/>
  <c r="AW197" i="6"/>
  <c r="AQ197" i="6"/>
  <c r="AK197" i="6"/>
  <c r="BM197" i="6"/>
  <c r="AQ32" i="6"/>
  <c r="BM32" i="6"/>
  <c r="AK32" i="6"/>
  <c r="AW32" i="6"/>
  <c r="AE32" i="6"/>
  <c r="BG32" i="6"/>
  <c r="Y32" i="6"/>
  <c r="AK178" i="6"/>
  <c r="BG178" i="6"/>
  <c r="AE178" i="6"/>
  <c r="Y178" i="6"/>
  <c r="BM178" i="6"/>
  <c r="AW178" i="6"/>
  <c r="AQ178" i="6"/>
  <c r="BG92" i="6"/>
  <c r="AE92" i="6"/>
  <c r="AW92" i="6"/>
  <c r="Y92" i="6"/>
  <c r="AQ92" i="6"/>
  <c r="BM92" i="6"/>
  <c r="AK92" i="6"/>
  <c r="BG40" i="6"/>
  <c r="AE40" i="6"/>
  <c r="AW40" i="6"/>
  <c r="Y40" i="6"/>
  <c r="AQ40" i="6"/>
  <c r="BM40" i="6"/>
  <c r="AK40" i="6"/>
  <c r="BM166" i="6"/>
  <c r="BG166" i="6"/>
  <c r="AE166" i="6"/>
  <c r="Y166" i="6"/>
  <c r="AW166" i="6"/>
  <c r="AQ166" i="6"/>
  <c r="AK166" i="6"/>
  <c r="BM266" i="6"/>
  <c r="AK266" i="6"/>
  <c r="BG266" i="6"/>
  <c r="AE266" i="6"/>
  <c r="AW266" i="6"/>
  <c r="Y266" i="6"/>
  <c r="AQ266" i="6"/>
  <c r="BG193" i="6"/>
  <c r="AK193" i="6"/>
  <c r="AE193" i="6"/>
  <c r="AW193" i="6"/>
  <c r="AQ193" i="6"/>
  <c r="Y193" i="6"/>
  <c r="BM193" i="6"/>
  <c r="AK202" i="6"/>
  <c r="BG202" i="6"/>
  <c r="AE202" i="6"/>
  <c r="Y202" i="6"/>
  <c r="AW202" i="6"/>
  <c r="BM202" i="6"/>
  <c r="AQ202" i="6"/>
  <c r="BC289" i="6"/>
  <c r="BE289" i="6" s="1"/>
  <c r="BE60" i="6"/>
  <c r="AW117" i="6"/>
  <c r="Y117" i="6"/>
  <c r="BM117" i="6"/>
  <c r="AQ117" i="6"/>
  <c r="AK117" i="6"/>
  <c r="BG117" i="6"/>
  <c r="AE117" i="6"/>
  <c r="BM195" i="6"/>
  <c r="BG195" i="6"/>
  <c r="Y195" i="6"/>
  <c r="AW195" i="6"/>
  <c r="AQ195" i="6"/>
  <c r="AK195" i="6"/>
  <c r="AE195" i="6"/>
  <c r="BM180" i="6"/>
  <c r="BG180" i="6"/>
  <c r="AW180" i="6"/>
  <c r="AK180" i="6"/>
  <c r="AE180" i="6"/>
  <c r="Y180" i="6"/>
  <c r="AQ180" i="6"/>
  <c r="AW47" i="6"/>
  <c r="Y47" i="6"/>
  <c r="AQ47" i="6"/>
  <c r="BM47" i="6"/>
  <c r="AK47" i="6"/>
  <c r="BG47" i="6"/>
  <c r="AE47" i="6"/>
  <c r="AK54" i="6"/>
  <c r="BG54" i="6"/>
  <c r="AE54" i="6"/>
  <c r="AW54" i="6"/>
  <c r="Y54" i="6"/>
  <c r="AQ54" i="6"/>
  <c r="BM54" i="6"/>
  <c r="BM251" i="6"/>
  <c r="AK251" i="6"/>
  <c r="BG251" i="6"/>
  <c r="AE251" i="6"/>
  <c r="AW251" i="6"/>
  <c r="Y251" i="6"/>
  <c r="AQ251" i="6"/>
  <c r="BG215" i="6"/>
  <c r="BM215" i="6"/>
  <c r="AK215" i="6"/>
  <c r="AW215" i="6"/>
  <c r="Y215" i="6"/>
  <c r="AQ215" i="6"/>
  <c r="AE215" i="6"/>
  <c r="AQ146" i="6"/>
  <c r="BM146" i="6"/>
  <c r="AK146" i="6"/>
  <c r="BG146" i="6"/>
  <c r="AE146" i="6"/>
  <c r="Y146" i="6"/>
  <c r="AW146" i="6"/>
  <c r="BM29" i="6"/>
  <c r="BG29" i="6"/>
  <c r="AE29" i="6"/>
  <c r="AQ29" i="6"/>
  <c r="AK29" i="6"/>
  <c r="Y29" i="6"/>
  <c r="AW29" i="6"/>
  <c r="AA289" i="5"/>
  <c r="U289" i="5"/>
  <c r="AL287" i="5"/>
  <c r="AL219" i="5"/>
  <c r="AR53" i="5"/>
  <c r="AR54" i="5"/>
  <c r="AR56" i="5"/>
  <c r="AR57" i="5"/>
  <c r="AR46" i="5"/>
  <c r="AR47" i="5"/>
  <c r="AR45" i="5"/>
  <c r="AR33" i="5"/>
  <c r="AR18" i="5"/>
  <c r="AR34" i="5"/>
  <c r="AR20" i="5"/>
  <c r="AR32" i="5"/>
  <c r="AR60" i="5"/>
  <c r="AR58" i="5"/>
  <c r="AR51" i="5"/>
  <c r="AR35" i="5"/>
  <c r="AR21" i="5"/>
  <c r="AR48" i="5"/>
  <c r="AR36" i="5"/>
  <c r="AR22" i="5"/>
  <c r="AR38" i="5"/>
  <c r="AR23" i="5"/>
  <c r="AR39" i="5"/>
  <c r="AR24" i="5"/>
  <c r="AR40" i="5"/>
  <c r="AR26" i="5"/>
  <c r="AR41" i="5"/>
  <c r="AR27" i="5"/>
  <c r="AR50" i="5"/>
  <c r="AR42" i="5"/>
  <c r="AR28" i="5"/>
  <c r="AR14" i="5"/>
  <c r="AR52" i="5"/>
  <c r="AR29" i="5"/>
  <c r="AR15" i="5"/>
  <c r="AR17" i="5"/>
  <c r="AR44" i="5"/>
  <c r="AR30" i="5"/>
  <c r="AR16" i="5"/>
  <c r="AP289" i="5"/>
  <c r="AE289" i="5"/>
  <c r="AC60" i="5"/>
  <c r="W60" i="5"/>
  <c r="Q60" i="5"/>
  <c r="AL60" i="5"/>
  <c r="K60" i="5"/>
  <c r="W219" i="5"/>
  <c r="Q219" i="5"/>
  <c r="K219" i="5"/>
  <c r="AC219" i="5"/>
  <c r="I289" i="5"/>
  <c r="O289" i="5"/>
  <c r="O275" i="10" l="1"/>
  <c r="O257" i="10"/>
  <c r="W260" i="12"/>
  <c r="O261" i="10"/>
  <c r="O241" i="10"/>
  <c r="O248" i="10"/>
  <c r="AT289" i="15"/>
  <c r="O253" i="10"/>
  <c r="O256" i="10"/>
  <c r="O244" i="10"/>
  <c r="O279" i="10"/>
  <c r="O251" i="10"/>
  <c r="O262" i="10"/>
  <c r="O249" i="10"/>
  <c r="AB289" i="13"/>
  <c r="AF289" i="13"/>
  <c r="O260" i="10"/>
  <c r="O281" i="10"/>
  <c r="BB289" i="15"/>
  <c r="AJ289" i="17"/>
  <c r="AF289" i="17"/>
  <c r="AB289" i="17"/>
  <c r="AZ287" i="12"/>
  <c r="W261" i="12"/>
  <c r="I123" i="11"/>
  <c r="I105" i="11"/>
  <c r="I102" i="11"/>
  <c r="I133" i="11"/>
  <c r="I192" i="11"/>
  <c r="I203" i="11"/>
  <c r="I214" i="11"/>
  <c r="I210" i="11"/>
  <c r="AJ289" i="16"/>
  <c r="AF289" i="16"/>
  <c r="AB289" i="16"/>
  <c r="W273" i="12"/>
  <c r="W248" i="12"/>
  <c r="W272" i="12"/>
  <c r="W253" i="12"/>
  <c r="W287" i="12"/>
  <c r="W256" i="12"/>
  <c r="W285" i="12"/>
  <c r="W247" i="12"/>
  <c r="W250" i="12"/>
  <c r="W241" i="12"/>
  <c r="W243" i="12"/>
  <c r="W257" i="12"/>
  <c r="W249" i="12"/>
  <c r="I138" i="11"/>
  <c r="I120" i="11"/>
  <c r="I116" i="11"/>
  <c r="I113" i="11"/>
  <c r="I207" i="11"/>
  <c r="I217" i="11"/>
  <c r="I165" i="11"/>
  <c r="I175" i="11"/>
  <c r="W255" i="12"/>
  <c r="W259" i="12"/>
  <c r="W274" i="12"/>
  <c r="I89" i="11"/>
  <c r="I134" i="11"/>
  <c r="I131" i="11"/>
  <c r="I127" i="11"/>
  <c r="I172" i="11"/>
  <c r="I168" i="11"/>
  <c r="I179" i="11"/>
  <c r="I190" i="11"/>
  <c r="W262" i="12"/>
  <c r="W263" i="12"/>
  <c r="W279" i="12"/>
  <c r="I103" i="11"/>
  <c r="I184" i="11"/>
  <c r="I96" i="11"/>
  <c r="I141" i="11"/>
  <c r="I186" i="11"/>
  <c r="I183" i="11"/>
  <c r="I193" i="11"/>
  <c r="I204" i="11"/>
  <c r="W284" i="12"/>
  <c r="I101" i="11"/>
  <c r="I117" i="11"/>
  <c r="I99" i="11"/>
  <c r="I110" i="11"/>
  <c r="I92" i="11"/>
  <c r="I201" i="11"/>
  <c r="I197" i="11"/>
  <c r="I208" i="11"/>
  <c r="W251" i="12"/>
  <c r="W278" i="12"/>
  <c r="I115" i="11"/>
  <c r="I132" i="11"/>
  <c r="I114" i="11"/>
  <c r="I125" i="11"/>
  <c r="I107" i="11"/>
  <c r="I215" i="11"/>
  <c r="I211" i="11"/>
  <c r="I173" i="11"/>
  <c r="W283" i="12"/>
  <c r="I98" i="11"/>
  <c r="I145" i="11"/>
  <c r="I128" i="11"/>
  <c r="I139" i="11"/>
  <c r="I121" i="11"/>
  <c r="I166" i="11"/>
  <c r="I177" i="11"/>
  <c r="I187" i="11"/>
  <c r="I97" i="11"/>
  <c r="I111" i="11"/>
  <c r="I198" i="11"/>
  <c r="I144" i="11"/>
  <c r="I135" i="11"/>
  <c r="I180" i="11"/>
  <c r="I191" i="11"/>
  <c r="I202" i="11"/>
  <c r="W267" i="12"/>
  <c r="W242" i="12"/>
  <c r="W277" i="12"/>
  <c r="AP289" i="11"/>
  <c r="G289" i="11" s="1"/>
  <c r="I93" i="11"/>
  <c r="I126" i="11"/>
  <c r="I213" i="11"/>
  <c r="I146" i="11"/>
  <c r="I169" i="11"/>
  <c r="I195" i="11"/>
  <c r="I205" i="11"/>
  <c r="I216" i="11"/>
  <c r="W281" i="12"/>
  <c r="I129" i="11"/>
  <c r="I140" i="11"/>
  <c r="I108" i="11"/>
  <c r="I90" i="11"/>
  <c r="I219" i="11"/>
  <c r="I209" i="11"/>
  <c r="I171" i="11"/>
  <c r="I167" i="11"/>
  <c r="I95" i="11"/>
  <c r="I143" i="11"/>
  <c r="I122" i="11"/>
  <c r="I104" i="11"/>
  <c r="I147" i="11"/>
  <c r="I174" i="11"/>
  <c r="I185" i="11"/>
  <c r="I181" i="11"/>
  <c r="W271" i="12"/>
  <c r="I109" i="11"/>
  <c r="I91" i="11"/>
  <c r="I137" i="11"/>
  <c r="I119" i="11"/>
  <c r="I178" i="11"/>
  <c r="I189" i="11"/>
  <c r="I199" i="11"/>
  <c r="W245" i="12"/>
  <c r="W244" i="12"/>
  <c r="W280" i="12"/>
  <c r="AD289" i="14"/>
  <c r="AL289" i="14"/>
  <c r="AH289" i="14"/>
  <c r="O266" i="10"/>
  <c r="O285" i="10"/>
  <c r="W266" i="12"/>
  <c r="W254" i="12"/>
  <c r="W275" i="12"/>
  <c r="O280" i="10"/>
  <c r="O243" i="10"/>
  <c r="O284" i="10"/>
  <c r="O247" i="10"/>
  <c r="BH289" i="10"/>
  <c r="M289" i="10" s="1"/>
  <c r="O242" i="10"/>
  <c r="O250" i="10"/>
  <c r="W265" i="12"/>
  <c r="W268" i="12"/>
  <c r="O245" i="10"/>
  <c r="O254" i="10"/>
  <c r="O255" i="10"/>
  <c r="O263" i="10"/>
  <c r="O283" i="10"/>
  <c r="O259" i="10"/>
  <c r="O278" i="10"/>
  <c r="O287" i="10"/>
  <c r="BD219" i="12"/>
  <c r="AZ219" i="12"/>
  <c r="AV219" i="12"/>
  <c r="I219" i="12"/>
  <c r="I214" i="12"/>
  <c r="I209" i="12"/>
  <c r="I204" i="12"/>
  <c r="I199" i="12"/>
  <c r="I195" i="12"/>
  <c r="I190" i="12"/>
  <c r="I215" i="12"/>
  <c r="I210" i="12"/>
  <c r="I205" i="12"/>
  <c r="I201" i="12"/>
  <c r="I196" i="12"/>
  <c r="I216" i="12"/>
  <c r="I211" i="12"/>
  <c r="I207" i="12"/>
  <c r="I202" i="12"/>
  <c r="I197" i="12"/>
  <c r="I192" i="12"/>
  <c r="I187" i="12"/>
  <c r="I183" i="12"/>
  <c r="I213" i="12"/>
  <c r="I181" i="12"/>
  <c r="I179" i="12"/>
  <c r="I175" i="12"/>
  <c r="I172" i="12"/>
  <c r="I167" i="12"/>
  <c r="I146" i="12"/>
  <c r="I141" i="12"/>
  <c r="I137" i="12"/>
  <c r="I132" i="12"/>
  <c r="I189" i="12"/>
  <c r="I186" i="12"/>
  <c r="I217" i="12"/>
  <c r="I191" i="12"/>
  <c r="I177" i="12"/>
  <c r="I173" i="12"/>
  <c r="I168" i="12"/>
  <c r="I147" i="12"/>
  <c r="I143" i="12"/>
  <c r="I138" i="12"/>
  <c r="I133" i="12"/>
  <c r="I128" i="12"/>
  <c r="I208" i="12"/>
  <c r="I198" i="12"/>
  <c r="I185" i="12"/>
  <c r="I180" i="12"/>
  <c r="I184" i="12"/>
  <c r="I174" i="12"/>
  <c r="I169" i="12"/>
  <c r="I165" i="12"/>
  <c r="I203" i="12"/>
  <c r="I178" i="12"/>
  <c r="I193" i="12"/>
  <c r="I171" i="12"/>
  <c r="I166" i="12"/>
  <c r="I145" i="12"/>
  <c r="I140" i="12"/>
  <c r="I135" i="12"/>
  <c r="I131" i="12"/>
  <c r="I126" i="12"/>
  <c r="I144" i="12"/>
  <c r="I139" i="12"/>
  <c r="I129" i="12"/>
  <c r="I134" i="12"/>
  <c r="I122" i="12"/>
  <c r="I117" i="12"/>
  <c r="I127" i="12"/>
  <c r="I123" i="12"/>
  <c r="I109" i="12"/>
  <c r="I91" i="12"/>
  <c r="I96" i="12"/>
  <c r="I89" i="12"/>
  <c r="I114" i="12"/>
  <c r="I101" i="12"/>
  <c r="I93" i="12"/>
  <c r="I121" i="12"/>
  <c r="I105" i="12"/>
  <c r="I110" i="12"/>
  <c r="I103" i="12"/>
  <c r="I108" i="12"/>
  <c r="I120" i="12"/>
  <c r="I116" i="12"/>
  <c r="I113" i="12"/>
  <c r="I92" i="12"/>
  <c r="I97" i="12"/>
  <c r="I90" i="12"/>
  <c r="I125" i="12"/>
  <c r="I115" i="12"/>
  <c r="I102" i="12"/>
  <c r="I95" i="12"/>
  <c r="I107" i="12"/>
  <c r="I99" i="12"/>
  <c r="I119" i="12"/>
  <c r="I111" i="12"/>
  <c r="I104" i="12"/>
  <c r="I98" i="12"/>
  <c r="AR289" i="12"/>
  <c r="AZ60" i="12"/>
  <c r="AV60" i="12"/>
  <c r="BD60" i="12"/>
  <c r="I57" i="12"/>
  <c r="I53" i="12"/>
  <c r="I46" i="12"/>
  <c r="I26" i="12"/>
  <c r="I21" i="12"/>
  <c r="I16" i="12"/>
  <c r="I51" i="12"/>
  <c r="I56" i="12"/>
  <c r="I30" i="12"/>
  <c r="I35" i="12"/>
  <c r="I27" i="12"/>
  <c r="I22" i="12"/>
  <c r="I17" i="12"/>
  <c r="I40" i="12"/>
  <c r="I33" i="12"/>
  <c r="I45" i="12"/>
  <c r="I38" i="12"/>
  <c r="I50" i="12"/>
  <c r="I42" i="12"/>
  <c r="I28" i="12"/>
  <c r="I23" i="12"/>
  <c r="I18" i="12"/>
  <c r="I14" i="12"/>
  <c r="I54" i="12"/>
  <c r="I47" i="12"/>
  <c r="I52" i="12"/>
  <c r="I34" i="12"/>
  <c r="I60" i="12"/>
  <c r="I58" i="12"/>
  <c r="I39" i="12"/>
  <c r="I32" i="12"/>
  <c r="I29" i="12"/>
  <c r="I24" i="12"/>
  <c r="I20" i="12"/>
  <c r="I15" i="12"/>
  <c r="I44" i="12"/>
  <c r="I36" i="12"/>
  <c r="I48" i="12"/>
  <c r="I41" i="12"/>
  <c r="AJ53" i="12"/>
  <c r="AJ48" i="12"/>
  <c r="AJ44" i="12"/>
  <c r="AJ39" i="12"/>
  <c r="AJ34" i="12"/>
  <c r="AJ46" i="12"/>
  <c r="AJ51" i="12"/>
  <c r="AJ30" i="12"/>
  <c r="AJ27" i="12"/>
  <c r="AJ22" i="12"/>
  <c r="AJ17" i="12"/>
  <c r="AJ60" i="12"/>
  <c r="AJ57" i="12"/>
  <c r="AJ56" i="12"/>
  <c r="AJ35" i="12"/>
  <c r="AJ33" i="12"/>
  <c r="AJ40" i="12"/>
  <c r="AJ38" i="12"/>
  <c r="AJ45" i="12"/>
  <c r="AJ42" i="12"/>
  <c r="AJ28" i="12"/>
  <c r="AJ23" i="12"/>
  <c r="AJ18" i="12"/>
  <c r="AJ14" i="12"/>
  <c r="AJ50" i="12"/>
  <c r="AJ47" i="12"/>
  <c r="AJ54" i="12"/>
  <c r="AJ52" i="12"/>
  <c r="AJ29" i="12"/>
  <c r="AJ24" i="12"/>
  <c r="AJ20" i="12"/>
  <c r="AJ15" i="12"/>
  <c r="AJ32" i="12"/>
  <c r="AJ36" i="12"/>
  <c r="AJ58" i="12"/>
  <c r="AJ41" i="12"/>
  <c r="AJ26" i="12"/>
  <c r="AJ21" i="12"/>
  <c r="AJ16" i="12"/>
  <c r="W57" i="12"/>
  <c r="W60" i="12"/>
  <c r="W56" i="12"/>
  <c r="W51" i="12"/>
  <c r="W46" i="12"/>
  <c r="W41" i="12"/>
  <c r="W36" i="12"/>
  <c r="W32" i="12"/>
  <c r="W50" i="12"/>
  <c r="W47" i="12"/>
  <c r="W54" i="12"/>
  <c r="W52" i="12"/>
  <c r="W34" i="12"/>
  <c r="W29" i="12"/>
  <c r="W24" i="12"/>
  <c r="W20" i="12"/>
  <c r="W15" i="12"/>
  <c r="W39" i="12"/>
  <c r="W44" i="12"/>
  <c r="W58" i="12"/>
  <c r="W48" i="12"/>
  <c r="W26" i="12"/>
  <c r="W21" i="12"/>
  <c r="W16" i="12"/>
  <c r="W53" i="12"/>
  <c r="W30" i="12"/>
  <c r="W27" i="12"/>
  <c r="W22" i="12"/>
  <c r="W17" i="12"/>
  <c r="W35" i="12"/>
  <c r="W33" i="12"/>
  <c r="W40" i="12"/>
  <c r="W38" i="12"/>
  <c r="W45" i="12"/>
  <c r="W42" i="12"/>
  <c r="W28" i="12"/>
  <c r="W23" i="12"/>
  <c r="W18" i="12"/>
  <c r="W14" i="12"/>
  <c r="W216" i="12"/>
  <c r="W211" i="12"/>
  <c r="W217" i="12"/>
  <c r="W213" i="12"/>
  <c r="W208" i="12"/>
  <c r="W203" i="12"/>
  <c r="W198" i="12"/>
  <c r="W214" i="12"/>
  <c r="W209" i="12"/>
  <c r="W219" i="12"/>
  <c r="W215" i="12"/>
  <c r="W210" i="12"/>
  <c r="W205" i="12"/>
  <c r="W201" i="12"/>
  <c r="W196" i="12"/>
  <c r="W185" i="12"/>
  <c r="W174" i="12"/>
  <c r="W169" i="12"/>
  <c r="W178" i="12"/>
  <c r="W192" i="12"/>
  <c r="W184" i="12"/>
  <c r="W171" i="12"/>
  <c r="W183" i="12"/>
  <c r="W193" i="12"/>
  <c r="W175" i="12"/>
  <c r="W181" i="12"/>
  <c r="W179" i="12"/>
  <c r="W172" i="12"/>
  <c r="W167" i="12"/>
  <c r="W146" i="12"/>
  <c r="W141" i="12"/>
  <c r="W207" i="12"/>
  <c r="W197" i="12"/>
  <c r="W195" i="12"/>
  <c r="W189" i="12"/>
  <c r="W187" i="12"/>
  <c r="W186" i="12"/>
  <c r="W177" i="12"/>
  <c r="W173" i="12"/>
  <c r="W199" i="12"/>
  <c r="W145" i="12"/>
  <c r="W202" i="12"/>
  <c r="W165" i="12"/>
  <c r="W134" i="12"/>
  <c r="W127" i="12"/>
  <c r="W123" i="12"/>
  <c r="W168" i="12"/>
  <c r="W191" i="12"/>
  <c r="W166" i="12"/>
  <c r="W125" i="12"/>
  <c r="W143" i="12"/>
  <c r="W138" i="12"/>
  <c r="W204" i="12"/>
  <c r="W190" i="12"/>
  <c r="W144" i="12"/>
  <c r="W139" i="12"/>
  <c r="W147" i="12"/>
  <c r="W180" i="12"/>
  <c r="W140" i="12"/>
  <c r="W132" i="12"/>
  <c r="W122" i="12"/>
  <c r="W117" i="12"/>
  <c r="W113" i="12"/>
  <c r="W108" i="12"/>
  <c r="W103" i="12"/>
  <c r="W98" i="12"/>
  <c r="W93" i="12"/>
  <c r="W89" i="12"/>
  <c r="W116" i="12"/>
  <c r="W129" i="12"/>
  <c r="W120" i="12"/>
  <c r="W92" i="12"/>
  <c r="W90" i="12"/>
  <c r="W137" i="12"/>
  <c r="W97" i="12"/>
  <c r="W95" i="12"/>
  <c r="W135" i="12"/>
  <c r="W115" i="12"/>
  <c r="W107" i="12"/>
  <c r="W104" i="12"/>
  <c r="W119" i="12"/>
  <c r="W111" i="12"/>
  <c r="W109" i="12"/>
  <c r="W131" i="12"/>
  <c r="W96" i="12"/>
  <c r="W128" i="12"/>
  <c r="W114" i="12"/>
  <c r="W101" i="12"/>
  <c r="W126" i="12"/>
  <c r="W121" i="12"/>
  <c r="W105" i="12"/>
  <c r="W110" i="12"/>
  <c r="W133" i="12"/>
  <c r="W91" i="12"/>
  <c r="W102" i="12"/>
  <c r="W99" i="12"/>
  <c r="BP289" i="12"/>
  <c r="I51" i="11"/>
  <c r="I36" i="11"/>
  <c r="I54" i="11"/>
  <c r="I40" i="11"/>
  <c r="I26" i="11"/>
  <c r="I58" i="11"/>
  <c r="I35" i="11"/>
  <c r="I33" i="11"/>
  <c r="I24" i="11"/>
  <c r="I52" i="11"/>
  <c r="I44" i="11"/>
  <c r="I27" i="11"/>
  <c r="I16" i="11"/>
  <c r="I57" i="11"/>
  <c r="I38" i="11"/>
  <c r="I22" i="11"/>
  <c r="I46" i="11"/>
  <c r="I29" i="11"/>
  <c r="I14" i="11"/>
  <c r="I56" i="11"/>
  <c r="I20" i="11"/>
  <c r="I48" i="11"/>
  <c r="I32" i="11"/>
  <c r="I17" i="11"/>
  <c r="I42" i="11"/>
  <c r="I34" i="11"/>
  <c r="I23" i="11"/>
  <c r="I15" i="11"/>
  <c r="I53" i="11"/>
  <c r="I45" i="11"/>
  <c r="I39" i="11"/>
  <c r="I28" i="11"/>
  <c r="I21" i="11"/>
  <c r="I60" i="11"/>
  <c r="I50" i="11"/>
  <c r="I47" i="11"/>
  <c r="I41" i="11"/>
  <c r="I30" i="11"/>
  <c r="I18" i="11"/>
  <c r="AH289" i="11"/>
  <c r="AD289" i="11"/>
  <c r="Z289" i="11"/>
  <c r="AD219" i="11"/>
  <c r="Z219" i="11"/>
  <c r="AH219" i="11"/>
  <c r="O269" i="10"/>
  <c r="O267" i="10"/>
  <c r="O265" i="10"/>
  <c r="O273" i="10"/>
  <c r="O271" i="10"/>
  <c r="O268" i="10"/>
  <c r="O277" i="10"/>
  <c r="O274" i="10"/>
  <c r="AP287" i="10"/>
  <c r="AT287" i="10"/>
  <c r="AL289" i="10"/>
  <c r="AX60" i="10"/>
  <c r="AT60" i="10"/>
  <c r="AP60" i="10"/>
  <c r="O58" i="10"/>
  <c r="O53" i="10"/>
  <c r="O50" i="10"/>
  <c r="O46" i="10"/>
  <c r="O42" i="10"/>
  <c r="O39" i="10"/>
  <c r="O35" i="10"/>
  <c r="O32" i="10"/>
  <c r="O28" i="10"/>
  <c r="O24" i="10"/>
  <c r="O21" i="10"/>
  <c r="O17" i="10"/>
  <c r="O14" i="10"/>
  <c r="O57" i="10"/>
  <c r="O60" i="10"/>
  <c r="O56" i="10"/>
  <c r="O52" i="10"/>
  <c r="O48" i="10"/>
  <c r="O45" i="10"/>
  <c r="O41" i="10"/>
  <c r="O38" i="10"/>
  <c r="O34" i="10"/>
  <c r="O30" i="10"/>
  <c r="O27" i="10"/>
  <c r="O23" i="10"/>
  <c r="O20" i="10"/>
  <c r="O16" i="10"/>
  <c r="O54" i="10"/>
  <c r="O51" i="10"/>
  <c r="O47" i="10"/>
  <c r="O44" i="10"/>
  <c r="O40" i="10"/>
  <c r="O36" i="10"/>
  <c r="O33" i="10"/>
  <c r="O29" i="10"/>
  <c r="O26" i="10"/>
  <c r="O22" i="10"/>
  <c r="O18" i="10"/>
  <c r="O15" i="10"/>
  <c r="AT219" i="10"/>
  <c r="AP219" i="10"/>
  <c r="AX219" i="10"/>
  <c r="AE287" i="6"/>
  <c r="BG287" i="6"/>
  <c r="BM287" i="6"/>
  <c r="AK287" i="6"/>
  <c r="AQ287" i="6"/>
  <c r="Y287" i="6"/>
  <c r="AE219" i="6"/>
  <c r="AW219" i="6"/>
  <c r="Y219" i="6"/>
  <c r="AQ219" i="6"/>
  <c r="AK219" i="6"/>
  <c r="BM219" i="6"/>
  <c r="BG219" i="6"/>
  <c r="BO289" i="6"/>
  <c r="AK60" i="6"/>
  <c r="BG60" i="6"/>
  <c r="AE60" i="6"/>
  <c r="AW60" i="6"/>
  <c r="Y60" i="6"/>
  <c r="AQ60" i="6"/>
  <c r="BM60" i="6"/>
  <c r="AL289" i="5"/>
  <c r="W289" i="5"/>
  <c r="Q289" i="5"/>
  <c r="K289" i="5"/>
  <c r="AC289" i="5"/>
  <c r="AV289" i="12" l="1"/>
  <c r="BD289" i="12"/>
  <c r="AZ289" i="12"/>
  <c r="AX289" i="10"/>
  <c r="AT289" i="10"/>
  <c r="AP289" i="10"/>
  <c r="AQ289" i="6"/>
  <c r="BM289" i="6"/>
  <c r="AK289" i="6"/>
  <c r="BG289" i="6"/>
  <c r="AE289" i="6"/>
  <c r="AW289" i="6"/>
  <c r="Y289" i="6"/>
</calcChain>
</file>

<file path=xl/sharedStrings.xml><?xml version="1.0" encoding="utf-8"?>
<sst xmlns="http://schemas.openxmlformats.org/spreadsheetml/2006/main" count="7593" uniqueCount="769">
  <si>
    <t>Comparative Report of Local Government Revenues and Expenditures</t>
  </si>
  <si>
    <t>Table of Contents</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</si>
  <si>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</si>
  <si>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</si>
  <si>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</si>
  <si>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</si>
  <si>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</si>
  <si>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</si>
  <si>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</si>
  <si>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</si>
  <si>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</si>
  <si>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</si>
  <si>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</si>
  <si>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</si>
  <si>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</si>
  <si>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</si>
  <si>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</si>
  <si>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</si>
  <si>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</si>
  <si>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</si>
  <si>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</si>
  <si>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</si>
  <si>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</si>
  <si>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</si>
  <si>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</si>
  <si>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</si>
  <si>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</si>
  <si>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</si>
  <si>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</si>
  <si>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</si>
  <si>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</si>
  <si>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</si>
  <si>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</si>
  <si>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</si>
  <si>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</si>
  <si>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</si>
  <si>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</si>
  <si>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</si>
  <si>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G r o s s   D e b t</t>
  </si>
  <si>
    <t>Health and Human Services Expenditures by Activity</t>
  </si>
  <si>
    <t>Year Ended June 30, 2020</t>
  </si>
  <si>
    <t>Notes to Comparative Report of Local Government Revenues and Expenditures (2020 Footnotes.xlsx)</t>
  </si>
  <si>
    <t>COMPARATIVE</t>
  </si>
  <si>
    <t>REPORT</t>
  </si>
  <si>
    <t>EXHIBIT A</t>
  </si>
  <si>
    <t>GENERAL</t>
  </si>
  <si>
    <t>GOVERNMENT</t>
  </si>
  <si>
    <t>PAGE 1 of 4</t>
  </si>
  <si>
    <t>For the Year Ended</t>
  </si>
  <si>
    <t>June 30, 2020</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</si>
  <si>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</si>
  <si>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</si>
  <si>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</si>
  <si>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</si>
  <si>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</si>
  <si>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</si>
  <si>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</si>
  <si>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</si>
  <si>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</si>
  <si>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</si>
  <si>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</si>
  <si>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</si>
  <si>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</si>
  <si>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</si>
  <si>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</si>
  <si>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</si>
  <si>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</si>
  <si>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</si>
  <si>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</si>
  <si>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</si>
  <si>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</si>
  <si>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</si>
  <si>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(Note 1-B)</t>
  </si>
  <si>
    <t>Locality</t>
  </si>
  <si>
    <t>Amount</t>
  </si>
  <si>
    <t>Capita</t>
  </si>
  <si>
    <t>of Revenue</t>
  </si>
  <si>
    <t>Receipts</t>
  </si>
  <si>
    <t>Other Funds</t>
  </si>
  <si>
    <t>Available</t>
  </si>
  <si>
    <t>of Average</t>
  </si>
  <si>
    <t>Capital Projects</t>
  </si>
  <si>
    <t>Debt Service</t>
  </si>
  <si>
    <t>Operations</t>
  </si>
  <si>
    <t>Alexandria</t>
  </si>
  <si>
    <t>Bristol</t>
  </si>
  <si>
    <t>#</t>
  </si>
  <si>
    <t>Buena Vista</t>
  </si>
  <si>
    <t>Charlottesville</t>
  </si>
  <si>
    <t>Chesapeake</t>
  </si>
  <si>
    <t>Colonial Heights</t>
  </si>
  <si>
    <t>Covington</t>
  </si>
  <si>
    <t>Danville</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</si>
  <si>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</si>
  <si>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</si>
  <si>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</si>
  <si>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</si>
  <si>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</si>
  <si>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</si>
  <si>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</si>
  <si>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</si>
  <si>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</si>
  <si>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</si>
  <si>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</si>
  <si>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</si>
  <si>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</si>
  <si>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</si>
  <si>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</si>
  <si>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</si>
  <si>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</si>
  <si>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</si>
  <si>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</si>
  <si>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</si>
  <si>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</si>
  <si>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</si>
  <si>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</si>
  <si>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</si>
  <si>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</si>
  <si>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</si>
  <si>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</si>
  <si>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</si>
  <si>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</si>
  <si>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</si>
  <si>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r>
      <rPr>
        <b/>
        <sz val="8"/>
        <rFont val="Calibri"/>
        <family val="2"/>
      </rPr>
      <t>NOTE :</t>
    </r>
    <r>
      <rPr>
        <sz val="8"/>
        <rFont val="Calibri"/>
        <family val="2"/>
      </rPr>
      <t xml:space="preserve"> Localities noted (</t>
    </r>
    <r>
      <rPr>
        <b/>
        <sz val="8"/>
        <rFont val="Calibri"/>
        <family val="2"/>
      </rPr>
      <t>#</t>
    </r>
    <r>
      <rPr>
        <sz val="8"/>
        <rFont val="Calibri"/>
        <family val="2"/>
      </rPr>
      <t>) in this exhibit were delinquent in submitting the comparative report transmittal data and/or their audited financial reports to the Auditor of Public Accounts.  Section 15.2-2510, Code of Virginia, requires such information be filed by December 15 each year. See footnote #3 for further detail.</t>
    </r>
  </si>
  <si>
    <t>The Cities of Emporia and Hopewell, the Counties of Beford and Lee, and the Town of Rocky Mount have not submitted the required information as of the date of this report; therefore, their data has been excluded from this report. The population data for these localities is not included in the Per Capita calculations throughout this report due to the exclusion of these localities' data.</t>
  </si>
  <si>
    <t>PAGE 2 of 4</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</si>
  <si>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</si>
  <si>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</si>
  <si>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</si>
  <si>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</si>
  <si>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</si>
  <si>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</si>
  <si>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</si>
  <si>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</si>
  <si>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</si>
  <si>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</si>
  <si>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</si>
  <si>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</si>
  <si>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</si>
  <si>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</si>
  <si>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</si>
  <si>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</si>
  <si>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</si>
  <si>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</si>
  <si>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</si>
  <si>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</si>
  <si>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</si>
  <si>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</si>
  <si>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</si>
  <si>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</si>
  <si>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</si>
  <si>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</si>
  <si>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</si>
  <si>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</si>
  <si>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</si>
  <si>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</si>
  <si>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</si>
  <si>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</si>
  <si>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</si>
  <si>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</si>
  <si>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</si>
  <si>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</si>
  <si>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</si>
  <si>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</si>
  <si>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</si>
  <si>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</si>
  <si>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</si>
  <si>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</si>
  <si>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</si>
  <si>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</si>
  <si>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</si>
  <si>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</si>
  <si>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</si>
  <si>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</si>
  <si>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</si>
  <si>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</si>
  <si>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</si>
  <si>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</si>
  <si>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</si>
  <si>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</si>
  <si>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</si>
  <si>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</si>
  <si>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</si>
  <si>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</si>
  <si>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</si>
  <si>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</si>
  <si>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</si>
  <si>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</si>
  <si>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</si>
  <si>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</si>
  <si>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</si>
  <si>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</si>
  <si>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</si>
  <si>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</si>
  <si>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</si>
  <si>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</si>
  <si>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</si>
  <si>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</si>
  <si>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</si>
  <si>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</si>
  <si>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</si>
  <si>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</si>
  <si>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</si>
  <si>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</si>
  <si>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</si>
  <si>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</si>
  <si>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</si>
  <si>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</si>
  <si>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</si>
  <si>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</si>
  <si>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</si>
  <si>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</si>
  <si>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</si>
  <si>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</si>
  <si>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</si>
  <si>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</si>
  <si>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</si>
  <si>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</si>
  <si>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r>
      <rPr>
        <b/>
        <sz val="8"/>
        <rFont val="Calibri"/>
        <family val="2"/>
        <scheme val="minor"/>
      </rPr>
      <t>NOTE</t>
    </r>
    <r>
      <rPr>
        <sz val="8"/>
        <rFont val="Calibri"/>
        <family val="2"/>
        <scheme val="minor"/>
      </rPr>
      <t>: Localities noted (#) in this exhibit were delinquent in submitting the comparative report transmittal data and/or their audited financial reports to the Auditor of Public Accounts.  Section 15.2-2510, Code of Virginia, requires such information be filed by December 15 each year. See footnote #3 for further detail.</t>
    </r>
  </si>
  <si>
    <t>PAGE 4 of 4</t>
  </si>
  <si>
    <t>Abingdon</t>
  </si>
  <si>
    <t>Ashland</t>
  </si>
  <si>
    <t>Berryville</t>
  </si>
  <si>
    <t>Big Stone Gap</t>
  </si>
  <si>
    <t>Blacksburg</t>
  </si>
  <si>
    <t>Blackstone</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</si>
  <si>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</si>
  <si>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</si>
  <si>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</si>
  <si>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</si>
  <si>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</si>
  <si>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</si>
  <si>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</si>
  <si>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</si>
  <si>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</si>
  <si>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</si>
  <si>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</si>
  <si>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</si>
  <si>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</si>
  <si>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</si>
  <si>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</si>
  <si>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</si>
  <si>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</si>
  <si>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</si>
  <si>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</si>
  <si>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</si>
  <si>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</si>
  <si>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</si>
  <si>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</si>
  <si>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</si>
  <si>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</si>
  <si>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</si>
  <si>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</si>
  <si>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refer to the Notes to this report, located in the "2020 Footnotes.docx" electronic file.</t>
  </si>
  <si>
    <t>EXHIBIT B</t>
  </si>
  <si>
    <t>LOCAL</t>
  </si>
  <si>
    <t>REVENUE</t>
  </si>
  <si>
    <t>Permits, Privilege Fees, and</t>
  </si>
  <si>
    <t xml:space="preserve">    General Property Taxes</t>
  </si>
  <si>
    <t xml:space="preserve">    Other Local Taxes (Exhibit B-2)</t>
  </si>
  <si>
    <t>Regulatory Licenses</t>
  </si>
  <si>
    <t>Fines and Forfeitures</t>
  </si>
  <si>
    <t>Charges for Services</t>
  </si>
  <si>
    <t>Revenue from Use of Money and Property</t>
  </si>
  <si>
    <t>Miscellaneous</t>
  </si>
  <si>
    <t>Public</t>
  </si>
  <si>
    <t>Personal Property</t>
  </si>
  <si>
    <t>Machinery</t>
  </si>
  <si>
    <t>Rental</t>
  </si>
  <si>
    <t>Real</t>
  </si>
  <si>
    <t>Service</t>
  </si>
  <si>
    <t>and</t>
  </si>
  <si>
    <t>Merchants'</t>
  </si>
  <si>
    <t>Percent of</t>
  </si>
  <si>
    <t>and Sale of</t>
  </si>
  <si>
    <t>Total Local</t>
  </si>
  <si>
    <t>Property</t>
  </si>
  <si>
    <t>Corporations</t>
  </si>
  <si>
    <t>Mobile Home</t>
  </si>
  <si>
    <t>Tools</t>
  </si>
  <si>
    <t>Capital</t>
  </si>
  <si>
    <t>Penalties</t>
  </si>
  <si>
    <t>Interest</t>
  </si>
  <si>
    <t>City of:</t>
  </si>
  <si>
    <t>12</t>
  </si>
  <si>
    <t>13</t>
  </si>
  <si>
    <t>County of:</t>
  </si>
  <si>
    <t>14</t>
  </si>
  <si>
    <t>15</t>
  </si>
  <si>
    <t>16</t>
  </si>
  <si>
    <t>17</t>
  </si>
  <si>
    <t>Town of:</t>
  </si>
  <si>
    <t>18</t>
  </si>
  <si>
    <t>19</t>
  </si>
  <si>
    <t>COMPARATIVE REPORT</t>
  </si>
  <si>
    <t>EXHIBIT B-1</t>
  </si>
  <si>
    <t>INTER-GOVERNMENTAL REVENUE</t>
  </si>
  <si>
    <t>For the Year Ended June 30, 2020</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</si>
  <si>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</si>
  <si>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</si>
  <si>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</si>
  <si>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</si>
  <si>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</si>
  <si>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</si>
  <si>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</si>
  <si>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</si>
  <si>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</si>
  <si>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</si>
  <si>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</si>
  <si>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</si>
  <si>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</si>
  <si>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</si>
  <si>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</si>
  <si>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22</t>
  </si>
  <si>
    <t>23</t>
  </si>
  <si>
    <t>24</t>
  </si>
  <si>
    <t>25</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</si>
  <si>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</si>
  <si>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</si>
  <si>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</si>
  <si>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</si>
  <si>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</si>
  <si>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</si>
  <si>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</si>
  <si>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</si>
  <si>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</si>
  <si>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</si>
  <si>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</si>
  <si>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</si>
  <si>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</si>
  <si>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</si>
  <si>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</si>
  <si>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</si>
  <si>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</si>
  <si>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</si>
  <si>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</si>
  <si>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</si>
  <si>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</si>
  <si>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</si>
  <si>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</si>
  <si>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</si>
  <si>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28</t>
  </si>
  <si>
    <t>29</t>
  </si>
  <si>
    <t xml:space="preserve">             PAGE 2 of 4</t>
  </si>
  <si>
    <t>30</t>
  </si>
  <si>
    <t>31</t>
  </si>
  <si>
    <t xml:space="preserve">             PAGE 3 of 4</t>
  </si>
  <si>
    <t>32</t>
  </si>
  <si>
    <t>33</t>
  </si>
  <si>
    <t xml:space="preserve">             PAGE 4 of 4</t>
  </si>
  <si>
    <t>34</t>
  </si>
  <si>
    <t>35</t>
  </si>
  <si>
    <t>EXHIBIT C</t>
  </si>
  <si>
    <t>SUMMARY OF MAINTENANCE</t>
  </si>
  <si>
    <t>AND OPERATIONS EXPENDITURES</t>
  </si>
  <si>
    <t>BY</t>
  </si>
  <si>
    <t>FUNCTION</t>
  </si>
  <si>
    <t>Administration (Exhibit C-1)</t>
  </si>
  <si>
    <t>Judicial Administration (Exhibit C-2)</t>
  </si>
  <si>
    <t>Public Safety (Exhibit C-3)</t>
  </si>
  <si>
    <t>Public Works (Exhibit C-4)</t>
  </si>
  <si>
    <t>Health and Human Services (Exhibit C-5)</t>
  </si>
  <si>
    <t>Education (Exhibit C-6)</t>
  </si>
  <si>
    <t>Parks, Recreation, and Cultural (Exhibit C-7)</t>
  </si>
  <si>
    <t>Community Development (Exhibit C-8)</t>
  </si>
  <si>
    <t>Nondepartmental</t>
  </si>
  <si>
    <t>Health</t>
  </si>
  <si>
    <t>Parks,</t>
  </si>
  <si>
    <t>of</t>
  </si>
  <si>
    <t>Govenrment</t>
  </si>
  <si>
    <t>Judicial</t>
  </si>
  <si>
    <t>Recreation,</t>
  </si>
  <si>
    <t>Community</t>
  </si>
  <si>
    <t>Average</t>
  </si>
  <si>
    <t>Expenditures</t>
  </si>
  <si>
    <t>Administration</t>
  </si>
  <si>
    <t>Safety</t>
  </si>
  <si>
    <t>Works</t>
  </si>
  <si>
    <t>Human Services</t>
  </si>
  <si>
    <t>Education</t>
  </si>
  <si>
    <t>and Cultural</t>
  </si>
  <si>
    <t>Development</t>
  </si>
  <si>
    <t>*</t>
  </si>
  <si>
    <t>38</t>
  </si>
  <si>
    <t>39</t>
  </si>
  <si>
    <t>40</t>
  </si>
  <si>
    <t>41</t>
  </si>
  <si>
    <t>42</t>
  </si>
  <si>
    <t>43</t>
  </si>
  <si>
    <t>44</t>
  </si>
  <si>
    <t>45</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</si>
  <si>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</si>
  <si>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</si>
  <si>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</si>
  <si>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</si>
  <si>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</si>
  <si>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</si>
  <si>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</si>
  <si>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</si>
  <si>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</si>
  <si>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</si>
  <si>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</si>
  <si>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</si>
  <si>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</si>
  <si>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</si>
  <si>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</si>
  <si>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</si>
  <si>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</si>
  <si>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</si>
  <si>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</si>
  <si>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</si>
  <si>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</si>
  <si>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</si>
  <si>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</si>
  <si>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</si>
  <si>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</si>
  <si>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</si>
  <si>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</si>
  <si>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</si>
  <si>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</si>
  <si>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</si>
  <si>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48</t>
  </si>
  <si>
    <t>49</t>
  </si>
  <si>
    <t>50</t>
  </si>
  <si>
    <t>51</t>
  </si>
  <si>
    <t>52</t>
  </si>
  <si>
    <t>53</t>
  </si>
  <si>
    <t>54</t>
  </si>
  <si>
    <t>55</t>
  </si>
  <si>
    <t>EXHIBIT C-2</t>
  </si>
  <si>
    <t>JUDICIAL ADMINISTRATION</t>
  </si>
  <si>
    <t>Courts</t>
  </si>
  <si>
    <t>Commonwealth's Attorney</t>
  </si>
  <si>
    <t>Commonwealth Categorical Aid</t>
  </si>
  <si>
    <t>Clerk of the</t>
  </si>
  <si>
    <t>Commonwealth's</t>
  </si>
  <si>
    <t>Per Capita</t>
  </si>
  <si>
    <t>Circuit Court</t>
  </si>
  <si>
    <t>Sheriff</t>
  </si>
  <si>
    <t>Attorney</t>
  </si>
  <si>
    <t>58</t>
  </si>
  <si>
    <t>59</t>
  </si>
  <si>
    <t>60</t>
  </si>
  <si>
    <t>61</t>
  </si>
  <si>
    <t>62</t>
  </si>
  <si>
    <t>63</t>
  </si>
  <si>
    <t>64</t>
  </si>
  <si>
    <t>65</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</si>
  <si>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</si>
  <si>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</si>
  <si>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</si>
  <si>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</si>
  <si>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</si>
  <si>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</si>
  <si>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</si>
  <si>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</si>
  <si>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</si>
  <si>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</si>
  <si>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</si>
  <si>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</si>
  <si>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</si>
  <si>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</si>
  <si>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</si>
  <si>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</si>
  <si>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</si>
  <si>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</si>
  <si>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</si>
  <si>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</si>
  <si>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</si>
  <si>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</si>
  <si>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</si>
  <si>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</si>
  <si>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68</t>
  </si>
  <si>
    <t>69</t>
  </si>
  <si>
    <t>70</t>
  </si>
  <si>
    <t>71</t>
  </si>
  <si>
    <t>72</t>
  </si>
  <si>
    <t>73</t>
  </si>
  <si>
    <t>74</t>
  </si>
  <si>
    <t>75</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</si>
  <si>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</si>
  <si>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</si>
  <si>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</si>
  <si>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</si>
  <si>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</si>
  <si>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</si>
  <si>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</si>
  <si>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</si>
  <si>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</si>
  <si>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</si>
  <si>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</si>
  <si>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</si>
  <si>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</si>
  <si>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78</t>
  </si>
  <si>
    <t>79</t>
  </si>
  <si>
    <t>80</t>
  </si>
  <si>
    <t>81</t>
  </si>
  <si>
    <t>82</t>
  </si>
  <si>
    <t>83</t>
  </si>
  <si>
    <t>84</t>
  </si>
  <si>
    <t>85</t>
  </si>
  <si>
    <t>EXHIBIT C-5</t>
  </si>
  <si>
    <t>HEALTH AND HUMAN SERVICES</t>
  </si>
  <si>
    <t>Behavioral Health and Developmental Services</t>
  </si>
  <si>
    <t>Income Support Benefits/Social Services</t>
  </si>
  <si>
    <t>Sources of Funds for Expenditures</t>
  </si>
  <si>
    <t>Expenditures Made on Behalf of</t>
  </si>
  <si>
    <t>the Local Government</t>
  </si>
  <si>
    <t>Tax Relief for the</t>
  </si>
  <si>
    <t xml:space="preserve">Behavioral Health </t>
  </si>
  <si>
    <t>Income Support</t>
  </si>
  <si>
    <t>Elderly, Handicapped</t>
  </si>
  <si>
    <t xml:space="preserve">&amp; Developmental </t>
  </si>
  <si>
    <t xml:space="preserve"> Benefits &amp;</t>
  </si>
  <si>
    <t>and Veterans</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</si>
  <si>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</si>
  <si>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</si>
  <si>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</si>
  <si>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</si>
  <si>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</si>
  <si>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</si>
  <si>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</si>
  <si>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</si>
  <si>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</si>
  <si>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</si>
  <si>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</si>
  <si>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</si>
  <si>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</si>
  <si>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</si>
  <si>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</si>
  <si>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</si>
  <si>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</si>
  <si>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</si>
  <si>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</si>
  <si>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</si>
  <si>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</si>
  <si>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</si>
  <si>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</si>
  <si>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</si>
  <si>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</si>
  <si>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</si>
  <si>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</si>
  <si>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</si>
  <si>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98</t>
  </si>
  <si>
    <t>99</t>
  </si>
  <si>
    <t>100</t>
  </si>
  <si>
    <t>101</t>
  </si>
  <si>
    <t>102</t>
  </si>
  <si>
    <t>103</t>
  </si>
  <si>
    <t>104</t>
  </si>
  <si>
    <t>105</t>
  </si>
  <si>
    <t>EXHIBIT C-7</t>
  </si>
  <si>
    <t>PARKS, RECREATION AND CULTURAL</t>
  </si>
  <si>
    <t>Parks and Recreation</t>
  </si>
  <si>
    <t>Cultural Enrichment</t>
  </si>
  <si>
    <t>Public Libraries</t>
  </si>
  <si>
    <t>Parks and</t>
  </si>
  <si>
    <t>Cultural</t>
  </si>
  <si>
    <t>Recreation</t>
  </si>
  <si>
    <t>Enrichment</t>
  </si>
  <si>
    <t>Libraries</t>
  </si>
  <si>
    <t>108</t>
  </si>
  <si>
    <t>109</t>
  </si>
  <si>
    <t>110</t>
  </si>
  <si>
    <t>111</t>
  </si>
  <si>
    <t>112</t>
  </si>
  <si>
    <t>113</t>
  </si>
  <si>
    <t>114</t>
  </si>
  <si>
    <t>115</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</si>
  <si>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</si>
  <si>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</si>
  <si>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</si>
  <si>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</si>
  <si>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</si>
  <si>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</si>
  <si>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</si>
  <si>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</si>
  <si>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</si>
  <si>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</si>
  <si>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</si>
  <si>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</si>
  <si>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118</t>
  </si>
  <si>
    <t>119</t>
  </si>
  <si>
    <t>120</t>
  </si>
  <si>
    <t>121</t>
  </si>
  <si>
    <t>122</t>
  </si>
  <si>
    <t>123</t>
  </si>
  <si>
    <t>124</t>
  </si>
  <si>
    <t>125</t>
  </si>
  <si>
    <t>EXHIBIT D</t>
  </si>
  <si>
    <t>CAPITAL PROJECTS FOR</t>
  </si>
  <si>
    <t>GENERAL GOVERNMENT</t>
  </si>
  <si>
    <t>S o u r c e s   o f   F u n d s</t>
  </si>
  <si>
    <t>A p p l i c a t i o n   o f   F u n d s</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</si>
  <si>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</si>
  <si>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</si>
  <si>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</si>
  <si>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</si>
  <si>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</si>
  <si>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</si>
  <si>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</si>
  <si>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</si>
  <si>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</si>
  <si>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</si>
  <si>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</si>
  <si>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</si>
  <si>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</si>
  <si>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</si>
  <si>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</si>
  <si>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</si>
  <si>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</si>
  <si>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</si>
  <si>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</si>
  <si>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128</t>
  </si>
  <si>
    <t>129</t>
  </si>
  <si>
    <t>Memo only</t>
  </si>
  <si>
    <t>130</t>
  </si>
  <si>
    <t>131</t>
  </si>
  <si>
    <t>132</t>
  </si>
  <si>
    <t>133</t>
  </si>
  <si>
    <t>134</t>
  </si>
  <si>
    <t>135</t>
  </si>
  <si>
    <t>EXHIBIT E</t>
  </si>
  <si>
    <t>DEBT SERVICE FOR</t>
  </si>
  <si>
    <t>PAGE 1 OF 4</t>
  </si>
  <si>
    <t>Application  of  Funds</t>
  </si>
  <si>
    <t>Sources of Funds</t>
  </si>
  <si>
    <t>Redemption of Debt</t>
  </si>
  <si>
    <t>Debt Interest Costs</t>
  </si>
  <si>
    <t>Transfers From</t>
  </si>
  <si>
    <t>Direct Sources</t>
  </si>
  <si>
    <t>138</t>
  </si>
  <si>
    <t>139</t>
  </si>
  <si>
    <t>PAGE 2 OF 4</t>
  </si>
  <si>
    <t>140</t>
  </si>
  <si>
    <t>141</t>
  </si>
  <si>
    <t>PAGE 3 OF 4</t>
  </si>
  <si>
    <t>142</t>
  </si>
  <si>
    <t>143</t>
  </si>
  <si>
    <t>PAGE 4 OF 4</t>
  </si>
  <si>
    <t>144</t>
  </si>
  <si>
    <t>145</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</si>
  <si>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</si>
  <si>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</si>
  <si>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</si>
  <si>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</si>
  <si>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</si>
  <si>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</si>
  <si>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</si>
  <si>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</si>
  <si>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</si>
  <si>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</si>
  <si>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</si>
  <si>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</si>
  <si>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</si>
  <si>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</si>
  <si>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</si>
  <si>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</si>
  <si>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</si>
  <si>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</si>
  <si>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</si>
  <si>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</si>
  <si>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</si>
  <si>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</si>
  <si>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</si>
  <si>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</si>
  <si>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</si>
  <si>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</si>
  <si>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</si>
  <si>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2020</t>
  </si>
  <si>
    <t>G r o s s  D e b t</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</si>
  <si>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</si>
  <si>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</si>
  <si>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</si>
  <si>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</si>
  <si>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</si>
  <si>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</si>
  <si>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</si>
  <si>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</si>
  <si>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</si>
  <si>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</si>
  <si>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</si>
  <si>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</si>
  <si>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</si>
  <si>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</si>
  <si>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</si>
  <si>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</si>
  <si>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</si>
  <si>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158</t>
  </si>
  <si>
    <t>159</t>
  </si>
  <si>
    <t>160</t>
  </si>
  <si>
    <t>161</t>
  </si>
  <si>
    <t>EXHIBIT H</t>
  </si>
  <si>
    <t>PAGE 1 OF 3</t>
  </si>
  <si>
    <t>Average Daily</t>
  </si>
  <si>
    <t>Revenue Capacity</t>
  </si>
  <si>
    <t>Composite</t>
  </si>
  <si>
    <t>Real Estate Tax Rate</t>
  </si>
  <si>
    <t>Total Real</t>
  </si>
  <si>
    <t xml:space="preserve">Land Area </t>
  </si>
  <si>
    <t xml:space="preserve">Population </t>
  </si>
  <si>
    <t>Unemployment</t>
  </si>
  <si>
    <t>Membership in</t>
  </si>
  <si>
    <t>Fiscal Stress</t>
  </si>
  <si>
    <t>CY2019 or FY2020</t>
  </si>
  <si>
    <t>Estate Taxable</t>
  </si>
  <si>
    <t>Estimates</t>
  </si>
  <si>
    <t>(Square Miles)</t>
  </si>
  <si>
    <t>Density</t>
  </si>
  <si>
    <t>Rate (%)</t>
  </si>
  <si>
    <t>Public Schools</t>
  </si>
  <si>
    <t>Rank Score</t>
  </si>
  <si>
    <t>(per $100 of</t>
  </si>
  <si>
    <t>Valuation</t>
  </si>
  <si>
    <t xml:space="preserve">    Locality</t>
  </si>
  <si>
    <t>2019</t>
  </si>
  <si>
    <t>2010</t>
  </si>
  <si>
    <t>2020</t>
  </si>
  <si>
    <t>2018</t>
  </si>
  <si>
    <t>Assessed Value)</t>
  </si>
  <si>
    <t>2019 (in millions)</t>
  </si>
  <si>
    <t>1</t>
  </si>
  <si>
    <t>2</t>
  </si>
  <si>
    <t>3</t>
  </si>
  <si>
    <t>4</t>
  </si>
  <si>
    <t>5</t>
  </si>
  <si>
    <t>6</t>
  </si>
  <si>
    <t>7</t>
  </si>
  <si>
    <t>8</t>
  </si>
  <si>
    <t>9</t>
  </si>
  <si>
    <t>10</t>
  </si>
  <si>
    <t>11</t>
  </si>
  <si>
    <t>20</t>
  </si>
  <si>
    <t>21</t>
  </si>
  <si>
    <t>26</t>
  </si>
  <si>
    <t>27</t>
  </si>
  <si>
    <t>36</t>
  </si>
  <si>
    <t>37</t>
  </si>
  <si>
    <t>164</t>
  </si>
  <si>
    <t>PAGE 2 OF 3</t>
  </si>
  <si>
    <t xml:space="preserve">Bland  </t>
  </si>
  <si>
    <t xml:space="preserve">Halifax </t>
  </si>
  <si>
    <t>46</t>
  </si>
  <si>
    <t>47</t>
  </si>
  <si>
    <t>165</t>
  </si>
  <si>
    <t>PAGE 3 OF 3</t>
  </si>
  <si>
    <t>56</t>
  </si>
  <si>
    <t>57</t>
  </si>
  <si>
    <t xml:space="preserve">New Kent </t>
  </si>
  <si>
    <t>66</t>
  </si>
  <si>
    <t>67</t>
  </si>
  <si>
    <t xml:space="preserve">Page  </t>
  </si>
  <si>
    <t>76</t>
  </si>
  <si>
    <t>77</t>
  </si>
  <si>
    <t>86</t>
  </si>
  <si>
    <t>87</t>
  </si>
  <si>
    <t>88</t>
  </si>
  <si>
    <t>89</t>
  </si>
  <si>
    <t>90</t>
  </si>
  <si>
    <t>91</t>
  </si>
  <si>
    <t>92</t>
  </si>
  <si>
    <t>93</t>
  </si>
  <si>
    <t>94</t>
  </si>
  <si>
    <t>95</t>
  </si>
  <si>
    <t xml:space="preserve">NOTES:  </t>
  </si>
  <si>
    <t>1)  For detailed explanation of information in this section, refer to the Notes to this report, located in the "2020 Footnotes.docx" electronic file.</t>
  </si>
  <si>
    <t>2) Towns are excluded from presentation in this exhibit due to a lack of available complete data.</t>
  </si>
  <si>
    <t>166</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</si>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</sst>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_(&quot;$&quot;* #,##0.0_);_(&quot;$&quot;* \(#,##0.0\);_(&quot;$&quot;* &quot;-&quot;??_);_(@_)"/>
    <numFmt numFmtId="170" formatCode="_(* #,##0.0_);_(* \(#,##0.0\);_(* &quot;-&quot;??_);_(@_)"/>
    <numFmt numFmtId="171" formatCode="0_)"/>
    <numFmt numFmtId="172" formatCode="mmmm\ d\,\ yyyy"/>
    <numFmt numFmtId="173" formatCode="#,##0.0"/>
    <numFmt numFmtId="174" formatCode="0.0"/>
    <numFmt numFmtId="175" formatCode="0.000"/>
    <numFmt numFmtId="176" formatCode="_(* #,##0.000_);_(* \(#,##0.000\);_(* &quot;-&quot;??_);_(@_)"/>
    <numFmt numFmtId="177" formatCode="0.0000"/>
  </numFmts>
  <fonts count="24"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amily val="2"/>
    </font>
    <font>
      <sz val="10"/>
      <name val="Arial"/>
      <family val="2"/>
    </font>
    <font>
      <sz val="9"/>
      <name val="Calibri"/>
      <family val="2"/>
      <scheme val="minor"/>
    </font>
    <font>
      <i/>
      <sz val="9"/>
      <name val="Calibri"/>
      <family val="2"/>
      <scheme val="minor"/>
    </font>
    <font>
      <sz val="8"/>
      <name val="Calibri"/>
      <family val="2"/>
      <scheme val="minor"/>
    </font>
    <font>
      <sz val="8.5"/>
      <name val="Calibri"/>
      <family val="2"/>
      <scheme val="minor"/>
    </font>
    <font>
      <b/>
      <sz val="8.5"/>
      <name val="Calibri"/>
      <family val="2"/>
      <scheme val="minor"/>
    </font>
    <font>
      <b/>
      <sz val="8"/>
      <name val="Calibri"/>
      <family val="2"/>
    </font>
    <font>
      <sz val="8"/>
      <name val="Calibri"/>
      <family val="2"/>
    </font>
    <font>
      <b/>
      <sz val="9"/>
      <name val="Calibri"/>
      <family val="2"/>
      <scheme val="minor"/>
    </font>
    <font>
      <b/>
      <sz val="8"/>
      <name val="Calibri"/>
      <family val="2"/>
      <scheme val="minor"/>
    </font>
    <font>
      <sz val="11"/>
      <name val="Calibri"/>
      <family val="2"/>
      <scheme val="minor"/>
    </font>
    <font>
      <sz val="10"/>
      <name val="Arial"/>
    </font>
    <font>
      <i/>
      <sz val="8"/>
      <name val="Calibri"/>
      <family val="2"/>
      <scheme val="minor"/>
    </font>
    <font>
      <vertAlign val="superscript"/>
      <sz val="8"/>
      <name val="Calibri"/>
      <family val="2"/>
      <scheme val="minor"/>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16">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xf numFmtId="0" fontId="10" fillId="0" borderId="0"/>
    <xf numFmtId="43" fontId="10" fillId="0" borderId="0" applyFont="0" applyFill="0" applyBorder="0" applyAlignment="0" applyProtection="0"/>
    <xf numFmtId="0" fontId="21" fillId="0" borderId="0"/>
    <xf numFmtId="43" fontId="21" fillId="0" borderId="0" applyFont="0" applyFill="0" applyBorder="0" applyAlignment="0" applyProtection="0"/>
  </cellStyleXfs>
  <cellXfs count="289">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applyFont="1"/>
    <xf numFmtId="164" fontId="6" fillId="0" borderId="0" xfId="3" applyFont="1"/>
    <xf numFmtId="164" fontId="6" fillId="0" borderId="0" xfId="3" quotePrefix="1" applyFont="1"/>
    <xf numFmtId="164" fontId="6" fillId="0" borderId="0" xfId="3" applyNumberFormat="1" applyFont="1"/>
    <xf numFmtId="164" fontId="11" fillId="0" borderId="0" xfId="1" applyFont="1" applyAlignment="1">
      <alignment vertical="center"/>
    </xf>
    <xf numFmtId="164" fontId="12" fillId="0" borderId="0" xfId="1" applyFont="1" applyAlignment="1">
      <alignment vertical="center"/>
    </xf>
    <xf numFmtId="164" fontId="13" fillId="0" borderId="0" xfId="1" applyFont="1" applyAlignment="1">
      <alignment vertical="center"/>
    </xf>
    <xf numFmtId="164" fontId="11" fillId="0" borderId="0" xfId="1" applyFont="1" applyAlignment="1">
      <alignment horizontal="right" vertical="center"/>
    </xf>
    <xf numFmtId="37" fontId="11" fillId="0" borderId="0" xfId="1" applyNumberFormat="1" applyFont="1" applyAlignment="1">
      <alignment vertical="center"/>
    </xf>
    <xf numFmtId="166" fontId="11" fillId="0" borderId="0" xfId="1" applyNumberFormat="1" applyFont="1" applyAlignment="1">
      <alignment vertical="center"/>
    </xf>
    <xf numFmtId="164" fontId="11" fillId="0" borderId="0" xfId="1" quotePrefix="1" applyFont="1" applyAlignment="1">
      <alignment horizontal="left" vertical="center"/>
    </xf>
    <xf numFmtId="164" fontId="13" fillId="0" borderId="0" xfId="1" applyFont="1" applyAlignment="1">
      <alignment horizontal="right" vertical="center"/>
    </xf>
    <xf numFmtId="164" fontId="13" fillId="0" borderId="1" xfId="1" applyFont="1" applyBorder="1" applyAlignment="1">
      <alignment horizontal="centerContinuous" vertical="center"/>
    </xf>
    <xf numFmtId="164" fontId="13" fillId="0" borderId="0" xfId="1" applyFont="1" applyAlignment="1">
      <alignment horizontal="centerContinuous" vertical="center"/>
    </xf>
    <xf numFmtId="164" fontId="13" fillId="0" borderId="0" xfId="1" applyFont="1" applyAlignment="1">
      <alignment horizontal="center" vertical="center"/>
    </xf>
    <xf numFmtId="164" fontId="13" fillId="0" borderId="1" xfId="1" applyFont="1" applyBorder="1" applyAlignment="1">
      <alignment horizontal="center" vertical="center"/>
    </xf>
    <xf numFmtId="164" fontId="13" fillId="0" borderId="1" xfId="1" applyFont="1" applyBorder="1" applyAlignment="1">
      <alignment vertical="center"/>
    </xf>
    <xf numFmtId="164" fontId="14" fillId="0" borderId="0" xfId="1" applyFont="1" applyAlignment="1">
      <alignment vertical="center"/>
    </xf>
    <xf numFmtId="44" fontId="13" fillId="0" borderId="0" xfId="5" applyFont="1" applyFill="1" applyAlignment="1" applyProtection="1">
      <alignment vertical="center"/>
    </xf>
    <xf numFmtId="43" fontId="13" fillId="0" borderId="0" xfId="4" applyFont="1" applyFill="1" applyAlignment="1" applyProtection="1">
      <alignment vertical="center"/>
    </xf>
    <xf numFmtId="168" fontId="13" fillId="0" borderId="0" xfId="5" applyNumberFormat="1" applyFont="1" applyFill="1" applyAlignment="1" applyProtection="1">
      <alignment vertical="center"/>
    </xf>
    <xf numFmtId="168" fontId="14" fillId="0" borderId="0" xfId="5" applyNumberFormat="1" applyFont="1" applyFill="1" applyAlignment="1" applyProtection="1">
      <alignment vertical="center"/>
    </xf>
    <xf numFmtId="167" fontId="13" fillId="0" borderId="0" xfId="4" applyNumberFormat="1" applyFont="1" applyFill="1" applyAlignment="1" applyProtection="1">
      <alignment vertical="center"/>
    </xf>
    <xf numFmtId="37" fontId="14" fillId="0" borderId="0" xfId="1" applyNumberFormat="1" applyFont="1" applyAlignment="1">
      <alignment vertical="center"/>
    </xf>
    <xf numFmtId="43" fontId="13" fillId="0" borderId="0" xfId="4" applyFont="1" applyFill="1" applyBorder="1" applyAlignment="1" applyProtection="1">
      <alignment vertical="center"/>
    </xf>
    <xf numFmtId="166" fontId="14" fillId="0" borderId="0" xfId="1" applyNumberFormat="1" applyFont="1" applyAlignment="1">
      <alignment vertical="center"/>
    </xf>
    <xf numFmtId="164" fontId="13" fillId="0" borderId="2" xfId="1" applyFont="1" applyBorder="1" applyAlignment="1">
      <alignment vertical="center"/>
    </xf>
    <xf numFmtId="167" fontId="13" fillId="0" borderId="2" xfId="4" applyNumberFormat="1" applyFont="1" applyFill="1" applyBorder="1" applyAlignment="1" applyProtection="1">
      <alignment vertical="center"/>
    </xf>
    <xf numFmtId="168" fontId="13" fillId="0" borderId="2" xfId="5" applyNumberFormat="1" applyFont="1" applyFill="1" applyBorder="1" applyAlignment="1" applyProtection="1">
      <alignment vertical="center"/>
    </xf>
    <xf numFmtId="44" fontId="13" fillId="0" borderId="0" xfId="5" applyFont="1" applyFill="1" applyBorder="1" applyAlignment="1" applyProtection="1">
      <alignment vertical="center"/>
    </xf>
    <xf numFmtId="164" fontId="15" fillId="0" borderId="0" xfId="1" applyFont="1" applyAlignment="1">
      <alignment horizontal="right" vertical="center"/>
    </xf>
    <xf numFmtId="164" fontId="13" fillId="0" borderId="0" xfId="1" quotePrefix="1" applyFont="1"/>
    <xf numFmtId="164" fontId="13" fillId="0" borderId="0" xfId="1" quotePrefix="1" applyFont="1" applyAlignment="1">
      <alignment vertical="center"/>
    </xf>
    <xf numFmtId="164" fontId="13" fillId="0" borderId="0" xfId="1" quotePrefix="1" applyFont="1" applyAlignment="1">
      <alignment horizontal="left" vertical="center"/>
    </xf>
    <xf numFmtId="164" fontId="11" fillId="0" borderId="0" xfId="1" applyFont="1" applyAlignment="1">
      <alignment horizontal="left" vertical="center"/>
    </xf>
    <xf numFmtId="39" fontId="14" fillId="0" borderId="0" xfId="1" applyNumberFormat="1" applyFont="1" applyAlignment="1">
      <alignment vertical="center"/>
    </xf>
    <xf numFmtId="164" fontId="18" fillId="0" borderId="0" xfId="1" applyFont="1" applyAlignment="1">
      <alignment horizontal="right" vertical="center"/>
    </xf>
    <xf numFmtId="166" fontId="13" fillId="0" borderId="0" xfId="1" applyNumberFormat="1" applyFont="1" applyAlignment="1">
      <alignment vertical="center"/>
    </xf>
    <xf numFmtId="164" fontId="13" fillId="0" borderId="3" xfId="1" applyFont="1" applyBorder="1" applyAlignment="1">
      <alignment vertical="center"/>
    </xf>
    <xf numFmtId="167" fontId="13" fillId="0" borderId="3" xfId="4" applyNumberFormat="1" applyFont="1" applyFill="1" applyBorder="1" applyAlignment="1" applyProtection="1">
      <alignment vertical="center"/>
    </xf>
    <xf numFmtId="168" fontId="13" fillId="0" borderId="3" xfId="5" applyNumberFormat="1" applyFont="1" applyFill="1" applyBorder="1" applyAlignment="1" applyProtection="1">
      <alignment vertical="center"/>
    </xf>
    <xf numFmtId="164" fontId="20" fillId="0" borderId="0" xfId="1" applyFont="1" applyAlignment="1">
      <alignment horizontal="right" vertical="center"/>
    </xf>
    <xf numFmtId="165" fontId="11" fillId="0" borderId="0" xfId="6" applyFont="1" applyAlignment="1">
      <alignment vertical="center"/>
    </xf>
    <xf numFmtId="165" fontId="13" fillId="0" borderId="0" xfId="6" applyFont="1" applyAlignment="1">
      <alignment vertical="center"/>
    </xf>
    <xf numFmtId="165" fontId="18" fillId="0" borderId="0" xfId="6" applyFont="1" applyAlignment="1">
      <alignment vertical="center"/>
    </xf>
    <xf numFmtId="165" fontId="11" fillId="0" borderId="0" xfId="6" applyFont="1" applyAlignment="1">
      <alignment horizontal="right" vertical="center"/>
    </xf>
    <xf numFmtId="165" fontId="11" fillId="0" borderId="0" xfId="6" applyFont="1" applyAlignment="1">
      <alignment horizontal="left" vertical="center"/>
    </xf>
    <xf numFmtId="37" fontId="11" fillId="0" borderId="0" xfId="6" applyNumberFormat="1" applyFont="1" applyAlignment="1">
      <alignment vertical="center"/>
    </xf>
    <xf numFmtId="166" fontId="11" fillId="0" borderId="0" xfId="6" applyNumberFormat="1" applyFont="1" applyAlignment="1">
      <alignment vertical="center"/>
    </xf>
    <xf numFmtId="165" fontId="11" fillId="0" borderId="0" xfId="6" quotePrefix="1" applyFont="1" applyAlignment="1">
      <alignment horizontal="left" vertical="center"/>
    </xf>
    <xf numFmtId="165" fontId="13" fillId="0" borderId="0" xfId="6" applyFont="1" applyAlignment="1">
      <alignment horizontal="centerContinuous" vertical="center"/>
    </xf>
    <xf numFmtId="165" fontId="13" fillId="0" borderId="1" xfId="6" applyFont="1" applyBorder="1" applyAlignment="1">
      <alignment horizontal="left" vertical="center"/>
    </xf>
    <xf numFmtId="165" fontId="13" fillId="0" borderId="1" xfId="6" applyFont="1" applyBorder="1" applyAlignment="1">
      <alignment vertical="center"/>
    </xf>
    <xf numFmtId="165" fontId="13" fillId="0" borderId="1" xfId="6" applyFont="1" applyBorder="1" applyAlignment="1">
      <alignment horizontal="centerContinuous" vertical="center"/>
    </xf>
    <xf numFmtId="165" fontId="13" fillId="0" borderId="0" xfId="6" applyFont="1" applyAlignment="1">
      <alignment horizontal="center" vertical="center"/>
    </xf>
    <xf numFmtId="165" fontId="13" fillId="0" borderId="0" xfId="6" quotePrefix="1" applyFont="1" applyAlignment="1">
      <alignment horizontal="center" vertical="center"/>
    </xf>
    <xf numFmtId="165" fontId="13" fillId="0" borderId="1" xfId="6" applyFont="1" applyBorder="1" applyAlignment="1">
      <alignment horizontal="center" vertical="center"/>
    </xf>
    <xf numFmtId="165" fontId="14" fillId="0" borderId="0" xfId="6" applyFont="1" applyAlignment="1">
      <alignment vertical="center"/>
    </xf>
    <xf numFmtId="165" fontId="20" fillId="0" borderId="0" xfId="6" applyFont="1" applyAlignment="1">
      <alignment horizontal="right" vertical="center"/>
    </xf>
    <xf numFmtId="165" fontId="13" fillId="0" borderId="0" xfId="6" applyFont="1" applyAlignment="1">
      <alignment horizontal="right" vertical="center"/>
    </xf>
    <xf numFmtId="168" fontId="13" fillId="0" borderId="0" xfId="7" applyNumberFormat="1" applyFont="1" applyAlignment="1" applyProtection="1">
      <alignment vertical="center"/>
    </xf>
    <xf numFmtId="44" fontId="13" fillId="0" borderId="0" xfId="7" applyFont="1" applyAlignment="1" applyProtection="1">
      <alignment vertical="center"/>
    </xf>
    <xf numFmtId="43" fontId="13" fillId="0" borderId="0" xfId="8" applyFont="1" applyAlignment="1" applyProtection="1">
      <alignment vertical="center"/>
    </xf>
    <xf numFmtId="37" fontId="13" fillId="0" borderId="0" xfId="6" applyNumberFormat="1" applyFont="1" applyAlignment="1">
      <alignment vertical="center"/>
    </xf>
    <xf numFmtId="169" fontId="13" fillId="0" borderId="0" xfId="7" applyNumberFormat="1" applyFont="1" applyAlignment="1" applyProtection="1">
      <alignment vertical="center"/>
    </xf>
    <xf numFmtId="165" fontId="20" fillId="0" borderId="0" xfId="6" applyFont="1" applyAlignment="1">
      <alignment vertical="center"/>
    </xf>
    <xf numFmtId="167" fontId="13" fillId="0" borderId="0" xfId="8" applyNumberFormat="1" applyFont="1" applyAlignment="1" applyProtection="1">
      <alignment vertical="center"/>
    </xf>
    <xf numFmtId="43" fontId="13" fillId="0" borderId="0" xfId="8" applyFont="1" applyBorder="1" applyAlignment="1" applyProtection="1">
      <alignment vertical="center"/>
    </xf>
    <xf numFmtId="166" fontId="14" fillId="0" borderId="0" xfId="6" applyNumberFormat="1" applyFont="1" applyAlignment="1">
      <alignment vertical="center"/>
    </xf>
    <xf numFmtId="166" fontId="13" fillId="0" borderId="0" xfId="6" applyNumberFormat="1" applyFont="1" applyAlignment="1">
      <alignment vertical="center"/>
    </xf>
    <xf numFmtId="165" fontId="13" fillId="0" borderId="2" xfId="6" applyFont="1" applyBorder="1" applyAlignment="1">
      <alignment vertical="center"/>
    </xf>
    <xf numFmtId="167" fontId="13" fillId="0" borderId="2" xfId="8" applyNumberFormat="1" applyFont="1" applyBorder="1" applyAlignment="1" applyProtection="1">
      <alignment vertical="center"/>
    </xf>
    <xf numFmtId="168" fontId="13" fillId="0" borderId="2" xfId="7" applyNumberFormat="1" applyFont="1" applyBorder="1" applyAlignment="1" applyProtection="1">
      <alignment vertical="center"/>
    </xf>
    <xf numFmtId="168" fontId="13" fillId="0" borderId="0" xfId="7" applyNumberFormat="1" applyFont="1" applyBorder="1" applyAlignment="1" applyProtection="1">
      <alignment vertical="center"/>
    </xf>
    <xf numFmtId="37" fontId="13" fillId="0" borderId="0" xfId="6" applyNumberFormat="1" applyFont="1" applyAlignment="1">
      <alignment horizontal="right" vertical="center"/>
    </xf>
    <xf numFmtId="44" fontId="13" fillId="0" borderId="0" xfId="7" applyFont="1" applyBorder="1" applyAlignment="1" applyProtection="1">
      <alignment vertical="center"/>
    </xf>
    <xf numFmtId="37" fontId="11" fillId="0" borderId="2" xfId="6" applyNumberFormat="1" applyFont="1" applyBorder="1" applyAlignment="1">
      <alignment vertical="center"/>
    </xf>
    <xf numFmtId="165" fontId="11" fillId="0" borderId="0" xfId="6" quotePrefix="1" applyFont="1" applyAlignment="1">
      <alignment vertical="center"/>
    </xf>
    <xf numFmtId="165" fontId="11" fillId="0" borderId="0" xfId="6" quotePrefix="1" applyFont="1" applyAlignment="1">
      <alignment horizontal="right" vertical="center"/>
    </xf>
    <xf numFmtId="37" fontId="20" fillId="0" borderId="0" xfId="6" applyNumberFormat="1" applyFont="1" applyAlignment="1">
      <alignment vertical="center"/>
    </xf>
    <xf numFmtId="165" fontId="13" fillId="0" borderId="0" xfId="6" quotePrefix="1" applyFont="1" applyAlignment="1">
      <alignment horizontal="left" vertical="center"/>
    </xf>
    <xf numFmtId="170" fontId="13" fillId="0" borderId="0" xfId="8" applyNumberFormat="1" applyFont="1" applyBorder="1" applyAlignment="1" applyProtection="1">
      <alignment vertical="center"/>
    </xf>
    <xf numFmtId="165" fontId="13" fillId="0" borderId="3" xfId="6" applyFont="1" applyBorder="1" applyAlignment="1">
      <alignment vertical="center"/>
    </xf>
    <xf numFmtId="168" fontId="13" fillId="0" borderId="3" xfId="7" applyNumberFormat="1" applyFont="1" applyBorder="1" applyAlignment="1" applyProtection="1">
      <alignment vertical="center"/>
    </xf>
    <xf numFmtId="37" fontId="11" fillId="0" borderId="3" xfId="6" applyNumberFormat="1" applyFont="1" applyBorder="1" applyAlignment="1">
      <alignment vertical="center"/>
    </xf>
    <xf numFmtId="165" fontId="11" fillId="0" borderId="0" xfId="6" applyFont="1" applyAlignment="1">
      <alignment horizontal="centerContinuous" vertical="center"/>
    </xf>
    <xf numFmtId="37" fontId="13" fillId="0" borderId="0" xfId="6" applyNumberFormat="1" applyFont="1" applyAlignment="1">
      <alignment horizontal="centerContinuous" vertical="center"/>
    </xf>
    <xf numFmtId="165" fontId="14" fillId="0" borderId="0" xfId="6" applyFont="1" applyAlignment="1" applyProtection="1">
      <alignment horizontal="center" vertical="center"/>
      <protection locked="0"/>
    </xf>
    <xf numFmtId="165" fontId="14" fillId="0" borderId="0" xfId="6" quotePrefix="1" applyFont="1" applyAlignment="1" applyProtection="1">
      <alignment horizontal="center" vertical="center"/>
      <protection locked="0"/>
    </xf>
    <xf numFmtId="37" fontId="14" fillId="0" borderId="0" xfId="6" applyNumberFormat="1" applyFont="1" applyAlignment="1">
      <alignment vertical="center"/>
    </xf>
    <xf numFmtId="165" fontId="13" fillId="0" borderId="0" xfId="6" quotePrefix="1" applyFont="1" applyAlignment="1">
      <alignment vertical="center"/>
    </xf>
    <xf numFmtId="165" fontId="14" fillId="0" borderId="0" xfId="6" applyFont="1" applyAlignment="1">
      <alignment horizontal="right" vertical="center"/>
    </xf>
    <xf numFmtId="167" fontId="14" fillId="0" borderId="0" xfId="8" applyNumberFormat="1" applyFont="1" applyAlignment="1" applyProtection="1">
      <alignment vertical="center"/>
    </xf>
    <xf numFmtId="167" fontId="14" fillId="0" borderId="1" xfId="8" applyNumberFormat="1" applyFont="1" applyBorder="1" applyAlignment="1" applyProtection="1">
      <alignment vertical="center"/>
    </xf>
    <xf numFmtId="165" fontId="14" fillId="0" borderId="0" xfId="6" applyFont="1" applyAlignment="1">
      <alignment horizontal="center" vertical="center"/>
    </xf>
    <xf numFmtId="39" fontId="14" fillId="0" borderId="0" xfId="6" applyNumberFormat="1" applyFont="1" applyAlignment="1">
      <alignment vertical="center"/>
    </xf>
    <xf numFmtId="167" fontId="13" fillId="0" borderId="0" xfId="8" applyNumberFormat="1" applyFont="1" applyBorder="1" applyAlignment="1" applyProtection="1">
      <alignment vertical="center"/>
    </xf>
    <xf numFmtId="165" fontId="14" fillId="0" borderId="2" xfId="6" applyFont="1" applyBorder="1" applyAlignment="1">
      <alignment vertical="center"/>
    </xf>
    <xf numFmtId="165" fontId="13" fillId="0" borderId="0" xfId="6" applyFont="1" applyAlignment="1">
      <alignment horizontal="left" vertical="center"/>
    </xf>
    <xf numFmtId="165" fontId="13" fillId="0" borderId="2" xfId="6" applyFont="1" applyBorder="1" applyAlignment="1">
      <alignment horizontal="centerContinuous" vertical="center"/>
    </xf>
    <xf numFmtId="165" fontId="13" fillId="0" borderId="2" xfId="6" applyFont="1" applyBorder="1" applyAlignment="1">
      <alignment horizontal="center" vertical="center"/>
    </xf>
    <xf numFmtId="165" fontId="14" fillId="0" borderId="0" xfId="6" quotePrefix="1" applyFont="1" applyAlignment="1">
      <alignment horizontal="center" vertical="center"/>
    </xf>
    <xf numFmtId="167" fontId="14" fillId="0" borderId="2" xfId="8" applyNumberFormat="1" applyFont="1" applyBorder="1" applyAlignment="1" applyProtection="1">
      <alignment vertical="center"/>
    </xf>
    <xf numFmtId="37" fontId="14" fillId="0" borderId="2" xfId="6" applyNumberFormat="1" applyFont="1" applyBorder="1" applyAlignment="1">
      <alignment vertical="center"/>
    </xf>
    <xf numFmtId="167" fontId="11" fillId="0" borderId="0" xfId="8" applyNumberFormat="1" applyFont="1" applyBorder="1" applyAlignment="1" applyProtection="1">
      <alignment vertical="center"/>
    </xf>
    <xf numFmtId="165" fontId="18" fillId="0" borderId="0" xfId="6" applyFont="1" applyAlignment="1" applyProtection="1">
      <alignment vertical="center"/>
      <protection locked="0"/>
    </xf>
    <xf numFmtId="167" fontId="14" fillId="0" borderId="3" xfId="8" applyNumberFormat="1" applyFont="1" applyBorder="1" applyAlignment="1" applyProtection="1">
      <alignment vertical="center"/>
    </xf>
    <xf numFmtId="164" fontId="13" fillId="0" borderId="2" xfId="1" applyFont="1" applyBorder="1" applyAlignment="1">
      <alignment horizontal="center" vertical="center"/>
    </xf>
    <xf numFmtId="164" fontId="11" fillId="0" borderId="0" xfId="1" quotePrefix="1" applyFont="1" applyAlignment="1">
      <alignment vertical="center"/>
    </xf>
    <xf numFmtId="164" fontId="11" fillId="0" borderId="0" xfId="1" quotePrefix="1" applyFont="1" applyAlignment="1">
      <alignment horizontal="right" vertical="center"/>
    </xf>
    <xf numFmtId="164" fontId="11" fillId="0" borderId="1" xfId="1" applyFont="1" applyBorder="1" applyAlignment="1">
      <alignment horizontal="centerContinuous" vertical="center"/>
    </xf>
    <xf numFmtId="164" fontId="11" fillId="0" borderId="0" xfId="1" applyFont="1" applyAlignment="1">
      <alignment horizontal="centerContinuous" vertical="center"/>
    </xf>
    <xf numFmtId="164" fontId="11" fillId="0" borderId="0" xfId="1" applyFont="1" applyAlignment="1">
      <alignment horizontal="center" vertical="center"/>
    </xf>
    <xf numFmtId="164" fontId="11" fillId="0" borderId="1" xfId="1" applyFont="1" applyBorder="1" applyAlignment="1">
      <alignment horizontal="center" vertical="center"/>
    </xf>
    <xf numFmtId="164" fontId="11" fillId="0" borderId="2" xfId="1" applyFont="1" applyBorder="1" applyAlignment="1">
      <alignment horizontal="center" vertical="center"/>
    </xf>
    <xf numFmtId="164" fontId="18" fillId="0" borderId="0" xfId="1" applyFont="1" applyAlignment="1" applyProtection="1">
      <alignment vertical="center"/>
      <protection locked="0"/>
    </xf>
    <xf numFmtId="164" fontId="11" fillId="0" borderId="0" xfId="1" applyFont="1" applyAlignment="1" applyProtection="1">
      <alignment vertical="center"/>
      <protection locked="0"/>
    </xf>
    <xf numFmtId="167" fontId="14" fillId="0" borderId="0" xfId="8" applyNumberFormat="1" applyFont="1" applyBorder="1" applyAlignment="1" applyProtection="1">
      <alignment vertical="center"/>
    </xf>
    <xf numFmtId="164" fontId="11" fillId="0" borderId="0" xfId="1" quotePrefix="1" applyFont="1" applyAlignment="1">
      <alignment horizontal="center" vertical="center"/>
    </xf>
    <xf numFmtId="167" fontId="13" fillId="0" borderId="3" xfId="8" applyNumberFormat="1" applyFont="1" applyBorder="1" applyAlignment="1" applyProtection="1">
      <alignment vertical="center"/>
    </xf>
    <xf numFmtId="164" fontId="13" fillId="0" borderId="2" xfId="1" applyFont="1" applyBorder="1" applyAlignment="1">
      <alignment horizontal="centerContinuous" vertical="center"/>
    </xf>
    <xf numFmtId="164" fontId="13" fillId="0" borderId="1" xfId="1" quotePrefix="1" applyFont="1" applyBorder="1" applyAlignment="1">
      <alignment horizontal="center" vertical="center"/>
    </xf>
    <xf numFmtId="168" fontId="13" fillId="0" borderId="1" xfId="7" applyNumberFormat="1" applyFont="1" applyBorder="1" applyAlignment="1" applyProtection="1">
      <alignment vertical="center"/>
    </xf>
    <xf numFmtId="164" fontId="14" fillId="0" borderId="0" xfId="1" applyFont="1" applyAlignment="1">
      <alignment horizontal="right" vertical="center"/>
    </xf>
    <xf numFmtId="164" fontId="14" fillId="0" borderId="0" xfId="1" quotePrefix="1" applyFont="1" applyAlignment="1">
      <alignment horizontal="left" vertical="center"/>
    </xf>
    <xf numFmtId="164" fontId="14" fillId="0" borderId="0" xfId="1" quotePrefix="1" applyFont="1" applyAlignment="1">
      <alignment vertical="center"/>
    </xf>
    <xf numFmtId="164" fontId="14" fillId="0" borderId="0" xfId="1" applyFont="1" applyAlignment="1" applyProtection="1">
      <alignment vertical="center"/>
      <protection locked="0"/>
    </xf>
    <xf numFmtId="37" fontId="13" fillId="0" borderId="0" xfId="1" applyNumberFormat="1" applyFont="1" applyAlignment="1">
      <alignment vertical="center"/>
    </xf>
    <xf numFmtId="164" fontId="13" fillId="0" borderId="0" xfId="1" quotePrefix="1" applyFont="1" applyAlignment="1">
      <alignment horizontal="center" vertical="center"/>
    </xf>
    <xf numFmtId="164" fontId="13" fillId="0" borderId="2" xfId="1" quotePrefix="1" applyFont="1" applyBorder="1" applyAlignment="1">
      <alignment horizontal="center" vertical="center"/>
    </xf>
    <xf numFmtId="44" fontId="13" fillId="0" borderId="0" xfId="5" applyFont="1" applyAlignment="1" applyProtection="1">
      <alignment vertical="center"/>
    </xf>
    <xf numFmtId="43" fontId="13" fillId="0" borderId="0" xfId="4" applyFont="1" applyAlignment="1" applyProtection="1">
      <alignment vertical="center"/>
    </xf>
    <xf numFmtId="168" fontId="13" fillId="0" borderId="0" xfId="5" applyNumberFormat="1" applyFont="1" applyAlignment="1" applyProtection="1">
      <alignment vertical="center"/>
    </xf>
    <xf numFmtId="167" fontId="14" fillId="0" borderId="0" xfId="4" applyNumberFormat="1" applyFont="1" applyAlignment="1" applyProtection="1">
      <alignment vertical="center"/>
    </xf>
    <xf numFmtId="167" fontId="13" fillId="0" borderId="0" xfId="4" applyNumberFormat="1" applyFont="1" applyAlignment="1" applyProtection="1">
      <alignment vertical="center"/>
    </xf>
    <xf numFmtId="167" fontId="13" fillId="0" borderId="2" xfId="4" applyNumberFormat="1" applyFont="1" applyBorder="1" applyAlignment="1" applyProtection="1">
      <alignment vertical="center"/>
    </xf>
    <xf numFmtId="167" fontId="14" fillId="0" borderId="2" xfId="4" applyNumberFormat="1" applyFont="1" applyBorder="1" applyAlignment="1" applyProtection="1">
      <alignment vertical="center"/>
    </xf>
    <xf numFmtId="168" fontId="13" fillId="0" borderId="2" xfId="5" applyNumberFormat="1" applyFont="1" applyBorder="1" applyAlignment="1" applyProtection="1">
      <alignment vertical="center"/>
    </xf>
    <xf numFmtId="44" fontId="13" fillId="0" borderId="0" xfId="5" applyFont="1" applyBorder="1" applyAlignment="1" applyProtection="1">
      <alignment vertical="center"/>
    </xf>
    <xf numFmtId="43" fontId="13" fillId="0" borderId="0" xfId="4" applyFont="1" applyBorder="1" applyAlignment="1" applyProtection="1">
      <alignment vertical="center"/>
    </xf>
    <xf numFmtId="37" fontId="14" fillId="0" borderId="2" xfId="1" applyNumberFormat="1" applyFont="1" applyBorder="1" applyAlignment="1">
      <alignment vertical="center"/>
    </xf>
    <xf numFmtId="167" fontId="13" fillId="0" borderId="0" xfId="4" applyNumberFormat="1" applyFont="1" applyBorder="1" applyAlignment="1" applyProtection="1">
      <alignment vertical="center"/>
    </xf>
    <xf numFmtId="167" fontId="14" fillId="0" borderId="0" xfId="4" applyNumberFormat="1" applyFont="1" applyBorder="1" applyAlignment="1" applyProtection="1">
      <alignment vertical="center"/>
    </xf>
    <xf numFmtId="167" fontId="14" fillId="0" borderId="0" xfId="4" applyNumberFormat="1" applyFont="1" applyFill="1" applyAlignment="1" applyProtection="1">
      <alignment vertical="center"/>
    </xf>
    <xf numFmtId="168" fontId="13" fillId="0" borderId="3" xfId="5" applyNumberFormat="1" applyFont="1" applyBorder="1" applyAlignment="1" applyProtection="1">
      <alignment vertical="center"/>
    </xf>
    <xf numFmtId="37" fontId="14" fillId="0" borderId="3" xfId="1" applyNumberFormat="1" applyFont="1" applyBorder="1" applyAlignment="1">
      <alignment vertical="center"/>
    </xf>
    <xf numFmtId="167" fontId="14" fillId="0" borderId="3" xfId="4" applyNumberFormat="1" applyFont="1" applyBorder="1" applyAlignment="1" applyProtection="1">
      <alignment vertical="center"/>
    </xf>
    <xf numFmtId="167" fontId="14" fillId="0" borderId="2" xfId="4" applyNumberFormat="1" applyFont="1" applyFill="1" applyBorder="1" applyAlignment="1" applyProtection="1">
      <alignment vertical="center"/>
    </xf>
    <xf numFmtId="167" fontId="14" fillId="0" borderId="0" xfId="4" applyNumberFormat="1" applyFont="1" applyFill="1" applyBorder="1" applyAlignment="1" applyProtection="1">
      <alignment vertical="center"/>
    </xf>
    <xf numFmtId="167" fontId="14" fillId="0" borderId="3" xfId="4" applyNumberFormat="1" applyFont="1" applyFill="1" applyBorder="1" applyAlignment="1" applyProtection="1">
      <alignment vertical="center"/>
    </xf>
    <xf numFmtId="39" fontId="13" fillId="0" borderId="1" xfId="1" applyNumberFormat="1" applyFont="1" applyBorder="1" applyAlignment="1">
      <alignment horizontal="centerContinuous" vertical="center"/>
    </xf>
    <xf numFmtId="39" fontId="13" fillId="0" borderId="0" xfId="1" applyNumberFormat="1" applyFont="1" applyAlignment="1">
      <alignment horizontal="center" vertical="center"/>
    </xf>
    <xf numFmtId="39" fontId="13" fillId="0" borderId="1" xfId="1" applyNumberFormat="1" applyFont="1" applyBorder="1" applyAlignment="1">
      <alignment horizontal="center" vertical="center"/>
    </xf>
    <xf numFmtId="167" fontId="14" fillId="0" borderId="1" xfId="4" applyNumberFormat="1" applyFont="1" applyFill="1" applyBorder="1" applyAlignment="1" applyProtection="1">
      <alignment vertical="center"/>
    </xf>
    <xf numFmtId="39" fontId="11" fillId="0" borderId="0" xfId="1" applyNumberFormat="1" applyFont="1" applyAlignment="1">
      <alignment vertical="center"/>
    </xf>
    <xf numFmtId="168" fontId="13" fillId="0" borderId="0" xfId="7" applyNumberFormat="1" applyFont="1" applyFill="1" applyAlignment="1" applyProtection="1">
      <alignment vertical="center"/>
    </xf>
    <xf numFmtId="167" fontId="13" fillId="0" borderId="0" xfId="8" applyNumberFormat="1" applyFont="1" applyFill="1" applyAlignment="1" applyProtection="1">
      <alignment vertical="center"/>
    </xf>
    <xf numFmtId="167" fontId="14" fillId="0" borderId="0" xfId="8" applyNumberFormat="1" applyFont="1" applyFill="1" applyAlignment="1" applyProtection="1">
      <alignment vertical="center"/>
    </xf>
    <xf numFmtId="167" fontId="13" fillId="0" borderId="2" xfId="8" applyNumberFormat="1" applyFont="1" applyFill="1" applyBorder="1" applyAlignment="1" applyProtection="1">
      <alignment vertical="center"/>
    </xf>
    <xf numFmtId="168" fontId="13" fillId="0" borderId="1" xfId="7" applyNumberFormat="1" applyFont="1" applyFill="1" applyBorder="1" applyAlignment="1" applyProtection="1">
      <alignment vertical="center"/>
    </xf>
    <xf numFmtId="167" fontId="13" fillId="0" borderId="0" xfId="8" applyNumberFormat="1" applyFont="1" applyFill="1" applyBorder="1" applyAlignment="1" applyProtection="1">
      <alignment vertical="center"/>
    </xf>
    <xf numFmtId="167" fontId="14" fillId="0" borderId="0" xfId="8" applyNumberFormat="1" applyFont="1" applyFill="1" applyBorder="1" applyAlignment="1" applyProtection="1">
      <alignment vertical="center"/>
    </xf>
    <xf numFmtId="171" fontId="14" fillId="0" borderId="0" xfId="1" applyNumberFormat="1" applyFont="1" applyAlignment="1">
      <alignment vertical="center"/>
    </xf>
    <xf numFmtId="168" fontId="13" fillId="0" borderId="3" xfId="7" applyNumberFormat="1" applyFont="1" applyFill="1" applyBorder="1" applyAlignment="1" applyProtection="1">
      <alignment vertical="center"/>
    </xf>
    <xf numFmtId="164" fontId="20" fillId="0" borderId="0" xfId="1" applyFont="1" applyAlignment="1">
      <alignment vertical="center"/>
    </xf>
    <xf numFmtId="172" fontId="11" fillId="0" borderId="0" xfId="1" quotePrefix="1" applyNumberFormat="1" applyFont="1" applyAlignment="1">
      <alignment horizontal="left" vertical="center"/>
    </xf>
    <xf numFmtId="166" fontId="13" fillId="0" borderId="0" xfId="1" applyNumberFormat="1" applyFont="1" applyAlignment="1">
      <alignment horizontal="center" vertical="center"/>
    </xf>
    <xf numFmtId="168" fontId="13" fillId="0" borderId="4" xfId="7" applyNumberFormat="1" applyFont="1" applyFill="1" applyBorder="1" applyAlignment="1" applyProtection="1">
      <alignment vertical="center"/>
    </xf>
    <xf numFmtId="164" fontId="13" fillId="0" borderId="3" xfId="1" applyFont="1" applyBorder="1" applyAlignment="1">
      <alignment horizontal="center" vertical="center"/>
    </xf>
    <xf numFmtId="43" fontId="13" fillId="0" borderId="0" xfId="1" applyNumberFormat="1" applyFont="1" applyAlignment="1">
      <alignment vertical="center"/>
    </xf>
    <xf numFmtId="43" fontId="13" fillId="0" borderId="2" xfId="8" applyFont="1" applyBorder="1" applyAlignment="1" applyProtection="1">
      <alignment vertical="center"/>
    </xf>
    <xf numFmtId="44" fontId="13" fillId="0" borderId="2" xfId="7" applyFont="1" applyFill="1" applyBorder="1" applyAlignment="1" applyProtection="1">
      <alignment vertical="center"/>
    </xf>
    <xf numFmtId="167" fontId="13" fillId="0" borderId="1" xfId="8" applyNumberFormat="1" applyFont="1" applyFill="1" applyBorder="1" applyAlignment="1" applyProtection="1">
      <alignment vertical="center"/>
    </xf>
    <xf numFmtId="43" fontId="13" fillId="0" borderId="0" xfId="7" applyNumberFormat="1" applyFont="1" applyAlignment="1" applyProtection="1">
      <alignment vertical="center"/>
    </xf>
    <xf numFmtId="44" fontId="13" fillId="0" borderId="0" xfId="1" applyNumberFormat="1" applyFont="1" applyAlignment="1">
      <alignment vertical="center"/>
    </xf>
    <xf numFmtId="44" fontId="13" fillId="0" borderId="2" xfId="7" applyFont="1" applyBorder="1" applyAlignment="1" applyProtection="1">
      <alignment vertical="center"/>
    </xf>
    <xf numFmtId="164" fontId="13" fillId="0" borderId="0" xfId="1" applyFont="1"/>
    <xf numFmtId="168" fontId="13" fillId="0" borderId="0" xfId="7" applyNumberFormat="1" applyFont="1" applyFill="1" applyBorder="1" applyAlignment="1" applyProtection="1">
      <alignment vertical="center"/>
    </xf>
    <xf numFmtId="44" fontId="13" fillId="0" borderId="3" xfId="7" applyFont="1" applyBorder="1" applyAlignment="1" applyProtection="1">
      <alignment vertical="center"/>
    </xf>
    <xf numFmtId="167" fontId="13" fillId="0" borderId="3" xfId="8" applyNumberFormat="1" applyFont="1" applyFill="1" applyBorder="1" applyAlignment="1" applyProtection="1">
      <alignment vertical="center"/>
    </xf>
    <xf numFmtId="0" fontId="11" fillId="0" borderId="0" xfId="14" applyFont="1" applyAlignment="1">
      <alignment vertical="center"/>
    </xf>
    <xf numFmtId="0" fontId="11" fillId="0" borderId="0" xfId="14" quotePrefix="1" applyFont="1" applyAlignment="1">
      <alignment horizontal="left" vertical="center"/>
    </xf>
    <xf numFmtId="3" fontId="11" fillId="0" borderId="0" xfId="14" applyNumberFormat="1" applyFont="1" applyAlignment="1">
      <alignment vertical="center"/>
    </xf>
    <xf numFmtId="4" fontId="11" fillId="0" borderId="0" xfId="14" applyNumberFormat="1" applyFont="1" applyAlignment="1">
      <alignment vertical="center"/>
    </xf>
    <xf numFmtId="0" fontId="11" fillId="0" borderId="0" xfId="14" applyFont="1" applyAlignment="1">
      <alignment horizontal="right" vertical="center"/>
    </xf>
    <xf numFmtId="0" fontId="11" fillId="0" borderId="0" xfId="14" applyFont="1" applyAlignment="1">
      <alignment horizontal="center" vertical="center"/>
    </xf>
    <xf numFmtId="173" fontId="11" fillId="0" borderId="0" xfId="14" applyNumberFormat="1" applyFont="1" applyAlignment="1">
      <alignment horizontal="right" vertical="center"/>
    </xf>
    <xf numFmtId="174" fontId="11" fillId="0" borderId="0" xfId="14" applyNumberFormat="1" applyFont="1" applyAlignment="1">
      <alignment horizontal="right" vertical="center"/>
    </xf>
    <xf numFmtId="175" fontId="11" fillId="0" borderId="0" xfId="14" applyNumberFormat="1" applyFont="1" applyAlignment="1">
      <alignment horizontal="right" vertical="center"/>
    </xf>
    <xf numFmtId="3" fontId="11" fillId="0" borderId="0" xfId="14" quotePrefix="1" applyNumberFormat="1" applyFont="1" applyAlignment="1">
      <alignment horizontal="right" vertical="center"/>
    </xf>
    <xf numFmtId="0" fontId="12" fillId="0" borderId="0" xfId="14" quotePrefix="1" applyFont="1" applyAlignment="1">
      <alignment horizontal="left" vertical="center"/>
    </xf>
    <xf numFmtId="0" fontId="11" fillId="0" borderId="0" xfId="14" quotePrefix="1" applyFont="1" applyAlignment="1">
      <alignment horizontal="center" vertical="center"/>
    </xf>
    <xf numFmtId="0" fontId="12" fillId="0" borderId="0" xfId="14" applyFont="1" applyAlignment="1">
      <alignment vertical="center"/>
    </xf>
    <xf numFmtId="0" fontId="11" fillId="0" borderId="0" xfId="14" applyFont="1" applyAlignment="1">
      <alignment horizontal="left" vertical="center"/>
    </xf>
    <xf numFmtId="3" fontId="11" fillId="0" borderId="0" xfId="14" applyNumberFormat="1" applyFont="1" applyAlignment="1">
      <alignment horizontal="right" vertical="center"/>
    </xf>
    <xf numFmtId="3" fontId="11" fillId="0" borderId="0" xfId="14" quotePrefix="1" applyNumberFormat="1" applyFont="1" applyAlignment="1">
      <alignment vertical="center"/>
    </xf>
    <xf numFmtId="3" fontId="18" fillId="0" borderId="0" xfId="14" applyNumberFormat="1" applyFont="1" applyAlignment="1">
      <alignment vertical="center"/>
    </xf>
    <xf numFmtId="0" fontId="18" fillId="0" borderId="0" xfId="14" applyFont="1" applyAlignment="1">
      <alignment horizontal="right" vertical="center"/>
    </xf>
    <xf numFmtId="0" fontId="12" fillId="0" borderId="0" xfId="14" quotePrefix="1" applyFont="1" applyAlignment="1">
      <alignment horizontal="right" vertical="center"/>
    </xf>
    <xf numFmtId="173" fontId="12" fillId="0" borderId="0" xfId="14" applyNumberFormat="1" applyFont="1" applyAlignment="1">
      <alignment horizontal="right" vertical="center"/>
    </xf>
    <xf numFmtId="173" fontId="12" fillId="0" borderId="0" xfId="14" applyNumberFormat="1" applyFont="1" applyAlignment="1">
      <alignment horizontal="left" vertical="center"/>
    </xf>
    <xf numFmtId="0" fontId="13" fillId="0" borderId="0" xfId="14" applyFont="1" applyAlignment="1">
      <alignment horizontal="left" vertical="center"/>
    </xf>
    <xf numFmtId="0" fontId="13" fillId="0" borderId="0" xfId="14" applyFont="1" applyAlignment="1">
      <alignment vertical="center"/>
    </xf>
    <xf numFmtId="3" fontId="13" fillId="0" borderId="0" xfId="14" applyNumberFormat="1" applyFont="1" applyAlignment="1">
      <alignment vertical="center"/>
    </xf>
    <xf numFmtId="4" fontId="13" fillId="0" borderId="0" xfId="14" applyNumberFormat="1" applyFont="1" applyAlignment="1">
      <alignment vertical="center"/>
    </xf>
    <xf numFmtId="0" fontId="13" fillId="0" borderId="0" xfId="14" applyFont="1" applyAlignment="1">
      <alignment horizontal="right" vertical="center"/>
    </xf>
    <xf numFmtId="173" fontId="13" fillId="0" borderId="0" xfId="14" applyNumberFormat="1" applyFont="1" applyAlignment="1">
      <alignment horizontal="right" vertical="center"/>
    </xf>
    <xf numFmtId="174" fontId="13" fillId="0" borderId="0" xfId="14" applyNumberFormat="1" applyFont="1" applyAlignment="1">
      <alignment horizontal="right" vertical="center"/>
    </xf>
    <xf numFmtId="175" fontId="13" fillId="0" borderId="0" xfId="14" applyNumberFormat="1" applyFont="1" applyAlignment="1">
      <alignment horizontal="right" vertical="center"/>
    </xf>
    <xf numFmtId="173" fontId="13" fillId="0" borderId="0" xfId="14" applyNumberFormat="1" applyFont="1" applyAlignment="1">
      <alignment horizontal="center" vertical="center"/>
    </xf>
    <xf numFmtId="174" fontId="13" fillId="0" borderId="0" xfId="14" applyNumberFormat="1" applyFont="1" applyAlignment="1">
      <alignment horizontal="center" vertical="center"/>
    </xf>
    <xf numFmtId="175" fontId="13" fillId="0" borderId="0" xfId="14" applyNumberFormat="1" applyFont="1" applyAlignment="1">
      <alignment horizontal="center" vertical="center"/>
    </xf>
    <xf numFmtId="3" fontId="13" fillId="0" borderId="0" xfId="14" quotePrefix="1" applyNumberFormat="1" applyFont="1" applyAlignment="1">
      <alignment horizontal="center" vertical="center"/>
    </xf>
    <xf numFmtId="3" fontId="13" fillId="0" borderId="0" xfId="14" applyNumberFormat="1" applyFont="1" applyAlignment="1">
      <alignment horizontal="center" vertical="center"/>
    </xf>
    <xf numFmtId="4" fontId="13" fillId="0" borderId="0" xfId="14" applyNumberFormat="1" applyFont="1" applyAlignment="1">
      <alignment horizontal="center" vertical="center"/>
    </xf>
    <xf numFmtId="0" fontId="13" fillId="0" borderId="0" xfId="14" applyFont="1" applyAlignment="1">
      <alignment horizontal="center" vertical="center"/>
    </xf>
    <xf numFmtId="175" fontId="13" fillId="0" borderId="0" xfId="14" quotePrefix="1" applyNumberFormat="1" applyFont="1" applyAlignment="1">
      <alignment horizontal="center" vertical="center" wrapText="1"/>
    </xf>
    <xf numFmtId="3" fontId="13" fillId="0" borderId="0" xfId="14" applyNumberFormat="1" applyFont="1" applyAlignment="1">
      <alignment horizontal="left" vertical="center"/>
    </xf>
    <xf numFmtId="0" fontId="13" fillId="0" borderId="2" xfId="14" applyFont="1" applyBorder="1" applyAlignment="1">
      <alignment horizontal="center" vertical="center"/>
    </xf>
    <xf numFmtId="4" fontId="13" fillId="0" borderId="2" xfId="14" quotePrefix="1" applyNumberFormat="1" applyFont="1" applyBorder="1" applyAlignment="1">
      <alignment horizontal="center" vertical="center"/>
    </xf>
    <xf numFmtId="173" fontId="13" fillId="0" borderId="2" xfId="14" quotePrefix="1" applyNumberFormat="1" applyFont="1" applyBorder="1" applyAlignment="1">
      <alignment horizontal="center" vertical="center"/>
    </xf>
    <xf numFmtId="0" fontId="13" fillId="0" borderId="0" xfId="14" quotePrefix="1" applyFont="1" applyAlignment="1">
      <alignment horizontal="center" vertical="center"/>
    </xf>
    <xf numFmtId="173" fontId="13" fillId="0" borderId="0" xfId="14" quotePrefix="1" applyNumberFormat="1" applyFont="1" applyAlignment="1">
      <alignment horizontal="center" vertical="center"/>
    </xf>
    <xf numFmtId="174" fontId="13" fillId="0" borderId="0" xfId="14" quotePrefix="1" applyNumberFormat="1" applyFont="1" applyAlignment="1">
      <alignment horizontal="center" vertical="center"/>
    </xf>
    <xf numFmtId="175" fontId="13" fillId="0" borderId="2" xfId="14" applyNumberFormat="1" applyFont="1" applyBorder="1" applyAlignment="1">
      <alignment horizontal="center" vertical="center"/>
    </xf>
    <xf numFmtId="175" fontId="13" fillId="0" borderId="0" xfId="14" quotePrefix="1" applyNumberFormat="1" applyFont="1" applyAlignment="1">
      <alignment horizontal="center" vertical="center"/>
    </xf>
    <xf numFmtId="3" fontId="13" fillId="0" borderId="2" xfId="14" quotePrefix="1" applyNumberFormat="1" applyFont="1" applyBorder="1" applyAlignment="1">
      <alignment horizontal="center" vertical="center"/>
    </xf>
    <xf numFmtId="0" fontId="13" fillId="0" borderId="0" xfId="14" applyFont="1" applyAlignment="1">
      <alignment horizontal="right" vertical="center" wrapText="1"/>
    </xf>
    <xf numFmtId="0" fontId="13" fillId="0" borderId="0" xfId="14" applyFont="1" applyAlignment="1">
      <alignment vertical="center" wrapText="1"/>
    </xf>
    <xf numFmtId="0" fontId="13" fillId="0" borderId="0" xfId="14" applyFont="1" applyAlignment="1">
      <alignment horizontal="center" vertical="center" wrapText="1"/>
    </xf>
    <xf numFmtId="3" fontId="22" fillId="0" borderId="0" xfId="14" applyNumberFormat="1" applyFont="1" applyAlignment="1">
      <alignment horizontal="center" vertical="center" wrapText="1"/>
    </xf>
    <xf numFmtId="3" fontId="13" fillId="0" borderId="0" xfId="14" applyNumberFormat="1" applyFont="1" applyAlignment="1">
      <alignment horizontal="center" vertical="center" wrapText="1"/>
    </xf>
    <xf numFmtId="4" fontId="13" fillId="0" borderId="0" xfId="14" applyNumberFormat="1" applyFont="1" applyAlignment="1">
      <alignment horizontal="center" vertical="center" wrapText="1"/>
    </xf>
    <xf numFmtId="173" fontId="13" fillId="0" borderId="0" xfId="14" applyNumberFormat="1" applyFont="1" applyAlignment="1">
      <alignment horizontal="right" vertical="center" wrapText="1"/>
    </xf>
    <xf numFmtId="174" fontId="13" fillId="0" borderId="0" xfId="14" applyNumberFormat="1" applyFont="1" applyAlignment="1">
      <alignment horizontal="right" vertical="center" wrapText="1"/>
    </xf>
    <xf numFmtId="175" fontId="13" fillId="0" borderId="0" xfId="14" applyNumberFormat="1" applyFont="1" applyAlignment="1">
      <alignment horizontal="right" vertical="center" wrapText="1"/>
    </xf>
    <xf numFmtId="3" fontId="13" fillId="0" borderId="0" xfId="14" applyNumberFormat="1" applyFont="1" applyAlignment="1">
      <alignment horizontal="right" vertical="center" wrapText="1"/>
    </xf>
    <xf numFmtId="3" fontId="13" fillId="0" borderId="0" xfId="14" applyNumberFormat="1" applyFont="1" applyAlignment="1">
      <alignment horizontal="right" vertical="center"/>
    </xf>
    <xf numFmtId="0" fontId="13" fillId="0" borderId="0" xfId="14" quotePrefix="1" applyFont="1" applyAlignment="1">
      <alignment horizontal="right" vertical="center"/>
    </xf>
    <xf numFmtId="167" fontId="13" fillId="0" borderId="0" xfId="15" applyNumberFormat="1" applyFont="1" applyFill="1" applyBorder="1" applyAlignment="1">
      <alignment vertical="center"/>
    </xf>
    <xf numFmtId="4" fontId="13" fillId="0" borderId="0" xfId="14" applyNumberFormat="1" applyFont="1" applyAlignment="1">
      <alignment horizontal="right" vertical="center"/>
    </xf>
    <xf numFmtId="167" fontId="13" fillId="0" borderId="0" xfId="14" applyNumberFormat="1" applyFont="1" applyAlignment="1">
      <alignment horizontal="right" vertical="center"/>
    </xf>
    <xf numFmtId="167" fontId="13" fillId="0" borderId="0" xfId="14" applyNumberFormat="1" applyFont="1" applyAlignment="1">
      <alignment vertical="center"/>
    </xf>
    <xf numFmtId="167" fontId="13" fillId="0" borderId="0" xfId="15" applyNumberFormat="1" applyFont="1" applyFill="1" applyBorder="1" applyAlignment="1">
      <alignment horizontal="left" vertical="center"/>
    </xf>
    <xf numFmtId="170" fontId="13" fillId="0" borderId="0" xfId="14" applyNumberFormat="1" applyFont="1" applyAlignment="1">
      <alignment horizontal="right" vertical="center"/>
    </xf>
    <xf numFmtId="167" fontId="13" fillId="0" borderId="0" xfId="14" applyNumberFormat="1" applyFont="1" applyAlignment="1">
      <alignment horizontal="left" vertical="center" indent="1"/>
    </xf>
    <xf numFmtId="177" fontId="13" fillId="0" borderId="0" xfId="14" applyNumberFormat="1" applyFont="1" applyAlignment="1">
      <alignment horizontal="right" vertical="center"/>
    </xf>
    <xf numFmtId="43" fontId="13" fillId="0" borderId="0" xfId="14" applyNumberFormat="1" applyFont="1" applyAlignment="1">
      <alignment horizontal="right" vertical="center"/>
    </xf>
    <xf numFmtId="3" fontId="19" fillId="0" borderId="0" xfId="14" applyNumberFormat="1" applyFont="1" applyAlignment="1">
      <alignment horizontal="right" vertical="center"/>
    </xf>
    <xf numFmtId="176" fontId="13" fillId="0" borderId="0" xfId="14" applyNumberFormat="1" applyFont="1" applyAlignment="1">
      <alignment horizontal="right" vertical="center"/>
    </xf>
    <xf numFmtId="3" fontId="19" fillId="0" borderId="0" xfId="14" applyNumberFormat="1" applyFont="1" applyAlignment="1">
      <alignment vertical="center"/>
    </xf>
    <xf numFmtId="167" fontId="13" fillId="0" borderId="0" xfId="11" applyNumberFormat="1" applyFont="1" applyFill="1" applyAlignment="1" applyProtection="1">
      <alignment vertical="center"/>
    </xf>
    <xf numFmtId="167" fontId="13" fillId="0" borderId="0" xfId="15" applyNumberFormat="1" applyFont="1" applyFill="1" applyAlignment="1">
      <alignment vertical="center"/>
    </xf>
    <xf numFmtId="2" fontId="13" fillId="0" borderId="0" xfId="14" applyNumberFormat="1" applyFont="1" applyAlignment="1">
      <alignment vertical="center"/>
    </xf>
    <xf numFmtId="167" fontId="11" fillId="0" borderId="0" xfId="15" applyNumberFormat="1" applyFont="1" applyFill="1" applyAlignment="1">
      <alignment vertical="center"/>
    </xf>
    <xf numFmtId="167" fontId="11" fillId="0" borderId="0" xfId="15" applyNumberFormat="1" applyFont="1" applyFill="1" applyBorder="1" applyAlignment="1">
      <alignment vertical="center"/>
    </xf>
    <xf numFmtId="2" fontId="11" fillId="0" borderId="0" xfId="14" applyNumberFormat="1" applyFont="1" applyAlignment="1">
      <alignment vertical="center"/>
    </xf>
    <xf numFmtId="176" fontId="11" fillId="0" borderId="0" xfId="14" applyNumberFormat="1" applyFont="1" applyAlignment="1">
      <alignment horizontal="right" vertical="center"/>
    </xf>
    <xf numFmtId="167" fontId="13" fillId="0" borderId="0" xfId="11" applyNumberFormat="1" applyFont="1" applyFill="1" applyBorder="1" applyAlignment="1" applyProtection="1">
      <alignment vertical="center"/>
    </xf>
    <xf numFmtId="0" fontId="13" fillId="0" borderId="0" xfId="14" quotePrefix="1" applyFont="1" applyAlignment="1">
      <alignment horizontal="left" vertical="center"/>
    </xf>
    <xf numFmtId="0" fontId="13" fillId="0" borderId="0" xfId="14" applyFont="1" applyAlignment="1">
      <alignment horizontal="left" vertical="center" wrapText="1"/>
    </xf>
    <xf numFmtId="0" fontId="22" fillId="0" borderId="0" xfId="14" applyFont="1" applyAlignment="1">
      <alignment horizontal="left" vertical="center"/>
    </xf>
    <xf numFmtId="175" fontId="13" fillId="0" borderId="0" xfId="14" applyNumberFormat="1" applyFont="1" applyAlignment="1">
      <alignment horizontal="left" vertical="center"/>
    </xf>
    <xf numFmtId="0" fontId="23" fillId="0" borderId="0" xfId="14" applyFont="1" applyAlignment="1">
      <alignment horizontal="left" vertical="center"/>
    </xf>
    <xf numFmtId="175" fontId="23" fillId="0" borderId="0" xfId="14" applyNumberFormat="1" applyFont="1" applyAlignment="1">
      <alignment horizontal="left" vertical="center"/>
    </xf>
    <xf numFmtId="3" fontId="23" fillId="0" borderId="0" xfId="14" applyNumberFormat="1" applyFont="1" applyAlignment="1">
      <alignment horizontal="left" vertical="center"/>
    </xf>
    <xf numFmtId="175" fontId="19" fillId="0" borderId="0" xfId="14" applyNumberFormat="1" applyFont="1" applyAlignment="1">
      <alignment vertical="center"/>
    </xf>
    <xf numFmtId="39" fontId="13" fillId="0" borderId="0" xfId="15" applyNumberFormat="1" applyFont="1" applyFill="1" applyBorder="1" applyAlignment="1">
      <alignment vertical="center"/>
    </xf>
    <xf numFmtId="170" fontId="13" fillId="0" borderId="0" xfId="15" applyNumberFormat="1" applyFont="1" applyFill="1" applyBorder="1" applyAlignment="1">
      <alignment vertical="center"/>
    </xf>
    <xf numFmtId="176" fontId="13" fillId="0" borderId="0" xfId="15" applyNumberFormat="1" applyFont="1" applyFill="1" applyBorder="1" applyAlignment="1">
      <alignment vertical="center"/>
    </xf>
    <xf numFmtId="42" fontId="13" fillId="0" borderId="0" xfId="15" applyNumberFormat="1" applyFont="1" applyFill="1" applyBorder="1" applyAlignment="1">
      <alignment vertical="center"/>
    </xf>
    <xf numFmtId="167" fontId="13" fillId="0" borderId="0" xfId="15" applyNumberFormat="1" applyFont="1" applyFill="1" applyBorder="1" applyAlignment="1">
      <alignment horizontal="left" vertical="center" indent="1"/>
    </xf>
    <xf numFmtId="164" fontId="13" fillId="0" borderId="0" xfId="1" applyFont="1" applyAlignment="1" applyProtection="1">
      <alignment vertical="center"/>
      <protection locked="0"/>
    </xf>
    <xf numFmtId="167" fontId="13" fillId="0" borderId="0" xfId="7" applyNumberFormat="1" applyFont="1" applyAlignment="1" applyProtection="1">
      <alignment vertical="center"/>
    </xf>
    <xf numFmtId="167" fontId="13" fillId="0" borderId="2" xfId="7" applyNumberFormat="1" applyFont="1" applyBorder="1" applyAlignment="1" applyProtection="1">
      <alignment vertical="center"/>
    </xf>
    <xf numFmtId="167" fontId="13" fillId="0" borderId="0" xfId="7" applyNumberFormat="1" applyFont="1" applyBorder="1" applyAlignment="1" applyProtection="1">
      <alignment vertical="center"/>
    </xf>
    <xf numFmtId="165" fontId="14" fillId="0" borderId="0" xfId="6" applyFont="1" applyAlignment="1" applyProtection="1">
      <alignment vertical="center"/>
      <protection locked="0"/>
    </xf>
    <xf numFmtId="167" fontId="13" fillId="0" borderId="0" xfId="8" applyNumberFormat="1" applyFont="1" applyAlignment="1" applyProtection="1">
      <alignment vertical="center"/>
      <protection locked="0"/>
    </xf>
    <xf numFmtId="167" fontId="13" fillId="0" borderId="2" xfId="8" applyNumberFormat="1" applyFont="1" applyBorder="1" applyAlignment="1" applyProtection="1">
      <alignment vertical="center"/>
      <protection locked="0"/>
    </xf>
    <xf numFmtId="167" fontId="13" fillId="0" borderId="0" xfId="4" applyNumberFormat="1" applyFont="1" applyFill="1" applyBorder="1" applyAlignment="1" applyProtection="1">
      <alignment vertical="center"/>
    </xf>
    <xf numFmtId="164" fontId="6" fillId="0" borderId="0" xfId="3" applyNumberFormat="1" applyFont="1" applyAlignment="1">
      <alignment horizontal="left"/>
    </xf>
    <xf numFmtId="164" fontId="13" fillId="0" borderId="0" xfId="1" quotePrefix="1" applyFont="1" applyAlignment="1">
      <alignment horizontal="left" wrapText="1"/>
    </xf>
    <xf numFmtId="165" fontId="13" fillId="0" borderId="1" xfId="6" applyFont="1" applyBorder="1" applyAlignment="1">
      <alignment horizontal="center" vertical="center"/>
    </xf>
    <xf numFmtId="0" fontId="13" fillId="0" borderId="0" xfId="14" quotePrefix="1" applyFont="1" applyAlignment="1">
      <alignment horizontal="left" vertical="center"/>
    </xf>
    <xf numFmtId="0" fontId="13" fillId="0" borderId="0" xfId="14" applyFont="1" applyAlignment="1">
      <alignment horizontal="left" vertical="center"/>
    </xf>
  </cellXfs>
  <cellStyles count="16">
    <cellStyle name="Comma 2" xfId="4" xr:uid="{00000000-0005-0000-0000-000000000000}"/>
    <cellStyle name="Comma 3" xfId="8" xr:uid="{00000000-0005-0000-0000-000001000000}"/>
    <cellStyle name="Comma 3 2" xfId="11" xr:uid="{00000000-0005-0000-0000-000002000000}"/>
    <cellStyle name="Comma 4" xfId="10" xr:uid="{00000000-0005-0000-0000-000003000000}"/>
    <cellStyle name="Comma 5" xfId="13" xr:uid="{00000000-0005-0000-0000-000004000000}"/>
    <cellStyle name="Comma 6" xfId="15" xr:uid="{882F31B5-44BF-48ED-B5DF-CC30BA55F7AB}"/>
    <cellStyle name="Currency 2" xfId="5" xr:uid="{00000000-0005-0000-0000-000005000000}"/>
    <cellStyle name="Currency 3" xfId="7" xr:uid="{00000000-0005-0000-0000-000006000000}"/>
    <cellStyle name="Hyperlink" xfId="3" builtinId="8"/>
    <cellStyle name="Normal" xfId="0" builtinId="0"/>
    <cellStyle name="Normal 2" xfId="6" xr:uid="{00000000-0005-0000-0000-000009000000}"/>
    <cellStyle name="Normal 2 2" xfId="1" xr:uid="{00000000-0005-0000-0000-00000A000000}"/>
    <cellStyle name="Normal 3" xfId="9" xr:uid="{00000000-0005-0000-0000-00000B000000}"/>
    <cellStyle name="Normal 4" xfId="2" xr:uid="{00000000-0005-0000-0000-00000C000000}"/>
    <cellStyle name="Normal 5" xfId="12" xr:uid="{00000000-0005-0000-0000-00000D000000}"/>
    <cellStyle name="Normal 6" xfId="14" xr:uid="{7B38683F-03C3-408B-A3B4-6BB0697AB4C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0</xdr:row>
          <xdr:rowOff>0</xdr:rowOff>
        </xdr:from>
        <xdr:to>
          <xdr:col>12</xdr:col>
          <xdr:colOff>243840</xdr:colOff>
          <xdr:row>33</xdr:row>
          <xdr:rowOff>83820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7</xdr:row>
          <xdr:rowOff>137160</xdr:rowOff>
        </xdr:from>
        <xdr:to>
          <xdr:col>13</xdr:col>
          <xdr:colOff>259080</xdr:colOff>
          <xdr:row>59</xdr:row>
          <xdr:rowOff>45720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411480</xdr:colOff>
      <xdr:row>0</xdr:row>
      <xdr:rowOff>144780</xdr:rowOff>
    </xdr:from>
    <xdr:to>
      <xdr:col>12</xdr:col>
      <xdr:colOff>487680</xdr:colOff>
      <xdr:row>6</xdr:row>
      <xdr:rowOff>144780</xdr:rowOff>
    </xdr:to>
    <xdr:pic>
      <xdr:nvPicPr>
        <xdr:cNvPr id="7" name="Picture 6" descr="Text&#10;&#10;Description automatically generated">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0680" y="144780"/>
          <a:ext cx="6172200" cy="1097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apa.virginia.gov/data/download/local_government/comparative_cost/2020%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workbookViewId="0"/>
  </sheetViews>
  <sheetFormatPr defaultRowHeight="14.4" x14ac:dyDescent="0.3"/>
  <sheetData/>
  <sheetProtection algorithmName="SHA-512" hashValue="rhKLi3CcUoV+ZzjAklunTMil6u7pFT4pNu7TxW/MtPBUXC9FGmbGyfr3YGm1rS8Td9FMTNAAf4GIU+iEsQfarA==" saltValue="GyeEiJw5mHNELTXeUvgXVw==" spinCount="100000" sheet="1" objects="1" scenarios="1"/>
  <pageMargins left="0.7" right="0.7" top="0.75" bottom="0.75" header="0.3" footer="0.3"/>
  <pageSetup orientation="landscape" r:id="rId1"/>
  <drawing r:id="rId2"/>
  <legacyDrawing r:id="rId3"/>
  <oleObjects>
    <mc:AlternateContent xmlns:mc="http://schemas.openxmlformats.org/markup-compatibility/2006">
      <mc:Choice Requires="x14">
        <oleObject progId="Document" shapeId="3073" r:id="rId4">
          <objectPr defaultSize="0" r:id="rId5">
            <anchor moveWithCells="1">
              <from>
                <xdr:col>1</xdr:col>
                <xdr:colOff>91440</xdr:colOff>
                <xdr:row>0</xdr:row>
                <xdr:rowOff>0</xdr:rowOff>
              </from>
              <to>
                <xdr:col>12</xdr:col>
                <xdr:colOff>243840</xdr:colOff>
                <xdr:row>33</xdr:row>
                <xdr:rowOff>83820</xdr:rowOff>
              </to>
            </anchor>
          </objectPr>
        </oleObject>
      </mc:Choice>
      <mc:Fallback>
        <oleObject progId="Document" shapeId="30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3142-B9AE-4475-9910-B4ECB228D97D}">
  <sheetPr transitionEvaluation="1" transitionEntry="1"/>
  <dimension ref="A1:AR304"/>
  <sheetViews>
    <sheetView showGridLines="0" zoomScale="130" zoomScaleNormal="13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5546875" style="10" customWidth="1"/>
    <col min="2" max="2" width="1.88671875" style="10" customWidth="1"/>
    <col min="3" max="3" width="20.109375" style="10" customWidth="1"/>
    <col min="4" max="4" width="1.44140625" style="10" customWidth="1"/>
    <col min="5" max="5" width="14.6640625" style="10" customWidth="1"/>
    <col min="6" max="6" width="1.44140625" style="10" customWidth="1"/>
    <col min="7" max="7" width="11.5546875" style="10" customWidth="1"/>
    <col min="8" max="8" width="1.44140625" style="10" customWidth="1"/>
    <col min="9" max="9" width="11.5546875" style="10" customWidth="1"/>
    <col min="10" max="10" width="2.21875" style="10" customWidth="1"/>
    <col min="11" max="11" width="14.6640625" style="10" customWidth="1"/>
    <col min="12" max="12" width="1.44140625" style="10" customWidth="1"/>
    <col min="13" max="13" width="14.6640625" style="10" customWidth="1"/>
    <col min="14" max="14" width="1.6640625" style="10" customWidth="1"/>
    <col min="15" max="15" width="14.6640625" style="10" customWidth="1"/>
    <col min="16" max="16" width="1.44140625" style="10" customWidth="1"/>
    <col min="17" max="17" width="11.5546875" style="10" customWidth="1"/>
    <col min="18" max="18" width="1.44140625" style="10" customWidth="1"/>
    <col min="19" max="19" width="11.5546875" style="10" customWidth="1"/>
    <col min="20" max="20" width="1.44140625" style="10" customWidth="1"/>
    <col min="21" max="21" width="16.21875" style="10" customWidth="1"/>
    <col min="22" max="23" width="1.44140625" style="10" customWidth="1"/>
    <col min="24" max="24" width="13.109375" style="10" customWidth="1"/>
    <col min="25" max="25" width="1.44140625" style="10" customWidth="1"/>
    <col min="26" max="26" width="10" style="10" customWidth="1"/>
    <col min="27" max="27" width="2.21875" style="10" customWidth="1"/>
    <col min="28" max="28" width="13.109375" style="10" customWidth="1"/>
    <col min="29" max="29" width="1.44140625" style="10" customWidth="1"/>
    <col min="30" max="30" width="10" style="10" customWidth="1"/>
    <col min="31" max="31" width="2.21875" style="10" customWidth="1"/>
    <col min="32" max="32" width="13.109375" style="10" customWidth="1"/>
    <col min="33" max="33" width="1.44140625" style="10" customWidth="1"/>
    <col min="34" max="34" width="10" style="10" customWidth="1"/>
    <col min="35" max="35" width="2.21875" style="10" customWidth="1"/>
    <col min="36" max="36" width="13.109375" style="10" customWidth="1"/>
    <col min="37" max="37" width="2.21875" style="10" customWidth="1"/>
    <col min="38" max="38" width="4.5546875" style="10" customWidth="1"/>
    <col min="39" max="39" width="10.21875" style="10" customWidth="1"/>
    <col min="40" max="40" width="7.6640625" style="10" hidden="1" customWidth="1"/>
    <col min="41" max="41" width="1.44140625" style="10" hidden="1" customWidth="1"/>
    <col min="42" max="42" width="11.5546875" style="10" hidden="1" customWidth="1"/>
    <col min="43" max="43" width="1.44140625" style="10" hidden="1" customWidth="1"/>
    <col min="44" max="44" width="11.5546875" style="10" hidden="1" customWidth="1"/>
    <col min="45" max="256" width="11.5546875" style="10"/>
    <col min="257" max="257" width="4.5546875" style="10" customWidth="1"/>
    <col min="258" max="258" width="1.88671875" style="10" customWidth="1"/>
    <col min="259" max="259" width="20.109375" style="10" customWidth="1"/>
    <col min="260" max="260" width="1.44140625" style="10" customWidth="1"/>
    <col min="261" max="261" width="14.6640625" style="10" customWidth="1"/>
    <col min="262" max="262" width="1.44140625" style="10" customWidth="1"/>
    <col min="263" max="263" width="11.5546875" style="10"/>
    <col min="264" max="264" width="1.44140625" style="10" customWidth="1"/>
    <col min="265" max="265" width="11.5546875" style="10"/>
    <col min="266" max="266" width="2.21875" style="10" customWidth="1"/>
    <col min="267" max="267" width="14.6640625" style="10" customWidth="1"/>
    <col min="268" max="268" width="1.44140625" style="10" customWidth="1"/>
    <col min="269" max="269" width="14.6640625" style="10" customWidth="1"/>
    <col min="270" max="270" width="1.6640625" style="10" customWidth="1"/>
    <col min="271" max="271" width="14.6640625" style="10" customWidth="1"/>
    <col min="272" max="272" width="1.44140625" style="10" customWidth="1"/>
    <col min="273" max="273" width="11.5546875" style="10"/>
    <col min="274" max="274" width="1.44140625" style="10" customWidth="1"/>
    <col min="275" max="275" width="11.5546875" style="10"/>
    <col min="276" max="276" width="1.44140625" style="10" customWidth="1"/>
    <col min="277" max="277" width="16.21875" style="10" customWidth="1"/>
    <col min="278" max="279" width="1.44140625" style="10" customWidth="1"/>
    <col min="280" max="280" width="13.109375" style="10" customWidth="1"/>
    <col min="281" max="281" width="1.44140625" style="10" customWidth="1"/>
    <col min="282" max="282" width="10" style="10" customWidth="1"/>
    <col min="283" max="283" width="2.21875" style="10" customWidth="1"/>
    <col min="284" max="284" width="13.109375" style="10" customWidth="1"/>
    <col min="285" max="285" width="1.44140625" style="10" customWidth="1"/>
    <col min="286" max="286" width="10" style="10" customWidth="1"/>
    <col min="287" max="287" width="2.21875" style="10" customWidth="1"/>
    <col min="288" max="288" width="13.109375" style="10" customWidth="1"/>
    <col min="289" max="289" width="1.44140625" style="10" customWidth="1"/>
    <col min="290" max="290" width="10" style="10" customWidth="1"/>
    <col min="291" max="291" width="2.21875" style="10" customWidth="1"/>
    <col min="292" max="292" width="13.109375" style="10" customWidth="1"/>
    <col min="293" max="293" width="2.21875" style="10" customWidth="1"/>
    <col min="294" max="294" width="4.5546875" style="10" customWidth="1"/>
    <col min="295" max="295" width="10.21875" style="10" customWidth="1"/>
    <col min="296" max="296" width="7.6640625" style="10" customWidth="1"/>
    <col min="297" max="297" width="1.44140625" style="10" customWidth="1"/>
    <col min="298" max="298" width="11.5546875" style="10"/>
    <col min="299" max="299" width="1.44140625" style="10" customWidth="1"/>
    <col min="300" max="512" width="11.5546875" style="10"/>
    <col min="513" max="513" width="4.5546875" style="10" customWidth="1"/>
    <col min="514" max="514" width="1.88671875" style="10" customWidth="1"/>
    <col min="515" max="515" width="20.109375" style="10" customWidth="1"/>
    <col min="516" max="516" width="1.44140625" style="10" customWidth="1"/>
    <col min="517" max="517" width="14.6640625" style="10" customWidth="1"/>
    <col min="518" max="518" width="1.44140625" style="10" customWidth="1"/>
    <col min="519" max="519" width="11.5546875" style="10"/>
    <col min="520" max="520" width="1.44140625" style="10" customWidth="1"/>
    <col min="521" max="521" width="11.5546875" style="10"/>
    <col min="522" max="522" width="2.21875" style="10" customWidth="1"/>
    <col min="523" max="523" width="14.6640625" style="10" customWidth="1"/>
    <col min="524" max="524" width="1.44140625" style="10" customWidth="1"/>
    <col min="525" max="525" width="14.6640625" style="10" customWidth="1"/>
    <col min="526" max="526" width="1.6640625" style="10" customWidth="1"/>
    <col min="527" max="527" width="14.6640625" style="10" customWidth="1"/>
    <col min="528" max="528" width="1.44140625" style="10" customWidth="1"/>
    <col min="529" max="529" width="11.5546875" style="10"/>
    <col min="530" max="530" width="1.44140625" style="10" customWidth="1"/>
    <col min="531" max="531" width="11.5546875" style="10"/>
    <col min="532" max="532" width="1.44140625" style="10" customWidth="1"/>
    <col min="533" max="533" width="16.21875" style="10" customWidth="1"/>
    <col min="534" max="535" width="1.44140625" style="10" customWidth="1"/>
    <col min="536" max="536" width="13.109375" style="10" customWidth="1"/>
    <col min="537" max="537" width="1.44140625" style="10" customWidth="1"/>
    <col min="538" max="538" width="10" style="10" customWidth="1"/>
    <col min="539" max="539" width="2.21875" style="10" customWidth="1"/>
    <col min="540" max="540" width="13.109375" style="10" customWidth="1"/>
    <col min="541" max="541" width="1.44140625" style="10" customWidth="1"/>
    <col min="542" max="542" width="10" style="10" customWidth="1"/>
    <col min="543" max="543" width="2.21875" style="10" customWidth="1"/>
    <col min="544" max="544" width="13.109375" style="10" customWidth="1"/>
    <col min="545" max="545" width="1.44140625" style="10" customWidth="1"/>
    <col min="546" max="546" width="10" style="10" customWidth="1"/>
    <col min="547" max="547" width="2.21875" style="10" customWidth="1"/>
    <col min="548" max="548" width="13.109375" style="10" customWidth="1"/>
    <col min="549" max="549" width="2.21875" style="10" customWidth="1"/>
    <col min="550" max="550" width="4.5546875" style="10" customWidth="1"/>
    <col min="551" max="551" width="10.21875" style="10" customWidth="1"/>
    <col min="552" max="552" width="7.6640625" style="10" customWidth="1"/>
    <col min="553" max="553" width="1.44140625" style="10" customWidth="1"/>
    <col min="554" max="554" width="11.5546875" style="10"/>
    <col min="555" max="555" width="1.44140625" style="10" customWidth="1"/>
    <col min="556" max="768" width="11.5546875" style="10"/>
    <col min="769" max="769" width="4.5546875" style="10" customWidth="1"/>
    <col min="770" max="770" width="1.88671875" style="10" customWidth="1"/>
    <col min="771" max="771" width="20.109375" style="10" customWidth="1"/>
    <col min="772" max="772" width="1.44140625" style="10" customWidth="1"/>
    <col min="773" max="773" width="14.6640625" style="10" customWidth="1"/>
    <col min="774" max="774" width="1.44140625" style="10" customWidth="1"/>
    <col min="775" max="775" width="11.5546875" style="10"/>
    <col min="776" max="776" width="1.44140625" style="10" customWidth="1"/>
    <col min="777" max="777" width="11.5546875" style="10"/>
    <col min="778" max="778" width="2.21875" style="10" customWidth="1"/>
    <col min="779" max="779" width="14.6640625" style="10" customWidth="1"/>
    <col min="780" max="780" width="1.44140625" style="10" customWidth="1"/>
    <col min="781" max="781" width="14.6640625" style="10" customWidth="1"/>
    <col min="782" max="782" width="1.6640625" style="10" customWidth="1"/>
    <col min="783" max="783" width="14.6640625" style="10" customWidth="1"/>
    <col min="784" max="784" width="1.44140625" style="10" customWidth="1"/>
    <col min="785" max="785" width="11.5546875" style="10"/>
    <col min="786" max="786" width="1.44140625" style="10" customWidth="1"/>
    <col min="787" max="787" width="11.5546875" style="10"/>
    <col min="788" max="788" width="1.44140625" style="10" customWidth="1"/>
    <col min="789" max="789" width="16.21875" style="10" customWidth="1"/>
    <col min="790" max="791" width="1.44140625" style="10" customWidth="1"/>
    <col min="792" max="792" width="13.109375" style="10" customWidth="1"/>
    <col min="793" max="793" width="1.44140625" style="10" customWidth="1"/>
    <col min="794" max="794" width="10" style="10" customWidth="1"/>
    <col min="795" max="795" width="2.21875" style="10" customWidth="1"/>
    <col min="796" max="796" width="13.109375" style="10" customWidth="1"/>
    <col min="797" max="797" width="1.44140625" style="10" customWidth="1"/>
    <col min="798" max="798" width="10" style="10" customWidth="1"/>
    <col min="799" max="799" width="2.21875" style="10" customWidth="1"/>
    <col min="800" max="800" width="13.109375" style="10" customWidth="1"/>
    <col min="801" max="801" width="1.44140625" style="10" customWidth="1"/>
    <col min="802" max="802" width="10" style="10" customWidth="1"/>
    <col min="803" max="803" width="2.21875" style="10" customWidth="1"/>
    <col min="804" max="804" width="13.109375" style="10" customWidth="1"/>
    <col min="805" max="805" width="2.21875" style="10" customWidth="1"/>
    <col min="806" max="806" width="4.5546875" style="10" customWidth="1"/>
    <col min="807" max="807" width="10.21875" style="10" customWidth="1"/>
    <col min="808" max="808" width="7.6640625" style="10" customWidth="1"/>
    <col min="809" max="809" width="1.44140625" style="10" customWidth="1"/>
    <col min="810" max="810" width="11.5546875" style="10"/>
    <col min="811" max="811" width="1.44140625" style="10" customWidth="1"/>
    <col min="812" max="1024" width="11.5546875" style="10"/>
    <col min="1025" max="1025" width="4.5546875" style="10" customWidth="1"/>
    <col min="1026" max="1026" width="1.88671875" style="10" customWidth="1"/>
    <col min="1027" max="1027" width="20.109375" style="10" customWidth="1"/>
    <col min="1028" max="1028" width="1.44140625" style="10" customWidth="1"/>
    <col min="1029" max="1029" width="14.6640625" style="10" customWidth="1"/>
    <col min="1030" max="1030" width="1.44140625" style="10" customWidth="1"/>
    <col min="1031" max="1031" width="11.5546875" style="10"/>
    <col min="1032" max="1032" width="1.44140625" style="10" customWidth="1"/>
    <col min="1033" max="1033" width="11.5546875" style="10"/>
    <col min="1034" max="1034" width="2.21875" style="10" customWidth="1"/>
    <col min="1035" max="1035" width="14.6640625" style="10" customWidth="1"/>
    <col min="1036" max="1036" width="1.44140625" style="10" customWidth="1"/>
    <col min="1037" max="1037" width="14.6640625" style="10" customWidth="1"/>
    <col min="1038" max="1038" width="1.6640625" style="10" customWidth="1"/>
    <col min="1039" max="1039" width="14.6640625" style="10" customWidth="1"/>
    <col min="1040" max="1040" width="1.44140625" style="10" customWidth="1"/>
    <col min="1041" max="1041" width="11.5546875" style="10"/>
    <col min="1042" max="1042" width="1.44140625" style="10" customWidth="1"/>
    <col min="1043" max="1043" width="11.5546875" style="10"/>
    <col min="1044" max="1044" width="1.44140625" style="10" customWidth="1"/>
    <col min="1045" max="1045" width="16.21875" style="10" customWidth="1"/>
    <col min="1046" max="1047" width="1.44140625" style="10" customWidth="1"/>
    <col min="1048" max="1048" width="13.109375" style="10" customWidth="1"/>
    <col min="1049" max="1049" width="1.44140625" style="10" customWidth="1"/>
    <col min="1050" max="1050" width="10" style="10" customWidth="1"/>
    <col min="1051" max="1051" width="2.21875" style="10" customWidth="1"/>
    <col min="1052" max="1052" width="13.109375" style="10" customWidth="1"/>
    <col min="1053" max="1053" width="1.44140625" style="10" customWidth="1"/>
    <col min="1054" max="1054" width="10" style="10" customWidth="1"/>
    <col min="1055" max="1055" width="2.21875" style="10" customWidth="1"/>
    <col min="1056" max="1056" width="13.109375" style="10" customWidth="1"/>
    <col min="1057" max="1057" width="1.44140625" style="10" customWidth="1"/>
    <col min="1058" max="1058" width="10" style="10" customWidth="1"/>
    <col min="1059" max="1059" width="2.21875" style="10" customWidth="1"/>
    <col min="1060" max="1060" width="13.109375" style="10" customWidth="1"/>
    <col min="1061" max="1061" width="2.21875" style="10" customWidth="1"/>
    <col min="1062" max="1062" width="4.5546875" style="10" customWidth="1"/>
    <col min="1063" max="1063" width="10.21875" style="10" customWidth="1"/>
    <col min="1064" max="1064" width="7.6640625" style="10" customWidth="1"/>
    <col min="1065" max="1065" width="1.44140625" style="10" customWidth="1"/>
    <col min="1066" max="1066" width="11.5546875" style="10"/>
    <col min="1067" max="1067" width="1.44140625" style="10" customWidth="1"/>
    <col min="1068" max="1280" width="11.5546875" style="10"/>
    <col min="1281" max="1281" width="4.5546875" style="10" customWidth="1"/>
    <col min="1282" max="1282" width="1.88671875" style="10" customWidth="1"/>
    <col min="1283" max="1283" width="20.109375" style="10" customWidth="1"/>
    <col min="1284" max="1284" width="1.44140625" style="10" customWidth="1"/>
    <col min="1285" max="1285" width="14.6640625" style="10" customWidth="1"/>
    <col min="1286" max="1286" width="1.44140625" style="10" customWidth="1"/>
    <col min="1287" max="1287" width="11.5546875" style="10"/>
    <col min="1288" max="1288" width="1.44140625" style="10" customWidth="1"/>
    <col min="1289" max="1289" width="11.5546875" style="10"/>
    <col min="1290" max="1290" width="2.21875" style="10" customWidth="1"/>
    <col min="1291" max="1291" width="14.6640625" style="10" customWidth="1"/>
    <col min="1292" max="1292" width="1.44140625" style="10" customWidth="1"/>
    <col min="1293" max="1293" width="14.6640625" style="10" customWidth="1"/>
    <col min="1294" max="1294" width="1.6640625" style="10" customWidth="1"/>
    <col min="1295" max="1295" width="14.6640625" style="10" customWidth="1"/>
    <col min="1296" max="1296" width="1.44140625" style="10" customWidth="1"/>
    <col min="1297" max="1297" width="11.5546875" style="10"/>
    <col min="1298" max="1298" width="1.44140625" style="10" customWidth="1"/>
    <col min="1299" max="1299" width="11.5546875" style="10"/>
    <col min="1300" max="1300" width="1.44140625" style="10" customWidth="1"/>
    <col min="1301" max="1301" width="16.21875" style="10" customWidth="1"/>
    <col min="1302" max="1303" width="1.44140625" style="10" customWidth="1"/>
    <col min="1304" max="1304" width="13.109375" style="10" customWidth="1"/>
    <col min="1305" max="1305" width="1.44140625" style="10" customWidth="1"/>
    <col min="1306" max="1306" width="10" style="10" customWidth="1"/>
    <col min="1307" max="1307" width="2.21875" style="10" customWidth="1"/>
    <col min="1308" max="1308" width="13.109375" style="10" customWidth="1"/>
    <col min="1309" max="1309" width="1.44140625" style="10" customWidth="1"/>
    <col min="1310" max="1310" width="10" style="10" customWidth="1"/>
    <col min="1311" max="1311" width="2.21875" style="10" customWidth="1"/>
    <col min="1312" max="1312" width="13.109375" style="10" customWidth="1"/>
    <col min="1313" max="1313" width="1.44140625" style="10" customWidth="1"/>
    <col min="1314" max="1314" width="10" style="10" customWidth="1"/>
    <col min="1315" max="1315" width="2.21875" style="10" customWidth="1"/>
    <col min="1316" max="1316" width="13.109375" style="10" customWidth="1"/>
    <col min="1317" max="1317" width="2.21875" style="10" customWidth="1"/>
    <col min="1318" max="1318" width="4.5546875" style="10" customWidth="1"/>
    <col min="1319" max="1319" width="10.21875" style="10" customWidth="1"/>
    <col min="1320" max="1320" width="7.6640625" style="10" customWidth="1"/>
    <col min="1321" max="1321" width="1.44140625" style="10" customWidth="1"/>
    <col min="1322" max="1322" width="11.5546875" style="10"/>
    <col min="1323" max="1323" width="1.44140625" style="10" customWidth="1"/>
    <col min="1324" max="1536" width="11.5546875" style="10"/>
    <col min="1537" max="1537" width="4.5546875" style="10" customWidth="1"/>
    <col min="1538" max="1538" width="1.88671875" style="10" customWidth="1"/>
    <col min="1539" max="1539" width="20.109375" style="10" customWidth="1"/>
    <col min="1540" max="1540" width="1.44140625" style="10" customWidth="1"/>
    <col min="1541" max="1541" width="14.6640625" style="10" customWidth="1"/>
    <col min="1542" max="1542" width="1.44140625" style="10" customWidth="1"/>
    <col min="1543" max="1543" width="11.5546875" style="10"/>
    <col min="1544" max="1544" width="1.44140625" style="10" customWidth="1"/>
    <col min="1545" max="1545" width="11.5546875" style="10"/>
    <col min="1546" max="1546" width="2.21875" style="10" customWidth="1"/>
    <col min="1547" max="1547" width="14.6640625" style="10" customWidth="1"/>
    <col min="1548" max="1548" width="1.44140625" style="10" customWidth="1"/>
    <col min="1549" max="1549" width="14.6640625" style="10" customWidth="1"/>
    <col min="1550" max="1550" width="1.6640625" style="10" customWidth="1"/>
    <col min="1551" max="1551" width="14.6640625" style="10" customWidth="1"/>
    <col min="1552" max="1552" width="1.44140625" style="10" customWidth="1"/>
    <col min="1553" max="1553" width="11.5546875" style="10"/>
    <col min="1554" max="1554" width="1.44140625" style="10" customWidth="1"/>
    <col min="1555" max="1555" width="11.5546875" style="10"/>
    <col min="1556" max="1556" width="1.44140625" style="10" customWidth="1"/>
    <col min="1557" max="1557" width="16.21875" style="10" customWidth="1"/>
    <col min="1558" max="1559" width="1.44140625" style="10" customWidth="1"/>
    <col min="1560" max="1560" width="13.109375" style="10" customWidth="1"/>
    <col min="1561" max="1561" width="1.44140625" style="10" customWidth="1"/>
    <col min="1562" max="1562" width="10" style="10" customWidth="1"/>
    <col min="1563" max="1563" width="2.21875" style="10" customWidth="1"/>
    <col min="1564" max="1564" width="13.109375" style="10" customWidth="1"/>
    <col min="1565" max="1565" width="1.44140625" style="10" customWidth="1"/>
    <col min="1566" max="1566" width="10" style="10" customWidth="1"/>
    <col min="1567" max="1567" width="2.21875" style="10" customWidth="1"/>
    <col min="1568" max="1568" width="13.109375" style="10" customWidth="1"/>
    <col min="1569" max="1569" width="1.44140625" style="10" customWidth="1"/>
    <col min="1570" max="1570" width="10" style="10" customWidth="1"/>
    <col min="1571" max="1571" width="2.21875" style="10" customWidth="1"/>
    <col min="1572" max="1572" width="13.109375" style="10" customWidth="1"/>
    <col min="1573" max="1573" width="2.21875" style="10" customWidth="1"/>
    <col min="1574" max="1574" width="4.5546875" style="10" customWidth="1"/>
    <col min="1575" max="1575" width="10.21875" style="10" customWidth="1"/>
    <col min="1576" max="1576" width="7.6640625" style="10" customWidth="1"/>
    <col min="1577" max="1577" width="1.44140625" style="10" customWidth="1"/>
    <col min="1578" max="1578" width="11.5546875" style="10"/>
    <col min="1579" max="1579" width="1.44140625" style="10" customWidth="1"/>
    <col min="1580" max="1792" width="11.5546875" style="10"/>
    <col min="1793" max="1793" width="4.5546875" style="10" customWidth="1"/>
    <col min="1794" max="1794" width="1.88671875" style="10" customWidth="1"/>
    <col min="1795" max="1795" width="20.109375" style="10" customWidth="1"/>
    <col min="1796" max="1796" width="1.44140625" style="10" customWidth="1"/>
    <col min="1797" max="1797" width="14.6640625" style="10" customWidth="1"/>
    <col min="1798" max="1798" width="1.44140625" style="10" customWidth="1"/>
    <col min="1799" max="1799" width="11.5546875" style="10"/>
    <col min="1800" max="1800" width="1.44140625" style="10" customWidth="1"/>
    <col min="1801" max="1801" width="11.5546875" style="10"/>
    <col min="1802" max="1802" width="2.21875" style="10" customWidth="1"/>
    <col min="1803" max="1803" width="14.6640625" style="10" customWidth="1"/>
    <col min="1804" max="1804" width="1.44140625" style="10" customWidth="1"/>
    <col min="1805" max="1805" width="14.6640625" style="10" customWidth="1"/>
    <col min="1806" max="1806" width="1.6640625" style="10" customWidth="1"/>
    <col min="1807" max="1807" width="14.6640625" style="10" customWidth="1"/>
    <col min="1808" max="1808" width="1.44140625" style="10" customWidth="1"/>
    <col min="1809" max="1809" width="11.5546875" style="10"/>
    <col min="1810" max="1810" width="1.44140625" style="10" customWidth="1"/>
    <col min="1811" max="1811" width="11.5546875" style="10"/>
    <col min="1812" max="1812" width="1.44140625" style="10" customWidth="1"/>
    <col min="1813" max="1813" width="16.21875" style="10" customWidth="1"/>
    <col min="1814" max="1815" width="1.44140625" style="10" customWidth="1"/>
    <col min="1816" max="1816" width="13.109375" style="10" customWidth="1"/>
    <col min="1817" max="1817" width="1.44140625" style="10" customWidth="1"/>
    <col min="1818" max="1818" width="10" style="10" customWidth="1"/>
    <col min="1819" max="1819" width="2.21875" style="10" customWidth="1"/>
    <col min="1820" max="1820" width="13.109375" style="10" customWidth="1"/>
    <col min="1821" max="1821" width="1.44140625" style="10" customWidth="1"/>
    <col min="1822" max="1822" width="10" style="10" customWidth="1"/>
    <col min="1823" max="1823" width="2.21875" style="10" customWidth="1"/>
    <col min="1824" max="1824" width="13.109375" style="10" customWidth="1"/>
    <col min="1825" max="1825" width="1.44140625" style="10" customWidth="1"/>
    <col min="1826" max="1826" width="10" style="10" customWidth="1"/>
    <col min="1827" max="1827" width="2.21875" style="10" customWidth="1"/>
    <col min="1828" max="1828" width="13.109375" style="10" customWidth="1"/>
    <col min="1829" max="1829" width="2.21875" style="10" customWidth="1"/>
    <col min="1830" max="1830" width="4.5546875" style="10" customWidth="1"/>
    <col min="1831" max="1831" width="10.21875" style="10" customWidth="1"/>
    <col min="1832" max="1832" width="7.6640625" style="10" customWidth="1"/>
    <col min="1833" max="1833" width="1.44140625" style="10" customWidth="1"/>
    <col min="1834" max="1834" width="11.5546875" style="10"/>
    <col min="1835" max="1835" width="1.44140625" style="10" customWidth="1"/>
    <col min="1836" max="2048" width="11.5546875" style="10"/>
    <col min="2049" max="2049" width="4.5546875" style="10" customWidth="1"/>
    <col min="2050" max="2050" width="1.88671875" style="10" customWidth="1"/>
    <col min="2051" max="2051" width="20.109375" style="10" customWidth="1"/>
    <col min="2052" max="2052" width="1.44140625" style="10" customWidth="1"/>
    <col min="2053" max="2053" width="14.6640625" style="10" customWidth="1"/>
    <col min="2054" max="2054" width="1.44140625" style="10" customWidth="1"/>
    <col min="2055" max="2055" width="11.5546875" style="10"/>
    <col min="2056" max="2056" width="1.44140625" style="10" customWidth="1"/>
    <col min="2057" max="2057" width="11.5546875" style="10"/>
    <col min="2058" max="2058" width="2.21875" style="10" customWidth="1"/>
    <col min="2059" max="2059" width="14.6640625" style="10" customWidth="1"/>
    <col min="2060" max="2060" width="1.44140625" style="10" customWidth="1"/>
    <col min="2061" max="2061" width="14.6640625" style="10" customWidth="1"/>
    <col min="2062" max="2062" width="1.6640625" style="10" customWidth="1"/>
    <col min="2063" max="2063" width="14.6640625" style="10" customWidth="1"/>
    <col min="2064" max="2064" width="1.44140625" style="10" customWidth="1"/>
    <col min="2065" max="2065" width="11.5546875" style="10"/>
    <col min="2066" max="2066" width="1.44140625" style="10" customWidth="1"/>
    <col min="2067" max="2067" width="11.5546875" style="10"/>
    <col min="2068" max="2068" width="1.44140625" style="10" customWidth="1"/>
    <col min="2069" max="2069" width="16.21875" style="10" customWidth="1"/>
    <col min="2070" max="2071" width="1.44140625" style="10" customWidth="1"/>
    <col min="2072" max="2072" width="13.109375" style="10" customWidth="1"/>
    <col min="2073" max="2073" width="1.44140625" style="10" customWidth="1"/>
    <col min="2074" max="2074" width="10" style="10" customWidth="1"/>
    <col min="2075" max="2075" width="2.21875" style="10" customWidth="1"/>
    <col min="2076" max="2076" width="13.109375" style="10" customWidth="1"/>
    <col min="2077" max="2077" width="1.44140625" style="10" customWidth="1"/>
    <col min="2078" max="2078" width="10" style="10" customWidth="1"/>
    <col min="2079" max="2079" width="2.21875" style="10" customWidth="1"/>
    <col min="2080" max="2080" width="13.109375" style="10" customWidth="1"/>
    <col min="2081" max="2081" width="1.44140625" style="10" customWidth="1"/>
    <col min="2082" max="2082" width="10" style="10" customWidth="1"/>
    <col min="2083" max="2083" width="2.21875" style="10" customWidth="1"/>
    <col min="2084" max="2084" width="13.109375" style="10" customWidth="1"/>
    <col min="2085" max="2085" width="2.21875" style="10" customWidth="1"/>
    <col min="2086" max="2086" width="4.5546875" style="10" customWidth="1"/>
    <col min="2087" max="2087" width="10.21875" style="10" customWidth="1"/>
    <col min="2088" max="2088" width="7.6640625" style="10" customWidth="1"/>
    <col min="2089" max="2089" width="1.44140625" style="10" customWidth="1"/>
    <col min="2090" max="2090" width="11.5546875" style="10"/>
    <col min="2091" max="2091" width="1.44140625" style="10" customWidth="1"/>
    <col min="2092" max="2304" width="11.5546875" style="10"/>
    <col min="2305" max="2305" width="4.5546875" style="10" customWidth="1"/>
    <col min="2306" max="2306" width="1.88671875" style="10" customWidth="1"/>
    <col min="2307" max="2307" width="20.109375" style="10" customWidth="1"/>
    <col min="2308" max="2308" width="1.44140625" style="10" customWidth="1"/>
    <col min="2309" max="2309" width="14.6640625" style="10" customWidth="1"/>
    <col min="2310" max="2310" width="1.44140625" style="10" customWidth="1"/>
    <col min="2311" max="2311" width="11.5546875" style="10"/>
    <col min="2312" max="2312" width="1.44140625" style="10" customWidth="1"/>
    <col min="2313" max="2313" width="11.5546875" style="10"/>
    <col min="2314" max="2314" width="2.21875" style="10" customWidth="1"/>
    <col min="2315" max="2315" width="14.6640625" style="10" customWidth="1"/>
    <col min="2316" max="2316" width="1.44140625" style="10" customWidth="1"/>
    <col min="2317" max="2317" width="14.6640625" style="10" customWidth="1"/>
    <col min="2318" max="2318" width="1.6640625" style="10" customWidth="1"/>
    <col min="2319" max="2319" width="14.6640625" style="10" customWidth="1"/>
    <col min="2320" max="2320" width="1.44140625" style="10" customWidth="1"/>
    <col min="2321" max="2321" width="11.5546875" style="10"/>
    <col min="2322" max="2322" width="1.44140625" style="10" customWidth="1"/>
    <col min="2323" max="2323" width="11.5546875" style="10"/>
    <col min="2324" max="2324" width="1.44140625" style="10" customWidth="1"/>
    <col min="2325" max="2325" width="16.21875" style="10" customWidth="1"/>
    <col min="2326" max="2327" width="1.44140625" style="10" customWidth="1"/>
    <col min="2328" max="2328" width="13.109375" style="10" customWidth="1"/>
    <col min="2329" max="2329" width="1.44140625" style="10" customWidth="1"/>
    <col min="2330" max="2330" width="10" style="10" customWidth="1"/>
    <col min="2331" max="2331" width="2.21875" style="10" customWidth="1"/>
    <col min="2332" max="2332" width="13.109375" style="10" customWidth="1"/>
    <col min="2333" max="2333" width="1.44140625" style="10" customWidth="1"/>
    <col min="2334" max="2334" width="10" style="10" customWidth="1"/>
    <col min="2335" max="2335" width="2.21875" style="10" customWidth="1"/>
    <col min="2336" max="2336" width="13.109375" style="10" customWidth="1"/>
    <col min="2337" max="2337" width="1.44140625" style="10" customWidth="1"/>
    <col min="2338" max="2338" width="10" style="10" customWidth="1"/>
    <col min="2339" max="2339" width="2.21875" style="10" customWidth="1"/>
    <col min="2340" max="2340" width="13.109375" style="10" customWidth="1"/>
    <col min="2341" max="2341" width="2.21875" style="10" customWidth="1"/>
    <col min="2342" max="2342" width="4.5546875" style="10" customWidth="1"/>
    <col min="2343" max="2343" width="10.21875" style="10" customWidth="1"/>
    <col min="2344" max="2344" width="7.6640625" style="10" customWidth="1"/>
    <col min="2345" max="2345" width="1.44140625" style="10" customWidth="1"/>
    <col min="2346" max="2346" width="11.5546875" style="10"/>
    <col min="2347" max="2347" width="1.44140625" style="10" customWidth="1"/>
    <col min="2348" max="2560" width="11.5546875" style="10"/>
    <col min="2561" max="2561" width="4.5546875" style="10" customWidth="1"/>
    <col min="2562" max="2562" width="1.88671875" style="10" customWidth="1"/>
    <col min="2563" max="2563" width="20.109375" style="10" customWidth="1"/>
    <col min="2564" max="2564" width="1.44140625" style="10" customWidth="1"/>
    <col min="2565" max="2565" width="14.6640625" style="10" customWidth="1"/>
    <col min="2566" max="2566" width="1.44140625" style="10" customWidth="1"/>
    <col min="2567" max="2567" width="11.5546875" style="10"/>
    <col min="2568" max="2568" width="1.44140625" style="10" customWidth="1"/>
    <col min="2569" max="2569" width="11.5546875" style="10"/>
    <col min="2570" max="2570" width="2.21875" style="10" customWidth="1"/>
    <col min="2571" max="2571" width="14.6640625" style="10" customWidth="1"/>
    <col min="2572" max="2572" width="1.44140625" style="10" customWidth="1"/>
    <col min="2573" max="2573" width="14.6640625" style="10" customWidth="1"/>
    <col min="2574" max="2574" width="1.6640625" style="10" customWidth="1"/>
    <col min="2575" max="2575" width="14.6640625" style="10" customWidth="1"/>
    <col min="2576" max="2576" width="1.44140625" style="10" customWidth="1"/>
    <col min="2577" max="2577" width="11.5546875" style="10"/>
    <col min="2578" max="2578" width="1.44140625" style="10" customWidth="1"/>
    <col min="2579" max="2579" width="11.5546875" style="10"/>
    <col min="2580" max="2580" width="1.44140625" style="10" customWidth="1"/>
    <col min="2581" max="2581" width="16.21875" style="10" customWidth="1"/>
    <col min="2582" max="2583" width="1.44140625" style="10" customWidth="1"/>
    <col min="2584" max="2584" width="13.109375" style="10" customWidth="1"/>
    <col min="2585" max="2585" width="1.44140625" style="10" customWidth="1"/>
    <col min="2586" max="2586" width="10" style="10" customWidth="1"/>
    <col min="2587" max="2587" width="2.21875" style="10" customWidth="1"/>
    <col min="2588" max="2588" width="13.109375" style="10" customWidth="1"/>
    <col min="2589" max="2589" width="1.44140625" style="10" customWidth="1"/>
    <col min="2590" max="2590" width="10" style="10" customWidth="1"/>
    <col min="2591" max="2591" width="2.21875" style="10" customWidth="1"/>
    <col min="2592" max="2592" width="13.109375" style="10" customWidth="1"/>
    <col min="2593" max="2593" width="1.44140625" style="10" customWidth="1"/>
    <col min="2594" max="2594" width="10" style="10" customWidth="1"/>
    <col min="2595" max="2595" width="2.21875" style="10" customWidth="1"/>
    <col min="2596" max="2596" width="13.109375" style="10" customWidth="1"/>
    <col min="2597" max="2597" width="2.21875" style="10" customWidth="1"/>
    <col min="2598" max="2598" width="4.5546875" style="10" customWidth="1"/>
    <col min="2599" max="2599" width="10.21875" style="10" customWidth="1"/>
    <col min="2600" max="2600" width="7.6640625" style="10" customWidth="1"/>
    <col min="2601" max="2601" width="1.44140625" style="10" customWidth="1"/>
    <col min="2602" max="2602" width="11.5546875" style="10"/>
    <col min="2603" max="2603" width="1.44140625" style="10" customWidth="1"/>
    <col min="2604" max="2816" width="11.5546875" style="10"/>
    <col min="2817" max="2817" width="4.5546875" style="10" customWidth="1"/>
    <col min="2818" max="2818" width="1.88671875" style="10" customWidth="1"/>
    <col min="2819" max="2819" width="20.109375" style="10" customWidth="1"/>
    <col min="2820" max="2820" width="1.44140625" style="10" customWidth="1"/>
    <col min="2821" max="2821" width="14.6640625" style="10" customWidth="1"/>
    <col min="2822" max="2822" width="1.44140625" style="10" customWidth="1"/>
    <col min="2823" max="2823" width="11.5546875" style="10"/>
    <col min="2824" max="2824" width="1.44140625" style="10" customWidth="1"/>
    <col min="2825" max="2825" width="11.5546875" style="10"/>
    <col min="2826" max="2826" width="2.21875" style="10" customWidth="1"/>
    <col min="2827" max="2827" width="14.6640625" style="10" customWidth="1"/>
    <col min="2828" max="2828" width="1.44140625" style="10" customWidth="1"/>
    <col min="2829" max="2829" width="14.6640625" style="10" customWidth="1"/>
    <col min="2830" max="2830" width="1.6640625" style="10" customWidth="1"/>
    <col min="2831" max="2831" width="14.6640625" style="10" customWidth="1"/>
    <col min="2832" max="2832" width="1.44140625" style="10" customWidth="1"/>
    <col min="2833" max="2833" width="11.5546875" style="10"/>
    <col min="2834" max="2834" width="1.44140625" style="10" customWidth="1"/>
    <col min="2835" max="2835" width="11.5546875" style="10"/>
    <col min="2836" max="2836" width="1.44140625" style="10" customWidth="1"/>
    <col min="2837" max="2837" width="16.21875" style="10" customWidth="1"/>
    <col min="2838" max="2839" width="1.44140625" style="10" customWidth="1"/>
    <col min="2840" max="2840" width="13.109375" style="10" customWidth="1"/>
    <col min="2841" max="2841" width="1.44140625" style="10" customWidth="1"/>
    <col min="2842" max="2842" width="10" style="10" customWidth="1"/>
    <col min="2843" max="2843" width="2.21875" style="10" customWidth="1"/>
    <col min="2844" max="2844" width="13.109375" style="10" customWidth="1"/>
    <col min="2845" max="2845" width="1.44140625" style="10" customWidth="1"/>
    <col min="2846" max="2846" width="10" style="10" customWidth="1"/>
    <col min="2847" max="2847" width="2.21875" style="10" customWidth="1"/>
    <col min="2848" max="2848" width="13.109375" style="10" customWidth="1"/>
    <col min="2849" max="2849" width="1.44140625" style="10" customWidth="1"/>
    <col min="2850" max="2850" width="10" style="10" customWidth="1"/>
    <col min="2851" max="2851" width="2.21875" style="10" customWidth="1"/>
    <col min="2852" max="2852" width="13.109375" style="10" customWidth="1"/>
    <col min="2853" max="2853" width="2.21875" style="10" customWidth="1"/>
    <col min="2854" max="2854" width="4.5546875" style="10" customWidth="1"/>
    <col min="2855" max="2855" width="10.21875" style="10" customWidth="1"/>
    <col min="2856" max="2856" width="7.6640625" style="10" customWidth="1"/>
    <col min="2857" max="2857" width="1.44140625" style="10" customWidth="1"/>
    <col min="2858" max="2858" width="11.5546875" style="10"/>
    <col min="2859" max="2859" width="1.44140625" style="10" customWidth="1"/>
    <col min="2860" max="3072" width="11.5546875" style="10"/>
    <col min="3073" max="3073" width="4.5546875" style="10" customWidth="1"/>
    <col min="3074" max="3074" width="1.88671875" style="10" customWidth="1"/>
    <col min="3075" max="3075" width="20.109375" style="10" customWidth="1"/>
    <col min="3076" max="3076" width="1.44140625" style="10" customWidth="1"/>
    <col min="3077" max="3077" width="14.6640625" style="10" customWidth="1"/>
    <col min="3078" max="3078" width="1.44140625" style="10" customWidth="1"/>
    <col min="3079" max="3079" width="11.5546875" style="10"/>
    <col min="3080" max="3080" width="1.44140625" style="10" customWidth="1"/>
    <col min="3081" max="3081" width="11.5546875" style="10"/>
    <col min="3082" max="3082" width="2.21875" style="10" customWidth="1"/>
    <col min="3083" max="3083" width="14.6640625" style="10" customWidth="1"/>
    <col min="3084" max="3084" width="1.44140625" style="10" customWidth="1"/>
    <col min="3085" max="3085" width="14.6640625" style="10" customWidth="1"/>
    <col min="3086" max="3086" width="1.6640625" style="10" customWidth="1"/>
    <col min="3087" max="3087" width="14.6640625" style="10" customWidth="1"/>
    <col min="3088" max="3088" width="1.44140625" style="10" customWidth="1"/>
    <col min="3089" max="3089" width="11.5546875" style="10"/>
    <col min="3090" max="3090" width="1.44140625" style="10" customWidth="1"/>
    <col min="3091" max="3091" width="11.5546875" style="10"/>
    <col min="3092" max="3092" width="1.44140625" style="10" customWidth="1"/>
    <col min="3093" max="3093" width="16.21875" style="10" customWidth="1"/>
    <col min="3094" max="3095" width="1.44140625" style="10" customWidth="1"/>
    <col min="3096" max="3096" width="13.109375" style="10" customWidth="1"/>
    <col min="3097" max="3097" width="1.44140625" style="10" customWidth="1"/>
    <col min="3098" max="3098" width="10" style="10" customWidth="1"/>
    <col min="3099" max="3099" width="2.21875" style="10" customWidth="1"/>
    <col min="3100" max="3100" width="13.109375" style="10" customWidth="1"/>
    <col min="3101" max="3101" width="1.44140625" style="10" customWidth="1"/>
    <col min="3102" max="3102" width="10" style="10" customWidth="1"/>
    <col min="3103" max="3103" width="2.21875" style="10" customWidth="1"/>
    <col min="3104" max="3104" width="13.109375" style="10" customWidth="1"/>
    <col min="3105" max="3105" width="1.44140625" style="10" customWidth="1"/>
    <col min="3106" max="3106" width="10" style="10" customWidth="1"/>
    <col min="3107" max="3107" width="2.21875" style="10" customWidth="1"/>
    <col min="3108" max="3108" width="13.109375" style="10" customWidth="1"/>
    <col min="3109" max="3109" width="2.21875" style="10" customWidth="1"/>
    <col min="3110" max="3110" width="4.5546875" style="10" customWidth="1"/>
    <col min="3111" max="3111" width="10.21875" style="10" customWidth="1"/>
    <col min="3112" max="3112" width="7.6640625" style="10" customWidth="1"/>
    <col min="3113" max="3113" width="1.44140625" style="10" customWidth="1"/>
    <col min="3114" max="3114" width="11.5546875" style="10"/>
    <col min="3115" max="3115" width="1.44140625" style="10" customWidth="1"/>
    <col min="3116" max="3328" width="11.5546875" style="10"/>
    <col min="3329" max="3329" width="4.5546875" style="10" customWidth="1"/>
    <col min="3330" max="3330" width="1.88671875" style="10" customWidth="1"/>
    <col min="3331" max="3331" width="20.109375" style="10" customWidth="1"/>
    <col min="3332" max="3332" width="1.44140625" style="10" customWidth="1"/>
    <col min="3333" max="3333" width="14.6640625" style="10" customWidth="1"/>
    <col min="3334" max="3334" width="1.44140625" style="10" customWidth="1"/>
    <col min="3335" max="3335" width="11.5546875" style="10"/>
    <col min="3336" max="3336" width="1.44140625" style="10" customWidth="1"/>
    <col min="3337" max="3337" width="11.5546875" style="10"/>
    <col min="3338" max="3338" width="2.21875" style="10" customWidth="1"/>
    <col min="3339" max="3339" width="14.6640625" style="10" customWidth="1"/>
    <col min="3340" max="3340" width="1.44140625" style="10" customWidth="1"/>
    <col min="3341" max="3341" width="14.6640625" style="10" customWidth="1"/>
    <col min="3342" max="3342" width="1.6640625" style="10" customWidth="1"/>
    <col min="3343" max="3343" width="14.6640625" style="10" customWidth="1"/>
    <col min="3344" max="3344" width="1.44140625" style="10" customWidth="1"/>
    <col min="3345" max="3345" width="11.5546875" style="10"/>
    <col min="3346" max="3346" width="1.44140625" style="10" customWidth="1"/>
    <col min="3347" max="3347" width="11.5546875" style="10"/>
    <col min="3348" max="3348" width="1.44140625" style="10" customWidth="1"/>
    <col min="3349" max="3349" width="16.21875" style="10" customWidth="1"/>
    <col min="3350" max="3351" width="1.44140625" style="10" customWidth="1"/>
    <col min="3352" max="3352" width="13.109375" style="10" customWidth="1"/>
    <col min="3353" max="3353" width="1.44140625" style="10" customWidth="1"/>
    <col min="3354" max="3354" width="10" style="10" customWidth="1"/>
    <col min="3355" max="3355" width="2.21875" style="10" customWidth="1"/>
    <col min="3356" max="3356" width="13.109375" style="10" customWidth="1"/>
    <col min="3357" max="3357" width="1.44140625" style="10" customWidth="1"/>
    <col min="3358" max="3358" width="10" style="10" customWidth="1"/>
    <col min="3359" max="3359" width="2.21875" style="10" customWidth="1"/>
    <col min="3360" max="3360" width="13.109375" style="10" customWidth="1"/>
    <col min="3361" max="3361" width="1.44140625" style="10" customWidth="1"/>
    <col min="3362" max="3362" width="10" style="10" customWidth="1"/>
    <col min="3363" max="3363" width="2.21875" style="10" customWidth="1"/>
    <col min="3364" max="3364" width="13.109375" style="10" customWidth="1"/>
    <col min="3365" max="3365" width="2.21875" style="10" customWidth="1"/>
    <col min="3366" max="3366" width="4.5546875" style="10" customWidth="1"/>
    <col min="3367" max="3367" width="10.21875" style="10" customWidth="1"/>
    <col min="3368" max="3368" width="7.6640625" style="10" customWidth="1"/>
    <col min="3369" max="3369" width="1.44140625" style="10" customWidth="1"/>
    <col min="3370" max="3370" width="11.5546875" style="10"/>
    <col min="3371" max="3371" width="1.44140625" style="10" customWidth="1"/>
    <col min="3372" max="3584" width="11.5546875" style="10"/>
    <col min="3585" max="3585" width="4.5546875" style="10" customWidth="1"/>
    <col min="3586" max="3586" width="1.88671875" style="10" customWidth="1"/>
    <col min="3587" max="3587" width="20.109375" style="10" customWidth="1"/>
    <col min="3588" max="3588" width="1.44140625" style="10" customWidth="1"/>
    <col min="3589" max="3589" width="14.6640625" style="10" customWidth="1"/>
    <col min="3590" max="3590" width="1.44140625" style="10" customWidth="1"/>
    <col min="3591" max="3591" width="11.5546875" style="10"/>
    <col min="3592" max="3592" width="1.44140625" style="10" customWidth="1"/>
    <col min="3593" max="3593" width="11.5546875" style="10"/>
    <col min="3594" max="3594" width="2.21875" style="10" customWidth="1"/>
    <col min="3595" max="3595" width="14.6640625" style="10" customWidth="1"/>
    <col min="3596" max="3596" width="1.44140625" style="10" customWidth="1"/>
    <col min="3597" max="3597" width="14.6640625" style="10" customWidth="1"/>
    <col min="3598" max="3598" width="1.6640625" style="10" customWidth="1"/>
    <col min="3599" max="3599" width="14.6640625" style="10" customWidth="1"/>
    <col min="3600" max="3600" width="1.44140625" style="10" customWidth="1"/>
    <col min="3601" max="3601" width="11.5546875" style="10"/>
    <col min="3602" max="3602" width="1.44140625" style="10" customWidth="1"/>
    <col min="3603" max="3603" width="11.5546875" style="10"/>
    <col min="3604" max="3604" width="1.44140625" style="10" customWidth="1"/>
    <col min="3605" max="3605" width="16.21875" style="10" customWidth="1"/>
    <col min="3606" max="3607" width="1.44140625" style="10" customWidth="1"/>
    <col min="3608" max="3608" width="13.109375" style="10" customWidth="1"/>
    <col min="3609" max="3609" width="1.44140625" style="10" customWidth="1"/>
    <col min="3610" max="3610" width="10" style="10" customWidth="1"/>
    <col min="3611" max="3611" width="2.21875" style="10" customWidth="1"/>
    <col min="3612" max="3612" width="13.109375" style="10" customWidth="1"/>
    <col min="3613" max="3613" width="1.44140625" style="10" customWidth="1"/>
    <col min="3614" max="3614" width="10" style="10" customWidth="1"/>
    <col min="3615" max="3615" width="2.21875" style="10" customWidth="1"/>
    <col min="3616" max="3616" width="13.109375" style="10" customWidth="1"/>
    <col min="3617" max="3617" width="1.44140625" style="10" customWidth="1"/>
    <col min="3618" max="3618" width="10" style="10" customWidth="1"/>
    <col min="3619" max="3619" width="2.21875" style="10" customWidth="1"/>
    <col min="3620" max="3620" width="13.109375" style="10" customWidth="1"/>
    <col min="3621" max="3621" width="2.21875" style="10" customWidth="1"/>
    <col min="3622" max="3622" width="4.5546875" style="10" customWidth="1"/>
    <col min="3623" max="3623" width="10.21875" style="10" customWidth="1"/>
    <col min="3624" max="3624" width="7.6640625" style="10" customWidth="1"/>
    <col min="3625" max="3625" width="1.44140625" style="10" customWidth="1"/>
    <col min="3626" max="3626" width="11.5546875" style="10"/>
    <col min="3627" max="3627" width="1.44140625" style="10" customWidth="1"/>
    <col min="3628" max="3840" width="11.5546875" style="10"/>
    <col min="3841" max="3841" width="4.5546875" style="10" customWidth="1"/>
    <col min="3842" max="3842" width="1.88671875" style="10" customWidth="1"/>
    <col min="3843" max="3843" width="20.109375" style="10" customWidth="1"/>
    <col min="3844" max="3844" width="1.44140625" style="10" customWidth="1"/>
    <col min="3845" max="3845" width="14.6640625" style="10" customWidth="1"/>
    <col min="3846" max="3846" width="1.44140625" style="10" customWidth="1"/>
    <col min="3847" max="3847" width="11.5546875" style="10"/>
    <col min="3848" max="3848" width="1.44140625" style="10" customWidth="1"/>
    <col min="3849" max="3849" width="11.5546875" style="10"/>
    <col min="3850" max="3850" width="2.21875" style="10" customWidth="1"/>
    <col min="3851" max="3851" width="14.6640625" style="10" customWidth="1"/>
    <col min="3852" max="3852" width="1.44140625" style="10" customWidth="1"/>
    <col min="3853" max="3853" width="14.6640625" style="10" customWidth="1"/>
    <col min="3854" max="3854" width="1.6640625" style="10" customWidth="1"/>
    <col min="3855" max="3855" width="14.6640625" style="10" customWidth="1"/>
    <col min="3856" max="3856" width="1.44140625" style="10" customWidth="1"/>
    <col min="3857" max="3857" width="11.5546875" style="10"/>
    <col min="3858" max="3858" width="1.44140625" style="10" customWidth="1"/>
    <col min="3859" max="3859" width="11.5546875" style="10"/>
    <col min="3860" max="3860" width="1.44140625" style="10" customWidth="1"/>
    <col min="3861" max="3861" width="16.21875" style="10" customWidth="1"/>
    <col min="3862" max="3863" width="1.44140625" style="10" customWidth="1"/>
    <col min="3864" max="3864" width="13.109375" style="10" customWidth="1"/>
    <col min="3865" max="3865" width="1.44140625" style="10" customWidth="1"/>
    <col min="3866" max="3866" width="10" style="10" customWidth="1"/>
    <col min="3867" max="3867" width="2.21875" style="10" customWidth="1"/>
    <col min="3868" max="3868" width="13.109375" style="10" customWidth="1"/>
    <col min="3869" max="3869" width="1.44140625" style="10" customWidth="1"/>
    <col min="3870" max="3870" width="10" style="10" customWidth="1"/>
    <col min="3871" max="3871" width="2.21875" style="10" customWidth="1"/>
    <col min="3872" max="3872" width="13.109375" style="10" customWidth="1"/>
    <col min="3873" max="3873" width="1.44140625" style="10" customWidth="1"/>
    <col min="3874" max="3874" width="10" style="10" customWidth="1"/>
    <col min="3875" max="3875" width="2.21875" style="10" customWidth="1"/>
    <col min="3876" max="3876" width="13.109375" style="10" customWidth="1"/>
    <col min="3877" max="3877" width="2.21875" style="10" customWidth="1"/>
    <col min="3878" max="3878" width="4.5546875" style="10" customWidth="1"/>
    <col min="3879" max="3879" width="10.21875" style="10" customWidth="1"/>
    <col min="3880" max="3880" width="7.6640625" style="10" customWidth="1"/>
    <col min="3881" max="3881" width="1.44140625" style="10" customWidth="1"/>
    <col min="3882" max="3882" width="11.5546875" style="10"/>
    <col min="3883" max="3883" width="1.44140625" style="10" customWidth="1"/>
    <col min="3884" max="4096" width="11.5546875" style="10"/>
    <col min="4097" max="4097" width="4.5546875" style="10" customWidth="1"/>
    <col min="4098" max="4098" width="1.88671875" style="10" customWidth="1"/>
    <col min="4099" max="4099" width="20.109375" style="10" customWidth="1"/>
    <col min="4100" max="4100" width="1.44140625" style="10" customWidth="1"/>
    <col min="4101" max="4101" width="14.6640625" style="10" customWidth="1"/>
    <col min="4102" max="4102" width="1.44140625" style="10" customWidth="1"/>
    <col min="4103" max="4103" width="11.5546875" style="10"/>
    <col min="4104" max="4104" width="1.44140625" style="10" customWidth="1"/>
    <col min="4105" max="4105" width="11.5546875" style="10"/>
    <col min="4106" max="4106" width="2.21875" style="10" customWidth="1"/>
    <col min="4107" max="4107" width="14.6640625" style="10" customWidth="1"/>
    <col min="4108" max="4108" width="1.44140625" style="10" customWidth="1"/>
    <col min="4109" max="4109" width="14.6640625" style="10" customWidth="1"/>
    <col min="4110" max="4110" width="1.6640625" style="10" customWidth="1"/>
    <col min="4111" max="4111" width="14.6640625" style="10" customWidth="1"/>
    <col min="4112" max="4112" width="1.44140625" style="10" customWidth="1"/>
    <col min="4113" max="4113" width="11.5546875" style="10"/>
    <col min="4114" max="4114" width="1.44140625" style="10" customWidth="1"/>
    <col min="4115" max="4115" width="11.5546875" style="10"/>
    <col min="4116" max="4116" width="1.44140625" style="10" customWidth="1"/>
    <col min="4117" max="4117" width="16.21875" style="10" customWidth="1"/>
    <col min="4118" max="4119" width="1.44140625" style="10" customWidth="1"/>
    <col min="4120" max="4120" width="13.109375" style="10" customWidth="1"/>
    <col min="4121" max="4121" width="1.44140625" style="10" customWidth="1"/>
    <col min="4122" max="4122" width="10" style="10" customWidth="1"/>
    <col min="4123" max="4123" width="2.21875" style="10" customWidth="1"/>
    <col min="4124" max="4124" width="13.109375" style="10" customWidth="1"/>
    <col min="4125" max="4125" width="1.44140625" style="10" customWidth="1"/>
    <col min="4126" max="4126" width="10" style="10" customWidth="1"/>
    <col min="4127" max="4127" width="2.21875" style="10" customWidth="1"/>
    <col min="4128" max="4128" width="13.109375" style="10" customWidth="1"/>
    <col min="4129" max="4129" width="1.44140625" style="10" customWidth="1"/>
    <col min="4130" max="4130" width="10" style="10" customWidth="1"/>
    <col min="4131" max="4131" width="2.21875" style="10" customWidth="1"/>
    <col min="4132" max="4132" width="13.109375" style="10" customWidth="1"/>
    <col min="4133" max="4133" width="2.21875" style="10" customWidth="1"/>
    <col min="4134" max="4134" width="4.5546875" style="10" customWidth="1"/>
    <col min="4135" max="4135" width="10.21875" style="10" customWidth="1"/>
    <col min="4136" max="4136" width="7.6640625" style="10" customWidth="1"/>
    <col min="4137" max="4137" width="1.44140625" style="10" customWidth="1"/>
    <col min="4138" max="4138" width="11.5546875" style="10"/>
    <col min="4139" max="4139" width="1.44140625" style="10" customWidth="1"/>
    <col min="4140" max="4352" width="11.5546875" style="10"/>
    <col min="4353" max="4353" width="4.5546875" style="10" customWidth="1"/>
    <col min="4354" max="4354" width="1.88671875" style="10" customWidth="1"/>
    <col min="4355" max="4355" width="20.109375" style="10" customWidth="1"/>
    <col min="4356" max="4356" width="1.44140625" style="10" customWidth="1"/>
    <col min="4357" max="4357" width="14.6640625" style="10" customWidth="1"/>
    <col min="4358" max="4358" width="1.44140625" style="10" customWidth="1"/>
    <col min="4359" max="4359" width="11.5546875" style="10"/>
    <col min="4360" max="4360" width="1.44140625" style="10" customWidth="1"/>
    <col min="4361" max="4361" width="11.5546875" style="10"/>
    <col min="4362" max="4362" width="2.21875" style="10" customWidth="1"/>
    <col min="4363" max="4363" width="14.6640625" style="10" customWidth="1"/>
    <col min="4364" max="4364" width="1.44140625" style="10" customWidth="1"/>
    <col min="4365" max="4365" width="14.6640625" style="10" customWidth="1"/>
    <col min="4366" max="4366" width="1.6640625" style="10" customWidth="1"/>
    <col min="4367" max="4367" width="14.6640625" style="10" customWidth="1"/>
    <col min="4368" max="4368" width="1.44140625" style="10" customWidth="1"/>
    <col min="4369" max="4369" width="11.5546875" style="10"/>
    <col min="4370" max="4370" width="1.44140625" style="10" customWidth="1"/>
    <col min="4371" max="4371" width="11.5546875" style="10"/>
    <col min="4372" max="4372" width="1.44140625" style="10" customWidth="1"/>
    <col min="4373" max="4373" width="16.21875" style="10" customWidth="1"/>
    <col min="4374" max="4375" width="1.44140625" style="10" customWidth="1"/>
    <col min="4376" max="4376" width="13.109375" style="10" customWidth="1"/>
    <col min="4377" max="4377" width="1.44140625" style="10" customWidth="1"/>
    <col min="4378" max="4378" width="10" style="10" customWidth="1"/>
    <col min="4379" max="4379" width="2.21875" style="10" customWidth="1"/>
    <col min="4380" max="4380" width="13.109375" style="10" customWidth="1"/>
    <col min="4381" max="4381" width="1.44140625" style="10" customWidth="1"/>
    <col min="4382" max="4382" width="10" style="10" customWidth="1"/>
    <col min="4383" max="4383" width="2.21875" style="10" customWidth="1"/>
    <col min="4384" max="4384" width="13.109375" style="10" customWidth="1"/>
    <col min="4385" max="4385" width="1.44140625" style="10" customWidth="1"/>
    <col min="4386" max="4386" width="10" style="10" customWidth="1"/>
    <col min="4387" max="4387" width="2.21875" style="10" customWidth="1"/>
    <col min="4388" max="4388" width="13.109375" style="10" customWidth="1"/>
    <col min="4389" max="4389" width="2.21875" style="10" customWidth="1"/>
    <col min="4390" max="4390" width="4.5546875" style="10" customWidth="1"/>
    <col min="4391" max="4391" width="10.21875" style="10" customWidth="1"/>
    <col min="4392" max="4392" width="7.6640625" style="10" customWidth="1"/>
    <col min="4393" max="4393" width="1.44140625" style="10" customWidth="1"/>
    <col min="4394" max="4394" width="11.5546875" style="10"/>
    <col min="4395" max="4395" width="1.44140625" style="10" customWidth="1"/>
    <col min="4396" max="4608" width="11.5546875" style="10"/>
    <col min="4609" max="4609" width="4.5546875" style="10" customWidth="1"/>
    <col min="4610" max="4610" width="1.88671875" style="10" customWidth="1"/>
    <col min="4611" max="4611" width="20.109375" style="10" customWidth="1"/>
    <col min="4612" max="4612" width="1.44140625" style="10" customWidth="1"/>
    <col min="4613" max="4613" width="14.6640625" style="10" customWidth="1"/>
    <col min="4614" max="4614" width="1.44140625" style="10" customWidth="1"/>
    <col min="4615" max="4615" width="11.5546875" style="10"/>
    <col min="4616" max="4616" width="1.44140625" style="10" customWidth="1"/>
    <col min="4617" max="4617" width="11.5546875" style="10"/>
    <col min="4618" max="4618" width="2.21875" style="10" customWidth="1"/>
    <col min="4619" max="4619" width="14.6640625" style="10" customWidth="1"/>
    <col min="4620" max="4620" width="1.44140625" style="10" customWidth="1"/>
    <col min="4621" max="4621" width="14.6640625" style="10" customWidth="1"/>
    <col min="4622" max="4622" width="1.6640625" style="10" customWidth="1"/>
    <col min="4623" max="4623" width="14.6640625" style="10" customWidth="1"/>
    <col min="4624" max="4624" width="1.44140625" style="10" customWidth="1"/>
    <col min="4625" max="4625" width="11.5546875" style="10"/>
    <col min="4626" max="4626" width="1.44140625" style="10" customWidth="1"/>
    <col min="4627" max="4627" width="11.5546875" style="10"/>
    <col min="4628" max="4628" width="1.44140625" style="10" customWidth="1"/>
    <col min="4629" max="4629" width="16.21875" style="10" customWidth="1"/>
    <col min="4630" max="4631" width="1.44140625" style="10" customWidth="1"/>
    <col min="4632" max="4632" width="13.109375" style="10" customWidth="1"/>
    <col min="4633" max="4633" width="1.44140625" style="10" customWidth="1"/>
    <col min="4634" max="4634" width="10" style="10" customWidth="1"/>
    <col min="4635" max="4635" width="2.21875" style="10" customWidth="1"/>
    <col min="4636" max="4636" width="13.109375" style="10" customWidth="1"/>
    <col min="4637" max="4637" width="1.44140625" style="10" customWidth="1"/>
    <col min="4638" max="4638" width="10" style="10" customWidth="1"/>
    <col min="4639" max="4639" width="2.21875" style="10" customWidth="1"/>
    <col min="4640" max="4640" width="13.109375" style="10" customWidth="1"/>
    <col min="4641" max="4641" width="1.44140625" style="10" customWidth="1"/>
    <col min="4642" max="4642" width="10" style="10" customWidth="1"/>
    <col min="4643" max="4643" width="2.21875" style="10" customWidth="1"/>
    <col min="4644" max="4644" width="13.109375" style="10" customWidth="1"/>
    <col min="4645" max="4645" width="2.21875" style="10" customWidth="1"/>
    <col min="4646" max="4646" width="4.5546875" style="10" customWidth="1"/>
    <col min="4647" max="4647" width="10.21875" style="10" customWidth="1"/>
    <col min="4648" max="4648" width="7.6640625" style="10" customWidth="1"/>
    <col min="4649" max="4649" width="1.44140625" style="10" customWidth="1"/>
    <col min="4650" max="4650" width="11.5546875" style="10"/>
    <col min="4651" max="4651" width="1.44140625" style="10" customWidth="1"/>
    <col min="4652" max="4864" width="11.5546875" style="10"/>
    <col min="4865" max="4865" width="4.5546875" style="10" customWidth="1"/>
    <col min="4866" max="4866" width="1.88671875" style="10" customWidth="1"/>
    <col min="4867" max="4867" width="20.109375" style="10" customWidth="1"/>
    <col min="4868" max="4868" width="1.44140625" style="10" customWidth="1"/>
    <col min="4869" max="4869" width="14.6640625" style="10" customWidth="1"/>
    <col min="4870" max="4870" width="1.44140625" style="10" customWidth="1"/>
    <col min="4871" max="4871" width="11.5546875" style="10"/>
    <col min="4872" max="4872" width="1.44140625" style="10" customWidth="1"/>
    <col min="4873" max="4873" width="11.5546875" style="10"/>
    <col min="4874" max="4874" width="2.21875" style="10" customWidth="1"/>
    <col min="4875" max="4875" width="14.6640625" style="10" customWidth="1"/>
    <col min="4876" max="4876" width="1.44140625" style="10" customWidth="1"/>
    <col min="4877" max="4877" width="14.6640625" style="10" customWidth="1"/>
    <col min="4878" max="4878" width="1.6640625" style="10" customWidth="1"/>
    <col min="4879" max="4879" width="14.6640625" style="10" customWidth="1"/>
    <col min="4880" max="4880" width="1.44140625" style="10" customWidth="1"/>
    <col min="4881" max="4881" width="11.5546875" style="10"/>
    <col min="4882" max="4882" width="1.44140625" style="10" customWidth="1"/>
    <col min="4883" max="4883" width="11.5546875" style="10"/>
    <col min="4884" max="4884" width="1.44140625" style="10" customWidth="1"/>
    <col min="4885" max="4885" width="16.21875" style="10" customWidth="1"/>
    <col min="4886" max="4887" width="1.44140625" style="10" customWidth="1"/>
    <col min="4888" max="4888" width="13.109375" style="10" customWidth="1"/>
    <col min="4889" max="4889" width="1.44140625" style="10" customWidth="1"/>
    <col min="4890" max="4890" width="10" style="10" customWidth="1"/>
    <col min="4891" max="4891" width="2.21875" style="10" customWidth="1"/>
    <col min="4892" max="4892" width="13.109375" style="10" customWidth="1"/>
    <col min="4893" max="4893" width="1.44140625" style="10" customWidth="1"/>
    <col min="4894" max="4894" width="10" style="10" customWidth="1"/>
    <col min="4895" max="4895" width="2.21875" style="10" customWidth="1"/>
    <col min="4896" max="4896" width="13.109375" style="10" customWidth="1"/>
    <col min="4897" max="4897" width="1.44140625" style="10" customWidth="1"/>
    <col min="4898" max="4898" width="10" style="10" customWidth="1"/>
    <col min="4899" max="4899" width="2.21875" style="10" customWidth="1"/>
    <col min="4900" max="4900" width="13.109375" style="10" customWidth="1"/>
    <col min="4901" max="4901" width="2.21875" style="10" customWidth="1"/>
    <col min="4902" max="4902" width="4.5546875" style="10" customWidth="1"/>
    <col min="4903" max="4903" width="10.21875" style="10" customWidth="1"/>
    <col min="4904" max="4904" width="7.6640625" style="10" customWidth="1"/>
    <col min="4905" max="4905" width="1.44140625" style="10" customWidth="1"/>
    <col min="4906" max="4906" width="11.5546875" style="10"/>
    <col min="4907" max="4907" width="1.44140625" style="10" customWidth="1"/>
    <col min="4908" max="5120" width="11.5546875" style="10"/>
    <col min="5121" max="5121" width="4.5546875" style="10" customWidth="1"/>
    <col min="5122" max="5122" width="1.88671875" style="10" customWidth="1"/>
    <col min="5123" max="5123" width="20.109375" style="10" customWidth="1"/>
    <col min="5124" max="5124" width="1.44140625" style="10" customWidth="1"/>
    <col min="5125" max="5125" width="14.6640625" style="10" customWidth="1"/>
    <col min="5126" max="5126" width="1.44140625" style="10" customWidth="1"/>
    <col min="5127" max="5127" width="11.5546875" style="10"/>
    <col min="5128" max="5128" width="1.44140625" style="10" customWidth="1"/>
    <col min="5129" max="5129" width="11.5546875" style="10"/>
    <col min="5130" max="5130" width="2.21875" style="10" customWidth="1"/>
    <col min="5131" max="5131" width="14.6640625" style="10" customWidth="1"/>
    <col min="5132" max="5132" width="1.44140625" style="10" customWidth="1"/>
    <col min="5133" max="5133" width="14.6640625" style="10" customWidth="1"/>
    <col min="5134" max="5134" width="1.6640625" style="10" customWidth="1"/>
    <col min="5135" max="5135" width="14.6640625" style="10" customWidth="1"/>
    <col min="5136" max="5136" width="1.44140625" style="10" customWidth="1"/>
    <col min="5137" max="5137" width="11.5546875" style="10"/>
    <col min="5138" max="5138" width="1.44140625" style="10" customWidth="1"/>
    <col min="5139" max="5139" width="11.5546875" style="10"/>
    <col min="5140" max="5140" width="1.44140625" style="10" customWidth="1"/>
    <col min="5141" max="5141" width="16.21875" style="10" customWidth="1"/>
    <col min="5142" max="5143" width="1.44140625" style="10" customWidth="1"/>
    <col min="5144" max="5144" width="13.109375" style="10" customWidth="1"/>
    <col min="5145" max="5145" width="1.44140625" style="10" customWidth="1"/>
    <col min="5146" max="5146" width="10" style="10" customWidth="1"/>
    <col min="5147" max="5147" width="2.21875" style="10" customWidth="1"/>
    <col min="5148" max="5148" width="13.109375" style="10" customWidth="1"/>
    <col min="5149" max="5149" width="1.44140625" style="10" customWidth="1"/>
    <col min="5150" max="5150" width="10" style="10" customWidth="1"/>
    <col min="5151" max="5151" width="2.21875" style="10" customWidth="1"/>
    <col min="5152" max="5152" width="13.109375" style="10" customWidth="1"/>
    <col min="5153" max="5153" width="1.44140625" style="10" customWidth="1"/>
    <col min="5154" max="5154" width="10" style="10" customWidth="1"/>
    <col min="5155" max="5155" width="2.21875" style="10" customWidth="1"/>
    <col min="5156" max="5156" width="13.109375" style="10" customWidth="1"/>
    <col min="5157" max="5157" width="2.21875" style="10" customWidth="1"/>
    <col min="5158" max="5158" width="4.5546875" style="10" customWidth="1"/>
    <col min="5159" max="5159" width="10.21875" style="10" customWidth="1"/>
    <col min="5160" max="5160" width="7.6640625" style="10" customWidth="1"/>
    <col min="5161" max="5161" width="1.44140625" style="10" customWidth="1"/>
    <col min="5162" max="5162" width="11.5546875" style="10"/>
    <col min="5163" max="5163" width="1.44140625" style="10" customWidth="1"/>
    <col min="5164" max="5376" width="11.5546875" style="10"/>
    <col min="5377" max="5377" width="4.5546875" style="10" customWidth="1"/>
    <col min="5378" max="5378" width="1.88671875" style="10" customWidth="1"/>
    <col min="5379" max="5379" width="20.109375" style="10" customWidth="1"/>
    <col min="5380" max="5380" width="1.44140625" style="10" customWidth="1"/>
    <col min="5381" max="5381" width="14.6640625" style="10" customWidth="1"/>
    <col min="5382" max="5382" width="1.44140625" style="10" customWidth="1"/>
    <col min="5383" max="5383" width="11.5546875" style="10"/>
    <col min="5384" max="5384" width="1.44140625" style="10" customWidth="1"/>
    <col min="5385" max="5385" width="11.5546875" style="10"/>
    <col min="5386" max="5386" width="2.21875" style="10" customWidth="1"/>
    <col min="5387" max="5387" width="14.6640625" style="10" customWidth="1"/>
    <col min="5388" max="5388" width="1.44140625" style="10" customWidth="1"/>
    <col min="5389" max="5389" width="14.6640625" style="10" customWidth="1"/>
    <col min="5390" max="5390" width="1.6640625" style="10" customWidth="1"/>
    <col min="5391" max="5391" width="14.6640625" style="10" customWidth="1"/>
    <col min="5392" max="5392" width="1.44140625" style="10" customWidth="1"/>
    <col min="5393" max="5393" width="11.5546875" style="10"/>
    <col min="5394" max="5394" width="1.44140625" style="10" customWidth="1"/>
    <col min="5395" max="5395" width="11.5546875" style="10"/>
    <col min="5396" max="5396" width="1.44140625" style="10" customWidth="1"/>
    <col min="5397" max="5397" width="16.21875" style="10" customWidth="1"/>
    <col min="5398" max="5399" width="1.44140625" style="10" customWidth="1"/>
    <col min="5400" max="5400" width="13.109375" style="10" customWidth="1"/>
    <col min="5401" max="5401" width="1.44140625" style="10" customWidth="1"/>
    <col min="5402" max="5402" width="10" style="10" customWidth="1"/>
    <col min="5403" max="5403" width="2.21875" style="10" customWidth="1"/>
    <col min="5404" max="5404" width="13.109375" style="10" customWidth="1"/>
    <col min="5405" max="5405" width="1.44140625" style="10" customWidth="1"/>
    <col min="5406" max="5406" width="10" style="10" customWidth="1"/>
    <col min="5407" max="5407" width="2.21875" style="10" customWidth="1"/>
    <col min="5408" max="5408" width="13.109375" style="10" customWidth="1"/>
    <col min="5409" max="5409" width="1.44140625" style="10" customWidth="1"/>
    <col min="5410" max="5410" width="10" style="10" customWidth="1"/>
    <col min="5411" max="5411" width="2.21875" style="10" customWidth="1"/>
    <col min="5412" max="5412" width="13.109375" style="10" customWidth="1"/>
    <col min="5413" max="5413" width="2.21875" style="10" customWidth="1"/>
    <col min="5414" max="5414" width="4.5546875" style="10" customWidth="1"/>
    <col min="5415" max="5415" width="10.21875" style="10" customWidth="1"/>
    <col min="5416" max="5416" width="7.6640625" style="10" customWidth="1"/>
    <col min="5417" max="5417" width="1.44140625" style="10" customWidth="1"/>
    <col min="5418" max="5418" width="11.5546875" style="10"/>
    <col min="5419" max="5419" width="1.44140625" style="10" customWidth="1"/>
    <col min="5420" max="5632" width="11.5546875" style="10"/>
    <col min="5633" max="5633" width="4.5546875" style="10" customWidth="1"/>
    <col min="5634" max="5634" width="1.88671875" style="10" customWidth="1"/>
    <col min="5635" max="5635" width="20.109375" style="10" customWidth="1"/>
    <col min="5636" max="5636" width="1.44140625" style="10" customWidth="1"/>
    <col min="5637" max="5637" width="14.6640625" style="10" customWidth="1"/>
    <col min="5638" max="5638" width="1.44140625" style="10" customWidth="1"/>
    <col min="5639" max="5639" width="11.5546875" style="10"/>
    <col min="5640" max="5640" width="1.44140625" style="10" customWidth="1"/>
    <col min="5641" max="5641" width="11.5546875" style="10"/>
    <col min="5642" max="5642" width="2.21875" style="10" customWidth="1"/>
    <col min="5643" max="5643" width="14.6640625" style="10" customWidth="1"/>
    <col min="5644" max="5644" width="1.44140625" style="10" customWidth="1"/>
    <col min="5645" max="5645" width="14.6640625" style="10" customWidth="1"/>
    <col min="5646" max="5646" width="1.6640625" style="10" customWidth="1"/>
    <col min="5647" max="5647" width="14.6640625" style="10" customWidth="1"/>
    <col min="5648" max="5648" width="1.44140625" style="10" customWidth="1"/>
    <col min="5649" max="5649" width="11.5546875" style="10"/>
    <col min="5650" max="5650" width="1.44140625" style="10" customWidth="1"/>
    <col min="5651" max="5651" width="11.5546875" style="10"/>
    <col min="5652" max="5652" width="1.44140625" style="10" customWidth="1"/>
    <col min="5653" max="5653" width="16.21875" style="10" customWidth="1"/>
    <col min="5654" max="5655" width="1.44140625" style="10" customWidth="1"/>
    <col min="5656" max="5656" width="13.109375" style="10" customWidth="1"/>
    <col min="5657" max="5657" width="1.44140625" style="10" customWidth="1"/>
    <col min="5658" max="5658" width="10" style="10" customWidth="1"/>
    <col min="5659" max="5659" width="2.21875" style="10" customWidth="1"/>
    <col min="5660" max="5660" width="13.109375" style="10" customWidth="1"/>
    <col min="5661" max="5661" width="1.44140625" style="10" customWidth="1"/>
    <col min="5662" max="5662" width="10" style="10" customWidth="1"/>
    <col min="5663" max="5663" width="2.21875" style="10" customWidth="1"/>
    <col min="5664" max="5664" width="13.109375" style="10" customWidth="1"/>
    <col min="5665" max="5665" width="1.44140625" style="10" customWidth="1"/>
    <col min="5666" max="5666" width="10" style="10" customWidth="1"/>
    <col min="5667" max="5667" width="2.21875" style="10" customWidth="1"/>
    <col min="5668" max="5668" width="13.109375" style="10" customWidth="1"/>
    <col min="5669" max="5669" width="2.21875" style="10" customWidth="1"/>
    <col min="5670" max="5670" width="4.5546875" style="10" customWidth="1"/>
    <col min="5671" max="5671" width="10.21875" style="10" customWidth="1"/>
    <col min="5672" max="5672" width="7.6640625" style="10" customWidth="1"/>
    <col min="5673" max="5673" width="1.44140625" style="10" customWidth="1"/>
    <col min="5674" max="5674" width="11.5546875" style="10"/>
    <col min="5675" max="5675" width="1.44140625" style="10" customWidth="1"/>
    <col min="5676" max="5888" width="11.5546875" style="10"/>
    <col min="5889" max="5889" width="4.5546875" style="10" customWidth="1"/>
    <col min="5890" max="5890" width="1.88671875" style="10" customWidth="1"/>
    <col min="5891" max="5891" width="20.109375" style="10" customWidth="1"/>
    <col min="5892" max="5892" width="1.44140625" style="10" customWidth="1"/>
    <col min="5893" max="5893" width="14.6640625" style="10" customWidth="1"/>
    <col min="5894" max="5894" width="1.44140625" style="10" customWidth="1"/>
    <col min="5895" max="5895" width="11.5546875" style="10"/>
    <col min="5896" max="5896" width="1.44140625" style="10" customWidth="1"/>
    <col min="5897" max="5897" width="11.5546875" style="10"/>
    <col min="5898" max="5898" width="2.21875" style="10" customWidth="1"/>
    <col min="5899" max="5899" width="14.6640625" style="10" customWidth="1"/>
    <col min="5900" max="5900" width="1.44140625" style="10" customWidth="1"/>
    <col min="5901" max="5901" width="14.6640625" style="10" customWidth="1"/>
    <col min="5902" max="5902" width="1.6640625" style="10" customWidth="1"/>
    <col min="5903" max="5903" width="14.6640625" style="10" customWidth="1"/>
    <col min="5904" max="5904" width="1.44140625" style="10" customWidth="1"/>
    <col min="5905" max="5905" width="11.5546875" style="10"/>
    <col min="5906" max="5906" width="1.44140625" style="10" customWidth="1"/>
    <col min="5907" max="5907" width="11.5546875" style="10"/>
    <col min="5908" max="5908" width="1.44140625" style="10" customWidth="1"/>
    <col min="5909" max="5909" width="16.21875" style="10" customWidth="1"/>
    <col min="5910" max="5911" width="1.44140625" style="10" customWidth="1"/>
    <col min="5912" max="5912" width="13.109375" style="10" customWidth="1"/>
    <col min="5913" max="5913" width="1.44140625" style="10" customWidth="1"/>
    <col min="5914" max="5914" width="10" style="10" customWidth="1"/>
    <col min="5915" max="5915" width="2.21875" style="10" customWidth="1"/>
    <col min="5916" max="5916" width="13.109375" style="10" customWidth="1"/>
    <col min="5917" max="5917" width="1.44140625" style="10" customWidth="1"/>
    <col min="5918" max="5918" width="10" style="10" customWidth="1"/>
    <col min="5919" max="5919" width="2.21875" style="10" customWidth="1"/>
    <col min="5920" max="5920" width="13.109375" style="10" customWidth="1"/>
    <col min="5921" max="5921" width="1.44140625" style="10" customWidth="1"/>
    <col min="5922" max="5922" width="10" style="10" customWidth="1"/>
    <col min="5923" max="5923" width="2.21875" style="10" customWidth="1"/>
    <col min="5924" max="5924" width="13.109375" style="10" customWidth="1"/>
    <col min="5925" max="5925" width="2.21875" style="10" customWidth="1"/>
    <col min="5926" max="5926" width="4.5546875" style="10" customWidth="1"/>
    <col min="5927" max="5927" width="10.21875" style="10" customWidth="1"/>
    <col min="5928" max="5928" width="7.6640625" style="10" customWidth="1"/>
    <col min="5929" max="5929" width="1.44140625" style="10" customWidth="1"/>
    <col min="5930" max="5930" width="11.5546875" style="10"/>
    <col min="5931" max="5931" width="1.44140625" style="10" customWidth="1"/>
    <col min="5932" max="6144" width="11.5546875" style="10"/>
    <col min="6145" max="6145" width="4.5546875" style="10" customWidth="1"/>
    <col min="6146" max="6146" width="1.88671875" style="10" customWidth="1"/>
    <col min="6147" max="6147" width="20.109375" style="10" customWidth="1"/>
    <col min="6148" max="6148" width="1.44140625" style="10" customWidth="1"/>
    <col min="6149" max="6149" width="14.6640625" style="10" customWidth="1"/>
    <col min="6150" max="6150" width="1.44140625" style="10" customWidth="1"/>
    <col min="6151" max="6151" width="11.5546875" style="10"/>
    <col min="6152" max="6152" width="1.44140625" style="10" customWidth="1"/>
    <col min="6153" max="6153" width="11.5546875" style="10"/>
    <col min="6154" max="6154" width="2.21875" style="10" customWidth="1"/>
    <col min="6155" max="6155" width="14.6640625" style="10" customWidth="1"/>
    <col min="6156" max="6156" width="1.44140625" style="10" customWidth="1"/>
    <col min="6157" max="6157" width="14.6640625" style="10" customWidth="1"/>
    <col min="6158" max="6158" width="1.6640625" style="10" customWidth="1"/>
    <col min="6159" max="6159" width="14.6640625" style="10" customWidth="1"/>
    <col min="6160" max="6160" width="1.44140625" style="10" customWidth="1"/>
    <col min="6161" max="6161" width="11.5546875" style="10"/>
    <col min="6162" max="6162" width="1.44140625" style="10" customWidth="1"/>
    <col min="6163" max="6163" width="11.5546875" style="10"/>
    <col min="6164" max="6164" width="1.44140625" style="10" customWidth="1"/>
    <col min="6165" max="6165" width="16.21875" style="10" customWidth="1"/>
    <col min="6166" max="6167" width="1.44140625" style="10" customWidth="1"/>
    <col min="6168" max="6168" width="13.109375" style="10" customWidth="1"/>
    <col min="6169" max="6169" width="1.44140625" style="10" customWidth="1"/>
    <col min="6170" max="6170" width="10" style="10" customWidth="1"/>
    <col min="6171" max="6171" width="2.21875" style="10" customWidth="1"/>
    <col min="6172" max="6172" width="13.109375" style="10" customWidth="1"/>
    <col min="6173" max="6173" width="1.44140625" style="10" customWidth="1"/>
    <col min="6174" max="6174" width="10" style="10" customWidth="1"/>
    <col min="6175" max="6175" width="2.21875" style="10" customWidth="1"/>
    <col min="6176" max="6176" width="13.109375" style="10" customWidth="1"/>
    <col min="6177" max="6177" width="1.44140625" style="10" customWidth="1"/>
    <col min="6178" max="6178" width="10" style="10" customWidth="1"/>
    <col min="6179" max="6179" width="2.21875" style="10" customWidth="1"/>
    <col min="6180" max="6180" width="13.109375" style="10" customWidth="1"/>
    <col min="6181" max="6181" width="2.21875" style="10" customWidth="1"/>
    <col min="6182" max="6182" width="4.5546875" style="10" customWidth="1"/>
    <col min="6183" max="6183" width="10.21875" style="10" customWidth="1"/>
    <col min="6184" max="6184" width="7.6640625" style="10" customWidth="1"/>
    <col min="6185" max="6185" width="1.44140625" style="10" customWidth="1"/>
    <col min="6186" max="6186" width="11.5546875" style="10"/>
    <col min="6187" max="6187" width="1.44140625" style="10" customWidth="1"/>
    <col min="6188" max="6400" width="11.5546875" style="10"/>
    <col min="6401" max="6401" width="4.5546875" style="10" customWidth="1"/>
    <col min="6402" max="6402" width="1.88671875" style="10" customWidth="1"/>
    <col min="6403" max="6403" width="20.109375" style="10" customWidth="1"/>
    <col min="6404" max="6404" width="1.44140625" style="10" customWidth="1"/>
    <col min="6405" max="6405" width="14.6640625" style="10" customWidth="1"/>
    <col min="6406" max="6406" width="1.44140625" style="10" customWidth="1"/>
    <col min="6407" max="6407" width="11.5546875" style="10"/>
    <col min="6408" max="6408" width="1.44140625" style="10" customWidth="1"/>
    <col min="6409" max="6409" width="11.5546875" style="10"/>
    <col min="6410" max="6410" width="2.21875" style="10" customWidth="1"/>
    <col min="6411" max="6411" width="14.6640625" style="10" customWidth="1"/>
    <col min="6412" max="6412" width="1.44140625" style="10" customWidth="1"/>
    <col min="6413" max="6413" width="14.6640625" style="10" customWidth="1"/>
    <col min="6414" max="6414" width="1.6640625" style="10" customWidth="1"/>
    <col min="6415" max="6415" width="14.6640625" style="10" customWidth="1"/>
    <col min="6416" max="6416" width="1.44140625" style="10" customWidth="1"/>
    <col min="6417" max="6417" width="11.5546875" style="10"/>
    <col min="6418" max="6418" width="1.44140625" style="10" customWidth="1"/>
    <col min="6419" max="6419" width="11.5546875" style="10"/>
    <col min="6420" max="6420" width="1.44140625" style="10" customWidth="1"/>
    <col min="6421" max="6421" width="16.21875" style="10" customWidth="1"/>
    <col min="6422" max="6423" width="1.44140625" style="10" customWidth="1"/>
    <col min="6424" max="6424" width="13.109375" style="10" customWidth="1"/>
    <col min="6425" max="6425" width="1.44140625" style="10" customWidth="1"/>
    <col min="6426" max="6426" width="10" style="10" customWidth="1"/>
    <col min="6427" max="6427" width="2.21875" style="10" customWidth="1"/>
    <col min="6428" max="6428" width="13.109375" style="10" customWidth="1"/>
    <col min="6429" max="6429" width="1.44140625" style="10" customWidth="1"/>
    <col min="6430" max="6430" width="10" style="10" customWidth="1"/>
    <col min="6431" max="6431" width="2.21875" style="10" customWidth="1"/>
    <col min="6432" max="6432" width="13.109375" style="10" customWidth="1"/>
    <col min="6433" max="6433" width="1.44140625" style="10" customWidth="1"/>
    <col min="6434" max="6434" width="10" style="10" customWidth="1"/>
    <col min="6435" max="6435" width="2.21875" style="10" customWidth="1"/>
    <col min="6436" max="6436" width="13.109375" style="10" customWidth="1"/>
    <col min="6437" max="6437" width="2.21875" style="10" customWidth="1"/>
    <col min="6438" max="6438" width="4.5546875" style="10" customWidth="1"/>
    <col min="6439" max="6439" width="10.21875" style="10" customWidth="1"/>
    <col min="6440" max="6440" width="7.6640625" style="10" customWidth="1"/>
    <col min="6441" max="6441" width="1.44140625" style="10" customWidth="1"/>
    <col min="6442" max="6442" width="11.5546875" style="10"/>
    <col min="6443" max="6443" width="1.44140625" style="10" customWidth="1"/>
    <col min="6444" max="6656" width="11.5546875" style="10"/>
    <col min="6657" max="6657" width="4.5546875" style="10" customWidth="1"/>
    <col min="6658" max="6658" width="1.88671875" style="10" customWidth="1"/>
    <col min="6659" max="6659" width="20.109375" style="10" customWidth="1"/>
    <col min="6660" max="6660" width="1.44140625" style="10" customWidth="1"/>
    <col min="6661" max="6661" width="14.6640625" style="10" customWidth="1"/>
    <col min="6662" max="6662" width="1.44140625" style="10" customWidth="1"/>
    <col min="6663" max="6663" width="11.5546875" style="10"/>
    <col min="6664" max="6664" width="1.44140625" style="10" customWidth="1"/>
    <col min="6665" max="6665" width="11.5546875" style="10"/>
    <col min="6666" max="6666" width="2.21875" style="10" customWidth="1"/>
    <col min="6667" max="6667" width="14.6640625" style="10" customWidth="1"/>
    <col min="6668" max="6668" width="1.44140625" style="10" customWidth="1"/>
    <col min="6669" max="6669" width="14.6640625" style="10" customWidth="1"/>
    <col min="6670" max="6670" width="1.6640625" style="10" customWidth="1"/>
    <col min="6671" max="6671" width="14.6640625" style="10" customWidth="1"/>
    <col min="6672" max="6672" width="1.44140625" style="10" customWidth="1"/>
    <col min="6673" max="6673" width="11.5546875" style="10"/>
    <col min="6674" max="6674" width="1.44140625" style="10" customWidth="1"/>
    <col min="6675" max="6675" width="11.5546875" style="10"/>
    <col min="6676" max="6676" width="1.44140625" style="10" customWidth="1"/>
    <col min="6677" max="6677" width="16.21875" style="10" customWidth="1"/>
    <col min="6678" max="6679" width="1.44140625" style="10" customWidth="1"/>
    <col min="6680" max="6680" width="13.109375" style="10" customWidth="1"/>
    <col min="6681" max="6681" width="1.44140625" style="10" customWidth="1"/>
    <col min="6682" max="6682" width="10" style="10" customWidth="1"/>
    <col min="6683" max="6683" width="2.21875" style="10" customWidth="1"/>
    <col min="6684" max="6684" width="13.109375" style="10" customWidth="1"/>
    <col min="6685" max="6685" width="1.44140625" style="10" customWidth="1"/>
    <col min="6686" max="6686" width="10" style="10" customWidth="1"/>
    <col min="6687" max="6687" width="2.21875" style="10" customWidth="1"/>
    <col min="6688" max="6688" width="13.109375" style="10" customWidth="1"/>
    <col min="6689" max="6689" width="1.44140625" style="10" customWidth="1"/>
    <col min="6690" max="6690" width="10" style="10" customWidth="1"/>
    <col min="6691" max="6691" width="2.21875" style="10" customWidth="1"/>
    <col min="6692" max="6692" width="13.109375" style="10" customWidth="1"/>
    <col min="6693" max="6693" width="2.21875" style="10" customWidth="1"/>
    <col min="6694" max="6694" width="4.5546875" style="10" customWidth="1"/>
    <col min="6695" max="6695" width="10.21875" style="10" customWidth="1"/>
    <col min="6696" max="6696" width="7.6640625" style="10" customWidth="1"/>
    <col min="6697" max="6697" width="1.44140625" style="10" customWidth="1"/>
    <col min="6698" max="6698" width="11.5546875" style="10"/>
    <col min="6699" max="6699" width="1.44140625" style="10" customWidth="1"/>
    <col min="6700" max="6912" width="11.5546875" style="10"/>
    <col min="6913" max="6913" width="4.5546875" style="10" customWidth="1"/>
    <col min="6914" max="6914" width="1.88671875" style="10" customWidth="1"/>
    <col min="6915" max="6915" width="20.109375" style="10" customWidth="1"/>
    <col min="6916" max="6916" width="1.44140625" style="10" customWidth="1"/>
    <col min="6917" max="6917" width="14.6640625" style="10" customWidth="1"/>
    <col min="6918" max="6918" width="1.44140625" style="10" customWidth="1"/>
    <col min="6919" max="6919" width="11.5546875" style="10"/>
    <col min="6920" max="6920" width="1.44140625" style="10" customWidth="1"/>
    <col min="6921" max="6921" width="11.5546875" style="10"/>
    <col min="6922" max="6922" width="2.21875" style="10" customWidth="1"/>
    <col min="6923" max="6923" width="14.6640625" style="10" customWidth="1"/>
    <col min="6924" max="6924" width="1.44140625" style="10" customWidth="1"/>
    <col min="6925" max="6925" width="14.6640625" style="10" customWidth="1"/>
    <col min="6926" max="6926" width="1.6640625" style="10" customWidth="1"/>
    <col min="6927" max="6927" width="14.6640625" style="10" customWidth="1"/>
    <col min="6928" max="6928" width="1.44140625" style="10" customWidth="1"/>
    <col min="6929" max="6929" width="11.5546875" style="10"/>
    <col min="6930" max="6930" width="1.44140625" style="10" customWidth="1"/>
    <col min="6931" max="6931" width="11.5546875" style="10"/>
    <col min="6932" max="6932" width="1.44140625" style="10" customWidth="1"/>
    <col min="6933" max="6933" width="16.21875" style="10" customWidth="1"/>
    <col min="6934" max="6935" width="1.44140625" style="10" customWidth="1"/>
    <col min="6936" max="6936" width="13.109375" style="10" customWidth="1"/>
    <col min="6937" max="6937" width="1.44140625" style="10" customWidth="1"/>
    <col min="6938" max="6938" width="10" style="10" customWidth="1"/>
    <col min="6939" max="6939" width="2.21875" style="10" customWidth="1"/>
    <col min="6940" max="6940" width="13.109375" style="10" customWidth="1"/>
    <col min="6941" max="6941" width="1.44140625" style="10" customWidth="1"/>
    <col min="6942" max="6942" width="10" style="10" customWidth="1"/>
    <col min="6943" max="6943" width="2.21875" style="10" customWidth="1"/>
    <col min="6944" max="6944" width="13.109375" style="10" customWidth="1"/>
    <col min="6945" max="6945" width="1.44140625" style="10" customWidth="1"/>
    <col min="6946" max="6946" width="10" style="10" customWidth="1"/>
    <col min="6947" max="6947" width="2.21875" style="10" customWidth="1"/>
    <col min="6948" max="6948" width="13.109375" style="10" customWidth="1"/>
    <col min="6949" max="6949" width="2.21875" style="10" customWidth="1"/>
    <col min="6950" max="6950" width="4.5546875" style="10" customWidth="1"/>
    <col min="6951" max="6951" width="10.21875" style="10" customWidth="1"/>
    <col min="6952" max="6952" width="7.6640625" style="10" customWidth="1"/>
    <col min="6953" max="6953" width="1.44140625" style="10" customWidth="1"/>
    <col min="6954" max="6954" width="11.5546875" style="10"/>
    <col min="6955" max="6955" width="1.44140625" style="10" customWidth="1"/>
    <col min="6956" max="7168" width="11.5546875" style="10"/>
    <col min="7169" max="7169" width="4.5546875" style="10" customWidth="1"/>
    <col min="7170" max="7170" width="1.88671875" style="10" customWidth="1"/>
    <col min="7171" max="7171" width="20.109375" style="10" customWidth="1"/>
    <col min="7172" max="7172" width="1.44140625" style="10" customWidth="1"/>
    <col min="7173" max="7173" width="14.6640625" style="10" customWidth="1"/>
    <col min="7174" max="7174" width="1.44140625" style="10" customWidth="1"/>
    <col min="7175" max="7175" width="11.5546875" style="10"/>
    <col min="7176" max="7176" width="1.44140625" style="10" customWidth="1"/>
    <col min="7177" max="7177" width="11.5546875" style="10"/>
    <col min="7178" max="7178" width="2.21875" style="10" customWidth="1"/>
    <col min="7179" max="7179" width="14.6640625" style="10" customWidth="1"/>
    <col min="7180" max="7180" width="1.44140625" style="10" customWidth="1"/>
    <col min="7181" max="7181" width="14.6640625" style="10" customWidth="1"/>
    <col min="7182" max="7182" width="1.6640625" style="10" customWidth="1"/>
    <col min="7183" max="7183" width="14.6640625" style="10" customWidth="1"/>
    <col min="7184" max="7184" width="1.44140625" style="10" customWidth="1"/>
    <col min="7185" max="7185" width="11.5546875" style="10"/>
    <col min="7186" max="7186" width="1.44140625" style="10" customWidth="1"/>
    <col min="7187" max="7187" width="11.5546875" style="10"/>
    <col min="7188" max="7188" width="1.44140625" style="10" customWidth="1"/>
    <col min="7189" max="7189" width="16.21875" style="10" customWidth="1"/>
    <col min="7190" max="7191" width="1.44140625" style="10" customWidth="1"/>
    <col min="7192" max="7192" width="13.109375" style="10" customWidth="1"/>
    <col min="7193" max="7193" width="1.44140625" style="10" customWidth="1"/>
    <col min="7194" max="7194" width="10" style="10" customWidth="1"/>
    <col min="7195" max="7195" width="2.21875" style="10" customWidth="1"/>
    <col min="7196" max="7196" width="13.109375" style="10" customWidth="1"/>
    <col min="7197" max="7197" width="1.44140625" style="10" customWidth="1"/>
    <col min="7198" max="7198" width="10" style="10" customWidth="1"/>
    <col min="7199" max="7199" width="2.21875" style="10" customWidth="1"/>
    <col min="7200" max="7200" width="13.109375" style="10" customWidth="1"/>
    <col min="7201" max="7201" width="1.44140625" style="10" customWidth="1"/>
    <col min="7202" max="7202" width="10" style="10" customWidth="1"/>
    <col min="7203" max="7203" width="2.21875" style="10" customWidth="1"/>
    <col min="7204" max="7204" width="13.109375" style="10" customWidth="1"/>
    <col min="7205" max="7205" width="2.21875" style="10" customWidth="1"/>
    <col min="7206" max="7206" width="4.5546875" style="10" customWidth="1"/>
    <col min="7207" max="7207" width="10.21875" style="10" customWidth="1"/>
    <col min="7208" max="7208" width="7.6640625" style="10" customWidth="1"/>
    <col min="7209" max="7209" width="1.44140625" style="10" customWidth="1"/>
    <col min="7210" max="7210" width="11.5546875" style="10"/>
    <col min="7211" max="7211" width="1.44140625" style="10" customWidth="1"/>
    <col min="7212" max="7424" width="11.5546875" style="10"/>
    <col min="7425" max="7425" width="4.5546875" style="10" customWidth="1"/>
    <col min="7426" max="7426" width="1.88671875" style="10" customWidth="1"/>
    <col min="7427" max="7427" width="20.109375" style="10" customWidth="1"/>
    <col min="7428" max="7428" width="1.44140625" style="10" customWidth="1"/>
    <col min="7429" max="7429" width="14.6640625" style="10" customWidth="1"/>
    <col min="7430" max="7430" width="1.44140625" style="10" customWidth="1"/>
    <col min="7431" max="7431" width="11.5546875" style="10"/>
    <col min="7432" max="7432" width="1.44140625" style="10" customWidth="1"/>
    <col min="7433" max="7433" width="11.5546875" style="10"/>
    <col min="7434" max="7434" width="2.21875" style="10" customWidth="1"/>
    <col min="7435" max="7435" width="14.6640625" style="10" customWidth="1"/>
    <col min="7436" max="7436" width="1.44140625" style="10" customWidth="1"/>
    <col min="7437" max="7437" width="14.6640625" style="10" customWidth="1"/>
    <col min="7438" max="7438" width="1.6640625" style="10" customWidth="1"/>
    <col min="7439" max="7439" width="14.6640625" style="10" customWidth="1"/>
    <col min="7440" max="7440" width="1.44140625" style="10" customWidth="1"/>
    <col min="7441" max="7441" width="11.5546875" style="10"/>
    <col min="7442" max="7442" width="1.44140625" style="10" customWidth="1"/>
    <col min="7443" max="7443" width="11.5546875" style="10"/>
    <col min="7444" max="7444" width="1.44140625" style="10" customWidth="1"/>
    <col min="7445" max="7445" width="16.21875" style="10" customWidth="1"/>
    <col min="7446" max="7447" width="1.44140625" style="10" customWidth="1"/>
    <col min="7448" max="7448" width="13.109375" style="10" customWidth="1"/>
    <col min="7449" max="7449" width="1.44140625" style="10" customWidth="1"/>
    <col min="7450" max="7450" width="10" style="10" customWidth="1"/>
    <col min="7451" max="7451" width="2.21875" style="10" customWidth="1"/>
    <col min="7452" max="7452" width="13.109375" style="10" customWidth="1"/>
    <col min="7453" max="7453" width="1.44140625" style="10" customWidth="1"/>
    <col min="7454" max="7454" width="10" style="10" customWidth="1"/>
    <col min="7455" max="7455" width="2.21875" style="10" customWidth="1"/>
    <col min="7456" max="7456" width="13.109375" style="10" customWidth="1"/>
    <col min="7457" max="7457" width="1.44140625" style="10" customWidth="1"/>
    <col min="7458" max="7458" width="10" style="10" customWidth="1"/>
    <col min="7459" max="7459" width="2.21875" style="10" customWidth="1"/>
    <col min="7460" max="7460" width="13.109375" style="10" customWidth="1"/>
    <col min="7461" max="7461" width="2.21875" style="10" customWidth="1"/>
    <col min="7462" max="7462" width="4.5546875" style="10" customWidth="1"/>
    <col min="7463" max="7463" width="10.21875" style="10" customWidth="1"/>
    <col min="7464" max="7464" width="7.6640625" style="10" customWidth="1"/>
    <col min="7465" max="7465" width="1.44140625" style="10" customWidth="1"/>
    <col min="7466" max="7466" width="11.5546875" style="10"/>
    <col min="7467" max="7467" width="1.44140625" style="10" customWidth="1"/>
    <col min="7468" max="7680" width="11.5546875" style="10"/>
    <col min="7681" max="7681" width="4.5546875" style="10" customWidth="1"/>
    <col min="7682" max="7682" width="1.88671875" style="10" customWidth="1"/>
    <col min="7683" max="7683" width="20.109375" style="10" customWidth="1"/>
    <col min="7684" max="7684" width="1.44140625" style="10" customWidth="1"/>
    <col min="7685" max="7685" width="14.6640625" style="10" customWidth="1"/>
    <col min="7686" max="7686" width="1.44140625" style="10" customWidth="1"/>
    <col min="7687" max="7687" width="11.5546875" style="10"/>
    <col min="7688" max="7688" width="1.44140625" style="10" customWidth="1"/>
    <col min="7689" max="7689" width="11.5546875" style="10"/>
    <col min="7690" max="7690" width="2.21875" style="10" customWidth="1"/>
    <col min="7691" max="7691" width="14.6640625" style="10" customWidth="1"/>
    <col min="7692" max="7692" width="1.44140625" style="10" customWidth="1"/>
    <col min="7693" max="7693" width="14.6640625" style="10" customWidth="1"/>
    <col min="7694" max="7694" width="1.6640625" style="10" customWidth="1"/>
    <col min="7695" max="7695" width="14.6640625" style="10" customWidth="1"/>
    <col min="7696" max="7696" width="1.44140625" style="10" customWidth="1"/>
    <col min="7697" max="7697" width="11.5546875" style="10"/>
    <col min="7698" max="7698" width="1.44140625" style="10" customWidth="1"/>
    <col min="7699" max="7699" width="11.5546875" style="10"/>
    <col min="7700" max="7700" width="1.44140625" style="10" customWidth="1"/>
    <col min="7701" max="7701" width="16.21875" style="10" customWidth="1"/>
    <col min="7702" max="7703" width="1.44140625" style="10" customWidth="1"/>
    <col min="7704" max="7704" width="13.109375" style="10" customWidth="1"/>
    <col min="7705" max="7705" width="1.44140625" style="10" customWidth="1"/>
    <col min="7706" max="7706" width="10" style="10" customWidth="1"/>
    <col min="7707" max="7707" width="2.21875" style="10" customWidth="1"/>
    <col min="7708" max="7708" width="13.109375" style="10" customWidth="1"/>
    <col min="7709" max="7709" width="1.44140625" style="10" customWidth="1"/>
    <col min="7710" max="7710" width="10" style="10" customWidth="1"/>
    <col min="7711" max="7711" width="2.21875" style="10" customWidth="1"/>
    <col min="7712" max="7712" width="13.109375" style="10" customWidth="1"/>
    <col min="7713" max="7713" width="1.44140625" style="10" customWidth="1"/>
    <col min="7714" max="7714" width="10" style="10" customWidth="1"/>
    <col min="7715" max="7715" width="2.21875" style="10" customWidth="1"/>
    <col min="7716" max="7716" width="13.109375" style="10" customWidth="1"/>
    <col min="7717" max="7717" width="2.21875" style="10" customWidth="1"/>
    <col min="7718" max="7718" width="4.5546875" style="10" customWidth="1"/>
    <col min="7719" max="7719" width="10.21875" style="10" customWidth="1"/>
    <col min="7720" max="7720" width="7.6640625" style="10" customWidth="1"/>
    <col min="7721" max="7721" width="1.44140625" style="10" customWidth="1"/>
    <col min="7722" max="7722" width="11.5546875" style="10"/>
    <col min="7723" max="7723" width="1.44140625" style="10" customWidth="1"/>
    <col min="7724" max="7936" width="11.5546875" style="10"/>
    <col min="7937" max="7937" width="4.5546875" style="10" customWidth="1"/>
    <col min="7938" max="7938" width="1.88671875" style="10" customWidth="1"/>
    <col min="7939" max="7939" width="20.109375" style="10" customWidth="1"/>
    <col min="7940" max="7940" width="1.44140625" style="10" customWidth="1"/>
    <col min="7941" max="7941" width="14.6640625" style="10" customWidth="1"/>
    <col min="7942" max="7942" width="1.44140625" style="10" customWidth="1"/>
    <col min="7943" max="7943" width="11.5546875" style="10"/>
    <col min="7944" max="7944" width="1.44140625" style="10" customWidth="1"/>
    <col min="7945" max="7945" width="11.5546875" style="10"/>
    <col min="7946" max="7946" width="2.21875" style="10" customWidth="1"/>
    <col min="7947" max="7947" width="14.6640625" style="10" customWidth="1"/>
    <col min="7948" max="7948" width="1.44140625" style="10" customWidth="1"/>
    <col min="7949" max="7949" width="14.6640625" style="10" customWidth="1"/>
    <col min="7950" max="7950" width="1.6640625" style="10" customWidth="1"/>
    <col min="7951" max="7951" width="14.6640625" style="10" customWidth="1"/>
    <col min="7952" max="7952" width="1.44140625" style="10" customWidth="1"/>
    <col min="7953" max="7953" width="11.5546875" style="10"/>
    <col min="7954" max="7954" width="1.44140625" style="10" customWidth="1"/>
    <col min="7955" max="7955" width="11.5546875" style="10"/>
    <col min="7956" max="7956" width="1.44140625" style="10" customWidth="1"/>
    <col min="7957" max="7957" width="16.21875" style="10" customWidth="1"/>
    <col min="7958" max="7959" width="1.44140625" style="10" customWidth="1"/>
    <col min="7960" max="7960" width="13.109375" style="10" customWidth="1"/>
    <col min="7961" max="7961" width="1.44140625" style="10" customWidth="1"/>
    <col min="7962" max="7962" width="10" style="10" customWidth="1"/>
    <col min="7963" max="7963" width="2.21875" style="10" customWidth="1"/>
    <col min="7964" max="7964" width="13.109375" style="10" customWidth="1"/>
    <col min="7965" max="7965" width="1.44140625" style="10" customWidth="1"/>
    <col min="7966" max="7966" width="10" style="10" customWidth="1"/>
    <col min="7967" max="7967" width="2.21875" style="10" customWidth="1"/>
    <col min="7968" max="7968" width="13.109375" style="10" customWidth="1"/>
    <col min="7969" max="7969" width="1.44140625" style="10" customWidth="1"/>
    <col min="7970" max="7970" width="10" style="10" customWidth="1"/>
    <col min="7971" max="7971" width="2.21875" style="10" customWidth="1"/>
    <col min="7972" max="7972" width="13.109375" style="10" customWidth="1"/>
    <col min="7973" max="7973" width="2.21875" style="10" customWidth="1"/>
    <col min="7974" max="7974" width="4.5546875" style="10" customWidth="1"/>
    <col min="7975" max="7975" width="10.21875" style="10" customWidth="1"/>
    <col min="7976" max="7976" width="7.6640625" style="10" customWidth="1"/>
    <col min="7977" max="7977" width="1.44140625" style="10" customWidth="1"/>
    <col min="7978" max="7978" width="11.5546875" style="10"/>
    <col min="7979" max="7979" width="1.44140625" style="10" customWidth="1"/>
    <col min="7980" max="8192" width="11.5546875" style="10"/>
    <col min="8193" max="8193" width="4.5546875" style="10" customWidth="1"/>
    <col min="8194" max="8194" width="1.88671875" style="10" customWidth="1"/>
    <col min="8195" max="8195" width="20.109375" style="10" customWidth="1"/>
    <col min="8196" max="8196" width="1.44140625" style="10" customWidth="1"/>
    <col min="8197" max="8197" width="14.6640625" style="10" customWidth="1"/>
    <col min="8198" max="8198" width="1.44140625" style="10" customWidth="1"/>
    <col min="8199" max="8199" width="11.5546875" style="10"/>
    <col min="8200" max="8200" width="1.44140625" style="10" customWidth="1"/>
    <col min="8201" max="8201" width="11.5546875" style="10"/>
    <col min="8202" max="8202" width="2.21875" style="10" customWidth="1"/>
    <col min="8203" max="8203" width="14.6640625" style="10" customWidth="1"/>
    <col min="8204" max="8204" width="1.44140625" style="10" customWidth="1"/>
    <col min="8205" max="8205" width="14.6640625" style="10" customWidth="1"/>
    <col min="8206" max="8206" width="1.6640625" style="10" customWidth="1"/>
    <col min="8207" max="8207" width="14.6640625" style="10" customWidth="1"/>
    <col min="8208" max="8208" width="1.44140625" style="10" customWidth="1"/>
    <col min="8209" max="8209" width="11.5546875" style="10"/>
    <col min="8210" max="8210" width="1.44140625" style="10" customWidth="1"/>
    <col min="8211" max="8211" width="11.5546875" style="10"/>
    <col min="8212" max="8212" width="1.44140625" style="10" customWidth="1"/>
    <col min="8213" max="8213" width="16.21875" style="10" customWidth="1"/>
    <col min="8214" max="8215" width="1.44140625" style="10" customWidth="1"/>
    <col min="8216" max="8216" width="13.109375" style="10" customWidth="1"/>
    <col min="8217" max="8217" width="1.44140625" style="10" customWidth="1"/>
    <col min="8218" max="8218" width="10" style="10" customWidth="1"/>
    <col min="8219" max="8219" width="2.21875" style="10" customWidth="1"/>
    <col min="8220" max="8220" width="13.109375" style="10" customWidth="1"/>
    <col min="8221" max="8221" width="1.44140625" style="10" customWidth="1"/>
    <col min="8222" max="8222" width="10" style="10" customWidth="1"/>
    <col min="8223" max="8223" width="2.21875" style="10" customWidth="1"/>
    <col min="8224" max="8224" width="13.109375" style="10" customWidth="1"/>
    <col min="8225" max="8225" width="1.44140625" style="10" customWidth="1"/>
    <col min="8226" max="8226" width="10" style="10" customWidth="1"/>
    <col min="8227" max="8227" width="2.21875" style="10" customWidth="1"/>
    <col min="8228" max="8228" width="13.109375" style="10" customWidth="1"/>
    <col min="8229" max="8229" width="2.21875" style="10" customWidth="1"/>
    <col min="8230" max="8230" width="4.5546875" style="10" customWidth="1"/>
    <col min="8231" max="8231" width="10.21875" style="10" customWidth="1"/>
    <col min="8232" max="8232" width="7.6640625" style="10" customWidth="1"/>
    <col min="8233" max="8233" width="1.44140625" style="10" customWidth="1"/>
    <col min="8234" max="8234" width="11.5546875" style="10"/>
    <col min="8235" max="8235" width="1.44140625" style="10" customWidth="1"/>
    <col min="8236" max="8448" width="11.5546875" style="10"/>
    <col min="8449" max="8449" width="4.5546875" style="10" customWidth="1"/>
    <col min="8450" max="8450" width="1.88671875" style="10" customWidth="1"/>
    <col min="8451" max="8451" width="20.109375" style="10" customWidth="1"/>
    <col min="8452" max="8452" width="1.44140625" style="10" customWidth="1"/>
    <col min="8453" max="8453" width="14.6640625" style="10" customWidth="1"/>
    <col min="8454" max="8454" width="1.44140625" style="10" customWidth="1"/>
    <col min="8455" max="8455" width="11.5546875" style="10"/>
    <col min="8456" max="8456" width="1.44140625" style="10" customWidth="1"/>
    <col min="8457" max="8457" width="11.5546875" style="10"/>
    <col min="8458" max="8458" width="2.21875" style="10" customWidth="1"/>
    <col min="8459" max="8459" width="14.6640625" style="10" customWidth="1"/>
    <col min="8460" max="8460" width="1.44140625" style="10" customWidth="1"/>
    <col min="8461" max="8461" width="14.6640625" style="10" customWidth="1"/>
    <col min="8462" max="8462" width="1.6640625" style="10" customWidth="1"/>
    <col min="8463" max="8463" width="14.6640625" style="10" customWidth="1"/>
    <col min="8464" max="8464" width="1.44140625" style="10" customWidth="1"/>
    <col min="8465" max="8465" width="11.5546875" style="10"/>
    <col min="8466" max="8466" width="1.44140625" style="10" customWidth="1"/>
    <col min="8467" max="8467" width="11.5546875" style="10"/>
    <col min="8468" max="8468" width="1.44140625" style="10" customWidth="1"/>
    <col min="8469" max="8469" width="16.21875" style="10" customWidth="1"/>
    <col min="8470" max="8471" width="1.44140625" style="10" customWidth="1"/>
    <col min="8472" max="8472" width="13.109375" style="10" customWidth="1"/>
    <col min="8473" max="8473" width="1.44140625" style="10" customWidth="1"/>
    <col min="8474" max="8474" width="10" style="10" customWidth="1"/>
    <col min="8475" max="8475" width="2.21875" style="10" customWidth="1"/>
    <col min="8476" max="8476" width="13.109375" style="10" customWidth="1"/>
    <col min="8477" max="8477" width="1.44140625" style="10" customWidth="1"/>
    <col min="8478" max="8478" width="10" style="10" customWidth="1"/>
    <col min="8479" max="8479" width="2.21875" style="10" customWidth="1"/>
    <col min="8480" max="8480" width="13.109375" style="10" customWidth="1"/>
    <col min="8481" max="8481" width="1.44140625" style="10" customWidth="1"/>
    <col min="8482" max="8482" width="10" style="10" customWidth="1"/>
    <col min="8483" max="8483" width="2.21875" style="10" customWidth="1"/>
    <col min="8484" max="8484" width="13.109375" style="10" customWidth="1"/>
    <col min="8485" max="8485" width="2.21875" style="10" customWidth="1"/>
    <col min="8486" max="8486" width="4.5546875" style="10" customWidth="1"/>
    <col min="8487" max="8487" width="10.21875" style="10" customWidth="1"/>
    <col min="8488" max="8488" width="7.6640625" style="10" customWidth="1"/>
    <col min="8489" max="8489" width="1.44140625" style="10" customWidth="1"/>
    <col min="8490" max="8490" width="11.5546875" style="10"/>
    <col min="8491" max="8491" width="1.44140625" style="10" customWidth="1"/>
    <col min="8492" max="8704" width="11.5546875" style="10"/>
    <col min="8705" max="8705" width="4.5546875" style="10" customWidth="1"/>
    <col min="8706" max="8706" width="1.88671875" style="10" customWidth="1"/>
    <col min="8707" max="8707" width="20.109375" style="10" customWidth="1"/>
    <col min="8708" max="8708" width="1.44140625" style="10" customWidth="1"/>
    <col min="8709" max="8709" width="14.6640625" style="10" customWidth="1"/>
    <col min="8710" max="8710" width="1.44140625" style="10" customWidth="1"/>
    <col min="8711" max="8711" width="11.5546875" style="10"/>
    <col min="8712" max="8712" width="1.44140625" style="10" customWidth="1"/>
    <col min="8713" max="8713" width="11.5546875" style="10"/>
    <col min="8714" max="8714" width="2.21875" style="10" customWidth="1"/>
    <col min="8715" max="8715" width="14.6640625" style="10" customWidth="1"/>
    <col min="8716" max="8716" width="1.44140625" style="10" customWidth="1"/>
    <col min="8717" max="8717" width="14.6640625" style="10" customWidth="1"/>
    <col min="8718" max="8718" width="1.6640625" style="10" customWidth="1"/>
    <col min="8719" max="8719" width="14.6640625" style="10" customWidth="1"/>
    <col min="8720" max="8720" width="1.44140625" style="10" customWidth="1"/>
    <col min="8721" max="8721" width="11.5546875" style="10"/>
    <col min="8722" max="8722" width="1.44140625" style="10" customWidth="1"/>
    <col min="8723" max="8723" width="11.5546875" style="10"/>
    <col min="8724" max="8724" width="1.44140625" style="10" customWidth="1"/>
    <col min="8725" max="8725" width="16.21875" style="10" customWidth="1"/>
    <col min="8726" max="8727" width="1.44140625" style="10" customWidth="1"/>
    <col min="8728" max="8728" width="13.109375" style="10" customWidth="1"/>
    <col min="8729" max="8729" width="1.44140625" style="10" customWidth="1"/>
    <col min="8730" max="8730" width="10" style="10" customWidth="1"/>
    <col min="8731" max="8731" width="2.21875" style="10" customWidth="1"/>
    <col min="8732" max="8732" width="13.109375" style="10" customWidth="1"/>
    <col min="8733" max="8733" width="1.44140625" style="10" customWidth="1"/>
    <col min="8734" max="8734" width="10" style="10" customWidth="1"/>
    <col min="8735" max="8735" width="2.21875" style="10" customWidth="1"/>
    <col min="8736" max="8736" width="13.109375" style="10" customWidth="1"/>
    <col min="8737" max="8737" width="1.44140625" style="10" customWidth="1"/>
    <col min="8738" max="8738" width="10" style="10" customWidth="1"/>
    <col min="8739" max="8739" width="2.21875" style="10" customWidth="1"/>
    <col min="8740" max="8740" width="13.109375" style="10" customWidth="1"/>
    <col min="8741" max="8741" width="2.21875" style="10" customWidth="1"/>
    <col min="8742" max="8742" width="4.5546875" style="10" customWidth="1"/>
    <col min="8743" max="8743" width="10.21875" style="10" customWidth="1"/>
    <col min="8744" max="8744" width="7.6640625" style="10" customWidth="1"/>
    <col min="8745" max="8745" width="1.44140625" style="10" customWidth="1"/>
    <col min="8746" max="8746" width="11.5546875" style="10"/>
    <col min="8747" max="8747" width="1.44140625" style="10" customWidth="1"/>
    <col min="8748" max="8960" width="11.5546875" style="10"/>
    <col min="8961" max="8961" width="4.5546875" style="10" customWidth="1"/>
    <col min="8962" max="8962" width="1.88671875" style="10" customWidth="1"/>
    <col min="8963" max="8963" width="20.109375" style="10" customWidth="1"/>
    <col min="8964" max="8964" width="1.44140625" style="10" customWidth="1"/>
    <col min="8965" max="8965" width="14.6640625" style="10" customWidth="1"/>
    <col min="8966" max="8966" width="1.44140625" style="10" customWidth="1"/>
    <col min="8967" max="8967" width="11.5546875" style="10"/>
    <col min="8968" max="8968" width="1.44140625" style="10" customWidth="1"/>
    <col min="8969" max="8969" width="11.5546875" style="10"/>
    <col min="8970" max="8970" width="2.21875" style="10" customWidth="1"/>
    <col min="8971" max="8971" width="14.6640625" style="10" customWidth="1"/>
    <col min="8972" max="8972" width="1.44140625" style="10" customWidth="1"/>
    <col min="8973" max="8973" width="14.6640625" style="10" customWidth="1"/>
    <col min="8974" max="8974" width="1.6640625" style="10" customWidth="1"/>
    <col min="8975" max="8975" width="14.6640625" style="10" customWidth="1"/>
    <col min="8976" max="8976" width="1.44140625" style="10" customWidth="1"/>
    <col min="8977" max="8977" width="11.5546875" style="10"/>
    <col min="8978" max="8978" width="1.44140625" style="10" customWidth="1"/>
    <col min="8979" max="8979" width="11.5546875" style="10"/>
    <col min="8980" max="8980" width="1.44140625" style="10" customWidth="1"/>
    <col min="8981" max="8981" width="16.21875" style="10" customWidth="1"/>
    <col min="8982" max="8983" width="1.44140625" style="10" customWidth="1"/>
    <col min="8984" max="8984" width="13.109375" style="10" customWidth="1"/>
    <col min="8985" max="8985" width="1.44140625" style="10" customWidth="1"/>
    <col min="8986" max="8986" width="10" style="10" customWidth="1"/>
    <col min="8987" max="8987" width="2.21875" style="10" customWidth="1"/>
    <col min="8988" max="8988" width="13.109375" style="10" customWidth="1"/>
    <col min="8989" max="8989" width="1.44140625" style="10" customWidth="1"/>
    <col min="8990" max="8990" width="10" style="10" customWidth="1"/>
    <col min="8991" max="8991" width="2.21875" style="10" customWidth="1"/>
    <col min="8992" max="8992" width="13.109375" style="10" customWidth="1"/>
    <col min="8993" max="8993" width="1.44140625" style="10" customWidth="1"/>
    <col min="8994" max="8994" width="10" style="10" customWidth="1"/>
    <col min="8995" max="8995" width="2.21875" style="10" customWidth="1"/>
    <col min="8996" max="8996" width="13.109375" style="10" customWidth="1"/>
    <col min="8997" max="8997" width="2.21875" style="10" customWidth="1"/>
    <col min="8998" max="8998" width="4.5546875" style="10" customWidth="1"/>
    <col min="8999" max="8999" width="10.21875" style="10" customWidth="1"/>
    <col min="9000" max="9000" width="7.6640625" style="10" customWidth="1"/>
    <col min="9001" max="9001" width="1.44140625" style="10" customWidth="1"/>
    <col min="9002" max="9002" width="11.5546875" style="10"/>
    <col min="9003" max="9003" width="1.44140625" style="10" customWidth="1"/>
    <col min="9004" max="9216" width="11.5546875" style="10"/>
    <col min="9217" max="9217" width="4.5546875" style="10" customWidth="1"/>
    <col min="9218" max="9218" width="1.88671875" style="10" customWidth="1"/>
    <col min="9219" max="9219" width="20.109375" style="10" customWidth="1"/>
    <col min="9220" max="9220" width="1.44140625" style="10" customWidth="1"/>
    <col min="9221" max="9221" width="14.6640625" style="10" customWidth="1"/>
    <col min="9222" max="9222" width="1.44140625" style="10" customWidth="1"/>
    <col min="9223" max="9223" width="11.5546875" style="10"/>
    <col min="9224" max="9224" width="1.44140625" style="10" customWidth="1"/>
    <col min="9225" max="9225" width="11.5546875" style="10"/>
    <col min="9226" max="9226" width="2.21875" style="10" customWidth="1"/>
    <col min="9227" max="9227" width="14.6640625" style="10" customWidth="1"/>
    <col min="9228" max="9228" width="1.44140625" style="10" customWidth="1"/>
    <col min="9229" max="9229" width="14.6640625" style="10" customWidth="1"/>
    <col min="9230" max="9230" width="1.6640625" style="10" customWidth="1"/>
    <col min="9231" max="9231" width="14.6640625" style="10" customWidth="1"/>
    <col min="9232" max="9232" width="1.44140625" style="10" customWidth="1"/>
    <col min="9233" max="9233" width="11.5546875" style="10"/>
    <col min="9234" max="9234" width="1.44140625" style="10" customWidth="1"/>
    <col min="9235" max="9235" width="11.5546875" style="10"/>
    <col min="9236" max="9236" width="1.44140625" style="10" customWidth="1"/>
    <col min="9237" max="9237" width="16.21875" style="10" customWidth="1"/>
    <col min="9238" max="9239" width="1.44140625" style="10" customWidth="1"/>
    <col min="9240" max="9240" width="13.109375" style="10" customWidth="1"/>
    <col min="9241" max="9241" width="1.44140625" style="10" customWidth="1"/>
    <col min="9242" max="9242" width="10" style="10" customWidth="1"/>
    <col min="9243" max="9243" width="2.21875" style="10" customWidth="1"/>
    <col min="9244" max="9244" width="13.109375" style="10" customWidth="1"/>
    <col min="9245" max="9245" width="1.44140625" style="10" customWidth="1"/>
    <col min="9246" max="9246" width="10" style="10" customWidth="1"/>
    <col min="9247" max="9247" width="2.21875" style="10" customWidth="1"/>
    <col min="9248" max="9248" width="13.109375" style="10" customWidth="1"/>
    <col min="9249" max="9249" width="1.44140625" style="10" customWidth="1"/>
    <col min="9250" max="9250" width="10" style="10" customWidth="1"/>
    <col min="9251" max="9251" width="2.21875" style="10" customWidth="1"/>
    <col min="9252" max="9252" width="13.109375" style="10" customWidth="1"/>
    <col min="9253" max="9253" width="2.21875" style="10" customWidth="1"/>
    <col min="9254" max="9254" width="4.5546875" style="10" customWidth="1"/>
    <col min="9255" max="9255" width="10.21875" style="10" customWidth="1"/>
    <col min="9256" max="9256" width="7.6640625" style="10" customWidth="1"/>
    <col min="9257" max="9257" width="1.44140625" style="10" customWidth="1"/>
    <col min="9258" max="9258" width="11.5546875" style="10"/>
    <col min="9259" max="9259" width="1.44140625" style="10" customWidth="1"/>
    <col min="9260" max="9472" width="11.5546875" style="10"/>
    <col min="9473" max="9473" width="4.5546875" style="10" customWidth="1"/>
    <col min="9474" max="9474" width="1.88671875" style="10" customWidth="1"/>
    <col min="9475" max="9475" width="20.109375" style="10" customWidth="1"/>
    <col min="9476" max="9476" width="1.44140625" style="10" customWidth="1"/>
    <col min="9477" max="9477" width="14.6640625" style="10" customWidth="1"/>
    <col min="9478" max="9478" width="1.44140625" style="10" customWidth="1"/>
    <col min="9479" max="9479" width="11.5546875" style="10"/>
    <col min="9480" max="9480" width="1.44140625" style="10" customWidth="1"/>
    <col min="9481" max="9481" width="11.5546875" style="10"/>
    <col min="9482" max="9482" width="2.21875" style="10" customWidth="1"/>
    <col min="9483" max="9483" width="14.6640625" style="10" customWidth="1"/>
    <col min="9484" max="9484" width="1.44140625" style="10" customWidth="1"/>
    <col min="9485" max="9485" width="14.6640625" style="10" customWidth="1"/>
    <col min="9486" max="9486" width="1.6640625" style="10" customWidth="1"/>
    <col min="9487" max="9487" width="14.6640625" style="10" customWidth="1"/>
    <col min="9488" max="9488" width="1.44140625" style="10" customWidth="1"/>
    <col min="9489" max="9489" width="11.5546875" style="10"/>
    <col min="9490" max="9490" width="1.44140625" style="10" customWidth="1"/>
    <col min="9491" max="9491" width="11.5546875" style="10"/>
    <col min="9492" max="9492" width="1.44140625" style="10" customWidth="1"/>
    <col min="9493" max="9493" width="16.21875" style="10" customWidth="1"/>
    <col min="9494" max="9495" width="1.44140625" style="10" customWidth="1"/>
    <col min="9496" max="9496" width="13.109375" style="10" customWidth="1"/>
    <col min="9497" max="9497" width="1.44140625" style="10" customWidth="1"/>
    <col min="9498" max="9498" width="10" style="10" customWidth="1"/>
    <col min="9499" max="9499" width="2.21875" style="10" customWidth="1"/>
    <col min="9500" max="9500" width="13.109375" style="10" customWidth="1"/>
    <col min="9501" max="9501" width="1.44140625" style="10" customWidth="1"/>
    <col min="9502" max="9502" width="10" style="10" customWidth="1"/>
    <col min="9503" max="9503" width="2.21875" style="10" customWidth="1"/>
    <col min="9504" max="9504" width="13.109375" style="10" customWidth="1"/>
    <col min="9505" max="9505" width="1.44140625" style="10" customWidth="1"/>
    <col min="9506" max="9506" width="10" style="10" customWidth="1"/>
    <col min="9507" max="9507" width="2.21875" style="10" customWidth="1"/>
    <col min="9508" max="9508" width="13.109375" style="10" customWidth="1"/>
    <col min="9509" max="9509" width="2.21875" style="10" customWidth="1"/>
    <col min="9510" max="9510" width="4.5546875" style="10" customWidth="1"/>
    <col min="9511" max="9511" width="10.21875" style="10" customWidth="1"/>
    <col min="9512" max="9512" width="7.6640625" style="10" customWidth="1"/>
    <col min="9513" max="9513" width="1.44140625" style="10" customWidth="1"/>
    <col min="9514" max="9514" width="11.5546875" style="10"/>
    <col min="9515" max="9515" width="1.44140625" style="10" customWidth="1"/>
    <col min="9516" max="9728" width="11.5546875" style="10"/>
    <col min="9729" max="9729" width="4.5546875" style="10" customWidth="1"/>
    <col min="9730" max="9730" width="1.88671875" style="10" customWidth="1"/>
    <col min="9731" max="9731" width="20.109375" style="10" customWidth="1"/>
    <col min="9732" max="9732" width="1.44140625" style="10" customWidth="1"/>
    <col min="9733" max="9733" width="14.6640625" style="10" customWidth="1"/>
    <col min="9734" max="9734" width="1.44140625" style="10" customWidth="1"/>
    <col min="9735" max="9735" width="11.5546875" style="10"/>
    <col min="9736" max="9736" width="1.44140625" style="10" customWidth="1"/>
    <col min="9737" max="9737" width="11.5546875" style="10"/>
    <col min="9738" max="9738" width="2.21875" style="10" customWidth="1"/>
    <col min="9739" max="9739" width="14.6640625" style="10" customWidth="1"/>
    <col min="9740" max="9740" width="1.44140625" style="10" customWidth="1"/>
    <col min="9741" max="9741" width="14.6640625" style="10" customWidth="1"/>
    <col min="9742" max="9742" width="1.6640625" style="10" customWidth="1"/>
    <col min="9743" max="9743" width="14.6640625" style="10" customWidth="1"/>
    <col min="9744" max="9744" width="1.44140625" style="10" customWidth="1"/>
    <col min="9745" max="9745" width="11.5546875" style="10"/>
    <col min="9746" max="9746" width="1.44140625" style="10" customWidth="1"/>
    <col min="9747" max="9747" width="11.5546875" style="10"/>
    <col min="9748" max="9748" width="1.44140625" style="10" customWidth="1"/>
    <col min="9749" max="9749" width="16.21875" style="10" customWidth="1"/>
    <col min="9750" max="9751" width="1.44140625" style="10" customWidth="1"/>
    <col min="9752" max="9752" width="13.109375" style="10" customWidth="1"/>
    <col min="9753" max="9753" width="1.44140625" style="10" customWidth="1"/>
    <col min="9754" max="9754" width="10" style="10" customWidth="1"/>
    <col min="9755" max="9755" width="2.21875" style="10" customWidth="1"/>
    <col min="9756" max="9756" width="13.109375" style="10" customWidth="1"/>
    <col min="9757" max="9757" width="1.44140625" style="10" customWidth="1"/>
    <col min="9758" max="9758" width="10" style="10" customWidth="1"/>
    <col min="9759" max="9759" width="2.21875" style="10" customWidth="1"/>
    <col min="9760" max="9760" width="13.109375" style="10" customWidth="1"/>
    <col min="9761" max="9761" width="1.44140625" style="10" customWidth="1"/>
    <col min="9762" max="9762" width="10" style="10" customWidth="1"/>
    <col min="9763" max="9763" width="2.21875" style="10" customWidth="1"/>
    <col min="9764" max="9764" width="13.109375" style="10" customWidth="1"/>
    <col min="9765" max="9765" width="2.21875" style="10" customWidth="1"/>
    <col min="9766" max="9766" width="4.5546875" style="10" customWidth="1"/>
    <col min="9767" max="9767" width="10.21875" style="10" customWidth="1"/>
    <col min="9768" max="9768" width="7.6640625" style="10" customWidth="1"/>
    <col min="9769" max="9769" width="1.44140625" style="10" customWidth="1"/>
    <col min="9770" max="9770" width="11.5546875" style="10"/>
    <col min="9771" max="9771" width="1.44140625" style="10" customWidth="1"/>
    <col min="9772" max="9984" width="11.5546875" style="10"/>
    <col min="9985" max="9985" width="4.5546875" style="10" customWidth="1"/>
    <col min="9986" max="9986" width="1.88671875" style="10" customWidth="1"/>
    <col min="9987" max="9987" width="20.109375" style="10" customWidth="1"/>
    <col min="9988" max="9988" width="1.44140625" style="10" customWidth="1"/>
    <col min="9989" max="9989" width="14.6640625" style="10" customWidth="1"/>
    <col min="9990" max="9990" width="1.44140625" style="10" customWidth="1"/>
    <col min="9991" max="9991" width="11.5546875" style="10"/>
    <col min="9992" max="9992" width="1.44140625" style="10" customWidth="1"/>
    <col min="9993" max="9993" width="11.5546875" style="10"/>
    <col min="9994" max="9994" width="2.21875" style="10" customWidth="1"/>
    <col min="9995" max="9995" width="14.6640625" style="10" customWidth="1"/>
    <col min="9996" max="9996" width="1.44140625" style="10" customWidth="1"/>
    <col min="9997" max="9997" width="14.6640625" style="10" customWidth="1"/>
    <col min="9998" max="9998" width="1.6640625" style="10" customWidth="1"/>
    <col min="9999" max="9999" width="14.6640625" style="10" customWidth="1"/>
    <col min="10000" max="10000" width="1.44140625" style="10" customWidth="1"/>
    <col min="10001" max="10001" width="11.5546875" style="10"/>
    <col min="10002" max="10002" width="1.44140625" style="10" customWidth="1"/>
    <col min="10003" max="10003" width="11.5546875" style="10"/>
    <col min="10004" max="10004" width="1.44140625" style="10" customWidth="1"/>
    <col min="10005" max="10005" width="16.21875" style="10" customWidth="1"/>
    <col min="10006" max="10007" width="1.44140625" style="10" customWidth="1"/>
    <col min="10008" max="10008" width="13.109375" style="10" customWidth="1"/>
    <col min="10009" max="10009" width="1.44140625" style="10" customWidth="1"/>
    <col min="10010" max="10010" width="10" style="10" customWidth="1"/>
    <col min="10011" max="10011" width="2.21875" style="10" customWidth="1"/>
    <col min="10012" max="10012" width="13.109375" style="10" customWidth="1"/>
    <col min="10013" max="10013" width="1.44140625" style="10" customWidth="1"/>
    <col min="10014" max="10014" width="10" style="10" customWidth="1"/>
    <col min="10015" max="10015" width="2.21875" style="10" customWidth="1"/>
    <col min="10016" max="10016" width="13.109375" style="10" customWidth="1"/>
    <col min="10017" max="10017" width="1.44140625" style="10" customWidth="1"/>
    <col min="10018" max="10018" width="10" style="10" customWidth="1"/>
    <col min="10019" max="10019" width="2.21875" style="10" customWidth="1"/>
    <col min="10020" max="10020" width="13.109375" style="10" customWidth="1"/>
    <col min="10021" max="10021" width="2.21875" style="10" customWidth="1"/>
    <col min="10022" max="10022" width="4.5546875" style="10" customWidth="1"/>
    <col min="10023" max="10023" width="10.21875" style="10" customWidth="1"/>
    <col min="10024" max="10024" width="7.6640625" style="10" customWidth="1"/>
    <col min="10025" max="10025" width="1.44140625" style="10" customWidth="1"/>
    <col min="10026" max="10026" width="11.5546875" style="10"/>
    <col min="10027" max="10027" width="1.44140625" style="10" customWidth="1"/>
    <col min="10028" max="10240" width="11.5546875" style="10"/>
    <col min="10241" max="10241" width="4.5546875" style="10" customWidth="1"/>
    <col min="10242" max="10242" width="1.88671875" style="10" customWidth="1"/>
    <col min="10243" max="10243" width="20.109375" style="10" customWidth="1"/>
    <col min="10244" max="10244" width="1.44140625" style="10" customWidth="1"/>
    <col min="10245" max="10245" width="14.6640625" style="10" customWidth="1"/>
    <col min="10246" max="10246" width="1.44140625" style="10" customWidth="1"/>
    <col min="10247" max="10247" width="11.5546875" style="10"/>
    <col min="10248" max="10248" width="1.44140625" style="10" customWidth="1"/>
    <col min="10249" max="10249" width="11.5546875" style="10"/>
    <col min="10250" max="10250" width="2.21875" style="10" customWidth="1"/>
    <col min="10251" max="10251" width="14.6640625" style="10" customWidth="1"/>
    <col min="10252" max="10252" width="1.44140625" style="10" customWidth="1"/>
    <col min="10253" max="10253" width="14.6640625" style="10" customWidth="1"/>
    <col min="10254" max="10254" width="1.6640625" style="10" customWidth="1"/>
    <col min="10255" max="10255" width="14.6640625" style="10" customWidth="1"/>
    <col min="10256" max="10256" width="1.44140625" style="10" customWidth="1"/>
    <col min="10257" max="10257" width="11.5546875" style="10"/>
    <col min="10258" max="10258" width="1.44140625" style="10" customWidth="1"/>
    <col min="10259" max="10259" width="11.5546875" style="10"/>
    <col min="10260" max="10260" width="1.44140625" style="10" customWidth="1"/>
    <col min="10261" max="10261" width="16.21875" style="10" customWidth="1"/>
    <col min="10262" max="10263" width="1.44140625" style="10" customWidth="1"/>
    <col min="10264" max="10264" width="13.109375" style="10" customWidth="1"/>
    <col min="10265" max="10265" width="1.44140625" style="10" customWidth="1"/>
    <col min="10266" max="10266" width="10" style="10" customWidth="1"/>
    <col min="10267" max="10267" width="2.21875" style="10" customWidth="1"/>
    <col min="10268" max="10268" width="13.109375" style="10" customWidth="1"/>
    <col min="10269" max="10269" width="1.44140625" style="10" customWidth="1"/>
    <col min="10270" max="10270" width="10" style="10" customWidth="1"/>
    <col min="10271" max="10271" width="2.21875" style="10" customWidth="1"/>
    <col min="10272" max="10272" width="13.109375" style="10" customWidth="1"/>
    <col min="10273" max="10273" width="1.44140625" style="10" customWidth="1"/>
    <col min="10274" max="10274" width="10" style="10" customWidth="1"/>
    <col min="10275" max="10275" width="2.21875" style="10" customWidth="1"/>
    <col min="10276" max="10276" width="13.109375" style="10" customWidth="1"/>
    <col min="10277" max="10277" width="2.21875" style="10" customWidth="1"/>
    <col min="10278" max="10278" width="4.5546875" style="10" customWidth="1"/>
    <col min="10279" max="10279" width="10.21875" style="10" customWidth="1"/>
    <col min="10280" max="10280" width="7.6640625" style="10" customWidth="1"/>
    <col min="10281" max="10281" width="1.44140625" style="10" customWidth="1"/>
    <col min="10282" max="10282" width="11.5546875" style="10"/>
    <col min="10283" max="10283" width="1.44140625" style="10" customWidth="1"/>
    <col min="10284" max="10496" width="11.5546875" style="10"/>
    <col min="10497" max="10497" width="4.5546875" style="10" customWidth="1"/>
    <col min="10498" max="10498" width="1.88671875" style="10" customWidth="1"/>
    <col min="10499" max="10499" width="20.109375" style="10" customWidth="1"/>
    <col min="10500" max="10500" width="1.44140625" style="10" customWidth="1"/>
    <col min="10501" max="10501" width="14.6640625" style="10" customWidth="1"/>
    <col min="10502" max="10502" width="1.44140625" style="10" customWidth="1"/>
    <col min="10503" max="10503" width="11.5546875" style="10"/>
    <col min="10504" max="10504" width="1.44140625" style="10" customWidth="1"/>
    <col min="10505" max="10505" width="11.5546875" style="10"/>
    <col min="10506" max="10506" width="2.21875" style="10" customWidth="1"/>
    <col min="10507" max="10507" width="14.6640625" style="10" customWidth="1"/>
    <col min="10508" max="10508" width="1.44140625" style="10" customWidth="1"/>
    <col min="10509" max="10509" width="14.6640625" style="10" customWidth="1"/>
    <col min="10510" max="10510" width="1.6640625" style="10" customWidth="1"/>
    <col min="10511" max="10511" width="14.6640625" style="10" customWidth="1"/>
    <col min="10512" max="10512" width="1.44140625" style="10" customWidth="1"/>
    <col min="10513" max="10513" width="11.5546875" style="10"/>
    <col min="10514" max="10514" width="1.44140625" style="10" customWidth="1"/>
    <col min="10515" max="10515" width="11.5546875" style="10"/>
    <col min="10516" max="10516" width="1.44140625" style="10" customWidth="1"/>
    <col min="10517" max="10517" width="16.21875" style="10" customWidth="1"/>
    <col min="10518" max="10519" width="1.44140625" style="10" customWidth="1"/>
    <col min="10520" max="10520" width="13.109375" style="10" customWidth="1"/>
    <col min="10521" max="10521" width="1.44140625" style="10" customWidth="1"/>
    <col min="10522" max="10522" width="10" style="10" customWidth="1"/>
    <col min="10523" max="10523" width="2.21875" style="10" customWidth="1"/>
    <col min="10524" max="10524" width="13.109375" style="10" customWidth="1"/>
    <col min="10525" max="10525" width="1.44140625" style="10" customWidth="1"/>
    <col min="10526" max="10526" width="10" style="10" customWidth="1"/>
    <col min="10527" max="10527" width="2.21875" style="10" customWidth="1"/>
    <col min="10528" max="10528" width="13.109375" style="10" customWidth="1"/>
    <col min="10529" max="10529" width="1.44140625" style="10" customWidth="1"/>
    <col min="10530" max="10530" width="10" style="10" customWidth="1"/>
    <col min="10531" max="10531" width="2.21875" style="10" customWidth="1"/>
    <col min="10532" max="10532" width="13.109375" style="10" customWidth="1"/>
    <col min="10533" max="10533" width="2.21875" style="10" customWidth="1"/>
    <col min="10534" max="10534" width="4.5546875" style="10" customWidth="1"/>
    <col min="10535" max="10535" width="10.21875" style="10" customWidth="1"/>
    <col min="10536" max="10536" width="7.6640625" style="10" customWidth="1"/>
    <col min="10537" max="10537" width="1.44140625" style="10" customWidth="1"/>
    <col min="10538" max="10538" width="11.5546875" style="10"/>
    <col min="10539" max="10539" width="1.44140625" style="10" customWidth="1"/>
    <col min="10540" max="10752" width="11.5546875" style="10"/>
    <col min="10753" max="10753" width="4.5546875" style="10" customWidth="1"/>
    <col min="10754" max="10754" width="1.88671875" style="10" customWidth="1"/>
    <col min="10755" max="10755" width="20.109375" style="10" customWidth="1"/>
    <col min="10756" max="10756" width="1.44140625" style="10" customWidth="1"/>
    <col min="10757" max="10757" width="14.6640625" style="10" customWidth="1"/>
    <col min="10758" max="10758" width="1.44140625" style="10" customWidth="1"/>
    <col min="10759" max="10759" width="11.5546875" style="10"/>
    <col min="10760" max="10760" width="1.44140625" style="10" customWidth="1"/>
    <col min="10761" max="10761" width="11.5546875" style="10"/>
    <col min="10762" max="10762" width="2.21875" style="10" customWidth="1"/>
    <col min="10763" max="10763" width="14.6640625" style="10" customWidth="1"/>
    <col min="10764" max="10764" width="1.44140625" style="10" customWidth="1"/>
    <col min="10765" max="10765" width="14.6640625" style="10" customWidth="1"/>
    <col min="10766" max="10766" width="1.6640625" style="10" customWidth="1"/>
    <col min="10767" max="10767" width="14.6640625" style="10" customWidth="1"/>
    <col min="10768" max="10768" width="1.44140625" style="10" customWidth="1"/>
    <col min="10769" max="10769" width="11.5546875" style="10"/>
    <col min="10770" max="10770" width="1.44140625" style="10" customWidth="1"/>
    <col min="10771" max="10771" width="11.5546875" style="10"/>
    <col min="10772" max="10772" width="1.44140625" style="10" customWidth="1"/>
    <col min="10773" max="10773" width="16.21875" style="10" customWidth="1"/>
    <col min="10774" max="10775" width="1.44140625" style="10" customWidth="1"/>
    <col min="10776" max="10776" width="13.109375" style="10" customWidth="1"/>
    <col min="10777" max="10777" width="1.44140625" style="10" customWidth="1"/>
    <col min="10778" max="10778" width="10" style="10" customWidth="1"/>
    <col min="10779" max="10779" width="2.21875" style="10" customWidth="1"/>
    <col min="10780" max="10780" width="13.109375" style="10" customWidth="1"/>
    <col min="10781" max="10781" width="1.44140625" style="10" customWidth="1"/>
    <col min="10782" max="10782" width="10" style="10" customWidth="1"/>
    <col min="10783" max="10783" width="2.21875" style="10" customWidth="1"/>
    <col min="10784" max="10784" width="13.109375" style="10" customWidth="1"/>
    <col min="10785" max="10785" width="1.44140625" style="10" customWidth="1"/>
    <col min="10786" max="10786" width="10" style="10" customWidth="1"/>
    <col min="10787" max="10787" width="2.21875" style="10" customWidth="1"/>
    <col min="10788" max="10788" width="13.109375" style="10" customWidth="1"/>
    <col min="10789" max="10789" width="2.21875" style="10" customWidth="1"/>
    <col min="10790" max="10790" width="4.5546875" style="10" customWidth="1"/>
    <col min="10791" max="10791" width="10.21875" style="10" customWidth="1"/>
    <col min="10792" max="10792" width="7.6640625" style="10" customWidth="1"/>
    <col min="10793" max="10793" width="1.44140625" style="10" customWidth="1"/>
    <col min="10794" max="10794" width="11.5546875" style="10"/>
    <col min="10795" max="10795" width="1.44140625" style="10" customWidth="1"/>
    <col min="10796" max="11008" width="11.5546875" style="10"/>
    <col min="11009" max="11009" width="4.5546875" style="10" customWidth="1"/>
    <col min="11010" max="11010" width="1.88671875" style="10" customWidth="1"/>
    <col min="11011" max="11011" width="20.109375" style="10" customWidth="1"/>
    <col min="11012" max="11012" width="1.44140625" style="10" customWidth="1"/>
    <col min="11013" max="11013" width="14.6640625" style="10" customWidth="1"/>
    <col min="11014" max="11014" width="1.44140625" style="10" customWidth="1"/>
    <col min="11015" max="11015" width="11.5546875" style="10"/>
    <col min="11016" max="11016" width="1.44140625" style="10" customWidth="1"/>
    <col min="11017" max="11017" width="11.5546875" style="10"/>
    <col min="11018" max="11018" width="2.21875" style="10" customWidth="1"/>
    <col min="11019" max="11019" width="14.6640625" style="10" customWidth="1"/>
    <col min="11020" max="11020" width="1.44140625" style="10" customWidth="1"/>
    <col min="11021" max="11021" width="14.6640625" style="10" customWidth="1"/>
    <col min="11022" max="11022" width="1.6640625" style="10" customWidth="1"/>
    <col min="11023" max="11023" width="14.6640625" style="10" customWidth="1"/>
    <col min="11024" max="11024" width="1.44140625" style="10" customWidth="1"/>
    <col min="11025" max="11025" width="11.5546875" style="10"/>
    <col min="11026" max="11026" width="1.44140625" style="10" customWidth="1"/>
    <col min="11027" max="11027" width="11.5546875" style="10"/>
    <col min="11028" max="11028" width="1.44140625" style="10" customWidth="1"/>
    <col min="11029" max="11029" width="16.21875" style="10" customWidth="1"/>
    <col min="11030" max="11031" width="1.44140625" style="10" customWidth="1"/>
    <col min="11032" max="11032" width="13.109375" style="10" customWidth="1"/>
    <col min="11033" max="11033" width="1.44140625" style="10" customWidth="1"/>
    <col min="11034" max="11034" width="10" style="10" customWidth="1"/>
    <col min="11035" max="11035" width="2.21875" style="10" customWidth="1"/>
    <col min="11036" max="11036" width="13.109375" style="10" customWidth="1"/>
    <col min="11037" max="11037" width="1.44140625" style="10" customWidth="1"/>
    <col min="11038" max="11038" width="10" style="10" customWidth="1"/>
    <col min="11039" max="11039" width="2.21875" style="10" customWidth="1"/>
    <col min="11040" max="11040" width="13.109375" style="10" customWidth="1"/>
    <col min="11041" max="11041" width="1.44140625" style="10" customWidth="1"/>
    <col min="11042" max="11042" width="10" style="10" customWidth="1"/>
    <col min="11043" max="11043" width="2.21875" style="10" customWidth="1"/>
    <col min="11044" max="11044" width="13.109375" style="10" customWidth="1"/>
    <col min="11045" max="11045" width="2.21875" style="10" customWidth="1"/>
    <col min="11046" max="11046" width="4.5546875" style="10" customWidth="1"/>
    <col min="11047" max="11047" width="10.21875" style="10" customWidth="1"/>
    <col min="11048" max="11048" width="7.6640625" style="10" customWidth="1"/>
    <col min="11049" max="11049" width="1.44140625" style="10" customWidth="1"/>
    <col min="11050" max="11050" width="11.5546875" style="10"/>
    <col min="11051" max="11051" width="1.44140625" style="10" customWidth="1"/>
    <col min="11052" max="11264" width="11.5546875" style="10"/>
    <col min="11265" max="11265" width="4.5546875" style="10" customWidth="1"/>
    <col min="11266" max="11266" width="1.88671875" style="10" customWidth="1"/>
    <col min="11267" max="11267" width="20.109375" style="10" customWidth="1"/>
    <col min="11268" max="11268" width="1.44140625" style="10" customWidth="1"/>
    <col min="11269" max="11269" width="14.6640625" style="10" customWidth="1"/>
    <col min="11270" max="11270" width="1.44140625" style="10" customWidth="1"/>
    <col min="11271" max="11271" width="11.5546875" style="10"/>
    <col min="11272" max="11272" width="1.44140625" style="10" customWidth="1"/>
    <col min="11273" max="11273" width="11.5546875" style="10"/>
    <col min="11274" max="11274" width="2.21875" style="10" customWidth="1"/>
    <col min="11275" max="11275" width="14.6640625" style="10" customWidth="1"/>
    <col min="11276" max="11276" width="1.44140625" style="10" customWidth="1"/>
    <col min="11277" max="11277" width="14.6640625" style="10" customWidth="1"/>
    <col min="11278" max="11278" width="1.6640625" style="10" customWidth="1"/>
    <col min="11279" max="11279" width="14.6640625" style="10" customWidth="1"/>
    <col min="11280" max="11280" width="1.44140625" style="10" customWidth="1"/>
    <col min="11281" max="11281" width="11.5546875" style="10"/>
    <col min="11282" max="11282" width="1.44140625" style="10" customWidth="1"/>
    <col min="11283" max="11283" width="11.5546875" style="10"/>
    <col min="11284" max="11284" width="1.44140625" style="10" customWidth="1"/>
    <col min="11285" max="11285" width="16.21875" style="10" customWidth="1"/>
    <col min="11286" max="11287" width="1.44140625" style="10" customWidth="1"/>
    <col min="11288" max="11288" width="13.109375" style="10" customWidth="1"/>
    <col min="11289" max="11289" width="1.44140625" style="10" customWidth="1"/>
    <col min="11290" max="11290" width="10" style="10" customWidth="1"/>
    <col min="11291" max="11291" width="2.21875" style="10" customWidth="1"/>
    <col min="11292" max="11292" width="13.109375" style="10" customWidth="1"/>
    <col min="11293" max="11293" width="1.44140625" style="10" customWidth="1"/>
    <col min="11294" max="11294" width="10" style="10" customWidth="1"/>
    <col min="11295" max="11295" width="2.21875" style="10" customWidth="1"/>
    <col min="11296" max="11296" width="13.109375" style="10" customWidth="1"/>
    <col min="11297" max="11297" width="1.44140625" style="10" customWidth="1"/>
    <col min="11298" max="11298" width="10" style="10" customWidth="1"/>
    <col min="11299" max="11299" width="2.21875" style="10" customWidth="1"/>
    <col min="11300" max="11300" width="13.109375" style="10" customWidth="1"/>
    <col min="11301" max="11301" width="2.21875" style="10" customWidth="1"/>
    <col min="11302" max="11302" width="4.5546875" style="10" customWidth="1"/>
    <col min="11303" max="11303" width="10.21875" style="10" customWidth="1"/>
    <col min="11304" max="11304" width="7.6640625" style="10" customWidth="1"/>
    <col min="11305" max="11305" width="1.44140625" style="10" customWidth="1"/>
    <col min="11306" max="11306" width="11.5546875" style="10"/>
    <col min="11307" max="11307" width="1.44140625" style="10" customWidth="1"/>
    <col min="11308" max="11520" width="11.5546875" style="10"/>
    <col min="11521" max="11521" width="4.5546875" style="10" customWidth="1"/>
    <col min="11522" max="11522" width="1.88671875" style="10" customWidth="1"/>
    <col min="11523" max="11523" width="20.109375" style="10" customWidth="1"/>
    <col min="11524" max="11524" width="1.44140625" style="10" customWidth="1"/>
    <col min="11525" max="11525" width="14.6640625" style="10" customWidth="1"/>
    <col min="11526" max="11526" width="1.44140625" style="10" customWidth="1"/>
    <col min="11527" max="11527" width="11.5546875" style="10"/>
    <col min="11528" max="11528" width="1.44140625" style="10" customWidth="1"/>
    <col min="11529" max="11529" width="11.5546875" style="10"/>
    <col min="11530" max="11530" width="2.21875" style="10" customWidth="1"/>
    <col min="11531" max="11531" width="14.6640625" style="10" customWidth="1"/>
    <col min="11532" max="11532" width="1.44140625" style="10" customWidth="1"/>
    <col min="11533" max="11533" width="14.6640625" style="10" customWidth="1"/>
    <col min="11534" max="11534" width="1.6640625" style="10" customWidth="1"/>
    <col min="11535" max="11535" width="14.6640625" style="10" customWidth="1"/>
    <col min="11536" max="11536" width="1.44140625" style="10" customWidth="1"/>
    <col min="11537" max="11537" width="11.5546875" style="10"/>
    <col min="11538" max="11538" width="1.44140625" style="10" customWidth="1"/>
    <col min="11539" max="11539" width="11.5546875" style="10"/>
    <col min="11540" max="11540" width="1.44140625" style="10" customWidth="1"/>
    <col min="11541" max="11541" width="16.21875" style="10" customWidth="1"/>
    <col min="11542" max="11543" width="1.44140625" style="10" customWidth="1"/>
    <col min="11544" max="11544" width="13.109375" style="10" customWidth="1"/>
    <col min="11545" max="11545" width="1.44140625" style="10" customWidth="1"/>
    <col min="11546" max="11546" width="10" style="10" customWidth="1"/>
    <col min="11547" max="11547" width="2.21875" style="10" customWidth="1"/>
    <col min="11548" max="11548" width="13.109375" style="10" customWidth="1"/>
    <col min="11549" max="11549" width="1.44140625" style="10" customWidth="1"/>
    <col min="11550" max="11550" width="10" style="10" customWidth="1"/>
    <col min="11551" max="11551" width="2.21875" style="10" customWidth="1"/>
    <col min="11552" max="11552" width="13.109375" style="10" customWidth="1"/>
    <col min="11553" max="11553" width="1.44140625" style="10" customWidth="1"/>
    <col min="11554" max="11554" width="10" style="10" customWidth="1"/>
    <col min="11555" max="11555" width="2.21875" style="10" customWidth="1"/>
    <col min="11556" max="11556" width="13.109375" style="10" customWidth="1"/>
    <col min="11557" max="11557" width="2.21875" style="10" customWidth="1"/>
    <col min="11558" max="11558" width="4.5546875" style="10" customWidth="1"/>
    <col min="11559" max="11559" width="10.21875" style="10" customWidth="1"/>
    <col min="11560" max="11560" width="7.6640625" style="10" customWidth="1"/>
    <col min="11561" max="11561" width="1.44140625" style="10" customWidth="1"/>
    <col min="11562" max="11562" width="11.5546875" style="10"/>
    <col min="11563" max="11563" width="1.44140625" style="10" customWidth="1"/>
    <col min="11564" max="11776" width="11.5546875" style="10"/>
    <col min="11777" max="11777" width="4.5546875" style="10" customWidth="1"/>
    <col min="11778" max="11778" width="1.88671875" style="10" customWidth="1"/>
    <col min="11779" max="11779" width="20.109375" style="10" customWidth="1"/>
    <col min="11780" max="11780" width="1.44140625" style="10" customWidth="1"/>
    <col min="11781" max="11781" width="14.6640625" style="10" customWidth="1"/>
    <col min="11782" max="11782" width="1.44140625" style="10" customWidth="1"/>
    <col min="11783" max="11783" width="11.5546875" style="10"/>
    <col min="11784" max="11784" width="1.44140625" style="10" customWidth="1"/>
    <col min="11785" max="11785" width="11.5546875" style="10"/>
    <col min="11786" max="11786" width="2.21875" style="10" customWidth="1"/>
    <col min="11787" max="11787" width="14.6640625" style="10" customWidth="1"/>
    <col min="11788" max="11788" width="1.44140625" style="10" customWidth="1"/>
    <col min="11789" max="11789" width="14.6640625" style="10" customWidth="1"/>
    <col min="11790" max="11790" width="1.6640625" style="10" customWidth="1"/>
    <col min="11791" max="11791" width="14.6640625" style="10" customWidth="1"/>
    <col min="11792" max="11792" width="1.44140625" style="10" customWidth="1"/>
    <col min="11793" max="11793" width="11.5546875" style="10"/>
    <col min="11794" max="11794" width="1.44140625" style="10" customWidth="1"/>
    <col min="11795" max="11795" width="11.5546875" style="10"/>
    <col min="11796" max="11796" width="1.44140625" style="10" customWidth="1"/>
    <col min="11797" max="11797" width="16.21875" style="10" customWidth="1"/>
    <col min="11798" max="11799" width="1.44140625" style="10" customWidth="1"/>
    <col min="11800" max="11800" width="13.109375" style="10" customWidth="1"/>
    <col min="11801" max="11801" width="1.44140625" style="10" customWidth="1"/>
    <col min="11802" max="11802" width="10" style="10" customWidth="1"/>
    <col min="11803" max="11803" width="2.21875" style="10" customWidth="1"/>
    <col min="11804" max="11804" width="13.109375" style="10" customWidth="1"/>
    <col min="11805" max="11805" width="1.44140625" style="10" customWidth="1"/>
    <col min="11806" max="11806" width="10" style="10" customWidth="1"/>
    <col min="11807" max="11807" width="2.21875" style="10" customWidth="1"/>
    <col min="11808" max="11808" width="13.109375" style="10" customWidth="1"/>
    <col min="11809" max="11809" width="1.44140625" style="10" customWidth="1"/>
    <col min="11810" max="11810" width="10" style="10" customWidth="1"/>
    <col min="11811" max="11811" width="2.21875" style="10" customWidth="1"/>
    <col min="11812" max="11812" width="13.109375" style="10" customWidth="1"/>
    <col min="11813" max="11813" width="2.21875" style="10" customWidth="1"/>
    <col min="11814" max="11814" width="4.5546875" style="10" customWidth="1"/>
    <col min="11815" max="11815" width="10.21875" style="10" customWidth="1"/>
    <col min="11816" max="11816" width="7.6640625" style="10" customWidth="1"/>
    <col min="11817" max="11817" width="1.44140625" style="10" customWidth="1"/>
    <col min="11818" max="11818" width="11.5546875" style="10"/>
    <col min="11819" max="11819" width="1.44140625" style="10" customWidth="1"/>
    <col min="11820" max="12032" width="11.5546875" style="10"/>
    <col min="12033" max="12033" width="4.5546875" style="10" customWidth="1"/>
    <col min="12034" max="12034" width="1.88671875" style="10" customWidth="1"/>
    <col min="12035" max="12035" width="20.109375" style="10" customWidth="1"/>
    <col min="12036" max="12036" width="1.44140625" style="10" customWidth="1"/>
    <col min="12037" max="12037" width="14.6640625" style="10" customWidth="1"/>
    <col min="12038" max="12038" width="1.44140625" style="10" customWidth="1"/>
    <col min="12039" max="12039" width="11.5546875" style="10"/>
    <col min="12040" max="12040" width="1.44140625" style="10" customWidth="1"/>
    <col min="12041" max="12041" width="11.5546875" style="10"/>
    <col min="12042" max="12042" width="2.21875" style="10" customWidth="1"/>
    <col min="12043" max="12043" width="14.6640625" style="10" customWidth="1"/>
    <col min="12044" max="12044" width="1.44140625" style="10" customWidth="1"/>
    <col min="12045" max="12045" width="14.6640625" style="10" customWidth="1"/>
    <col min="12046" max="12046" width="1.6640625" style="10" customWidth="1"/>
    <col min="12047" max="12047" width="14.6640625" style="10" customWidth="1"/>
    <col min="12048" max="12048" width="1.44140625" style="10" customWidth="1"/>
    <col min="12049" max="12049" width="11.5546875" style="10"/>
    <col min="12050" max="12050" width="1.44140625" style="10" customWidth="1"/>
    <col min="12051" max="12051" width="11.5546875" style="10"/>
    <col min="12052" max="12052" width="1.44140625" style="10" customWidth="1"/>
    <col min="12053" max="12053" width="16.21875" style="10" customWidth="1"/>
    <col min="12054" max="12055" width="1.44140625" style="10" customWidth="1"/>
    <col min="12056" max="12056" width="13.109375" style="10" customWidth="1"/>
    <col min="12057" max="12057" width="1.44140625" style="10" customWidth="1"/>
    <col min="12058" max="12058" width="10" style="10" customWidth="1"/>
    <col min="12059" max="12059" width="2.21875" style="10" customWidth="1"/>
    <col min="12060" max="12060" width="13.109375" style="10" customWidth="1"/>
    <col min="12061" max="12061" width="1.44140625" style="10" customWidth="1"/>
    <col min="12062" max="12062" width="10" style="10" customWidth="1"/>
    <col min="12063" max="12063" width="2.21875" style="10" customWidth="1"/>
    <col min="12064" max="12064" width="13.109375" style="10" customWidth="1"/>
    <col min="12065" max="12065" width="1.44140625" style="10" customWidth="1"/>
    <col min="12066" max="12066" width="10" style="10" customWidth="1"/>
    <col min="12067" max="12067" width="2.21875" style="10" customWidth="1"/>
    <col min="12068" max="12068" width="13.109375" style="10" customWidth="1"/>
    <col min="12069" max="12069" width="2.21875" style="10" customWidth="1"/>
    <col min="12070" max="12070" width="4.5546875" style="10" customWidth="1"/>
    <col min="12071" max="12071" width="10.21875" style="10" customWidth="1"/>
    <col min="12072" max="12072" width="7.6640625" style="10" customWidth="1"/>
    <col min="12073" max="12073" width="1.44140625" style="10" customWidth="1"/>
    <col min="12074" max="12074" width="11.5546875" style="10"/>
    <col min="12075" max="12075" width="1.44140625" style="10" customWidth="1"/>
    <col min="12076" max="12288" width="11.5546875" style="10"/>
    <col min="12289" max="12289" width="4.5546875" style="10" customWidth="1"/>
    <col min="12290" max="12290" width="1.88671875" style="10" customWidth="1"/>
    <col min="12291" max="12291" width="20.109375" style="10" customWidth="1"/>
    <col min="12292" max="12292" width="1.44140625" style="10" customWidth="1"/>
    <col min="12293" max="12293" width="14.6640625" style="10" customWidth="1"/>
    <col min="12294" max="12294" width="1.44140625" style="10" customWidth="1"/>
    <col min="12295" max="12295" width="11.5546875" style="10"/>
    <col min="12296" max="12296" width="1.44140625" style="10" customWidth="1"/>
    <col min="12297" max="12297" width="11.5546875" style="10"/>
    <col min="12298" max="12298" width="2.21875" style="10" customWidth="1"/>
    <col min="12299" max="12299" width="14.6640625" style="10" customWidth="1"/>
    <col min="12300" max="12300" width="1.44140625" style="10" customWidth="1"/>
    <col min="12301" max="12301" width="14.6640625" style="10" customWidth="1"/>
    <col min="12302" max="12302" width="1.6640625" style="10" customWidth="1"/>
    <col min="12303" max="12303" width="14.6640625" style="10" customWidth="1"/>
    <col min="12304" max="12304" width="1.44140625" style="10" customWidth="1"/>
    <col min="12305" max="12305" width="11.5546875" style="10"/>
    <col min="12306" max="12306" width="1.44140625" style="10" customWidth="1"/>
    <col min="12307" max="12307" width="11.5546875" style="10"/>
    <col min="12308" max="12308" width="1.44140625" style="10" customWidth="1"/>
    <col min="12309" max="12309" width="16.21875" style="10" customWidth="1"/>
    <col min="12310" max="12311" width="1.44140625" style="10" customWidth="1"/>
    <col min="12312" max="12312" width="13.109375" style="10" customWidth="1"/>
    <col min="12313" max="12313" width="1.44140625" style="10" customWidth="1"/>
    <col min="12314" max="12314" width="10" style="10" customWidth="1"/>
    <col min="12315" max="12315" width="2.21875" style="10" customWidth="1"/>
    <col min="12316" max="12316" width="13.109375" style="10" customWidth="1"/>
    <col min="12317" max="12317" width="1.44140625" style="10" customWidth="1"/>
    <col min="12318" max="12318" width="10" style="10" customWidth="1"/>
    <col min="12319" max="12319" width="2.21875" style="10" customWidth="1"/>
    <col min="12320" max="12320" width="13.109375" style="10" customWidth="1"/>
    <col min="12321" max="12321" width="1.44140625" style="10" customWidth="1"/>
    <col min="12322" max="12322" width="10" style="10" customWidth="1"/>
    <col min="12323" max="12323" width="2.21875" style="10" customWidth="1"/>
    <col min="12324" max="12324" width="13.109375" style="10" customWidth="1"/>
    <col min="12325" max="12325" width="2.21875" style="10" customWidth="1"/>
    <col min="12326" max="12326" width="4.5546875" style="10" customWidth="1"/>
    <col min="12327" max="12327" width="10.21875" style="10" customWidth="1"/>
    <col min="12328" max="12328" width="7.6640625" style="10" customWidth="1"/>
    <col min="12329" max="12329" width="1.44140625" style="10" customWidth="1"/>
    <col min="12330" max="12330" width="11.5546875" style="10"/>
    <col min="12331" max="12331" width="1.44140625" style="10" customWidth="1"/>
    <col min="12332" max="12544" width="11.5546875" style="10"/>
    <col min="12545" max="12545" width="4.5546875" style="10" customWidth="1"/>
    <col min="12546" max="12546" width="1.88671875" style="10" customWidth="1"/>
    <col min="12547" max="12547" width="20.109375" style="10" customWidth="1"/>
    <col min="12548" max="12548" width="1.44140625" style="10" customWidth="1"/>
    <col min="12549" max="12549" width="14.6640625" style="10" customWidth="1"/>
    <col min="12550" max="12550" width="1.44140625" style="10" customWidth="1"/>
    <col min="12551" max="12551" width="11.5546875" style="10"/>
    <col min="12552" max="12552" width="1.44140625" style="10" customWidth="1"/>
    <col min="12553" max="12553" width="11.5546875" style="10"/>
    <col min="12554" max="12554" width="2.21875" style="10" customWidth="1"/>
    <col min="12555" max="12555" width="14.6640625" style="10" customWidth="1"/>
    <col min="12556" max="12556" width="1.44140625" style="10" customWidth="1"/>
    <col min="12557" max="12557" width="14.6640625" style="10" customWidth="1"/>
    <col min="12558" max="12558" width="1.6640625" style="10" customWidth="1"/>
    <col min="12559" max="12559" width="14.6640625" style="10" customWidth="1"/>
    <col min="12560" max="12560" width="1.44140625" style="10" customWidth="1"/>
    <col min="12561" max="12561" width="11.5546875" style="10"/>
    <col min="12562" max="12562" width="1.44140625" style="10" customWidth="1"/>
    <col min="12563" max="12563" width="11.5546875" style="10"/>
    <col min="12564" max="12564" width="1.44140625" style="10" customWidth="1"/>
    <col min="12565" max="12565" width="16.21875" style="10" customWidth="1"/>
    <col min="12566" max="12567" width="1.44140625" style="10" customWidth="1"/>
    <col min="12568" max="12568" width="13.109375" style="10" customWidth="1"/>
    <col min="12569" max="12569" width="1.44140625" style="10" customWidth="1"/>
    <col min="12570" max="12570" width="10" style="10" customWidth="1"/>
    <col min="12571" max="12571" width="2.21875" style="10" customWidth="1"/>
    <col min="12572" max="12572" width="13.109375" style="10" customWidth="1"/>
    <col min="12573" max="12573" width="1.44140625" style="10" customWidth="1"/>
    <col min="12574" max="12574" width="10" style="10" customWidth="1"/>
    <col min="12575" max="12575" width="2.21875" style="10" customWidth="1"/>
    <col min="12576" max="12576" width="13.109375" style="10" customWidth="1"/>
    <col min="12577" max="12577" width="1.44140625" style="10" customWidth="1"/>
    <col min="12578" max="12578" width="10" style="10" customWidth="1"/>
    <col min="12579" max="12579" width="2.21875" style="10" customWidth="1"/>
    <col min="12580" max="12580" width="13.109375" style="10" customWidth="1"/>
    <col min="12581" max="12581" width="2.21875" style="10" customWidth="1"/>
    <col min="12582" max="12582" width="4.5546875" style="10" customWidth="1"/>
    <col min="12583" max="12583" width="10.21875" style="10" customWidth="1"/>
    <col min="12584" max="12584" width="7.6640625" style="10" customWidth="1"/>
    <col min="12585" max="12585" width="1.44140625" style="10" customWidth="1"/>
    <col min="12586" max="12586" width="11.5546875" style="10"/>
    <col min="12587" max="12587" width="1.44140625" style="10" customWidth="1"/>
    <col min="12588" max="12800" width="11.5546875" style="10"/>
    <col min="12801" max="12801" width="4.5546875" style="10" customWidth="1"/>
    <col min="12802" max="12802" width="1.88671875" style="10" customWidth="1"/>
    <col min="12803" max="12803" width="20.109375" style="10" customWidth="1"/>
    <col min="12804" max="12804" width="1.44140625" style="10" customWidth="1"/>
    <col min="12805" max="12805" width="14.6640625" style="10" customWidth="1"/>
    <col min="12806" max="12806" width="1.44140625" style="10" customWidth="1"/>
    <col min="12807" max="12807" width="11.5546875" style="10"/>
    <col min="12808" max="12808" width="1.44140625" style="10" customWidth="1"/>
    <col min="12809" max="12809" width="11.5546875" style="10"/>
    <col min="12810" max="12810" width="2.21875" style="10" customWidth="1"/>
    <col min="12811" max="12811" width="14.6640625" style="10" customWidth="1"/>
    <col min="12812" max="12812" width="1.44140625" style="10" customWidth="1"/>
    <col min="12813" max="12813" width="14.6640625" style="10" customWidth="1"/>
    <col min="12814" max="12814" width="1.6640625" style="10" customWidth="1"/>
    <col min="12815" max="12815" width="14.6640625" style="10" customWidth="1"/>
    <col min="12816" max="12816" width="1.44140625" style="10" customWidth="1"/>
    <col min="12817" max="12817" width="11.5546875" style="10"/>
    <col min="12818" max="12818" width="1.44140625" style="10" customWidth="1"/>
    <col min="12819" max="12819" width="11.5546875" style="10"/>
    <col min="12820" max="12820" width="1.44140625" style="10" customWidth="1"/>
    <col min="12821" max="12821" width="16.21875" style="10" customWidth="1"/>
    <col min="12822" max="12823" width="1.44140625" style="10" customWidth="1"/>
    <col min="12824" max="12824" width="13.109375" style="10" customWidth="1"/>
    <col min="12825" max="12825" width="1.44140625" style="10" customWidth="1"/>
    <col min="12826" max="12826" width="10" style="10" customWidth="1"/>
    <col min="12827" max="12827" width="2.21875" style="10" customWidth="1"/>
    <col min="12828" max="12828" width="13.109375" style="10" customWidth="1"/>
    <col min="12829" max="12829" width="1.44140625" style="10" customWidth="1"/>
    <col min="12830" max="12830" width="10" style="10" customWidth="1"/>
    <col min="12831" max="12831" width="2.21875" style="10" customWidth="1"/>
    <col min="12832" max="12832" width="13.109375" style="10" customWidth="1"/>
    <col min="12833" max="12833" width="1.44140625" style="10" customWidth="1"/>
    <col min="12834" max="12834" width="10" style="10" customWidth="1"/>
    <col min="12835" max="12835" width="2.21875" style="10" customWidth="1"/>
    <col min="12836" max="12836" width="13.109375" style="10" customWidth="1"/>
    <col min="12837" max="12837" width="2.21875" style="10" customWidth="1"/>
    <col min="12838" max="12838" width="4.5546875" style="10" customWidth="1"/>
    <col min="12839" max="12839" width="10.21875" style="10" customWidth="1"/>
    <col min="12840" max="12840" width="7.6640625" style="10" customWidth="1"/>
    <col min="12841" max="12841" width="1.44140625" style="10" customWidth="1"/>
    <col min="12842" max="12842" width="11.5546875" style="10"/>
    <col min="12843" max="12843" width="1.44140625" style="10" customWidth="1"/>
    <col min="12844" max="13056" width="11.5546875" style="10"/>
    <col min="13057" max="13057" width="4.5546875" style="10" customWidth="1"/>
    <col min="13058" max="13058" width="1.88671875" style="10" customWidth="1"/>
    <col min="13059" max="13059" width="20.109375" style="10" customWidth="1"/>
    <col min="13060" max="13060" width="1.44140625" style="10" customWidth="1"/>
    <col min="13061" max="13061" width="14.6640625" style="10" customWidth="1"/>
    <col min="13062" max="13062" width="1.44140625" style="10" customWidth="1"/>
    <col min="13063" max="13063" width="11.5546875" style="10"/>
    <col min="13064" max="13064" width="1.44140625" style="10" customWidth="1"/>
    <col min="13065" max="13065" width="11.5546875" style="10"/>
    <col min="13066" max="13066" width="2.21875" style="10" customWidth="1"/>
    <col min="13067" max="13067" width="14.6640625" style="10" customWidth="1"/>
    <col min="13068" max="13068" width="1.44140625" style="10" customWidth="1"/>
    <col min="13069" max="13069" width="14.6640625" style="10" customWidth="1"/>
    <col min="13070" max="13070" width="1.6640625" style="10" customWidth="1"/>
    <col min="13071" max="13071" width="14.6640625" style="10" customWidth="1"/>
    <col min="13072" max="13072" width="1.44140625" style="10" customWidth="1"/>
    <col min="13073" max="13073" width="11.5546875" style="10"/>
    <col min="13074" max="13074" width="1.44140625" style="10" customWidth="1"/>
    <col min="13075" max="13075" width="11.5546875" style="10"/>
    <col min="13076" max="13076" width="1.44140625" style="10" customWidth="1"/>
    <col min="13077" max="13077" width="16.21875" style="10" customWidth="1"/>
    <col min="13078" max="13079" width="1.44140625" style="10" customWidth="1"/>
    <col min="13080" max="13080" width="13.109375" style="10" customWidth="1"/>
    <col min="13081" max="13081" width="1.44140625" style="10" customWidth="1"/>
    <col min="13082" max="13082" width="10" style="10" customWidth="1"/>
    <col min="13083" max="13083" width="2.21875" style="10" customWidth="1"/>
    <col min="13084" max="13084" width="13.109375" style="10" customWidth="1"/>
    <col min="13085" max="13085" width="1.44140625" style="10" customWidth="1"/>
    <col min="13086" max="13086" width="10" style="10" customWidth="1"/>
    <col min="13087" max="13087" width="2.21875" style="10" customWidth="1"/>
    <col min="13088" max="13088" width="13.109375" style="10" customWidth="1"/>
    <col min="13089" max="13089" width="1.44140625" style="10" customWidth="1"/>
    <col min="13090" max="13090" width="10" style="10" customWidth="1"/>
    <col min="13091" max="13091" width="2.21875" style="10" customWidth="1"/>
    <col min="13092" max="13092" width="13.109375" style="10" customWidth="1"/>
    <col min="13093" max="13093" width="2.21875" style="10" customWidth="1"/>
    <col min="13094" max="13094" width="4.5546875" style="10" customWidth="1"/>
    <col min="13095" max="13095" width="10.21875" style="10" customWidth="1"/>
    <col min="13096" max="13096" width="7.6640625" style="10" customWidth="1"/>
    <col min="13097" max="13097" width="1.44140625" style="10" customWidth="1"/>
    <col min="13098" max="13098" width="11.5546875" style="10"/>
    <col min="13099" max="13099" width="1.44140625" style="10" customWidth="1"/>
    <col min="13100" max="13312" width="11.5546875" style="10"/>
    <col min="13313" max="13313" width="4.5546875" style="10" customWidth="1"/>
    <col min="13314" max="13314" width="1.88671875" style="10" customWidth="1"/>
    <col min="13315" max="13315" width="20.109375" style="10" customWidth="1"/>
    <col min="13316" max="13316" width="1.44140625" style="10" customWidth="1"/>
    <col min="13317" max="13317" width="14.6640625" style="10" customWidth="1"/>
    <col min="13318" max="13318" width="1.44140625" style="10" customWidth="1"/>
    <col min="13319" max="13319" width="11.5546875" style="10"/>
    <col min="13320" max="13320" width="1.44140625" style="10" customWidth="1"/>
    <col min="13321" max="13321" width="11.5546875" style="10"/>
    <col min="13322" max="13322" width="2.21875" style="10" customWidth="1"/>
    <col min="13323" max="13323" width="14.6640625" style="10" customWidth="1"/>
    <col min="13324" max="13324" width="1.44140625" style="10" customWidth="1"/>
    <col min="13325" max="13325" width="14.6640625" style="10" customWidth="1"/>
    <col min="13326" max="13326" width="1.6640625" style="10" customWidth="1"/>
    <col min="13327" max="13327" width="14.6640625" style="10" customWidth="1"/>
    <col min="13328" max="13328" width="1.44140625" style="10" customWidth="1"/>
    <col min="13329" max="13329" width="11.5546875" style="10"/>
    <col min="13330" max="13330" width="1.44140625" style="10" customWidth="1"/>
    <col min="13331" max="13331" width="11.5546875" style="10"/>
    <col min="13332" max="13332" width="1.44140625" style="10" customWidth="1"/>
    <col min="13333" max="13333" width="16.21875" style="10" customWidth="1"/>
    <col min="13334" max="13335" width="1.44140625" style="10" customWidth="1"/>
    <col min="13336" max="13336" width="13.109375" style="10" customWidth="1"/>
    <col min="13337" max="13337" width="1.44140625" style="10" customWidth="1"/>
    <col min="13338" max="13338" width="10" style="10" customWidth="1"/>
    <col min="13339" max="13339" width="2.21875" style="10" customWidth="1"/>
    <col min="13340" max="13340" width="13.109375" style="10" customWidth="1"/>
    <col min="13341" max="13341" width="1.44140625" style="10" customWidth="1"/>
    <col min="13342" max="13342" width="10" style="10" customWidth="1"/>
    <col min="13343" max="13343" width="2.21875" style="10" customWidth="1"/>
    <col min="13344" max="13344" width="13.109375" style="10" customWidth="1"/>
    <col min="13345" max="13345" width="1.44140625" style="10" customWidth="1"/>
    <col min="13346" max="13346" width="10" style="10" customWidth="1"/>
    <col min="13347" max="13347" width="2.21875" style="10" customWidth="1"/>
    <col min="13348" max="13348" width="13.109375" style="10" customWidth="1"/>
    <col min="13349" max="13349" width="2.21875" style="10" customWidth="1"/>
    <col min="13350" max="13350" width="4.5546875" style="10" customWidth="1"/>
    <col min="13351" max="13351" width="10.21875" style="10" customWidth="1"/>
    <col min="13352" max="13352" width="7.6640625" style="10" customWidth="1"/>
    <col min="13353" max="13353" width="1.44140625" style="10" customWidth="1"/>
    <col min="13354" max="13354" width="11.5546875" style="10"/>
    <col min="13355" max="13355" width="1.44140625" style="10" customWidth="1"/>
    <col min="13356" max="13568" width="11.5546875" style="10"/>
    <col min="13569" max="13569" width="4.5546875" style="10" customWidth="1"/>
    <col min="13570" max="13570" width="1.88671875" style="10" customWidth="1"/>
    <col min="13571" max="13571" width="20.109375" style="10" customWidth="1"/>
    <col min="13572" max="13572" width="1.44140625" style="10" customWidth="1"/>
    <col min="13573" max="13573" width="14.6640625" style="10" customWidth="1"/>
    <col min="13574" max="13574" width="1.44140625" style="10" customWidth="1"/>
    <col min="13575" max="13575" width="11.5546875" style="10"/>
    <col min="13576" max="13576" width="1.44140625" style="10" customWidth="1"/>
    <col min="13577" max="13577" width="11.5546875" style="10"/>
    <col min="13578" max="13578" width="2.21875" style="10" customWidth="1"/>
    <col min="13579" max="13579" width="14.6640625" style="10" customWidth="1"/>
    <col min="13580" max="13580" width="1.44140625" style="10" customWidth="1"/>
    <col min="13581" max="13581" width="14.6640625" style="10" customWidth="1"/>
    <col min="13582" max="13582" width="1.6640625" style="10" customWidth="1"/>
    <col min="13583" max="13583" width="14.6640625" style="10" customWidth="1"/>
    <col min="13584" max="13584" width="1.44140625" style="10" customWidth="1"/>
    <col min="13585" max="13585" width="11.5546875" style="10"/>
    <col min="13586" max="13586" width="1.44140625" style="10" customWidth="1"/>
    <col min="13587" max="13587" width="11.5546875" style="10"/>
    <col min="13588" max="13588" width="1.44140625" style="10" customWidth="1"/>
    <col min="13589" max="13589" width="16.21875" style="10" customWidth="1"/>
    <col min="13590" max="13591" width="1.44140625" style="10" customWidth="1"/>
    <col min="13592" max="13592" width="13.109375" style="10" customWidth="1"/>
    <col min="13593" max="13593" width="1.44140625" style="10" customWidth="1"/>
    <col min="13594" max="13594" width="10" style="10" customWidth="1"/>
    <col min="13595" max="13595" width="2.21875" style="10" customWidth="1"/>
    <col min="13596" max="13596" width="13.109375" style="10" customWidth="1"/>
    <col min="13597" max="13597" width="1.44140625" style="10" customWidth="1"/>
    <col min="13598" max="13598" width="10" style="10" customWidth="1"/>
    <col min="13599" max="13599" width="2.21875" style="10" customWidth="1"/>
    <col min="13600" max="13600" width="13.109375" style="10" customWidth="1"/>
    <col min="13601" max="13601" width="1.44140625" style="10" customWidth="1"/>
    <col min="13602" max="13602" width="10" style="10" customWidth="1"/>
    <col min="13603" max="13603" width="2.21875" style="10" customWidth="1"/>
    <col min="13604" max="13604" width="13.109375" style="10" customWidth="1"/>
    <col min="13605" max="13605" width="2.21875" style="10" customWidth="1"/>
    <col min="13606" max="13606" width="4.5546875" style="10" customWidth="1"/>
    <col min="13607" max="13607" width="10.21875" style="10" customWidth="1"/>
    <col min="13608" max="13608" width="7.6640625" style="10" customWidth="1"/>
    <col min="13609" max="13609" width="1.44140625" style="10" customWidth="1"/>
    <col min="13610" max="13610" width="11.5546875" style="10"/>
    <col min="13611" max="13611" width="1.44140625" style="10" customWidth="1"/>
    <col min="13612" max="13824" width="11.5546875" style="10"/>
    <col min="13825" max="13825" width="4.5546875" style="10" customWidth="1"/>
    <col min="13826" max="13826" width="1.88671875" style="10" customWidth="1"/>
    <col min="13827" max="13827" width="20.109375" style="10" customWidth="1"/>
    <col min="13828" max="13828" width="1.44140625" style="10" customWidth="1"/>
    <col min="13829" max="13829" width="14.6640625" style="10" customWidth="1"/>
    <col min="13830" max="13830" width="1.44140625" style="10" customWidth="1"/>
    <col min="13831" max="13831" width="11.5546875" style="10"/>
    <col min="13832" max="13832" width="1.44140625" style="10" customWidth="1"/>
    <col min="13833" max="13833" width="11.5546875" style="10"/>
    <col min="13834" max="13834" width="2.21875" style="10" customWidth="1"/>
    <col min="13835" max="13835" width="14.6640625" style="10" customWidth="1"/>
    <col min="13836" max="13836" width="1.44140625" style="10" customWidth="1"/>
    <col min="13837" max="13837" width="14.6640625" style="10" customWidth="1"/>
    <col min="13838" max="13838" width="1.6640625" style="10" customWidth="1"/>
    <col min="13839" max="13839" width="14.6640625" style="10" customWidth="1"/>
    <col min="13840" max="13840" width="1.44140625" style="10" customWidth="1"/>
    <col min="13841" max="13841" width="11.5546875" style="10"/>
    <col min="13842" max="13842" width="1.44140625" style="10" customWidth="1"/>
    <col min="13843" max="13843" width="11.5546875" style="10"/>
    <col min="13844" max="13844" width="1.44140625" style="10" customWidth="1"/>
    <col min="13845" max="13845" width="16.21875" style="10" customWidth="1"/>
    <col min="13846" max="13847" width="1.44140625" style="10" customWidth="1"/>
    <col min="13848" max="13848" width="13.109375" style="10" customWidth="1"/>
    <col min="13849" max="13849" width="1.44140625" style="10" customWidth="1"/>
    <col min="13850" max="13850" width="10" style="10" customWidth="1"/>
    <col min="13851" max="13851" width="2.21875" style="10" customWidth="1"/>
    <col min="13852" max="13852" width="13.109375" style="10" customWidth="1"/>
    <col min="13853" max="13853" width="1.44140625" style="10" customWidth="1"/>
    <col min="13854" max="13854" width="10" style="10" customWidth="1"/>
    <col min="13855" max="13855" width="2.21875" style="10" customWidth="1"/>
    <col min="13856" max="13856" width="13.109375" style="10" customWidth="1"/>
    <col min="13857" max="13857" width="1.44140625" style="10" customWidth="1"/>
    <col min="13858" max="13858" width="10" style="10" customWidth="1"/>
    <col min="13859" max="13859" width="2.21875" style="10" customWidth="1"/>
    <col min="13860" max="13860" width="13.109375" style="10" customWidth="1"/>
    <col min="13861" max="13861" width="2.21875" style="10" customWidth="1"/>
    <col min="13862" max="13862" width="4.5546875" style="10" customWidth="1"/>
    <col min="13863" max="13863" width="10.21875" style="10" customWidth="1"/>
    <col min="13864" max="13864" width="7.6640625" style="10" customWidth="1"/>
    <col min="13865" max="13865" width="1.44140625" style="10" customWidth="1"/>
    <col min="13866" max="13866" width="11.5546875" style="10"/>
    <col min="13867" max="13867" width="1.44140625" style="10" customWidth="1"/>
    <col min="13868" max="14080" width="11.5546875" style="10"/>
    <col min="14081" max="14081" width="4.5546875" style="10" customWidth="1"/>
    <col min="14082" max="14082" width="1.88671875" style="10" customWidth="1"/>
    <col min="14083" max="14083" width="20.109375" style="10" customWidth="1"/>
    <col min="14084" max="14084" width="1.44140625" style="10" customWidth="1"/>
    <col min="14085" max="14085" width="14.6640625" style="10" customWidth="1"/>
    <col min="14086" max="14086" width="1.44140625" style="10" customWidth="1"/>
    <col min="14087" max="14087" width="11.5546875" style="10"/>
    <col min="14088" max="14088" width="1.44140625" style="10" customWidth="1"/>
    <col min="14089" max="14089" width="11.5546875" style="10"/>
    <col min="14090" max="14090" width="2.21875" style="10" customWidth="1"/>
    <col min="14091" max="14091" width="14.6640625" style="10" customWidth="1"/>
    <col min="14092" max="14092" width="1.44140625" style="10" customWidth="1"/>
    <col min="14093" max="14093" width="14.6640625" style="10" customWidth="1"/>
    <col min="14094" max="14094" width="1.6640625" style="10" customWidth="1"/>
    <col min="14095" max="14095" width="14.6640625" style="10" customWidth="1"/>
    <col min="14096" max="14096" width="1.44140625" style="10" customWidth="1"/>
    <col min="14097" max="14097" width="11.5546875" style="10"/>
    <col min="14098" max="14098" width="1.44140625" style="10" customWidth="1"/>
    <col min="14099" max="14099" width="11.5546875" style="10"/>
    <col min="14100" max="14100" width="1.44140625" style="10" customWidth="1"/>
    <col min="14101" max="14101" width="16.21875" style="10" customWidth="1"/>
    <col min="14102" max="14103" width="1.44140625" style="10" customWidth="1"/>
    <col min="14104" max="14104" width="13.109375" style="10" customWidth="1"/>
    <col min="14105" max="14105" width="1.44140625" style="10" customWidth="1"/>
    <col min="14106" max="14106" width="10" style="10" customWidth="1"/>
    <col min="14107" max="14107" width="2.21875" style="10" customWidth="1"/>
    <col min="14108" max="14108" width="13.109375" style="10" customWidth="1"/>
    <col min="14109" max="14109" width="1.44140625" style="10" customWidth="1"/>
    <col min="14110" max="14110" width="10" style="10" customWidth="1"/>
    <col min="14111" max="14111" width="2.21875" style="10" customWidth="1"/>
    <col min="14112" max="14112" width="13.109375" style="10" customWidth="1"/>
    <col min="14113" max="14113" width="1.44140625" style="10" customWidth="1"/>
    <col min="14114" max="14114" width="10" style="10" customWidth="1"/>
    <col min="14115" max="14115" width="2.21875" style="10" customWidth="1"/>
    <col min="14116" max="14116" width="13.109375" style="10" customWidth="1"/>
    <col min="14117" max="14117" width="2.21875" style="10" customWidth="1"/>
    <col min="14118" max="14118" width="4.5546875" style="10" customWidth="1"/>
    <col min="14119" max="14119" width="10.21875" style="10" customWidth="1"/>
    <col min="14120" max="14120" width="7.6640625" style="10" customWidth="1"/>
    <col min="14121" max="14121" width="1.44140625" style="10" customWidth="1"/>
    <col min="14122" max="14122" width="11.5546875" style="10"/>
    <col min="14123" max="14123" width="1.44140625" style="10" customWidth="1"/>
    <col min="14124" max="14336" width="11.5546875" style="10"/>
    <col min="14337" max="14337" width="4.5546875" style="10" customWidth="1"/>
    <col min="14338" max="14338" width="1.88671875" style="10" customWidth="1"/>
    <col min="14339" max="14339" width="20.109375" style="10" customWidth="1"/>
    <col min="14340" max="14340" width="1.44140625" style="10" customWidth="1"/>
    <col min="14341" max="14341" width="14.6640625" style="10" customWidth="1"/>
    <col min="14342" max="14342" width="1.44140625" style="10" customWidth="1"/>
    <col min="14343" max="14343" width="11.5546875" style="10"/>
    <col min="14344" max="14344" width="1.44140625" style="10" customWidth="1"/>
    <col min="14345" max="14345" width="11.5546875" style="10"/>
    <col min="14346" max="14346" width="2.21875" style="10" customWidth="1"/>
    <col min="14347" max="14347" width="14.6640625" style="10" customWidth="1"/>
    <col min="14348" max="14348" width="1.44140625" style="10" customWidth="1"/>
    <col min="14349" max="14349" width="14.6640625" style="10" customWidth="1"/>
    <col min="14350" max="14350" width="1.6640625" style="10" customWidth="1"/>
    <col min="14351" max="14351" width="14.6640625" style="10" customWidth="1"/>
    <col min="14352" max="14352" width="1.44140625" style="10" customWidth="1"/>
    <col min="14353" max="14353" width="11.5546875" style="10"/>
    <col min="14354" max="14354" width="1.44140625" style="10" customWidth="1"/>
    <col min="14355" max="14355" width="11.5546875" style="10"/>
    <col min="14356" max="14356" width="1.44140625" style="10" customWidth="1"/>
    <col min="14357" max="14357" width="16.21875" style="10" customWidth="1"/>
    <col min="14358" max="14359" width="1.44140625" style="10" customWidth="1"/>
    <col min="14360" max="14360" width="13.109375" style="10" customWidth="1"/>
    <col min="14361" max="14361" width="1.44140625" style="10" customWidth="1"/>
    <col min="14362" max="14362" width="10" style="10" customWidth="1"/>
    <col min="14363" max="14363" width="2.21875" style="10" customWidth="1"/>
    <col min="14364" max="14364" width="13.109375" style="10" customWidth="1"/>
    <col min="14365" max="14365" width="1.44140625" style="10" customWidth="1"/>
    <col min="14366" max="14366" width="10" style="10" customWidth="1"/>
    <col min="14367" max="14367" width="2.21875" style="10" customWidth="1"/>
    <col min="14368" max="14368" width="13.109375" style="10" customWidth="1"/>
    <col min="14369" max="14369" width="1.44140625" style="10" customWidth="1"/>
    <col min="14370" max="14370" width="10" style="10" customWidth="1"/>
    <col min="14371" max="14371" width="2.21875" style="10" customWidth="1"/>
    <col min="14372" max="14372" width="13.109375" style="10" customWidth="1"/>
    <col min="14373" max="14373" width="2.21875" style="10" customWidth="1"/>
    <col min="14374" max="14374" width="4.5546875" style="10" customWidth="1"/>
    <col min="14375" max="14375" width="10.21875" style="10" customWidth="1"/>
    <col min="14376" max="14376" width="7.6640625" style="10" customWidth="1"/>
    <col min="14377" max="14377" width="1.44140625" style="10" customWidth="1"/>
    <col min="14378" max="14378" width="11.5546875" style="10"/>
    <col min="14379" max="14379" width="1.44140625" style="10" customWidth="1"/>
    <col min="14380" max="14592" width="11.5546875" style="10"/>
    <col min="14593" max="14593" width="4.5546875" style="10" customWidth="1"/>
    <col min="14594" max="14594" width="1.88671875" style="10" customWidth="1"/>
    <col min="14595" max="14595" width="20.109375" style="10" customWidth="1"/>
    <col min="14596" max="14596" width="1.44140625" style="10" customWidth="1"/>
    <col min="14597" max="14597" width="14.6640625" style="10" customWidth="1"/>
    <col min="14598" max="14598" width="1.44140625" style="10" customWidth="1"/>
    <col min="14599" max="14599" width="11.5546875" style="10"/>
    <col min="14600" max="14600" width="1.44140625" style="10" customWidth="1"/>
    <col min="14601" max="14601" width="11.5546875" style="10"/>
    <col min="14602" max="14602" width="2.21875" style="10" customWidth="1"/>
    <col min="14603" max="14603" width="14.6640625" style="10" customWidth="1"/>
    <col min="14604" max="14604" width="1.44140625" style="10" customWidth="1"/>
    <col min="14605" max="14605" width="14.6640625" style="10" customWidth="1"/>
    <col min="14606" max="14606" width="1.6640625" style="10" customWidth="1"/>
    <col min="14607" max="14607" width="14.6640625" style="10" customWidth="1"/>
    <col min="14608" max="14608" width="1.44140625" style="10" customWidth="1"/>
    <col min="14609" max="14609" width="11.5546875" style="10"/>
    <col min="14610" max="14610" width="1.44140625" style="10" customWidth="1"/>
    <col min="14611" max="14611" width="11.5546875" style="10"/>
    <col min="14612" max="14612" width="1.44140625" style="10" customWidth="1"/>
    <col min="14613" max="14613" width="16.21875" style="10" customWidth="1"/>
    <col min="14614" max="14615" width="1.44140625" style="10" customWidth="1"/>
    <col min="14616" max="14616" width="13.109375" style="10" customWidth="1"/>
    <col min="14617" max="14617" width="1.44140625" style="10" customWidth="1"/>
    <col min="14618" max="14618" width="10" style="10" customWidth="1"/>
    <col min="14619" max="14619" width="2.21875" style="10" customWidth="1"/>
    <col min="14620" max="14620" width="13.109375" style="10" customWidth="1"/>
    <col min="14621" max="14621" width="1.44140625" style="10" customWidth="1"/>
    <col min="14622" max="14622" width="10" style="10" customWidth="1"/>
    <col min="14623" max="14623" width="2.21875" style="10" customWidth="1"/>
    <col min="14624" max="14624" width="13.109375" style="10" customWidth="1"/>
    <col min="14625" max="14625" width="1.44140625" style="10" customWidth="1"/>
    <col min="14626" max="14626" width="10" style="10" customWidth="1"/>
    <col min="14627" max="14627" width="2.21875" style="10" customWidth="1"/>
    <col min="14628" max="14628" width="13.109375" style="10" customWidth="1"/>
    <col min="14629" max="14629" width="2.21875" style="10" customWidth="1"/>
    <col min="14630" max="14630" width="4.5546875" style="10" customWidth="1"/>
    <col min="14631" max="14631" width="10.21875" style="10" customWidth="1"/>
    <col min="14632" max="14632" width="7.6640625" style="10" customWidth="1"/>
    <col min="14633" max="14633" width="1.44140625" style="10" customWidth="1"/>
    <col min="14634" max="14634" width="11.5546875" style="10"/>
    <col min="14635" max="14635" width="1.44140625" style="10" customWidth="1"/>
    <col min="14636" max="14848" width="11.5546875" style="10"/>
    <col min="14849" max="14849" width="4.5546875" style="10" customWidth="1"/>
    <col min="14850" max="14850" width="1.88671875" style="10" customWidth="1"/>
    <col min="14851" max="14851" width="20.109375" style="10" customWidth="1"/>
    <col min="14852" max="14852" width="1.44140625" style="10" customWidth="1"/>
    <col min="14853" max="14853" width="14.6640625" style="10" customWidth="1"/>
    <col min="14854" max="14854" width="1.44140625" style="10" customWidth="1"/>
    <col min="14855" max="14855" width="11.5546875" style="10"/>
    <col min="14856" max="14856" width="1.44140625" style="10" customWidth="1"/>
    <col min="14857" max="14857" width="11.5546875" style="10"/>
    <col min="14858" max="14858" width="2.21875" style="10" customWidth="1"/>
    <col min="14859" max="14859" width="14.6640625" style="10" customWidth="1"/>
    <col min="14860" max="14860" width="1.44140625" style="10" customWidth="1"/>
    <col min="14861" max="14861" width="14.6640625" style="10" customWidth="1"/>
    <col min="14862" max="14862" width="1.6640625" style="10" customWidth="1"/>
    <col min="14863" max="14863" width="14.6640625" style="10" customWidth="1"/>
    <col min="14864" max="14864" width="1.44140625" style="10" customWidth="1"/>
    <col min="14865" max="14865" width="11.5546875" style="10"/>
    <col min="14866" max="14866" width="1.44140625" style="10" customWidth="1"/>
    <col min="14867" max="14867" width="11.5546875" style="10"/>
    <col min="14868" max="14868" width="1.44140625" style="10" customWidth="1"/>
    <col min="14869" max="14869" width="16.21875" style="10" customWidth="1"/>
    <col min="14870" max="14871" width="1.44140625" style="10" customWidth="1"/>
    <col min="14872" max="14872" width="13.109375" style="10" customWidth="1"/>
    <col min="14873" max="14873" width="1.44140625" style="10" customWidth="1"/>
    <col min="14874" max="14874" width="10" style="10" customWidth="1"/>
    <col min="14875" max="14875" width="2.21875" style="10" customWidth="1"/>
    <col min="14876" max="14876" width="13.109375" style="10" customWidth="1"/>
    <col min="14877" max="14877" width="1.44140625" style="10" customWidth="1"/>
    <col min="14878" max="14878" width="10" style="10" customWidth="1"/>
    <col min="14879" max="14879" width="2.21875" style="10" customWidth="1"/>
    <col min="14880" max="14880" width="13.109375" style="10" customWidth="1"/>
    <col min="14881" max="14881" width="1.44140625" style="10" customWidth="1"/>
    <col min="14882" max="14882" width="10" style="10" customWidth="1"/>
    <col min="14883" max="14883" width="2.21875" style="10" customWidth="1"/>
    <col min="14884" max="14884" width="13.109375" style="10" customWidth="1"/>
    <col min="14885" max="14885" width="2.21875" style="10" customWidth="1"/>
    <col min="14886" max="14886" width="4.5546875" style="10" customWidth="1"/>
    <col min="14887" max="14887" width="10.21875" style="10" customWidth="1"/>
    <col min="14888" max="14888" width="7.6640625" style="10" customWidth="1"/>
    <col min="14889" max="14889" width="1.44140625" style="10" customWidth="1"/>
    <col min="14890" max="14890" width="11.5546875" style="10"/>
    <col min="14891" max="14891" width="1.44140625" style="10" customWidth="1"/>
    <col min="14892" max="15104" width="11.5546875" style="10"/>
    <col min="15105" max="15105" width="4.5546875" style="10" customWidth="1"/>
    <col min="15106" max="15106" width="1.88671875" style="10" customWidth="1"/>
    <col min="15107" max="15107" width="20.109375" style="10" customWidth="1"/>
    <col min="15108" max="15108" width="1.44140625" style="10" customWidth="1"/>
    <col min="15109" max="15109" width="14.6640625" style="10" customWidth="1"/>
    <col min="15110" max="15110" width="1.44140625" style="10" customWidth="1"/>
    <col min="15111" max="15111" width="11.5546875" style="10"/>
    <col min="15112" max="15112" width="1.44140625" style="10" customWidth="1"/>
    <col min="15113" max="15113" width="11.5546875" style="10"/>
    <col min="15114" max="15114" width="2.21875" style="10" customWidth="1"/>
    <col min="15115" max="15115" width="14.6640625" style="10" customWidth="1"/>
    <col min="15116" max="15116" width="1.44140625" style="10" customWidth="1"/>
    <col min="15117" max="15117" width="14.6640625" style="10" customWidth="1"/>
    <col min="15118" max="15118" width="1.6640625" style="10" customWidth="1"/>
    <col min="15119" max="15119" width="14.6640625" style="10" customWidth="1"/>
    <col min="15120" max="15120" width="1.44140625" style="10" customWidth="1"/>
    <col min="15121" max="15121" width="11.5546875" style="10"/>
    <col min="15122" max="15122" width="1.44140625" style="10" customWidth="1"/>
    <col min="15123" max="15123" width="11.5546875" style="10"/>
    <col min="15124" max="15124" width="1.44140625" style="10" customWidth="1"/>
    <col min="15125" max="15125" width="16.21875" style="10" customWidth="1"/>
    <col min="15126" max="15127" width="1.44140625" style="10" customWidth="1"/>
    <col min="15128" max="15128" width="13.109375" style="10" customWidth="1"/>
    <col min="15129" max="15129" width="1.44140625" style="10" customWidth="1"/>
    <col min="15130" max="15130" width="10" style="10" customWidth="1"/>
    <col min="15131" max="15131" width="2.21875" style="10" customWidth="1"/>
    <col min="15132" max="15132" width="13.109375" style="10" customWidth="1"/>
    <col min="15133" max="15133" width="1.44140625" style="10" customWidth="1"/>
    <col min="15134" max="15134" width="10" style="10" customWidth="1"/>
    <col min="15135" max="15135" width="2.21875" style="10" customWidth="1"/>
    <col min="15136" max="15136" width="13.109375" style="10" customWidth="1"/>
    <col min="15137" max="15137" width="1.44140625" style="10" customWidth="1"/>
    <col min="15138" max="15138" width="10" style="10" customWidth="1"/>
    <col min="15139" max="15139" width="2.21875" style="10" customWidth="1"/>
    <col min="15140" max="15140" width="13.109375" style="10" customWidth="1"/>
    <col min="15141" max="15141" width="2.21875" style="10" customWidth="1"/>
    <col min="15142" max="15142" width="4.5546875" style="10" customWidth="1"/>
    <col min="15143" max="15143" width="10.21875" style="10" customWidth="1"/>
    <col min="15144" max="15144" width="7.6640625" style="10" customWidth="1"/>
    <col min="15145" max="15145" width="1.44140625" style="10" customWidth="1"/>
    <col min="15146" max="15146" width="11.5546875" style="10"/>
    <col min="15147" max="15147" width="1.44140625" style="10" customWidth="1"/>
    <col min="15148" max="15360" width="11.5546875" style="10"/>
    <col min="15361" max="15361" width="4.5546875" style="10" customWidth="1"/>
    <col min="15362" max="15362" width="1.88671875" style="10" customWidth="1"/>
    <col min="15363" max="15363" width="20.109375" style="10" customWidth="1"/>
    <col min="15364" max="15364" width="1.44140625" style="10" customWidth="1"/>
    <col min="15365" max="15365" width="14.6640625" style="10" customWidth="1"/>
    <col min="15366" max="15366" width="1.44140625" style="10" customWidth="1"/>
    <col min="15367" max="15367" width="11.5546875" style="10"/>
    <col min="15368" max="15368" width="1.44140625" style="10" customWidth="1"/>
    <col min="15369" max="15369" width="11.5546875" style="10"/>
    <col min="15370" max="15370" width="2.21875" style="10" customWidth="1"/>
    <col min="15371" max="15371" width="14.6640625" style="10" customWidth="1"/>
    <col min="15372" max="15372" width="1.44140625" style="10" customWidth="1"/>
    <col min="15373" max="15373" width="14.6640625" style="10" customWidth="1"/>
    <col min="15374" max="15374" width="1.6640625" style="10" customWidth="1"/>
    <col min="15375" max="15375" width="14.6640625" style="10" customWidth="1"/>
    <col min="15376" max="15376" width="1.44140625" style="10" customWidth="1"/>
    <col min="15377" max="15377" width="11.5546875" style="10"/>
    <col min="15378" max="15378" width="1.44140625" style="10" customWidth="1"/>
    <col min="15379" max="15379" width="11.5546875" style="10"/>
    <col min="15380" max="15380" width="1.44140625" style="10" customWidth="1"/>
    <col min="15381" max="15381" width="16.21875" style="10" customWidth="1"/>
    <col min="15382" max="15383" width="1.44140625" style="10" customWidth="1"/>
    <col min="15384" max="15384" width="13.109375" style="10" customWidth="1"/>
    <col min="15385" max="15385" width="1.44140625" style="10" customWidth="1"/>
    <col min="15386" max="15386" width="10" style="10" customWidth="1"/>
    <col min="15387" max="15387" width="2.21875" style="10" customWidth="1"/>
    <col min="15388" max="15388" width="13.109375" style="10" customWidth="1"/>
    <col min="15389" max="15389" width="1.44140625" style="10" customWidth="1"/>
    <col min="15390" max="15390" width="10" style="10" customWidth="1"/>
    <col min="15391" max="15391" width="2.21875" style="10" customWidth="1"/>
    <col min="15392" max="15392" width="13.109375" style="10" customWidth="1"/>
    <col min="15393" max="15393" width="1.44140625" style="10" customWidth="1"/>
    <col min="15394" max="15394" width="10" style="10" customWidth="1"/>
    <col min="15395" max="15395" width="2.21875" style="10" customWidth="1"/>
    <col min="15396" max="15396" width="13.109375" style="10" customWidth="1"/>
    <col min="15397" max="15397" width="2.21875" style="10" customWidth="1"/>
    <col min="15398" max="15398" width="4.5546875" style="10" customWidth="1"/>
    <col min="15399" max="15399" width="10.21875" style="10" customWidth="1"/>
    <col min="15400" max="15400" width="7.6640625" style="10" customWidth="1"/>
    <col min="15401" max="15401" width="1.44140625" style="10" customWidth="1"/>
    <col min="15402" max="15402" width="11.5546875" style="10"/>
    <col min="15403" max="15403" width="1.44140625" style="10" customWidth="1"/>
    <col min="15404" max="15616" width="11.5546875" style="10"/>
    <col min="15617" max="15617" width="4.5546875" style="10" customWidth="1"/>
    <col min="15618" max="15618" width="1.88671875" style="10" customWidth="1"/>
    <col min="15619" max="15619" width="20.109375" style="10" customWidth="1"/>
    <col min="15620" max="15620" width="1.44140625" style="10" customWidth="1"/>
    <col min="15621" max="15621" width="14.6640625" style="10" customWidth="1"/>
    <col min="15622" max="15622" width="1.44140625" style="10" customWidth="1"/>
    <col min="15623" max="15623" width="11.5546875" style="10"/>
    <col min="15624" max="15624" width="1.44140625" style="10" customWidth="1"/>
    <col min="15625" max="15625" width="11.5546875" style="10"/>
    <col min="15626" max="15626" width="2.21875" style="10" customWidth="1"/>
    <col min="15627" max="15627" width="14.6640625" style="10" customWidth="1"/>
    <col min="15628" max="15628" width="1.44140625" style="10" customWidth="1"/>
    <col min="15629" max="15629" width="14.6640625" style="10" customWidth="1"/>
    <col min="15630" max="15630" width="1.6640625" style="10" customWidth="1"/>
    <col min="15631" max="15631" width="14.6640625" style="10" customWidth="1"/>
    <col min="15632" max="15632" width="1.44140625" style="10" customWidth="1"/>
    <col min="15633" max="15633" width="11.5546875" style="10"/>
    <col min="15634" max="15634" width="1.44140625" style="10" customWidth="1"/>
    <col min="15635" max="15635" width="11.5546875" style="10"/>
    <col min="15636" max="15636" width="1.44140625" style="10" customWidth="1"/>
    <col min="15637" max="15637" width="16.21875" style="10" customWidth="1"/>
    <col min="15638" max="15639" width="1.44140625" style="10" customWidth="1"/>
    <col min="15640" max="15640" width="13.109375" style="10" customWidth="1"/>
    <col min="15641" max="15641" width="1.44140625" style="10" customWidth="1"/>
    <col min="15642" max="15642" width="10" style="10" customWidth="1"/>
    <col min="15643" max="15643" width="2.21875" style="10" customWidth="1"/>
    <col min="15644" max="15644" width="13.109375" style="10" customWidth="1"/>
    <col min="15645" max="15645" width="1.44140625" style="10" customWidth="1"/>
    <col min="15646" max="15646" width="10" style="10" customWidth="1"/>
    <col min="15647" max="15647" width="2.21875" style="10" customWidth="1"/>
    <col min="15648" max="15648" width="13.109375" style="10" customWidth="1"/>
    <col min="15649" max="15649" width="1.44140625" style="10" customWidth="1"/>
    <col min="15650" max="15650" width="10" style="10" customWidth="1"/>
    <col min="15651" max="15651" width="2.21875" style="10" customWidth="1"/>
    <col min="15652" max="15652" width="13.109375" style="10" customWidth="1"/>
    <col min="15653" max="15653" width="2.21875" style="10" customWidth="1"/>
    <col min="15654" max="15654" width="4.5546875" style="10" customWidth="1"/>
    <col min="15655" max="15655" width="10.21875" style="10" customWidth="1"/>
    <col min="15656" max="15656" width="7.6640625" style="10" customWidth="1"/>
    <col min="15657" max="15657" width="1.44140625" style="10" customWidth="1"/>
    <col min="15658" max="15658" width="11.5546875" style="10"/>
    <col min="15659" max="15659" width="1.44140625" style="10" customWidth="1"/>
    <col min="15660" max="15872" width="11.5546875" style="10"/>
    <col min="15873" max="15873" width="4.5546875" style="10" customWidth="1"/>
    <col min="15874" max="15874" width="1.88671875" style="10" customWidth="1"/>
    <col min="15875" max="15875" width="20.109375" style="10" customWidth="1"/>
    <col min="15876" max="15876" width="1.44140625" style="10" customWidth="1"/>
    <col min="15877" max="15877" width="14.6640625" style="10" customWidth="1"/>
    <col min="15878" max="15878" width="1.44140625" style="10" customWidth="1"/>
    <col min="15879" max="15879" width="11.5546875" style="10"/>
    <col min="15880" max="15880" width="1.44140625" style="10" customWidth="1"/>
    <col min="15881" max="15881" width="11.5546875" style="10"/>
    <col min="15882" max="15882" width="2.21875" style="10" customWidth="1"/>
    <col min="15883" max="15883" width="14.6640625" style="10" customWidth="1"/>
    <col min="15884" max="15884" width="1.44140625" style="10" customWidth="1"/>
    <col min="15885" max="15885" width="14.6640625" style="10" customWidth="1"/>
    <col min="15886" max="15886" width="1.6640625" style="10" customWidth="1"/>
    <col min="15887" max="15887" width="14.6640625" style="10" customWidth="1"/>
    <col min="15888" max="15888" width="1.44140625" style="10" customWidth="1"/>
    <col min="15889" max="15889" width="11.5546875" style="10"/>
    <col min="15890" max="15890" width="1.44140625" style="10" customWidth="1"/>
    <col min="15891" max="15891" width="11.5546875" style="10"/>
    <col min="15892" max="15892" width="1.44140625" style="10" customWidth="1"/>
    <col min="15893" max="15893" width="16.21875" style="10" customWidth="1"/>
    <col min="15894" max="15895" width="1.44140625" style="10" customWidth="1"/>
    <col min="15896" max="15896" width="13.109375" style="10" customWidth="1"/>
    <col min="15897" max="15897" width="1.44140625" style="10" customWidth="1"/>
    <col min="15898" max="15898" width="10" style="10" customWidth="1"/>
    <col min="15899" max="15899" width="2.21875" style="10" customWidth="1"/>
    <col min="15900" max="15900" width="13.109375" style="10" customWidth="1"/>
    <col min="15901" max="15901" width="1.44140625" style="10" customWidth="1"/>
    <col min="15902" max="15902" width="10" style="10" customWidth="1"/>
    <col min="15903" max="15903" width="2.21875" style="10" customWidth="1"/>
    <col min="15904" max="15904" width="13.109375" style="10" customWidth="1"/>
    <col min="15905" max="15905" width="1.44140625" style="10" customWidth="1"/>
    <col min="15906" max="15906" width="10" style="10" customWidth="1"/>
    <col min="15907" max="15907" width="2.21875" style="10" customWidth="1"/>
    <col min="15908" max="15908" width="13.109375" style="10" customWidth="1"/>
    <col min="15909" max="15909" width="2.21875" style="10" customWidth="1"/>
    <col min="15910" max="15910" width="4.5546875" style="10" customWidth="1"/>
    <col min="15911" max="15911" width="10.21875" style="10" customWidth="1"/>
    <col min="15912" max="15912" width="7.6640625" style="10" customWidth="1"/>
    <col min="15913" max="15913" width="1.44140625" style="10" customWidth="1"/>
    <col min="15914" max="15914" width="11.5546875" style="10"/>
    <col min="15915" max="15915" width="1.44140625" style="10" customWidth="1"/>
    <col min="15916" max="16128" width="11.5546875" style="10"/>
    <col min="16129" max="16129" width="4.5546875" style="10" customWidth="1"/>
    <col min="16130" max="16130" width="1.88671875" style="10" customWidth="1"/>
    <col min="16131" max="16131" width="20.109375" style="10" customWidth="1"/>
    <col min="16132" max="16132" width="1.44140625" style="10" customWidth="1"/>
    <col min="16133" max="16133" width="14.6640625" style="10" customWidth="1"/>
    <col min="16134" max="16134" width="1.44140625" style="10" customWidth="1"/>
    <col min="16135" max="16135" width="11.5546875" style="10"/>
    <col min="16136" max="16136" width="1.44140625" style="10" customWidth="1"/>
    <col min="16137" max="16137" width="11.5546875" style="10"/>
    <col min="16138" max="16138" width="2.21875" style="10" customWidth="1"/>
    <col min="16139" max="16139" width="14.6640625" style="10" customWidth="1"/>
    <col min="16140" max="16140" width="1.44140625" style="10" customWidth="1"/>
    <col min="16141" max="16141" width="14.6640625" style="10" customWidth="1"/>
    <col min="16142" max="16142" width="1.6640625" style="10" customWidth="1"/>
    <col min="16143" max="16143" width="14.6640625" style="10" customWidth="1"/>
    <col min="16144" max="16144" width="1.44140625" style="10" customWidth="1"/>
    <col min="16145" max="16145" width="11.5546875" style="10"/>
    <col min="16146" max="16146" width="1.44140625" style="10" customWidth="1"/>
    <col min="16147" max="16147" width="11.5546875" style="10"/>
    <col min="16148" max="16148" width="1.44140625" style="10" customWidth="1"/>
    <col min="16149" max="16149" width="16.21875" style="10" customWidth="1"/>
    <col min="16150" max="16151" width="1.44140625" style="10" customWidth="1"/>
    <col min="16152" max="16152" width="13.109375" style="10" customWidth="1"/>
    <col min="16153" max="16153" width="1.44140625" style="10" customWidth="1"/>
    <col min="16154" max="16154" width="10" style="10" customWidth="1"/>
    <col min="16155" max="16155" width="2.21875" style="10" customWidth="1"/>
    <col min="16156" max="16156" width="13.109375" style="10" customWidth="1"/>
    <col min="16157" max="16157" width="1.44140625" style="10" customWidth="1"/>
    <col min="16158" max="16158" width="10" style="10" customWidth="1"/>
    <col min="16159" max="16159" width="2.21875" style="10" customWidth="1"/>
    <col min="16160" max="16160" width="13.109375" style="10" customWidth="1"/>
    <col min="16161" max="16161" width="1.44140625" style="10" customWidth="1"/>
    <col min="16162" max="16162" width="10" style="10" customWidth="1"/>
    <col min="16163" max="16163" width="2.21875" style="10" customWidth="1"/>
    <col min="16164" max="16164" width="13.109375" style="10" customWidth="1"/>
    <col min="16165" max="16165" width="2.21875" style="10" customWidth="1"/>
    <col min="16166" max="16166" width="4.5546875" style="10" customWidth="1"/>
    <col min="16167" max="16167" width="10.21875" style="10" customWidth="1"/>
    <col min="16168" max="16168" width="7.6640625" style="10" customWidth="1"/>
    <col min="16169" max="16169" width="1.44140625" style="10" customWidth="1"/>
    <col min="16170" max="16170" width="11.5546875" style="10"/>
    <col min="16171" max="16171" width="1.44140625" style="10" customWidth="1"/>
    <col min="16172" max="16384" width="11.5546875" style="10"/>
  </cols>
  <sheetData>
    <row r="1" spans="1:44" s="8" customFormat="1" ht="10.5" customHeight="1" x14ac:dyDescent="0.3">
      <c r="C1" s="10"/>
      <c r="U1" s="11" t="s">
        <v>42</v>
      </c>
      <c r="X1" s="38" t="s">
        <v>43</v>
      </c>
      <c r="AL1" s="11" t="s">
        <v>429</v>
      </c>
    </row>
    <row r="2" spans="1:44" s="8" customFormat="1" ht="10.5" customHeight="1" x14ac:dyDescent="0.3">
      <c r="A2" s="12"/>
      <c r="C2" s="10"/>
      <c r="U2" s="11" t="s">
        <v>430</v>
      </c>
      <c r="X2" s="38" t="s">
        <v>393</v>
      </c>
      <c r="AL2" s="11" t="s">
        <v>47</v>
      </c>
    </row>
    <row r="3" spans="1:44" s="8" customFormat="1" ht="10.5" customHeight="1" x14ac:dyDescent="0.3">
      <c r="A3" s="13"/>
      <c r="C3" s="10"/>
      <c r="U3" s="11" t="s">
        <v>48</v>
      </c>
      <c r="X3" s="14" t="s">
        <v>49</v>
      </c>
    </row>
    <row r="4" spans="1:44" ht="9.6" customHeight="1" x14ac:dyDescent="0.3"/>
    <row r="5" spans="1:44" ht="9.6" customHeight="1" x14ac:dyDescent="0.3">
      <c r="X5" s="16" t="s">
        <v>394</v>
      </c>
      <c r="Y5" s="16"/>
      <c r="Z5" s="16"/>
      <c r="AA5" s="16"/>
      <c r="AB5" s="16"/>
      <c r="AC5" s="16"/>
      <c r="AD5" s="16"/>
      <c r="AE5" s="16"/>
      <c r="AF5" s="16"/>
      <c r="AG5" s="16"/>
      <c r="AH5" s="16"/>
      <c r="AI5" s="16"/>
      <c r="AJ5" s="16"/>
    </row>
    <row r="6" spans="1:44" ht="9.6" customHeight="1" x14ac:dyDescent="0.3"/>
    <row r="7" spans="1:44" ht="9.6" customHeight="1" x14ac:dyDescent="0.3">
      <c r="E7" s="16" t="s">
        <v>431</v>
      </c>
      <c r="F7" s="16"/>
      <c r="G7" s="16"/>
      <c r="H7" s="16"/>
      <c r="I7" s="16"/>
      <c r="J7" s="16"/>
      <c r="K7" s="16"/>
      <c r="L7" s="16"/>
      <c r="M7" s="16"/>
      <c r="O7" s="16" t="s">
        <v>432</v>
      </c>
      <c r="P7" s="16"/>
      <c r="Q7" s="16"/>
      <c r="R7" s="16"/>
      <c r="S7" s="16"/>
      <c r="AB7" s="16" t="s">
        <v>398</v>
      </c>
      <c r="AC7" s="16"/>
      <c r="AD7" s="16"/>
      <c r="AE7" s="16"/>
      <c r="AF7" s="16"/>
      <c r="AG7" s="16"/>
      <c r="AH7" s="16"/>
    </row>
    <row r="8" spans="1:44" ht="9.6" customHeight="1" x14ac:dyDescent="0.3"/>
    <row r="9" spans="1:44" ht="9.6" customHeight="1" x14ac:dyDescent="0.3">
      <c r="K9" s="16" t="s">
        <v>400</v>
      </c>
      <c r="L9" s="16"/>
      <c r="M9" s="16"/>
      <c r="X9" s="16" t="s">
        <v>433</v>
      </c>
      <c r="Y9" s="16"/>
      <c r="Z9" s="16"/>
      <c r="AB9" s="16" t="s">
        <v>59</v>
      </c>
      <c r="AC9" s="16"/>
      <c r="AD9" s="16"/>
      <c r="AF9" s="16" t="s">
        <v>60</v>
      </c>
      <c r="AG9" s="16"/>
      <c r="AH9" s="16"/>
    </row>
    <row r="10" spans="1:44" ht="9.6" customHeight="1" x14ac:dyDescent="0.3">
      <c r="I10" s="18" t="s">
        <v>64</v>
      </c>
      <c r="K10" s="18" t="s">
        <v>434</v>
      </c>
      <c r="S10" s="18" t="s">
        <v>64</v>
      </c>
      <c r="Z10" s="18" t="s">
        <v>273</v>
      </c>
      <c r="AD10" s="18" t="s">
        <v>273</v>
      </c>
      <c r="AH10" s="18" t="s">
        <v>273</v>
      </c>
      <c r="AJ10" s="18" t="s">
        <v>410</v>
      </c>
      <c r="AR10" s="18" t="s">
        <v>435</v>
      </c>
    </row>
    <row r="11" spans="1:44" ht="9.6" customHeight="1" x14ac:dyDescent="0.3">
      <c r="A11" s="19" t="s">
        <v>71</v>
      </c>
      <c r="C11" s="19" t="s">
        <v>73</v>
      </c>
      <c r="E11" s="19" t="s">
        <v>74</v>
      </c>
      <c r="G11" s="19" t="s">
        <v>436</v>
      </c>
      <c r="I11" s="19" t="s">
        <v>80</v>
      </c>
      <c r="K11" s="19" t="s">
        <v>437</v>
      </c>
      <c r="M11" s="19" t="s">
        <v>438</v>
      </c>
      <c r="O11" s="19" t="s">
        <v>74</v>
      </c>
      <c r="Q11" s="19" t="s">
        <v>436</v>
      </c>
      <c r="S11" s="19" t="s">
        <v>80</v>
      </c>
      <c r="U11" s="19" t="s">
        <v>65</v>
      </c>
      <c r="X11" s="19" t="s">
        <v>74</v>
      </c>
      <c r="Z11" s="19" t="s">
        <v>374</v>
      </c>
      <c r="AB11" s="19" t="s">
        <v>74</v>
      </c>
      <c r="AD11" s="19" t="s">
        <v>374</v>
      </c>
      <c r="AF11" s="19" t="s">
        <v>74</v>
      </c>
      <c r="AH11" s="19" t="s">
        <v>374</v>
      </c>
      <c r="AJ11" s="19" t="s">
        <v>419</v>
      </c>
      <c r="AL11" s="19" t="s">
        <v>71</v>
      </c>
      <c r="AP11" s="111" t="s">
        <v>431</v>
      </c>
      <c r="AR11" s="111" t="s">
        <v>439</v>
      </c>
    </row>
    <row r="12" spans="1:44" ht="8.85" customHeight="1" x14ac:dyDescent="0.3"/>
    <row r="13" spans="1:44" ht="8.85" customHeight="1" x14ac:dyDescent="0.3">
      <c r="B13" s="10" t="s">
        <v>283</v>
      </c>
    </row>
    <row r="14" spans="1:44" ht="8.85" customHeight="1" x14ac:dyDescent="0.3">
      <c r="A14" s="10">
        <v>1</v>
      </c>
      <c r="B14" s="21"/>
      <c r="C14" s="10" t="s">
        <v>84</v>
      </c>
      <c r="D14" s="21"/>
      <c r="E14" s="64">
        <v>16904420</v>
      </c>
      <c r="F14" s="21"/>
      <c r="G14" s="65">
        <f>(E14/$AN14)</f>
        <v>106.21556750779129</v>
      </c>
      <c r="H14" s="21"/>
      <c r="I14" s="66">
        <f>IF($G$60,G14/$G$60*100,0)</f>
        <v>198.18406317765854</v>
      </c>
      <c r="J14" s="21"/>
      <c r="K14" s="64">
        <v>2027566</v>
      </c>
      <c r="L14" s="21"/>
      <c r="M14" s="64">
        <v>8965043</v>
      </c>
      <c r="N14" s="21"/>
      <c r="O14" s="64">
        <v>3445724</v>
      </c>
      <c r="P14" s="21"/>
      <c r="Q14" s="65">
        <f>(O14/$AN14)</f>
        <v>21.650522770684628</v>
      </c>
      <c r="R14" s="21"/>
      <c r="S14" s="66">
        <f>IF($Q$60,Q14/$Q$60*100,0)</f>
        <v>81.611787068238485</v>
      </c>
      <c r="T14" s="21"/>
      <c r="U14" s="64">
        <f>(E14+O14)</f>
        <v>20350144</v>
      </c>
      <c r="V14" s="21"/>
      <c r="W14" s="21"/>
      <c r="X14" s="64">
        <v>3771845</v>
      </c>
      <c r="Y14" s="21"/>
      <c r="Z14" s="66">
        <f>IF($U14,X14/$U14*100,0)</f>
        <v>18.53473370999242</v>
      </c>
      <c r="AA14" s="21"/>
      <c r="AB14" s="64">
        <v>266269</v>
      </c>
      <c r="AC14" s="21"/>
      <c r="AD14" s="66">
        <f>IF($U14,AB14/$U14*100,0)</f>
        <v>1.308437915721874</v>
      </c>
      <c r="AE14" s="21"/>
      <c r="AF14" s="64">
        <v>0</v>
      </c>
      <c r="AG14" s="21"/>
      <c r="AH14" s="66">
        <f>IF($U14,AF14/$U14*100,0)</f>
        <v>0</v>
      </c>
      <c r="AI14" s="21"/>
      <c r="AJ14" s="64">
        <v>303366</v>
      </c>
      <c r="AK14" s="21"/>
      <c r="AL14" s="10">
        <v>1</v>
      </c>
      <c r="AM14" s="21"/>
      <c r="AN14" s="96">
        <v>159152</v>
      </c>
      <c r="AO14" s="21"/>
      <c r="AP14" s="96">
        <f>IF(E14,AN14,0)</f>
        <v>159152</v>
      </c>
      <c r="AQ14" s="21"/>
      <c r="AR14" s="96">
        <f>IF(O14,AN14,0)</f>
        <v>159152</v>
      </c>
    </row>
    <row r="15" spans="1:44" ht="8.85" customHeight="1" x14ac:dyDescent="0.3">
      <c r="A15" s="10">
        <v>2</v>
      </c>
      <c r="B15" s="21"/>
      <c r="C15" s="10" t="s">
        <v>85</v>
      </c>
      <c r="D15" s="21"/>
      <c r="E15" s="277">
        <v>1374786</v>
      </c>
      <c r="F15" s="21"/>
      <c r="G15" s="66">
        <f>(E15/$AN15)</f>
        <v>80.784228463979318</v>
      </c>
      <c r="H15" s="21"/>
      <c r="I15" s="66">
        <f>IF($G$60,G15/$G$60*100,0)</f>
        <v>150.73258104551647</v>
      </c>
      <c r="J15" s="21"/>
      <c r="K15" s="277">
        <v>406166</v>
      </c>
      <c r="L15" s="21"/>
      <c r="M15" s="277">
        <v>473345</v>
      </c>
      <c r="N15" s="21"/>
      <c r="O15" s="277">
        <v>888218</v>
      </c>
      <c r="P15" s="21"/>
      <c r="Q15" s="66">
        <f>(O15/$AN15)</f>
        <v>52.192854624515221</v>
      </c>
      <c r="R15" s="21"/>
      <c r="S15" s="66">
        <f>IF($Q$60,Q15/$Q$60*100,0)</f>
        <v>196.74130658253699</v>
      </c>
      <c r="T15" s="21"/>
      <c r="U15" s="70">
        <f>(E15+O15)</f>
        <v>2263004</v>
      </c>
      <c r="V15" s="21"/>
      <c r="W15" s="21"/>
      <c r="X15" s="277">
        <v>888629</v>
      </c>
      <c r="Y15" s="21"/>
      <c r="Z15" s="66">
        <f>IF($U15,X15/$U15*100,0)</f>
        <v>39.267672527313252</v>
      </c>
      <c r="AA15" s="21"/>
      <c r="AB15" s="277">
        <v>58923</v>
      </c>
      <c r="AC15" s="21"/>
      <c r="AD15" s="66">
        <f>IF($U15,AB15/$U15*100,0)</f>
        <v>2.6037514737048633</v>
      </c>
      <c r="AE15" s="21"/>
      <c r="AF15" s="277">
        <v>0</v>
      </c>
      <c r="AG15" s="21"/>
      <c r="AH15" s="66">
        <f>IF($U15,AF15/$U15*100,0)</f>
        <v>0</v>
      </c>
      <c r="AI15" s="21"/>
      <c r="AJ15" s="277">
        <v>43642</v>
      </c>
      <c r="AK15" s="21"/>
      <c r="AL15" s="10">
        <v>2</v>
      </c>
      <c r="AM15" s="21"/>
      <c r="AN15" s="96">
        <v>17018</v>
      </c>
      <c r="AO15" s="21"/>
      <c r="AP15" s="96">
        <f>IF(E15,AN15,0)</f>
        <v>17018</v>
      </c>
      <c r="AQ15" s="21"/>
      <c r="AR15" s="96">
        <f>IF(O15,AN15,0)</f>
        <v>17018</v>
      </c>
    </row>
    <row r="16" spans="1:44" ht="8.85" customHeight="1" x14ac:dyDescent="0.3">
      <c r="A16" s="10">
        <v>3</v>
      </c>
      <c r="B16" s="21"/>
      <c r="C16" s="10" t="s">
        <v>87</v>
      </c>
      <c r="D16" s="21"/>
      <c r="E16" s="277">
        <v>686017</v>
      </c>
      <c r="F16" s="21"/>
      <c r="G16" s="66">
        <f>(E16/$AN16)</f>
        <v>106.29330647660366</v>
      </c>
      <c r="H16" s="21"/>
      <c r="I16" s="66">
        <f>IF($G$60,G16/$G$60*100,0)</f>
        <v>198.3291137109087</v>
      </c>
      <c r="J16" s="21"/>
      <c r="K16" s="277">
        <v>239611</v>
      </c>
      <c r="L16" s="21"/>
      <c r="M16" s="277">
        <v>431943</v>
      </c>
      <c r="N16" s="21"/>
      <c r="O16" s="277">
        <v>244874</v>
      </c>
      <c r="P16" s="21"/>
      <c r="Q16" s="66">
        <f>(O16/$AN16)</f>
        <v>37.941431670281993</v>
      </c>
      <c r="R16" s="21"/>
      <c r="S16" s="66">
        <f>IF($Q$60,Q16/$Q$60*100,0)</f>
        <v>143.02047462483782</v>
      </c>
      <c r="T16" s="21"/>
      <c r="U16" s="70">
        <f>(E16+O16)</f>
        <v>930891</v>
      </c>
      <c r="V16" s="21"/>
      <c r="W16" s="21"/>
      <c r="X16" s="277">
        <v>414325</v>
      </c>
      <c r="Y16" s="21"/>
      <c r="Z16" s="66">
        <f>IF($U16,X16/$U16*100,0)</f>
        <v>44.508433318186555</v>
      </c>
      <c r="AA16" s="21"/>
      <c r="AB16" s="277">
        <v>77741</v>
      </c>
      <c r="AC16" s="21"/>
      <c r="AD16" s="66">
        <f>IF($U16,AB16/$U16*100,0)</f>
        <v>8.3512462791024955</v>
      </c>
      <c r="AE16" s="21"/>
      <c r="AF16" s="277">
        <v>0</v>
      </c>
      <c r="AG16" s="21"/>
      <c r="AH16" s="66">
        <f>IF($U16,AF16/$U16*100,0)</f>
        <v>0</v>
      </c>
      <c r="AI16" s="21"/>
      <c r="AJ16" s="277">
        <v>14680</v>
      </c>
      <c r="AK16" s="21"/>
      <c r="AL16" s="10">
        <v>3</v>
      </c>
      <c r="AM16" s="21"/>
      <c r="AN16" s="96">
        <v>6454</v>
      </c>
      <c r="AO16" s="21"/>
      <c r="AP16" s="96">
        <f>IF(E16,AN16,0)</f>
        <v>6454</v>
      </c>
      <c r="AQ16" s="21"/>
      <c r="AR16" s="96">
        <f>IF(O16,AN16,0)</f>
        <v>6454</v>
      </c>
    </row>
    <row r="17" spans="1:44" ht="8.85" customHeight="1" x14ac:dyDescent="0.3">
      <c r="A17" s="10">
        <v>4</v>
      </c>
      <c r="B17" s="21"/>
      <c r="C17" s="10" t="s">
        <v>88</v>
      </c>
      <c r="D17" s="21"/>
      <c r="E17" s="277">
        <v>3185567</v>
      </c>
      <c r="F17" s="21"/>
      <c r="G17" s="66">
        <f>(E17/$AN17)</f>
        <v>64.772310445090582</v>
      </c>
      <c r="H17" s="21"/>
      <c r="I17" s="66">
        <f>IF($G$60,G17/$G$60*100,0)</f>
        <v>120.85648051987403</v>
      </c>
      <c r="J17" s="21"/>
      <c r="K17" s="277">
        <v>889412</v>
      </c>
      <c r="L17" s="21"/>
      <c r="M17" s="277">
        <v>1482109</v>
      </c>
      <c r="N17" s="21"/>
      <c r="O17" s="277">
        <v>1369372</v>
      </c>
      <c r="P17" s="21"/>
      <c r="Q17" s="66">
        <f>(O17/$AN17)</f>
        <v>27.84351680527033</v>
      </c>
      <c r="R17" s="21"/>
      <c r="S17" s="66">
        <f>IF($Q$60,Q17/$Q$60*100,0)</f>
        <v>104.9563185522465</v>
      </c>
      <c r="T17" s="21"/>
      <c r="U17" s="70">
        <f>(E17+O17)</f>
        <v>4554939</v>
      </c>
      <c r="V17" s="21"/>
      <c r="W17" s="21"/>
      <c r="X17" s="277">
        <v>1472935</v>
      </c>
      <c r="Y17" s="21"/>
      <c r="Z17" s="66">
        <f>IF($U17,X17/$U17*100,0)</f>
        <v>32.337096062098745</v>
      </c>
      <c r="AA17" s="21"/>
      <c r="AB17" s="277">
        <v>434571</v>
      </c>
      <c r="AC17" s="21"/>
      <c r="AD17" s="66">
        <f>IF($U17,AB17/$U17*100,0)</f>
        <v>9.5406546607978715</v>
      </c>
      <c r="AE17" s="21"/>
      <c r="AF17" s="277">
        <v>0</v>
      </c>
      <c r="AG17" s="21"/>
      <c r="AH17" s="66">
        <f>IF($U17,AF17/$U17*100,0)</f>
        <v>0</v>
      </c>
      <c r="AI17" s="21"/>
      <c r="AJ17" s="277">
        <v>337424</v>
      </c>
      <c r="AK17" s="21"/>
      <c r="AL17" s="10">
        <v>4</v>
      </c>
      <c r="AM17" s="21"/>
      <c r="AN17" s="96">
        <v>49181</v>
      </c>
      <c r="AO17" s="21"/>
      <c r="AP17" s="96">
        <f>IF(E17,AN17,0)</f>
        <v>49181</v>
      </c>
      <c r="AQ17" s="21"/>
      <c r="AR17" s="96">
        <f>IF(O17,AN17,0)</f>
        <v>49181</v>
      </c>
    </row>
    <row r="18" spans="1:44" ht="8.85" customHeight="1" x14ac:dyDescent="0.3">
      <c r="A18" s="10">
        <v>5</v>
      </c>
      <c r="B18" s="21"/>
      <c r="C18" s="10" t="s">
        <v>89</v>
      </c>
      <c r="D18" s="21"/>
      <c r="E18" s="277">
        <v>20906782</v>
      </c>
      <c r="F18" s="21"/>
      <c r="G18" s="66">
        <f>(E18/$AN18)</f>
        <v>85.075106309385745</v>
      </c>
      <c r="H18" s="21"/>
      <c r="I18" s="66">
        <f>IF($G$60,G18/$G$60*100,0)</f>
        <v>158.73878602991542</v>
      </c>
      <c r="J18" s="21"/>
      <c r="K18" s="277">
        <v>2589452</v>
      </c>
      <c r="L18" s="21"/>
      <c r="M18" s="277">
        <v>17001203</v>
      </c>
      <c r="N18" s="21"/>
      <c r="O18" s="277">
        <v>5026742</v>
      </c>
      <c r="P18" s="21"/>
      <c r="Q18" s="66">
        <f>(O18/$AN18)</f>
        <v>20.455114040977435</v>
      </c>
      <c r="R18" s="21"/>
      <c r="S18" s="66">
        <f>IF($Q$60,Q18/$Q$60*100,0)</f>
        <v>77.105686049722905</v>
      </c>
      <c r="T18" s="21"/>
      <c r="U18" s="70">
        <f>(E18+O18)</f>
        <v>25933524</v>
      </c>
      <c r="V18" s="21"/>
      <c r="W18" s="21"/>
      <c r="X18" s="277">
        <v>8445832</v>
      </c>
      <c r="Y18" s="21"/>
      <c r="Z18" s="71">
        <f>IF($U18,X18/$U18*100,0)</f>
        <v>32.567236138058213</v>
      </c>
      <c r="AA18" s="21"/>
      <c r="AB18" s="277">
        <v>162539</v>
      </c>
      <c r="AC18" s="21"/>
      <c r="AD18" s="71">
        <f>IF($U18,AB18/$U18*100,0)</f>
        <v>0.62675246140863849</v>
      </c>
      <c r="AE18" s="21"/>
      <c r="AF18" s="277">
        <v>18773</v>
      </c>
      <c r="AG18" s="21"/>
      <c r="AH18" s="71">
        <f>IF($U18,AF18/$U18*100,0)</f>
        <v>7.2388927937444975E-2</v>
      </c>
      <c r="AI18" s="21"/>
      <c r="AJ18" s="277">
        <v>905636</v>
      </c>
      <c r="AK18" s="21"/>
      <c r="AL18" s="10">
        <v>5</v>
      </c>
      <c r="AM18" s="21"/>
      <c r="AN18" s="96">
        <v>245745</v>
      </c>
      <c r="AO18" s="21"/>
      <c r="AP18" s="96">
        <f>IF(E18,AN18,0)</f>
        <v>245745</v>
      </c>
      <c r="AQ18" s="21"/>
      <c r="AR18" s="96">
        <f>IF(O18,AN18,0)</f>
        <v>245745</v>
      </c>
    </row>
    <row r="19" spans="1:44"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9"/>
      <c r="AM19" s="21"/>
      <c r="AN19" s="27"/>
      <c r="AO19" s="21"/>
      <c r="AP19" s="21"/>
      <c r="AQ19" s="21"/>
      <c r="AR19" s="21"/>
    </row>
    <row r="20" spans="1:44" ht="8.85" customHeight="1" x14ac:dyDescent="0.3">
      <c r="A20" s="10">
        <v>6</v>
      </c>
      <c r="B20" s="21"/>
      <c r="C20" s="10" t="s">
        <v>90</v>
      </c>
      <c r="D20" s="21"/>
      <c r="E20" s="277">
        <v>1716743</v>
      </c>
      <c r="F20" s="21"/>
      <c r="G20" s="66">
        <f>(E20/$AN20)</f>
        <v>99.845469349773182</v>
      </c>
      <c r="H20" s="21"/>
      <c r="I20" s="66">
        <f>IF($G$60,G20/$G$60*100,0)</f>
        <v>186.29831078355733</v>
      </c>
      <c r="J20" s="21"/>
      <c r="K20" s="277">
        <v>620921</v>
      </c>
      <c r="L20" s="21"/>
      <c r="M20" s="277">
        <v>1064989</v>
      </c>
      <c r="N20" s="21"/>
      <c r="O20" s="277">
        <v>1034864</v>
      </c>
      <c r="P20" s="21"/>
      <c r="Q20" s="66">
        <f>(O20/$AN20)</f>
        <v>60.1875072699779</v>
      </c>
      <c r="R20" s="21"/>
      <c r="S20" s="66">
        <f>IF($Q$60,Q20/$Q$60*100,0)</f>
        <v>226.87720197391639</v>
      </c>
      <c r="T20" s="21"/>
      <c r="U20" s="70">
        <f>(E20+O20)</f>
        <v>2751607</v>
      </c>
      <c r="V20" s="21"/>
      <c r="W20" s="21"/>
      <c r="X20" s="277">
        <v>1144874</v>
      </c>
      <c r="Y20" s="21"/>
      <c r="Z20" s="71">
        <f>IF($U20,X20/$U20*100,0)</f>
        <v>41.607467926924159</v>
      </c>
      <c r="AA20" s="21"/>
      <c r="AB20" s="277">
        <v>0</v>
      </c>
      <c r="AC20" s="21"/>
      <c r="AD20" s="71">
        <f>IF($U20,AB20/$U20*100,0)</f>
        <v>0</v>
      </c>
      <c r="AE20" s="21"/>
      <c r="AF20" s="277">
        <v>0</v>
      </c>
      <c r="AG20" s="21"/>
      <c r="AH20" s="71">
        <f>IF($U20,AF20/$U20*100,0)</f>
        <v>0</v>
      </c>
      <c r="AI20" s="21"/>
      <c r="AJ20" s="277">
        <v>4446</v>
      </c>
      <c r="AK20" s="21"/>
      <c r="AL20" s="10">
        <v>6</v>
      </c>
      <c r="AM20" s="21"/>
      <c r="AN20" s="96">
        <v>17194</v>
      </c>
      <c r="AO20" s="21"/>
      <c r="AP20" s="96">
        <f>IF(E20,AN20,0)</f>
        <v>17194</v>
      </c>
      <c r="AQ20" s="21"/>
      <c r="AR20" s="96">
        <f>IF(O20,AN20,0)</f>
        <v>17194</v>
      </c>
    </row>
    <row r="21" spans="1:44" ht="8.85" customHeight="1" x14ac:dyDescent="0.3">
      <c r="A21" s="10">
        <v>7</v>
      </c>
      <c r="B21" s="21"/>
      <c r="C21" s="10" t="s">
        <v>91</v>
      </c>
      <c r="D21" s="21"/>
      <c r="E21" s="277">
        <v>151625</v>
      </c>
      <c r="F21" s="21"/>
      <c r="G21" s="66">
        <f>(E21/$AN21)</f>
        <v>26.628907622058307</v>
      </c>
      <c r="H21" s="21"/>
      <c r="I21" s="66">
        <f>IF($G$60,G21/$G$60*100,0)</f>
        <v>49.685985155941651</v>
      </c>
      <c r="J21" s="21"/>
      <c r="K21" s="277">
        <v>47315</v>
      </c>
      <c r="L21" s="21"/>
      <c r="M21" s="277">
        <v>85449</v>
      </c>
      <c r="N21" s="21"/>
      <c r="O21" s="277">
        <v>59315</v>
      </c>
      <c r="P21" s="21"/>
      <c r="Q21" s="66">
        <f>(O21/$AN21)</f>
        <v>10.417105725324904</v>
      </c>
      <c r="R21" s="21"/>
      <c r="S21" s="66">
        <f>IF($Q$60,Q21/$Q$60*100,0)</f>
        <v>39.267348106424528</v>
      </c>
      <c r="T21" s="21"/>
      <c r="U21" s="70">
        <f>(E21+O21)</f>
        <v>210940</v>
      </c>
      <c r="V21" s="21"/>
      <c r="W21" s="21"/>
      <c r="X21" s="277">
        <v>0</v>
      </c>
      <c r="Y21" s="21"/>
      <c r="Z21" s="71">
        <f>IF($U21,X21/$U21*100,0)</f>
        <v>0</v>
      </c>
      <c r="AA21" s="21"/>
      <c r="AB21" s="277">
        <v>0</v>
      </c>
      <c r="AC21" s="21"/>
      <c r="AD21" s="71">
        <f>IF($U21,AB21/$U21*100,0)</f>
        <v>0</v>
      </c>
      <c r="AE21" s="21"/>
      <c r="AF21" s="277">
        <v>0</v>
      </c>
      <c r="AG21" s="21"/>
      <c r="AH21" s="71">
        <f>IF($U21,AF21/$U21*100,0)</f>
        <v>0</v>
      </c>
      <c r="AI21" s="21"/>
      <c r="AJ21" s="277">
        <v>0</v>
      </c>
      <c r="AK21" s="21"/>
      <c r="AL21" s="10">
        <v>7</v>
      </c>
      <c r="AM21" s="21"/>
      <c r="AN21" s="96">
        <v>5694</v>
      </c>
      <c r="AO21" s="21"/>
      <c r="AP21" s="96">
        <f>IF(E21,AN21,0)</f>
        <v>5694</v>
      </c>
      <c r="AQ21" s="21"/>
      <c r="AR21" s="96">
        <f>IF(O21,AN21,0)</f>
        <v>5694</v>
      </c>
    </row>
    <row r="22" spans="1:44" ht="8.85" customHeight="1" x14ac:dyDescent="0.3">
      <c r="A22" s="10">
        <v>8</v>
      </c>
      <c r="B22" s="21"/>
      <c r="C22" s="10" t="s">
        <v>92</v>
      </c>
      <c r="D22" s="21"/>
      <c r="E22" s="277">
        <v>2861276</v>
      </c>
      <c r="F22" s="21"/>
      <c r="G22" s="66">
        <f>(E22/$AN22)</f>
        <v>71.653711309225685</v>
      </c>
      <c r="H22" s="21"/>
      <c r="I22" s="66">
        <f>IF($G$60,G22/$G$60*100,0)</f>
        <v>133.6962554757298</v>
      </c>
      <c r="J22" s="21"/>
      <c r="K22" s="277">
        <v>896263</v>
      </c>
      <c r="L22" s="21"/>
      <c r="M22" s="277">
        <v>1459888</v>
      </c>
      <c r="N22" s="21"/>
      <c r="O22" s="277">
        <v>1717478</v>
      </c>
      <c r="P22" s="21"/>
      <c r="Q22" s="66">
        <f>(O22/$AN22)</f>
        <v>43.010067114093957</v>
      </c>
      <c r="R22" s="21"/>
      <c r="S22" s="66">
        <f>IF($Q$60,Q22/$Q$60*100,0)</f>
        <v>162.12672905334591</v>
      </c>
      <c r="T22" s="21"/>
      <c r="U22" s="70">
        <f>(E22+O22)</f>
        <v>4578754</v>
      </c>
      <c r="V22" s="21"/>
      <c r="W22" s="21"/>
      <c r="X22" s="277">
        <v>2284397</v>
      </c>
      <c r="Y22" s="21"/>
      <c r="Z22" s="71">
        <f>IF($U22,X22/$U22*100,0)</f>
        <v>49.891236786252328</v>
      </c>
      <c r="AA22" s="21"/>
      <c r="AB22" s="277">
        <v>1441921</v>
      </c>
      <c r="AC22" s="21"/>
      <c r="AD22" s="71">
        <f>IF($U22,AB22/$U22*100,0)</f>
        <v>31.491558620533013</v>
      </c>
      <c r="AE22" s="21"/>
      <c r="AF22" s="277">
        <v>0</v>
      </c>
      <c r="AG22" s="21"/>
      <c r="AH22" s="71">
        <f>IF($U22,AF22/$U22*100,0)</f>
        <v>0</v>
      </c>
      <c r="AI22" s="21"/>
      <c r="AJ22" s="277">
        <v>151553</v>
      </c>
      <c r="AK22" s="21"/>
      <c r="AL22" s="10">
        <v>8</v>
      </c>
      <c r="AM22" s="21"/>
      <c r="AN22" s="96">
        <v>39932</v>
      </c>
      <c r="AO22" s="21"/>
      <c r="AP22" s="96">
        <f>IF(E22,AN22,0)</f>
        <v>39932</v>
      </c>
      <c r="AQ22" s="21"/>
      <c r="AR22" s="96">
        <f>IF(O22,AN22,0)</f>
        <v>39932</v>
      </c>
    </row>
    <row r="23" spans="1:44" ht="8.85" customHeight="1" x14ac:dyDescent="0.3">
      <c r="A23" s="10">
        <v>9</v>
      </c>
      <c r="B23" s="21"/>
      <c r="C23" s="10" t="s">
        <v>93</v>
      </c>
      <c r="D23" s="21"/>
      <c r="E23" s="277">
        <v>0</v>
      </c>
      <c r="F23" s="21"/>
      <c r="G23" s="66">
        <v>0</v>
      </c>
      <c r="H23" s="21"/>
      <c r="I23" s="66">
        <f>IF($G$60,G23/$G$60*100,0)</f>
        <v>0</v>
      </c>
      <c r="J23" s="21"/>
      <c r="K23" s="277">
        <v>0</v>
      </c>
      <c r="L23" s="21"/>
      <c r="M23" s="277">
        <v>0</v>
      </c>
      <c r="N23" s="21"/>
      <c r="O23" s="277">
        <v>0</v>
      </c>
      <c r="P23" s="21"/>
      <c r="Q23" s="66">
        <v>0</v>
      </c>
      <c r="R23" s="21"/>
      <c r="S23" s="66">
        <f>IF($Q$60,Q23/$Q$60*100,0)</f>
        <v>0</v>
      </c>
      <c r="T23" s="21"/>
      <c r="U23" s="70">
        <f>(E23+O23)</f>
        <v>0</v>
      </c>
      <c r="V23" s="21"/>
      <c r="W23" s="21"/>
      <c r="X23" s="277">
        <v>0</v>
      </c>
      <c r="Y23" s="21"/>
      <c r="Z23" s="71">
        <f>IF($U23,X23/$U23*100,0)</f>
        <v>0</v>
      </c>
      <c r="AA23" s="21"/>
      <c r="AB23" s="277">
        <v>0</v>
      </c>
      <c r="AC23" s="21"/>
      <c r="AD23" s="71">
        <f>IF($U23,AB23/$U23*100,0)</f>
        <v>0</v>
      </c>
      <c r="AE23" s="21"/>
      <c r="AF23" s="277">
        <v>0</v>
      </c>
      <c r="AG23" s="21"/>
      <c r="AH23" s="71">
        <f>IF($U23,AF23/$U23*100,0)</f>
        <v>0</v>
      </c>
      <c r="AI23" s="21"/>
      <c r="AJ23" s="277">
        <v>0</v>
      </c>
      <c r="AK23" s="21"/>
      <c r="AL23" s="10">
        <v>9</v>
      </c>
      <c r="AM23" s="21"/>
      <c r="AN23" s="96">
        <v>0</v>
      </c>
      <c r="AO23" s="21"/>
      <c r="AP23" s="96">
        <f>IF(E23,AN23,0)</f>
        <v>0</v>
      </c>
      <c r="AQ23" s="21"/>
      <c r="AR23" s="96">
        <f>IF(O23,AN23,0)</f>
        <v>0</v>
      </c>
    </row>
    <row r="24" spans="1:44" ht="8.85" customHeight="1" x14ac:dyDescent="0.3">
      <c r="A24" s="10">
        <v>10</v>
      </c>
      <c r="B24" s="21"/>
      <c r="C24" s="10" t="s">
        <v>94</v>
      </c>
      <c r="D24" s="21"/>
      <c r="E24" s="277">
        <v>363562</v>
      </c>
      <c r="F24" s="21"/>
      <c r="G24" s="66">
        <f>(E24/$AN24)</f>
        <v>15.184479806206406</v>
      </c>
      <c r="H24" s="21"/>
      <c r="I24" s="66">
        <f>IF($G$60,G24/$G$60*100,0)</f>
        <v>28.332211330625768</v>
      </c>
      <c r="J24" s="21"/>
      <c r="K24" s="277">
        <v>45216</v>
      </c>
      <c r="L24" s="21"/>
      <c r="M24" s="277">
        <v>0</v>
      </c>
      <c r="N24" s="21"/>
      <c r="O24" s="277">
        <v>121632</v>
      </c>
      <c r="P24" s="21"/>
      <c r="Q24" s="66">
        <f>(O24/$AN24)</f>
        <v>5.0800651547425133</v>
      </c>
      <c r="R24" s="21"/>
      <c r="S24" s="66">
        <f>IF($Q$60,Q24/$Q$60*100,0)</f>
        <v>19.149338798552893</v>
      </c>
      <c r="T24" s="21"/>
      <c r="U24" s="70">
        <f>(E24+O24)</f>
        <v>485194</v>
      </c>
      <c r="V24" s="21"/>
      <c r="W24" s="21"/>
      <c r="X24" s="277">
        <v>0</v>
      </c>
      <c r="Y24" s="21"/>
      <c r="Z24" s="71">
        <f>IF($U24,X24/$U24*100,0)</f>
        <v>0</v>
      </c>
      <c r="AA24" s="21"/>
      <c r="AB24" s="277">
        <v>0</v>
      </c>
      <c r="AC24" s="21"/>
      <c r="AD24" s="71">
        <f>IF($U24,AB24/$U24*100,0)</f>
        <v>0</v>
      </c>
      <c r="AE24" s="21"/>
      <c r="AF24" s="277">
        <v>0</v>
      </c>
      <c r="AG24" s="21"/>
      <c r="AH24" s="71">
        <f>IF($U24,AF24/$U24*100,0)</f>
        <v>0</v>
      </c>
      <c r="AI24" s="21"/>
      <c r="AJ24" s="277">
        <v>3251</v>
      </c>
      <c r="AK24" s="21"/>
      <c r="AL24" s="10">
        <v>10</v>
      </c>
      <c r="AM24" s="21"/>
      <c r="AN24" s="96">
        <v>23943</v>
      </c>
      <c r="AO24" s="21"/>
      <c r="AP24" s="96">
        <f>IF(E24,AN24,0)</f>
        <v>23943</v>
      </c>
      <c r="AQ24" s="21"/>
      <c r="AR24" s="96">
        <f>IF(O24,AN24,0)</f>
        <v>23943</v>
      </c>
    </row>
    <row r="25" spans="1:4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9"/>
      <c r="AM25" s="21"/>
      <c r="AN25" s="27"/>
      <c r="AO25" s="21"/>
      <c r="AP25" s="21"/>
      <c r="AQ25" s="21"/>
      <c r="AR25" s="21"/>
    </row>
    <row r="26" spans="1:44" ht="8.85" customHeight="1" x14ac:dyDescent="0.3">
      <c r="A26" s="10">
        <v>11</v>
      </c>
      <c r="B26" s="21"/>
      <c r="C26" s="10" t="s">
        <v>95</v>
      </c>
      <c r="D26" s="21"/>
      <c r="E26" s="277">
        <v>1156237</v>
      </c>
      <c r="F26" s="21"/>
      <c r="G26" s="66">
        <f>(E26/$AN26)</f>
        <v>80.680831763310309</v>
      </c>
      <c r="H26" s="21"/>
      <c r="I26" s="66">
        <f>IF($G$60,G26/$G$60*100,0)</f>
        <v>150.53965661138167</v>
      </c>
      <c r="J26" s="21"/>
      <c r="K26" s="277">
        <v>180164</v>
      </c>
      <c r="L26" s="21"/>
      <c r="M26" s="277">
        <v>910018</v>
      </c>
      <c r="N26" s="21"/>
      <c r="O26" s="277">
        <v>159634</v>
      </c>
      <c r="P26" s="21"/>
      <c r="Q26" s="66">
        <f>(O26/$AN26)</f>
        <v>11.13906915079199</v>
      </c>
      <c r="R26" s="21"/>
      <c r="S26" s="66">
        <f>IF($Q$60,Q26/$Q$60*100,0)</f>
        <v>41.988793956686216</v>
      </c>
      <c r="T26" s="21"/>
      <c r="U26" s="70">
        <f>(E26+O26)</f>
        <v>1315871</v>
      </c>
      <c r="V26" s="21"/>
      <c r="W26" s="21"/>
      <c r="X26" s="277">
        <v>146331</v>
      </c>
      <c r="Y26" s="21"/>
      <c r="Z26" s="71">
        <f>IF($U26,X26/$U26*100,0)</f>
        <v>11.120466975866176</v>
      </c>
      <c r="AA26" s="21"/>
      <c r="AB26" s="277">
        <v>6595</v>
      </c>
      <c r="AC26" s="21"/>
      <c r="AD26" s="71">
        <f>IF($U26,AB26/$U26*100,0)</f>
        <v>0.50118894633288524</v>
      </c>
      <c r="AE26" s="21"/>
      <c r="AF26" s="277">
        <v>0</v>
      </c>
      <c r="AG26" s="21"/>
      <c r="AH26" s="71">
        <f>IF($U26,AF26/$U26*100,0)</f>
        <v>0</v>
      </c>
      <c r="AI26" s="21"/>
      <c r="AJ26" s="277">
        <v>15930</v>
      </c>
      <c r="AK26" s="21"/>
      <c r="AL26" s="10">
        <v>11</v>
      </c>
      <c r="AM26" s="21"/>
      <c r="AN26" s="96">
        <v>14331</v>
      </c>
      <c r="AO26" s="21"/>
      <c r="AP26" s="96">
        <f>IF(E26,AN26,0)</f>
        <v>14331</v>
      </c>
      <c r="AQ26" s="21"/>
      <c r="AR26" s="96">
        <f>IF(O26,AN26,0)</f>
        <v>14331</v>
      </c>
    </row>
    <row r="27" spans="1:44" ht="8.85" customHeight="1" x14ac:dyDescent="0.3">
      <c r="A27" s="10">
        <v>12</v>
      </c>
      <c r="B27" s="21"/>
      <c r="C27" s="10" t="s">
        <v>96</v>
      </c>
      <c r="D27" s="21"/>
      <c r="E27" s="277">
        <v>466318</v>
      </c>
      <c r="F27" s="21"/>
      <c r="G27" s="66">
        <f>(E27/$AN27)</f>
        <v>56.448129766372112</v>
      </c>
      <c r="H27" s="21"/>
      <c r="I27" s="66">
        <f>IF($G$60,G27/$G$60*100,0)</f>
        <v>105.32467112279697</v>
      </c>
      <c r="J27" s="21"/>
      <c r="K27" s="277">
        <v>0</v>
      </c>
      <c r="L27" s="21"/>
      <c r="M27" s="277">
        <v>0</v>
      </c>
      <c r="N27" s="21"/>
      <c r="O27" s="277">
        <v>0</v>
      </c>
      <c r="P27" s="21"/>
      <c r="Q27" s="66">
        <f>(O27/$AN27)</f>
        <v>0</v>
      </c>
      <c r="R27" s="21"/>
      <c r="S27" s="66">
        <f>IF($Q$60,Q27/$Q$60*100,0)</f>
        <v>0</v>
      </c>
      <c r="T27" s="21"/>
      <c r="U27" s="70">
        <f>(E27+O27)</f>
        <v>466318</v>
      </c>
      <c r="V27" s="21"/>
      <c r="W27" s="21"/>
      <c r="X27" s="277">
        <v>0</v>
      </c>
      <c r="Y27" s="21"/>
      <c r="Z27" s="71">
        <f>IF($U27,X27/$U27*100,0)</f>
        <v>0</v>
      </c>
      <c r="AA27" s="21"/>
      <c r="AB27" s="277">
        <v>0</v>
      </c>
      <c r="AC27" s="21"/>
      <c r="AD27" s="71">
        <f>IF($U27,AB27/$U27*100,0)</f>
        <v>0</v>
      </c>
      <c r="AE27" s="21"/>
      <c r="AF27" s="277">
        <v>0</v>
      </c>
      <c r="AG27" s="21"/>
      <c r="AH27" s="71">
        <f>IF($U27,AF27/$U27*100,0)</f>
        <v>0</v>
      </c>
      <c r="AI27" s="21"/>
      <c r="AJ27" s="277">
        <v>7464</v>
      </c>
      <c r="AK27" s="21"/>
      <c r="AL27" s="10">
        <v>12</v>
      </c>
      <c r="AM27" s="21"/>
      <c r="AN27" s="96">
        <v>8261</v>
      </c>
      <c r="AO27" s="21"/>
      <c r="AP27" s="96">
        <f>IF(E27,AN27,0)</f>
        <v>8261</v>
      </c>
      <c r="AQ27" s="21"/>
      <c r="AR27" s="96">
        <f>IF(O27,AN27,0)</f>
        <v>0</v>
      </c>
    </row>
    <row r="28" spans="1:44" ht="8.85" customHeight="1" x14ac:dyDescent="0.3">
      <c r="A28" s="10">
        <v>13</v>
      </c>
      <c r="B28" s="21"/>
      <c r="C28" s="10" t="s">
        <v>97</v>
      </c>
      <c r="D28" s="21"/>
      <c r="E28" s="277">
        <v>3635074</v>
      </c>
      <c r="F28" s="21"/>
      <c r="G28" s="66">
        <f>(E28/$AN28)</f>
        <v>127.40340670124772</v>
      </c>
      <c r="H28" s="21"/>
      <c r="I28" s="66">
        <f>IF($G$60,G28/$G$60*100,0)</f>
        <v>237.71774133652181</v>
      </c>
      <c r="J28" s="21"/>
      <c r="K28" s="277">
        <v>766332</v>
      </c>
      <c r="L28" s="21"/>
      <c r="M28" s="277">
        <v>2365779</v>
      </c>
      <c r="N28" s="21"/>
      <c r="O28" s="277">
        <v>1453478</v>
      </c>
      <c r="P28" s="21"/>
      <c r="Q28" s="66">
        <f>(O28/$AN28)</f>
        <v>50.942030001401932</v>
      </c>
      <c r="R28" s="21"/>
      <c r="S28" s="66">
        <f>IF($Q$60,Q28/$Q$60*100,0)</f>
        <v>192.02631499168945</v>
      </c>
      <c r="T28" s="21"/>
      <c r="U28" s="70">
        <f>(E28+O28)</f>
        <v>5088552</v>
      </c>
      <c r="V28" s="21"/>
      <c r="W28" s="21"/>
      <c r="X28" s="277">
        <v>1584877</v>
      </c>
      <c r="Y28" s="21"/>
      <c r="Z28" s="71">
        <f>IF($U28,X28/$U28*100,0)</f>
        <v>31.145933067010024</v>
      </c>
      <c r="AA28" s="21"/>
      <c r="AB28" s="277">
        <v>0</v>
      </c>
      <c r="AC28" s="21"/>
      <c r="AD28" s="71">
        <f>IF($U28,AB28/$U28*100,0)</f>
        <v>0</v>
      </c>
      <c r="AE28" s="21"/>
      <c r="AF28" s="277">
        <v>0</v>
      </c>
      <c r="AG28" s="21"/>
      <c r="AH28" s="71">
        <f>IF($U28,AF28/$U28*100,0)</f>
        <v>0</v>
      </c>
      <c r="AI28" s="21"/>
      <c r="AJ28" s="277">
        <v>149498</v>
      </c>
      <c r="AK28" s="21"/>
      <c r="AL28" s="10">
        <v>13</v>
      </c>
      <c r="AM28" s="21"/>
      <c r="AN28" s="96">
        <v>28532</v>
      </c>
      <c r="AO28" s="21"/>
      <c r="AP28" s="96">
        <f>IF(E28,AN28,0)</f>
        <v>28532</v>
      </c>
      <c r="AQ28" s="21"/>
      <c r="AR28" s="96">
        <f>IF(O28,AN28,0)</f>
        <v>28532</v>
      </c>
    </row>
    <row r="29" spans="1:44" ht="8.85" customHeight="1" x14ac:dyDescent="0.3">
      <c r="A29" s="10">
        <v>14</v>
      </c>
      <c r="B29" s="21"/>
      <c r="C29" s="10" t="s">
        <v>98</v>
      </c>
      <c r="D29" s="21"/>
      <c r="E29" s="277">
        <v>598663</v>
      </c>
      <c r="F29" s="21"/>
      <c r="G29" s="66">
        <f>(E29/$AN29)</f>
        <v>91.468754774637134</v>
      </c>
      <c r="H29" s="21"/>
      <c r="I29" s="66">
        <f>IF($G$60,G29/$G$60*100,0)</f>
        <v>170.66848015201455</v>
      </c>
      <c r="J29" s="21"/>
      <c r="K29" s="277">
        <v>0</v>
      </c>
      <c r="L29" s="21"/>
      <c r="M29" s="277">
        <v>0</v>
      </c>
      <c r="N29" s="21"/>
      <c r="O29" s="277">
        <v>0</v>
      </c>
      <c r="P29" s="21"/>
      <c r="Q29" s="66">
        <f>(O29/$AN29)</f>
        <v>0</v>
      </c>
      <c r="R29" s="21"/>
      <c r="S29" s="66">
        <f>IF($Q$60,Q29/$Q$60*100,0)</f>
        <v>0</v>
      </c>
      <c r="T29" s="21"/>
      <c r="U29" s="70">
        <f>(E29+O29)</f>
        <v>598663</v>
      </c>
      <c r="V29" s="21"/>
      <c r="W29" s="21"/>
      <c r="X29" s="277">
        <v>0</v>
      </c>
      <c r="Y29" s="21"/>
      <c r="Z29" s="71">
        <f>IF($U29,X29/$U29*100,0)</f>
        <v>0</v>
      </c>
      <c r="AA29" s="21"/>
      <c r="AB29" s="277">
        <v>0</v>
      </c>
      <c r="AC29" s="21"/>
      <c r="AD29" s="71">
        <f>IF($U29,AB29/$U29*100,0)</f>
        <v>0</v>
      </c>
      <c r="AE29" s="21"/>
      <c r="AF29" s="277">
        <v>0</v>
      </c>
      <c r="AG29" s="21"/>
      <c r="AH29" s="71">
        <f>IF($U29,AF29/$U29*100,0)</f>
        <v>0</v>
      </c>
      <c r="AI29" s="21"/>
      <c r="AJ29" s="277">
        <v>3163</v>
      </c>
      <c r="AK29" s="21"/>
      <c r="AL29" s="10">
        <v>14</v>
      </c>
      <c r="AM29" s="21"/>
      <c r="AN29" s="96">
        <v>6545</v>
      </c>
      <c r="AO29" s="21"/>
      <c r="AP29" s="96">
        <f>IF(E29,AN29,0)</f>
        <v>6545</v>
      </c>
      <c r="AQ29" s="21"/>
      <c r="AR29" s="96">
        <f>IF(O29,AN29,0)</f>
        <v>0</v>
      </c>
    </row>
    <row r="30" spans="1:44" ht="8.85" customHeight="1" x14ac:dyDescent="0.3">
      <c r="A30" s="10">
        <v>15</v>
      </c>
      <c r="B30" s="21"/>
      <c r="C30" s="10" t="s">
        <v>99</v>
      </c>
      <c r="D30" s="21"/>
      <c r="E30" s="277">
        <v>3529090</v>
      </c>
      <c r="F30" s="21"/>
      <c r="G30" s="66">
        <f>(E30/$AN30)</f>
        <v>25.996405235980053</v>
      </c>
      <c r="H30" s="21"/>
      <c r="I30" s="66">
        <f>IF($G$60,G30/$G$60*100,0)</f>
        <v>48.505820178398615</v>
      </c>
      <c r="J30" s="21"/>
      <c r="K30" s="277">
        <v>986109</v>
      </c>
      <c r="L30" s="21"/>
      <c r="M30" s="277">
        <v>1738101</v>
      </c>
      <c r="N30" s="21"/>
      <c r="O30" s="277">
        <v>4202682</v>
      </c>
      <c r="P30" s="21"/>
      <c r="Q30" s="66">
        <f>(O30/$AN30)</f>
        <v>30.95829926410466</v>
      </c>
      <c r="R30" s="21"/>
      <c r="S30" s="66">
        <f>IF($Q$60,Q30/$Q$60*100,0)</f>
        <v>116.69751138563475</v>
      </c>
      <c r="T30" s="21"/>
      <c r="U30" s="70">
        <f>(E30+O30)</f>
        <v>7731772</v>
      </c>
      <c r="V30" s="21"/>
      <c r="W30" s="21"/>
      <c r="X30" s="277">
        <v>3394583</v>
      </c>
      <c r="Y30" s="21"/>
      <c r="Z30" s="71">
        <f>IF($U30,X30/$U30*100,0)</f>
        <v>43.904333961218725</v>
      </c>
      <c r="AA30" s="21"/>
      <c r="AB30" s="277">
        <v>432226</v>
      </c>
      <c r="AC30" s="21"/>
      <c r="AD30" s="71">
        <f>IF($U30,AB30/$U30*100,0)</f>
        <v>5.5902579641510384</v>
      </c>
      <c r="AE30" s="21"/>
      <c r="AF30" s="277">
        <v>0</v>
      </c>
      <c r="AG30" s="21"/>
      <c r="AH30" s="71">
        <f>IF($U30,AF30/$U30*100,0)</f>
        <v>0</v>
      </c>
      <c r="AI30" s="21"/>
      <c r="AJ30" s="277">
        <v>94763</v>
      </c>
      <c r="AK30" s="21"/>
      <c r="AL30" s="10">
        <v>15</v>
      </c>
      <c r="AM30" s="21"/>
      <c r="AN30" s="96">
        <v>135753</v>
      </c>
      <c r="AO30" s="21"/>
      <c r="AP30" s="96">
        <f>IF(E30,AN30,0)</f>
        <v>135753</v>
      </c>
      <c r="AQ30" s="21"/>
      <c r="AR30" s="96">
        <f>IF(O30,AN30,0)</f>
        <v>135753</v>
      </c>
    </row>
    <row r="31" spans="1:4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9"/>
      <c r="AM31" s="21"/>
      <c r="AN31" s="27"/>
      <c r="AO31" s="21"/>
      <c r="AP31" s="21"/>
      <c r="AQ31" s="21"/>
      <c r="AR31" s="21"/>
    </row>
    <row r="32" spans="1:44" ht="8.85" customHeight="1" x14ac:dyDescent="0.3">
      <c r="A32" s="10">
        <v>16</v>
      </c>
      <c r="B32" s="21"/>
      <c r="C32" s="10" t="s">
        <v>100</v>
      </c>
      <c r="D32" s="21"/>
      <c r="E32" s="277">
        <v>1924153</v>
      </c>
      <c r="F32" s="21"/>
      <c r="G32" s="66">
        <f>(E32/$AN32)</f>
        <v>35.63444265422153</v>
      </c>
      <c r="H32" s="21"/>
      <c r="I32" s="66">
        <f>IF($G$60,G32/$G$60*100,0)</f>
        <v>66.489110777164115</v>
      </c>
      <c r="J32" s="21"/>
      <c r="K32" s="277">
        <v>383949</v>
      </c>
      <c r="L32" s="21"/>
      <c r="M32" s="277">
        <v>819359</v>
      </c>
      <c r="N32" s="21"/>
      <c r="O32" s="277">
        <v>599299</v>
      </c>
      <c r="P32" s="21"/>
      <c r="Q32" s="66">
        <f>(O32/$AN32)</f>
        <v>11.098746226642222</v>
      </c>
      <c r="R32" s="21"/>
      <c r="S32" s="66">
        <f>IF($Q$60,Q32/$Q$60*100,0)</f>
        <v>41.836796430597126</v>
      </c>
      <c r="T32" s="21"/>
      <c r="U32" s="70">
        <f>(E32+O32)</f>
        <v>2523452</v>
      </c>
      <c r="V32" s="21"/>
      <c r="W32" s="21"/>
      <c r="X32" s="277">
        <v>0</v>
      </c>
      <c r="Y32" s="21"/>
      <c r="Z32" s="71">
        <f>IF($U32,X32/$U32*100,0)</f>
        <v>0</v>
      </c>
      <c r="AA32" s="21"/>
      <c r="AB32" s="277">
        <v>0</v>
      </c>
      <c r="AC32" s="21"/>
      <c r="AD32" s="71">
        <f>IF($U32,AB32/$U32*100,0)</f>
        <v>0</v>
      </c>
      <c r="AE32" s="21"/>
      <c r="AF32" s="277">
        <v>0</v>
      </c>
      <c r="AG32" s="21"/>
      <c r="AH32" s="71">
        <f>IF($U32,AF32/$U32*100,0)</f>
        <v>0</v>
      </c>
      <c r="AI32" s="21"/>
      <c r="AJ32" s="277">
        <v>0</v>
      </c>
      <c r="AK32" s="21"/>
      <c r="AL32" s="10">
        <v>16</v>
      </c>
      <c r="AM32" s="21"/>
      <c r="AN32" s="96">
        <v>53997</v>
      </c>
      <c r="AO32" s="21"/>
      <c r="AP32" s="96">
        <f>IF(E32,AN32,0)</f>
        <v>53997</v>
      </c>
      <c r="AQ32" s="21"/>
      <c r="AR32" s="96">
        <f>IF(O32,AN32,0)</f>
        <v>53997</v>
      </c>
    </row>
    <row r="33" spans="1:44" ht="8.85" customHeight="1" x14ac:dyDescent="0.3">
      <c r="A33" s="10">
        <v>17</v>
      </c>
      <c r="B33" s="21"/>
      <c r="C33" s="10" t="s">
        <v>101</v>
      </c>
      <c r="D33" s="21"/>
      <c r="E33" s="277">
        <v>0</v>
      </c>
      <c r="F33" s="21"/>
      <c r="G33" s="66">
        <v>0</v>
      </c>
      <c r="H33" s="21"/>
      <c r="I33" s="66">
        <f>IF($G$60,G33/$G$60*100,0)</f>
        <v>0</v>
      </c>
      <c r="J33" s="21"/>
      <c r="K33" s="277">
        <v>0</v>
      </c>
      <c r="L33" s="21"/>
      <c r="M33" s="277">
        <v>0</v>
      </c>
      <c r="N33" s="21"/>
      <c r="O33" s="277">
        <v>0</v>
      </c>
      <c r="P33" s="21"/>
      <c r="Q33" s="66">
        <v>0</v>
      </c>
      <c r="R33" s="21"/>
      <c r="S33" s="66">
        <f>IF($Q$60,Q33/$Q$60*100,0)</f>
        <v>0</v>
      </c>
      <c r="T33" s="21"/>
      <c r="U33" s="70">
        <f>(E33+O33)</f>
        <v>0</v>
      </c>
      <c r="V33" s="21"/>
      <c r="W33" s="21"/>
      <c r="X33" s="277">
        <v>0</v>
      </c>
      <c r="Y33" s="21"/>
      <c r="Z33" s="71">
        <f>IF($U33,X33/$U33*100,0)</f>
        <v>0</v>
      </c>
      <c r="AA33" s="21"/>
      <c r="AB33" s="277">
        <v>0</v>
      </c>
      <c r="AC33" s="21"/>
      <c r="AD33" s="71">
        <f>IF($U33,AB33/$U33*100,0)</f>
        <v>0</v>
      </c>
      <c r="AE33" s="21"/>
      <c r="AF33" s="277">
        <v>0</v>
      </c>
      <c r="AG33" s="21"/>
      <c r="AH33" s="71">
        <f>IF($U33,AF33/$U33*100,0)</f>
        <v>0</v>
      </c>
      <c r="AI33" s="21"/>
      <c r="AJ33" s="277">
        <v>0</v>
      </c>
      <c r="AK33" s="21"/>
      <c r="AL33" s="10">
        <v>17</v>
      </c>
      <c r="AM33" s="21"/>
      <c r="AN33" s="96">
        <v>0</v>
      </c>
      <c r="AO33" s="21"/>
      <c r="AP33" s="96">
        <f>IF(E33,AN33,0)</f>
        <v>0</v>
      </c>
      <c r="AQ33" s="21"/>
      <c r="AR33" s="96">
        <f>IF(O33,AN33,0)</f>
        <v>0</v>
      </c>
    </row>
    <row r="34" spans="1:44" ht="8.85" customHeight="1" x14ac:dyDescent="0.3">
      <c r="A34" s="10">
        <v>18</v>
      </c>
      <c r="B34" s="21"/>
      <c r="C34" s="10" t="s">
        <v>102</v>
      </c>
      <c r="D34" s="21"/>
      <c r="E34" s="277">
        <v>351291</v>
      </c>
      <c r="F34" s="21"/>
      <c r="G34" s="66">
        <f>(E34/$AN34)</f>
        <v>47.267357373519914</v>
      </c>
      <c r="H34" s="21"/>
      <c r="I34" s="66">
        <f>IF($G$60,G34/$G$60*100,0)</f>
        <v>88.194575990637944</v>
      </c>
      <c r="J34" s="21"/>
      <c r="K34" s="277">
        <v>0</v>
      </c>
      <c r="L34" s="21"/>
      <c r="M34" s="277">
        <v>0</v>
      </c>
      <c r="N34" s="21"/>
      <c r="O34" s="277">
        <v>0</v>
      </c>
      <c r="P34" s="21"/>
      <c r="Q34" s="66">
        <f>(O34/$AN34)</f>
        <v>0</v>
      </c>
      <c r="R34" s="21"/>
      <c r="S34" s="66">
        <f>IF($Q$60,Q34/$Q$60*100,0)</f>
        <v>0</v>
      </c>
      <c r="T34" s="21"/>
      <c r="U34" s="70">
        <f>(E34+O34)</f>
        <v>351291</v>
      </c>
      <c r="V34" s="21"/>
      <c r="W34" s="21"/>
      <c r="X34" s="277">
        <v>0</v>
      </c>
      <c r="Y34" s="21"/>
      <c r="Z34" s="71">
        <f>IF($U34,X34/$U34*100,0)</f>
        <v>0</v>
      </c>
      <c r="AA34" s="21"/>
      <c r="AB34" s="277">
        <v>0</v>
      </c>
      <c r="AC34" s="21"/>
      <c r="AD34" s="71">
        <f>IF($U34,AB34/$U34*100,0)</f>
        <v>0</v>
      </c>
      <c r="AE34" s="21"/>
      <c r="AF34" s="277">
        <v>0</v>
      </c>
      <c r="AG34" s="21"/>
      <c r="AH34" s="71">
        <f>IF($U34,AF34/$U34*100,0)</f>
        <v>0</v>
      </c>
      <c r="AI34" s="21"/>
      <c r="AJ34" s="277">
        <v>0</v>
      </c>
      <c r="AK34" s="21"/>
      <c r="AL34" s="10">
        <v>18</v>
      </c>
      <c r="AM34" s="21"/>
      <c r="AN34" s="96">
        <v>7432</v>
      </c>
      <c r="AO34" s="21"/>
      <c r="AP34" s="96">
        <f>IF(E34,AN34,0)</f>
        <v>7432</v>
      </c>
      <c r="AQ34" s="21"/>
      <c r="AR34" s="96">
        <f>IF(O34,AN34,0)</f>
        <v>0</v>
      </c>
    </row>
    <row r="35" spans="1:44" ht="8.85" customHeight="1" x14ac:dyDescent="0.3">
      <c r="A35" s="10">
        <v>19</v>
      </c>
      <c r="B35" s="21"/>
      <c r="C35" s="10" t="s">
        <v>103</v>
      </c>
      <c r="D35" s="21"/>
      <c r="E35" s="277">
        <v>4080954</v>
      </c>
      <c r="F35" s="21"/>
      <c r="G35" s="66">
        <f>(E35/$AN35)</f>
        <v>50.517485114442394</v>
      </c>
      <c r="H35" s="21"/>
      <c r="I35" s="66">
        <f>IF($G$60,G35/$G$60*100,0)</f>
        <v>94.258880279133066</v>
      </c>
      <c r="J35" s="21"/>
      <c r="K35" s="277">
        <v>956136</v>
      </c>
      <c r="L35" s="21"/>
      <c r="M35" s="277">
        <v>2389975</v>
      </c>
      <c r="N35" s="21"/>
      <c r="O35" s="277">
        <v>2387999</v>
      </c>
      <c r="P35" s="21"/>
      <c r="Q35" s="66">
        <f>(O35/$AN35)</f>
        <v>29.560662515628287</v>
      </c>
      <c r="R35" s="21"/>
      <c r="S35" s="66">
        <f>IF($Q$60,Q35/$Q$60*100,0)</f>
        <v>111.42911052882754</v>
      </c>
      <c r="T35" s="21"/>
      <c r="U35" s="70">
        <f>(E35+O35)</f>
        <v>6468953</v>
      </c>
      <c r="V35" s="21"/>
      <c r="W35" s="21"/>
      <c r="X35" s="277">
        <v>3460538</v>
      </c>
      <c r="Y35" s="21"/>
      <c r="Z35" s="71">
        <f>IF($U35,X35/$U35*100,0)</f>
        <v>53.494560866341125</v>
      </c>
      <c r="AA35" s="21"/>
      <c r="AB35" s="277">
        <v>342147</v>
      </c>
      <c r="AC35" s="21"/>
      <c r="AD35" s="71">
        <f>IF($U35,AB35/$U35*100,0)</f>
        <v>5.2890630060227677</v>
      </c>
      <c r="AE35" s="21"/>
      <c r="AF35" s="277">
        <v>74970</v>
      </c>
      <c r="AG35" s="21"/>
      <c r="AH35" s="71">
        <f>IF($U35,AF35/$U35*100,0)</f>
        <v>1.1589201529211914</v>
      </c>
      <c r="AI35" s="21"/>
      <c r="AJ35" s="277">
        <v>187736</v>
      </c>
      <c r="AK35" s="21"/>
      <c r="AL35" s="10">
        <v>19</v>
      </c>
      <c r="AM35" s="21"/>
      <c r="AN35" s="96">
        <v>80783</v>
      </c>
      <c r="AO35" s="21"/>
      <c r="AP35" s="96">
        <f>IF(E35,AN35,0)</f>
        <v>80783</v>
      </c>
      <c r="AQ35" s="21"/>
      <c r="AR35" s="96">
        <f>IF(O35,AN35,0)</f>
        <v>80783</v>
      </c>
    </row>
    <row r="36" spans="1:44" ht="8.85" customHeight="1" x14ac:dyDescent="0.3">
      <c r="A36" s="10">
        <v>20</v>
      </c>
      <c r="B36" s="21"/>
      <c r="C36" s="10" t="s">
        <v>104</v>
      </c>
      <c r="D36" s="21"/>
      <c r="E36" s="277">
        <v>1362616</v>
      </c>
      <c r="F36" s="21"/>
      <c r="G36" s="66">
        <f>(E36/$AN36)</f>
        <v>32.632037742174965</v>
      </c>
      <c r="H36" s="21"/>
      <c r="I36" s="66">
        <f>IF($G$60,G36/$G$60*100,0)</f>
        <v>60.887024202328455</v>
      </c>
      <c r="J36" s="21"/>
      <c r="K36" s="277">
        <v>516131</v>
      </c>
      <c r="L36" s="21"/>
      <c r="M36" s="277">
        <v>846485</v>
      </c>
      <c r="N36" s="21"/>
      <c r="O36" s="277">
        <v>382914</v>
      </c>
      <c r="P36" s="21"/>
      <c r="Q36" s="66">
        <f>(O36/$AN36)</f>
        <v>9.1700553200660959</v>
      </c>
      <c r="R36" s="21"/>
      <c r="S36" s="66">
        <f>IF($Q$60,Q36/$Q$60*100,0)</f>
        <v>34.566583454443602</v>
      </c>
      <c r="T36" s="21"/>
      <c r="U36" s="70">
        <f>(E36+O36)</f>
        <v>1745530</v>
      </c>
      <c r="V36" s="21"/>
      <c r="W36" s="21"/>
      <c r="X36" s="277">
        <v>0</v>
      </c>
      <c r="Y36" s="21"/>
      <c r="Z36" s="71">
        <f>IF($U36,X36/$U36*100,0)</f>
        <v>0</v>
      </c>
      <c r="AA36" s="21"/>
      <c r="AB36" s="277">
        <v>0</v>
      </c>
      <c r="AC36" s="21"/>
      <c r="AD36" s="71">
        <f>IF($U36,AB36/$U36*100,0)</f>
        <v>0</v>
      </c>
      <c r="AE36" s="21"/>
      <c r="AF36" s="277">
        <v>0</v>
      </c>
      <c r="AG36" s="21"/>
      <c r="AH36" s="71">
        <f>IF($U36,AF36/$U36*100,0)</f>
        <v>0</v>
      </c>
      <c r="AI36" s="21"/>
      <c r="AJ36" s="277">
        <v>0</v>
      </c>
      <c r="AK36" s="21"/>
      <c r="AL36" s="10">
        <v>20</v>
      </c>
      <c r="AM36" s="21"/>
      <c r="AN36" s="96">
        <v>41757</v>
      </c>
      <c r="AO36" s="21"/>
      <c r="AP36" s="96">
        <f>IF(E36,AN36,0)</f>
        <v>41757</v>
      </c>
      <c r="AQ36" s="21"/>
      <c r="AR36" s="96">
        <f>IF(O36,AN36,0)</f>
        <v>41757</v>
      </c>
    </row>
    <row r="37" spans="1:44" ht="8.85" customHeight="1" x14ac:dyDescent="0.3">
      <c r="A37" s="29"/>
      <c r="B37" s="21"/>
      <c r="D37" s="21"/>
      <c r="E37" s="27"/>
      <c r="F37" s="21"/>
      <c r="G37" s="21"/>
      <c r="H37" s="21"/>
      <c r="I37" s="21"/>
      <c r="J37" s="21"/>
      <c r="K37" s="27"/>
      <c r="L37" s="21"/>
      <c r="M37" s="27"/>
      <c r="N37" s="21"/>
      <c r="O37" s="27"/>
      <c r="P37" s="21"/>
      <c r="Q37" s="21"/>
      <c r="R37" s="21"/>
      <c r="S37" s="21"/>
      <c r="T37" s="21"/>
      <c r="U37" s="27"/>
      <c r="V37" s="21"/>
      <c r="W37" s="21"/>
      <c r="X37" s="27"/>
      <c r="Y37" s="21"/>
      <c r="Z37" s="21"/>
      <c r="AA37" s="21"/>
      <c r="AB37" s="27"/>
      <c r="AC37" s="21"/>
      <c r="AD37" s="21"/>
      <c r="AE37" s="21"/>
      <c r="AF37" s="27"/>
      <c r="AG37" s="21"/>
      <c r="AH37" s="21"/>
      <c r="AI37" s="21"/>
      <c r="AJ37" s="27"/>
      <c r="AK37" s="21"/>
      <c r="AL37" s="29"/>
      <c r="AM37" s="21"/>
      <c r="AN37" s="27"/>
      <c r="AO37" s="21"/>
      <c r="AP37" s="21"/>
      <c r="AQ37" s="21"/>
      <c r="AR37" s="21"/>
    </row>
    <row r="38" spans="1:44" ht="8.85" customHeight="1" x14ac:dyDescent="0.3">
      <c r="A38" s="10">
        <v>21</v>
      </c>
      <c r="B38" s="21"/>
      <c r="C38" s="10" t="s">
        <v>105</v>
      </c>
      <c r="D38" s="21"/>
      <c r="E38" s="277">
        <v>233370</v>
      </c>
      <c r="F38" s="21"/>
      <c r="G38" s="66">
        <f>(E38/$AN38)</f>
        <v>14.028011541235873</v>
      </c>
      <c r="H38" s="21"/>
      <c r="I38" s="66">
        <f>IF($G$60,G38/$G$60*100,0)</f>
        <v>26.174396002180007</v>
      </c>
      <c r="J38" s="21"/>
      <c r="K38" s="277">
        <v>0</v>
      </c>
      <c r="L38" s="21"/>
      <c r="M38" s="277">
        <v>0</v>
      </c>
      <c r="N38" s="21"/>
      <c r="O38" s="277">
        <v>0</v>
      </c>
      <c r="P38" s="21"/>
      <c r="Q38" s="66">
        <f>(O38/$AN38)</f>
        <v>0</v>
      </c>
      <c r="R38" s="21"/>
      <c r="S38" s="66">
        <f>IF($Q$60,Q38/$Q$60*100,0)</f>
        <v>0</v>
      </c>
      <c r="T38" s="21"/>
      <c r="U38" s="70">
        <f>(E38+O38)</f>
        <v>233370</v>
      </c>
      <c r="V38" s="21"/>
      <c r="W38" s="21"/>
      <c r="X38" s="277">
        <v>0</v>
      </c>
      <c r="Y38" s="21"/>
      <c r="Z38" s="71">
        <f>IF($U38,X38/$U38*100,0)</f>
        <v>0</v>
      </c>
      <c r="AA38" s="21"/>
      <c r="AB38" s="277">
        <v>0</v>
      </c>
      <c r="AC38" s="21"/>
      <c r="AD38" s="71">
        <f>IF($U38,AB38/$U38*100,0)</f>
        <v>0</v>
      </c>
      <c r="AE38" s="21"/>
      <c r="AF38" s="277">
        <v>0</v>
      </c>
      <c r="AG38" s="21"/>
      <c r="AH38" s="71">
        <f>IF($U38,AF38/$U38*100,0)</f>
        <v>0</v>
      </c>
      <c r="AI38" s="21"/>
      <c r="AJ38" s="277">
        <v>373</v>
      </c>
      <c r="AK38" s="21"/>
      <c r="AL38" s="10">
        <v>21</v>
      </c>
      <c r="AM38" s="21"/>
      <c r="AN38" s="96">
        <v>16636</v>
      </c>
      <c r="AO38" s="21"/>
      <c r="AP38" s="96">
        <f>IF(E38,AN38,0)</f>
        <v>16636</v>
      </c>
      <c r="AQ38" s="21"/>
      <c r="AR38" s="96">
        <f>IF(O38,AN38,0)</f>
        <v>0</v>
      </c>
    </row>
    <row r="39" spans="1:44" ht="8.85" customHeight="1" x14ac:dyDescent="0.3">
      <c r="A39" s="10">
        <v>22</v>
      </c>
      <c r="B39" s="21"/>
      <c r="C39" s="10" t="s">
        <v>106</v>
      </c>
      <c r="D39" s="21"/>
      <c r="E39" s="277">
        <v>1757111</v>
      </c>
      <c r="F39" s="21"/>
      <c r="G39" s="66">
        <f>(E39/$AN39)</f>
        <v>137.3494098335027</v>
      </c>
      <c r="H39" s="21"/>
      <c r="I39" s="66">
        <f>IF($G$60,G39/$G$60*100,0)</f>
        <v>256.27565482677761</v>
      </c>
      <c r="J39" s="21"/>
      <c r="K39" s="277">
        <v>446261</v>
      </c>
      <c r="L39" s="21"/>
      <c r="M39" s="277">
        <v>1212763</v>
      </c>
      <c r="N39" s="21"/>
      <c r="O39" s="277">
        <v>850660</v>
      </c>
      <c r="P39" s="21"/>
      <c r="Q39" s="66">
        <f>(O39/$AN39)</f>
        <v>66.494176502774948</v>
      </c>
      <c r="R39" s="21"/>
      <c r="S39" s="66">
        <f>IF($Q$60,Q39/$Q$60*100,0)</f>
        <v>250.65023286043888</v>
      </c>
      <c r="T39" s="21"/>
      <c r="U39" s="70">
        <f>(E39+O39)</f>
        <v>2607771</v>
      </c>
      <c r="V39" s="21"/>
      <c r="W39" s="21"/>
      <c r="X39" s="277">
        <v>1292761</v>
      </c>
      <c r="Y39" s="21"/>
      <c r="Z39" s="71">
        <f>IF($U39,X39/$U39*100,0)</f>
        <v>49.573409628376112</v>
      </c>
      <c r="AA39" s="21"/>
      <c r="AB39" s="277">
        <v>75514</v>
      </c>
      <c r="AC39" s="21"/>
      <c r="AD39" s="71">
        <f>IF($U39,AB39/$U39*100,0)</f>
        <v>2.8957297247342653</v>
      </c>
      <c r="AE39" s="21"/>
      <c r="AF39" s="277">
        <v>0</v>
      </c>
      <c r="AG39" s="21"/>
      <c r="AH39" s="71">
        <f>IF($U39,AF39/$U39*100,0)</f>
        <v>0</v>
      </c>
      <c r="AI39" s="21"/>
      <c r="AJ39" s="277">
        <v>30184</v>
      </c>
      <c r="AK39" s="21"/>
      <c r="AL39" s="10">
        <v>22</v>
      </c>
      <c r="AM39" s="21"/>
      <c r="AN39" s="96">
        <v>12793</v>
      </c>
      <c r="AO39" s="21"/>
      <c r="AP39" s="96">
        <f>IF(E39,AN39,0)</f>
        <v>12793</v>
      </c>
      <c r="AQ39" s="21"/>
      <c r="AR39" s="96">
        <f>IF(O39,AN39,0)</f>
        <v>12793</v>
      </c>
    </row>
    <row r="40" spans="1:44" ht="8.85" customHeight="1" x14ac:dyDescent="0.3">
      <c r="A40" s="10">
        <v>23</v>
      </c>
      <c r="B40" s="21"/>
      <c r="C40" s="10" t="s">
        <v>107</v>
      </c>
      <c r="D40" s="21"/>
      <c r="E40" s="277">
        <v>6843406</v>
      </c>
      <c r="F40" s="21"/>
      <c r="G40" s="66">
        <f>(E40/$AN40)</f>
        <v>37.808872928176797</v>
      </c>
      <c r="H40" s="21"/>
      <c r="I40" s="66">
        <f>IF($G$60,G40/$G$60*100,0)</f>
        <v>70.54630725881313</v>
      </c>
      <c r="J40" s="21"/>
      <c r="K40" s="277">
        <v>2131585</v>
      </c>
      <c r="L40" s="21"/>
      <c r="M40" s="277">
        <v>3191772</v>
      </c>
      <c r="N40" s="21"/>
      <c r="O40" s="277">
        <v>5791831</v>
      </c>
      <c r="P40" s="21"/>
      <c r="Q40" s="66">
        <f>(O40/$AN40)</f>
        <v>31.999066298342541</v>
      </c>
      <c r="R40" s="21"/>
      <c r="S40" s="66">
        <f>IF($Q$60,Q40/$Q$60*100,0)</f>
        <v>120.62068952250975</v>
      </c>
      <c r="T40" s="21"/>
      <c r="U40" s="70">
        <f>(E40+O40)</f>
        <v>12635237</v>
      </c>
      <c r="V40" s="21"/>
      <c r="W40" s="21"/>
      <c r="X40" s="277">
        <v>3797253</v>
      </c>
      <c r="Y40" s="21"/>
      <c r="Z40" s="71">
        <f>IF($U40,X40/$U40*100,0)</f>
        <v>30.052883060286089</v>
      </c>
      <c r="AA40" s="21"/>
      <c r="AB40" s="277">
        <v>316090</v>
      </c>
      <c r="AC40" s="21"/>
      <c r="AD40" s="71">
        <f>IF($U40,AB40/$U40*100,0)</f>
        <v>2.5016546978897192</v>
      </c>
      <c r="AE40" s="21"/>
      <c r="AF40" s="277">
        <v>0</v>
      </c>
      <c r="AG40" s="21"/>
      <c r="AH40" s="71">
        <f>IF($U40,AF40/$U40*100,0)</f>
        <v>0</v>
      </c>
      <c r="AI40" s="21"/>
      <c r="AJ40" s="277">
        <v>918530</v>
      </c>
      <c r="AK40" s="21"/>
      <c r="AL40" s="10">
        <v>23</v>
      </c>
      <c r="AM40" s="21"/>
      <c r="AN40" s="96">
        <v>181000</v>
      </c>
      <c r="AO40" s="21"/>
      <c r="AP40" s="96">
        <f>IF(E40,AN40,0)</f>
        <v>181000</v>
      </c>
      <c r="AQ40" s="21"/>
      <c r="AR40" s="96">
        <f>IF(O40,AN40,0)</f>
        <v>181000</v>
      </c>
    </row>
    <row r="41" spans="1:44" ht="8.85" customHeight="1" x14ac:dyDescent="0.3">
      <c r="A41" s="10">
        <v>24</v>
      </c>
      <c r="B41" s="21"/>
      <c r="C41" s="10" t="s">
        <v>108</v>
      </c>
      <c r="D41" s="21"/>
      <c r="E41" s="277">
        <v>9836488</v>
      </c>
      <c r="F41" s="21"/>
      <c r="G41" s="66">
        <f>(E41/$AN41)</f>
        <v>40.140083410187145</v>
      </c>
      <c r="H41" s="21"/>
      <c r="I41" s="66">
        <f>IF($G$60,G41/$G$60*100,0)</f>
        <v>74.896034669658704</v>
      </c>
      <c r="J41" s="21"/>
      <c r="K41" s="277">
        <v>2480281</v>
      </c>
      <c r="L41" s="21"/>
      <c r="M41" s="277">
        <v>4554006</v>
      </c>
      <c r="N41" s="21"/>
      <c r="O41" s="277">
        <v>6818884</v>
      </c>
      <c r="P41" s="21"/>
      <c r="Q41" s="66">
        <f>(O41/$AN41)</f>
        <v>27.826046504035844</v>
      </c>
      <c r="R41" s="21"/>
      <c r="S41" s="66">
        <f>IF($Q$60,Q41/$Q$60*100,0)</f>
        <v>104.89046413757632</v>
      </c>
      <c r="T41" s="21"/>
      <c r="U41" s="70">
        <f>(E41+O41)</f>
        <v>16655372</v>
      </c>
      <c r="V41" s="21"/>
      <c r="W41" s="21"/>
      <c r="X41" s="277">
        <v>7968152</v>
      </c>
      <c r="Y41" s="21"/>
      <c r="Z41" s="71">
        <f>IF($U41,X41/$U41*100,0)</f>
        <v>47.841333114625115</v>
      </c>
      <c r="AA41" s="21"/>
      <c r="AB41" s="277">
        <v>718403</v>
      </c>
      <c r="AC41" s="21"/>
      <c r="AD41" s="71">
        <f>IF($U41,AB41/$U41*100,0)</f>
        <v>4.3133410649729109</v>
      </c>
      <c r="AE41" s="21"/>
      <c r="AF41" s="277">
        <v>339668</v>
      </c>
      <c r="AG41" s="21"/>
      <c r="AH41" s="71">
        <f>IF($U41,AF41/$U41*100,0)</f>
        <v>2.0393900538516943</v>
      </c>
      <c r="AI41" s="21"/>
      <c r="AJ41" s="277">
        <v>709781</v>
      </c>
      <c r="AK41" s="21"/>
      <c r="AL41" s="10">
        <v>24</v>
      </c>
      <c r="AM41" s="21"/>
      <c r="AN41" s="96">
        <v>245054</v>
      </c>
      <c r="AO41" s="21"/>
      <c r="AP41" s="96">
        <f>IF(E41,AN41,0)</f>
        <v>245054</v>
      </c>
      <c r="AQ41" s="21"/>
      <c r="AR41" s="96">
        <f>IF(O41,AN41,0)</f>
        <v>245054</v>
      </c>
    </row>
    <row r="42" spans="1:44" ht="8.85" customHeight="1" x14ac:dyDescent="0.3">
      <c r="A42" s="10">
        <v>25</v>
      </c>
      <c r="B42" s="21"/>
      <c r="C42" s="10" t="s">
        <v>109</v>
      </c>
      <c r="D42" s="21"/>
      <c r="E42" s="277">
        <v>381258</v>
      </c>
      <c r="F42" s="21"/>
      <c r="G42" s="66">
        <f>(E42/$AN42)</f>
        <v>98.287703016241295</v>
      </c>
      <c r="H42" s="21"/>
      <c r="I42" s="66">
        <f>IF($G$60,G42/$G$60*100,0)</f>
        <v>183.39172685518855</v>
      </c>
      <c r="J42" s="21"/>
      <c r="K42" s="277">
        <v>36603</v>
      </c>
      <c r="L42" s="21"/>
      <c r="M42" s="277">
        <v>236059</v>
      </c>
      <c r="N42" s="21"/>
      <c r="O42" s="277">
        <v>43196</v>
      </c>
      <c r="P42" s="21"/>
      <c r="Q42" s="66">
        <f>(O42/$AN42)</f>
        <v>11.135859757669502</v>
      </c>
      <c r="R42" s="21"/>
      <c r="S42" s="66">
        <f>IF($Q$60,Q42/$Q$60*100,0)</f>
        <v>41.976696128337913</v>
      </c>
      <c r="T42" s="21"/>
      <c r="U42" s="70">
        <f>(E42+O42)</f>
        <v>424454</v>
      </c>
      <c r="V42" s="21"/>
      <c r="W42" s="21"/>
      <c r="X42" s="277">
        <v>158149</v>
      </c>
      <c r="Y42" s="21"/>
      <c r="Z42" s="71">
        <f>IF($U42,X42/$U42*100,0)</f>
        <v>37.259396777978296</v>
      </c>
      <c r="AA42" s="21"/>
      <c r="AB42" s="277">
        <v>0</v>
      </c>
      <c r="AC42" s="21"/>
      <c r="AD42" s="71">
        <f>IF($U42,AB42/$U42*100,0)</f>
        <v>0</v>
      </c>
      <c r="AE42" s="21"/>
      <c r="AF42" s="277">
        <v>0</v>
      </c>
      <c r="AG42" s="21"/>
      <c r="AH42" s="71">
        <f>IF($U42,AF42/$U42*100,0)</f>
        <v>0</v>
      </c>
      <c r="AI42" s="21"/>
      <c r="AJ42" s="277">
        <v>702</v>
      </c>
      <c r="AK42" s="21"/>
      <c r="AL42" s="10">
        <v>25</v>
      </c>
      <c r="AM42" s="21"/>
      <c r="AN42" s="96">
        <v>3879</v>
      </c>
      <c r="AO42" s="21"/>
      <c r="AP42" s="96">
        <f>IF(E42,AN42,0)</f>
        <v>3879</v>
      </c>
      <c r="AQ42" s="21"/>
      <c r="AR42" s="96">
        <f>IF(O42,AN42,0)</f>
        <v>3879</v>
      </c>
    </row>
    <row r="43" spans="1:44" ht="8.85" customHeight="1" x14ac:dyDescent="0.3">
      <c r="A43" s="29"/>
      <c r="B43" s="21"/>
      <c r="D43" s="21"/>
      <c r="E43" s="27"/>
      <c r="F43" s="21"/>
      <c r="G43" s="21"/>
      <c r="H43" s="21"/>
      <c r="I43" s="21"/>
      <c r="J43" s="21"/>
      <c r="K43" s="21"/>
      <c r="L43" s="21"/>
      <c r="M43" s="21"/>
      <c r="N43" s="21"/>
      <c r="O43" s="21"/>
      <c r="P43" s="21"/>
      <c r="Q43" s="21"/>
      <c r="R43" s="21"/>
      <c r="S43" s="21"/>
      <c r="T43" s="21"/>
      <c r="U43" s="27"/>
      <c r="V43" s="21"/>
      <c r="W43" s="21"/>
      <c r="X43" s="21"/>
      <c r="Y43" s="21"/>
      <c r="Z43" s="21"/>
      <c r="AA43" s="21"/>
      <c r="AB43" s="27"/>
      <c r="AC43" s="21"/>
      <c r="AD43" s="21"/>
      <c r="AE43" s="21"/>
      <c r="AF43" s="27"/>
      <c r="AG43" s="21"/>
      <c r="AH43" s="21"/>
      <c r="AI43" s="21"/>
      <c r="AJ43" s="27"/>
      <c r="AK43" s="21"/>
      <c r="AL43" s="29"/>
      <c r="AM43" s="21"/>
      <c r="AN43" s="27"/>
      <c r="AO43" s="21"/>
      <c r="AP43" s="21"/>
      <c r="AQ43" s="21"/>
      <c r="AR43" s="21"/>
    </row>
    <row r="44" spans="1:44" ht="8.85" customHeight="1" x14ac:dyDescent="0.3">
      <c r="A44" s="10">
        <v>26</v>
      </c>
      <c r="B44" s="21"/>
      <c r="C44" s="10" t="s">
        <v>110</v>
      </c>
      <c r="D44" s="21"/>
      <c r="E44" s="277">
        <v>3027573</v>
      </c>
      <c r="F44" s="21"/>
      <c r="G44" s="66">
        <f>(E44/$AN44)</f>
        <v>96.327489659560925</v>
      </c>
      <c r="H44" s="21"/>
      <c r="I44" s="66">
        <f>IF($G$60,G44/$G$60*100,0)</f>
        <v>179.73423053108772</v>
      </c>
      <c r="J44" s="21"/>
      <c r="K44" s="277">
        <v>670893</v>
      </c>
      <c r="L44" s="21"/>
      <c r="M44" s="277">
        <v>1712819</v>
      </c>
      <c r="N44" s="21"/>
      <c r="O44" s="277">
        <v>1235851</v>
      </c>
      <c r="P44" s="21"/>
      <c r="Q44" s="66">
        <f>(O44/$AN44)</f>
        <v>39.320744511613107</v>
      </c>
      <c r="R44" s="21"/>
      <c r="S44" s="66">
        <f>IF($Q$60,Q44/$Q$60*100,0)</f>
        <v>148.21980339391595</v>
      </c>
      <c r="T44" s="21"/>
      <c r="U44" s="70">
        <f>(E44+O44)</f>
        <v>4263424</v>
      </c>
      <c r="V44" s="21"/>
      <c r="W44" s="21"/>
      <c r="X44" s="277">
        <v>1201262</v>
      </c>
      <c r="Y44" s="21"/>
      <c r="Z44" s="71">
        <f>IF($U44,X44/$U44*100,0)</f>
        <v>28.175991878827912</v>
      </c>
      <c r="AA44" s="21"/>
      <c r="AB44" s="277">
        <v>0</v>
      </c>
      <c r="AC44" s="21"/>
      <c r="AD44" s="71">
        <f>IF($U44,AB44/$U44*100,0)</f>
        <v>0</v>
      </c>
      <c r="AE44" s="21"/>
      <c r="AF44" s="277">
        <v>0</v>
      </c>
      <c r="AG44" s="21"/>
      <c r="AH44" s="71">
        <f>IF($U44,AF44/$U44*100,0)</f>
        <v>0</v>
      </c>
      <c r="AI44" s="21"/>
      <c r="AJ44" s="277">
        <v>186118</v>
      </c>
      <c r="AK44" s="21"/>
      <c r="AL44" s="10">
        <v>26</v>
      </c>
      <c r="AM44" s="21"/>
      <c r="AN44" s="96">
        <v>31430</v>
      </c>
      <c r="AO44" s="21"/>
      <c r="AP44" s="96">
        <f>IF(E44,AN44,0)</f>
        <v>31430</v>
      </c>
      <c r="AQ44" s="21"/>
      <c r="AR44" s="96">
        <f>IF(O44,AN44,0)</f>
        <v>31430</v>
      </c>
    </row>
    <row r="45" spans="1:44" ht="8.85" customHeight="1" x14ac:dyDescent="0.3">
      <c r="A45" s="10">
        <v>27</v>
      </c>
      <c r="B45" s="21"/>
      <c r="C45" s="10" t="s">
        <v>111</v>
      </c>
      <c r="D45" s="21"/>
      <c r="E45" s="277">
        <v>479564</v>
      </c>
      <c r="F45" s="21"/>
      <c r="G45" s="66">
        <f>(E45/$AN45)</f>
        <v>38.690116982654295</v>
      </c>
      <c r="H45" s="21"/>
      <c r="I45" s="66">
        <f>IF($G$60,G45/$G$60*100,0)</f>
        <v>72.190590968493382</v>
      </c>
      <c r="J45" s="21"/>
      <c r="K45" s="277">
        <v>0</v>
      </c>
      <c r="L45" s="21"/>
      <c r="M45" s="277">
        <v>0</v>
      </c>
      <c r="N45" s="21"/>
      <c r="O45" s="277">
        <v>0</v>
      </c>
      <c r="P45" s="21"/>
      <c r="Q45" s="66">
        <f>(O45/$AN45)</f>
        <v>0</v>
      </c>
      <c r="R45" s="21"/>
      <c r="S45" s="66">
        <f>IF($Q$60,Q45/$Q$60*100,0)</f>
        <v>0</v>
      </c>
      <c r="T45" s="21"/>
      <c r="U45" s="70">
        <f>(E45+O45)</f>
        <v>479564</v>
      </c>
      <c r="V45" s="21"/>
      <c r="W45" s="21"/>
      <c r="X45" s="277">
        <v>0</v>
      </c>
      <c r="Y45" s="21"/>
      <c r="Z45" s="71">
        <f>IF($U45,X45/$U45*100,0)</f>
        <v>0</v>
      </c>
      <c r="AA45" s="21"/>
      <c r="AB45" s="277">
        <v>0</v>
      </c>
      <c r="AC45" s="21"/>
      <c r="AD45" s="71">
        <f>IF($U45,AB45/$U45*100,0)</f>
        <v>0</v>
      </c>
      <c r="AE45" s="21"/>
      <c r="AF45" s="277">
        <v>0</v>
      </c>
      <c r="AG45" s="21"/>
      <c r="AH45" s="71">
        <f>IF($U45,AF45/$U45*100,0)</f>
        <v>0</v>
      </c>
      <c r="AI45" s="21"/>
      <c r="AJ45" s="277">
        <v>0</v>
      </c>
      <c r="AK45" s="21"/>
      <c r="AL45" s="10">
        <v>27</v>
      </c>
      <c r="AM45" s="21"/>
      <c r="AN45" s="96">
        <v>12395</v>
      </c>
      <c r="AO45" s="21"/>
      <c r="AP45" s="96">
        <f>IF(E45,AN45,0)</f>
        <v>12395</v>
      </c>
      <c r="AQ45" s="21"/>
      <c r="AR45" s="96">
        <f>IF(O45,AN45,0)</f>
        <v>0</v>
      </c>
    </row>
    <row r="46" spans="1:44" ht="8.85" customHeight="1" x14ac:dyDescent="0.3">
      <c r="A46" s="10">
        <v>28</v>
      </c>
      <c r="B46" s="21"/>
      <c r="C46" s="10" t="s">
        <v>112</v>
      </c>
      <c r="D46" s="21"/>
      <c r="E46" s="277">
        <v>6159076</v>
      </c>
      <c r="F46" s="21"/>
      <c r="G46" s="66">
        <f>(E46/$AN46)</f>
        <v>65.119590615451301</v>
      </c>
      <c r="H46" s="21"/>
      <c r="I46" s="66">
        <f>IF($G$60,G46/$G$60*100,0)</f>
        <v>121.50445893620238</v>
      </c>
      <c r="J46" s="21"/>
      <c r="K46" s="277">
        <v>1454214</v>
      </c>
      <c r="L46" s="21"/>
      <c r="M46" s="277">
        <v>1990626</v>
      </c>
      <c r="N46" s="21"/>
      <c r="O46" s="277">
        <v>2637228</v>
      </c>
      <c r="P46" s="21"/>
      <c r="Q46" s="66">
        <f>(O46/$AN46)</f>
        <v>27.883274653471627</v>
      </c>
      <c r="R46" s="21"/>
      <c r="S46" s="66">
        <f>IF($Q$60,Q46/$Q$60*100,0)</f>
        <v>105.10618602085511</v>
      </c>
      <c r="T46" s="21"/>
      <c r="U46" s="70">
        <f>(E46+O46)</f>
        <v>8796304</v>
      </c>
      <c r="V46" s="21"/>
      <c r="W46" s="21"/>
      <c r="X46" s="277">
        <v>3846755</v>
      </c>
      <c r="Y46" s="21"/>
      <c r="Z46" s="71">
        <f>IF($U46,X46/$U46*100,0)</f>
        <v>43.731492226735227</v>
      </c>
      <c r="AA46" s="21"/>
      <c r="AB46" s="277">
        <v>120215</v>
      </c>
      <c r="AC46" s="21"/>
      <c r="AD46" s="71">
        <f>IF($U46,AB46/$U46*100,0)</f>
        <v>1.3666535399413209</v>
      </c>
      <c r="AE46" s="21"/>
      <c r="AF46" s="277">
        <v>0</v>
      </c>
      <c r="AG46" s="21"/>
      <c r="AH46" s="71">
        <f>IF($U46,AF46/$U46*100,0)</f>
        <v>0</v>
      </c>
      <c r="AI46" s="21"/>
      <c r="AJ46" s="277">
        <v>268127</v>
      </c>
      <c r="AK46" s="21"/>
      <c r="AL46" s="10">
        <v>28</v>
      </c>
      <c r="AM46" s="21"/>
      <c r="AN46" s="96">
        <v>94581</v>
      </c>
      <c r="AO46" s="21"/>
      <c r="AP46" s="96">
        <f>IF(E46,AN46,0)</f>
        <v>94581</v>
      </c>
      <c r="AQ46" s="21"/>
      <c r="AR46" s="96">
        <f>IF(O46,AN46,0)</f>
        <v>94581</v>
      </c>
    </row>
    <row r="47" spans="1:44" ht="8.85" customHeight="1" x14ac:dyDescent="0.3">
      <c r="A47" s="10">
        <v>29</v>
      </c>
      <c r="B47" s="21"/>
      <c r="C47" s="10" t="s">
        <v>113</v>
      </c>
      <c r="D47" s="21"/>
      <c r="E47" s="277">
        <v>969024</v>
      </c>
      <c r="F47" s="21"/>
      <c r="G47" s="66">
        <f>(E47/$AN47)</f>
        <v>53.703391709155397</v>
      </c>
      <c r="H47" s="21"/>
      <c r="I47" s="66">
        <f>IF($G$60,G47/$G$60*100,0)</f>
        <v>100.20335648596033</v>
      </c>
      <c r="J47" s="21"/>
      <c r="K47" s="277">
        <v>308527</v>
      </c>
      <c r="L47" s="21"/>
      <c r="M47" s="277">
        <v>573705</v>
      </c>
      <c r="N47" s="21"/>
      <c r="O47" s="277">
        <v>402132</v>
      </c>
      <c r="P47" s="21"/>
      <c r="Q47" s="66">
        <f>(O47/$AN47)</f>
        <v>22.286189315007761</v>
      </c>
      <c r="R47" s="21"/>
      <c r="S47" s="66">
        <f>IF($Q$60,Q47/$Q$60*100,0)</f>
        <v>84.007936261085987</v>
      </c>
      <c r="T47" s="21"/>
      <c r="U47" s="70">
        <f>(E47+O47)</f>
        <v>1371156</v>
      </c>
      <c r="V47" s="21"/>
      <c r="W47" s="21"/>
      <c r="X47" s="277">
        <v>808599</v>
      </c>
      <c r="Y47" s="21"/>
      <c r="Z47" s="71">
        <f>IF($U47,X47/$U47*100,0)</f>
        <v>58.972064447809004</v>
      </c>
      <c r="AA47" s="21"/>
      <c r="AB47" s="277">
        <v>0</v>
      </c>
      <c r="AC47" s="21"/>
      <c r="AD47" s="71">
        <f>IF($U47,AB47/$U47*100,0)</f>
        <v>0</v>
      </c>
      <c r="AE47" s="21"/>
      <c r="AF47" s="277">
        <v>0</v>
      </c>
      <c r="AG47" s="21"/>
      <c r="AH47" s="71">
        <f>IF($U47,AF47/$U47*100,0)</f>
        <v>0</v>
      </c>
      <c r="AI47" s="21"/>
      <c r="AJ47" s="277">
        <v>25805</v>
      </c>
      <c r="AK47" s="21"/>
      <c r="AL47" s="10">
        <v>29</v>
      </c>
      <c r="AM47" s="21"/>
      <c r="AN47" s="96">
        <v>18044</v>
      </c>
      <c r="AO47" s="21"/>
      <c r="AP47" s="96">
        <f>IF(E47,AN47,0)</f>
        <v>18044</v>
      </c>
      <c r="AQ47" s="21"/>
      <c r="AR47" s="96">
        <f>IF(O47,AN47,0)</f>
        <v>18044</v>
      </c>
    </row>
    <row r="48" spans="1:44" ht="8.85" customHeight="1" x14ac:dyDescent="0.3">
      <c r="A48" s="10">
        <v>30</v>
      </c>
      <c r="B48" s="21"/>
      <c r="C48" s="10" t="s">
        <v>114</v>
      </c>
      <c r="D48" s="21"/>
      <c r="E48" s="277">
        <v>11683057</v>
      </c>
      <c r="F48" s="21"/>
      <c r="G48" s="66">
        <f>(E48/$AN48)</f>
        <v>51.503286442926985</v>
      </c>
      <c r="H48" s="21"/>
      <c r="I48" s="66">
        <f>IF($G$60,G48/$G$60*100,0)</f>
        <v>96.098253897794734</v>
      </c>
      <c r="J48" s="21"/>
      <c r="K48" s="277">
        <v>3881489</v>
      </c>
      <c r="L48" s="21"/>
      <c r="M48" s="277">
        <v>5071784</v>
      </c>
      <c r="N48" s="21"/>
      <c r="O48" s="277">
        <v>6509226</v>
      </c>
      <c r="P48" s="21"/>
      <c r="Q48" s="66">
        <f>(O48/$AN48)</f>
        <v>28.695103618834338</v>
      </c>
      <c r="R48" s="21"/>
      <c r="S48" s="66">
        <f>IF($Q$60,Q48/$Q$60*100,0)</f>
        <v>108.16638061101627</v>
      </c>
      <c r="T48" s="21"/>
      <c r="U48" s="70">
        <f>(E48+O48)</f>
        <v>18192283</v>
      </c>
      <c r="V48" s="21"/>
      <c r="W48" s="21"/>
      <c r="X48" s="277">
        <v>6550126</v>
      </c>
      <c r="Y48" s="21"/>
      <c r="Z48" s="71">
        <f>IF($U48,X48/$U48*100,0)</f>
        <v>36.004969799557315</v>
      </c>
      <c r="AA48" s="21"/>
      <c r="AB48" s="277">
        <v>477893</v>
      </c>
      <c r="AC48" s="21"/>
      <c r="AD48" s="71">
        <f>IF($U48,AB48/$U48*100,0)</f>
        <v>2.6268995485613322</v>
      </c>
      <c r="AE48" s="21"/>
      <c r="AF48" s="277">
        <v>521038</v>
      </c>
      <c r="AG48" s="21"/>
      <c r="AH48" s="71">
        <f>IF($U48,AF48/$U48*100,0)</f>
        <v>2.8640605469912708</v>
      </c>
      <c r="AI48" s="21"/>
      <c r="AJ48" s="277">
        <v>0</v>
      </c>
      <c r="AK48" s="21"/>
      <c r="AL48" s="10">
        <v>30</v>
      </c>
      <c r="AM48" s="21"/>
      <c r="AN48" s="96">
        <v>226841</v>
      </c>
      <c r="AO48" s="21"/>
      <c r="AP48" s="96">
        <f>IF(E48,AN48,0)</f>
        <v>226841</v>
      </c>
      <c r="AQ48" s="21"/>
      <c r="AR48" s="96">
        <f>IF(O48,AN48,0)</f>
        <v>226841</v>
      </c>
    </row>
    <row r="49" spans="1:4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9"/>
      <c r="AM49" s="21"/>
      <c r="AN49" s="27"/>
      <c r="AO49" s="21"/>
      <c r="AP49" s="21"/>
      <c r="AQ49" s="21"/>
      <c r="AR49" s="21"/>
    </row>
    <row r="50" spans="1:44" ht="8.85" customHeight="1" x14ac:dyDescent="0.3">
      <c r="A50" s="10">
        <v>31</v>
      </c>
      <c r="B50" s="21"/>
      <c r="C50" s="10" t="s">
        <v>115</v>
      </c>
      <c r="D50" s="21"/>
      <c r="E50" s="277">
        <v>4260049</v>
      </c>
      <c r="F50" s="21"/>
      <c r="G50" s="66">
        <f>(E50/$AN50)</f>
        <v>42.880068043644563</v>
      </c>
      <c r="H50" s="21"/>
      <c r="I50" s="66">
        <f>IF($G$60,G50/$G$60*100,0)</f>
        <v>80.008480052611702</v>
      </c>
      <c r="J50" s="21"/>
      <c r="K50" s="277">
        <v>1642030</v>
      </c>
      <c r="L50" s="21"/>
      <c r="M50" s="277">
        <v>835163</v>
      </c>
      <c r="N50" s="21"/>
      <c r="O50" s="277">
        <v>2539268</v>
      </c>
      <c r="P50" s="21"/>
      <c r="Q50" s="66">
        <f>(O50/$AN50)</f>
        <v>25.559326810806457</v>
      </c>
      <c r="R50" s="21"/>
      <c r="S50" s="66">
        <f>IF($Q$60,Q50/$Q$60*100,0)</f>
        <v>96.346049441146803</v>
      </c>
      <c r="T50" s="21"/>
      <c r="U50" s="70">
        <f>(E50+O50)</f>
        <v>6799317</v>
      </c>
      <c r="V50" s="21"/>
      <c r="W50" s="21"/>
      <c r="X50" s="277">
        <v>3298954</v>
      </c>
      <c r="Y50" s="21"/>
      <c r="Z50" s="71">
        <f>IF($U50,X50/$U50*100,0)</f>
        <v>48.518902707433703</v>
      </c>
      <c r="AA50" s="21"/>
      <c r="AB50" s="277">
        <v>229069</v>
      </c>
      <c r="AC50" s="21"/>
      <c r="AD50" s="71">
        <f>IF($U50,AB50/$U50*100,0)</f>
        <v>3.3690001510445828</v>
      </c>
      <c r="AE50" s="21"/>
      <c r="AF50" s="277">
        <v>0</v>
      </c>
      <c r="AG50" s="21"/>
      <c r="AH50" s="71">
        <f>IF($U50,AF50/$U50*100,0)</f>
        <v>0</v>
      </c>
      <c r="AI50" s="21"/>
      <c r="AJ50" s="277">
        <v>843230</v>
      </c>
      <c r="AK50" s="21"/>
      <c r="AL50" s="10">
        <v>31</v>
      </c>
      <c r="AM50" s="21"/>
      <c r="AN50" s="96">
        <v>99348</v>
      </c>
      <c r="AO50" s="21"/>
      <c r="AP50" s="96">
        <f>IF(E50,AN50,0)</f>
        <v>99348</v>
      </c>
      <c r="AQ50" s="21"/>
      <c r="AR50" s="96">
        <f>IF(O50,AN50,0)</f>
        <v>99348</v>
      </c>
    </row>
    <row r="51" spans="1:44" ht="8.85" customHeight="1" x14ac:dyDescent="0.3">
      <c r="A51" s="10">
        <v>32</v>
      </c>
      <c r="B51" s="21"/>
      <c r="C51" s="10" t="s">
        <v>116</v>
      </c>
      <c r="D51" s="21"/>
      <c r="E51" s="277">
        <v>1834612</v>
      </c>
      <c r="F51" s="21"/>
      <c r="G51" s="66">
        <f>(E51/$AN51)</f>
        <v>72.334187596104556</v>
      </c>
      <c r="H51" s="21"/>
      <c r="I51" s="66">
        <f>IF($G$60,G51/$G$60*100,0)</f>
        <v>134.96593334493485</v>
      </c>
      <c r="J51" s="21"/>
      <c r="K51" s="277">
        <v>564299</v>
      </c>
      <c r="L51" s="21"/>
      <c r="M51" s="277">
        <v>1104131</v>
      </c>
      <c r="N51" s="21"/>
      <c r="O51" s="277">
        <v>710487</v>
      </c>
      <c r="P51" s="21"/>
      <c r="Q51" s="66">
        <f>(O51/$AN51)</f>
        <v>28.01273508654339</v>
      </c>
      <c r="R51" s="21"/>
      <c r="S51" s="66">
        <f>IF($Q$60,Q51/$Q$60*100,0)</f>
        <v>105.59418796933096</v>
      </c>
      <c r="T51" s="21"/>
      <c r="U51" s="70">
        <f>(E51+O51)</f>
        <v>2545099</v>
      </c>
      <c r="V51" s="21"/>
      <c r="W51" s="21"/>
      <c r="X51" s="277">
        <v>1096612</v>
      </c>
      <c r="Y51" s="21"/>
      <c r="Z51" s="71">
        <f>IF($U51,X51/$U51*100,0)</f>
        <v>43.087204073397537</v>
      </c>
      <c r="AA51" s="21"/>
      <c r="AB51" s="277">
        <v>102274</v>
      </c>
      <c r="AC51" s="21"/>
      <c r="AD51" s="71">
        <f>IF($U51,AB51/$U51*100,0)</f>
        <v>4.0184684367877237</v>
      </c>
      <c r="AE51" s="21"/>
      <c r="AF51" s="277">
        <v>842</v>
      </c>
      <c r="AG51" s="21"/>
      <c r="AH51" s="71">
        <f>IF($U51,AF51/$U51*100,0)</f>
        <v>3.3083192441629973E-2</v>
      </c>
      <c r="AI51" s="21"/>
      <c r="AJ51" s="277">
        <v>65962</v>
      </c>
      <c r="AK51" s="21"/>
      <c r="AL51" s="10">
        <v>32</v>
      </c>
      <c r="AM51" s="21"/>
      <c r="AN51" s="96">
        <v>25363</v>
      </c>
      <c r="AO51" s="21"/>
      <c r="AP51" s="96">
        <f>IF(E51,AN51,0)</f>
        <v>25363</v>
      </c>
      <c r="AQ51" s="21"/>
      <c r="AR51" s="96">
        <f>IF(O51,AN51,0)</f>
        <v>25363</v>
      </c>
    </row>
    <row r="52" spans="1:44" ht="8.85" customHeight="1" x14ac:dyDescent="0.3">
      <c r="A52" s="10">
        <v>33</v>
      </c>
      <c r="B52" s="21"/>
      <c r="C52" s="10" t="s">
        <v>117</v>
      </c>
      <c r="D52" s="21"/>
      <c r="E52" s="277">
        <v>1489157</v>
      </c>
      <c r="F52" s="21"/>
      <c r="G52" s="66">
        <f>(E52/$AN52)</f>
        <v>59.635457130271114</v>
      </c>
      <c r="H52" s="21"/>
      <c r="I52" s="66">
        <f>IF($G$60,G52/$G$60*100,0)</f>
        <v>111.27179829517218</v>
      </c>
      <c r="J52" s="21"/>
      <c r="K52" s="277">
        <v>575856</v>
      </c>
      <c r="L52" s="21"/>
      <c r="M52" s="277">
        <v>610037</v>
      </c>
      <c r="N52" s="21"/>
      <c r="O52" s="277">
        <v>737663</v>
      </c>
      <c r="P52" s="21"/>
      <c r="Q52" s="66">
        <f>(O52/$AN52)</f>
        <v>29.54078731328341</v>
      </c>
      <c r="R52" s="21"/>
      <c r="S52" s="66">
        <f>IF($Q$60,Q52/$Q$60*100,0)</f>
        <v>111.35419082370595</v>
      </c>
      <c r="T52" s="21"/>
      <c r="U52" s="70">
        <f>(E52+O52)</f>
        <v>2226820</v>
      </c>
      <c r="V52" s="21"/>
      <c r="W52" s="21"/>
      <c r="X52" s="277">
        <v>1240348</v>
      </c>
      <c r="Y52" s="21"/>
      <c r="Z52" s="71">
        <f>IF($U52,X52/$U52*100,0)</f>
        <v>55.700415839627816</v>
      </c>
      <c r="AA52" s="21"/>
      <c r="AB52" s="277">
        <v>78839</v>
      </c>
      <c r="AC52" s="21"/>
      <c r="AD52" s="71">
        <f>IF($U52,AB52/$U52*100,0)</f>
        <v>3.5404298506390277</v>
      </c>
      <c r="AE52" s="21"/>
      <c r="AF52" s="277">
        <v>0</v>
      </c>
      <c r="AG52" s="21"/>
      <c r="AH52" s="71">
        <f>IF($U52,AF52/$U52*100,0)</f>
        <v>0</v>
      </c>
      <c r="AI52" s="21"/>
      <c r="AJ52" s="277">
        <v>67189</v>
      </c>
      <c r="AK52" s="21"/>
      <c r="AL52" s="10">
        <v>33</v>
      </c>
      <c r="AM52" s="21"/>
      <c r="AN52" s="96">
        <v>24971</v>
      </c>
      <c r="AO52" s="21"/>
      <c r="AP52" s="96">
        <f>IF(E52,AN52,0)</f>
        <v>24971</v>
      </c>
      <c r="AQ52" s="21"/>
      <c r="AR52" s="96">
        <f>IF(O52,AN52,0)</f>
        <v>24971</v>
      </c>
    </row>
    <row r="53" spans="1:44" ht="8.85" customHeight="1" x14ac:dyDescent="0.3">
      <c r="A53" s="10">
        <v>34</v>
      </c>
      <c r="B53" s="21"/>
      <c r="C53" s="10" t="s">
        <v>118</v>
      </c>
      <c r="D53" s="21"/>
      <c r="E53" s="277">
        <v>6327431</v>
      </c>
      <c r="F53" s="21"/>
      <c r="G53" s="66">
        <f>(E53/$AN53)</f>
        <v>67.43864641620037</v>
      </c>
      <c r="H53" s="21"/>
      <c r="I53" s="66">
        <f>IF($G$60,G53/$G$60*100,0)</f>
        <v>125.83150733515254</v>
      </c>
      <c r="J53" s="21"/>
      <c r="K53" s="277">
        <v>1659621</v>
      </c>
      <c r="L53" s="21"/>
      <c r="M53" s="277">
        <v>3002003</v>
      </c>
      <c r="N53" s="21"/>
      <c r="O53" s="277">
        <v>3924592</v>
      </c>
      <c r="P53" s="21"/>
      <c r="Q53" s="66">
        <f>(O53/$AN53)</f>
        <v>41.828851585398347</v>
      </c>
      <c r="R53" s="21"/>
      <c r="S53" s="66">
        <f>IF($Q$60,Q53/$Q$60*100,0)</f>
        <v>157.67412939879472</v>
      </c>
      <c r="T53" s="21"/>
      <c r="U53" s="70">
        <f>(E53+O53)</f>
        <v>10252023</v>
      </c>
      <c r="V53" s="21"/>
      <c r="W53" s="21"/>
      <c r="X53" s="277">
        <v>2798883</v>
      </c>
      <c r="Y53" s="21"/>
      <c r="Z53" s="71">
        <f>IF($U53,X53/$U53*100,0)</f>
        <v>27.300787366551948</v>
      </c>
      <c r="AA53" s="21"/>
      <c r="AB53" s="277">
        <v>89007</v>
      </c>
      <c r="AC53" s="21"/>
      <c r="AD53" s="71">
        <f>IF($U53,AB53/$U53*100,0)</f>
        <v>0.86818962462335492</v>
      </c>
      <c r="AE53" s="21"/>
      <c r="AF53" s="277">
        <v>324475</v>
      </c>
      <c r="AG53" s="21"/>
      <c r="AH53" s="71">
        <f>IF($U53,AF53/$U53*100,0)</f>
        <v>3.1649850961122503</v>
      </c>
      <c r="AI53" s="21"/>
      <c r="AJ53" s="277">
        <v>288709</v>
      </c>
      <c r="AK53" s="21"/>
      <c r="AL53" s="10">
        <v>34</v>
      </c>
      <c r="AM53" s="21"/>
      <c r="AN53" s="96">
        <v>93825</v>
      </c>
      <c r="AO53" s="21"/>
      <c r="AP53" s="96">
        <f>IF(E53,AN53,0)</f>
        <v>93825</v>
      </c>
      <c r="AQ53" s="21"/>
      <c r="AR53" s="96">
        <f>IF(O53,AN53,0)</f>
        <v>93825</v>
      </c>
    </row>
    <row r="54" spans="1:44" ht="8.85" customHeight="1" x14ac:dyDescent="0.3">
      <c r="A54" s="10">
        <v>35</v>
      </c>
      <c r="B54" s="21"/>
      <c r="C54" s="10" t="s">
        <v>119</v>
      </c>
      <c r="D54" s="21"/>
      <c r="E54" s="277">
        <v>11042391</v>
      </c>
      <c r="F54" s="21"/>
      <c r="G54" s="66">
        <f>(E54/$AN54)</f>
        <v>24.395364558824504</v>
      </c>
      <c r="H54" s="21"/>
      <c r="I54" s="66">
        <f>IF($G$60,G54/$G$60*100,0)</f>
        <v>45.518492104403052</v>
      </c>
      <c r="J54" s="21"/>
      <c r="K54" s="277">
        <v>3945496</v>
      </c>
      <c r="L54" s="21"/>
      <c r="M54" s="277">
        <v>5255990</v>
      </c>
      <c r="N54" s="21"/>
      <c r="O54" s="277">
        <v>9977282</v>
      </c>
      <c r="P54" s="21"/>
      <c r="Q54" s="66">
        <f>(O54/$AN54)</f>
        <v>22.042276142567101</v>
      </c>
      <c r="R54" s="21"/>
      <c r="S54" s="66">
        <f>IF($Q$60,Q54/$Q$60*100,0)</f>
        <v>83.088503963621136</v>
      </c>
      <c r="T54" s="21"/>
      <c r="U54" s="70">
        <f>(E54+O54)</f>
        <v>21019673</v>
      </c>
      <c r="V54" s="21"/>
      <c r="W54" s="21"/>
      <c r="X54" s="277">
        <v>9193442</v>
      </c>
      <c r="Y54" s="21"/>
      <c r="Z54" s="71">
        <f>IF($U54,X54/$U54*100,0)</f>
        <v>43.737321698582086</v>
      </c>
      <c r="AA54" s="21"/>
      <c r="AB54" s="277">
        <v>664550</v>
      </c>
      <c r="AC54" s="21"/>
      <c r="AD54" s="71">
        <f>IF($U54,AB54/$U54*100,0)</f>
        <v>3.1615620281057653</v>
      </c>
      <c r="AE54" s="21"/>
      <c r="AF54" s="277">
        <v>142014</v>
      </c>
      <c r="AG54" s="21"/>
      <c r="AH54" s="71">
        <f>IF($U54,AF54/$U54*100,0)</f>
        <v>0.67562421166114239</v>
      </c>
      <c r="AI54" s="21"/>
      <c r="AJ54" s="277">
        <v>1312344</v>
      </c>
      <c r="AK54" s="21"/>
      <c r="AL54" s="10">
        <v>35</v>
      </c>
      <c r="AM54" s="21"/>
      <c r="AN54" s="96">
        <v>452643</v>
      </c>
      <c r="AO54" s="21"/>
      <c r="AP54" s="96">
        <f>IF(E54,AN54,0)</f>
        <v>452643</v>
      </c>
      <c r="AQ54" s="21"/>
      <c r="AR54" s="96">
        <f>IF(O54,AN54,0)</f>
        <v>452643</v>
      </c>
    </row>
    <row r="55" spans="1:44" ht="8.85" customHeight="1" x14ac:dyDescent="0.3">
      <c r="A55" s="29"/>
      <c r="B55" s="21"/>
      <c r="D55" s="21"/>
      <c r="E55" s="96"/>
      <c r="F55" s="21"/>
      <c r="G55" s="21"/>
      <c r="H55" s="21"/>
      <c r="I55" s="21"/>
      <c r="J55" s="21"/>
      <c r="K55" s="21"/>
      <c r="L55" s="21"/>
      <c r="M55" s="21"/>
      <c r="N55" s="21"/>
      <c r="O55" s="21"/>
      <c r="P55" s="21"/>
      <c r="Q55" s="21"/>
      <c r="R55" s="21"/>
      <c r="S55" s="21"/>
      <c r="T55" s="21"/>
      <c r="U55" s="96"/>
      <c r="V55" s="21"/>
      <c r="W55" s="21"/>
      <c r="X55" s="21"/>
      <c r="Y55" s="21"/>
      <c r="Z55" s="21"/>
      <c r="AA55" s="21"/>
      <c r="AB55" s="96"/>
      <c r="AC55" s="21"/>
      <c r="AD55" s="21"/>
      <c r="AE55" s="21"/>
      <c r="AF55" s="96"/>
      <c r="AG55" s="21"/>
      <c r="AH55" s="21"/>
      <c r="AI55" s="21"/>
      <c r="AJ55" s="96"/>
      <c r="AK55" s="21"/>
      <c r="AL55" s="29"/>
      <c r="AM55" s="21"/>
      <c r="AN55" s="27"/>
      <c r="AO55" s="21"/>
      <c r="AP55" s="21"/>
      <c r="AQ55" s="21"/>
      <c r="AR55" s="21"/>
    </row>
    <row r="56" spans="1:44" ht="8.85" customHeight="1" x14ac:dyDescent="0.3">
      <c r="A56" s="10">
        <v>36</v>
      </c>
      <c r="B56" s="21"/>
      <c r="C56" s="10" t="s">
        <v>120</v>
      </c>
      <c r="D56" s="21"/>
      <c r="E56" s="277">
        <v>1717351</v>
      </c>
      <c r="F56" s="21"/>
      <c r="G56" s="66">
        <f>(E56/$AN56)</f>
        <v>77.417436775909479</v>
      </c>
      <c r="H56" s="21"/>
      <c r="I56" s="66">
        <f>IF($G$60,G56/$G$60*100,0)</f>
        <v>144.45059741288651</v>
      </c>
      <c r="J56" s="21"/>
      <c r="K56" s="277">
        <v>362606</v>
      </c>
      <c r="L56" s="21"/>
      <c r="M56" s="277">
        <v>739949</v>
      </c>
      <c r="N56" s="21"/>
      <c r="O56" s="277">
        <v>555202</v>
      </c>
      <c r="P56" s="21"/>
      <c r="Q56" s="66">
        <f>(O56/$AN56)</f>
        <v>25.028264887526483</v>
      </c>
      <c r="R56" s="21"/>
      <c r="S56" s="66">
        <f>IF($Q$60,Q56/$Q$60*100,0)</f>
        <v>94.344208050902907</v>
      </c>
      <c r="T56" s="21"/>
      <c r="U56" s="70">
        <f>(E56+O56)</f>
        <v>2272553</v>
      </c>
      <c r="V56" s="21"/>
      <c r="W56" s="21"/>
      <c r="X56" s="277">
        <v>999823</v>
      </c>
      <c r="Y56" s="21"/>
      <c r="Z56" s="71">
        <f>IF($U56,X56/$U56*100,0)</f>
        <v>43.99558558150239</v>
      </c>
      <c r="AA56" s="21"/>
      <c r="AB56" s="277">
        <v>0</v>
      </c>
      <c r="AC56" s="21"/>
      <c r="AD56" s="71">
        <f>IF($U56,AB56/$U56*100,0)</f>
        <v>0</v>
      </c>
      <c r="AE56" s="21"/>
      <c r="AF56" s="277">
        <v>0</v>
      </c>
      <c r="AG56" s="21"/>
      <c r="AH56" s="71">
        <f>IF($U56,AF56/$U56*100,0)</f>
        <v>0</v>
      </c>
      <c r="AI56" s="21"/>
      <c r="AJ56" s="277">
        <v>37715</v>
      </c>
      <c r="AK56" s="21"/>
      <c r="AL56" s="10">
        <v>36</v>
      </c>
      <c r="AM56" s="21"/>
      <c r="AN56" s="96">
        <v>22183</v>
      </c>
      <c r="AO56" s="21"/>
      <c r="AP56" s="96">
        <f>IF(E56,AN56,0)</f>
        <v>22183</v>
      </c>
      <c r="AQ56" s="21"/>
      <c r="AR56" s="96">
        <f>IF(O56,AN56,0)</f>
        <v>22183</v>
      </c>
    </row>
    <row r="57" spans="1:44" ht="8.85" customHeight="1" x14ac:dyDescent="0.3">
      <c r="A57" s="10">
        <v>37</v>
      </c>
      <c r="B57" s="21"/>
      <c r="C57" s="10" t="s">
        <v>121</v>
      </c>
      <c r="D57" s="21"/>
      <c r="E57" s="277">
        <v>409373</v>
      </c>
      <c r="F57" s="21"/>
      <c r="G57" s="66">
        <f>(E57/$AN57)</f>
        <v>26.612039264122732</v>
      </c>
      <c r="H57" s="21"/>
      <c r="I57" s="66">
        <f>IF($G$60,G57/$G$60*100,0)</f>
        <v>49.654511052914685</v>
      </c>
      <c r="J57" s="21"/>
      <c r="K57" s="277">
        <v>0</v>
      </c>
      <c r="L57" s="21"/>
      <c r="M57" s="277">
        <v>0</v>
      </c>
      <c r="N57" s="21"/>
      <c r="O57" s="277">
        <v>0</v>
      </c>
      <c r="P57" s="21"/>
      <c r="Q57" s="66">
        <f>(O57/$AN57)</f>
        <v>0</v>
      </c>
      <c r="R57" s="21"/>
      <c r="S57" s="66">
        <f>IF($Q$60,Q57/$Q$60*100,0)</f>
        <v>0</v>
      </c>
      <c r="T57" s="21"/>
      <c r="U57" s="70">
        <f>(E57+O57)</f>
        <v>409373</v>
      </c>
      <c r="V57" s="21"/>
      <c r="W57" s="21"/>
      <c r="X57" s="277">
        <v>0</v>
      </c>
      <c r="Y57" s="21"/>
      <c r="Z57" s="71">
        <f>IF($U57,X57/$U57*100,0)</f>
        <v>0</v>
      </c>
      <c r="AA57" s="21"/>
      <c r="AB57" s="277">
        <v>0</v>
      </c>
      <c r="AC57" s="21"/>
      <c r="AD57" s="71">
        <f>IF($U57,AB57/$U57*100,0)</f>
        <v>0</v>
      </c>
      <c r="AE57" s="21"/>
      <c r="AF57" s="277">
        <v>0</v>
      </c>
      <c r="AG57" s="21"/>
      <c r="AH57" s="71">
        <f>IF($U57,AF57/$U57*100,0)</f>
        <v>0</v>
      </c>
      <c r="AI57" s="21"/>
      <c r="AJ57" s="277">
        <v>280</v>
      </c>
      <c r="AK57" s="21"/>
      <c r="AL57" s="10">
        <v>37</v>
      </c>
      <c r="AM57" s="21"/>
      <c r="AN57" s="96">
        <v>15383</v>
      </c>
      <c r="AO57" s="21"/>
      <c r="AP57" s="96">
        <f>IF(E57,AN57,0)</f>
        <v>15383</v>
      </c>
      <c r="AQ57" s="21"/>
      <c r="AR57" s="96">
        <f>IF(O57,AN57,0)</f>
        <v>0</v>
      </c>
    </row>
    <row r="58" spans="1:44" ht="8.85" customHeight="1" x14ac:dyDescent="0.3">
      <c r="A58" s="30">
        <v>38</v>
      </c>
      <c r="B58" s="21"/>
      <c r="C58" s="10" t="s">
        <v>122</v>
      </c>
      <c r="D58" s="21"/>
      <c r="E58" s="278">
        <v>2759447</v>
      </c>
      <c r="F58" s="21"/>
      <c r="G58" s="66">
        <f>(E58/$AN58)</f>
        <v>97.9221788502484</v>
      </c>
      <c r="H58" s="21"/>
      <c r="I58" s="66">
        <f>IF($G$60,G58/$G$60*100,0)</f>
        <v>182.70970757961692</v>
      </c>
      <c r="J58" s="21"/>
      <c r="K58" s="278">
        <v>662648</v>
      </c>
      <c r="L58" s="21"/>
      <c r="M58" s="278">
        <v>1450401</v>
      </c>
      <c r="N58" s="21"/>
      <c r="O58" s="278">
        <v>1720982</v>
      </c>
      <c r="P58" s="21"/>
      <c r="Q58" s="66">
        <f>(O58/$AN58)</f>
        <v>61.071043293115686</v>
      </c>
      <c r="R58" s="21"/>
      <c r="S58" s="66">
        <f>IF($Q$60,Q58/$Q$60*100,0)</f>
        <v>230.20769678695962</v>
      </c>
      <c r="T58" s="21"/>
      <c r="U58" s="75">
        <f>(E58+O58)</f>
        <v>4480429</v>
      </c>
      <c r="V58" s="21"/>
      <c r="W58" s="21"/>
      <c r="X58" s="278">
        <v>1640852</v>
      </c>
      <c r="Y58" s="21"/>
      <c r="Z58" s="71">
        <f>IF($U58,X58/$U58*100,0)</f>
        <v>36.622653768199434</v>
      </c>
      <c r="AA58" s="21"/>
      <c r="AB58" s="278">
        <v>119025</v>
      </c>
      <c r="AC58" s="21"/>
      <c r="AD58" s="71">
        <f>IF($U58,AB58/$U58*100,0)</f>
        <v>2.6565536469833577</v>
      </c>
      <c r="AE58" s="21"/>
      <c r="AF58" s="278">
        <v>0</v>
      </c>
      <c r="AG58" s="21"/>
      <c r="AH58" s="71">
        <f>IF($U58,AF58/$U58*100,0)</f>
        <v>0</v>
      </c>
      <c r="AI58" s="21"/>
      <c r="AJ58" s="278">
        <v>113386</v>
      </c>
      <c r="AK58" s="21"/>
      <c r="AL58" s="30">
        <v>38</v>
      </c>
      <c r="AM58" s="21"/>
      <c r="AN58" s="106">
        <v>28180</v>
      </c>
      <c r="AO58" s="21"/>
      <c r="AP58" s="106">
        <f>IF(E58,AN58,0)</f>
        <v>28180</v>
      </c>
      <c r="AQ58" s="21"/>
      <c r="AR58" s="106">
        <f>IF(O58,AN58,0)</f>
        <v>28180</v>
      </c>
    </row>
    <row r="59" spans="1:4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row>
    <row r="60" spans="1:44" ht="8.85" customHeight="1" x14ac:dyDescent="0.3">
      <c r="A60" s="30">
        <f>A58</f>
        <v>38</v>
      </c>
      <c r="B60" s="21"/>
      <c r="C60" s="18" t="s">
        <v>65</v>
      </c>
      <c r="D60" s="21"/>
      <c r="E60" s="76">
        <f>SUM(E14:E58)</f>
        <v>136464912</v>
      </c>
      <c r="F60" s="21"/>
      <c r="G60" s="79">
        <f>IF(AP60=0,0,IF(ISNONTEXT(H60),E60/$AN60,E60/AP60))</f>
        <v>53.594404012484226</v>
      </c>
      <c r="H60" s="130"/>
      <c r="I60" s="71">
        <f>IF($G$60,G60/$G$60*100,0)</f>
        <v>100</v>
      </c>
      <c r="J60" s="21"/>
      <c r="K60" s="76">
        <f>SUM(K13:K58)</f>
        <v>32373152</v>
      </c>
      <c r="L60" s="21"/>
      <c r="M60" s="76">
        <f>SUM(M13:M58)</f>
        <v>71574894</v>
      </c>
      <c r="N60" s="21"/>
      <c r="O60" s="76">
        <f>SUM(O13:O58)</f>
        <v>67548709</v>
      </c>
      <c r="P60" s="21"/>
      <c r="Q60" s="79">
        <f>IF(AR60=0,0,IF(ISNONTEXT(R60),O60/$AN60,O60/AR60))</f>
        <v>26.528671345698953</v>
      </c>
      <c r="R60" s="130"/>
      <c r="S60" s="71">
        <f>IF($K$60,Q60/$K$60*100,0)</f>
        <v>8.1946519590365976E-5</v>
      </c>
      <c r="T60" s="21"/>
      <c r="U60" s="76">
        <f>(E60+O60)</f>
        <v>204013621</v>
      </c>
      <c r="V60" s="21"/>
      <c r="W60" s="21"/>
      <c r="X60" s="76">
        <f>SUM(X13:X58)</f>
        <v>72901137</v>
      </c>
      <c r="Y60" s="21"/>
      <c r="Z60" s="71">
        <f>IF($U60,X60/$U60*100,0)</f>
        <v>35.733465561105845</v>
      </c>
      <c r="AA60" s="21"/>
      <c r="AB60" s="76">
        <f>SUM(AB13:AB58)</f>
        <v>6213811</v>
      </c>
      <c r="AC60" s="21"/>
      <c r="AD60" s="71">
        <f>IF($U60,AB60/$U60*100,0)</f>
        <v>3.0457824186160587</v>
      </c>
      <c r="AE60" s="21"/>
      <c r="AF60" s="76">
        <f>SUM(AF13:AF58)</f>
        <v>1421780</v>
      </c>
      <c r="AG60" s="21"/>
      <c r="AH60" s="71">
        <f>IF($U60,AF60/$U60*100,0)</f>
        <v>0.69690444835543608</v>
      </c>
      <c r="AI60" s="21"/>
      <c r="AJ60" s="76">
        <f>SUM(AJ13:AJ58)</f>
        <v>7090987</v>
      </c>
      <c r="AK60" s="21"/>
      <c r="AL60" s="30">
        <f>AL58</f>
        <v>38</v>
      </c>
      <c r="AM60" s="21"/>
      <c r="AN60" s="106">
        <f>SUM(AN13:AN58)</f>
        <v>2546253</v>
      </c>
      <c r="AO60" s="21"/>
      <c r="AP60" s="106">
        <f>SUM(AP13:AP58)</f>
        <v>2546253</v>
      </c>
      <c r="AQ60" s="21"/>
      <c r="AR60" s="106">
        <f>SUM(AR13:AR58)</f>
        <v>2479601</v>
      </c>
    </row>
    <row r="61" spans="1:4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row>
    <row r="62" spans="1:4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s="8" customFormat="1" ht="10.5" customHeight="1" x14ac:dyDescent="0.3">
      <c r="A75" s="112" t="s">
        <v>440</v>
      </c>
      <c r="AM75" s="113" t="s">
        <v>441</v>
      </c>
    </row>
    <row r="76" spans="1:44" s="8" customFormat="1" ht="10.5" customHeight="1" x14ac:dyDescent="0.3">
      <c r="A76" s="38"/>
      <c r="U76" s="11" t="s">
        <v>42</v>
      </c>
      <c r="X76" s="38" t="s">
        <v>43</v>
      </c>
      <c r="AL76" s="11" t="s">
        <v>429</v>
      </c>
    </row>
    <row r="77" spans="1:44" s="8" customFormat="1" ht="10.5" customHeight="1" x14ac:dyDescent="0.3">
      <c r="A77" s="12"/>
      <c r="U77" s="11" t="s">
        <v>430</v>
      </c>
      <c r="X77" s="38" t="s">
        <v>393</v>
      </c>
      <c r="AL77" s="11" t="s">
        <v>125</v>
      </c>
    </row>
    <row r="78" spans="1:44" s="8" customFormat="1" ht="10.5" customHeight="1" x14ac:dyDescent="0.3">
      <c r="A78" s="13"/>
      <c r="U78" s="11" t="s">
        <v>48</v>
      </c>
      <c r="X78" s="14" t="s">
        <v>49</v>
      </c>
    </row>
    <row r="79" spans="1:44" ht="8.8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ht="9.6" customHeight="1" x14ac:dyDescent="0.3">
      <c r="X80" s="16" t="s">
        <v>394</v>
      </c>
      <c r="Y80" s="16"/>
      <c r="Z80" s="16"/>
      <c r="AA80" s="16"/>
      <c r="AB80" s="16"/>
      <c r="AC80" s="16"/>
      <c r="AD80" s="16"/>
      <c r="AE80" s="16"/>
      <c r="AF80" s="16"/>
      <c r="AG80" s="16"/>
      <c r="AH80" s="16"/>
      <c r="AI80" s="16"/>
      <c r="AJ80" s="16"/>
    </row>
    <row r="81" spans="1:44" ht="8.85" customHeight="1" x14ac:dyDescent="0.3"/>
    <row r="82" spans="1:44" ht="9.6" customHeight="1" x14ac:dyDescent="0.3">
      <c r="E82" s="16" t="s">
        <v>431</v>
      </c>
      <c r="F82" s="16"/>
      <c r="G82" s="16"/>
      <c r="H82" s="16"/>
      <c r="I82" s="16"/>
      <c r="J82" s="16"/>
      <c r="K82" s="16"/>
      <c r="L82" s="16"/>
      <c r="M82" s="16"/>
      <c r="O82" s="16" t="s">
        <v>432</v>
      </c>
      <c r="P82" s="16"/>
      <c r="Q82" s="16"/>
      <c r="R82" s="16"/>
      <c r="S82" s="16"/>
      <c r="AB82" s="16" t="s">
        <v>398</v>
      </c>
      <c r="AC82" s="16"/>
      <c r="AD82" s="16"/>
      <c r="AE82" s="16"/>
      <c r="AF82" s="16"/>
      <c r="AG82" s="16"/>
      <c r="AH82" s="16"/>
    </row>
    <row r="83" spans="1:44" ht="7.5" customHeight="1" x14ac:dyDescent="0.3"/>
    <row r="84" spans="1:44" ht="9.6" customHeight="1" x14ac:dyDescent="0.3">
      <c r="K84" s="16" t="s">
        <v>400</v>
      </c>
      <c r="L84" s="16"/>
      <c r="M84" s="16"/>
      <c r="X84" s="16" t="s">
        <v>433</v>
      </c>
      <c r="Y84" s="16"/>
      <c r="Z84" s="16"/>
      <c r="AB84" s="16" t="s">
        <v>59</v>
      </c>
      <c r="AC84" s="16"/>
      <c r="AD84" s="16"/>
      <c r="AF84" s="16" t="s">
        <v>60</v>
      </c>
      <c r="AG84" s="16"/>
      <c r="AH84" s="16"/>
    </row>
    <row r="85" spans="1:44" ht="9.6" customHeight="1" x14ac:dyDescent="0.3">
      <c r="I85" s="18" t="s">
        <v>64</v>
      </c>
      <c r="K85" s="18" t="s">
        <v>434</v>
      </c>
      <c r="S85" s="18" t="s">
        <v>64</v>
      </c>
      <c r="Z85" s="18" t="s">
        <v>273</v>
      </c>
      <c r="AD85" s="18" t="s">
        <v>273</v>
      </c>
      <c r="AH85" s="18" t="s">
        <v>273</v>
      </c>
      <c r="AJ85" s="18" t="s">
        <v>410</v>
      </c>
      <c r="AR85" s="18" t="s">
        <v>435</v>
      </c>
    </row>
    <row r="86" spans="1:44" ht="9.6" customHeight="1" x14ac:dyDescent="0.3">
      <c r="A86" s="19" t="s">
        <v>71</v>
      </c>
      <c r="C86" s="19" t="s">
        <v>73</v>
      </c>
      <c r="E86" s="19" t="s">
        <v>74</v>
      </c>
      <c r="G86" s="19" t="s">
        <v>436</v>
      </c>
      <c r="I86" s="19" t="s">
        <v>80</v>
      </c>
      <c r="K86" s="19" t="s">
        <v>437</v>
      </c>
      <c r="M86" s="19" t="s">
        <v>438</v>
      </c>
      <c r="O86" s="19" t="s">
        <v>74</v>
      </c>
      <c r="Q86" s="19" t="s">
        <v>436</v>
      </c>
      <c r="S86" s="19" t="s">
        <v>80</v>
      </c>
      <c r="U86" s="19" t="s">
        <v>65</v>
      </c>
      <c r="X86" s="19" t="s">
        <v>74</v>
      </c>
      <c r="Z86" s="19" t="s">
        <v>374</v>
      </c>
      <c r="AB86" s="19" t="s">
        <v>74</v>
      </c>
      <c r="AD86" s="19" t="s">
        <v>374</v>
      </c>
      <c r="AF86" s="19" t="s">
        <v>74</v>
      </c>
      <c r="AH86" s="19" t="s">
        <v>374</v>
      </c>
      <c r="AJ86" s="19" t="s">
        <v>419</v>
      </c>
      <c r="AL86" s="19" t="s">
        <v>71</v>
      </c>
      <c r="AP86" s="111" t="s">
        <v>431</v>
      </c>
      <c r="AR86" s="111" t="s">
        <v>439</v>
      </c>
    </row>
    <row r="87" spans="1:44" ht="8.85" customHeight="1" x14ac:dyDescent="0.3">
      <c r="C87" s="18"/>
      <c r="E87" s="18"/>
      <c r="G87" s="18"/>
      <c r="I87" s="18"/>
      <c r="K87" s="18"/>
      <c r="M87" s="18"/>
      <c r="O87" s="18"/>
      <c r="Q87" s="18"/>
      <c r="S87" s="18"/>
      <c r="U87" s="18"/>
      <c r="X87" s="18"/>
      <c r="Z87" s="18"/>
      <c r="AB87" s="18"/>
      <c r="AD87" s="18"/>
      <c r="AF87" s="18"/>
      <c r="AH87" s="18"/>
      <c r="AJ87" s="18"/>
    </row>
    <row r="88" spans="1:44" ht="8.85" customHeight="1" x14ac:dyDescent="0.3">
      <c r="B88" s="10" t="s">
        <v>286</v>
      </c>
    </row>
    <row r="89" spans="1:44" ht="8.85" customHeight="1" x14ac:dyDescent="0.3">
      <c r="A89" s="10">
        <v>1</v>
      </c>
      <c r="B89" s="21"/>
      <c r="C89" s="10" t="s">
        <v>126</v>
      </c>
      <c r="D89" s="21"/>
      <c r="E89" s="64">
        <v>1264405</v>
      </c>
      <c r="F89" s="21"/>
      <c r="G89" s="65">
        <f>(E89/$AN89)</f>
        <v>38.831884770123764</v>
      </c>
      <c r="H89" s="21"/>
      <c r="I89" s="66">
        <f>IF(G$219,G89/G$219*100,0)</f>
        <v>87.094540247373544</v>
      </c>
      <c r="J89" s="21"/>
      <c r="K89" s="64">
        <v>505634</v>
      </c>
      <c r="L89" s="21"/>
      <c r="M89" s="64">
        <v>589089</v>
      </c>
      <c r="N89" s="21"/>
      <c r="O89" s="64">
        <v>411683</v>
      </c>
      <c r="P89" s="21"/>
      <c r="Q89" s="71">
        <f>(O89/$AN89)</f>
        <v>12.64343846933448</v>
      </c>
      <c r="R89" s="21"/>
      <c r="S89" s="71">
        <f>IF(Q$219,Q89/Q$219*100,0)</f>
        <v>74.85942317599968</v>
      </c>
      <c r="T89" s="21"/>
      <c r="U89" s="64">
        <f>(E89+O89)</f>
        <v>1676088</v>
      </c>
      <c r="V89" s="21"/>
      <c r="W89" s="21"/>
      <c r="X89" s="64">
        <v>949592</v>
      </c>
      <c r="Y89" s="21"/>
      <c r="Z89" s="66">
        <f>IF($U89,X89/$U89*100,0)</f>
        <v>56.655259151070823</v>
      </c>
      <c r="AA89" s="21"/>
      <c r="AB89" s="64">
        <v>0</v>
      </c>
      <c r="AC89" s="21"/>
      <c r="AD89" s="66">
        <f>IF($U89,AB89/$U89*100,0)</f>
        <v>0</v>
      </c>
      <c r="AE89" s="21"/>
      <c r="AF89" s="64">
        <v>0</v>
      </c>
      <c r="AG89" s="21"/>
      <c r="AH89" s="66">
        <f>IF($U89,AF89/$U89*100,0)</f>
        <v>0</v>
      </c>
      <c r="AI89" s="21"/>
      <c r="AJ89" s="64">
        <v>77478</v>
      </c>
      <c r="AK89" s="21"/>
      <c r="AL89" s="10">
        <v>1</v>
      </c>
      <c r="AM89" s="21"/>
      <c r="AN89" s="96">
        <v>32561</v>
      </c>
      <c r="AO89" s="21"/>
      <c r="AP89" s="96">
        <f>IF(E89,AN89,0)</f>
        <v>32561</v>
      </c>
      <c r="AQ89" s="21"/>
      <c r="AR89" s="96">
        <f>IF(O89,AN89,0)</f>
        <v>32561</v>
      </c>
    </row>
    <row r="90" spans="1:44" ht="8.85" customHeight="1" x14ac:dyDescent="0.3">
      <c r="A90" s="10">
        <v>2</v>
      </c>
      <c r="B90" s="21"/>
      <c r="C90" s="10" t="s">
        <v>127</v>
      </c>
      <c r="D90" s="21"/>
      <c r="E90" s="277">
        <v>5186749</v>
      </c>
      <c r="F90" s="21"/>
      <c r="G90" s="66">
        <f>(E90/$AN90)</f>
        <v>47.271732195913309</v>
      </c>
      <c r="H90" s="21"/>
      <c r="I90" s="66">
        <f>IF(G$219,G90/G$219*100,0)</f>
        <v>106.02394930538195</v>
      </c>
      <c r="J90" s="21"/>
      <c r="K90" s="277">
        <v>998215</v>
      </c>
      <c r="L90" s="21"/>
      <c r="M90" s="277">
        <v>4137582</v>
      </c>
      <c r="N90" s="21"/>
      <c r="O90" s="277">
        <v>1601261</v>
      </c>
      <c r="P90" s="21"/>
      <c r="Q90" s="71">
        <f>(O90/$AN90)</f>
        <v>14.593800696305207</v>
      </c>
      <c r="R90" s="21"/>
      <c r="S90" s="71">
        <f>IF(Q$219,Q90/Q$219*100,0)</f>
        <v>86.407151402731984</v>
      </c>
      <c r="T90" s="21"/>
      <c r="U90" s="70">
        <f>(E90+O90)</f>
        <v>6788010</v>
      </c>
      <c r="V90" s="21"/>
      <c r="W90" s="21"/>
      <c r="X90" s="277">
        <v>1794432</v>
      </c>
      <c r="Y90" s="21"/>
      <c r="Z90" s="66">
        <f>IF($U90,X90/$U90*100,0)</f>
        <v>26.43531756729881</v>
      </c>
      <c r="AA90" s="21"/>
      <c r="AB90" s="277">
        <v>0</v>
      </c>
      <c r="AC90" s="21"/>
      <c r="AD90" s="66">
        <f>IF($U90,AB90/$U90*100,0)</f>
        <v>0</v>
      </c>
      <c r="AE90" s="21"/>
      <c r="AF90" s="277">
        <v>0</v>
      </c>
      <c r="AG90" s="21"/>
      <c r="AH90" s="66">
        <f>IF($U90,AF90/$U90*100,0)</f>
        <v>0</v>
      </c>
      <c r="AI90" s="21"/>
      <c r="AJ90" s="277">
        <v>445022</v>
      </c>
      <c r="AK90" s="21"/>
      <c r="AL90" s="10">
        <v>2</v>
      </c>
      <c r="AM90" s="21"/>
      <c r="AN90" s="96">
        <v>109722</v>
      </c>
      <c r="AO90" s="21"/>
      <c r="AP90" s="96">
        <f>IF(E90,AN90,0)</f>
        <v>109722</v>
      </c>
      <c r="AQ90" s="21"/>
      <c r="AR90" s="96">
        <f>IF(O90,AN90,0)</f>
        <v>109722</v>
      </c>
    </row>
    <row r="91" spans="1:44" ht="8.85" customHeight="1" x14ac:dyDescent="0.3">
      <c r="A91" s="10">
        <v>3</v>
      </c>
      <c r="B91" s="21"/>
      <c r="C91" s="10" t="s">
        <v>128</v>
      </c>
      <c r="D91" s="21"/>
      <c r="E91" s="277">
        <v>1098441</v>
      </c>
      <c r="F91" s="21"/>
      <c r="G91" s="66">
        <f>(E91/$AN91)</f>
        <v>73.464486356340288</v>
      </c>
      <c r="H91" s="21"/>
      <c r="I91" s="66">
        <f>IF(G$219,G91/G$219*100,0)</f>
        <v>164.77066981403979</v>
      </c>
      <c r="J91" s="21"/>
      <c r="K91" s="277">
        <v>501164</v>
      </c>
      <c r="L91" s="21"/>
      <c r="M91" s="277">
        <v>504288</v>
      </c>
      <c r="N91" s="21"/>
      <c r="O91" s="277">
        <v>787001</v>
      </c>
      <c r="P91" s="21"/>
      <c r="Q91" s="71">
        <f>(O91/$AN91)</f>
        <v>52.635165864098447</v>
      </c>
      <c r="R91" s="21"/>
      <c r="S91" s="71">
        <f>IF(Q$219,Q91/Q$219*100,0)</f>
        <v>311.64292568957183</v>
      </c>
      <c r="T91" s="21"/>
      <c r="U91" s="70">
        <f>(E91+O91)</f>
        <v>1885442</v>
      </c>
      <c r="V91" s="21"/>
      <c r="W91" s="21"/>
      <c r="X91" s="277">
        <v>913923</v>
      </c>
      <c r="Y91" s="21"/>
      <c r="Z91" s="66">
        <f>IF($U91,X91/$U91*100,0)</f>
        <v>48.472612787876798</v>
      </c>
      <c r="AA91" s="21"/>
      <c r="AB91" s="277">
        <v>0</v>
      </c>
      <c r="AC91" s="21"/>
      <c r="AD91" s="66">
        <f>IF($U91,AB91/$U91*100,0)</f>
        <v>0</v>
      </c>
      <c r="AE91" s="21"/>
      <c r="AF91" s="277">
        <v>0</v>
      </c>
      <c r="AG91" s="21"/>
      <c r="AH91" s="66">
        <f>IF($U91,AF91/$U91*100,0)</f>
        <v>0</v>
      </c>
      <c r="AI91" s="21"/>
      <c r="AJ91" s="277">
        <v>50868</v>
      </c>
      <c r="AK91" s="21"/>
      <c r="AL91" s="10">
        <v>3</v>
      </c>
      <c r="AM91" s="21"/>
      <c r="AN91" s="96">
        <v>14952</v>
      </c>
      <c r="AO91" s="21"/>
      <c r="AP91" s="96">
        <f>IF(E91,AN91,0)</f>
        <v>14952</v>
      </c>
      <c r="AQ91" s="21"/>
      <c r="AR91" s="96">
        <f>IF(O91,AN91,0)</f>
        <v>14952</v>
      </c>
    </row>
    <row r="92" spans="1:44" ht="8.85" customHeight="1" x14ac:dyDescent="0.3">
      <c r="A92" s="10">
        <v>4</v>
      </c>
      <c r="B92" s="21"/>
      <c r="C92" s="10" t="s">
        <v>129</v>
      </c>
      <c r="D92" s="21"/>
      <c r="E92" s="277">
        <v>524294</v>
      </c>
      <c r="F92" s="21"/>
      <c r="G92" s="66">
        <f>(E92/$AN92)</f>
        <v>40.166551750555428</v>
      </c>
      <c r="H92" s="21"/>
      <c r="I92" s="66">
        <f>IF(G$219,G92/G$219*100,0)</f>
        <v>90.088013464864119</v>
      </c>
      <c r="J92" s="21"/>
      <c r="K92" s="277">
        <v>318234</v>
      </c>
      <c r="L92" s="21"/>
      <c r="M92" s="277">
        <v>102238</v>
      </c>
      <c r="N92" s="21"/>
      <c r="O92" s="277">
        <v>320076</v>
      </c>
      <c r="P92" s="21"/>
      <c r="Q92" s="71">
        <f>(O92/$AN92)</f>
        <v>24.521259480579179</v>
      </c>
      <c r="R92" s="21"/>
      <c r="S92" s="71">
        <f>IF(Q$219,Q92/Q$219*100,0)</f>
        <v>145.18576926026634</v>
      </c>
      <c r="T92" s="21"/>
      <c r="U92" s="70">
        <f>(E92+O92)</f>
        <v>844370</v>
      </c>
      <c r="V92" s="21"/>
      <c r="W92" s="21"/>
      <c r="X92" s="277">
        <v>469384</v>
      </c>
      <c r="Y92" s="21"/>
      <c r="Z92" s="66">
        <f>IF($U92,X92/$U92*100,0)</f>
        <v>55.589848052394096</v>
      </c>
      <c r="AA92" s="21"/>
      <c r="AB92" s="277">
        <v>51053</v>
      </c>
      <c r="AC92" s="21"/>
      <c r="AD92" s="66">
        <f>IF($U92,AB92/$U92*100,0)</f>
        <v>6.0462830275826951</v>
      </c>
      <c r="AE92" s="21"/>
      <c r="AF92" s="277">
        <v>0</v>
      </c>
      <c r="AG92" s="21"/>
      <c r="AH92" s="66">
        <f>IF($U92,AF92/$U92*100,0)</f>
        <v>0</v>
      </c>
      <c r="AI92" s="21"/>
      <c r="AJ92" s="277">
        <v>19143</v>
      </c>
      <c r="AK92" s="21"/>
      <c r="AL92" s="10">
        <v>4</v>
      </c>
      <c r="AM92" s="21"/>
      <c r="AN92" s="96">
        <v>13053</v>
      </c>
      <c r="AO92" s="21"/>
      <c r="AP92" s="96">
        <f>IF(E92,AN92,0)</f>
        <v>13053</v>
      </c>
      <c r="AQ92" s="21"/>
      <c r="AR92" s="96">
        <f>IF(O92,AN92,0)</f>
        <v>13053</v>
      </c>
    </row>
    <row r="93" spans="1:44" ht="8.85" customHeight="1" x14ac:dyDescent="0.3">
      <c r="A93" s="10">
        <v>5</v>
      </c>
      <c r="B93" s="21"/>
      <c r="C93" s="10" t="s">
        <v>130</v>
      </c>
      <c r="D93" s="21"/>
      <c r="E93" s="277">
        <v>1058049</v>
      </c>
      <c r="F93" s="21"/>
      <c r="G93" s="66">
        <f>(E93/$AN93)</f>
        <v>33.307593023987913</v>
      </c>
      <c r="H93" s="21"/>
      <c r="I93" s="66">
        <f>IF(G$219,G93/G$219*100,0)</f>
        <v>74.704318843744019</v>
      </c>
      <c r="J93" s="21"/>
      <c r="K93" s="277">
        <v>674415</v>
      </c>
      <c r="L93" s="21"/>
      <c r="M93" s="277">
        <v>321758</v>
      </c>
      <c r="N93" s="21"/>
      <c r="O93" s="277">
        <v>837196</v>
      </c>
      <c r="P93" s="21"/>
      <c r="Q93" s="71">
        <f>(O93/$AN93)</f>
        <v>26.355096644210793</v>
      </c>
      <c r="R93" s="21"/>
      <c r="S93" s="71">
        <f>IF(Q$219,Q93/Q$219*100,0)</f>
        <v>156.04357448478137</v>
      </c>
      <c r="T93" s="21"/>
      <c r="U93" s="70">
        <f>(E93+O93)</f>
        <v>1895245</v>
      </c>
      <c r="V93" s="21"/>
      <c r="W93" s="21"/>
      <c r="X93" s="277">
        <v>1031675</v>
      </c>
      <c r="Y93" s="21"/>
      <c r="Z93" s="71">
        <f>IF($U93,X93/$U93*100,0)</f>
        <v>54.434914747169891</v>
      </c>
      <c r="AA93" s="21"/>
      <c r="AB93" s="277">
        <v>15964</v>
      </c>
      <c r="AC93" s="21"/>
      <c r="AD93" s="71">
        <f>IF($U93,AB93/$U93*100,0)</f>
        <v>0.84231853929175382</v>
      </c>
      <c r="AE93" s="21"/>
      <c r="AF93" s="277">
        <v>0</v>
      </c>
      <c r="AG93" s="21"/>
      <c r="AH93" s="71">
        <f>IF($U93,AF93/$U93*100,0)</f>
        <v>0</v>
      </c>
      <c r="AI93" s="21"/>
      <c r="AJ93" s="277">
        <v>181468</v>
      </c>
      <c r="AK93" s="21"/>
      <c r="AL93" s="10">
        <v>5</v>
      </c>
      <c r="AM93" s="21"/>
      <c r="AN93" s="96">
        <v>31766</v>
      </c>
      <c r="AO93" s="21"/>
      <c r="AP93" s="96">
        <f>IF(E93,AN93,0)</f>
        <v>31766</v>
      </c>
      <c r="AQ93" s="21"/>
      <c r="AR93" s="96">
        <f>IF(O93,AN93,0)</f>
        <v>31766</v>
      </c>
    </row>
    <row r="94" spans="1:4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9"/>
      <c r="AM94" s="21"/>
      <c r="AN94" s="27"/>
      <c r="AO94" s="21"/>
      <c r="AP94" s="21"/>
      <c r="AQ94" s="21"/>
      <c r="AR94" s="21"/>
    </row>
    <row r="95" spans="1:44" ht="8.85" customHeight="1" x14ac:dyDescent="0.3">
      <c r="A95" s="10">
        <v>6</v>
      </c>
      <c r="B95" s="21"/>
      <c r="C95" s="10" t="s">
        <v>131</v>
      </c>
      <c r="D95" s="21"/>
      <c r="E95" s="277">
        <v>767006</v>
      </c>
      <c r="F95" s="21"/>
      <c r="G95" s="66">
        <f>(E95/$AN95)</f>
        <v>48.48944240738399</v>
      </c>
      <c r="H95" s="21"/>
      <c r="I95" s="66">
        <f>IF(G$219,G95/G$219*100,0)</f>
        <v>108.7551046858225</v>
      </c>
      <c r="J95" s="21"/>
      <c r="K95" s="277">
        <v>288498</v>
      </c>
      <c r="L95" s="21"/>
      <c r="M95" s="277">
        <v>171353</v>
      </c>
      <c r="N95" s="21"/>
      <c r="O95" s="277">
        <v>447912</v>
      </c>
      <c r="P95" s="21"/>
      <c r="Q95" s="71">
        <f>(O95/$AN95)</f>
        <v>28.316601340245292</v>
      </c>
      <c r="R95" s="21"/>
      <c r="S95" s="71">
        <f>IF(Q$219,Q95/Q$219*100,0)</f>
        <v>167.65727517690695</v>
      </c>
      <c r="T95" s="21"/>
      <c r="U95" s="70">
        <f>(E95+O95)</f>
        <v>1214918</v>
      </c>
      <c r="V95" s="21"/>
      <c r="W95" s="21"/>
      <c r="X95" s="277">
        <v>570892</v>
      </c>
      <c r="Y95" s="21"/>
      <c r="Z95" s="71">
        <f>IF($U95,X95/$U95*100,0)</f>
        <v>46.99016723762427</v>
      </c>
      <c r="AA95" s="21"/>
      <c r="AB95" s="277">
        <v>0</v>
      </c>
      <c r="AC95" s="21"/>
      <c r="AD95" s="71">
        <f>IF($U95,AB95/$U95*100,0)</f>
        <v>0</v>
      </c>
      <c r="AE95" s="21"/>
      <c r="AF95" s="277">
        <v>0</v>
      </c>
      <c r="AG95" s="21"/>
      <c r="AH95" s="71">
        <f>IF($U95,AF95/$U95*100,0)</f>
        <v>0</v>
      </c>
      <c r="AI95" s="21"/>
      <c r="AJ95" s="277">
        <v>25207</v>
      </c>
      <c r="AK95" s="21"/>
      <c r="AL95" s="10">
        <v>6</v>
      </c>
      <c r="AM95" s="21"/>
      <c r="AN95" s="96">
        <v>15818</v>
      </c>
      <c r="AO95" s="21"/>
      <c r="AP95" s="96">
        <f>IF(E95,AN95,0)</f>
        <v>15818</v>
      </c>
      <c r="AQ95" s="21"/>
      <c r="AR95" s="96">
        <f>IF(O95,AN95,0)</f>
        <v>15818</v>
      </c>
    </row>
    <row r="96" spans="1:44" ht="8.85" customHeight="1" x14ac:dyDescent="0.3">
      <c r="A96" s="10">
        <v>7</v>
      </c>
      <c r="B96" s="21"/>
      <c r="C96" s="10" t="s">
        <v>132</v>
      </c>
      <c r="D96" s="21"/>
      <c r="E96" s="277">
        <v>13796042</v>
      </c>
      <c r="F96" s="21"/>
      <c r="G96" s="66">
        <f>(E96/$AN96)</f>
        <v>56.972653539925339</v>
      </c>
      <c r="H96" s="21"/>
      <c r="I96" s="66">
        <f>IF(G$219,G96/G$219*100,0)</f>
        <v>127.78177253323368</v>
      </c>
      <c r="J96" s="21"/>
      <c r="K96" s="277">
        <v>5330958</v>
      </c>
      <c r="L96" s="21"/>
      <c r="M96" s="277">
        <v>7806427</v>
      </c>
      <c r="N96" s="21"/>
      <c r="O96" s="277">
        <v>5562882</v>
      </c>
      <c r="P96" s="21"/>
      <c r="Q96" s="71">
        <f>(O96/$AN96)</f>
        <v>22.972686577026</v>
      </c>
      <c r="R96" s="21"/>
      <c r="S96" s="71">
        <f>IF(Q$219,Q96/Q$219*100,0)</f>
        <v>136.01696011177876</v>
      </c>
      <c r="T96" s="21"/>
      <c r="U96" s="70">
        <f>(E96+O96)</f>
        <v>19358924</v>
      </c>
      <c r="V96" s="21"/>
      <c r="W96" s="21"/>
      <c r="X96" s="277">
        <v>6398766</v>
      </c>
      <c r="Y96" s="21"/>
      <c r="Z96" s="71">
        <f>IF($U96,X96/$U96*100,0)</f>
        <v>33.053314326767335</v>
      </c>
      <c r="AA96" s="21"/>
      <c r="AB96" s="277">
        <v>137</v>
      </c>
      <c r="AC96" s="21"/>
      <c r="AD96" s="71">
        <f>IF($U96,AB96/$U96*100,0)</f>
        <v>7.0768396012092403E-4</v>
      </c>
      <c r="AE96" s="21"/>
      <c r="AF96" s="277">
        <v>0</v>
      </c>
      <c r="AG96" s="21"/>
      <c r="AH96" s="71">
        <f>IF($U96,AF96/$U96*100,0)</f>
        <v>0</v>
      </c>
      <c r="AI96" s="21"/>
      <c r="AJ96" s="277">
        <v>897509</v>
      </c>
      <c r="AK96" s="21"/>
      <c r="AL96" s="10">
        <v>7</v>
      </c>
      <c r="AM96" s="21"/>
      <c r="AN96" s="96">
        <v>242152</v>
      </c>
      <c r="AO96" s="21"/>
      <c r="AP96" s="96">
        <f>IF(E96,AN96,0)</f>
        <v>242152</v>
      </c>
      <c r="AQ96" s="21"/>
      <c r="AR96" s="96">
        <f>IF(O96,AN96,0)</f>
        <v>242152</v>
      </c>
    </row>
    <row r="97" spans="1:44" ht="8.85" customHeight="1" x14ac:dyDescent="0.3">
      <c r="A97" s="10">
        <v>8</v>
      </c>
      <c r="B97" s="21"/>
      <c r="C97" s="10" t="s">
        <v>133</v>
      </c>
      <c r="D97" s="21"/>
      <c r="E97" s="277">
        <v>1417978</v>
      </c>
      <c r="F97" s="21"/>
      <c r="G97" s="66">
        <f>(E97/$AN97)</f>
        <v>18.699186348590946</v>
      </c>
      <c r="H97" s="21"/>
      <c r="I97" s="66">
        <f>IF(G$219,G97/G$219*100,0)</f>
        <v>41.939685587537895</v>
      </c>
      <c r="J97" s="21"/>
      <c r="K97" s="277">
        <v>888439</v>
      </c>
      <c r="L97" s="21"/>
      <c r="M97" s="277">
        <v>363413</v>
      </c>
      <c r="N97" s="21"/>
      <c r="O97" s="277">
        <v>1312296</v>
      </c>
      <c r="P97" s="21"/>
      <c r="Q97" s="71">
        <f>(O97/$AN97)</f>
        <v>17.305534675792224</v>
      </c>
      <c r="R97" s="21"/>
      <c r="S97" s="71">
        <f>IF(Q$219,Q97/Q$219*100,0)</f>
        <v>102.46281869636509</v>
      </c>
      <c r="T97" s="21"/>
      <c r="U97" s="70">
        <f>(E97+O97)</f>
        <v>2730274</v>
      </c>
      <c r="V97" s="21"/>
      <c r="W97" s="21"/>
      <c r="X97" s="277">
        <v>1316243</v>
      </c>
      <c r="Y97" s="21"/>
      <c r="Z97" s="71">
        <f>IF($U97,X97/$U97*100,0)</f>
        <v>48.209190725912492</v>
      </c>
      <c r="AA97" s="21"/>
      <c r="AB97" s="277">
        <v>125657</v>
      </c>
      <c r="AC97" s="21"/>
      <c r="AD97" s="71">
        <f>IF($U97,AB97/$U97*100,0)</f>
        <v>4.6023585911157632</v>
      </c>
      <c r="AE97" s="21"/>
      <c r="AF97" s="277">
        <v>0</v>
      </c>
      <c r="AG97" s="21"/>
      <c r="AH97" s="71">
        <f>IF($U97,AF97/$U97*100,0)</f>
        <v>0</v>
      </c>
      <c r="AI97" s="21"/>
      <c r="AJ97" s="277">
        <v>210170</v>
      </c>
      <c r="AK97" s="21"/>
      <c r="AL97" s="10">
        <v>8</v>
      </c>
      <c r="AM97" s="21"/>
      <c r="AN97" s="96">
        <v>75831</v>
      </c>
      <c r="AO97" s="21"/>
      <c r="AP97" s="96">
        <f>IF(E97,AN97,0)</f>
        <v>75831</v>
      </c>
      <c r="AQ97" s="21"/>
      <c r="AR97" s="96">
        <f>IF(O97,AN97,0)</f>
        <v>75831</v>
      </c>
    </row>
    <row r="98" spans="1:44" ht="8.85" customHeight="1" x14ac:dyDescent="0.3">
      <c r="A98" s="10">
        <v>9</v>
      </c>
      <c r="B98" s="21"/>
      <c r="C98" s="10" t="s">
        <v>134</v>
      </c>
      <c r="D98" s="21"/>
      <c r="E98" s="277">
        <v>435124</v>
      </c>
      <c r="F98" s="21"/>
      <c r="G98" s="66">
        <f>(E98/$AN98)</f>
        <v>100.76980083371932</v>
      </c>
      <c r="H98" s="21"/>
      <c r="I98" s="66">
        <f>IF(G$219,G98/G$219*100,0)</f>
        <v>226.01270905049117</v>
      </c>
      <c r="J98" s="21"/>
      <c r="K98" s="277">
        <v>256180</v>
      </c>
      <c r="L98" s="21"/>
      <c r="M98" s="277">
        <v>140939</v>
      </c>
      <c r="N98" s="21"/>
      <c r="O98" s="277">
        <v>127063</v>
      </c>
      <c r="P98" s="21"/>
      <c r="Q98" s="71">
        <f>(O98/$AN98)</f>
        <v>29.426354793886059</v>
      </c>
      <c r="R98" s="21"/>
      <c r="S98" s="71">
        <f>IF(Q$219,Q98/Q$219*100,0)</f>
        <v>174.22791682700975</v>
      </c>
      <c r="T98" s="21"/>
      <c r="U98" s="70">
        <f>(E98+O98)</f>
        <v>562187</v>
      </c>
      <c r="V98" s="21"/>
      <c r="W98" s="21"/>
      <c r="X98" s="277">
        <v>328117</v>
      </c>
      <c r="Y98" s="21"/>
      <c r="Z98" s="71">
        <f>IF($U98,X98/$U98*100,0)</f>
        <v>58.364387650372564</v>
      </c>
      <c r="AA98" s="21"/>
      <c r="AB98" s="277">
        <v>0</v>
      </c>
      <c r="AC98" s="21"/>
      <c r="AD98" s="71">
        <f>IF($U98,AB98/$U98*100,0)</f>
        <v>0</v>
      </c>
      <c r="AE98" s="21"/>
      <c r="AF98" s="277">
        <v>0</v>
      </c>
      <c r="AG98" s="21"/>
      <c r="AH98" s="71">
        <f>IF($U98,AF98/$U98*100,0)</f>
        <v>0</v>
      </c>
      <c r="AI98" s="21"/>
      <c r="AJ98" s="277">
        <v>22055</v>
      </c>
      <c r="AK98" s="21"/>
      <c r="AL98" s="10">
        <v>9</v>
      </c>
      <c r="AM98" s="21"/>
      <c r="AN98" s="96">
        <v>4318</v>
      </c>
      <c r="AO98" s="21"/>
      <c r="AP98" s="96">
        <f>IF(E98,AN98,0)</f>
        <v>4318</v>
      </c>
      <c r="AQ98" s="21"/>
      <c r="AR98" s="96">
        <f>IF(O98,AN98,0)</f>
        <v>4318</v>
      </c>
    </row>
    <row r="99" spans="1:44" ht="8.85" customHeight="1" x14ac:dyDescent="0.3">
      <c r="A99" s="10">
        <v>10</v>
      </c>
      <c r="B99" s="21"/>
      <c r="C99" s="10" t="s">
        <v>135</v>
      </c>
      <c r="D99" s="21"/>
      <c r="E99" s="277">
        <v>0</v>
      </c>
      <c r="F99" s="21"/>
      <c r="G99" s="66">
        <v>0</v>
      </c>
      <c r="H99" s="21"/>
      <c r="I99" s="66">
        <f>IF(G$219,G99/G$219*100,0)</f>
        <v>0</v>
      </c>
      <c r="J99" s="21"/>
      <c r="K99" s="277">
        <v>0</v>
      </c>
      <c r="L99" s="21"/>
      <c r="M99" s="277">
        <v>0</v>
      </c>
      <c r="N99" s="21"/>
      <c r="O99" s="277">
        <v>0</v>
      </c>
      <c r="P99" s="21"/>
      <c r="Q99" s="71">
        <v>0</v>
      </c>
      <c r="R99" s="21"/>
      <c r="S99" s="71">
        <f>IF(Q$219,Q99/Q$219*100,0)</f>
        <v>0</v>
      </c>
      <c r="T99" s="21"/>
      <c r="U99" s="70">
        <f>(E99+O99)</f>
        <v>0</v>
      </c>
      <c r="V99" s="21"/>
      <c r="W99" s="21"/>
      <c r="X99" s="277">
        <v>0</v>
      </c>
      <c r="Y99" s="21"/>
      <c r="Z99" s="71">
        <f>IF($U99,X99/$U99*100,0)</f>
        <v>0</v>
      </c>
      <c r="AA99" s="21"/>
      <c r="AB99" s="277">
        <v>0</v>
      </c>
      <c r="AC99" s="21"/>
      <c r="AD99" s="71">
        <f>IF($U99,AB99/$U99*100,0)</f>
        <v>0</v>
      </c>
      <c r="AE99" s="21"/>
      <c r="AF99" s="277">
        <v>0</v>
      </c>
      <c r="AG99" s="21"/>
      <c r="AH99" s="71">
        <f>IF($U99,AF99/$U99*100,0)</f>
        <v>0</v>
      </c>
      <c r="AI99" s="21"/>
      <c r="AJ99" s="277">
        <v>0</v>
      </c>
      <c r="AK99" s="21"/>
      <c r="AL99" s="10">
        <v>10</v>
      </c>
      <c r="AM99" s="21"/>
      <c r="AN99" s="96">
        <v>0</v>
      </c>
      <c r="AO99" s="21"/>
      <c r="AP99" s="96">
        <f>IF(E99,AN99,0)</f>
        <v>0</v>
      </c>
      <c r="AQ99" s="21"/>
      <c r="AR99" s="96">
        <f>IF(O99,AN99,0)</f>
        <v>0</v>
      </c>
    </row>
    <row r="100" spans="1:4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9"/>
      <c r="AM100" s="21"/>
      <c r="AN100" s="27"/>
      <c r="AO100" s="21"/>
      <c r="AP100" s="21"/>
      <c r="AQ100" s="21"/>
      <c r="AR100" s="21"/>
    </row>
    <row r="101" spans="1:44" ht="8.85" customHeight="1" x14ac:dyDescent="0.3">
      <c r="A101" s="10">
        <v>11</v>
      </c>
      <c r="B101" s="21"/>
      <c r="C101" s="10" t="s">
        <v>136</v>
      </c>
      <c r="D101" s="21"/>
      <c r="E101" s="277">
        <v>464220</v>
      </c>
      <c r="F101" s="21"/>
      <c r="G101" s="66">
        <f>(E101/$AN101)</f>
        <v>72.944688874921439</v>
      </c>
      <c r="H101" s="21"/>
      <c r="I101" s="66">
        <f>IF(G$219,G101/G$219*100,0)</f>
        <v>163.60483604279963</v>
      </c>
      <c r="J101" s="21"/>
      <c r="K101" s="277">
        <v>231894</v>
      </c>
      <c r="L101" s="21"/>
      <c r="M101" s="277">
        <v>158992</v>
      </c>
      <c r="N101" s="21"/>
      <c r="O101" s="277">
        <v>228462</v>
      </c>
      <c r="P101" s="21"/>
      <c r="Q101" s="71">
        <f>(O101/$AN101)</f>
        <v>35.899120050282839</v>
      </c>
      <c r="R101" s="21"/>
      <c r="S101" s="71">
        <f>IF(Q$219,Q101/Q$219*100,0)</f>
        <v>212.5519435245526</v>
      </c>
      <c r="T101" s="21"/>
      <c r="U101" s="70">
        <f>(E101+O101)</f>
        <v>692682</v>
      </c>
      <c r="V101" s="21"/>
      <c r="W101" s="21"/>
      <c r="X101" s="277">
        <v>448180</v>
      </c>
      <c r="Y101" s="21"/>
      <c r="Z101" s="71">
        <f>IF($U101,X101/$U101*100,0)</f>
        <v>64.702128826792091</v>
      </c>
      <c r="AA101" s="21"/>
      <c r="AB101" s="277">
        <v>46198</v>
      </c>
      <c r="AC101" s="21"/>
      <c r="AD101" s="71">
        <f>IF($U101,AB101/$U101*100,0)</f>
        <v>6.6694385013613742</v>
      </c>
      <c r="AE101" s="21"/>
      <c r="AF101" s="277">
        <v>0</v>
      </c>
      <c r="AG101" s="21"/>
      <c r="AH101" s="71">
        <f>IF($U101,AF101/$U101*100,0)</f>
        <v>0</v>
      </c>
      <c r="AI101" s="21"/>
      <c r="AJ101" s="277">
        <v>1030</v>
      </c>
      <c r="AK101" s="21"/>
      <c r="AL101" s="10">
        <v>11</v>
      </c>
      <c r="AM101" s="21"/>
      <c r="AN101" s="96">
        <v>6364</v>
      </c>
      <c r="AO101" s="21"/>
      <c r="AP101" s="96">
        <f>IF(E101,AN101,0)</f>
        <v>6364</v>
      </c>
      <c r="AQ101" s="21"/>
      <c r="AR101" s="96">
        <f>IF(O101,AN101,0)</f>
        <v>6364</v>
      </c>
    </row>
    <row r="102" spans="1:44" ht="8.85" customHeight="1" x14ac:dyDescent="0.3">
      <c r="A102" s="10">
        <v>12</v>
      </c>
      <c r="B102" s="21"/>
      <c r="C102" s="10" t="s">
        <v>137</v>
      </c>
      <c r="D102" s="21"/>
      <c r="E102" s="277">
        <v>1813723</v>
      </c>
      <c r="F102" s="21"/>
      <c r="G102" s="66">
        <f>(E102/$AN102)</f>
        <v>54.1506837045441</v>
      </c>
      <c r="H102" s="21"/>
      <c r="I102" s="66">
        <f>IF(G$219,G102/G$219*100,0)</f>
        <v>121.4524849681454</v>
      </c>
      <c r="J102" s="21"/>
      <c r="K102" s="277">
        <v>700535</v>
      </c>
      <c r="L102" s="21"/>
      <c r="M102" s="277">
        <v>1066292</v>
      </c>
      <c r="N102" s="21"/>
      <c r="O102" s="277">
        <v>785538</v>
      </c>
      <c r="P102" s="21"/>
      <c r="Q102" s="71">
        <f>(O102/$AN102)</f>
        <v>23.453096076909297</v>
      </c>
      <c r="R102" s="21"/>
      <c r="S102" s="71">
        <f>IF(Q$219,Q102/Q$219*100,0)</f>
        <v>138.86137448028774</v>
      </c>
      <c r="T102" s="21"/>
      <c r="U102" s="70">
        <f>(E102+O102)</f>
        <v>2599261</v>
      </c>
      <c r="V102" s="21"/>
      <c r="W102" s="21"/>
      <c r="X102" s="277">
        <v>1184676</v>
      </c>
      <c r="Y102" s="21"/>
      <c r="Z102" s="71">
        <f>IF($U102,X102/$U102*100,0)</f>
        <v>45.577416042482845</v>
      </c>
      <c r="AA102" s="21"/>
      <c r="AB102" s="277">
        <v>0</v>
      </c>
      <c r="AC102" s="21"/>
      <c r="AD102" s="71">
        <f>IF($U102,AB102/$U102*100,0)</f>
        <v>0</v>
      </c>
      <c r="AE102" s="21"/>
      <c r="AF102" s="277">
        <v>0</v>
      </c>
      <c r="AG102" s="21"/>
      <c r="AH102" s="71">
        <f>IF($U102,AF102/$U102*100,0)</f>
        <v>0</v>
      </c>
      <c r="AI102" s="21"/>
      <c r="AJ102" s="277">
        <v>131781</v>
      </c>
      <c r="AK102" s="21"/>
      <c r="AL102" s="10">
        <v>12</v>
      </c>
      <c r="AM102" s="21"/>
      <c r="AN102" s="96">
        <v>33494</v>
      </c>
      <c r="AO102" s="21"/>
      <c r="AP102" s="96">
        <f>IF(E102,AN102,0)</f>
        <v>33494</v>
      </c>
      <c r="AQ102" s="21"/>
      <c r="AR102" s="96">
        <f>IF(O102,AN102,0)</f>
        <v>33494</v>
      </c>
    </row>
    <row r="103" spans="1:44" ht="8.85" customHeight="1" x14ac:dyDescent="0.3">
      <c r="A103" s="10">
        <v>13</v>
      </c>
      <c r="B103" s="21"/>
      <c r="C103" s="10" t="s">
        <v>138</v>
      </c>
      <c r="D103" s="21"/>
      <c r="E103" s="277">
        <v>1061154</v>
      </c>
      <c r="F103" s="21"/>
      <c r="G103" s="66">
        <f>(E103/$AN103)</f>
        <v>65.13343972501842</v>
      </c>
      <c r="H103" s="21"/>
      <c r="I103" s="66">
        <f>IF(G$219,G103/G$219*100,0)</f>
        <v>146.08528587170133</v>
      </c>
      <c r="J103" s="21"/>
      <c r="K103" s="277">
        <v>334501</v>
      </c>
      <c r="L103" s="21"/>
      <c r="M103" s="277">
        <v>531155</v>
      </c>
      <c r="N103" s="21"/>
      <c r="O103" s="277">
        <v>661950</v>
      </c>
      <c r="P103" s="21"/>
      <c r="Q103" s="71">
        <f>(O103/$AN103)</f>
        <v>40.630370734102627</v>
      </c>
      <c r="R103" s="21"/>
      <c r="S103" s="71">
        <f>IF(Q$219,Q103/Q$219*100,0)</f>
        <v>240.56478970961783</v>
      </c>
      <c r="T103" s="21"/>
      <c r="U103" s="70">
        <f>(E103+O103)</f>
        <v>1723104</v>
      </c>
      <c r="V103" s="21"/>
      <c r="W103" s="21"/>
      <c r="X103" s="277">
        <v>777292</v>
      </c>
      <c r="Y103" s="21"/>
      <c r="Z103" s="71">
        <f>IF($U103,X103/$U103*100,0)</f>
        <v>45.109987557338385</v>
      </c>
      <c r="AA103" s="21"/>
      <c r="AB103" s="277">
        <v>83445</v>
      </c>
      <c r="AC103" s="21"/>
      <c r="AD103" s="71">
        <f>IF($U103,AB103/$U103*100,0)</f>
        <v>4.8427140787787621</v>
      </c>
      <c r="AE103" s="21"/>
      <c r="AF103" s="277">
        <v>0</v>
      </c>
      <c r="AG103" s="21"/>
      <c r="AH103" s="71">
        <f>IF($U103,AF103/$U103*100,0)</f>
        <v>0</v>
      </c>
      <c r="AI103" s="21"/>
      <c r="AJ103" s="277">
        <v>285369</v>
      </c>
      <c r="AK103" s="21"/>
      <c r="AL103" s="10">
        <v>13</v>
      </c>
      <c r="AM103" s="21"/>
      <c r="AN103" s="96">
        <v>16292</v>
      </c>
      <c r="AO103" s="21"/>
      <c r="AP103" s="96">
        <f>IF(E103,AN103,0)</f>
        <v>16292</v>
      </c>
      <c r="AQ103" s="21"/>
      <c r="AR103" s="96">
        <f>IF(O103,AN103,0)</f>
        <v>16292</v>
      </c>
    </row>
    <row r="104" spans="1:44" ht="8.85" customHeight="1" x14ac:dyDescent="0.3">
      <c r="A104" s="10">
        <v>14</v>
      </c>
      <c r="B104" s="21"/>
      <c r="C104" s="10" t="s">
        <v>139</v>
      </c>
      <c r="D104" s="21"/>
      <c r="E104" s="277">
        <v>1777246</v>
      </c>
      <c r="F104" s="21"/>
      <c r="G104" s="66">
        <f>(E104/$AN104)</f>
        <v>83.45837050950928</v>
      </c>
      <c r="H104" s="21"/>
      <c r="I104" s="66">
        <f>IF(G$219,G104/G$219*100,0)</f>
        <v>187.18556805445274</v>
      </c>
      <c r="J104" s="21"/>
      <c r="K104" s="277">
        <v>599313</v>
      </c>
      <c r="L104" s="21"/>
      <c r="M104" s="277">
        <v>749549</v>
      </c>
      <c r="N104" s="21"/>
      <c r="O104" s="277">
        <v>906694</v>
      </c>
      <c r="P104" s="21"/>
      <c r="Q104" s="71">
        <f>(O104/$AN104)</f>
        <v>42.577788213195589</v>
      </c>
      <c r="R104" s="21"/>
      <c r="S104" s="71">
        <f>IF(Q$219,Q104/Q$219*100,0)</f>
        <v>252.09508263755362</v>
      </c>
      <c r="T104" s="21"/>
      <c r="U104" s="70">
        <f>(E104+O104)</f>
        <v>2683940</v>
      </c>
      <c r="V104" s="21"/>
      <c r="W104" s="21"/>
      <c r="X104" s="277">
        <v>1100217</v>
      </c>
      <c r="Y104" s="21"/>
      <c r="Z104" s="71">
        <f>IF($U104,X104/$U104*100,0)</f>
        <v>40.992607882441483</v>
      </c>
      <c r="AA104" s="21"/>
      <c r="AB104" s="277">
        <v>0</v>
      </c>
      <c r="AC104" s="21"/>
      <c r="AD104" s="71">
        <f>IF($U104,AB104/$U104*100,0)</f>
        <v>0</v>
      </c>
      <c r="AE104" s="21"/>
      <c r="AF104" s="277">
        <v>0</v>
      </c>
      <c r="AG104" s="21"/>
      <c r="AH104" s="71">
        <f>IF($U104,AF104/$U104*100,0)</f>
        <v>0</v>
      </c>
      <c r="AI104" s="21"/>
      <c r="AJ104" s="277">
        <v>22671</v>
      </c>
      <c r="AK104" s="21"/>
      <c r="AL104" s="10">
        <v>14</v>
      </c>
      <c r="AM104" s="21"/>
      <c r="AN104" s="96">
        <v>21295</v>
      </c>
      <c r="AO104" s="21"/>
      <c r="AP104" s="96">
        <f>IF(E104,AN104,0)</f>
        <v>21295</v>
      </c>
      <c r="AQ104" s="21"/>
      <c r="AR104" s="96">
        <f>IF(O104,AN104,0)</f>
        <v>21295</v>
      </c>
    </row>
    <row r="105" spans="1:44" ht="8.85" customHeight="1" x14ac:dyDescent="0.3">
      <c r="A105" s="10">
        <v>15</v>
      </c>
      <c r="B105" s="21"/>
      <c r="C105" s="10" t="s">
        <v>140</v>
      </c>
      <c r="D105" s="21"/>
      <c r="E105" s="277">
        <v>791579</v>
      </c>
      <c r="F105" s="21"/>
      <c r="G105" s="66">
        <f>(E105/$AN105)</f>
        <v>46.358945827232795</v>
      </c>
      <c r="H105" s="21"/>
      <c r="I105" s="66">
        <f>IF(G$219,G105/G$219*100,0)</f>
        <v>103.97669587962335</v>
      </c>
      <c r="J105" s="21"/>
      <c r="K105" s="277">
        <v>363664</v>
      </c>
      <c r="L105" s="21"/>
      <c r="M105" s="277">
        <v>355941</v>
      </c>
      <c r="N105" s="21"/>
      <c r="O105" s="277">
        <v>430646</v>
      </c>
      <c r="P105" s="21"/>
      <c r="Q105" s="71">
        <f>(O105/$AN105)</f>
        <v>25.220849194729137</v>
      </c>
      <c r="R105" s="21"/>
      <c r="S105" s="71">
        <f>IF(Q$219,Q105/Q$219*100,0)</f>
        <v>149.32790848830538</v>
      </c>
      <c r="T105" s="21"/>
      <c r="U105" s="70">
        <f>(E105+O105)</f>
        <v>1222225</v>
      </c>
      <c r="V105" s="21"/>
      <c r="W105" s="21"/>
      <c r="X105" s="277">
        <v>664858</v>
      </c>
      <c r="Y105" s="21"/>
      <c r="Z105" s="71">
        <f>IF($U105,X105/$U105*100,0)</f>
        <v>54.397349096933866</v>
      </c>
      <c r="AA105" s="21"/>
      <c r="AB105" s="277">
        <v>47496</v>
      </c>
      <c r="AC105" s="21"/>
      <c r="AD105" s="71">
        <f>IF($U105,AB105/$U105*100,0)</f>
        <v>3.8860275317556101</v>
      </c>
      <c r="AE105" s="21"/>
      <c r="AF105" s="277">
        <v>0</v>
      </c>
      <c r="AG105" s="21"/>
      <c r="AH105" s="71">
        <f>IF($U105,AF105/$U105*100,0)</f>
        <v>0</v>
      </c>
      <c r="AI105" s="21"/>
      <c r="AJ105" s="277">
        <v>10795</v>
      </c>
      <c r="AK105" s="21"/>
      <c r="AL105" s="10">
        <v>15</v>
      </c>
      <c r="AM105" s="21"/>
      <c r="AN105" s="96">
        <v>17075</v>
      </c>
      <c r="AO105" s="21"/>
      <c r="AP105" s="96">
        <f>IF(E105,AN105,0)</f>
        <v>17075</v>
      </c>
      <c r="AQ105" s="21"/>
      <c r="AR105" s="96">
        <f>IF(O105,AN105,0)</f>
        <v>17075</v>
      </c>
    </row>
    <row r="106" spans="1:4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9"/>
      <c r="AM106" s="21"/>
      <c r="AN106" s="27"/>
      <c r="AO106" s="21"/>
      <c r="AP106" s="21"/>
      <c r="AQ106" s="21"/>
      <c r="AR106" s="21"/>
    </row>
    <row r="107" spans="1:44" ht="8.85" customHeight="1" x14ac:dyDescent="0.3">
      <c r="A107" s="10">
        <v>16</v>
      </c>
      <c r="B107" s="21"/>
      <c r="C107" s="10" t="s">
        <v>141</v>
      </c>
      <c r="D107" s="21"/>
      <c r="E107" s="277">
        <v>1604775</v>
      </c>
      <c r="F107" s="21"/>
      <c r="G107" s="66">
        <f>(E107/$AN107)</f>
        <v>28.92528839221341</v>
      </c>
      <c r="H107" s="21"/>
      <c r="I107" s="66">
        <f>IF(G$219,G107/G$219*100,0)</f>
        <v>64.875416399585902</v>
      </c>
      <c r="J107" s="21"/>
      <c r="K107" s="277">
        <v>566963</v>
      </c>
      <c r="L107" s="21"/>
      <c r="M107" s="277">
        <v>706236</v>
      </c>
      <c r="N107" s="21"/>
      <c r="O107" s="277">
        <v>882951</v>
      </c>
      <c r="P107" s="21"/>
      <c r="Q107" s="71">
        <f>(O107/$AN107)</f>
        <v>15.914762076423937</v>
      </c>
      <c r="R107" s="21"/>
      <c r="S107" s="71">
        <f>IF(Q$219,Q107/Q$219*100,0)</f>
        <v>94.228315494549307</v>
      </c>
      <c r="T107" s="21"/>
      <c r="U107" s="70">
        <f>(E107+O107)</f>
        <v>2487726</v>
      </c>
      <c r="V107" s="21"/>
      <c r="W107" s="21"/>
      <c r="X107" s="277">
        <v>1293655</v>
      </c>
      <c r="Y107" s="21"/>
      <c r="Z107" s="71">
        <f>IF($U107,X107/$U107*100,0)</f>
        <v>52.001506596787586</v>
      </c>
      <c r="AA107" s="21"/>
      <c r="AB107" s="277">
        <v>0</v>
      </c>
      <c r="AC107" s="21"/>
      <c r="AD107" s="71">
        <f>IF($U107,AB107/$U107*100,0)</f>
        <v>0</v>
      </c>
      <c r="AE107" s="21"/>
      <c r="AF107" s="277">
        <v>0</v>
      </c>
      <c r="AG107" s="21"/>
      <c r="AH107" s="71">
        <f>IF($U107,AF107/$U107*100,0)</f>
        <v>0</v>
      </c>
      <c r="AI107" s="21"/>
      <c r="AJ107" s="277">
        <v>5687</v>
      </c>
      <c r="AK107" s="21"/>
      <c r="AL107" s="10">
        <v>16</v>
      </c>
      <c r="AM107" s="21"/>
      <c r="AN107" s="96">
        <v>55480</v>
      </c>
      <c r="AO107" s="21"/>
      <c r="AP107" s="96">
        <f>IF(E107,AN107,0)</f>
        <v>55480</v>
      </c>
      <c r="AQ107" s="21"/>
      <c r="AR107" s="96">
        <f>IF(O107,AN107,0)</f>
        <v>55480</v>
      </c>
    </row>
    <row r="108" spans="1:44" ht="8.85" customHeight="1" x14ac:dyDescent="0.3">
      <c r="A108" s="10">
        <v>17</v>
      </c>
      <c r="B108" s="21"/>
      <c r="C108" s="10" t="s">
        <v>142</v>
      </c>
      <c r="D108" s="21"/>
      <c r="E108" s="277">
        <v>1700951</v>
      </c>
      <c r="F108" s="21"/>
      <c r="G108" s="66">
        <f>(E108/$AN108)</f>
        <v>56.103667788112674</v>
      </c>
      <c r="H108" s="21"/>
      <c r="I108" s="66">
        <f>IF(G$219,G108/G$219*100,0)</f>
        <v>125.83275782576648</v>
      </c>
      <c r="J108" s="21"/>
      <c r="K108" s="277">
        <v>608462</v>
      </c>
      <c r="L108" s="21"/>
      <c r="M108" s="277">
        <v>829714</v>
      </c>
      <c r="N108" s="21"/>
      <c r="O108" s="277">
        <v>547903</v>
      </c>
      <c r="P108" s="21"/>
      <c r="Q108" s="71">
        <f>(O108/$AN108)</f>
        <v>18.071871495481233</v>
      </c>
      <c r="R108" s="21"/>
      <c r="S108" s="71">
        <f>IF(Q$219,Q108/Q$219*100,0)</f>
        <v>107.00015499294209</v>
      </c>
      <c r="T108" s="21"/>
      <c r="U108" s="70">
        <f>(E108+O108)</f>
        <v>2248854</v>
      </c>
      <c r="V108" s="21"/>
      <c r="W108" s="21"/>
      <c r="X108" s="277">
        <v>896446</v>
      </c>
      <c r="Y108" s="21"/>
      <c r="Z108" s="71">
        <f>IF($U108,X108/$U108*100,0)</f>
        <v>39.862347666856095</v>
      </c>
      <c r="AA108" s="21"/>
      <c r="AB108" s="277">
        <v>0</v>
      </c>
      <c r="AC108" s="21"/>
      <c r="AD108" s="71">
        <f>IF($U108,AB108/$U108*100,0)</f>
        <v>0</v>
      </c>
      <c r="AE108" s="21"/>
      <c r="AF108" s="277">
        <v>0</v>
      </c>
      <c r="AG108" s="21"/>
      <c r="AH108" s="71">
        <f>IF($U108,AF108/$U108*100,0)</f>
        <v>0</v>
      </c>
      <c r="AI108" s="21"/>
      <c r="AJ108" s="277">
        <v>153621</v>
      </c>
      <c r="AK108" s="21"/>
      <c r="AL108" s="10">
        <v>17</v>
      </c>
      <c r="AM108" s="21"/>
      <c r="AN108" s="96">
        <v>30318</v>
      </c>
      <c r="AO108" s="21"/>
      <c r="AP108" s="96">
        <f>IF(E108,AN108,0)</f>
        <v>30318</v>
      </c>
      <c r="AQ108" s="21"/>
      <c r="AR108" s="96">
        <f>IF(O108,AN108,0)</f>
        <v>30318</v>
      </c>
    </row>
    <row r="109" spans="1:44" ht="8.85" customHeight="1" x14ac:dyDescent="0.3">
      <c r="A109" s="10">
        <v>18</v>
      </c>
      <c r="B109" s="21"/>
      <c r="C109" s="10" t="s">
        <v>143</v>
      </c>
      <c r="D109" s="21"/>
      <c r="E109" s="277">
        <v>857981</v>
      </c>
      <c r="F109" s="21"/>
      <c r="G109" s="66">
        <f>(E109/$AN109)</f>
        <v>29.446442667398841</v>
      </c>
      <c r="H109" s="21"/>
      <c r="I109" s="66">
        <f>IF(G$219,G109/G$219*100,0)</f>
        <v>66.044293271360871</v>
      </c>
      <c r="J109" s="21"/>
      <c r="K109" s="277">
        <v>546763</v>
      </c>
      <c r="L109" s="21"/>
      <c r="M109" s="277">
        <v>291947</v>
      </c>
      <c r="N109" s="21"/>
      <c r="O109" s="277">
        <v>607974</v>
      </c>
      <c r="P109" s="21"/>
      <c r="Q109" s="71">
        <f>(O109/$AN109)</f>
        <v>20.866046607406389</v>
      </c>
      <c r="R109" s="21"/>
      <c r="S109" s="71">
        <f>IF(Q$219,Q109/Q$219*100,0)</f>
        <v>123.54394073910404</v>
      </c>
      <c r="T109" s="21"/>
      <c r="U109" s="70">
        <f>(E109+O109)</f>
        <v>1465955</v>
      </c>
      <c r="V109" s="21"/>
      <c r="W109" s="21"/>
      <c r="X109" s="277">
        <v>1127282</v>
      </c>
      <c r="Y109" s="21"/>
      <c r="Z109" s="71">
        <f>IF($U109,X109/$U109*100,0)</f>
        <v>76.897449103144368</v>
      </c>
      <c r="AA109" s="21"/>
      <c r="AB109" s="277">
        <v>51285</v>
      </c>
      <c r="AC109" s="21"/>
      <c r="AD109" s="71">
        <f>IF($U109,AB109/$U109*100,0)</f>
        <v>3.4984020655477148</v>
      </c>
      <c r="AE109" s="21"/>
      <c r="AF109" s="277">
        <v>0</v>
      </c>
      <c r="AG109" s="21"/>
      <c r="AH109" s="71">
        <f>IF($U109,AF109/$U109*100,0)</f>
        <v>0</v>
      </c>
      <c r="AI109" s="21"/>
      <c r="AJ109" s="277">
        <v>16124</v>
      </c>
      <c r="AK109" s="21"/>
      <c r="AL109" s="10">
        <v>18</v>
      </c>
      <c r="AM109" s="21"/>
      <c r="AN109" s="96">
        <v>29137</v>
      </c>
      <c r="AO109" s="21"/>
      <c r="AP109" s="96">
        <f>IF(E109,AN109,0)</f>
        <v>29137</v>
      </c>
      <c r="AQ109" s="21"/>
      <c r="AR109" s="96">
        <f>IF(O109,AN109,0)</f>
        <v>29137</v>
      </c>
    </row>
    <row r="110" spans="1:44" ht="8.85" customHeight="1" x14ac:dyDescent="0.3">
      <c r="A110" s="10">
        <v>19</v>
      </c>
      <c r="B110" s="21"/>
      <c r="C110" s="10" t="s">
        <v>144</v>
      </c>
      <c r="D110" s="21"/>
      <c r="E110" s="277">
        <v>520015</v>
      </c>
      <c r="F110" s="21"/>
      <c r="G110" s="66">
        <f>(E110/$AN110)</f>
        <v>74.118443557582665</v>
      </c>
      <c r="H110" s="21"/>
      <c r="I110" s="66">
        <f>IF(G$219,G110/G$219*100,0)</f>
        <v>166.23740525891535</v>
      </c>
      <c r="J110" s="21"/>
      <c r="K110" s="277">
        <v>217288</v>
      </c>
      <c r="L110" s="21"/>
      <c r="M110" s="277">
        <v>152567</v>
      </c>
      <c r="N110" s="21"/>
      <c r="O110" s="277">
        <v>225343</v>
      </c>
      <c r="P110" s="21"/>
      <c r="Q110" s="71">
        <f>(O110/$AN110)</f>
        <v>32.118443557582665</v>
      </c>
      <c r="R110" s="21"/>
      <c r="S110" s="71">
        <f>IF(Q$219,Q110/Q$219*100,0)</f>
        <v>190.16726848974824</v>
      </c>
      <c r="T110" s="21"/>
      <c r="U110" s="70">
        <f>(E110+O110)</f>
        <v>745358</v>
      </c>
      <c r="V110" s="21"/>
      <c r="W110" s="21"/>
      <c r="X110" s="277">
        <v>423758</v>
      </c>
      <c r="Y110" s="21"/>
      <c r="Z110" s="71">
        <f>IF($U110,X110/$U110*100,0)</f>
        <v>56.852948516015125</v>
      </c>
      <c r="AA110" s="21"/>
      <c r="AB110" s="277">
        <v>0</v>
      </c>
      <c r="AC110" s="21"/>
      <c r="AD110" s="71">
        <f>IF($U110,AB110/$U110*100,0)</f>
        <v>0</v>
      </c>
      <c r="AE110" s="21"/>
      <c r="AF110" s="277">
        <v>0</v>
      </c>
      <c r="AG110" s="21"/>
      <c r="AH110" s="71">
        <f>IF($U110,AF110/$U110*100,0)</f>
        <v>0</v>
      </c>
      <c r="AI110" s="21"/>
      <c r="AJ110" s="277">
        <v>11409</v>
      </c>
      <c r="AK110" s="21"/>
      <c r="AL110" s="10">
        <v>19</v>
      </c>
      <c r="AM110" s="21"/>
      <c r="AN110" s="96">
        <v>7016</v>
      </c>
      <c r="AO110" s="21"/>
      <c r="AP110" s="96">
        <f>IF(E110,AN110,0)</f>
        <v>7016</v>
      </c>
      <c r="AQ110" s="21"/>
      <c r="AR110" s="96">
        <f>IF(O110,AN110,0)</f>
        <v>7016</v>
      </c>
    </row>
    <row r="111" spans="1:44" ht="8.85" customHeight="1" x14ac:dyDescent="0.3">
      <c r="A111" s="10">
        <v>20</v>
      </c>
      <c r="B111" s="21"/>
      <c r="C111" s="10" t="s">
        <v>145</v>
      </c>
      <c r="D111" s="21"/>
      <c r="E111" s="277">
        <v>803731</v>
      </c>
      <c r="F111" s="21"/>
      <c r="G111" s="66">
        <f>(E111/$AN111)</f>
        <v>67.381874580818248</v>
      </c>
      <c r="H111" s="21"/>
      <c r="I111" s="66">
        <f>IF(G$219,G111/G$219*100,0)</f>
        <v>151.12821389853559</v>
      </c>
      <c r="J111" s="21"/>
      <c r="K111" s="277">
        <v>338591</v>
      </c>
      <c r="L111" s="21"/>
      <c r="M111" s="277">
        <v>443905</v>
      </c>
      <c r="N111" s="21"/>
      <c r="O111" s="277">
        <v>229726</v>
      </c>
      <c r="P111" s="21"/>
      <c r="Q111" s="71">
        <f>(O111/$AN111)</f>
        <v>19.259389671361504</v>
      </c>
      <c r="R111" s="21"/>
      <c r="S111" s="71">
        <f>IF(Q$219,Q111/Q$219*100,0)</f>
        <v>114.03122694959565</v>
      </c>
      <c r="T111" s="21"/>
      <c r="U111" s="70">
        <f>(E111+O111)</f>
        <v>1033457</v>
      </c>
      <c r="V111" s="21"/>
      <c r="W111" s="21"/>
      <c r="X111" s="277">
        <v>544323</v>
      </c>
      <c r="Y111" s="21"/>
      <c r="Z111" s="71">
        <f>IF($U111,X111/$U111*100,0)</f>
        <v>52.670115931286929</v>
      </c>
      <c r="AA111" s="21"/>
      <c r="AB111" s="277">
        <v>0</v>
      </c>
      <c r="AC111" s="21"/>
      <c r="AD111" s="71">
        <f>IF($U111,AB111/$U111*100,0)</f>
        <v>0</v>
      </c>
      <c r="AE111" s="21"/>
      <c r="AF111" s="277">
        <v>0</v>
      </c>
      <c r="AG111" s="21"/>
      <c r="AH111" s="71">
        <f>IF($U111,AF111/$U111*100,0)</f>
        <v>0</v>
      </c>
      <c r="AI111" s="21"/>
      <c r="AJ111" s="277">
        <v>51919</v>
      </c>
      <c r="AK111" s="21"/>
      <c r="AL111" s="10">
        <v>20</v>
      </c>
      <c r="AM111" s="21"/>
      <c r="AN111" s="96">
        <v>11928</v>
      </c>
      <c r="AO111" s="21"/>
      <c r="AP111" s="96">
        <f>IF(E111,AN111,0)</f>
        <v>11928</v>
      </c>
      <c r="AQ111" s="21"/>
      <c r="AR111" s="96">
        <f>IF(O111,AN111,0)</f>
        <v>11928</v>
      </c>
    </row>
    <row r="112" spans="1:44" ht="8.85" customHeight="1" x14ac:dyDescent="0.3">
      <c r="A112" s="29"/>
      <c r="B112" s="21"/>
      <c r="D112" s="21"/>
      <c r="E112" s="27"/>
      <c r="F112" s="21"/>
      <c r="G112" s="21"/>
      <c r="H112" s="21"/>
      <c r="I112" s="21"/>
      <c r="J112" s="21"/>
      <c r="K112" s="27"/>
      <c r="L112" s="21"/>
      <c r="M112" s="27"/>
      <c r="N112" s="21"/>
      <c r="O112" s="27"/>
      <c r="P112" s="21"/>
      <c r="Q112" s="21"/>
      <c r="R112" s="21"/>
      <c r="S112" s="21"/>
      <c r="T112" s="21"/>
      <c r="U112" s="27"/>
      <c r="V112" s="21"/>
      <c r="W112" s="21"/>
      <c r="X112" s="27"/>
      <c r="Y112" s="21"/>
      <c r="Z112" s="21"/>
      <c r="AA112" s="21"/>
      <c r="AB112" s="27"/>
      <c r="AC112" s="21"/>
      <c r="AD112" s="21"/>
      <c r="AE112" s="21"/>
      <c r="AF112" s="27"/>
      <c r="AG112" s="21"/>
      <c r="AH112" s="21"/>
      <c r="AI112" s="21"/>
      <c r="AJ112" s="27"/>
      <c r="AK112" s="21"/>
      <c r="AL112" s="29"/>
      <c r="AM112" s="21"/>
      <c r="AN112" s="27"/>
      <c r="AO112" s="21"/>
      <c r="AP112" s="21"/>
      <c r="AQ112" s="21"/>
      <c r="AR112" s="21"/>
    </row>
    <row r="113" spans="1:44" ht="8.85" customHeight="1" x14ac:dyDescent="0.3">
      <c r="A113" s="10">
        <v>21</v>
      </c>
      <c r="B113" s="21"/>
      <c r="C113" s="10" t="s">
        <v>146</v>
      </c>
      <c r="D113" s="21"/>
      <c r="E113" s="277">
        <v>16410771</v>
      </c>
      <c r="F113" s="21"/>
      <c r="G113" s="66">
        <f>(E113/$AN113)</f>
        <v>46.786323982210057</v>
      </c>
      <c r="H113" s="21"/>
      <c r="I113" s="66">
        <f>IF(G$219,G113/G$219*100,0)</f>
        <v>104.93524589953257</v>
      </c>
      <c r="J113" s="21"/>
      <c r="K113" s="277">
        <v>4171530</v>
      </c>
      <c r="L113" s="21"/>
      <c r="M113" s="277">
        <v>9665543</v>
      </c>
      <c r="N113" s="21"/>
      <c r="O113" s="277">
        <v>5351099</v>
      </c>
      <c r="P113" s="21"/>
      <c r="Q113" s="71">
        <f>(O113/$AN113)</f>
        <v>15.255727563006044</v>
      </c>
      <c r="R113" s="21"/>
      <c r="S113" s="71">
        <f>IF(Q$219,Q113/Q$219*100,0)</f>
        <v>90.326295988764031</v>
      </c>
      <c r="T113" s="21"/>
      <c r="U113" s="70">
        <f>(E113+O113)</f>
        <v>21761870</v>
      </c>
      <c r="V113" s="21"/>
      <c r="W113" s="21"/>
      <c r="X113" s="277">
        <v>6196813</v>
      </c>
      <c r="Y113" s="21"/>
      <c r="Z113" s="71">
        <f>IF($U113,X113/$U113*100,0)</f>
        <v>28.475553801212854</v>
      </c>
      <c r="AA113" s="21"/>
      <c r="AB113" s="277">
        <v>515426</v>
      </c>
      <c r="AC113" s="21"/>
      <c r="AD113" s="71">
        <f>IF($U113,AB113/$U113*100,0)</f>
        <v>2.3684821203324895</v>
      </c>
      <c r="AE113" s="21"/>
      <c r="AF113" s="277">
        <v>78373</v>
      </c>
      <c r="AG113" s="21"/>
      <c r="AH113" s="71">
        <f>IF($U113,AF113/$U113*100,0)</f>
        <v>0.36013908731188998</v>
      </c>
      <c r="AI113" s="21"/>
      <c r="AJ113" s="277">
        <v>530904</v>
      </c>
      <c r="AK113" s="21"/>
      <c r="AL113" s="10">
        <v>21</v>
      </c>
      <c r="AM113" s="21"/>
      <c r="AN113" s="96">
        <v>350760</v>
      </c>
      <c r="AO113" s="21"/>
      <c r="AP113" s="96">
        <f>IF(E113,AN113,0)</f>
        <v>350760</v>
      </c>
      <c r="AQ113" s="21"/>
      <c r="AR113" s="96">
        <f>IF(O113,AN113,0)</f>
        <v>350760</v>
      </c>
    </row>
    <row r="114" spans="1:44" ht="8.85" customHeight="1" x14ac:dyDescent="0.3">
      <c r="A114" s="10">
        <v>22</v>
      </c>
      <c r="B114" s="21"/>
      <c r="C114" s="10" t="s">
        <v>147</v>
      </c>
      <c r="D114" s="21"/>
      <c r="E114" s="277">
        <v>524922</v>
      </c>
      <c r="F114" s="21"/>
      <c r="G114" s="66">
        <f>(E114/$AN114)</f>
        <v>36.554456824512535</v>
      </c>
      <c r="H114" s="21"/>
      <c r="I114" s="66">
        <f>IF(G$219,G114/G$219*100,0)</f>
        <v>81.986584734945339</v>
      </c>
      <c r="J114" s="21"/>
      <c r="K114" s="277">
        <v>247916</v>
      </c>
      <c r="L114" s="21"/>
      <c r="M114" s="277">
        <v>165550</v>
      </c>
      <c r="N114" s="21"/>
      <c r="O114" s="277">
        <v>351633</v>
      </c>
      <c r="P114" s="21"/>
      <c r="Q114" s="71">
        <f>(O114/$AN114)</f>
        <v>24.486977715877437</v>
      </c>
      <c r="R114" s="21"/>
      <c r="S114" s="71">
        <f>IF(Q$219,Q114/Q$219*100,0)</f>
        <v>144.98279337382121</v>
      </c>
      <c r="T114" s="21"/>
      <c r="U114" s="70">
        <f>(E114+O114)</f>
        <v>876555</v>
      </c>
      <c r="V114" s="21"/>
      <c r="W114" s="21"/>
      <c r="X114" s="277">
        <v>439101</v>
      </c>
      <c r="Y114" s="21"/>
      <c r="Z114" s="71">
        <f>IF($U114,X114/$U114*100,0)</f>
        <v>50.093947327891577</v>
      </c>
      <c r="AA114" s="21"/>
      <c r="AB114" s="277">
        <v>13127</v>
      </c>
      <c r="AC114" s="21"/>
      <c r="AD114" s="71">
        <f>IF($U114,AB114/$U114*100,0)</f>
        <v>1.497567180610458</v>
      </c>
      <c r="AE114" s="21"/>
      <c r="AF114" s="277">
        <v>6892</v>
      </c>
      <c r="AG114" s="21"/>
      <c r="AH114" s="71">
        <f>IF($U114,AF114/$U114*100,0)</f>
        <v>0.78625984678656791</v>
      </c>
      <c r="AI114" s="21"/>
      <c r="AJ114" s="277">
        <v>45011</v>
      </c>
      <c r="AK114" s="21"/>
      <c r="AL114" s="10">
        <v>22</v>
      </c>
      <c r="AM114" s="21"/>
      <c r="AN114" s="96">
        <v>14360</v>
      </c>
      <c r="AO114" s="21"/>
      <c r="AP114" s="96">
        <f>IF(E114,AN114,0)</f>
        <v>14360</v>
      </c>
      <c r="AQ114" s="21"/>
      <c r="AR114" s="96">
        <f>IF(O114,AN114,0)</f>
        <v>14360</v>
      </c>
    </row>
    <row r="115" spans="1:44" ht="8.85" customHeight="1" x14ac:dyDescent="0.3">
      <c r="A115" s="10">
        <v>23</v>
      </c>
      <c r="B115" s="21"/>
      <c r="C115" s="10" t="s">
        <v>148</v>
      </c>
      <c r="D115" s="21"/>
      <c r="E115" s="277">
        <v>501701</v>
      </c>
      <c r="F115" s="21"/>
      <c r="G115" s="66">
        <f>(E115/$AN115)</f>
        <v>98.218676585747843</v>
      </c>
      <c r="H115" s="21"/>
      <c r="I115" s="66">
        <f>IF(G$219,G115/G$219*100,0)</f>
        <v>220.29089063229409</v>
      </c>
      <c r="J115" s="21"/>
      <c r="K115" s="277">
        <v>256838</v>
      </c>
      <c r="L115" s="21"/>
      <c r="M115" s="277">
        <v>239934</v>
      </c>
      <c r="N115" s="21"/>
      <c r="O115" s="277">
        <v>105599</v>
      </c>
      <c r="P115" s="21"/>
      <c r="Q115" s="71">
        <f>(O115/$AN115)</f>
        <v>20.673257635082223</v>
      </c>
      <c r="R115" s="21"/>
      <c r="S115" s="71">
        <f>IF(Q$219,Q115/Q$219*100,0)</f>
        <v>122.40247346357734</v>
      </c>
      <c r="T115" s="21"/>
      <c r="U115" s="70">
        <f>(E115+O115)</f>
        <v>607300</v>
      </c>
      <c r="V115" s="21"/>
      <c r="W115" s="21"/>
      <c r="X115" s="277">
        <v>389723</v>
      </c>
      <c r="Y115" s="21"/>
      <c r="Z115" s="71">
        <f>IF($U115,X115/$U115*100,0)</f>
        <v>64.173061090070803</v>
      </c>
      <c r="AA115" s="21"/>
      <c r="AB115" s="277">
        <v>0</v>
      </c>
      <c r="AC115" s="21"/>
      <c r="AD115" s="71">
        <f>IF($U115,AB115/$U115*100,0)</f>
        <v>0</v>
      </c>
      <c r="AE115" s="21"/>
      <c r="AF115" s="277">
        <v>0</v>
      </c>
      <c r="AG115" s="21"/>
      <c r="AH115" s="71">
        <f>IF($U115,AF115/$U115*100,0)</f>
        <v>0</v>
      </c>
      <c r="AI115" s="21"/>
      <c r="AJ115" s="277">
        <v>5413</v>
      </c>
      <c r="AK115" s="21"/>
      <c r="AL115" s="10">
        <v>23</v>
      </c>
      <c r="AM115" s="21"/>
      <c r="AN115" s="96">
        <v>5108</v>
      </c>
      <c r="AO115" s="21"/>
      <c r="AP115" s="96">
        <f>IF(E115,AN115,0)</f>
        <v>5108</v>
      </c>
      <c r="AQ115" s="21"/>
      <c r="AR115" s="96">
        <f>IF(O115,AN115,0)</f>
        <v>5108</v>
      </c>
    </row>
    <row r="116" spans="1:44" ht="8.85" customHeight="1" x14ac:dyDescent="0.3">
      <c r="A116" s="10">
        <v>24</v>
      </c>
      <c r="B116" s="21"/>
      <c r="C116" s="10" t="s">
        <v>149</v>
      </c>
      <c r="D116" s="21"/>
      <c r="E116" s="277">
        <v>2431280</v>
      </c>
      <c r="F116" s="21"/>
      <c r="G116" s="66">
        <f>(E116/$AN116)</f>
        <v>46.757182968575712</v>
      </c>
      <c r="H116" s="21"/>
      <c r="I116" s="66">
        <f>IF(G$219,G116/G$219*100,0)</f>
        <v>104.86988664128771</v>
      </c>
      <c r="J116" s="21"/>
      <c r="K116" s="277">
        <v>845659</v>
      </c>
      <c r="L116" s="21"/>
      <c r="M116" s="277">
        <v>1282560</v>
      </c>
      <c r="N116" s="21"/>
      <c r="O116" s="277">
        <v>1810373</v>
      </c>
      <c r="P116" s="21"/>
      <c r="Q116" s="71">
        <f>(O116/$AN116)</f>
        <v>34.81620446940267</v>
      </c>
      <c r="R116" s="21"/>
      <c r="S116" s="71">
        <f>IF(Q$219,Q116/Q$219*100,0)</f>
        <v>206.14020387559466</v>
      </c>
      <c r="T116" s="21"/>
      <c r="U116" s="70">
        <f>(E116+O116)</f>
        <v>4241653</v>
      </c>
      <c r="V116" s="21"/>
      <c r="W116" s="21"/>
      <c r="X116" s="277">
        <v>1445256</v>
      </c>
      <c r="Y116" s="21"/>
      <c r="Z116" s="71">
        <f>IF($U116,X116/$U116*100,0)</f>
        <v>34.072942789049456</v>
      </c>
      <c r="AA116" s="21"/>
      <c r="AB116" s="277">
        <v>0</v>
      </c>
      <c r="AC116" s="21"/>
      <c r="AD116" s="71">
        <f>IF($U116,AB116/$U116*100,0)</f>
        <v>0</v>
      </c>
      <c r="AE116" s="21"/>
      <c r="AF116" s="277">
        <v>0</v>
      </c>
      <c r="AG116" s="21"/>
      <c r="AH116" s="71">
        <f>IF($U116,AF116/$U116*100,0)</f>
        <v>0</v>
      </c>
      <c r="AI116" s="21"/>
      <c r="AJ116" s="277">
        <v>124624</v>
      </c>
      <c r="AK116" s="21"/>
      <c r="AL116" s="10">
        <v>24</v>
      </c>
      <c r="AM116" s="21"/>
      <c r="AN116" s="96">
        <v>51998</v>
      </c>
      <c r="AO116" s="21"/>
      <c r="AP116" s="96">
        <f>IF(E116,AN116,0)</f>
        <v>51998</v>
      </c>
      <c r="AQ116" s="21"/>
      <c r="AR116" s="96">
        <f>IF(O116,AN116,0)</f>
        <v>51998</v>
      </c>
    </row>
    <row r="117" spans="1:44" ht="8.85" customHeight="1" x14ac:dyDescent="0.3">
      <c r="A117" s="10">
        <v>25</v>
      </c>
      <c r="B117" s="21"/>
      <c r="C117" s="10" t="s">
        <v>150</v>
      </c>
      <c r="D117" s="21"/>
      <c r="E117" s="277">
        <v>499092</v>
      </c>
      <c r="F117" s="21"/>
      <c r="G117" s="66">
        <f>(E117/$AN117)</f>
        <v>50.643531202435312</v>
      </c>
      <c r="H117" s="21"/>
      <c r="I117" s="66">
        <f>IF(G$219,G117/G$219*100,0)</f>
        <v>113.58642756308225</v>
      </c>
      <c r="J117" s="21"/>
      <c r="K117" s="277">
        <v>238729</v>
      </c>
      <c r="L117" s="21"/>
      <c r="M117" s="277">
        <v>248463</v>
      </c>
      <c r="N117" s="21"/>
      <c r="O117" s="277">
        <v>219402</v>
      </c>
      <c r="P117" s="21"/>
      <c r="Q117" s="71">
        <f>(O117/$AN117)</f>
        <v>22.263013698630136</v>
      </c>
      <c r="R117" s="21"/>
      <c r="S117" s="71">
        <f>IF(Q$219,Q117/Q$219*100,0)</f>
        <v>131.8151203631046</v>
      </c>
      <c r="T117" s="21"/>
      <c r="U117" s="70">
        <f>(E117+O117)</f>
        <v>718494</v>
      </c>
      <c r="V117" s="21"/>
      <c r="W117" s="21"/>
      <c r="X117" s="277">
        <v>453598</v>
      </c>
      <c r="Y117" s="21"/>
      <c r="Z117" s="71">
        <f>IF($U117,X117/$U117*100,0)</f>
        <v>63.131772847094055</v>
      </c>
      <c r="AA117" s="21"/>
      <c r="AB117" s="277">
        <v>54011</v>
      </c>
      <c r="AC117" s="21"/>
      <c r="AD117" s="71">
        <f>IF($U117,AB117/$U117*100,0)</f>
        <v>7.5172513618763688</v>
      </c>
      <c r="AE117" s="21"/>
      <c r="AF117" s="277">
        <v>0</v>
      </c>
      <c r="AG117" s="21"/>
      <c r="AH117" s="71">
        <f>IF($U117,AF117/$U117*100,0)</f>
        <v>0</v>
      </c>
      <c r="AI117" s="21"/>
      <c r="AJ117" s="277">
        <v>26980</v>
      </c>
      <c r="AK117" s="21"/>
      <c r="AL117" s="10">
        <v>25</v>
      </c>
      <c r="AM117" s="21"/>
      <c r="AN117" s="96">
        <v>9855</v>
      </c>
      <c r="AO117" s="21"/>
      <c r="AP117" s="96">
        <f>IF(E117,AN117,0)</f>
        <v>9855</v>
      </c>
      <c r="AQ117" s="21"/>
      <c r="AR117" s="96">
        <f>IF(O117,AN117,0)</f>
        <v>9855</v>
      </c>
    </row>
    <row r="118" spans="1:44" ht="8.85" customHeight="1" x14ac:dyDescent="0.3">
      <c r="A118" s="29"/>
      <c r="B118" s="21"/>
      <c r="D118" s="21"/>
      <c r="E118" s="27"/>
      <c r="F118" s="21"/>
      <c r="G118" s="21"/>
      <c r="H118" s="21"/>
      <c r="I118" s="21"/>
      <c r="J118" s="21"/>
      <c r="K118" s="21"/>
      <c r="L118" s="21"/>
      <c r="M118" s="21"/>
      <c r="N118" s="21"/>
      <c r="O118" s="21"/>
      <c r="P118" s="21"/>
      <c r="Q118" s="21"/>
      <c r="R118" s="21"/>
      <c r="S118" s="21"/>
      <c r="T118" s="21"/>
      <c r="U118" s="27"/>
      <c r="V118" s="21"/>
      <c r="W118" s="21"/>
      <c r="X118" s="21"/>
      <c r="Y118" s="21"/>
      <c r="Z118" s="21"/>
      <c r="AA118" s="21"/>
      <c r="AB118" s="27"/>
      <c r="AC118" s="21"/>
      <c r="AD118" s="21"/>
      <c r="AE118" s="21"/>
      <c r="AF118" s="27"/>
      <c r="AG118" s="21"/>
      <c r="AH118" s="21"/>
      <c r="AI118" s="21"/>
      <c r="AJ118" s="27"/>
      <c r="AK118" s="21"/>
      <c r="AL118" s="29"/>
      <c r="AM118" s="21"/>
      <c r="AN118" s="27"/>
      <c r="AO118" s="21"/>
      <c r="AP118" s="21"/>
      <c r="AQ118" s="21"/>
      <c r="AR118" s="21"/>
    </row>
    <row r="119" spans="1:44" ht="8.85" customHeight="1" x14ac:dyDescent="0.3">
      <c r="A119" s="10">
        <v>26</v>
      </c>
      <c r="B119" s="21"/>
      <c r="C119" s="10" t="s">
        <v>151</v>
      </c>
      <c r="D119" s="21"/>
      <c r="E119" s="277">
        <v>1214429</v>
      </c>
      <c r="F119" s="21"/>
      <c r="G119" s="66">
        <f>(E119/$AN119)</f>
        <v>84.931044128960067</v>
      </c>
      <c r="H119" s="21"/>
      <c r="I119" s="66">
        <f>IF(G$219,G119/G$219*100,0)</f>
        <v>190.48857105262766</v>
      </c>
      <c r="J119" s="21"/>
      <c r="K119" s="277">
        <v>63185</v>
      </c>
      <c r="L119" s="21"/>
      <c r="M119" s="277">
        <v>491387</v>
      </c>
      <c r="N119" s="21"/>
      <c r="O119" s="277">
        <v>782066</v>
      </c>
      <c r="P119" s="21"/>
      <c r="Q119" s="71">
        <f>(O119/$AN119)</f>
        <v>54.693754808028537</v>
      </c>
      <c r="R119" s="21"/>
      <c r="S119" s="71">
        <f>IF(Q$219,Q119/Q$219*100,0)</f>
        <v>323.83144396906232</v>
      </c>
      <c r="T119" s="21"/>
      <c r="U119" s="70">
        <f>(E119+O119)</f>
        <v>1996495</v>
      </c>
      <c r="V119" s="21"/>
      <c r="W119" s="21"/>
      <c r="X119" s="277">
        <v>789260</v>
      </c>
      <c r="Y119" s="21"/>
      <c r="Z119" s="71">
        <f>IF($U119,X119/$U119*100,0)</f>
        <v>39.532280321263016</v>
      </c>
      <c r="AA119" s="21"/>
      <c r="AB119" s="277">
        <v>0</v>
      </c>
      <c r="AC119" s="21"/>
      <c r="AD119" s="71">
        <f>IF($U119,AB119/$U119*100,0)</f>
        <v>0</v>
      </c>
      <c r="AE119" s="21"/>
      <c r="AF119" s="277">
        <v>0</v>
      </c>
      <c r="AG119" s="21"/>
      <c r="AH119" s="71">
        <f>IF($U119,AF119/$U119*100,0)</f>
        <v>0</v>
      </c>
      <c r="AI119" s="21"/>
      <c r="AJ119" s="277">
        <v>52673</v>
      </c>
      <c r="AK119" s="21"/>
      <c r="AL119" s="10">
        <v>26</v>
      </c>
      <c r="AM119" s="21"/>
      <c r="AN119" s="96">
        <v>14299</v>
      </c>
      <c r="AO119" s="21"/>
      <c r="AP119" s="96">
        <f>IF(E119,AN119,0)</f>
        <v>14299</v>
      </c>
      <c r="AQ119" s="21"/>
      <c r="AR119" s="96">
        <f>IF(O119,AN119,0)</f>
        <v>14299</v>
      </c>
    </row>
    <row r="120" spans="1:44" ht="8.85" customHeight="1" x14ac:dyDescent="0.3">
      <c r="A120" s="10">
        <v>27</v>
      </c>
      <c r="B120" s="21"/>
      <c r="C120" s="10" t="s">
        <v>152</v>
      </c>
      <c r="D120" s="21"/>
      <c r="E120" s="277">
        <v>1060009</v>
      </c>
      <c r="F120" s="21"/>
      <c r="G120" s="66">
        <f>(E120/$AN120)</f>
        <v>36.976628178742111</v>
      </c>
      <c r="H120" s="21"/>
      <c r="I120" s="66">
        <f>IF(G$219,G120/G$219*100,0)</f>
        <v>82.933456621795514</v>
      </c>
      <c r="J120" s="21"/>
      <c r="K120" s="277">
        <v>471085</v>
      </c>
      <c r="L120" s="21"/>
      <c r="M120" s="277">
        <v>482011</v>
      </c>
      <c r="N120" s="21"/>
      <c r="O120" s="277">
        <v>471017</v>
      </c>
      <c r="P120" s="21"/>
      <c r="Q120" s="71">
        <f>(O120/$AN120)</f>
        <v>16.430634527505493</v>
      </c>
      <c r="R120" s="21"/>
      <c r="S120" s="71">
        <f>IF(Q$219,Q120/Q$219*100,0)</f>
        <v>97.282699332776431</v>
      </c>
      <c r="T120" s="21"/>
      <c r="U120" s="70">
        <f>(E120+O120)</f>
        <v>1531026</v>
      </c>
      <c r="V120" s="21"/>
      <c r="W120" s="21"/>
      <c r="X120" s="277">
        <v>780735</v>
      </c>
      <c r="Y120" s="21"/>
      <c r="Z120" s="71">
        <f>IF($U120,X120/$U120*100,0)</f>
        <v>50.994235238330376</v>
      </c>
      <c r="AA120" s="21"/>
      <c r="AB120" s="277">
        <v>76299</v>
      </c>
      <c r="AC120" s="21"/>
      <c r="AD120" s="71">
        <f>IF($U120,AB120/$U120*100,0)</f>
        <v>4.9835208546425731</v>
      </c>
      <c r="AE120" s="21"/>
      <c r="AF120" s="277">
        <v>0</v>
      </c>
      <c r="AG120" s="21"/>
      <c r="AH120" s="71">
        <f>IF($U120,AF120/$U120*100,0)</f>
        <v>0</v>
      </c>
      <c r="AI120" s="21"/>
      <c r="AJ120" s="277">
        <v>121684</v>
      </c>
      <c r="AK120" s="21"/>
      <c r="AL120" s="10">
        <v>27</v>
      </c>
      <c r="AM120" s="21"/>
      <c r="AN120" s="96">
        <v>28667</v>
      </c>
      <c r="AO120" s="21"/>
      <c r="AP120" s="96">
        <f>IF(E120,AN120,0)</f>
        <v>28667</v>
      </c>
      <c r="AQ120" s="21"/>
      <c r="AR120" s="96">
        <f>IF(O120,AN120,0)</f>
        <v>28667</v>
      </c>
    </row>
    <row r="121" spans="1:44" ht="8.85" customHeight="1" x14ac:dyDescent="0.3">
      <c r="A121" s="10">
        <v>28</v>
      </c>
      <c r="B121" s="21"/>
      <c r="C121" s="10" t="s">
        <v>153</v>
      </c>
      <c r="D121" s="21"/>
      <c r="E121" s="277">
        <v>413032</v>
      </c>
      <c r="F121" s="21"/>
      <c r="G121" s="66">
        <f>(E121/$AN121)</f>
        <v>38.368044588945658</v>
      </c>
      <c r="H121" s="21"/>
      <c r="I121" s="66">
        <f>IF(G$219,G121/G$219*100,0)</f>
        <v>86.054210951818803</v>
      </c>
      <c r="J121" s="21"/>
      <c r="K121" s="277">
        <v>277496</v>
      </c>
      <c r="L121" s="21"/>
      <c r="M121" s="277">
        <v>97020</v>
      </c>
      <c r="N121" s="21"/>
      <c r="O121" s="277">
        <v>306880</v>
      </c>
      <c r="P121" s="21"/>
      <c r="Q121" s="71">
        <f>(O121/$AN121)</f>
        <v>28.507199256850907</v>
      </c>
      <c r="R121" s="21"/>
      <c r="S121" s="71">
        <f>IF(Q$219,Q121/Q$219*100,0)</f>
        <v>168.78576962327529</v>
      </c>
      <c r="T121" s="21"/>
      <c r="U121" s="70">
        <f>(E121+O121)</f>
        <v>719912</v>
      </c>
      <c r="V121" s="21"/>
      <c r="W121" s="21"/>
      <c r="X121" s="277">
        <v>477316</v>
      </c>
      <c r="Y121" s="21"/>
      <c r="Z121" s="71">
        <f>IF($U121,X121/$U121*100,0)</f>
        <v>66.301992465745812</v>
      </c>
      <c r="AA121" s="21"/>
      <c r="AB121" s="277">
        <v>27840</v>
      </c>
      <c r="AC121" s="21"/>
      <c r="AD121" s="71">
        <f>IF($U121,AB121/$U121*100,0)</f>
        <v>3.8671393170276369</v>
      </c>
      <c r="AE121" s="21"/>
      <c r="AF121" s="277">
        <v>0</v>
      </c>
      <c r="AG121" s="21"/>
      <c r="AH121" s="71">
        <f>IF($U121,AF121/$U121*100,0)</f>
        <v>0</v>
      </c>
      <c r="AI121" s="21"/>
      <c r="AJ121" s="277">
        <v>35950</v>
      </c>
      <c r="AK121" s="21"/>
      <c r="AL121" s="10">
        <v>28</v>
      </c>
      <c r="AM121" s="21"/>
      <c r="AN121" s="96">
        <v>10765</v>
      </c>
      <c r="AO121" s="21"/>
      <c r="AP121" s="96">
        <f>IF(E121,AN121,0)</f>
        <v>10765</v>
      </c>
      <c r="AQ121" s="21"/>
      <c r="AR121" s="96">
        <f>IF(O121,AN121,0)</f>
        <v>10765</v>
      </c>
    </row>
    <row r="122" spans="1:44" ht="8.85" customHeight="1" x14ac:dyDescent="0.3">
      <c r="A122" s="10">
        <v>29</v>
      </c>
      <c r="B122" s="21"/>
      <c r="C122" s="10" t="s">
        <v>94</v>
      </c>
      <c r="D122" s="21"/>
      <c r="E122" s="277">
        <v>57420037</v>
      </c>
      <c r="F122" s="21"/>
      <c r="G122" s="66">
        <f>(E122/$AN122)</f>
        <v>50.21305731035882</v>
      </c>
      <c r="H122" s="21"/>
      <c r="I122" s="66">
        <f>IF(G$219,G122/G$219*100,0)</f>
        <v>112.62093423354536</v>
      </c>
      <c r="J122" s="21"/>
      <c r="K122" s="277">
        <v>14076965</v>
      </c>
      <c r="L122" s="21"/>
      <c r="M122" s="277">
        <v>29395959</v>
      </c>
      <c r="N122" s="21"/>
      <c r="O122" s="277">
        <v>5958935</v>
      </c>
      <c r="P122" s="21"/>
      <c r="Q122" s="71">
        <f>(O122/$AN122)</f>
        <v>5.2110092625628752</v>
      </c>
      <c r="R122" s="21"/>
      <c r="S122" s="71">
        <f>IF(Q$219,Q122/Q$219*100,0)</f>
        <v>30.85340657182649</v>
      </c>
      <c r="T122" s="21"/>
      <c r="U122" s="70">
        <f>(E122+O122)</f>
        <v>63378972</v>
      </c>
      <c r="V122" s="21"/>
      <c r="W122" s="21"/>
      <c r="X122" s="277">
        <v>18255350</v>
      </c>
      <c r="Y122" s="21"/>
      <c r="Z122" s="71">
        <f>IF($U122,X122/$U122*100,0)</f>
        <v>28.803480750681786</v>
      </c>
      <c r="AA122" s="21"/>
      <c r="AB122" s="277">
        <v>115321</v>
      </c>
      <c r="AC122" s="21"/>
      <c r="AD122" s="71">
        <f>IF($U122,AB122/$U122*100,0)</f>
        <v>0.18195467102243312</v>
      </c>
      <c r="AE122" s="21"/>
      <c r="AF122" s="277">
        <v>2451058</v>
      </c>
      <c r="AG122" s="21"/>
      <c r="AH122" s="71">
        <f>IF($U122,AF122/$U122*100,0)</f>
        <v>3.8673047584299729</v>
      </c>
      <c r="AI122" s="21"/>
      <c r="AJ122" s="277">
        <v>-474263</v>
      </c>
      <c r="AK122" s="21"/>
      <c r="AL122" s="10">
        <v>29</v>
      </c>
      <c r="AM122" s="21"/>
      <c r="AN122" s="96">
        <v>1143528</v>
      </c>
      <c r="AO122" s="21"/>
      <c r="AP122" s="96">
        <f>IF(E122,AN122,0)</f>
        <v>1143528</v>
      </c>
      <c r="AQ122" s="21"/>
      <c r="AR122" s="96">
        <f>IF(O122,AN122,0)</f>
        <v>1143528</v>
      </c>
    </row>
    <row r="123" spans="1:44" ht="8.85" customHeight="1" x14ac:dyDescent="0.3">
      <c r="A123" s="10">
        <v>30</v>
      </c>
      <c r="B123" s="21"/>
      <c r="C123" s="10" t="s">
        <v>154</v>
      </c>
      <c r="D123" s="21"/>
      <c r="E123" s="277">
        <v>5292326</v>
      </c>
      <c r="F123" s="21"/>
      <c r="G123" s="66">
        <f>(E123/$AN123)</f>
        <v>74.983366392745822</v>
      </c>
      <c r="H123" s="21"/>
      <c r="I123" s="66">
        <f>IF(G$219,G123/G$219*100,0)</f>
        <v>168.17730740695498</v>
      </c>
      <c r="J123" s="21"/>
      <c r="K123" s="277">
        <v>1347676</v>
      </c>
      <c r="L123" s="21"/>
      <c r="M123" s="277">
        <v>2654420</v>
      </c>
      <c r="N123" s="21"/>
      <c r="O123" s="277">
        <v>1669570</v>
      </c>
      <c r="P123" s="21"/>
      <c r="Q123" s="71">
        <f>(O123/$AN123)</f>
        <v>23.655001416831965</v>
      </c>
      <c r="R123" s="21"/>
      <c r="S123" s="71">
        <f>IF(Q$219,Q123/Q$219*100,0)</f>
        <v>140.05681805518421</v>
      </c>
      <c r="T123" s="21"/>
      <c r="U123" s="70">
        <f>(E123+O123)</f>
        <v>6961896</v>
      </c>
      <c r="V123" s="21"/>
      <c r="W123" s="21"/>
      <c r="X123" s="277">
        <v>1893866</v>
      </c>
      <c r="Y123" s="21"/>
      <c r="Z123" s="71">
        <f>IF($U123,X123/$U123*100,0)</f>
        <v>27.203307834532431</v>
      </c>
      <c r="AA123" s="21"/>
      <c r="AB123" s="277">
        <v>2796</v>
      </c>
      <c r="AC123" s="21"/>
      <c r="AD123" s="71">
        <f>IF($U123,AB123/$U123*100,0)</f>
        <v>4.0161473253837746E-2</v>
      </c>
      <c r="AE123" s="21"/>
      <c r="AF123" s="277">
        <v>0</v>
      </c>
      <c r="AG123" s="21"/>
      <c r="AH123" s="71">
        <f>IF($U123,AF123/$U123*100,0)</f>
        <v>0</v>
      </c>
      <c r="AI123" s="21"/>
      <c r="AJ123" s="277">
        <v>144461</v>
      </c>
      <c r="AK123" s="21"/>
      <c r="AL123" s="10">
        <v>30</v>
      </c>
      <c r="AM123" s="21"/>
      <c r="AN123" s="96">
        <v>70580</v>
      </c>
      <c r="AO123" s="21"/>
      <c r="AP123" s="96">
        <f>IF(E123,AN123,0)</f>
        <v>70580</v>
      </c>
      <c r="AQ123" s="21"/>
      <c r="AR123" s="96">
        <f>IF(O123,AN123,0)</f>
        <v>70580</v>
      </c>
    </row>
    <row r="124" spans="1:4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9"/>
      <c r="AM124" s="21"/>
      <c r="AN124" s="27"/>
      <c r="AO124" s="21"/>
      <c r="AP124" s="21"/>
      <c r="AQ124" s="21"/>
      <c r="AR124" s="21"/>
    </row>
    <row r="125" spans="1:44" ht="8.85" customHeight="1" x14ac:dyDescent="0.3">
      <c r="A125" s="10">
        <v>31</v>
      </c>
      <c r="B125" s="21"/>
      <c r="C125" s="10" t="s">
        <v>155</v>
      </c>
      <c r="D125" s="21"/>
      <c r="E125" s="277">
        <v>683964</v>
      </c>
      <c r="F125" s="21"/>
      <c r="G125" s="66">
        <f>(E125/$AN125)</f>
        <v>43.953730480046268</v>
      </c>
      <c r="H125" s="21"/>
      <c r="I125" s="66">
        <f>IF(G$219,G125/G$219*100,0)</f>
        <v>98.582130920976098</v>
      </c>
      <c r="J125" s="21"/>
      <c r="K125" s="277">
        <v>335265</v>
      </c>
      <c r="L125" s="21"/>
      <c r="M125" s="277">
        <v>331623</v>
      </c>
      <c r="N125" s="21"/>
      <c r="O125" s="277">
        <v>321842</v>
      </c>
      <c r="P125" s="21"/>
      <c r="Q125" s="71">
        <f>(O125/$AN125)</f>
        <v>20.682603945761841</v>
      </c>
      <c r="R125" s="21"/>
      <c r="S125" s="71">
        <f>IF(Q$219,Q125/Q$219*100,0)</f>
        <v>122.45781121271865</v>
      </c>
      <c r="T125" s="21"/>
      <c r="U125" s="70">
        <f>(E125+O125)</f>
        <v>1005806</v>
      </c>
      <c r="V125" s="21"/>
      <c r="W125" s="21"/>
      <c r="X125" s="277">
        <v>618943</v>
      </c>
      <c r="Y125" s="21"/>
      <c r="Z125" s="71">
        <f>IF($U125,X125/$U125*100,0)</f>
        <v>61.537016084612738</v>
      </c>
      <c r="AA125" s="21"/>
      <c r="AB125" s="277">
        <v>0</v>
      </c>
      <c r="AC125" s="21"/>
      <c r="AD125" s="71">
        <f>IF($U125,AB125/$U125*100,0)</f>
        <v>0</v>
      </c>
      <c r="AE125" s="21"/>
      <c r="AF125" s="277">
        <v>0</v>
      </c>
      <c r="AG125" s="21"/>
      <c r="AH125" s="71">
        <f>IF($U125,AF125/$U125*100,0)</f>
        <v>0</v>
      </c>
      <c r="AI125" s="21"/>
      <c r="AJ125" s="277">
        <v>120224</v>
      </c>
      <c r="AK125" s="21"/>
      <c r="AL125" s="10">
        <v>31</v>
      </c>
      <c r="AM125" s="21"/>
      <c r="AN125" s="96">
        <v>15561</v>
      </c>
      <c r="AO125" s="21"/>
      <c r="AP125" s="96">
        <f>IF(E125,AN125,0)</f>
        <v>15561</v>
      </c>
      <c r="AQ125" s="21"/>
      <c r="AR125" s="96">
        <f>IF(O125,AN125,0)</f>
        <v>15561</v>
      </c>
    </row>
    <row r="126" spans="1:44" ht="8.85" customHeight="1" x14ac:dyDescent="0.3">
      <c r="A126" s="10">
        <v>32</v>
      </c>
      <c r="B126" s="21"/>
      <c r="C126" s="10" t="s">
        <v>156</v>
      </c>
      <c r="D126" s="21"/>
      <c r="E126" s="277">
        <v>1880500</v>
      </c>
      <c r="F126" s="21"/>
      <c r="G126" s="66">
        <f>(E126/$AN126)</f>
        <v>69.550262593387089</v>
      </c>
      <c r="H126" s="21"/>
      <c r="I126" s="66">
        <f>IF(G$219,G126/G$219*100,0)</f>
        <v>155.99160794058577</v>
      </c>
      <c r="J126" s="21"/>
      <c r="K126" s="277">
        <v>620076</v>
      </c>
      <c r="L126" s="21"/>
      <c r="M126" s="277">
        <v>1221515</v>
      </c>
      <c r="N126" s="21"/>
      <c r="O126" s="277">
        <v>528705</v>
      </c>
      <c r="P126" s="21"/>
      <c r="Q126" s="71">
        <f>(O126/$AN126)</f>
        <v>19.554146016717212</v>
      </c>
      <c r="R126" s="21"/>
      <c r="S126" s="71">
        <f>IF(Q$219,Q126/Q$219*100,0)</f>
        <v>115.77642387876261</v>
      </c>
      <c r="T126" s="21"/>
      <c r="U126" s="70">
        <f>(E126+O126)</f>
        <v>2409205</v>
      </c>
      <c r="V126" s="21"/>
      <c r="W126" s="21"/>
      <c r="X126" s="277">
        <v>1074816</v>
      </c>
      <c r="Y126" s="21"/>
      <c r="Z126" s="71">
        <f>IF($U126,X126/$U126*100,0)</f>
        <v>44.612890974408572</v>
      </c>
      <c r="AA126" s="21"/>
      <c r="AB126" s="277">
        <v>0</v>
      </c>
      <c r="AC126" s="21"/>
      <c r="AD126" s="71">
        <f>IF($U126,AB126/$U126*100,0)</f>
        <v>0</v>
      </c>
      <c r="AE126" s="21"/>
      <c r="AF126" s="277">
        <v>0</v>
      </c>
      <c r="AG126" s="21"/>
      <c r="AH126" s="71">
        <f>IF($U126,AF126/$U126*100,0)</f>
        <v>0</v>
      </c>
      <c r="AI126" s="21"/>
      <c r="AJ126" s="277">
        <v>36345</v>
      </c>
      <c r="AK126" s="21"/>
      <c r="AL126" s="10">
        <v>32</v>
      </c>
      <c r="AM126" s="21"/>
      <c r="AN126" s="96">
        <v>27038</v>
      </c>
      <c r="AO126" s="21"/>
      <c r="AP126" s="96">
        <f>IF(E126,AN126,0)</f>
        <v>27038</v>
      </c>
      <c r="AQ126" s="21"/>
      <c r="AR126" s="96">
        <f>IF(O126,AN126,0)</f>
        <v>27038</v>
      </c>
    </row>
    <row r="127" spans="1:44" ht="8.85" customHeight="1" x14ac:dyDescent="0.3">
      <c r="A127" s="10">
        <v>33</v>
      </c>
      <c r="B127" s="21"/>
      <c r="C127" s="10" t="s">
        <v>96</v>
      </c>
      <c r="D127" s="21"/>
      <c r="E127" s="277">
        <v>1876896</v>
      </c>
      <c r="F127" s="21"/>
      <c r="G127" s="66">
        <f>(E127/$AN127)</f>
        <v>33.646982897708938</v>
      </c>
      <c r="H127" s="21"/>
      <c r="I127" s="66">
        <f>IF(G$219,G127/G$219*100,0)</f>
        <v>75.46552333307875</v>
      </c>
      <c r="J127" s="21"/>
      <c r="K127" s="277">
        <v>717587</v>
      </c>
      <c r="L127" s="21"/>
      <c r="M127" s="277">
        <v>685479</v>
      </c>
      <c r="N127" s="21"/>
      <c r="O127" s="277">
        <v>817927</v>
      </c>
      <c r="P127" s="21"/>
      <c r="Q127" s="71">
        <f>(O127/$AN127)</f>
        <v>14.662919938331362</v>
      </c>
      <c r="R127" s="21"/>
      <c r="S127" s="71">
        <f>IF(Q$219,Q127/Q$219*100,0)</f>
        <v>86.816393445629558</v>
      </c>
      <c r="T127" s="21"/>
      <c r="U127" s="70">
        <f>(E127+O127)</f>
        <v>2694823</v>
      </c>
      <c r="V127" s="21"/>
      <c r="W127" s="21"/>
      <c r="X127" s="277">
        <v>1554897</v>
      </c>
      <c r="Y127" s="21"/>
      <c r="Z127" s="71">
        <f>IF($U127,X127/$U127*100,0)</f>
        <v>57.699411055939478</v>
      </c>
      <c r="AA127" s="21"/>
      <c r="AB127" s="277">
        <v>0</v>
      </c>
      <c r="AC127" s="21"/>
      <c r="AD127" s="71">
        <f>IF($U127,AB127/$U127*100,0)</f>
        <v>0</v>
      </c>
      <c r="AE127" s="21"/>
      <c r="AF127" s="277">
        <v>0</v>
      </c>
      <c r="AG127" s="21"/>
      <c r="AH127" s="71">
        <f>IF($U127,AF127/$U127*100,0)</f>
        <v>0</v>
      </c>
      <c r="AI127" s="21"/>
      <c r="AJ127" s="277">
        <v>56288</v>
      </c>
      <c r="AK127" s="21"/>
      <c r="AL127" s="10">
        <v>33</v>
      </c>
      <c r="AM127" s="21"/>
      <c r="AN127" s="96">
        <v>55782</v>
      </c>
      <c r="AO127" s="21"/>
      <c r="AP127" s="96">
        <f>IF(E127,AN127,0)</f>
        <v>55782</v>
      </c>
      <c r="AQ127" s="21"/>
      <c r="AR127" s="96">
        <f>IF(O127,AN127,0)</f>
        <v>55782</v>
      </c>
    </row>
    <row r="128" spans="1:44" ht="8.85" customHeight="1" x14ac:dyDescent="0.3">
      <c r="A128" s="10">
        <v>34</v>
      </c>
      <c r="B128" s="21"/>
      <c r="C128" s="10" t="s">
        <v>157</v>
      </c>
      <c r="D128" s="21"/>
      <c r="E128" s="277">
        <v>2338359</v>
      </c>
      <c r="F128" s="21"/>
      <c r="G128" s="66">
        <f>(E128/$AN128)</f>
        <v>26.323978385680512</v>
      </c>
      <c r="H128" s="21"/>
      <c r="I128" s="66">
        <f>IF(G$219,G128/G$219*100,0)</f>
        <v>59.041038274468882</v>
      </c>
      <c r="J128" s="21"/>
      <c r="K128" s="277">
        <v>759377</v>
      </c>
      <c r="L128" s="21"/>
      <c r="M128" s="277">
        <v>828582</v>
      </c>
      <c r="N128" s="21"/>
      <c r="O128" s="277">
        <v>1700577</v>
      </c>
      <c r="P128" s="21"/>
      <c r="Q128" s="71">
        <f>(O128/$AN128)</f>
        <v>19.144174265450861</v>
      </c>
      <c r="R128" s="21"/>
      <c r="S128" s="71">
        <f>IF(Q$219,Q128/Q$219*100,0)</f>
        <v>113.34905818289673</v>
      </c>
      <c r="T128" s="21"/>
      <c r="U128" s="70">
        <f>(E128+O128)</f>
        <v>4038936</v>
      </c>
      <c r="V128" s="21"/>
      <c r="W128" s="21"/>
      <c r="X128" s="277">
        <v>1194808</v>
      </c>
      <c r="Y128" s="21"/>
      <c r="Z128" s="71">
        <f>IF($U128,X128/$U128*100,0)</f>
        <v>29.582246413411852</v>
      </c>
      <c r="AA128" s="21"/>
      <c r="AB128" s="277">
        <v>0</v>
      </c>
      <c r="AC128" s="21"/>
      <c r="AD128" s="71">
        <f>IF($U128,AB128/$U128*100,0)</f>
        <v>0</v>
      </c>
      <c r="AE128" s="21"/>
      <c r="AF128" s="277">
        <v>0</v>
      </c>
      <c r="AG128" s="21"/>
      <c r="AH128" s="71">
        <f>IF($U128,AF128/$U128*100,0)</f>
        <v>0</v>
      </c>
      <c r="AI128" s="21"/>
      <c r="AJ128" s="277">
        <v>717417</v>
      </c>
      <c r="AK128" s="21"/>
      <c r="AL128" s="10">
        <v>34</v>
      </c>
      <c r="AM128" s="21"/>
      <c r="AN128" s="96">
        <v>88830</v>
      </c>
      <c r="AO128" s="21"/>
      <c r="AP128" s="96">
        <f>IF(E128,AN128,0)</f>
        <v>88830</v>
      </c>
      <c r="AQ128" s="21"/>
      <c r="AR128" s="96">
        <f>IF(O128,AN128,0)</f>
        <v>88830</v>
      </c>
    </row>
    <row r="129" spans="1:44" ht="8.85" customHeight="1" x14ac:dyDescent="0.3">
      <c r="A129" s="10">
        <v>35</v>
      </c>
      <c r="B129" s="21"/>
      <c r="C129" s="10" t="s">
        <v>158</v>
      </c>
      <c r="D129" s="21"/>
      <c r="E129" s="277">
        <v>946353</v>
      </c>
      <c r="F129" s="21"/>
      <c r="G129" s="66">
        <f>(E129/$AN129)</f>
        <v>56.475085039088142</v>
      </c>
      <c r="H129" s="21"/>
      <c r="I129" s="66">
        <f>IF(G$219,G129/G$219*100,0)</f>
        <v>126.66579528725327</v>
      </c>
      <c r="J129" s="21"/>
      <c r="K129" s="277">
        <v>392791</v>
      </c>
      <c r="L129" s="21"/>
      <c r="M129" s="277">
        <v>505282</v>
      </c>
      <c r="N129" s="21"/>
      <c r="O129" s="277">
        <v>473520</v>
      </c>
      <c r="P129" s="21"/>
      <c r="Q129" s="71">
        <f>(O129/$AN129)</f>
        <v>28.258041415527838</v>
      </c>
      <c r="R129" s="21"/>
      <c r="S129" s="71">
        <f>IF(Q$219,Q129/Q$219*100,0)</f>
        <v>167.31055286744891</v>
      </c>
      <c r="T129" s="21"/>
      <c r="U129" s="70">
        <f>(E129+O129)</f>
        <v>1419873</v>
      </c>
      <c r="V129" s="21"/>
      <c r="W129" s="21"/>
      <c r="X129" s="277">
        <v>842059</v>
      </c>
      <c r="Y129" s="21"/>
      <c r="Z129" s="71">
        <f>IF($U129,X129/$U129*100,0)</f>
        <v>59.30523363709289</v>
      </c>
      <c r="AA129" s="21"/>
      <c r="AB129" s="277">
        <v>0</v>
      </c>
      <c r="AC129" s="21"/>
      <c r="AD129" s="71">
        <f>IF($U129,AB129/$U129*100,0)</f>
        <v>0</v>
      </c>
      <c r="AE129" s="21"/>
      <c r="AF129" s="277">
        <v>0</v>
      </c>
      <c r="AG129" s="21"/>
      <c r="AH129" s="71">
        <f>IF($U129,AF129/$U129*100,0)</f>
        <v>0</v>
      </c>
      <c r="AI129" s="21"/>
      <c r="AJ129" s="277">
        <v>15795</v>
      </c>
      <c r="AK129" s="21"/>
      <c r="AL129" s="10">
        <v>35</v>
      </c>
      <c r="AM129" s="21"/>
      <c r="AN129" s="96">
        <v>16757</v>
      </c>
      <c r="AO129" s="21"/>
      <c r="AP129" s="96">
        <f>IF(E129,AN129,0)</f>
        <v>16757</v>
      </c>
      <c r="AQ129" s="21"/>
      <c r="AR129" s="96">
        <f>IF(O129,AN129,0)</f>
        <v>16757</v>
      </c>
    </row>
    <row r="130" spans="1:44"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96"/>
      <c r="AC130" s="21"/>
      <c r="AD130" s="21"/>
      <c r="AE130" s="21"/>
      <c r="AF130" s="96"/>
      <c r="AG130" s="21"/>
      <c r="AH130" s="21"/>
      <c r="AI130" s="21"/>
      <c r="AJ130" s="96"/>
      <c r="AK130" s="21"/>
      <c r="AL130" s="21"/>
      <c r="AM130" s="21"/>
      <c r="AN130" s="27"/>
      <c r="AO130" s="21"/>
      <c r="AP130" s="21"/>
      <c r="AQ130" s="21"/>
      <c r="AR130" s="21"/>
    </row>
    <row r="131" spans="1:44" ht="8.85" customHeight="1" x14ac:dyDescent="0.3">
      <c r="A131" s="10">
        <v>36</v>
      </c>
      <c r="B131" s="21"/>
      <c r="C131" s="10" t="s">
        <v>159</v>
      </c>
      <c r="D131" s="21"/>
      <c r="E131" s="277">
        <v>1718432</v>
      </c>
      <c r="F131" s="21"/>
      <c r="G131" s="66">
        <f>(E131/$AN131)</f>
        <v>46.331410083580479</v>
      </c>
      <c r="H131" s="21"/>
      <c r="I131" s="66">
        <f>IF(G$219,G131/G$219*100,0)</f>
        <v>103.91493701965646</v>
      </c>
      <c r="J131" s="21"/>
      <c r="K131" s="277">
        <v>548721</v>
      </c>
      <c r="L131" s="21"/>
      <c r="M131" s="277">
        <v>593111</v>
      </c>
      <c r="N131" s="21"/>
      <c r="O131" s="277">
        <v>841597</v>
      </c>
      <c r="P131" s="21"/>
      <c r="Q131" s="71">
        <f>(O131/$AN131)</f>
        <v>22.690671339983822</v>
      </c>
      <c r="R131" s="21"/>
      <c r="S131" s="71">
        <f>IF(Q$219,Q131/Q$219*100,0)</f>
        <v>134.34720089058078</v>
      </c>
      <c r="T131" s="21"/>
      <c r="U131" s="70">
        <f>(E131+O131)</f>
        <v>2560029</v>
      </c>
      <c r="V131" s="21"/>
      <c r="W131" s="21"/>
      <c r="X131" s="277">
        <v>1442917</v>
      </c>
      <c r="Y131" s="21"/>
      <c r="Z131" s="71">
        <f>IF($U131,X131/$U131*100,0)</f>
        <v>56.363306821914904</v>
      </c>
      <c r="AA131" s="21"/>
      <c r="AB131" s="277">
        <v>108856</v>
      </c>
      <c r="AC131" s="21"/>
      <c r="AD131" s="71">
        <f>IF($U131,AB131/$U131*100,0)</f>
        <v>4.2521393312341385</v>
      </c>
      <c r="AE131" s="21"/>
      <c r="AF131" s="277">
        <v>0</v>
      </c>
      <c r="AG131" s="21"/>
      <c r="AH131" s="71">
        <f>IF($U131,AF131/$U131*100,0)</f>
        <v>0</v>
      </c>
      <c r="AI131" s="21"/>
      <c r="AJ131" s="277">
        <v>105423</v>
      </c>
      <c r="AK131" s="21"/>
      <c r="AL131" s="10">
        <v>36</v>
      </c>
      <c r="AM131" s="21"/>
      <c r="AN131" s="96">
        <v>37090</v>
      </c>
      <c r="AO131" s="21"/>
      <c r="AP131" s="96">
        <f>IF(E131,AN131,0)</f>
        <v>37090</v>
      </c>
      <c r="AQ131" s="21"/>
      <c r="AR131" s="96">
        <f>IF(O131,AN131,0)</f>
        <v>37090</v>
      </c>
    </row>
    <row r="132" spans="1:44" ht="8.85" customHeight="1" x14ac:dyDescent="0.3">
      <c r="A132" s="10">
        <v>37</v>
      </c>
      <c r="B132" s="21"/>
      <c r="C132" s="10" t="s">
        <v>160</v>
      </c>
      <c r="D132" s="21"/>
      <c r="E132" s="277">
        <v>1242217</v>
      </c>
      <c r="F132" s="21"/>
      <c r="G132" s="66">
        <f>(E132/$AN132)</f>
        <v>52.92335548738923</v>
      </c>
      <c r="H132" s="21"/>
      <c r="I132" s="66">
        <f>IF(G$219,G132/G$219*100,0)</f>
        <v>118.69975773282013</v>
      </c>
      <c r="J132" s="21"/>
      <c r="K132" s="277">
        <v>633746</v>
      </c>
      <c r="L132" s="21"/>
      <c r="M132" s="277">
        <v>515906</v>
      </c>
      <c r="N132" s="21"/>
      <c r="O132" s="277">
        <v>554998</v>
      </c>
      <c r="P132" s="21"/>
      <c r="Q132" s="71">
        <f>(O132/$AN132)</f>
        <v>23.645109066121336</v>
      </c>
      <c r="R132" s="21"/>
      <c r="S132" s="71">
        <f>IF(Q$219,Q132/Q$219*100,0)</f>
        <v>139.9982473056331</v>
      </c>
      <c r="T132" s="21"/>
      <c r="U132" s="70">
        <f>(E132+O132)</f>
        <v>1797215</v>
      </c>
      <c r="V132" s="21"/>
      <c r="W132" s="21"/>
      <c r="X132" s="277">
        <v>676818</v>
      </c>
      <c r="Y132" s="21"/>
      <c r="Z132" s="71">
        <f>IF($U132,X132/$U132*100,0)</f>
        <v>37.659267255169802</v>
      </c>
      <c r="AA132" s="21"/>
      <c r="AB132" s="277">
        <v>40003</v>
      </c>
      <c r="AC132" s="21"/>
      <c r="AD132" s="71">
        <f>IF($U132,AB132/$U132*100,0)</f>
        <v>2.2258327467776531</v>
      </c>
      <c r="AE132" s="21"/>
      <c r="AF132" s="277">
        <v>0</v>
      </c>
      <c r="AG132" s="21"/>
      <c r="AH132" s="71">
        <f>IF($U132,AF132/$U132*100,0)</f>
        <v>0</v>
      </c>
      <c r="AI132" s="21"/>
      <c r="AJ132" s="277">
        <v>43206</v>
      </c>
      <c r="AK132" s="21"/>
      <c r="AL132" s="10">
        <v>37</v>
      </c>
      <c r="AM132" s="21"/>
      <c r="AN132" s="96">
        <v>23472</v>
      </c>
      <c r="AO132" s="21"/>
      <c r="AP132" s="96">
        <f>IF(E132,AN132,0)</f>
        <v>23472</v>
      </c>
      <c r="AQ132" s="21"/>
      <c r="AR132" s="96">
        <f>IF(O132,AN132,0)</f>
        <v>23472</v>
      </c>
    </row>
    <row r="133" spans="1:44" ht="8.85" customHeight="1" x14ac:dyDescent="0.3">
      <c r="A133" s="10">
        <v>38</v>
      </c>
      <c r="B133" s="21"/>
      <c r="C133" s="10" t="s">
        <v>161</v>
      </c>
      <c r="D133" s="21"/>
      <c r="E133" s="277">
        <v>1214447</v>
      </c>
      <c r="F133" s="21"/>
      <c r="G133" s="66">
        <f>(E133/$AN133)</f>
        <v>78.630430560051792</v>
      </c>
      <c r="H133" s="21"/>
      <c r="I133" s="66">
        <f>IF(G$219,G133/G$219*100,0)</f>
        <v>176.35716730261905</v>
      </c>
      <c r="J133" s="21"/>
      <c r="K133" s="277">
        <v>387298</v>
      </c>
      <c r="L133" s="21"/>
      <c r="M133" s="277">
        <v>654355</v>
      </c>
      <c r="N133" s="21"/>
      <c r="O133" s="277">
        <v>440005</v>
      </c>
      <c r="P133" s="21"/>
      <c r="Q133" s="71">
        <f>(O133/$AN133)</f>
        <v>28.488507607640013</v>
      </c>
      <c r="R133" s="21"/>
      <c r="S133" s="71">
        <f>IF(Q$219,Q133/Q$219*100,0)</f>
        <v>168.67509988090026</v>
      </c>
      <c r="T133" s="21"/>
      <c r="U133" s="70">
        <f>(E133+O133)</f>
        <v>1654452</v>
      </c>
      <c r="V133" s="21"/>
      <c r="W133" s="21"/>
      <c r="X133" s="277">
        <v>891556</v>
      </c>
      <c r="Y133" s="21"/>
      <c r="Z133" s="71">
        <f>IF($U133,X133/$U133*100,0)</f>
        <v>53.888296547739067</v>
      </c>
      <c r="AA133" s="21"/>
      <c r="AB133" s="277">
        <v>0</v>
      </c>
      <c r="AC133" s="21"/>
      <c r="AD133" s="71">
        <f>IF($U133,AB133/$U133*100,0)</f>
        <v>0</v>
      </c>
      <c r="AE133" s="21"/>
      <c r="AF133" s="277">
        <v>0</v>
      </c>
      <c r="AG133" s="21"/>
      <c r="AH133" s="71">
        <f>IF($U133,AF133/$U133*100,0)</f>
        <v>0</v>
      </c>
      <c r="AI133" s="21"/>
      <c r="AJ133" s="277">
        <v>14134</v>
      </c>
      <c r="AK133" s="21"/>
      <c r="AL133" s="10">
        <v>38</v>
      </c>
      <c r="AM133" s="21"/>
      <c r="AN133" s="96">
        <v>15445</v>
      </c>
      <c r="AO133" s="21"/>
      <c r="AP133" s="96">
        <f>IF(E133,AN133,0)</f>
        <v>15445</v>
      </c>
      <c r="AQ133" s="21"/>
      <c r="AR133" s="96">
        <f>IF(O133,AN133,0)</f>
        <v>15445</v>
      </c>
    </row>
    <row r="134" spans="1:44" ht="8.85" customHeight="1" x14ac:dyDescent="0.3">
      <c r="A134" s="10">
        <v>39</v>
      </c>
      <c r="B134" s="21"/>
      <c r="C134" s="10" t="s">
        <v>162</v>
      </c>
      <c r="D134" s="21"/>
      <c r="E134" s="277">
        <v>1020597</v>
      </c>
      <c r="F134" s="21"/>
      <c r="G134" s="66">
        <f>(E134/$AN134)</f>
        <v>50.78354978354978</v>
      </c>
      <c r="H134" s="21"/>
      <c r="I134" s="66">
        <f>IF(G$219,G134/G$219*100,0)</f>
        <v>113.90046985128035</v>
      </c>
      <c r="J134" s="21"/>
      <c r="K134" s="277">
        <v>309924</v>
      </c>
      <c r="L134" s="21"/>
      <c r="M134" s="277">
        <v>581849</v>
      </c>
      <c r="N134" s="21"/>
      <c r="O134" s="277">
        <v>357604</v>
      </c>
      <c r="P134" s="21"/>
      <c r="Q134" s="71">
        <f>(O134/$AN134)</f>
        <v>17.793899587003036</v>
      </c>
      <c r="R134" s="21"/>
      <c r="S134" s="71">
        <f>IF(Q$219,Q134/Q$219*100,0)</f>
        <v>105.35433556033446</v>
      </c>
      <c r="T134" s="21"/>
      <c r="U134" s="70">
        <f>(E134+O134)</f>
        <v>1378201</v>
      </c>
      <c r="V134" s="21"/>
      <c r="W134" s="21"/>
      <c r="X134" s="277">
        <v>590433</v>
      </c>
      <c r="Y134" s="21"/>
      <c r="Z134" s="71">
        <f>IF($U134,X134/$U134*100,0)</f>
        <v>42.840848323285208</v>
      </c>
      <c r="AA134" s="21"/>
      <c r="AB134" s="277">
        <v>0</v>
      </c>
      <c r="AC134" s="21"/>
      <c r="AD134" s="71">
        <f>IF($U134,AB134/$U134*100,0)</f>
        <v>0</v>
      </c>
      <c r="AE134" s="21"/>
      <c r="AF134" s="277">
        <v>0</v>
      </c>
      <c r="AG134" s="21"/>
      <c r="AH134" s="71">
        <f>IF($U134,AF134/$U134*100,0)</f>
        <v>0</v>
      </c>
      <c r="AI134" s="21"/>
      <c r="AJ134" s="277">
        <v>27110</v>
      </c>
      <c r="AK134" s="21"/>
      <c r="AL134" s="10">
        <v>39</v>
      </c>
      <c r="AM134" s="21"/>
      <c r="AN134" s="96">
        <v>20097</v>
      </c>
      <c r="AO134" s="21"/>
      <c r="AP134" s="96">
        <f>IF(E134,AN134,0)</f>
        <v>20097</v>
      </c>
      <c r="AQ134" s="21"/>
      <c r="AR134" s="96">
        <f>IF(O134,AN134,0)</f>
        <v>20097</v>
      </c>
    </row>
    <row r="135" spans="1:44" ht="8.85" customHeight="1" x14ac:dyDescent="0.3">
      <c r="A135" s="10">
        <v>40</v>
      </c>
      <c r="B135" s="21"/>
      <c r="C135" s="10" t="s">
        <v>163</v>
      </c>
      <c r="D135" s="21"/>
      <c r="E135" s="277">
        <v>780484</v>
      </c>
      <c r="F135" s="21"/>
      <c r="G135" s="66">
        <f>(E135/$AN135)</f>
        <v>68.415497896213182</v>
      </c>
      <c r="H135" s="21"/>
      <c r="I135" s="66">
        <f>IF(G$219,G135/G$219*100,0)</f>
        <v>153.44648786273291</v>
      </c>
      <c r="J135" s="21"/>
      <c r="K135" s="279">
        <v>234232</v>
      </c>
      <c r="L135" s="21"/>
      <c r="M135" s="279">
        <v>361729</v>
      </c>
      <c r="N135" s="21"/>
      <c r="O135" s="279">
        <v>571571</v>
      </c>
      <c r="P135" s="21"/>
      <c r="Q135" s="71">
        <f>(O135/$AN135)</f>
        <v>50.102647265077138</v>
      </c>
      <c r="R135" s="21"/>
      <c r="S135" s="71">
        <f>IF(Q$219,Q135/Q$219*100,0)</f>
        <v>296.64835898487019</v>
      </c>
      <c r="T135" s="21"/>
      <c r="U135" s="70">
        <f>(E135+O135)</f>
        <v>1352055</v>
      </c>
      <c r="V135" s="21"/>
      <c r="W135" s="21"/>
      <c r="X135" s="279">
        <v>817439</v>
      </c>
      <c r="Y135" s="21"/>
      <c r="Z135" s="71">
        <f>IF($U135,X135/$U135*100,0)</f>
        <v>60.459004996098528</v>
      </c>
      <c r="AA135" s="21"/>
      <c r="AB135" s="279">
        <v>0</v>
      </c>
      <c r="AC135" s="21"/>
      <c r="AD135" s="71">
        <f>IF($U135,AB135/$U135*100,0)</f>
        <v>0</v>
      </c>
      <c r="AE135" s="21"/>
      <c r="AF135" s="279">
        <v>0</v>
      </c>
      <c r="AG135" s="21"/>
      <c r="AH135" s="71">
        <f>IF($U135,AF135/$U135*100,0)</f>
        <v>0</v>
      </c>
      <c r="AI135" s="21"/>
      <c r="AJ135" s="279">
        <v>147637</v>
      </c>
      <c r="AK135" s="21"/>
      <c r="AL135" s="10">
        <v>40</v>
      </c>
      <c r="AM135" s="21"/>
      <c r="AN135" s="96">
        <v>11408</v>
      </c>
      <c r="AO135" s="21"/>
      <c r="AP135" s="96">
        <f>IF(E135,AN135,0)</f>
        <v>11408</v>
      </c>
      <c r="AQ135" s="21"/>
      <c r="AR135" s="96">
        <f>IF(O135,AN135,0)</f>
        <v>11408</v>
      </c>
    </row>
    <row r="136" spans="1:44" ht="8.85" customHeight="1" x14ac:dyDescent="0.3">
      <c r="A136" s="29"/>
      <c r="B136" s="21"/>
      <c r="D136" s="21"/>
      <c r="E136" s="27"/>
      <c r="F136" s="21"/>
      <c r="G136" s="21"/>
      <c r="H136" s="21"/>
      <c r="I136" s="21"/>
      <c r="J136" s="21"/>
      <c r="K136" s="27"/>
      <c r="L136" s="21"/>
      <c r="M136" s="27"/>
      <c r="N136" s="21"/>
      <c r="O136" s="27"/>
      <c r="P136" s="21"/>
      <c r="Q136" s="21"/>
      <c r="R136" s="21"/>
      <c r="S136" s="21"/>
      <c r="T136" s="21"/>
      <c r="U136" s="27"/>
      <c r="V136" s="21"/>
      <c r="W136" s="21"/>
      <c r="X136" s="27"/>
      <c r="Y136" s="21"/>
      <c r="Z136" s="21"/>
      <c r="AA136" s="21"/>
      <c r="AB136" s="27"/>
      <c r="AC136" s="21"/>
      <c r="AD136" s="21"/>
      <c r="AE136" s="21"/>
      <c r="AF136" s="27"/>
      <c r="AG136" s="21"/>
      <c r="AH136" s="21"/>
      <c r="AI136" s="21"/>
      <c r="AJ136" s="27"/>
      <c r="AK136" s="21"/>
      <c r="AL136" s="29"/>
      <c r="AM136" s="21"/>
      <c r="AN136" s="27"/>
      <c r="AO136" s="21"/>
      <c r="AP136" s="21"/>
      <c r="AQ136" s="21"/>
      <c r="AR136" s="21"/>
    </row>
    <row r="137" spans="1:44" ht="8.85" customHeight="1" x14ac:dyDescent="0.3">
      <c r="A137" s="10">
        <v>41</v>
      </c>
      <c r="B137" s="21"/>
      <c r="C137" s="10" t="s">
        <v>164</v>
      </c>
      <c r="D137" s="21"/>
      <c r="E137" s="277">
        <v>1577047</v>
      </c>
      <c r="F137" s="21"/>
      <c r="G137" s="66">
        <f>(E137/$AN137)</f>
        <v>45.939205919193682</v>
      </c>
      <c r="H137" s="21"/>
      <c r="I137" s="66">
        <f>IF(G$219,G137/G$219*100,0)</f>
        <v>103.03527738988095</v>
      </c>
      <c r="J137" s="21"/>
      <c r="K137" s="277">
        <v>544928</v>
      </c>
      <c r="L137" s="21"/>
      <c r="M137" s="277">
        <v>723282</v>
      </c>
      <c r="N137" s="21"/>
      <c r="O137" s="279">
        <v>876572</v>
      </c>
      <c r="P137" s="21"/>
      <c r="Q137" s="71">
        <f>(O137/$AN137)</f>
        <v>25.534446095138222</v>
      </c>
      <c r="R137" s="21"/>
      <c r="S137" s="71">
        <f>IF(Q$219,Q137/Q$219*100,0)</f>
        <v>151.1846568033578</v>
      </c>
      <c r="T137" s="21"/>
      <c r="U137" s="70">
        <f>(E137+O137)</f>
        <v>2453619</v>
      </c>
      <c r="V137" s="21"/>
      <c r="W137" s="21"/>
      <c r="X137" s="279">
        <v>1185758</v>
      </c>
      <c r="Y137" s="21"/>
      <c r="Z137" s="71">
        <f>IF($U137,X137/$U137*100,0)</f>
        <v>48.326899979173618</v>
      </c>
      <c r="AA137" s="21"/>
      <c r="AB137" s="279">
        <v>40934</v>
      </c>
      <c r="AC137" s="21"/>
      <c r="AD137" s="71">
        <f>IF($U137,AB137/$U137*100,0)</f>
        <v>1.6683111762665677</v>
      </c>
      <c r="AE137" s="21"/>
      <c r="AF137" s="279">
        <v>0</v>
      </c>
      <c r="AG137" s="21"/>
      <c r="AH137" s="71">
        <f>IF($U137,AF137/$U137*100,0)</f>
        <v>0</v>
      </c>
      <c r="AI137" s="21"/>
      <c r="AJ137" s="277">
        <v>77969</v>
      </c>
      <c r="AK137" s="21"/>
      <c r="AL137" s="10">
        <v>41</v>
      </c>
      <c r="AM137" s="21"/>
      <c r="AN137" s="96">
        <v>34329</v>
      </c>
      <c r="AO137" s="21"/>
      <c r="AP137" s="96">
        <f>IF(E137,AN137,0)</f>
        <v>34329</v>
      </c>
      <c r="AQ137" s="21"/>
      <c r="AR137" s="96">
        <f>IF(O137,AN137,0)</f>
        <v>34329</v>
      </c>
    </row>
    <row r="138" spans="1:44" ht="8.85" customHeight="1" x14ac:dyDescent="0.3">
      <c r="A138" s="10">
        <v>42</v>
      </c>
      <c r="B138" s="21"/>
      <c r="C138" s="10" t="s">
        <v>165</v>
      </c>
      <c r="D138" s="21"/>
      <c r="E138" s="277">
        <v>4701791</v>
      </c>
      <c r="F138" s="21"/>
      <c r="G138" s="66">
        <f>(E138/$AN138)</f>
        <v>43.564144614928473</v>
      </c>
      <c r="H138" s="21"/>
      <c r="I138" s="66">
        <f>IF(G$219,G138/G$219*100,0)</f>
        <v>97.708343773888785</v>
      </c>
      <c r="J138" s="21"/>
      <c r="K138" s="277">
        <v>1521255</v>
      </c>
      <c r="L138" s="21"/>
      <c r="M138" s="277">
        <v>2783374</v>
      </c>
      <c r="N138" s="21"/>
      <c r="O138" s="279">
        <v>2208815</v>
      </c>
      <c r="P138" s="21"/>
      <c r="Q138" s="71">
        <f>(O138/$AN138)</f>
        <v>20.465634497072124</v>
      </c>
      <c r="R138" s="21"/>
      <c r="S138" s="71">
        <f>IF(Q$219,Q138/Q$219*100,0)</f>
        <v>121.17317588071457</v>
      </c>
      <c r="T138" s="21"/>
      <c r="U138" s="70">
        <f>(E138+O138)</f>
        <v>6910606</v>
      </c>
      <c r="V138" s="21"/>
      <c r="W138" s="21"/>
      <c r="X138" s="279">
        <v>1957402</v>
      </c>
      <c r="Y138" s="21"/>
      <c r="Z138" s="71">
        <f>IF($U138,X138/$U138*100,0)</f>
        <v>28.324607132862155</v>
      </c>
      <c r="AA138" s="21"/>
      <c r="AB138" s="279">
        <v>125794</v>
      </c>
      <c r="AC138" s="21"/>
      <c r="AD138" s="71">
        <f>IF($U138,AB138/$U138*100,0)</f>
        <v>1.8203034581916548</v>
      </c>
      <c r="AE138" s="21"/>
      <c r="AF138" s="279">
        <v>0</v>
      </c>
      <c r="AG138" s="21"/>
      <c r="AH138" s="71">
        <f>IF($U138,AF138/$U138*100,0)</f>
        <v>0</v>
      </c>
      <c r="AI138" s="21"/>
      <c r="AJ138" s="277">
        <v>182620</v>
      </c>
      <c r="AK138" s="21"/>
      <c r="AL138" s="10">
        <v>42</v>
      </c>
      <c r="AM138" s="21"/>
      <c r="AN138" s="96">
        <v>107928</v>
      </c>
      <c r="AO138" s="21"/>
      <c r="AP138" s="96">
        <f>IF(E138,AN138,0)</f>
        <v>107928</v>
      </c>
      <c r="AQ138" s="21"/>
      <c r="AR138" s="96">
        <f>IF(O138,AN138,0)</f>
        <v>107928</v>
      </c>
    </row>
    <row r="139" spans="1:44" ht="8.85" customHeight="1" x14ac:dyDescent="0.3">
      <c r="A139" s="10">
        <v>43</v>
      </c>
      <c r="B139" s="21"/>
      <c r="C139" s="10" t="s">
        <v>166</v>
      </c>
      <c r="D139" s="21"/>
      <c r="E139" s="277">
        <v>9747570</v>
      </c>
      <c r="F139" s="21"/>
      <c r="G139" s="66">
        <f>(E139/$AN139)</f>
        <v>29.627962395022479</v>
      </c>
      <c r="H139" s="21"/>
      <c r="I139" s="66">
        <f>IF(G$219,G139/G$219*100,0)</f>
        <v>66.451416884257782</v>
      </c>
      <c r="J139" s="21"/>
      <c r="K139" s="277">
        <v>2612397</v>
      </c>
      <c r="L139" s="21"/>
      <c r="M139" s="277">
        <v>3942606</v>
      </c>
      <c r="N139" s="21"/>
      <c r="O139" s="279">
        <v>6800609</v>
      </c>
      <c r="P139" s="21"/>
      <c r="Q139" s="71">
        <f>(O139/$AN139)</f>
        <v>20.670606901540733</v>
      </c>
      <c r="R139" s="21"/>
      <c r="S139" s="71">
        <f>IF(Q$219,Q139/Q$219*100,0)</f>
        <v>122.38677896841365</v>
      </c>
      <c r="T139" s="21"/>
      <c r="U139" s="70">
        <f>(E139+O139)</f>
        <v>16548179</v>
      </c>
      <c r="V139" s="21"/>
      <c r="W139" s="21"/>
      <c r="X139" s="279">
        <v>7385456</v>
      </c>
      <c r="Y139" s="21"/>
      <c r="Z139" s="71">
        <f>IF($U139,X139/$U139*100,0)</f>
        <v>44.630022433284047</v>
      </c>
      <c r="AA139" s="21"/>
      <c r="AB139" s="279">
        <v>505616</v>
      </c>
      <c r="AC139" s="21"/>
      <c r="AD139" s="71">
        <f>IF($U139,AB139/$U139*100,0)</f>
        <v>3.0554177592591913</v>
      </c>
      <c r="AE139" s="21"/>
      <c r="AF139" s="279">
        <v>0</v>
      </c>
      <c r="AG139" s="21"/>
      <c r="AH139" s="71">
        <f>IF($U139,AF139/$U139*100,0)</f>
        <v>0</v>
      </c>
      <c r="AI139" s="21"/>
      <c r="AJ139" s="277">
        <v>18278</v>
      </c>
      <c r="AK139" s="21"/>
      <c r="AL139" s="10">
        <v>43</v>
      </c>
      <c r="AM139" s="21"/>
      <c r="AN139" s="96">
        <v>328999</v>
      </c>
      <c r="AO139" s="21"/>
      <c r="AP139" s="96">
        <f>IF(E139,AN139,0)</f>
        <v>328999</v>
      </c>
      <c r="AQ139" s="21"/>
      <c r="AR139" s="96">
        <f>IF(O139,AN139,0)</f>
        <v>328999</v>
      </c>
    </row>
    <row r="140" spans="1:44" ht="8.85" customHeight="1" x14ac:dyDescent="0.3">
      <c r="A140" s="10">
        <v>44</v>
      </c>
      <c r="B140" s="21"/>
      <c r="C140" s="10" t="s">
        <v>167</v>
      </c>
      <c r="D140" s="21"/>
      <c r="E140" s="277">
        <v>2103664</v>
      </c>
      <c r="F140" s="21"/>
      <c r="G140" s="66">
        <f>(E140/$AN140)</f>
        <v>41.232952429487057</v>
      </c>
      <c r="H140" s="21"/>
      <c r="I140" s="66">
        <f>IF(G$219,G140/G$219*100,0)</f>
        <v>92.479802516589331</v>
      </c>
      <c r="J140" s="21"/>
      <c r="K140" s="277">
        <v>867073</v>
      </c>
      <c r="L140" s="21"/>
      <c r="M140" s="277">
        <v>1021653</v>
      </c>
      <c r="N140" s="21"/>
      <c r="O140" s="279">
        <v>955242</v>
      </c>
      <c r="P140" s="21"/>
      <c r="Q140" s="71">
        <f>(O140/$AN140)</f>
        <v>18.72325996197495</v>
      </c>
      <c r="R140" s="21"/>
      <c r="S140" s="71">
        <f>IF(Q$219,Q140/Q$219*100,0)</f>
        <v>110.85690369176227</v>
      </c>
      <c r="T140" s="21"/>
      <c r="U140" s="70">
        <f>(E140+O140)</f>
        <v>3058906</v>
      </c>
      <c r="V140" s="21"/>
      <c r="W140" s="21"/>
      <c r="X140" s="279">
        <v>1700178</v>
      </c>
      <c r="Y140" s="21"/>
      <c r="Z140" s="71">
        <f>IF($U140,X140/$U140*100,0)</f>
        <v>55.581243751851147</v>
      </c>
      <c r="AA140" s="21"/>
      <c r="AB140" s="279">
        <v>357514</v>
      </c>
      <c r="AC140" s="21"/>
      <c r="AD140" s="71">
        <f>IF($U140,AB140/$U140*100,0)</f>
        <v>11.687642575482869</v>
      </c>
      <c r="AE140" s="21"/>
      <c r="AF140" s="279">
        <v>0</v>
      </c>
      <c r="AG140" s="21"/>
      <c r="AH140" s="71">
        <f>IF($U140,AF140/$U140*100,0)</f>
        <v>0</v>
      </c>
      <c r="AI140" s="21"/>
      <c r="AJ140" s="277">
        <v>100266</v>
      </c>
      <c r="AK140" s="21"/>
      <c r="AL140" s="10">
        <v>44</v>
      </c>
      <c r="AM140" s="21"/>
      <c r="AN140" s="96">
        <v>51019</v>
      </c>
      <c r="AO140" s="21"/>
      <c r="AP140" s="96">
        <f>IF(E140,AN140,0)</f>
        <v>51019</v>
      </c>
      <c r="AQ140" s="21"/>
      <c r="AR140" s="96">
        <f>IF(O140,AN140,0)</f>
        <v>51019</v>
      </c>
    </row>
    <row r="141" spans="1:44" ht="8.85" customHeight="1" x14ac:dyDescent="0.3">
      <c r="A141" s="10">
        <v>45</v>
      </c>
      <c r="B141" s="21"/>
      <c r="C141" s="10" t="s">
        <v>168</v>
      </c>
      <c r="D141" s="21"/>
      <c r="E141" s="277">
        <v>385313</v>
      </c>
      <c r="F141" s="21"/>
      <c r="G141" s="66">
        <f>(E141/$AN141)</f>
        <v>171.55520926090827</v>
      </c>
      <c r="H141" s="21"/>
      <c r="I141" s="66">
        <f>IF(G$219,G141/G$219*100,0)</f>
        <v>384.77457805798758</v>
      </c>
      <c r="J141" s="21"/>
      <c r="K141" s="277">
        <v>247359</v>
      </c>
      <c r="L141" s="21"/>
      <c r="M141" s="277">
        <v>137954</v>
      </c>
      <c r="N141" s="21"/>
      <c r="O141" s="279">
        <v>141286</v>
      </c>
      <c r="P141" s="21"/>
      <c r="Q141" s="71">
        <f>(O141/$AN141)</f>
        <v>62.905609973285841</v>
      </c>
      <c r="R141" s="21"/>
      <c r="S141" s="71">
        <f>IF(Q$219,Q141/Q$219*100,0)</f>
        <v>372.45229520086912</v>
      </c>
      <c r="T141" s="21"/>
      <c r="U141" s="70">
        <f>(E141+O141)</f>
        <v>526599</v>
      </c>
      <c r="V141" s="21"/>
      <c r="W141" s="21"/>
      <c r="X141" s="279">
        <v>310157</v>
      </c>
      <c r="Y141" s="21"/>
      <c r="Z141" s="71">
        <f>IF($U141,X141/$U141*100,0)</f>
        <v>58.898136912527363</v>
      </c>
      <c r="AA141" s="21"/>
      <c r="AB141" s="279">
        <v>0</v>
      </c>
      <c r="AC141" s="21"/>
      <c r="AD141" s="71">
        <f>IF($U141,AB141/$U141*100,0)</f>
        <v>0</v>
      </c>
      <c r="AE141" s="21"/>
      <c r="AF141" s="279">
        <v>0</v>
      </c>
      <c r="AG141" s="21"/>
      <c r="AH141" s="71">
        <f>IF($U141,AF141/$U141*100,0)</f>
        <v>0</v>
      </c>
      <c r="AI141" s="21"/>
      <c r="AJ141" s="277">
        <v>2388</v>
      </c>
      <c r="AK141" s="21"/>
      <c r="AL141" s="10">
        <v>45</v>
      </c>
      <c r="AM141" s="21"/>
      <c r="AN141" s="96">
        <v>2246</v>
      </c>
      <c r="AO141" s="21"/>
      <c r="AP141" s="96">
        <f>IF(E141,AN141,0)</f>
        <v>2246</v>
      </c>
      <c r="AQ141" s="21"/>
      <c r="AR141" s="96">
        <f>IF(O141,AN141,0)</f>
        <v>2246</v>
      </c>
    </row>
    <row r="142" spans="1:44" ht="8.85" customHeight="1" x14ac:dyDescent="0.3">
      <c r="A142" s="29"/>
      <c r="B142" s="21"/>
      <c r="D142" s="21"/>
      <c r="E142" s="21"/>
      <c r="F142" s="21"/>
      <c r="G142" s="21"/>
      <c r="H142" s="21"/>
      <c r="I142" s="21"/>
      <c r="J142" s="21"/>
      <c r="K142" s="21"/>
      <c r="L142" s="21"/>
      <c r="M142" s="21"/>
      <c r="N142" s="21"/>
      <c r="O142" s="279"/>
      <c r="P142" s="21"/>
      <c r="Q142" s="21"/>
      <c r="R142" s="21"/>
      <c r="S142" s="21"/>
      <c r="T142" s="21"/>
      <c r="U142" s="21"/>
      <c r="V142" s="21"/>
      <c r="W142" s="21"/>
      <c r="X142" s="21"/>
      <c r="Y142" s="21"/>
      <c r="Z142" s="21"/>
      <c r="AA142" s="21"/>
      <c r="AB142" s="21"/>
      <c r="AC142" s="21"/>
      <c r="AD142" s="21"/>
      <c r="AE142" s="21"/>
      <c r="AF142" s="21"/>
      <c r="AG142" s="21"/>
      <c r="AH142" s="21"/>
      <c r="AI142" s="21"/>
      <c r="AJ142" s="96"/>
      <c r="AK142" s="21"/>
      <c r="AL142" s="29"/>
      <c r="AM142" s="21"/>
      <c r="AN142" s="27"/>
      <c r="AO142" s="21"/>
      <c r="AP142" s="21"/>
      <c r="AQ142" s="21"/>
      <c r="AR142" s="21"/>
    </row>
    <row r="143" spans="1:44" ht="8.85" customHeight="1" x14ac:dyDescent="0.3">
      <c r="A143" s="10">
        <v>46</v>
      </c>
      <c r="B143" s="21"/>
      <c r="C143" s="10" t="s">
        <v>169</v>
      </c>
      <c r="D143" s="21"/>
      <c r="E143" s="277">
        <v>1651368</v>
      </c>
      <c r="F143" s="21"/>
      <c r="G143" s="66">
        <f>(E143/$AN143)</f>
        <v>43.862200855268398</v>
      </c>
      <c r="H143" s="21"/>
      <c r="I143" s="66">
        <f>IF(G$219,G143/G$219*100,0)</f>
        <v>98.376842647274358</v>
      </c>
      <c r="J143" s="21"/>
      <c r="K143" s="277">
        <v>527971</v>
      </c>
      <c r="L143" s="21"/>
      <c r="M143" s="277">
        <v>928198</v>
      </c>
      <c r="N143" s="21"/>
      <c r="O143" s="279">
        <v>804561</v>
      </c>
      <c r="P143" s="21"/>
      <c r="Q143" s="71">
        <f>(O143/$AN143)</f>
        <v>21.370049669313925</v>
      </c>
      <c r="R143" s="21"/>
      <c r="S143" s="71">
        <f>IF(Q$219,Q143/Q$219*100,0)</f>
        <v>126.52804815457057</v>
      </c>
      <c r="T143" s="21"/>
      <c r="U143" s="70">
        <f>(E143+O143)</f>
        <v>2455929</v>
      </c>
      <c r="V143" s="21"/>
      <c r="W143" s="21"/>
      <c r="X143" s="279">
        <v>975225</v>
      </c>
      <c r="Y143" s="21"/>
      <c r="Z143" s="71">
        <f>IF($U143,X143/$U143*100,0)</f>
        <v>39.70900624570173</v>
      </c>
      <c r="AA143" s="21"/>
      <c r="AB143" s="279">
        <v>0</v>
      </c>
      <c r="AC143" s="21"/>
      <c r="AD143" s="71">
        <f>IF($U143,AB143/$U143*100,0)</f>
        <v>0</v>
      </c>
      <c r="AE143" s="21"/>
      <c r="AF143" s="279">
        <v>0</v>
      </c>
      <c r="AG143" s="21"/>
      <c r="AH143" s="71">
        <f>IF($U143,AF143/$U143*100,0)</f>
        <v>0</v>
      </c>
      <c r="AI143" s="21"/>
      <c r="AJ143" s="277">
        <v>51228</v>
      </c>
      <c r="AK143" s="21"/>
      <c r="AL143" s="10">
        <v>46</v>
      </c>
      <c r="AM143" s="21"/>
      <c r="AN143" s="96">
        <v>37649</v>
      </c>
      <c r="AO143" s="21"/>
      <c r="AP143" s="96">
        <f>IF(E143,AN143,0)</f>
        <v>37649</v>
      </c>
      <c r="AQ143" s="21"/>
      <c r="AR143" s="96">
        <f>IF(O143,AN143,0)</f>
        <v>37649</v>
      </c>
    </row>
    <row r="144" spans="1:44" ht="8.85" customHeight="1" x14ac:dyDescent="0.3">
      <c r="A144" s="10">
        <v>47</v>
      </c>
      <c r="B144" s="21"/>
      <c r="C144" s="10" t="s">
        <v>170</v>
      </c>
      <c r="D144" s="21"/>
      <c r="E144" s="277">
        <v>5440486</v>
      </c>
      <c r="F144" s="21"/>
      <c r="G144" s="66">
        <f>(E144/$AN144)</f>
        <v>71.673047281541884</v>
      </c>
      <c r="H144" s="21"/>
      <c r="I144" s="66">
        <f>IF(G$219,G144/G$219*100,0)</f>
        <v>160.75272004095055</v>
      </c>
      <c r="J144" s="21"/>
      <c r="K144" s="277">
        <v>912416</v>
      </c>
      <c r="L144" s="21"/>
      <c r="M144" s="277">
        <v>1859136</v>
      </c>
      <c r="N144" s="21"/>
      <c r="O144" s="279">
        <v>1371895</v>
      </c>
      <c r="P144" s="21"/>
      <c r="Q144" s="71">
        <f>(O144/$AN144)</f>
        <v>18.073366092718722</v>
      </c>
      <c r="R144" s="21"/>
      <c r="S144" s="71">
        <f>IF(Q$219,Q144/Q$219*100,0)</f>
        <v>107.00900422231511</v>
      </c>
      <c r="T144" s="21"/>
      <c r="U144" s="70">
        <f>(E144+O144)</f>
        <v>6812381</v>
      </c>
      <c r="V144" s="21"/>
      <c r="W144" s="21"/>
      <c r="X144" s="279">
        <v>2855953</v>
      </c>
      <c r="Y144" s="21"/>
      <c r="Z144" s="71">
        <f>IF($U144,X144/$U144*100,0)</f>
        <v>41.922978177527064</v>
      </c>
      <c r="AA144" s="21"/>
      <c r="AB144" s="279">
        <v>166805</v>
      </c>
      <c r="AC144" s="21"/>
      <c r="AD144" s="71">
        <f>IF($U144,AB144/$U144*100,0)</f>
        <v>2.4485565325838352</v>
      </c>
      <c r="AE144" s="21"/>
      <c r="AF144" s="279">
        <v>0</v>
      </c>
      <c r="AG144" s="21"/>
      <c r="AH144" s="71">
        <f>IF($U144,AF144/$U144*100,0)</f>
        <v>0</v>
      </c>
      <c r="AI144" s="21"/>
      <c r="AJ144" s="277">
        <v>180430</v>
      </c>
      <c r="AK144" s="21"/>
      <c r="AL144" s="10">
        <v>47</v>
      </c>
      <c r="AM144" s="21"/>
      <c r="AN144" s="96">
        <v>75907</v>
      </c>
      <c r="AO144" s="21"/>
      <c r="AP144" s="96">
        <f>IF(E144,AN144,0)</f>
        <v>75907</v>
      </c>
      <c r="AQ144" s="21"/>
      <c r="AR144" s="96">
        <f>IF(O144,AN144,0)</f>
        <v>75907</v>
      </c>
    </row>
    <row r="145" spans="1:44" ht="8.85" customHeight="1" x14ac:dyDescent="0.3">
      <c r="A145" s="10">
        <v>48</v>
      </c>
      <c r="B145" s="21"/>
      <c r="C145" s="10" t="s">
        <v>171</v>
      </c>
      <c r="D145" s="21"/>
      <c r="E145" s="277">
        <v>601620</v>
      </c>
      <c r="F145" s="21"/>
      <c r="G145" s="66">
        <f>(E145/$AN145)</f>
        <v>87.166038829324833</v>
      </c>
      <c r="H145" s="21"/>
      <c r="I145" s="66">
        <f>IF(G$219,G145/G$219*100,0)</f>
        <v>195.50135467196279</v>
      </c>
      <c r="J145" s="21"/>
      <c r="K145" s="277">
        <v>262237</v>
      </c>
      <c r="L145" s="21"/>
      <c r="M145" s="277">
        <v>280683</v>
      </c>
      <c r="N145" s="21"/>
      <c r="O145" s="279">
        <v>237654</v>
      </c>
      <c r="P145" s="21"/>
      <c r="Q145" s="71">
        <f>(O145/$AN145)</f>
        <v>34.432628223703276</v>
      </c>
      <c r="R145" s="21"/>
      <c r="S145" s="71">
        <f>IF(Q$219,Q145/Q$219*100,0)</f>
        <v>203.86912100785133</v>
      </c>
      <c r="T145" s="21"/>
      <c r="U145" s="70">
        <f>(E145+O145)</f>
        <v>839274</v>
      </c>
      <c r="V145" s="21"/>
      <c r="W145" s="21"/>
      <c r="X145" s="279">
        <v>351806</v>
      </c>
      <c r="Y145" s="21"/>
      <c r="Z145" s="71">
        <f>IF($U145,X145/$U145*100,0)</f>
        <v>41.9178957050975</v>
      </c>
      <c r="AA145" s="21"/>
      <c r="AB145" s="279">
        <v>0</v>
      </c>
      <c r="AC145" s="21"/>
      <c r="AD145" s="71">
        <f>IF($U145,AB145/$U145*100,0)</f>
        <v>0</v>
      </c>
      <c r="AE145" s="21"/>
      <c r="AF145" s="279">
        <v>0</v>
      </c>
      <c r="AG145" s="21"/>
      <c r="AH145" s="71">
        <f>IF($U145,AF145/$U145*100,0)</f>
        <v>0</v>
      </c>
      <c r="AI145" s="21"/>
      <c r="AJ145" s="277">
        <v>37832</v>
      </c>
      <c r="AK145" s="21"/>
      <c r="AL145" s="10">
        <v>48</v>
      </c>
      <c r="AM145" s="21"/>
      <c r="AN145" s="96">
        <v>6902</v>
      </c>
      <c r="AO145" s="21"/>
      <c r="AP145" s="96">
        <f>IF(E145,AN145,0)</f>
        <v>6902</v>
      </c>
      <c r="AQ145" s="21"/>
      <c r="AR145" s="96">
        <f>IF(O145,AN145,0)</f>
        <v>6902</v>
      </c>
    </row>
    <row r="146" spans="1:44" ht="8.85" customHeight="1" x14ac:dyDescent="0.3">
      <c r="A146" s="10">
        <v>49</v>
      </c>
      <c r="B146" s="21"/>
      <c r="C146" s="10" t="s">
        <v>172</v>
      </c>
      <c r="D146" s="21"/>
      <c r="E146" s="277">
        <v>1608661</v>
      </c>
      <c r="F146" s="21"/>
      <c r="G146" s="66">
        <f>(E146/$AN146)</f>
        <v>61.833525522755231</v>
      </c>
      <c r="H146" s="21"/>
      <c r="I146" s="66">
        <f>IF(G$219,G146/G$219*100,0)</f>
        <v>138.6840352756187</v>
      </c>
      <c r="J146" s="21"/>
      <c r="K146" s="277">
        <v>511735</v>
      </c>
      <c r="L146" s="21"/>
      <c r="M146" s="277">
        <v>873288</v>
      </c>
      <c r="N146" s="21"/>
      <c r="O146" s="279">
        <v>620625</v>
      </c>
      <c r="P146" s="21"/>
      <c r="Q146" s="71">
        <f>(O146/$AN146)</f>
        <v>23.855511992619927</v>
      </c>
      <c r="R146" s="21"/>
      <c r="S146" s="71">
        <f>IF(Q$219,Q146/Q$219*100,0)</f>
        <v>141.24400349374829</v>
      </c>
      <c r="T146" s="21"/>
      <c r="U146" s="70">
        <f>(E146+O146)</f>
        <v>2229286</v>
      </c>
      <c r="V146" s="21"/>
      <c r="W146" s="21"/>
      <c r="X146" s="279">
        <v>761439</v>
      </c>
      <c r="Y146" s="21"/>
      <c r="Z146" s="71">
        <f>IF($U146,X146/$U146*100,0)</f>
        <v>34.156182741918265</v>
      </c>
      <c r="AA146" s="21"/>
      <c r="AB146" s="279">
        <v>0</v>
      </c>
      <c r="AC146" s="21"/>
      <c r="AD146" s="71">
        <f>IF($U146,AB146/$U146*100,0)</f>
        <v>0</v>
      </c>
      <c r="AE146" s="21"/>
      <c r="AF146" s="279">
        <v>0</v>
      </c>
      <c r="AG146" s="21"/>
      <c r="AH146" s="71">
        <f>IF($U146,AF146/$U146*100,0)</f>
        <v>0</v>
      </c>
      <c r="AI146" s="21"/>
      <c r="AJ146" s="277">
        <v>29932</v>
      </c>
      <c r="AK146" s="21"/>
      <c r="AL146" s="10">
        <v>49</v>
      </c>
      <c r="AM146" s="21"/>
      <c r="AN146" s="96">
        <v>26016</v>
      </c>
      <c r="AO146" s="21"/>
      <c r="AP146" s="96">
        <f>IF(E146,AN146,0)</f>
        <v>26016</v>
      </c>
      <c r="AQ146" s="21"/>
      <c r="AR146" s="96">
        <f>IF(O146,AN146,0)</f>
        <v>26016</v>
      </c>
    </row>
    <row r="147" spans="1:44" ht="8.85" customHeight="1" x14ac:dyDescent="0.3">
      <c r="A147" s="10">
        <v>50</v>
      </c>
      <c r="B147" s="21"/>
      <c r="C147" s="10" t="s">
        <v>173</v>
      </c>
      <c r="D147" s="21"/>
      <c r="E147" s="277">
        <v>922913</v>
      </c>
      <c r="F147" s="21"/>
      <c r="G147" s="66">
        <f>(E147/$AN147)</f>
        <v>53.867565516838852</v>
      </c>
      <c r="H147" s="21"/>
      <c r="I147" s="66">
        <f>IF(G$219,G147/G$219*100,0)</f>
        <v>120.81749007825455</v>
      </c>
      <c r="J147" s="21"/>
      <c r="K147" s="277">
        <v>283376</v>
      </c>
      <c r="L147" s="21"/>
      <c r="M147" s="277">
        <v>607091</v>
      </c>
      <c r="N147" s="21"/>
      <c r="O147" s="279">
        <v>389118</v>
      </c>
      <c r="P147" s="21"/>
      <c r="Q147" s="71">
        <f>(O147/$AN147)</f>
        <v>22.711609175275782</v>
      </c>
      <c r="R147" s="21"/>
      <c r="S147" s="71">
        <f>IF(Q$219,Q147/Q$219*100,0)</f>
        <v>134.47116987863035</v>
      </c>
      <c r="T147" s="21"/>
      <c r="U147" s="70">
        <f>(E147+O147)</f>
        <v>1312031</v>
      </c>
      <c r="V147" s="21"/>
      <c r="W147" s="21"/>
      <c r="X147" s="279">
        <v>645605</v>
      </c>
      <c r="Y147" s="21"/>
      <c r="Z147" s="71">
        <f>IF($U147,X147/$U147*100,0)</f>
        <v>49.206535516310204</v>
      </c>
      <c r="AA147" s="21"/>
      <c r="AB147" s="279">
        <v>0</v>
      </c>
      <c r="AC147" s="21"/>
      <c r="AD147" s="71">
        <f>IF($U147,AB147/$U147*100,0)</f>
        <v>0</v>
      </c>
      <c r="AE147" s="21"/>
      <c r="AF147" s="279">
        <v>0</v>
      </c>
      <c r="AG147" s="21"/>
      <c r="AH147" s="71">
        <f>IF($U147,AF147/$U147*100,0)</f>
        <v>0</v>
      </c>
      <c r="AI147" s="21"/>
      <c r="AJ147" s="279">
        <v>5070</v>
      </c>
      <c r="AK147" s="21"/>
      <c r="AL147" s="10">
        <v>50</v>
      </c>
      <c r="AM147" s="21"/>
      <c r="AN147" s="96">
        <v>17133</v>
      </c>
      <c r="AO147" s="21"/>
      <c r="AP147" s="96">
        <f>IF(E147,AN147,0)</f>
        <v>17133</v>
      </c>
      <c r="AQ147" s="21"/>
      <c r="AR147" s="96">
        <f>IF(O147,AN147,0)</f>
        <v>17133</v>
      </c>
    </row>
    <row r="148" spans="1:44"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44"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44" ht="3.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44" s="8" customFormat="1" ht="9.6" customHeight="1" x14ac:dyDescent="0.3">
      <c r="A151" s="112" t="s">
        <v>442</v>
      </c>
      <c r="AM151" s="113" t="s">
        <v>443</v>
      </c>
    </row>
    <row r="152" spans="1:44" s="8" customFormat="1" ht="10.5" customHeight="1" x14ac:dyDescent="0.3">
      <c r="A152" s="38"/>
      <c r="U152" s="11" t="s">
        <v>42</v>
      </c>
      <c r="X152" s="38" t="s">
        <v>43</v>
      </c>
      <c r="AL152" s="11" t="s">
        <v>429</v>
      </c>
    </row>
    <row r="153" spans="1:44" s="8" customFormat="1" ht="10.5" customHeight="1" x14ac:dyDescent="0.3">
      <c r="A153" s="12"/>
      <c r="U153" s="11" t="s">
        <v>430</v>
      </c>
      <c r="X153" s="38" t="s">
        <v>393</v>
      </c>
      <c r="AL153" s="11" t="s">
        <v>174</v>
      </c>
    </row>
    <row r="154" spans="1:44" s="8" customFormat="1" ht="10.5" customHeight="1" x14ac:dyDescent="0.3">
      <c r="A154" s="13"/>
      <c r="U154" s="11" t="s">
        <v>48</v>
      </c>
      <c r="X154" s="14" t="s">
        <v>49</v>
      </c>
    </row>
    <row r="155" spans="1:44" ht="8.85" customHeight="1" x14ac:dyDescent="0.3"/>
    <row r="156" spans="1:44" ht="9.6" customHeight="1" x14ac:dyDescent="0.3">
      <c r="X156" s="16" t="s">
        <v>394</v>
      </c>
      <c r="Y156" s="16"/>
      <c r="Z156" s="16"/>
      <c r="AA156" s="16"/>
      <c r="AB156" s="16"/>
      <c r="AC156" s="16"/>
      <c r="AD156" s="16"/>
      <c r="AE156" s="16"/>
      <c r="AF156" s="16"/>
      <c r="AG156" s="16"/>
      <c r="AH156" s="16"/>
      <c r="AI156" s="16"/>
      <c r="AJ156" s="16"/>
    </row>
    <row r="157" spans="1:44" ht="9.6" customHeight="1" x14ac:dyDescent="0.3"/>
    <row r="158" spans="1:44" ht="9.6" customHeight="1" x14ac:dyDescent="0.3">
      <c r="E158" s="16" t="s">
        <v>431</v>
      </c>
      <c r="F158" s="16"/>
      <c r="G158" s="16"/>
      <c r="H158" s="16"/>
      <c r="I158" s="16"/>
      <c r="J158" s="16"/>
      <c r="K158" s="16"/>
      <c r="L158" s="16"/>
      <c r="M158" s="16"/>
      <c r="O158" s="16" t="s">
        <v>432</v>
      </c>
      <c r="P158" s="16"/>
      <c r="Q158" s="16"/>
      <c r="R158" s="16"/>
      <c r="S158" s="16"/>
      <c r="AB158" s="16" t="s">
        <v>398</v>
      </c>
      <c r="AC158" s="16"/>
      <c r="AD158" s="16"/>
      <c r="AE158" s="16"/>
      <c r="AF158" s="16"/>
      <c r="AG158" s="16"/>
      <c r="AH158" s="16"/>
    </row>
    <row r="159" spans="1:44" ht="8.85" customHeight="1" x14ac:dyDescent="0.3"/>
    <row r="160" spans="1:44" ht="9.6" customHeight="1" x14ac:dyDescent="0.3">
      <c r="K160" s="16" t="s">
        <v>400</v>
      </c>
      <c r="L160" s="16"/>
      <c r="M160" s="16"/>
      <c r="X160" s="16" t="s">
        <v>433</v>
      </c>
      <c r="Y160" s="16"/>
      <c r="Z160" s="16"/>
      <c r="AB160" s="16" t="s">
        <v>59</v>
      </c>
      <c r="AC160" s="16"/>
      <c r="AD160" s="16"/>
      <c r="AF160" s="16" t="s">
        <v>60</v>
      </c>
      <c r="AG160" s="16"/>
      <c r="AH160" s="16"/>
    </row>
    <row r="161" spans="1:44" ht="9.6" customHeight="1" x14ac:dyDescent="0.3">
      <c r="I161" s="18" t="s">
        <v>64</v>
      </c>
      <c r="K161" s="18" t="s">
        <v>434</v>
      </c>
      <c r="S161" s="18" t="s">
        <v>64</v>
      </c>
      <c r="Z161" s="18" t="s">
        <v>273</v>
      </c>
      <c r="AD161" s="18" t="s">
        <v>273</v>
      </c>
      <c r="AH161" s="18" t="s">
        <v>273</v>
      </c>
      <c r="AJ161" s="18" t="s">
        <v>410</v>
      </c>
      <c r="AR161" s="18" t="s">
        <v>435</v>
      </c>
    </row>
    <row r="162" spans="1:44" ht="9.6" customHeight="1" x14ac:dyDescent="0.3">
      <c r="A162" s="19" t="s">
        <v>71</v>
      </c>
      <c r="C162" s="19" t="s">
        <v>73</v>
      </c>
      <c r="E162" s="19" t="s">
        <v>74</v>
      </c>
      <c r="G162" s="19" t="s">
        <v>436</v>
      </c>
      <c r="I162" s="19" t="s">
        <v>80</v>
      </c>
      <c r="K162" s="19" t="s">
        <v>437</v>
      </c>
      <c r="M162" s="19" t="s">
        <v>438</v>
      </c>
      <c r="O162" s="19" t="s">
        <v>74</v>
      </c>
      <c r="Q162" s="19" t="s">
        <v>436</v>
      </c>
      <c r="S162" s="19" t="s">
        <v>80</v>
      </c>
      <c r="U162" s="19" t="s">
        <v>65</v>
      </c>
      <c r="X162" s="19" t="s">
        <v>74</v>
      </c>
      <c r="Z162" s="19" t="s">
        <v>374</v>
      </c>
      <c r="AB162" s="19" t="s">
        <v>74</v>
      </c>
      <c r="AD162" s="19" t="s">
        <v>374</v>
      </c>
      <c r="AF162" s="19" t="s">
        <v>74</v>
      </c>
      <c r="AH162" s="19" t="s">
        <v>374</v>
      </c>
      <c r="AJ162" s="19" t="s">
        <v>419</v>
      </c>
      <c r="AL162" s="19" t="s">
        <v>71</v>
      </c>
      <c r="AP162" s="111" t="s">
        <v>431</v>
      </c>
      <c r="AR162" s="111" t="s">
        <v>439</v>
      </c>
    </row>
    <row r="163" spans="1:44" ht="8.85" customHeight="1" x14ac:dyDescent="0.3"/>
    <row r="164" spans="1:44" ht="8.85" customHeight="1" x14ac:dyDescent="0.3">
      <c r="B164" s="10" t="s">
        <v>286</v>
      </c>
    </row>
    <row r="165" spans="1:44" ht="8.85" customHeight="1" x14ac:dyDescent="0.3">
      <c r="A165" s="10">
        <v>51</v>
      </c>
      <c r="B165" s="21"/>
      <c r="C165" s="10" t="s">
        <v>175</v>
      </c>
      <c r="D165" s="21"/>
      <c r="E165" s="64">
        <v>583068</v>
      </c>
      <c r="F165" s="21"/>
      <c r="G165" s="65">
        <f>(E165/$AN165)</f>
        <v>53.843198817988736</v>
      </c>
      <c r="H165" s="21"/>
      <c r="I165" s="66">
        <f>IF(G$219,G165/G$219*100,0)</f>
        <v>120.76283894694173</v>
      </c>
      <c r="J165" s="21"/>
      <c r="K165" s="64">
        <v>323848</v>
      </c>
      <c r="L165" s="21"/>
      <c r="M165" s="64">
        <v>118846</v>
      </c>
      <c r="N165" s="21"/>
      <c r="O165" s="64">
        <v>354902</v>
      </c>
      <c r="P165" s="21"/>
      <c r="Q165" s="65">
        <f>(O165/$AN165)</f>
        <v>32.773293932957799</v>
      </c>
      <c r="R165" s="21"/>
      <c r="S165" s="66">
        <f>IF(Q$219,Q165/Q$219*100,0)</f>
        <v>194.04451450048077</v>
      </c>
      <c r="T165" s="21"/>
      <c r="U165" s="64">
        <f>(E165+O165)</f>
        <v>937970</v>
      </c>
      <c r="V165" s="21"/>
      <c r="W165" s="21"/>
      <c r="X165" s="64">
        <v>526221</v>
      </c>
      <c r="Y165" s="21"/>
      <c r="Z165" s="66">
        <f>IF($U165,X165/$U165*100,0)</f>
        <v>56.102114140111091</v>
      </c>
      <c r="AA165" s="21"/>
      <c r="AB165" s="64">
        <v>52500</v>
      </c>
      <c r="AC165" s="21"/>
      <c r="AD165" s="66">
        <f>IF($U165,AB165/$U165*100,0)</f>
        <v>5.5971939401046944</v>
      </c>
      <c r="AE165" s="21"/>
      <c r="AF165" s="64">
        <v>0</v>
      </c>
      <c r="AG165" s="21"/>
      <c r="AH165" s="66">
        <f>IF($U165,AF165/$U165*100,0)</f>
        <v>0</v>
      </c>
      <c r="AI165" s="21"/>
      <c r="AJ165" s="64">
        <v>15187</v>
      </c>
      <c r="AK165" s="21"/>
      <c r="AL165" s="10">
        <v>51</v>
      </c>
      <c r="AM165" s="21"/>
      <c r="AN165" s="96">
        <v>10829</v>
      </c>
      <c r="AO165" s="21"/>
      <c r="AP165" s="96">
        <f>IF(E165,AN165,0)</f>
        <v>10829</v>
      </c>
      <c r="AQ165" s="21"/>
      <c r="AR165" s="96">
        <f>IF(O165,AN165,0)</f>
        <v>10829</v>
      </c>
    </row>
    <row r="166" spans="1:44" ht="8.85" customHeight="1" x14ac:dyDescent="0.3">
      <c r="A166" s="10">
        <v>52</v>
      </c>
      <c r="B166" s="21"/>
      <c r="C166" s="10" t="s">
        <v>176</v>
      </c>
      <c r="D166" s="21"/>
      <c r="E166" s="277">
        <v>0</v>
      </c>
      <c r="F166" s="21"/>
      <c r="G166" s="66">
        <v>0</v>
      </c>
      <c r="H166" s="21"/>
      <c r="I166" s="66">
        <f>IF(G$219,G166/G$219*100,0)</f>
        <v>0</v>
      </c>
      <c r="J166" s="21"/>
      <c r="K166" s="277">
        <v>0</v>
      </c>
      <c r="L166" s="21"/>
      <c r="M166" s="277">
        <v>0</v>
      </c>
      <c r="N166" s="21"/>
      <c r="O166" s="279">
        <v>0</v>
      </c>
      <c r="P166" s="21"/>
      <c r="Q166" s="71">
        <v>0</v>
      </c>
      <c r="R166" s="21"/>
      <c r="S166" s="71">
        <f>IF(Q$219,Q166/Q$219*100,0)</f>
        <v>0</v>
      </c>
      <c r="T166" s="21"/>
      <c r="U166" s="70">
        <f>(E166+O166)</f>
        <v>0</v>
      </c>
      <c r="V166" s="21"/>
      <c r="W166" s="21"/>
      <c r="X166" s="279">
        <v>0</v>
      </c>
      <c r="Y166" s="21"/>
      <c r="Z166" s="66">
        <f>IF($U166,X166/$U166*100,0)</f>
        <v>0</v>
      </c>
      <c r="AA166" s="21"/>
      <c r="AB166" s="279">
        <v>0</v>
      </c>
      <c r="AC166" s="21"/>
      <c r="AD166" s="66">
        <f>IF($U166,AB166/$U166*100,0)</f>
        <v>0</v>
      </c>
      <c r="AE166" s="21"/>
      <c r="AF166" s="279">
        <v>0</v>
      </c>
      <c r="AG166" s="21"/>
      <c r="AH166" s="66">
        <f>IF($U166,AF166/$U166*100,0)</f>
        <v>0</v>
      </c>
      <c r="AI166" s="21"/>
      <c r="AJ166" s="277">
        <v>0</v>
      </c>
      <c r="AK166" s="21"/>
      <c r="AL166" s="10">
        <v>52</v>
      </c>
      <c r="AM166" s="21"/>
      <c r="AN166" s="96">
        <v>0</v>
      </c>
      <c r="AO166" s="21"/>
      <c r="AP166" s="96">
        <f>IF(E166,AN166,0)</f>
        <v>0</v>
      </c>
      <c r="AQ166" s="21"/>
      <c r="AR166" s="96">
        <f>IF(O166,AN166,0)</f>
        <v>0</v>
      </c>
    </row>
    <row r="167" spans="1:44" ht="8.85" customHeight="1" x14ac:dyDescent="0.3">
      <c r="A167" s="10">
        <v>53</v>
      </c>
      <c r="B167" s="21"/>
      <c r="C167" s="10" t="s">
        <v>177</v>
      </c>
      <c r="D167" s="21"/>
      <c r="E167" s="277">
        <v>12911452</v>
      </c>
      <c r="F167" s="21"/>
      <c r="G167" s="66">
        <f>(E167/$AN167)</f>
        <v>31.221319998258959</v>
      </c>
      <c r="H167" s="21"/>
      <c r="I167" s="66">
        <f>IF(G$219,G167/G$219*100,0)</f>
        <v>70.025097346204006</v>
      </c>
      <c r="J167" s="21"/>
      <c r="K167" s="277">
        <v>5131933</v>
      </c>
      <c r="L167" s="21"/>
      <c r="M167" s="277">
        <v>5660543</v>
      </c>
      <c r="N167" s="21"/>
      <c r="O167" s="279">
        <v>4388783</v>
      </c>
      <c r="P167" s="21"/>
      <c r="Q167" s="71">
        <f>(O167/$AN167)</f>
        <v>10.612563052236027</v>
      </c>
      <c r="R167" s="21"/>
      <c r="S167" s="71">
        <f>IF(Q$219,Q167/Q$219*100,0)</f>
        <v>62.834991480852551</v>
      </c>
      <c r="T167" s="21"/>
      <c r="U167" s="70">
        <f>(E167+O167)</f>
        <v>17300235</v>
      </c>
      <c r="V167" s="21"/>
      <c r="W167" s="21"/>
      <c r="X167" s="279">
        <v>3116496</v>
      </c>
      <c r="Y167" s="21"/>
      <c r="Z167" s="66">
        <f>IF($U167,X167/$U167*100,0)</f>
        <v>18.01418304433437</v>
      </c>
      <c r="AA167" s="21"/>
      <c r="AB167" s="279">
        <v>0</v>
      </c>
      <c r="AC167" s="21"/>
      <c r="AD167" s="66">
        <f>IF($U167,AB167/$U167*100,0)</f>
        <v>0</v>
      </c>
      <c r="AE167" s="21"/>
      <c r="AF167" s="279">
        <v>0</v>
      </c>
      <c r="AG167" s="21"/>
      <c r="AH167" s="66">
        <f>IF($U167,AF167/$U167*100,0)</f>
        <v>0</v>
      </c>
      <c r="AI167" s="21"/>
      <c r="AJ167" s="277">
        <v>1755034</v>
      </c>
      <c r="AK167" s="21"/>
      <c r="AL167" s="10">
        <v>53</v>
      </c>
      <c r="AM167" s="21"/>
      <c r="AN167" s="96">
        <v>413546</v>
      </c>
      <c r="AO167" s="21"/>
      <c r="AP167" s="96">
        <f>IF(E167,AN167,0)</f>
        <v>413546</v>
      </c>
      <c r="AQ167" s="21"/>
      <c r="AR167" s="96">
        <f>IF(O167,AN167,0)</f>
        <v>413546</v>
      </c>
    </row>
    <row r="168" spans="1:44" ht="8.85" customHeight="1" x14ac:dyDescent="0.3">
      <c r="A168" s="10">
        <v>54</v>
      </c>
      <c r="B168" s="21"/>
      <c r="C168" s="10" t="s">
        <v>178</v>
      </c>
      <c r="D168" s="21"/>
      <c r="E168" s="277">
        <v>1339340</v>
      </c>
      <c r="F168" s="21"/>
      <c r="G168" s="66">
        <f>(E168/$AN168)</f>
        <v>36.574003276897869</v>
      </c>
      <c r="H168" s="21"/>
      <c r="I168" s="66">
        <f>IF(G$219,G168/G$219*100,0)</f>
        <v>82.030424720927115</v>
      </c>
      <c r="J168" s="21"/>
      <c r="K168" s="277">
        <v>469461</v>
      </c>
      <c r="L168" s="21"/>
      <c r="M168" s="277">
        <v>735611</v>
      </c>
      <c r="N168" s="21"/>
      <c r="O168" s="279">
        <v>844737</v>
      </c>
      <c r="P168" s="21"/>
      <c r="Q168" s="71">
        <f>(O168/$AN168)</f>
        <v>23.067640633533589</v>
      </c>
      <c r="R168" s="21"/>
      <c r="S168" s="71">
        <f>IF(Q$219,Q168/Q$219*100,0)</f>
        <v>136.57916523624863</v>
      </c>
      <c r="T168" s="21"/>
      <c r="U168" s="70">
        <f>(E168+O168)</f>
        <v>2184077</v>
      </c>
      <c r="V168" s="21"/>
      <c r="W168" s="21"/>
      <c r="X168" s="279">
        <v>917347</v>
      </c>
      <c r="Y168" s="21"/>
      <c r="Z168" s="66">
        <f>IF($U168,X168/$U168*100,0)</f>
        <v>42.001586940387178</v>
      </c>
      <c r="AA168" s="21"/>
      <c r="AB168" s="279">
        <v>0</v>
      </c>
      <c r="AC168" s="21"/>
      <c r="AD168" s="66">
        <f>IF($U168,AB168/$U168*100,0)</f>
        <v>0</v>
      </c>
      <c r="AE168" s="21"/>
      <c r="AF168" s="279">
        <v>0</v>
      </c>
      <c r="AG168" s="21"/>
      <c r="AH168" s="66">
        <f>IF($U168,AF168/$U168*100,0)</f>
        <v>0</v>
      </c>
      <c r="AI168" s="21"/>
      <c r="AJ168" s="277">
        <v>78459</v>
      </c>
      <c r="AK168" s="21"/>
      <c r="AL168" s="10">
        <v>54</v>
      </c>
      <c r="AM168" s="21"/>
      <c r="AN168" s="96">
        <v>36620</v>
      </c>
      <c r="AO168" s="21"/>
      <c r="AP168" s="96">
        <f>IF(E168,AN168,0)</f>
        <v>36620</v>
      </c>
      <c r="AQ168" s="21"/>
      <c r="AR168" s="96">
        <f>IF(O168,AN168,0)</f>
        <v>36620</v>
      </c>
    </row>
    <row r="169" spans="1:44" ht="8.85" customHeight="1" x14ac:dyDescent="0.3">
      <c r="A169" s="10">
        <v>55</v>
      </c>
      <c r="B169" s="21"/>
      <c r="C169" s="10" t="s">
        <v>179</v>
      </c>
      <c r="D169" s="21"/>
      <c r="E169" s="277">
        <v>740818</v>
      </c>
      <c r="F169" s="21"/>
      <c r="G169" s="66">
        <f>(E169/$AN169)</f>
        <v>60.494692144373673</v>
      </c>
      <c r="H169" s="21"/>
      <c r="I169" s="66">
        <f>IF(G$219,G169/G$219*100,0)</f>
        <v>135.68121740447347</v>
      </c>
      <c r="J169" s="21"/>
      <c r="K169" s="277">
        <v>301572</v>
      </c>
      <c r="L169" s="21"/>
      <c r="M169" s="277">
        <v>260361</v>
      </c>
      <c r="N169" s="21"/>
      <c r="O169" s="279">
        <v>317167</v>
      </c>
      <c r="P169" s="21"/>
      <c r="Q169" s="71">
        <f>(O169/$AN169)</f>
        <v>25.899640699003758</v>
      </c>
      <c r="R169" s="21"/>
      <c r="S169" s="71">
        <f>IF(Q$219,Q169/Q$219*100,0)</f>
        <v>153.34690542414779</v>
      </c>
      <c r="T169" s="21"/>
      <c r="U169" s="70">
        <f>(E169+O169)</f>
        <v>1057985</v>
      </c>
      <c r="V169" s="21"/>
      <c r="W169" s="21"/>
      <c r="X169" s="279">
        <v>593980</v>
      </c>
      <c r="Y169" s="21"/>
      <c r="Z169" s="71">
        <f>IF($U169,X169/$U169*100,0)</f>
        <v>56.142572909823862</v>
      </c>
      <c r="AA169" s="21"/>
      <c r="AB169" s="279">
        <v>0</v>
      </c>
      <c r="AC169" s="21"/>
      <c r="AD169" s="71">
        <f>IF($U169,AB169/$U169*100,0)</f>
        <v>0</v>
      </c>
      <c r="AE169" s="21"/>
      <c r="AF169" s="279">
        <v>0</v>
      </c>
      <c r="AG169" s="21"/>
      <c r="AH169" s="71">
        <f>IF($U169,AF169/$U169*100,0)</f>
        <v>0</v>
      </c>
      <c r="AI169" s="21"/>
      <c r="AJ169" s="277">
        <v>21402</v>
      </c>
      <c r="AK169" s="21"/>
      <c r="AL169" s="10">
        <v>55</v>
      </c>
      <c r="AM169" s="21"/>
      <c r="AN169" s="96">
        <v>12246</v>
      </c>
      <c r="AO169" s="21"/>
      <c r="AP169" s="96">
        <f>IF(E169,AN169,0)</f>
        <v>12246</v>
      </c>
      <c r="AQ169" s="21"/>
      <c r="AR169" s="96">
        <f>IF(O169,AN169,0)</f>
        <v>12246</v>
      </c>
    </row>
    <row r="170" spans="1:4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9"/>
      <c r="AM170" s="21"/>
      <c r="AN170" s="27"/>
      <c r="AO170" s="21"/>
      <c r="AP170" s="21"/>
      <c r="AQ170" s="21"/>
      <c r="AR170" s="21"/>
    </row>
    <row r="171" spans="1:44" ht="8.85" customHeight="1" x14ac:dyDescent="0.3">
      <c r="A171" s="10">
        <v>56</v>
      </c>
      <c r="B171" s="21"/>
      <c r="C171" s="10" t="s">
        <v>180</v>
      </c>
      <c r="D171" s="21"/>
      <c r="E171" s="277">
        <v>1528402</v>
      </c>
      <c r="F171" s="21"/>
      <c r="G171" s="66">
        <f>(E171/$AN171)</f>
        <v>115.34238925364123</v>
      </c>
      <c r="H171" s="21"/>
      <c r="I171" s="66">
        <f>IF(G$219,G171/G$219*100,0)</f>
        <v>258.69700691964283</v>
      </c>
      <c r="J171" s="21"/>
      <c r="K171" s="277">
        <v>353242</v>
      </c>
      <c r="L171" s="21"/>
      <c r="M171" s="277">
        <v>1063995</v>
      </c>
      <c r="N171" s="21"/>
      <c r="O171" s="279">
        <v>351890</v>
      </c>
      <c r="P171" s="21"/>
      <c r="Q171" s="71">
        <f>(O171/$AN171)</f>
        <v>26.555731642894877</v>
      </c>
      <c r="R171" s="21"/>
      <c r="S171" s="71">
        <f>IF(Q$219,Q171/Q$219*100,0)</f>
        <v>157.23149660793135</v>
      </c>
      <c r="T171" s="21"/>
      <c r="U171" s="70">
        <f>(E171+O171)</f>
        <v>1880292</v>
      </c>
      <c r="V171" s="21"/>
      <c r="W171" s="21"/>
      <c r="X171" s="279">
        <v>666319</v>
      </c>
      <c r="Y171" s="21"/>
      <c r="Z171" s="71">
        <f>IF($U171,X171/$U171*100,0)</f>
        <v>35.436995955947268</v>
      </c>
      <c r="AA171" s="21"/>
      <c r="AB171" s="279">
        <v>0</v>
      </c>
      <c r="AC171" s="21"/>
      <c r="AD171" s="71">
        <f>IF($U171,AB171/$U171*100,0)</f>
        <v>0</v>
      </c>
      <c r="AE171" s="21"/>
      <c r="AF171" s="279">
        <v>0</v>
      </c>
      <c r="AG171" s="21"/>
      <c r="AH171" s="71">
        <f>IF($U171,AF171/$U171*100,0)</f>
        <v>0</v>
      </c>
      <c r="AI171" s="21"/>
      <c r="AJ171" s="277">
        <v>31486</v>
      </c>
      <c r="AK171" s="21"/>
      <c r="AL171" s="10">
        <v>56</v>
      </c>
      <c r="AM171" s="21"/>
      <c r="AN171" s="96">
        <v>13251</v>
      </c>
      <c r="AO171" s="21"/>
      <c r="AP171" s="96">
        <f>IF(E171,AN171,0)</f>
        <v>13251</v>
      </c>
      <c r="AQ171" s="21"/>
      <c r="AR171" s="96">
        <f>IF(O171,AN171,0)</f>
        <v>13251</v>
      </c>
    </row>
    <row r="172" spans="1:44" ht="8.85" customHeight="1" x14ac:dyDescent="0.3">
      <c r="A172" s="10">
        <v>57</v>
      </c>
      <c r="B172" s="21"/>
      <c r="C172" s="10" t="s">
        <v>181</v>
      </c>
      <c r="D172" s="21"/>
      <c r="E172" s="277">
        <v>616660</v>
      </c>
      <c r="F172" s="21"/>
      <c r="G172" s="66">
        <f>(E172/$AN172)</f>
        <v>71.331405436668589</v>
      </c>
      <c r="H172" s="21"/>
      <c r="I172" s="66">
        <f>IF(G$219,G172/G$219*100,0)</f>
        <v>159.9864646921657</v>
      </c>
      <c r="J172" s="21"/>
      <c r="K172" s="277">
        <v>248070</v>
      </c>
      <c r="L172" s="21"/>
      <c r="M172" s="277">
        <v>286892</v>
      </c>
      <c r="N172" s="21"/>
      <c r="O172" s="279">
        <v>274312</v>
      </c>
      <c r="P172" s="21"/>
      <c r="Q172" s="71">
        <f>(O172/$AN172)</f>
        <v>31.730711393869289</v>
      </c>
      <c r="R172" s="21"/>
      <c r="S172" s="71">
        <f>IF(Q$219,Q172/Q$219*100,0)</f>
        <v>187.87157921243934</v>
      </c>
      <c r="T172" s="21"/>
      <c r="U172" s="70">
        <f>(E172+O172)</f>
        <v>890972</v>
      </c>
      <c r="V172" s="21"/>
      <c r="W172" s="21"/>
      <c r="X172" s="279">
        <v>463481</v>
      </c>
      <c r="Y172" s="21"/>
      <c r="Z172" s="71">
        <f>IF($U172,X172/$U172*100,0)</f>
        <v>52.019704322919239</v>
      </c>
      <c r="AA172" s="21"/>
      <c r="AB172" s="279">
        <v>0</v>
      </c>
      <c r="AC172" s="21"/>
      <c r="AD172" s="71">
        <f>IF($U172,AB172/$U172*100,0)</f>
        <v>0</v>
      </c>
      <c r="AE172" s="21"/>
      <c r="AF172" s="279">
        <v>0</v>
      </c>
      <c r="AG172" s="21"/>
      <c r="AH172" s="71">
        <f>IF($U172,AF172/$U172*100,0)</f>
        <v>0</v>
      </c>
      <c r="AI172" s="21"/>
      <c r="AJ172" s="277">
        <v>14736</v>
      </c>
      <c r="AK172" s="21"/>
      <c r="AL172" s="10">
        <v>57</v>
      </c>
      <c r="AM172" s="21"/>
      <c r="AN172" s="96">
        <v>8645</v>
      </c>
      <c r="AO172" s="21"/>
      <c r="AP172" s="96">
        <f>IF(E172,AN172,0)</f>
        <v>8645</v>
      </c>
      <c r="AQ172" s="21"/>
      <c r="AR172" s="96">
        <f>IF(O172,AN172,0)</f>
        <v>8645</v>
      </c>
    </row>
    <row r="173" spans="1:44" ht="8.85" customHeight="1" x14ac:dyDescent="0.3">
      <c r="A173" s="10">
        <v>58</v>
      </c>
      <c r="B173" s="21"/>
      <c r="C173" s="10" t="s">
        <v>182</v>
      </c>
      <c r="D173" s="21"/>
      <c r="E173" s="277">
        <v>1549048</v>
      </c>
      <c r="F173" s="21"/>
      <c r="G173" s="66">
        <f>(E173/$AN173)</f>
        <v>50.103438237862662</v>
      </c>
      <c r="H173" s="21"/>
      <c r="I173" s="66">
        <f>IF(G$219,G173/G$219*100,0)</f>
        <v>112.37507383356957</v>
      </c>
      <c r="J173" s="21"/>
      <c r="K173" s="277">
        <v>658562</v>
      </c>
      <c r="L173" s="21"/>
      <c r="M173" s="277">
        <v>333</v>
      </c>
      <c r="N173" s="21"/>
      <c r="O173" s="279">
        <v>720500</v>
      </c>
      <c r="P173" s="21"/>
      <c r="Q173" s="71">
        <f>(O173/$AN173)</f>
        <v>23.304330950609696</v>
      </c>
      <c r="R173" s="21"/>
      <c r="S173" s="71">
        <f>IF(Q$219,Q173/Q$219*100,0)</f>
        <v>137.98056412395127</v>
      </c>
      <c r="T173" s="21"/>
      <c r="U173" s="70">
        <f>(E173+O173)</f>
        <v>2269548</v>
      </c>
      <c r="V173" s="21"/>
      <c r="W173" s="21"/>
      <c r="X173" s="279">
        <v>1377545</v>
      </c>
      <c r="Y173" s="21"/>
      <c r="Z173" s="71">
        <f>IF($U173,X173/$U173*100,0)</f>
        <v>60.696887662212916</v>
      </c>
      <c r="AA173" s="21"/>
      <c r="AB173" s="279">
        <v>96995</v>
      </c>
      <c r="AC173" s="21"/>
      <c r="AD173" s="71">
        <f>IF($U173,AB173/$U173*100,0)</f>
        <v>4.2737584752558657</v>
      </c>
      <c r="AE173" s="21"/>
      <c r="AF173" s="279">
        <v>0</v>
      </c>
      <c r="AG173" s="21"/>
      <c r="AH173" s="71">
        <f>IF($U173,AF173/$U173*100,0)</f>
        <v>0</v>
      </c>
      <c r="AI173" s="21"/>
      <c r="AJ173" s="277">
        <v>45630</v>
      </c>
      <c r="AK173" s="21"/>
      <c r="AL173" s="10">
        <v>58</v>
      </c>
      <c r="AM173" s="21"/>
      <c r="AN173" s="96">
        <v>30917</v>
      </c>
      <c r="AO173" s="21"/>
      <c r="AP173" s="96">
        <f>IF(E173,AN173,0)</f>
        <v>30917</v>
      </c>
      <c r="AQ173" s="21"/>
      <c r="AR173" s="96">
        <f>IF(O173,AN173,0)</f>
        <v>30917</v>
      </c>
    </row>
    <row r="174" spans="1:44" ht="8.85" customHeight="1" x14ac:dyDescent="0.3">
      <c r="A174" s="10">
        <v>59</v>
      </c>
      <c r="B174" s="21"/>
      <c r="C174" s="10" t="s">
        <v>183</v>
      </c>
      <c r="D174" s="21"/>
      <c r="E174" s="277">
        <v>661716</v>
      </c>
      <c r="F174" s="21"/>
      <c r="G174" s="66">
        <f>(E174/$AN174)</f>
        <v>61.773338312173266</v>
      </c>
      <c r="H174" s="21"/>
      <c r="I174" s="66">
        <f>IF(G$219,G174/G$219*100,0)</f>
        <v>138.54904369677982</v>
      </c>
      <c r="J174" s="21"/>
      <c r="K174" s="277">
        <v>268407</v>
      </c>
      <c r="L174" s="21"/>
      <c r="M174" s="277">
        <v>206601</v>
      </c>
      <c r="N174" s="21"/>
      <c r="O174" s="279">
        <v>228275</v>
      </c>
      <c r="P174" s="21"/>
      <c r="Q174" s="71">
        <f>(O174/$AN174)</f>
        <v>21.310212845407019</v>
      </c>
      <c r="R174" s="21"/>
      <c r="S174" s="71">
        <f>IF(Q$219,Q174/Q$219*100,0)</f>
        <v>126.1737655649713</v>
      </c>
      <c r="T174" s="21"/>
      <c r="U174" s="70">
        <f>(E174+O174)</f>
        <v>889991</v>
      </c>
      <c r="V174" s="21"/>
      <c r="W174" s="21"/>
      <c r="X174" s="279">
        <v>437748</v>
      </c>
      <c r="Y174" s="21"/>
      <c r="Z174" s="71">
        <f>IF($U174,X174/$U174*100,0)</f>
        <v>49.185665922464381</v>
      </c>
      <c r="AA174" s="21"/>
      <c r="AB174" s="279">
        <v>38160</v>
      </c>
      <c r="AC174" s="21"/>
      <c r="AD174" s="71">
        <f>IF($U174,AB174/$U174*100,0)</f>
        <v>4.2876838080385085</v>
      </c>
      <c r="AE174" s="21"/>
      <c r="AF174" s="279">
        <v>0</v>
      </c>
      <c r="AG174" s="21"/>
      <c r="AH174" s="71">
        <f>IF($U174,AF174/$U174*100,0)</f>
        <v>0</v>
      </c>
      <c r="AI174" s="21"/>
      <c r="AJ174" s="277">
        <v>14807</v>
      </c>
      <c r="AK174" s="21"/>
      <c r="AL174" s="10">
        <v>59</v>
      </c>
      <c r="AM174" s="21"/>
      <c r="AN174" s="96">
        <v>10712</v>
      </c>
      <c r="AO174" s="21"/>
      <c r="AP174" s="96">
        <f>IF(E174,AN174,0)</f>
        <v>10712</v>
      </c>
      <c r="AQ174" s="21"/>
      <c r="AR174" s="96">
        <f>IF(O174,AN174,0)</f>
        <v>10712</v>
      </c>
    </row>
    <row r="175" spans="1:44" ht="8.85" customHeight="1" x14ac:dyDescent="0.3">
      <c r="A175" s="10">
        <v>60</v>
      </c>
      <c r="B175" s="21"/>
      <c r="C175" s="10" t="s">
        <v>184</v>
      </c>
      <c r="D175" s="21"/>
      <c r="E175" s="277">
        <v>2407697</v>
      </c>
      <c r="F175" s="21"/>
      <c r="G175" s="66">
        <f>(E175/$AN175)</f>
        <v>24.059406633157796</v>
      </c>
      <c r="H175" s="21"/>
      <c r="I175" s="66">
        <f>IF(G$219,G175/G$219*100,0)</f>
        <v>53.961917422861397</v>
      </c>
      <c r="J175" s="21"/>
      <c r="K175" s="277">
        <v>793183</v>
      </c>
      <c r="L175" s="21"/>
      <c r="M175" s="277">
        <v>1387117</v>
      </c>
      <c r="N175" s="21"/>
      <c r="O175" s="279">
        <v>1201467</v>
      </c>
      <c r="P175" s="21"/>
      <c r="Q175" s="71">
        <f>(O175/$AN175)</f>
        <v>12.005905688847141</v>
      </c>
      <c r="R175" s="21"/>
      <c r="S175" s="71">
        <f>IF(Q$219,Q175/Q$219*100,0)</f>
        <v>71.084711390212391</v>
      </c>
      <c r="T175" s="21"/>
      <c r="U175" s="70">
        <f>(E175+O175)</f>
        <v>3609164</v>
      </c>
      <c r="V175" s="21"/>
      <c r="W175" s="21"/>
      <c r="X175" s="279">
        <v>2085943</v>
      </c>
      <c r="Y175" s="21"/>
      <c r="Z175" s="71">
        <f>IF($U175,X175/$U175*100,0)</f>
        <v>57.795738847001687</v>
      </c>
      <c r="AA175" s="21"/>
      <c r="AB175" s="279">
        <v>3936</v>
      </c>
      <c r="AC175" s="21"/>
      <c r="AD175" s="71">
        <f>IF($U175,AB175/$U175*100,0)</f>
        <v>0.10905572592434147</v>
      </c>
      <c r="AE175" s="21"/>
      <c r="AF175" s="279">
        <v>0</v>
      </c>
      <c r="AG175" s="21"/>
      <c r="AH175" s="71">
        <f>IF($U175,AF175/$U175*100,0)</f>
        <v>0</v>
      </c>
      <c r="AI175" s="21"/>
      <c r="AJ175" s="277">
        <v>128057</v>
      </c>
      <c r="AK175" s="21"/>
      <c r="AL175" s="10">
        <v>60</v>
      </c>
      <c r="AM175" s="21"/>
      <c r="AN175" s="96">
        <v>100073</v>
      </c>
      <c r="AO175" s="21"/>
      <c r="AP175" s="96">
        <f>IF(E175,AN175,0)</f>
        <v>100073</v>
      </c>
      <c r="AQ175" s="21"/>
      <c r="AR175" s="96">
        <f>IF(O175,AN175,0)</f>
        <v>100073</v>
      </c>
    </row>
    <row r="176" spans="1:4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9"/>
      <c r="AM176" s="21"/>
      <c r="AN176" s="27"/>
      <c r="AO176" s="21"/>
      <c r="AP176" s="21"/>
      <c r="AQ176" s="21"/>
      <c r="AR176" s="21"/>
    </row>
    <row r="177" spans="1:44" ht="8.85" customHeight="1" x14ac:dyDescent="0.3">
      <c r="A177" s="10">
        <v>61</v>
      </c>
      <c r="B177" s="21"/>
      <c r="C177" s="10" t="s">
        <v>185</v>
      </c>
      <c r="D177" s="21"/>
      <c r="E177" s="277">
        <v>794757</v>
      </c>
      <c r="F177" s="21"/>
      <c r="G177" s="66">
        <f>(E177/$AN177)</f>
        <v>53.721576314722185</v>
      </c>
      <c r="H177" s="21"/>
      <c r="I177" s="66">
        <f>IF(G$219,G177/G$219*100,0)</f>
        <v>120.49005651393747</v>
      </c>
      <c r="J177" s="21"/>
      <c r="K177" s="277">
        <v>353641</v>
      </c>
      <c r="L177" s="21"/>
      <c r="M177" s="277">
        <v>323434</v>
      </c>
      <c r="N177" s="21"/>
      <c r="O177" s="279">
        <v>495584</v>
      </c>
      <c r="P177" s="21"/>
      <c r="Q177" s="71">
        <f>(O177/$AN177)</f>
        <v>33.498986075435987</v>
      </c>
      <c r="R177" s="21"/>
      <c r="S177" s="71">
        <f>IF(Q$219,Q177/Q$219*100,0)</f>
        <v>198.34120130138803</v>
      </c>
      <c r="T177" s="21"/>
      <c r="U177" s="70">
        <f>(E177+O177)</f>
        <v>1290341</v>
      </c>
      <c r="V177" s="21"/>
      <c r="W177" s="21"/>
      <c r="X177" s="279">
        <v>685087</v>
      </c>
      <c r="Y177" s="21"/>
      <c r="Z177" s="71">
        <f>IF($U177,X177/$U177*100,0)</f>
        <v>53.093484590507465</v>
      </c>
      <c r="AA177" s="21"/>
      <c r="AB177" s="279">
        <v>48431</v>
      </c>
      <c r="AC177" s="21"/>
      <c r="AD177" s="71">
        <f>IF($U177,AB177/$U177*100,0)</f>
        <v>3.7533489209441537</v>
      </c>
      <c r="AE177" s="21"/>
      <c r="AF177" s="279">
        <v>0</v>
      </c>
      <c r="AG177" s="21"/>
      <c r="AH177" s="71">
        <f>IF($U177,AF177/$U177*100,0)</f>
        <v>0</v>
      </c>
      <c r="AI177" s="21"/>
      <c r="AJ177" s="277">
        <v>12846</v>
      </c>
      <c r="AK177" s="21"/>
      <c r="AL177" s="10">
        <v>61</v>
      </c>
      <c r="AM177" s="21"/>
      <c r="AN177" s="96">
        <v>14794</v>
      </c>
      <c r="AO177" s="21"/>
      <c r="AP177" s="96">
        <f>IF(E177,AN177,0)</f>
        <v>14794</v>
      </c>
      <c r="AQ177" s="21"/>
      <c r="AR177" s="96">
        <f>IF(O177,AN177,0)</f>
        <v>14794</v>
      </c>
    </row>
    <row r="178" spans="1:44" ht="8.85" customHeight="1" x14ac:dyDescent="0.3">
      <c r="A178" s="10">
        <v>62</v>
      </c>
      <c r="B178" s="21"/>
      <c r="C178" s="10" t="s">
        <v>186</v>
      </c>
      <c r="D178" s="21"/>
      <c r="E178" s="277">
        <v>1280087</v>
      </c>
      <c r="F178" s="21"/>
      <c r="G178" s="66">
        <f>(E178/$AN178)</f>
        <v>55.496705107084018</v>
      </c>
      <c r="H178" s="21"/>
      <c r="I178" s="66">
        <f>IF(G$219,G178/G$219*100,0)</f>
        <v>124.47142458210752</v>
      </c>
      <c r="J178" s="21"/>
      <c r="K178" s="277">
        <v>407601</v>
      </c>
      <c r="L178" s="21"/>
      <c r="M178" s="277">
        <v>665891</v>
      </c>
      <c r="N178" s="21"/>
      <c r="O178" s="279">
        <v>459144</v>
      </c>
      <c r="P178" s="21"/>
      <c r="Q178" s="71">
        <f>(O178/$AN178)</f>
        <v>19.905662013352988</v>
      </c>
      <c r="R178" s="21"/>
      <c r="S178" s="71">
        <f>IF(Q$219,Q178/Q$219*100,0)</f>
        <v>117.85768403667882</v>
      </c>
      <c r="T178" s="21"/>
      <c r="U178" s="70">
        <f>(E178+O178)</f>
        <v>1739231</v>
      </c>
      <c r="V178" s="21"/>
      <c r="W178" s="21"/>
      <c r="X178" s="279">
        <v>905469</v>
      </c>
      <c r="Y178" s="21"/>
      <c r="Z178" s="71">
        <f>IF($U178,X178/$U178*100,0)</f>
        <v>52.061457046246296</v>
      </c>
      <c r="AA178" s="21"/>
      <c r="AB178" s="279">
        <v>0</v>
      </c>
      <c r="AC178" s="21"/>
      <c r="AD178" s="71">
        <f>IF($U178,AB178/$U178*100,0)</f>
        <v>0</v>
      </c>
      <c r="AE178" s="21"/>
      <c r="AF178" s="279">
        <v>0</v>
      </c>
      <c r="AG178" s="21"/>
      <c r="AH178" s="71">
        <f>IF($U178,AF178/$U178*100,0)</f>
        <v>0</v>
      </c>
      <c r="AI178" s="21"/>
      <c r="AJ178" s="277">
        <v>157333</v>
      </c>
      <c r="AK178" s="21"/>
      <c r="AL178" s="10">
        <v>62</v>
      </c>
      <c r="AM178" s="21"/>
      <c r="AN178" s="96">
        <v>23066</v>
      </c>
      <c r="AO178" s="21"/>
      <c r="AP178" s="96">
        <f>IF(E178,AN178,0)</f>
        <v>23066</v>
      </c>
      <c r="AQ178" s="21"/>
      <c r="AR178" s="96">
        <f>IF(O178,AN178,0)</f>
        <v>23066</v>
      </c>
    </row>
    <row r="179" spans="1:44" ht="8.85" customHeight="1" x14ac:dyDescent="0.3">
      <c r="A179" s="10">
        <v>63</v>
      </c>
      <c r="B179" s="21"/>
      <c r="C179" s="10" t="s">
        <v>187</v>
      </c>
      <c r="D179" s="21"/>
      <c r="E179" s="277">
        <v>994568</v>
      </c>
      <c r="F179" s="21"/>
      <c r="G179" s="66">
        <f>(E179/$AN179)</f>
        <v>84.214055884843347</v>
      </c>
      <c r="H179" s="21"/>
      <c r="I179" s="66">
        <f>IF(G$219,G179/G$219*100,0)</f>
        <v>188.88046570688454</v>
      </c>
      <c r="J179" s="21"/>
      <c r="K179" s="277">
        <v>329041</v>
      </c>
      <c r="L179" s="21"/>
      <c r="M179" s="277">
        <v>571225</v>
      </c>
      <c r="N179" s="21"/>
      <c r="O179" s="279">
        <v>303977</v>
      </c>
      <c r="P179" s="21"/>
      <c r="Q179" s="71">
        <f>(O179/$AN179)</f>
        <v>25.738950042337002</v>
      </c>
      <c r="R179" s="21"/>
      <c r="S179" s="71">
        <f>IF(Q$219,Q179/Q$219*100,0)</f>
        <v>152.39548624359642</v>
      </c>
      <c r="T179" s="21"/>
      <c r="U179" s="70">
        <f>(E179+O179)</f>
        <v>1298545</v>
      </c>
      <c r="V179" s="21"/>
      <c r="W179" s="21"/>
      <c r="X179" s="279">
        <v>664940</v>
      </c>
      <c r="Y179" s="21"/>
      <c r="Z179" s="71">
        <f>IF($U179,X179/$U179*100,0)</f>
        <v>51.20654270741484</v>
      </c>
      <c r="AA179" s="21"/>
      <c r="AB179" s="279">
        <v>42374</v>
      </c>
      <c r="AC179" s="21"/>
      <c r="AD179" s="71">
        <f>IF($U179,AB179/$U179*100,0)</f>
        <v>3.2631907250037542</v>
      </c>
      <c r="AE179" s="21"/>
      <c r="AF179" s="279">
        <v>0</v>
      </c>
      <c r="AG179" s="21"/>
      <c r="AH179" s="71">
        <f>IF($U179,AF179/$U179*100,0)</f>
        <v>0</v>
      </c>
      <c r="AI179" s="21"/>
      <c r="AJ179" s="277">
        <v>228832</v>
      </c>
      <c r="AK179" s="21"/>
      <c r="AL179" s="10">
        <v>63</v>
      </c>
      <c r="AM179" s="21"/>
      <c r="AN179" s="96">
        <v>11810</v>
      </c>
      <c r="AO179" s="21"/>
      <c r="AP179" s="96">
        <f>IF(E179,AN179,0)</f>
        <v>11810</v>
      </c>
      <c r="AQ179" s="21"/>
      <c r="AR179" s="96">
        <f>IF(O179,AN179,0)</f>
        <v>11810</v>
      </c>
    </row>
    <row r="180" spans="1:44" ht="8.85" customHeight="1" x14ac:dyDescent="0.3">
      <c r="A180" s="10">
        <v>64</v>
      </c>
      <c r="B180" s="21"/>
      <c r="C180" s="10" t="s">
        <v>188</v>
      </c>
      <c r="D180" s="21"/>
      <c r="E180" s="277">
        <v>998973</v>
      </c>
      <c r="F180" s="21"/>
      <c r="G180" s="66">
        <f>(E180/$AN180)</f>
        <v>83.379767965946087</v>
      </c>
      <c r="H180" s="21"/>
      <c r="I180" s="66">
        <f>IF(G$219,G180/G$219*100,0)</f>
        <v>187.00927343382239</v>
      </c>
      <c r="J180" s="21"/>
      <c r="K180" s="277">
        <v>373284</v>
      </c>
      <c r="L180" s="21"/>
      <c r="M180" s="277">
        <v>489036</v>
      </c>
      <c r="N180" s="21"/>
      <c r="O180" s="279">
        <v>347029</v>
      </c>
      <c r="P180" s="21"/>
      <c r="Q180" s="71">
        <f>(O180/$AN180)</f>
        <v>28.964944495451132</v>
      </c>
      <c r="R180" s="21"/>
      <c r="S180" s="71">
        <f>IF(Q$219,Q180/Q$219*100,0)</f>
        <v>171.49599315987757</v>
      </c>
      <c r="T180" s="21"/>
      <c r="U180" s="70">
        <f>(E180+O180)</f>
        <v>1346002</v>
      </c>
      <c r="V180" s="21"/>
      <c r="W180" s="21"/>
      <c r="X180" s="279">
        <v>681886</v>
      </c>
      <c r="Y180" s="21"/>
      <c r="Z180" s="71">
        <f>IF($U180,X180/$U180*100,0)</f>
        <v>50.660103031050475</v>
      </c>
      <c r="AA180" s="21"/>
      <c r="AB180" s="279">
        <v>54460</v>
      </c>
      <c r="AC180" s="21"/>
      <c r="AD180" s="71">
        <f>IF($U180,AB180/$U180*100,0)</f>
        <v>4.0460563951613748</v>
      </c>
      <c r="AE180" s="21"/>
      <c r="AF180" s="279">
        <v>0</v>
      </c>
      <c r="AG180" s="21"/>
      <c r="AH180" s="71">
        <f>IF($U180,AF180/$U180*100,0)</f>
        <v>0</v>
      </c>
      <c r="AI180" s="21"/>
      <c r="AJ180" s="277">
        <v>15717</v>
      </c>
      <c r="AK180" s="21"/>
      <c r="AL180" s="10">
        <v>64</v>
      </c>
      <c r="AM180" s="21"/>
      <c r="AN180" s="96">
        <v>11981</v>
      </c>
      <c r="AO180" s="21"/>
      <c r="AP180" s="96">
        <f>IF(E180,AN180,0)</f>
        <v>11981</v>
      </c>
      <c r="AQ180" s="21"/>
      <c r="AR180" s="96">
        <f>IF(O180,AN180,0)</f>
        <v>11981</v>
      </c>
    </row>
    <row r="181" spans="1:44" ht="8.85" customHeight="1" x14ac:dyDescent="0.3">
      <c r="A181" s="10">
        <v>65</v>
      </c>
      <c r="B181" s="21"/>
      <c r="C181" s="10" t="s">
        <v>189</v>
      </c>
      <c r="D181" s="21"/>
      <c r="E181" s="277">
        <v>440086</v>
      </c>
      <c r="F181" s="21"/>
      <c r="G181" s="66">
        <f>(E181/$AN181)</f>
        <v>28.552909881269059</v>
      </c>
      <c r="H181" s="21"/>
      <c r="I181" s="66">
        <f>IF(G$219,G181/G$219*100,0)</f>
        <v>64.04022296510054</v>
      </c>
      <c r="J181" s="21"/>
      <c r="K181" s="277">
        <v>256780</v>
      </c>
      <c r="L181" s="21"/>
      <c r="M181" s="277">
        <v>142570</v>
      </c>
      <c r="N181" s="21"/>
      <c r="O181" s="279">
        <v>358417</v>
      </c>
      <c r="P181" s="21"/>
      <c r="Q181" s="71">
        <f>(O181/$AN181)</f>
        <v>23.254200999156556</v>
      </c>
      <c r="R181" s="21"/>
      <c r="S181" s="71">
        <f>IF(Q$219,Q181/Q$219*100,0)</f>
        <v>137.68375410199997</v>
      </c>
      <c r="T181" s="21"/>
      <c r="U181" s="70">
        <f>(E181+O181)</f>
        <v>798503</v>
      </c>
      <c r="V181" s="21"/>
      <c r="W181" s="21"/>
      <c r="X181" s="279">
        <v>518552</v>
      </c>
      <c r="Y181" s="21"/>
      <c r="Z181" s="71">
        <f>IF($U181,X181/$U181*100,0)</f>
        <v>64.940519947952595</v>
      </c>
      <c r="AA181" s="21"/>
      <c r="AB181" s="279">
        <v>0</v>
      </c>
      <c r="AC181" s="21"/>
      <c r="AD181" s="71">
        <f>IF($U181,AB181/$U181*100,0)</f>
        <v>0</v>
      </c>
      <c r="AE181" s="21"/>
      <c r="AF181" s="279">
        <v>0</v>
      </c>
      <c r="AG181" s="21"/>
      <c r="AH181" s="71">
        <f>IF($U181,AF181/$U181*100,0)</f>
        <v>0</v>
      </c>
      <c r="AI181" s="21"/>
      <c r="AJ181" s="277">
        <v>27907</v>
      </c>
      <c r="AK181" s="21"/>
      <c r="AL181" s="10">
        <v>65</v>
      </c>
      <c r="AM181" s="21"/>
      <c r="AN181" s="96">
        <v>15413</v>
      </c>
      <c r="AO181" s="21"/>
      <c r="AP181" s="96">
        <f>IF(E181,AN181,0)</f>
        <v>15413</v>
      </c>
      <c r="AQ181" s="21"/>
      <c r="AR181" s="96">
        <f>IF(O181,AN181,0)</f>
        <v>15413</v>
      </c>
    </row>
    <row r="182" spans="1:4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9"/>
      <c r="AM182" s="21"/>
      <c r="AN182" s="27"/>
      <c r="AO182" s="21"/>
      <c r="AP182" s="21"/>
      <c r="AQ182" s="21"/>
      <c r="AR182" s="21"/>
    </row>
    <row r="183" spans="1:44" ht="8.85" customHeight="1" x14ac:dyDescent="0.3">
      <c r="A183" s="10">
        <v>66</v>
      </c>
      <c r="B183" s="21"/>
      <c r="C183" s="10" t="s">
        <v>190</v>
      </c>
      <c r="D183" s="21"/>
      <c r="E183" s="277">
        <v>1289593</v>
      </c>
      <c r="F183" s="21"/>
      <c r="G183" s="66">
        <f>(E183/$AN183)</f>
        <v>35.900810111077085</v>
      </c>
      <c r="H183" s="21"/>
      <c r="I183" s="66">
        <f>IF(G$219,G183/G$219*100,0)</f>
        <v>80.520545671225534</v>
      </c>
      <c r="J183" s="21"/>
      <c r="K183" s="277">
        <v>502674</v>
      </c>
      <c r="L183" s="21"/>
      <c r="M183" s="277">
        <v>557718</v>
      </c>
      <c r="N183" s="21"/>
      <c r="O183" s="279">
        <v>671043</v>
      </c>
      <c r="P183" s="21"/>
      <c r="Q183" s="71">
        <f>(O183/$AN183)</f>
        <v>18.681077920993292</v>
      </c>
      <c r="R183" s="21"/>
      <c r="S183" s="71">
        <f>IF(Q$219,Q183/Q$219*100,0)</f>
        <v>110.60715175411238</v>
      </c>
      <c r="T183" s="21"/>
      <c r="U183" s="70">
        <f>(E183+O183)</f>
        <v>1960636</v>
      </c>
      <c r="V183" s="21"/>
      <c r="W183" s="21"/>
      <c r="X183" s="279">
        <v>603671</v>
      </c>
      <c r="Y183" s="21"/>
      <c r="Z183" s="71">
        <f>IF($U183,X183/$U183*100,0)</f>
        <v>30.789549921556063</v>
      </c>
      <c r="AA183" s="21"/>
      <c r="AB183" s="279">
        <v>33128</v>
      </c>
      <c r="AC183" s="21"/>
      <c r="AD183" s="71">
        <f>IF($U183,AB183/$U183*100,0)</f>
        <v>1.689655805565133</v>
      </c>
      <c r="AE183" s="21"/>
      <c r="AF183" s="279">
        <v>0</v>
      </c>
      <c r="AG183" s="21"/>
      <c r="AH183" s="71">
        <f>IF($U183,AF183/$U183*100,0)</f>
        <v>0</v>
      </c>
      <c r="AI183" s="21"/>
      <c r="AJ183" s="277">
        <v>75847</v>
      </c>
      <c r="AK183" s="21"/>
      <c r="AL183" s="10">
        <v>66</v>
      </c>
      <c r="AM183" s="21"/>
      <c r="AN183" s="96">
        <v>35921</v>
      </c>
      <c r="AO183" s="21"/>
      <c r="AP183" s="96">
        <f>IF(E183,AN183,0)</f>
        <v>35921</v>
      </c>
      <c r="AQ183" s="21"/>
      <c r="AR183" s="96">
        <f>IF(O183,AN183,0)</f>
        <v>35921</v>
      </c>
    </row>
    <row r="184" spans="1:44" ht="8.85" customHeight="1" x14ac:dyDescent="0.3">
      <c r="A184" s="10">
        <v>67</v>
      </c>
      <c r="B184" s="21"/>
      <c r="C184" s="10" t="s">
        <v>191</v>
      </c>
      <c r="D184" s="21"/>
      <c r="E184" s="277">
        <v>893960</v>
      </c>
      <c r="F184" s="21"/>
      <c r="G184" s="66">
        <f>(E184/$AN184)</f>
        <v>37.471601626357042</v>
      </c>
      <c r="H184" s="21"/>
      <c r="I184" s="66">
        <f>IF(G$219,G184/G$219*100,0)</f>
        <v>84.043613522751485</v>
      </c>
      <c r="J184" s="21"/>
      <c r="K184" s="277">
        <v>498294</v>
      </c>
      <c r="L184" s="21"/>
      <c r="M184" s="277">
        <v>75879</v>
      </c>
      <c r="N184" s="21"/>
      <c r="O184" s="279">
        <v>593763</v>
      </c>
      <c r="P184" s="21"/>
      <c r="Q184" s="71">
        <f>(O184/$AN184)</f>
        <v>24.888418493523915</v>
      </c>
      <c r="R184" s="21"/>
      <c r="S184" s="71">
        <f>IF(Q$219,Q184/Q$219*100,0)</f>
        <v>147.35964877805537</v>
      </c>
      <c r="T184" s="21"/>
      <c r="U184" s="70">
        <f>(E184+O184)</f>
        <v>1487723</v>
      </c>
      <c r="V184" s="21"/>
      <c r="W184" s="21"/>
      <c r="X184" s="279">
        <v>730128</v>
      </c>
      <c r="Y184" s="21"/>
      <c r="Z184" s="71">
        <f>IF($U184,X184/$U184*100,0)</f>
        <v>49.07687788654205</v>
      </c>
      <c r="AA184" s="21"/>
      <c r="AB184" s="279">
        <v>46624</v>
      </c>
      <c r="AC184" s="21"/>
      <c r="AD184" s="71">
        <f>IF($U184,AB184/$U184*100,0)</f>
        <v>3.133916730466626</v>
      </c>
      <c r="AE184" s="21"/>
      <c r="AF184" s="279">
        <v>0</v>
      </c>
      <c r="AG184" s="21"/>
      <c r="AH184" s="71">
        <f>IF($U184,AF184/$U184*100,0)</f>
        <v>0</v>
      </c>
      <c r="AI184" s="21"/>
      <c r="AJ184" s="277">
        <v>6709</v>
      </c>
      <c r="AK184" s="21"/>
      <c r="AL184" s="10">
        <v>67</v>
      </c>
      <c r="AM184" s="21"/>
      <c r="AN184" s="96">
        <v>23857</v>
      </c>
      <c r="AO184" s="21"/>
      <c r="AP184" s="96">
        <f>IF(E184,AN184,0)</f>
        <v>23857</v>
      </c>
      <c r="AQ184" s="21"/>
      <c r="AR184" s="96">
        <f>IF(O184,AN184,0)</f>
        <v>23857</v>
      </c>
    </row>
    <row r="185" spans="1:44" ht="8.85" customHeight="1" x14ac:dyDescent="0.3">
      <c r="A185" s="10">
        <v>68</v>
      </c>
      <c r="B185" s="21"/>
      <c r="C185" s="10" t="s">
        <v>192</v>
      </c>
      <c r="D185" s="21"/>
      <c r="E185" s="277">
        <v>1538689</v>
      </c>
      <c r="F185" s="21"/>
      <c r="G185" s="66">
        <f>(E185/$AN185)</f>
        <v>86.676937809824238</v>
      </c>
      <c r="H185" s="21"/>
      <c r="I185" s="66">
        <f>IF(G$219,G185/G$219*100,0)</f>
        <v>194.40436881407572</v>
      </c>
      <c r="J185" s="21"/>
      <c r="K185" s="277">
        <v>371715</v>
      </c>
      <c r="L185" s="21"/>
      <c r="M185" s="277">
        <v>796913</v>
      </c>
      <c r="N185" s="21"/>
      <c r="O185" s="279">
        <v>506236</v>
      </c>
      <c r="P185" s="21"/>
      <c r="Q185" s="71">
        <f>(O185/$AN185)</f>
        <v>28.517124831004956</v>
      </c>
      <c r="R185" s="21"/>
      <c r="S185" s="71">
        <f>IF(Q$219,Q185/Q$219*100,0)</f>
        <v>168.84453708259142</v>
      </c>
      <c r="T185" s="21"/>
      <c r="U185" s="70">
        <f>(E185+O185)</f>
        <v>2044925</v>
      </c>
      <c r="V185" s="21"/>
      <c r="W185" s="21"/>
      <c r="X185" s="279">
        <v>911327</v>
      </c>
      <c r="Y185" s="21"/>
      <c r="Z185" s="71">
        <f>IF($U185,X185/$U185*100,0)</f>
        <v>44.565301905937872</v>
      </c>
      <c r="AA185" s="21"/>
      <c r="AB185" s="279">
        <v>0</v>
      </c>
      <c r="AC185" s="21"/>
      <c r="AD185" s="71">
        <f>IF($U185,AB185/$U185*100,0)</f>
        <v>0</v>
      </c>
      <c r="AE185" s="21"/>
      <c r="AF185" s="279">
        <v>0</v>
      </c>
      <c r="AG185" s="21"/>
      <c r="AH185" s="71">
        <f>IF($U185,AF185/$U185*100,0)</f>
        <v>0</v>
      </c>
      <c r="AI185" s="21"/>
      <c r="AJ185" s="277">
        <v>16611</v>
      </c>
      <c r="AK185" s="21"/>
      <c r="AL185" s="10">
        <v>68</v>
      </c>
      <c r="AM185" s="21"/>
      <c r="AN185" s="96">
        <v>17752</v>
      </c>
      <c r="AO185" s="21"/>
      <c r="AP185" s="96">
        <f>IF(E185,AN185,0)</f>
        <v>17752</v>
      </c>
      <c r="AQ185" s="21"/>
      <c r="AR185" s="96">
        <f>IF(O185,AN185,0)</f>
        <v>17752</v>
      </c>
    </row>
    <row r="186" spans="1:44" ht="8.85" customHeight="1" x14ac:dyDescent="0.3">
      <c r="A186" s="10">
        <v>69</v>
      </c>
      <c r="B186" s="21"/>
      <c r="C186" s="10" t="s">
        <v>193</v>
      </c>
      <c r="D186" s="21"/>
      <c r="E186" s="277">
        <v>1216033</v>
      </c>
      <c r="F186" s="21"/>
      <c r="G186" s="66">
        <f>(E186/$AN186)</f>
        <v>19.934313629061343</v>
      </c>
      <c r="H186" s="21"/>
      <c r="I186" s="66">
        <f>IF(G$219,G186/G$219*100,0)</f>
        <v>44.709905041895205</v>
      </c>
      <c r="J186" s="21"/>
      <c r="K186" s="277">
        <v>734576</v>
      </c>
      <c r="L186" s="21"/>
      <c r="M186" s="277">
        <v>187025</v>
      </c>
      <c r="N186" s="21"/>
      <c r="O186" s="279">
        <v>899063</v>
      </c>
      <c r="P186" s="21"/>
      <c r="Q186" s="71">
        <f>(O186/$AN186)</f>
        <v>14.738254483459558</v>
      </c>
      <c r="R186" s="21"/>
      <c r="S186" s="71">
        <f>IF(Q$219,Q186/Q$219*100,0)</f>
        <v>87.262435130191975</v>
      </c>
      <c r="T186" s="21"/>
      <c r="U186" s="70">
        <f>(E186+O186)</f>
        <v>2115096</v>
      </c>
      <c r="V186" s="21"/>
      <c r="W186" s="21"/>
      <c r="X186" s="279">
        <v>1113937</v>
      </c>
      <c r="Y186" s="21"/>
      <c r="Z186" s="71">
        <f>IF($U186,X186/$U186*100,0)</f>
        <v>52.666025561014727</v>
      </c>
      <c r="AA186" s="21"/>
      <c r="AB186" s="279">
        <v>80478</v>
      </c>
      <c r="AC186" s="21"/>
      <c r="AD186" s="71">
        <f>IF($U186,AB186/$U186*100,0)</f>
        <v>3.8049336767692816</v>
      </c>
      <c r="AE186" s="21"/>
      <c r="AF186" s="279">
        <v>0</v>
      </c>
      <c r="AG186" s="21"/>
      <c r="AH186" s="71">
        <f>IF($U186,AF186/$U186*100,0)</f>
        <v>0</v>
      </c>
      <c r="AI186" s="21"/>
      <c r="AJ186" s="277">
        <v>56084</v>
      </c>
      <c r="AK186" s="21"/>
      <c r="AL186" s="10">
        <v>69</v>
      </c>
      <c r="AM186" s="21"/>
      <c r="AN186" s="96">
        <v>61002</v>
      </c>
      <c r="AO186" s="21"/>
      <c r="AP186" s="96">
        <f>IF(E186,AN186,0)</f>
        <v>61002</v>
      </c>
      <c r="AQ186" s="21"/>
      <c r="AR186" s="96">
        <f>IF(O186,AN186,0)</f>
        <v>61002</v>
      </c>
    </row>
    <row r="187" spans="1:44" ht="8.85" customHeight="1" x14ac:dyDescent="0.3">
      <c r="A187" s="10">
        <v>70</v>
      </c>
      <c r="B187" s="21"/>
      <c r="C187" s="10" t="s">
        <v>194</v>
      </c>
      <c r="D187" s="21"/>
      <c r="E187" s="277">
        <v>1344797</v>
      </c>
      <c r="F187" s="21"/>
      <c r="G187" s="66">
        <f>(E187/$AN187)</f>
        <v>45.026182743496165</v>
      </c>
      <c r="H187" s="21"/>
      <c r="I187" s="66">
        <f>IF(G$219,G187/G$219*100,0)</f>
        <v>100.98749283877532</v>
      </c>
      <c r="J187" s="21"/>
      <c r="K187" s="277">
        <v>493453</v>
      </c>
      <c r="L187" s="21"/>
      <c r="M187" s="277">
        <v>723892</v>
      </c>
      <c r="N187" s="21"/>
      <c r="O187" s="279">
        <v>498595</v>
      </c>
      <c r="P187" s="21"/>
      <c r="Q187" s="71">
        <f>(O187/$AN187)</f>
        <v>16.693842702648407</v>
      </c>
      <c r="R187" s="21"/>
      <c r="S187" s="71">
        <f>IF(Q$219,Q187/Q$219*100,0)</f>
        <v>98.841105474760298</v>
      </c>
      <c r="T187" s="21"/>
      <c r="U187" s="70">
        <f>(E187+O187)</f>
        <v>1843392</v>
      </c>
      <c r="V187" s="21"/>
      <c r="W187" s="21"/>
      <c r="X187" s="279">
        <v>739004</v>
      </c>
      <c r="Y187" s="21"/>
      <c r="Z187" s="71">
        <f>IF($U187,X187/$U187*100,0)</f>
        <v>40.089357011422422</v>
      </c>
      <c r="AA187" s="21"/>
      <c r="AB187" s="279">
        <v>0</v>
      </c>
      <c r="AC187" s="21"/>
      <c r="AD187" s="71">
        <f>IF($U187,AB187/$U187*100,0)</f>
        <v>0</v>
      </c>
      <c r="AE187" s="21"/>
      <c r="AF187" s="279">
        <v>0</v>
      </c>
      <c r="AG187" s="21"/>
      <c r="AH187" s="71">
        <f>IF($U187,AF187/$U187*100,0)</f>
        <v>0</v>
      </c>
      <c r="AI187" s="21"/>
      <c r="AJ187" s="277">
        <v>112751</v>
      </c>
      <c r="AK187" s="21"/>
      <c r="AL187" s="10">
        <v>70</v>
      </c>
      <c r="AM187" s="21"/>
      <c r="AN187" s="96">
        <v>29867</v>
      </c>
      <c r="AO187" s="21"/>
      <c r="AP187" s="96">
        <f>IF(E187,AN187,0)</f>
        <v>29867</v>
      </c>
      <c r="AQ187" s="21"/>
      <c r="AR187" s="96">
        <f>IF(O187,AN187,0)</f>
        <v>29867</v>
      </c>
    </row>
    <row r="188" spans="1:44" ht="8.85" customHeight="1" x14ac:dyDescent="0.3">
      <c r="A188" s="29"/>
      <c r="B188" s="21"/>
      <c r="D188" s="21"/>
      <c r="E188" s="27"/>
      <c r="F188" s="21"/>
      <c r="G188" s="21"/>
      <c r="H188" s="21"/>
      <c r="I188" s="21"/>
      <c r="J188" s="21"/>
      <c r="K188" s="27"/>
      <c r="L188" s="21"/>
      <c r="M188" s="27"/>
      <c r="N188" s="21"/>
      <c r="O188" s="27"/>
      <c r="P188" s="21"/>
      <c r="Q188" s="21"/>
      <c r="R188" s="21"/>
      <c r="S188" s="21"/>
      <c r="T188" s="21"/>
      <c r="U188" s="27"/>
      <c r="V188" s="21"/>
      <c r="W188" s="21"/>
      <c r="X188" s="27"/>
      <c r="Y188" s="21"/>
      <c r="Z188" s="21"/>
      <c r="AA188" s="21"/>
      <c r="AB188" s="27"/>
      <c r="AC188" s="21"/>
      <c r="AD188" s="21"/>
      <c r="AE188" s="21"/>
      <c r="AF188" s="27"/>
      <c r="AG188" s="21"/>
      <c r="AH188" s="21"/>
      <c r="AI188" s="21"/>
      <c r="AJ188" s="27"/>
      <c r="AK188" s="21"/>
      <c r="AL188" s="29"/>
      <c r="AM188" s="21"/>
      <c r="AN188" s="27"/>
      <c r="AO188" s="21"/>
      <c r="AP188" s="21"/>
      <c r="AQ188" s="21"/>
      <c r="AR188" s="21"/>
    </row>
    <row r="189" spans="1:44" ht="8.85" customHeight="1" x14ac:dyDescent="0.3">
      <c r="A189" s="10">
        <v>71</v>
      </c>
      <c r="B189" s="21"/>
      <c r="C189" s="10" t="s">
        <v>195</v>
      </c>
      <c r="D189" s="21"/>
      <c r="E189" s="277">
        <v>1140164</v>
      </c>
      <c r="F189" s="21"/>
      <c r="G189" s="66">
        <f>(E189/$AN189)</f>
        <v>49.660873731434293</v>
      </c>
      <c r="H189" s="21"/>
      <c r="I189" s="66">
        <f>IF(G$219,G189/G$219*100,0)</f>
        <v>111.3824629303038</v>
      </c>
      <c r="J189" s="21"/>
      <c r="K189" s="277">
        <v>506814</v>
      </c>
      <c r="L189" s="21"/>
      <c r="M189" s="277">
        <v>484146</v>
      </c>
      <c r="N189" s="21"/>
      <c r="O189" s="279">
        <v>547760</v>
      </c>
      <c r="P189" s="21"/>
      <c r="Q189" s="71">
        <f>(O189/$AN189)</f>
        <v>23.858181976566925</v>
      </c>
      <c r="R189" s="21"/>
      <c r="S189" s="71">
        <f>IF(Q$219,Q189/Q$219*100,0)</f>
        <v>141.25981196694534</v>
      </c>
      <c r="T189" s="21"/>
      <c r="U189" s="70">
        <f>(E189+O189)</f>
        <v>1687924</v>
      </c>
      <c r="V189" s="21"/>
      <c r="W189" s="21"/>
      <c r="X189" s="279">
        <v>911988</v>
      </c>
      <c r="Y189" s="21"/>
      <c r="Z189" s="71">
        <f>IF($U189,X189/$U189*100,0)</f>
        <v>54.030157755917919</v>
      </c>
      <c r="AA189" s="21"/>
      <c r="AB189" s="279">
        <v>14167</v>
      </c>
      <c r="AC189" s="21"/>
      <c r="AD189" s="71">
        <f>IF($U189,AB189/$U189*100,0)</f>
        <v>0.83931504025062731</v>
      </c>
      <c r="AE189" s="21"/>
      <c r="AF189" s="279">
        <v>0</v>
      </c>
      <c r="AG189" s="21"/>
      <c r="AH189" s="71">
        <f>IF($U189,AF189/$U189*100,0)</f>
        <v>0</v>
      </c>
      <c r="AI189" s="21"/>
      <c r="AJ189" s="277">
        <v>90721</v>
      </c>
      <c r="AK189" s="21"/>
      <c r="AL189" s="10">
        <v>71</v>
      </c>
      <c r="AM189" s="21"/>
      <c r="AN189" s="96">
        <v>22959</v>
      </c>
      <c r="AO189" s="21"/>
      <c r="AP189" s="96">
        <f>IF(E189,AN189,0)</f>
        <v>22959</v>
      </c>
      <c r="AQ189" s="21"/>
      <c r="AR189" s="96">
        <f>IF(O189,AN189,0)</f>
        <v>22959</v>
      </c>
    </row>
    <row r="190" spans="1:44" ht="8.85" customHeight="1" x14ac:dyDescent="0.3">
      <c r="A190" s="10">
        <v>72</v>
      </c>
      <c r="B190" s="21"/>
      <c r="C190" s="10" t="s">
        <v>196</v>
      </c>
      <c r="D190" s="21"/>
      <c r="E190" s="277">
        <v>1901835</v>
      </c>
      <c r="F190" s="21"/>
      <c r="G190" s="66">
        <f>(E190/$AN190)</f>
        <v>50.919277108433732</v>
      </c>
      <c r="H190" s="21"/>
      <c r="I190" s="66">
        <f>IF(G$219,G190/G$219*100,0)</f>
        <v>114.20488744599027</v>
      </c>
      <c r="J190" s="21"/>
      <c r="K190" s="277">
        <v>556002</v>
      </c>
      <c r="L190" s="21"/>
      <c r="M190" s="277">
        <v>1073066</v>
      </c>
      <c r="N190" s="21"/>
      <c r="O190" s="279">
        <v>640454</v>
      </c>
      <c r="P190" s="21"/>
      <c r="Q190" s="71">
        <f>(O190/$AN190)</f>
        <v>17.14736278447122</v>
      </c>
      <c r="R190" s="21"/>
      <c r="S190" s="71">
        <f>IF(Q$219,Q190/Q$219*100,0)</f>
        <v>101.52631265209038</v>
      </c>
      <c r="T190" s="21"/>
      <c r="U190" s="70">
        <f>(E190+O190)</f>
        <v>2542289</v>
      </c>
      <c r="V190" s="21"/>
      <c r="W190" s="21"/>
      <c r="X190" s="279">
        <v>1357088</v>
      </c>
      <c r="Y190" s="21"/>
      <c r="Z190" s="71">
        <f>IF($U190,X190/$U190*100,0)</f>
        <v>53.380555869139975</v>
      </c>
      <c r="AA190" s="21"/>
      <c r="AB190" s="279">
        <v>0</v>
      </c>
      <c r="AC190" s="21"/>
      <c r="AD190" s="71">
        <f>IF($U190,AB190/$U190*100,0)</f>
        <v>0</v>
      </c>
      <c r="AE190" s="21"/>
      <c r="AF190" s="279">
        <v>0</v>
      </c>
      <c r="AG190" s="21"/>
      <c r="AH190" s="71">
        <f>IF($U190,AF190/$U190*100,0)</f>
        <v>0</v>
      </c>
      <c r="AI190" s="21"/>
      <c r="AJ190" s="277">
        <v>129866</v>
      </c>
      <c r="AK190" s="21"/>
      <c r="AL190" s="10">
        <v>72</v>
      </c>
      <c r="AM190" s="21"/>
      <c r="AN190" s="96">
        <v>37350</v>
      </c>
      <c r="AO190" s="21"/>
      <c r="AP190" s="96">
        <f>IF(E190,AN190,0)</f>
        <v>37350</v>
      </c>
      <c r="AQ190" s="21"/>
      <c r="AR190" s="96">
        <f>IF(O190,AN190,0)</f>
        <v>37350</v>
      </c>
    </row>
    <row r="191" spans="1:44" ht="8.85" customHeight="1" x14ac:dyDescent="0.3">
      <c r="A191" s="10">
        <v>73</v>
      </c>
      <c r="B191" s="21"/>
      <c r="C191" s="10" t="s">
        <v>197</v>
      </c>
      <c r="D191" s="21"/>
      <c r="E191" s="277">
        <v>17717000</v>
      </c>
      <c r="F191" s="21"/>
      <c r="G191" s="66">
        <f>(E191/$AN191)</f>
        <v>38.060313900381956</v>
      </c>
      <c r="H191" s="21"/>
      <c r="I191" s="66">
        <f>IF(G$219,G191/G$219*100,0)</f>
        <v>85.364013630748161</v>
      </c>
      <c r="J191" s="21"/>
      <c r="K191" s="277">
        <v>4766000</v>
      </c>
      <c r="L191" s="21"/>
      <c r="M191" s="277">
        <v>12204000</v>
      </c>
      <c r="N191" s="21"/>
      <c r="O191" s="279">
        <v>6238000</v>
      </c>
      <c r="P191" s="21"/>
      <c r="Q191" s="71">
        <f>(O191/$AN191)</f>
        <v>13.400702043832627</v>
      </c>
      <c r="R191" s="21"/>
      <c r="S191" s="71">
        <f>IF(Q$219,Q191/Q$219*100,0)</f>
        <v>79.343038492878819</v>
      </c>
      <c r="T191" s="21"/>
      <c r="U191" s="70">
        <f>(E191+O191)</f>
        <v>23955000</v>
      </c>
      <c r="V191" s="21"/>
      <c r="W191" s="21"/>
      <c r="X191" s="279">
        <v>6075000</v>
      </c>
      <c r="Y191" s="21"/>
      <c r="Z191" s="71">
        <f>IF($U191,X191/$U191*100,0)</f>
        <v>25.360050093926112</v>
      </c>
      <c r="AA191" s="21"/>
      <c r="AB191" s="279">
        <v>285000</v>
      </c>
      <c r="AC191" s="21"/>
      <c r="AD191" s="71">
        <f>IF($U191,AB191/$U191*100,0)</f>
        <v>1.1897307451471508</v>
      </c>
      <c r="AE191" s="21"/>
      <c r="AF191" s="279">
        <v>0</v>
      </c>
      <c r="AG191" s="21"/>
      <c r="AH191" s="71">
        <f>IF($U191,AF191/$U191*100,0)</f>
        <v>0</v>
      </c>
      <c r="AI191" s="21"/>
      <c r="AJ191" s="277">
        <v>1761000</v>
      </c>
      <c r="AK191" s="21"/>
      <c r="AL191" s="10">
        <v>73</v>
      </c>
      <c r="AM191" s="21"/>
      <c r="AN191" s="96">
        <v>465498</v>
      </c>
      <c r="AO191" s="21"/>
      <c r="AP191" s="96">
        <f>IF(E191,AN191,0)</f>
        <v>465498</v>
      </c>
      <c r="AQ191" s="21"/>
      <c r="AR191" s="96">
        <f>IF(O191,AN191,0)</f>
        <v>465498</v>
      </c>
    </row>
    <row r="192" spans="1:44" ht="8.85" customHeight="1" x14ac:dyDescent="0.3">
      <c r="A192" s="10">
        <v>74</v>
      </c>
      <c r="B192" s="21"/>
      <c r="C192" s="10" t="s">
        <v>198</v>
      </c>
      <c r="D192" s="21"/>
      <c r="E192" s="277">
        <v>1963665</v>
      </c>
      <c r="F192" s="21"/>
      <c r="G192" s="66">
        <f>(E192/$AN192)</f>
        <v>57.590550488312758</v>
      </c>
      <c r="H192" s="21"/>
      <c r="I192" s="66">
        <f>IF(G$219,G192/G$219*100,0)</f>
        <v>129.16762982444251</v>
      </c>
      <c r="J192" s="21"/>
      <c r="K192" s="277">
        <v>708656</v>
      </c>
      <c r="L192" s="21"/>
      <c r="M192" s="277">
        <v>882518</v>
      </c>
      <c r="N192" s="21"/>
      <c r="O192" s="279">
        <v>978705</v>
      </c>
      <c r="P192" s="21"/>
      <c r="Q192" s="71">
        <f>(O192/$AN192)</f>
        <v>28.703551632108397</v>
      </c>
      <c r="R192" s="21"/>
      <c r="S192" s="71">
        <f>IF(Q$219,Q192/Q$219*100,0)</f>
        <v>169.94833513792256</v>
      </c>
      <c r="T192" s="21"/>
      <c r="U192" s="70">
        <f>(E192+O192)</f>
        <v>2942370</v>
      </c>
      <c r="V192" s="21"/>
      <c r="W192" s="21"/>
      <c r="X192" s="279">
        <v>1481394</v>
      </c>
      <c r="Y192" s="21"/>
      <c r="Z192" s="71">
        <f>IF($U192,X192/$U192*100,0)</f>
        <v>50.346965201521222</v>
      </c>
      <c r="AA192" s="21"/>
      <c r="AB192" s="279">
        <v>0</v>
      </c>
      <c r="AC192" s="21"/>
      <c r="AD192" s="71">
        <f>IF($U192,AB192/$U192*100,0)</f>
        <v>0</v>
      </c>
      <c r="AE192" s="21"/>
      <c r="AF192" s="279">
        <v>0</v>
      </c>
      <c r="AG192" s="21"/>
      <c r="AH192" s="71">
        <f>IF($U192,AF192/$U192*100,0)</f>
        <v>0</v>
      </c>
      <c r="AI192" s="21"/>
      <c r="AJ192" s="277">
        <v>9632</v>
      </c>
      <c r="AK192" s="21"/>
      <c r="AL192" s="10">
        <v>74</v>
      </c>
      <c r="AM192" s="21"/>
      <c r="AN192" s="96">
        <v>34097</v>
      </c>
      <c r="AO192" s="21"/>
      <c r="AP192" s="96">
        <f>IF(E192,AN192,0)</f>
        <v>34097</v>
      </c>
      <c r="AQ192" s="21"/>
      <c r="AR192" s="96">
        <f>IF(O192,AN192,0)</f>
        <v>34097</v>
      </c>
    </row>
    <row r="193" spans="1:44" ht="8.85" customHeight="1" x14ac:dyDescent="0.3">
      <c r="A193" s="10">
        <v>75</v>
      </c>
      <c r="B193" s="21"/>
      <c r="C193" s="10" t="s">
        <v>199</v>
      </c>
      <c r="D193" s="21"/>
      <c r="E193" s="277">
        <v>1153913</v>
      </c>
      <c r="F193" s="21"/>
      <c r="G193" s="66">
        <f>(E193/$AN193)</f>
        <v>158.39574468085107</v>
      </c>
      <c r="H193" s="21"/>
      <c r="I193" s="66">
        <f>IF(G$219,G193/G$219*100,0)</f>
        <v>355.25972127762674</v>
      </c>
      <c r="J193" s="21"/>
      <c r="K193" s="277">
        <v>314599</v>
      </c>
      <c r="L193" s="21"/>
      <c r="M193" s="277">
        <v>769563</v>
      </c>
      <c r="N193" s="21"/>
      <c r="O193" s="279">
        <v>284736</v>
      </c>
      <c r="P193" s="21"/>
      <c r="Q193" s="71">
        <f>(O193/$AN193)</f>
        <v>39.085243651338367</v>
      </c>
      <c r="R193" s="21"/>
      <c r="S193" s="71">
        <f>IF(Q$219,Q193/Q$219*100,0)</f>
        <v>231.41638261847027</v>
      </c>
      <c r="T193" s="21"/>
      <c r="U193" s="70">
        <f>(E193+O193)</f>
        <v>1438649</v>
      </c>
      <c r="V193" s="21"/>
      <c r="W193" s="21"/>
      <c r="X193" s="279">
        <v>573012</v>
      </c>
      <c r="Y193" s="21"/>
      <c r="Z193" s="71">
        <f>IF($U193,X193/$U193*100,0)</f>
        <v>39.829868161031634</v>
      </c>
      <c r="AA193" s="21"/>
      <c r="AB193" s="279">
        <v>0</v>
      </c>
      <c r="AC193" s="21"/>
      <c r="AD193" s="71">
        <f>IF($U193,AB193/$U193*100,0)</f>
        <v>0</v>
      </c>
      <c r="AE193" s="21"/>
      <c r="AF193" s="279">
        <v>0</v>
      </c>
      <c r="AG193" s="21"/>
      <c r="AH193" s="71">
        <f>IF($U193,AF193/$U193*100,0)</f>
        <v>0</v>
      </c>
      <c r="AI193" s="21"/>
      <c r="AJ193" s="277">
        <v>26314</v>
      </c>
      <c r="AK193" s="21"/>
      <c r="AL193" s="10">
        <v>75</v>
      </c>
      <c r="AM193" s="21"/>
      <c r="AN193" s="96">
        <v>7285</v>
      </c>
      <c r="AO193" s="21"/>
      <c r="AP193" s="96">
        <f>IF(E193,AN193,0)</f>
        <v>7285</v>
      </c>
      <c r="AQ193" s="21"/>
      <c r="AR193" s="96">
        <f>IF(O193,AN193,0)</f>
        <v>7285</v>
      </c>
    </row>
    <row r="194" spans="1:44" ht="8.85" customHeight="1" x14ac:dyDescent="0.3">
      <c r="A194" s="29"/>
      <c r="B194" s="21"/>
      <c r="D194" s="21"/>
      <c r="E194" s="27"/>
      <c r="F194" s="21"/>
      <c r="G194" s="21"/>
      <c r="H194" s="21"/>
      <c r="I194" s="21"/>
      <c r="J194" s="21"/>
      <c r="K194" s="21"/>
      <c r="L194" s="21"/>
      <c r="M194" s="21"/>
      <c r="N194" s="21"/>
      <c r="O194" s="27"/>
      <c r="P194" s="21"/>
      <c r="Q194" s="21"/>
      <c r="R194" s="21"/>
      <c r="S194" s="21"/>
      <c r="T194" s="21"/>
      <c r="U194" s="27"/>
      <c r="V194" s="21"/>
      <c r="W194" s="21"/>
      <c r="X194" s="27"/>
      <c r="Y194" s="21"/>
      <c r="Z194" s="21"/>
      <c r="AA194" s="21"/>
      <c r="AB194" s="27"/>
      <c r="AC194" s="21"/>
      <c r="AD194" s="21"/>
      <c r="AE194" s="21"/>
      <c r="AF194" s="27"/>
      <c r="AG194" s="21"/>
      <c r="AH194" s="21"/>
      <c r="AI194" s="21"/>
      <c r="AJ194" s="27"/>
      <c r="AK194" s="21"/>
      <c r="AL194" s="29"/>
      <c r="AM194" s="21"/>
      <c r="AN194" s="27"/>
      <c r="AO194" s="21"/>
      <c r="AP194" s="21"/>
      <c r="AQ194" s="21"/>
      <c r="AR194" s="21"/>
    </row>
    <row r="195" spans="1:44" ht="8.85" customHeight="1" x14ac:dyDescent="0.3">
      <c r="A195" s="10">
        <v>76</v>
      </c>
      <c r="B195" s="21"/>
      <c r="C195" s="10" t="s">
        <v>114</v>
      </c>
      <c r="D195" s="21"/>
      <c r="E195" s="277">
        <v>626496</v>
      </c>
      <c r="F195" s="21"/>
      <c r="G195" s="66">
        <f>(E195/$AN195)</f>
        <v>68.156657963446477</v>
      </c>
      <c r="H195" s="21"/>
      <c r="I195" s="66">
        <f>IF(G$219,G195/G$219*100,0)</f>
        <v>152.86594573670862</v>
      </c>
      <c r="J195" s="21"/>
      <c r="K195" s="277">
        <v>262443</v>
      </c>
      <c r="L195" s="21"/>
      <c r="M195" s="277">
        <v>315710</v>
      </c>
      <c r="N195" s="21"/>
      <c r="O195" s="279">
        <v>301001</v>
      </c>
      <c r="P195" s="21"/>
      <c r="Q195" s="71">
        <f>(O195/$AN195)</f>
        <v>32.745974760661447</v>
      </c>
      <c r="R195" s="21"/>
      <c r="S195" s="71">
        <f>IF(Q$219,Q195/Q$219*100,0)</f>
        <v>193.88276281523227</v>
      </c>
      <c r="T195" s="21"/>
      <c r="U195" s="70">
        <f>(E195+O195)</f>
        <v>927497</v>
      </c>
      <c r="V195" s="21"/>
      <c r="W195" s="21"/>
      <c r="X195" s="279">
        <v>492443</v>
      </c>
      <c r="Y195" s="21"/>
      <c r="Z195" s="71">
        <f>IF($U195,X195/$U195*100,0)</f>
        <v>53.093756637487779</v>
      </c>
      <c r="AA195" s="21"/>
      <c r="AB195" s="279">
        <v>0</v>
      </c>
      <c r="AC195" s="21"/>
      <c r="AD195" s="71">
        <f>IF($U195,AB195/$U195*100,0)</f>
        <v>0</v>
      </c>
      <c r="AE195" s="21"/>
      <c r="AF195" s="279">
        <v>0</v>
      </c>
      <c r="AG195" s="21"/>
      <c r="AH195" s="71">
        <f>IF($U195,AF195/$U195*100,0)</f>
        <v>0</v>
      </c>
      <c r="AI195" s="21"/>
      <c r="AJ195" s="277">
        <v>20866</v>
      </c>
      <c r="AK195" s="21"/>
      <c r="AL195" s="10">
        <v>76</v>
      </c>
      <c r="AM195" s="21"/>
      <c r="AN195" s="96">
        <v>9192</v>
      </c>
      <c r="AO195" s="21"/>
      <c r="AP195" s="96">
        <f>IF(E195,AN195,0)</f>
        <v>9192</v>
      </c>
      <c r="AQ195" s="21"/>
      <c r="AR195" s="96">
        <f>IF(O195,AN195,0)</f>
        <v>9192</v>
      </c>
    </row>
    <row r="196" spans="1:44" ht="8.85" customHeight="1" x14ac:dyDescent="0.3">
      <c r="A196" s="10">
        <v>77</v>
      </c>
      <c r="B196" s="21"/>
      <c r="C196" s="10" t="s">
        <v>115</v>
      </c>
      <c r="D196" s="21"/>
      <c r="E196" s="277">
        <v>3529337</v>
      </c>
      <c r="F196" s="21"/>
      <c r="G196" s="66">
        <f>(E196/$AN196)</f>
        <v>37.624188476094027</v>
      </c>
      <c r="H196" s="21"/>
      <c r="I196" s="66">
        <f>IF(G$219,G196/G$219*100,0)</f>
        <v>84.385844697063746</v>
      </c>
      <c r="J196" s="21"/>
      <c r="K196" s="277">
        <v>1111452</v>
      </c>
      <c r="L196" s="21"/>
      <c r="M196" s="277">
        <v>2022773</v>
      </c>
      <c r="N196" s="21"/>
      <c r="O196" s="279">
        <v>1434749</v>
      </c>
      <c r="P196" s="21"/>
      <c r="Q196" s="71">
        <f>(O196/$AN196)</f>
        <v>15.29501625712915</v>
      </c>
      <c r="R196" s="21"/>
      <c r="S196" s="71">
        <f>IF(Q$219,Q196/Q$219*100,0)</f>
        <v>90.558916963392676</v>
      </c>
      <c r="T196" s="21"/>
      <c r="U196" s="70">
        <f>(E196+O196)</f>
        <v>4964086</v>
      </c>
      <c r="V196" s="21"/>
      <c r="W196" s="21"/>
      <c r="X196" s="279">
        <v>1529326</v>
      </c>
      <c r="Y196" s="21"/>
      <c r="Z196" s="71">
        <f>IF($U196,X196/$U196*100,0)</f>
        <v>30.807806311171888</v>
      </c>
      <c r="AA196" s="21"/>
      <c r="AB196" s="279">
        <v>121504</v>
      </c>
      <c r="AC196" s="21"/>
      <c r="AD196" s="71">
        <f>IF($U196,AB196/$U196*100,0)</f>
        <v>2.447661059860768</v>
      </c>
      <c r="AE196" s="21"/>
      <c r="AF196" s="279">
        <v>0</v>
      </c>
      <c r="AG196" s="21"/>
      <c r="AH196" s="71">
        <f>IF($U196,AF196/$U196*100,0)</f>
        <v>0</v>
      </c>
      <c r="AI196" s="21"/>
      <c r="AJ196" s="277">
        <v>55816</v>
      </c>
      <c r="AK196" s="21"/>
      <c r="AL196" s="10">
        <v>77</v>
      </c>
      <c r="AM196" s="21"/>
      <c r="AN196" s="96">
        <v>93805</v>
      </c>
      <c r="AO196" s="21"/>
      <c r="AP196" s="96">
        <f>IF(E196,AN196,0)</f>
        <v>93805</v>
      </c>
      <c r="AQ196" s="21"/>
      <c r="AR196" s="96">
        <f>IF(O196,AN196,0)</f>
        <v>93805</v>
      </c>
    </row>
    <row r="197" spans="1:44" ht="8.85" customHeight="1" x14ac:dyDescent="0.3">
      <c r="A197" s="10">
        <v>78</v>
      </c>
      <c r="B197" s="21"/>
      <c r="C197" s="10" t="s">
        <v>200</v>
      </c>
      <c r="D197" s="21"/>
      <c r="E197" s="277">
        <v>1169299</v>
      </c>
      <c r="F197" s="21"/>
      <c r="G197" s="66">
        <f>(E197/$AN197)</f>
        <v>51.968844444444443</v>
      </c>
      <c r="H197" s="21"/>
      <c r="I197" s="66">
        <f>IF(G$219,G197/G$219*100,0)</f>
        <v>116.55892164056129</v>
      </c>
      <c r="J197" s="21"/>
      <c r="K197" s="277">
        <v>507371</v>
      </c>
      <c r="L197" s="21"/>
      <c r="M197" s="277">
        <v>429090</v>
      </c>
      <c r="N197" s="21"/>
      <c r="O197" s="279">
        <v>649670</v>
      </c>
      <c r="P197" s="21"/>
      <c r="Q197" s="71">
        <f>(O197/$AN197)</f>
        <v>28.874222222222222</v>
      </c>
      <c r="R197" s="21"/>
      <c r="S197" s="71">
        <f>IF(Q$219,Q197/Q$219*100,0)</f>
        <v>170.95884362894867</v>
      </c>
      <c r="T197" s="21"/>
      <c r="U197" s="70">
        <f>(E197+O197)</f>
        <v>1818969</v>
      </c>
      <c r="V197" s="21"/>
      <c r="W197" s="21"/>
      <c r="X197" s="279">
        <v>966360</v>
      </c>
      <c r="Y197" s="21"/>
      <c r="Z197" s="71">
        <f>IF($U197,X197/$U197*100,0)</f>
        <v>53.126798752480106</v>
      </c>
      <c r="AA197" s="21"/>
      <c r="AB197" s="279">
        <v>69966</v>
      </c>
      <c r="AC197" s="21"/>
      <c r="AD197" s="71">
        <f>IF($U197,AB197/$U197*100,0)</f>
        <v>3.8464646731197725</v>
      </c>
      <c r="AE197" s="21"/>
      <c r="AF197" s="279">
        <v>0</v>
      </c>
      <c r="AG197" s="21"/>
      <c r="AH197" s="71">
        <f>IF($U197,AF197/$U197*100,0)</f>
        <v>0</v>
      </c>
      <c r="AI197" s="21"/>
      <c r="AJ197" s="277">
        <v>180109</v>
      </c>
      <c r="AK197" s="21"/>
      <c r="AL197" s="10">
        <v>78</v>
      </c>
      <c r="AM197" s="21"/>
      <c r="AN197" s="96">
        <v>22500</v>
      </c>
      <c r="AO197" s="21"/>
      <c r="AP197" s="96">
        <f>IF(E197,AN197,0)</f>
        <v>22500</v>
      </c>
      <c r="AQ197" s="21"/>
      <c r="AR197" s="96">
        <f>IF(O197,AN197,0)</f>
        <v>22500</v>
      </c>
    </row>
    <row r="198" spans="1:44" ht="8.85" customHeight="1" x14ac:dyDescent="0.3">
      <c r="A198" s="10">
        <v>79</v>
      </c>
      <c r="B198" s="21"/>
      <c r="C198" s="10" t="s">
        <v>201</v>
      </c>
      <c r="D198" s="21"/>
      <c r="E198" s="277">
        <v>1361279</v>
      </c>
      <c r="F198" s="21"/>
      <c r="G198" s="66">
        <f>(E198/$AN198)</f>
        <v>16.558960198520825</v>
      </c>
      <c r="H198" s="21"/>
      <c r="I198" s="66">
        <f>IF(G$219,G198/G$219*100,0)</f>
        <v>37.139454703324517</v>
      </c>
      <c r="J198" s="21"/>
      <c r="K198" s="277">
        <v>328952</v>
      </c>
      <c r="L198" s="21"/>
      <c r="M198" s="277">
        <v>962354</v>
      </c>
      <c r="N198" s="21"/>
      <c r="O198" s="279">
        <v>1941131</v>
      </c>
      <c r="P198" s="21"/>
      <c r="Q198" s="71">
        <f>(O198/$AN198)</f>
        <v>23.612434312962243</v>
      </c>
      <c r="R198" s="21"/>
      <c r="S198" s="71">
        <f>IF(Q$219,Q198/Q$219*100,0)</f>
        <v>139.80478623253654</v>
      </c>
      <c r="T198" s="21"/>
      <c r="U198" s="70">
        <f>(E198+O198)</f>
        <v>3302410</v>
      </c>
      <c r="V198" s="21"/>
      <c r="W198" s="21"/>
      <c r="X198" s="279">
        <v>2565859</v>
      </c>
      <c r="Y198" s="21"/>
      <c r="Z198" s="71">
        <f>IF($U198,X198/$U198*100,0)</f>
        <v>77.69656099636326</v>
      </c>
      <c r="AA198" s="21"/>
      <c r="AB198" s="279">
        <v>0</v>
      </c>
      <c r="AC198" s="21"/>
      <c r="AD198" s="71">
        <f>IF($U198,AB198/$U198*100,0)</f>
        <v>0</v>
      </c>
      <c r="AE198" s="21"/>
      <c r="AF198" s="279">
        <v>354860</v>
      </c>
      <c r="AG198" s="21"/>
      <c r="AH198" s="71">
        <f>IF($U198,AF198/$U198*100,0)</f>
        <v>10.745485872438614</v>
      </c>
      <c r="AI198" s="21"/>
      <c r="AJ198" s="277">
        <v>611524</v>
      </c>
      <c r="AK198" s="21"/>
      <c r="AL198" s="10">
        <v>79</v>
      </c>
      <c r="AM198" s="21"/>
      <c r="AN198" s="96">
        <v>82208</v>
      </c>
      <c r="AO198" s="21"/>
      <c r="AP198" s="96">
        <f>IF(E198,AN198,0)</f>
        <v>82208</v>
      </c>
      <c r="AQ198" s="21"/>
      <c r="AR198" s="96">
        <f>IF(O198,AN198,0)</f>
        <v>82208</v>
      </c>
    </row>
    <row r="199" spans="1:44" ht="8.85" customHeight="1" x14ac:dyDescent="0.3">
      <c r="A199" s="10">
        <v>80</v>
      </c>
      <c r="B199" s="21"/>
      <c r="C199" s="10" t="s">
        <v>202</v>
      </c>
      <c r="D199" s="21"/>
      <c r="E199" s="277">
        <v>1890263</v>
      </c>
      <c r="F199" s="21"/>
      <c r="G199" s="66">
        <f>(E199/$AN199)</f>
        <v>70.453335818114056</v>
      </c>
      <c r="H199" s="21"/>
      <c r="I199" s="66">
        <f>IF(G$219,G199/G$219*100,0)</f>
        <v>158.01707612949588</v>
      </c>
      <c r="J199" s="21"/>
      <c r="K199" s="277">
        <v>531926</v>
      </c>
      <c r="L199" s="21"/>
      <c r="M199" s="277">
        <v>1163483</v>
      </c>
      <c r="N199" s="21"/>
      <c r="O199" s="279">
        <v>848476</v>
      </c>
      <c r="P199" s="21"/>
      <c r="Q199" s="71">
        <f>(O199/$AN199)</f>
        <v>31.624152068579949</v>
      </c>
      <c r="R199" s="21"/>
      <c r="S199" s="71">
        <f>IF(Q$219,Q199/Q$219*100,0)</f>
        <v>187.24066147241706</v>
      </c>
      <c r="T199" s="21"/>
      <c r="U199" s="70">
        <f>(E199+O199)</f>
        <v>2738739</v>
      </c>
      <c r="V199" s="21"/>
      <c r="W199" s="21"/>
      <c r="X199" s="279">
        <v>1043479</v>
      </c>
      <c r="Y199" s="21"/>
      <c r="Z199" s="71">
        <f>IF($U199,X199/$U199*100,0)</f>
        <v>38.100709852234914</v>
      </c>
      <c r="AA199" s="21"/>
      <c r="AB199" s="279">
        <v>77477</v>
      </c>
      <c r="AC199" s="21"/>
      <c r="AD199" s="71">
        <f>IF($U199,AB199/$U199*100,0)</f>
        <v>2.8289296643455253</v>
      </c>
      <c r="AE199" s="21"/>
      <c r="AF199" s="279">
        <v>0</v>
      </c>
      <c r="AG199" s="21"/>
      <c r="AH199" s="71">
        <f>IF($U199,AF199/$U199*100,0)</f>
        <v>0</v>
      </c>
      <c r="AI199" s="21"/>
      <c r="AJ199" s="277">
        <v>15206</v>
      </c>
      <c r="AK199" s="21"/>
      <c r="AL199" s="10">
        <v>80</v>
      </c>
      <c r="AM199" s="21"/>
      <c r="AN199" s="96">
        <v>26830</v>
      </c>
      <c r="AO199" s="21"/>
      <c r="AP199" s="96">
        <f>IF(E199,AN199,0)</f>
        <v>26830</v>
      </c>
      <c r="AQ199" s="21"/>
      <c r="AR199" s="96">
        <f>IF(O199,AN199,0)</f>
        <v>26830</v>
      </c>
    </row>
    <row r="200" spans="1:4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9"/>
      <c r="AM200" s="21"/>
      <c r="AN200" s="27"/>
      <c r="AO200" s="21"/>
      <c r="AP200" s="21"/>
      <c r="AQ200" s="21"/>
      <c r="AR200" s="21"/>
    </row>
    <row r="201" spans="1:44" ht="8.85" customHeight="1" x14ac:dyDescent="0.3">
      <c r="A201" s="10">
        <v>81</v>
      </c>
      <c r="B201" s="21"/>
      <c r="C201" s="10" t="s">
        <v>203</v>
      </c>
      <c r="D201" s="21"/>
      <c r="E201" s="277">
        <v>1225313</v>
      </c>
      <c r="F201" s="21"/>
      <c r="G201" s="66">
        <f>(E201/$AN201)</f>
        <v>55.970811255253061</v>
      </c>
      <c r="H201" s="21"/>
      <c r="I201" s="66">
        <f>IF(G$219,G201/G$219*100,0)</f>
        <v>125.53477902003078</v>
      </c>
      <c r="J201" s="21"/>
      <c r="K201" s="277">
        <v>458831</v>
      </c>
      <c r="L201" s="21"/>
      <c r="M201" s="277">
        <v>457625</v>
      </c>
      <c r="N201" s="21"/>
      <c r="O201" s="279">
        <v>576166</v>
      </c>
      <c r="P201" s="21"/>
      <c r="Q201" s="71">
        <f>(O201/$AN201)</f>
        <v>26.318563858943907</v>
      </c>
      <c r="R201" s="21"/>
      <c r="S201" s="71">
        <f>IF(Q$219,Q201/Q$219*100,0)</f>
        <v>155.82727072858998</v>
      </c>
      <c r="T201" s="21"/>
      <c r="U201" s="70">
        <f>(E201+O201)</f>
        <v>1801479</v>
      </c>
      <c r="V201" s="21"/>
      <c r="W201" s="21"/>
      <c r="X201" s="279">
        <v>1097428</v>
      </c>
      <c r="Y201" s="21"/>
      <c r="Z201" s="71">
        <f>IF($U201,X201/$U201*100,0)</f>
        <v>60.918167794351199</v>
      </c>
      <c r="AA201" s="21"/>
      <c r="AB201" s="279">
        <v>0</v>
      </c>
      <c r="AC201" s="21"/>
      <c r="AD201" s="71">
        <f>IF($U201,AB201/$U201*100,0)</f>
        <v>0</v>
      </c>
      <c r="AE201" s="21"/>
      <c r="AF201" s="279">
        <v>0</v>
      </c>
      <c r="AG201" s="21"/>
      <c r="AH201" s="71">
        <f>IF($U201,AF201/$U201*100,0)</f>
        <v>0</v>
      </c>
      <c r="AI201" s="21"/>
      <c r="AJ201" s="277">
        <v>3403</v>
      </c>
      <c r="AK201" s="21"/>
      <c r="AL201" s="10">
        <v>81</v>
      </c>
      <c r="AM201" s="21"/>
      <c r="AN201" s="96">
        <v>21892</v>
      </c>
      <c r="AO201" s="21"/>
      <c r="AP201" s="96">
        <f>IF(E201,AN201,0)</f>
        <v>21892</v>
      </c>
      <c r="AQ201" s="21"/>
      <c r="AR201" s="96">
        <f>IF(O201,AN201,0)</f>
        <v>21892</v>
      </c>
    </row>
    <row r="202" spans="1:44" ht="8.85" customHeight="1" x14ac:dyDescent="0.3">
      <c r="A202" s="10">
        <v>82</v>
      </c>
      <c r="B202" s="21"/>
      <c r="C202" s="10" t="s">
        <v>204</v>
      </c>
      <c r="D202" s="21"/>
      <c r="E202" s="277">
        <v>1589596</v>
      </c>
      <c r="F202" s="21"/>
      <c r="G202" s="66">
        <f>(E202/$AN202)</f>
        <v>36.978528392304653</v>
      </c>
      <c r="H202" s="21"/>
      <c r="I202" s="66">
        <f>IF(G$219,G202/G$219*100,0)</f>
        <v>82.937718537681931</v>
      </c>
      <c r="J202" s="21"/>
      <c r="K202" s="277">
        <v>621360</v>
      </c>
      <c r="L202" s="21"/>
      <c r="M202" s="277">
        <v>785587</v>
      </c>
      <c r="N202" s="21"/>
      <c r="O202" s="279">
        <v>544048</v>
      </c>
      <c r="P202" s="21"/>
      <c r="Q202" s="71">
        <f>(O202/$AN202)</f>
        <v>12.656105334170796</v>
      </c>
      <c r="R202" s="21"/>
      <c r="S202" s="71">
        <f>IF(Q$219,Q202/Q$219*100,0)</f>
        <v>74.934421302292208</v>
      </c>
      <c r="T202" s="21"/>
      <c r="U202" s="70">
        <f>(E202+O202)</f>
        <v>2133644</v>
      </c>
      <c r="V202" s="21"/>
      <c r="W202" s="21"/>
      <c r="X202" s="279">
        <v>998347</v>
      </c>
      <c r="Y202" s="21"/>
      <c r="Z202" s="71">
        <f>IF($U202,X202/$U202*100,0)</f>
        <v>46.790701729060707</v>
      </c>
      <c r="AA202" s="21"/>
      <c r="AB202" s="279">
        <v>86966</v>
      </c>
      <c r="AC202" s="21"/>
      <c r="AD202" s="71">
        <f>IF($U202,AB202/$U202*100,0)</f>
        <v>4.0759376915736647</v>
      </c>
      <c r="AE202" s="21"/>
      <c r="AF202" s="279">
        <v>0</v>
      </c>
      <c r="AG202" s="21"/>
      <c r="AH202" s="71">
        <f>IF($U202,AF202/$U202*100,0)</f>
        <v>0</v>
      </c>
      <c r="AI202" s="21"/>
      <c r="AJ202" s="277">
        <v>106985</v>
      </c>
      <c r="AK202" s="21"/>
      <c r="AL202" s="10">
        <v>82</v>
      </c>
      <c r="AM202" s="21"/>
      <c r="AN202" s="96">
        <v>42987</v>
      </c>
      <c r="AO202" s="21"/>
      <c r="AP202" s="96">
        <f>IF(E202,AN202,0)</f>
        <v>42987</v>
      </c>
      <c r="AQ202" s="21"/>
      <c r="AR202" s="96">
        <f>IF(O202,AN202,0)</f>
        <v>42987</v>
      </c>
    </row>
    <row r="203" spans="1:44" ht="8.85" customHeight="1" x14ac:dyDescent="0.3">
      <c r="A203" s="10">
        <v>83</v>
      </c>
      <c r="B203" s="21"/>
      <c r="C203" s="10" t="s">
        <v>205</v>
      </c>
      <c r="D203" s="21"/>
      <c r="E203" s="277">
        <v>1307236</v>
      </c>
      <c r="F203" s="21"/>
      <c r="G203" s="66">
        <f>(E203/$AN203)</f>
        <v>43.465868661679139</v>
      </c>
      <c r="H203" s="21"/>
      <c r="I203" s="66">
        <f>IF(G$219,G203/G$219*100,0)</f>
        <v>97.487924419631526</v>
      </c>
      <c r="J203" s="21"/>
      <c r="K203" s="277">
        <v>523550</v>
      </c>
      <c r="L203" s="21"/>
      <c r="M203" s="277">
        <v>301379</v>
      </c>
      <c r="N203" s="21"/>
      <c r="O203" s="279">
        <v>851710</v>
      </c>
      <c r="P203" s="21"/>
      <c r="Q203" s="71">
        <f>(O203/$AN203)</f>
        <v>28.319534497090608</v>
      </c>
      <c r="R203" s="21"/>
      <c r="S203" s="71">
        <f>IF(Q$219,Q203/Q$219*100,0)</f>
        <v>167.67464184737858</v>
      </c>
      <c r="T203" s="21"/>
      <c r="U203" s="70">
        <f>(E203+O203)</f>
        <v>2158946</v>
      </c>
      <c r="V203" s="21"/>
      <c r="W203" s="21"/>
      <c r="X203" s="279">
        <v>1075402</v>
      </c>
      <c r="Y203" s="21"/>
      <c r="Z203" s="71">
        <f>IF($U203,X203/$U203*100,0)</f>
        <v>49.811435765415162</v>
      </c>
      <c r="AA203" s="21"/>
      <c r="AB203" s="279">
        <v>0</v>
      </c>
      <c r="AC203" s="21"/>
      <c r="AD203" s="71">
        <f>IF($U203,AB203/$U203*100,0)</f>
        <v>0</v>
      </c>
      <c r="AE203" s="21"/>
      <c r="AF203" s="279">
        <v>0</v>
      </c>
      <c r="AG203" s="21"/>
      <c r="AH203" s="71">
        <f>IF($U203,AF203/$U203*100,0)</f>
        <v>0</v>
      </c>
      <c r="AI203" s="21"/>
      <c r="AJ203" s="277">
        <v>88097</v>
      </c>
      <c r="AK203" s="21"/>
      <c r="AL203" s="10">
        <v>83</v>
      </c>
      <c r="AM203" s="21"/>
      <c r="AN203" s="96">
        <v>30075</v>
      </c>
      <c r="AO203" s="21"/>
      <c r="AP203" s="96">
        <f>IF(E203,AN203,0)</f>
        <v>30075</v>
      </c>
      <c r="AQ203" s="21"/>
      <c r="AR203" s="96">
        <f>IF(O203,AN203,0)</f>
        <v>30075</v>
      </c>
    </row>
    <row r="204" spans="1:44" ht="8.85" customHeight="1" x14ac:dyDescent="0.3">
      <c r="A204" s="10">
        <v>84</v>
      </c>
      <c r="B204" s="21"/>
      <c r="C204" s="10" t="s">
        <v>206</v>
      </c>
      <c r="D204" s="21"/>
      <c r="E204" s="277">
        <v>1463193</v>
      </c>
      <c r="F204" s="21"/>
      <c r="G204" s="66">
        <f>(E204/$AN204)</f>
        <v>81.948641837020446</v>
      </c>
      <c r="H204" s="21"/>
      <c r="I204" s="66">
        <f>IF(G$219,G204/G$219*100,0)</f>
        <v>183.79945570355659</v>
      </c>
      <c r="J204" s="21"/>
      <c r="K204" s="277">
        <v>665650</v>
      </c>
      <c r="L204" s="21"/>
      <c r="M204" s="277">
        <v>480439</v>
      </c>
      <c r="N204" s="21"/>
      <c r="O204" s="279">
        <v>650061</v>
      </c>
      <c r="P204" s="21"/>
      <c r="Q204" s="71">
        <f>(O204/$AN204)</f>
        <v>36.407784934192101</v>
      </c>
      <c r="R204" s="21"/>
      <c r="S204" s="71">
        <f>IF(Q$219,Q204/Q$219*100,0)</f>
        <v>215.56365271202483</v>
      </c>
      <c r="T204" s="21"/>
      <c r="U204" s="70">
        <f>(E204+O204)</f>
        <v>2113254</v>
      </c>
      <c r="V204" s="21"/>
      <c r="W204" s="21"/>
      <c r="X204" s="279">
        <v>1097833</v>
      </c>
      <c r="Y204" s="21"/>
      <c r="Z204" s="71">
        <f>IF($U204,X204/$U204*100,0)</f>
        <v>51.949883923087334</v>
      </c>
      <c r="AA204" s="21"/>
      <c r="AB204" s="279">
        <v>80958</v>
      </c>
      <c r="AC204" s="21"/>
      <c r="AD204" s="71">
        <f>IF($U204,AB204/$U204*100,0)</f>
        <v>3.8309640014877528</v>
      </c>
      <c r="AE204" s="21"/>
      <c r="AF204" s="279">
        <v>0</v>
      </c>
      <c r="AG204" s="21"/>
      <c r="AH204" s="71">
        <f>IF($U204,AF204/$U204*100,0)</f>
        <v>0</v>
      </c>
      <c r="AI204" s="21"/>
      <c r="AJ204" s="277">
        <v>44296</v>
      </c>
      <c r="AK204" s="21"/>
      <c r="AL204" s="10">
        <v>84</v>
      </c>
      <c r="AM204" s="21"/>
      <c r="AN204" s="96">
        <v>17855</v>
      </c>
      <c r="AO204" s="21"/>
      <c r="AP204" s="96">
        <f>IF(E204,AN204,0)</f>
        <v>17855</v>
      </c>
      <c r="AQ204" s="21"/>
      <c r="AR204" s="96">
        <f>IF(O204,AN204,0)</f>
        <v>17855</v>
      </c>
    </row>
    <row r="205" spans="1:44" ht="8.85" customHeight="1" x14ac:dyDescent="0.3">
      <c r="A205" s="10">
        <v>85</v>
      </c>
      <c r="B205" s="21"/>
      <c r="C205" s="10" t="s">
        <v>207</v>
      </c>
      <c r="D205" s="21"/>
      <c r="E205" s="277">
        <v>6257353</v>
      </c>
      <c r="F205" s="21"/>
      <c r="G205" s="66">
        <f>(E205/$AN205)</f>
        <v>46.106568912795197</v>
      </c>
      <c r="H205" s="21"/>
      <c r="I205" s="66">
        <f>IF(G$219,G205/G$219*100,0)</f>
        <v>103.41064940873702</v>
      </c>
      <c r="J205" s="21"/>
      <c r="K205" s="277">
        <v>1963221</v>
      </c>
      <c r="L205" s="21"/>
      <c r="M205" s="277">
        <v>3587159</v>
      </c>
      <c r="N205" s="21"/>
      <c r="O205" s="279">
        <v>2393681</v>
      </c>
      <c r="P205" s="21"/>
      <c r="Q205" s="71">
        <f>(O205/$AN205)</f>
        <v>17.637556644438714</v>
      </c>
      <c r="R205" s="21"/>
      <c r="S205" s="71">
        <f>IF(Q$219,Q205/Q$219*100,0)</f>
        <v>104.42865837794535</v>
      </c>
      <c r="T205" s="21"/>
      <c r="U205" s="70">
        <f>(E205+O205)</f>
        <v>8651034</v>
      </c>
      <c r="V205" s="21"/>
      <c r="W205" s="21"/>
      <c r="X205" s="279">
        <v>3020970</v>
      </c>
      <c r="Y205" s="21"/>
      <c r="Z205" s="71">
        <f>IF($U205,X205/$U205*100,0)</f>
        <v>34.920334378526313</v>
      </c>
      <c r="AA205" s="21"/>
      <c r="AB205" s="279">
        <v>807251</v>
      </c>
      <c r="AC205" s="21"/>
      <c r="AD205" s="71">
        <f>IF($U205,AB205/$U205*100,0)</f>
        <v>9.3312660659985855</v>
      </c>
      <c r="AE205" s="21"/>
      <c r="AF205" s="279">
        <v>0</v>
      </c>
      <c r="AG205" s="21"/>
      <c r="AH205" s="71">
        <f>IF($U205,AF205/$U205*100,0)</f>
        <v>0</v>
      </c>
      <c r="AI205" s="21"/>
      <c r="AJ205" s="277">
        <v>303108</v>
      </c>
      <c r="AK205" s="21"/>
      <c r="AL205" s="10">
        <v>85</v>
      </c>
      <c r="AM205" s="21"/>
      <c r="AN205" s="96">
        <v>135715</v>
      </c>
      <c r="AO205" s="21"/>
      <c r="AP205" s="96">
        <f>IF(E205,AN205,0)</f>
        <v>135715</v>
      </c>
      <c r="AQ205" s="21"/>
      <c r="AR205" s="96">
        <f>IF(O205,AN205,0)</f>
        <v>135715</v>
      </c>
    </row>
    <row r="206" spans="1:44"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96"/>
      <c r="AK206" s="21"/>
      <c r="AL206" s="21"/>
      <c r="AM206" s="21"/>
      <c r="AN206" s="27"/>
      <c r="AO206" s="21"/>
      <c r="AP206" s="21"/>
      <c r="AQ206" s="21"/>
      <c r="AR206" s="21"/>
    </row>
    <row r="207" spans="1:44" ht="8.85" customHeight="1" x14ac:dyDescent="0.3">
      <c r="A207" s="10">
        <v>86</v>
      </c>
      <c r="B207" s="21"/>
      <c r="C207" s="10" t="s">
        <v>208</v>
      </c>
      <c r="D207" s="21"/>
      <c r="E207" s="277">
        <v>5452140</v>
      </c>
      <c r="F207" s="21"/>
      <c r="G207" s="66">
        <f>(E207/$AN207)</f>
        <v>35.942883135889879</v>
      </c>
      <c r="H207" s="21"/>
      <c r="I207" s="66">
        <f>IF(G$219,G207/G$219*100,0)</f>
        <v>80.614909639767845</v>
      </c>
      <c r="J207" s="21"/>
      <c r="K207" s="277">
        <v>2108219</v>
      </c>
      <c r="L207" s="21"/>
      <c r="M207" s="277">
        <v>3151739</v>
      </c>
      <c r="N207" s="21"/>
      <c r="O207" s="279">
        <v>3420739</v>
      </c>
      <c r="P207" s="21"/>
      <c r="Q207" s="71">
        <f>(O207/$AN207)</f>
        <v>22.551002379869338</v>
      </c>
      <c r="R207" s="21"/>
      <c r="S207" s="71">
        <f>IF(Q$219,Q207/Q$219*100,0)</f>
        <v>133.52024722484177</v>
      </c>
      <c r="T207" s="21"/>
      <c r="U207" s="70">
        <f>(E207+O207)</f>
        <v>8872879</v>
      </c>
      <c r="V207" s="21"/>
      <c r="W207" s="21"/>
      <c r="X207" s="279">
        <v>2381212</v>
      </c>
      <c r="Y207" s="21"/>
      <c r="Z207" s="71">
        <f>IF($U207,X207/$U207*100,0)</f>
        <v>26.836971404659071</v>
      </c>
      <c r="AA207" s="21"/>
      <c r="AB207" s="279">
        <v>0</v>
      </c>
      <c r="AC207" s="21"/>
      <c r="AD207" s="71">
        <f>IF($U207,AB207/$U207*100,0)</f>
        <v>0</v>
      </c>
      <c r="AE207" s="21"/>
      <c r="AF207" s="279">
        <v>0</v>
      </c>
      <c r="AG207" s="21"/>
      <c r="AH207" s="71">
        <f>IF($U207,AF207/$U207*100,0)</f>
        <v>0</v>
      </c>
      <c r="AI207" s="21"/>
      <c r="AJ207" s="277">
        <v>412579</v>
      </c>
      <c r="AK207" s="21"/>
      <c r="AL207" s="10">
        <v>86</v>
      </c>
      <c r="AM207" s="21"/>
      <c r="AN207" s="96">
        <v>151689</v>
      </c>
      <c r="AO207" s="21"/>
      <c r="AP207" s="96">
        <f>IF(E207,AN207,0)</f>
        <v>151689</v>
      </c>
      <c r="AQ207" s="21"/>
      <c r="AR207" s="96">
        <f>IF(O207,AN207,0)</f>
        <v>151689</v>
      </c>
    </row>
    <row r="208" spans="1:44" ht="8.85" customHeight="1" x14ac:dyDescent="0.3">
      <c r="A208" s="10">
        <v>87</v>
      </c>
      <c r="B208" s="21"/>
      <c r="C208" s="10" t="s">
        <v>209</v>
      </c>
      <c r="D208" s="21"/>
      <c r="E208" s="277">
        <v>759618</v>
      </c>
      <c r="F208" s="21"/>
      <c r="G208" s="66">
        <f>(E208/$AN208)</f>
        <v>115.77777777777777</v>
      </c>
      <c r="H208" s="21"/>
      <c r="I208" s="66">
        <f>IF(G$219,G208/G$219*100,0)</f>
        <v>259.67352308833085</v>
      </c>
      <c r="J208" s="21"/>
      <c r="K208" s="277">
        <v>290441</v>
      </c>
      <c r="L208" s="21"/>
      <c r="M208" s="277">
        <v>335087</v>
      </c>
      <c r="N208" s="21"/>
      <c r="O208" s="279">
        <v>249093</v>
      </c>
      <c r="P208" s="21"/>
      <c r="Q208" s="71">
        <f>(O208/$AN208)</f>
        <v>37.965706447187927</v>
      </c>
      <c r="R208" s="21"/>
      <c r="S208" s="71">
        <f>IF(Q$219,Q208/Q$219*100,0)</f>
        <v>224.78781322019762</v>
      </c>
      <c r="T208" s="21"/>
      <c r="U208" s="70">
        <f>(E208+O208)</f>
        <v>1008711</v>
      </c>
      <c r="V208" s="21"/>
      <c r="W208" s="21"/>
      <c r="X208" s="279">
        <v>477395</v>
      </c>
      <c r="Y208" s="21"/>
      <c r="Z208" s="71">
        <f>IF($U208,X208/$U208*100,0)</f>
        <v>47.327232477885147</v>
      </c>
      <c r="AA208" s="21"/>
      <c r="AB208" s="279">
        <v>0</v>
      </c>
      <c r="AC208" s="21"/>
      <c r="AD208" s="71">
        <f>IF($U208,AB208/$U208*100,0)</f>
        <v>0</v>
      </c>
      <c r="AE208" s="21"/>
      <c r="AF208" s="279">
        <v>0</v>
      </c>
      <c r="AG208" s="21"/>
      <c r="AH208" s="71">
        <f>IF($U208,AF208/$U208*100,0)</f>
        <v>0</v>
      </c>
      <c r="AI208" s="21"/>
      <c r="AJ208" s="277">
        <v>7374</v>
      </c>
      <c r="AK208" s="21"/>
      <c r="AL208" s="10">
        <v>87</v>
      </c>
      <c r="AM208" s="21"/>
      <c r="AN208" s="96">
        <v>6561</v>
      </c>
      <c r="AO208" s="21"/>
      <c r="AP208" s="96">
        <f>IF(E208,AN208,0)</f>
        <v>6561</v>
      </c>
      <c r="AQ208" s="21"/>
      <c r="AR208" s="96">
        <f>IF(O208,AN208,0)</f>
        <v>6561</v>
      </c>
    </row>
    <row r="209" spans="1:44" ht="8.85" customHeight="1" x14ac:dyDescent="0.3">
      <c r="A209" s="10">
        <v>88</v>
      </c>
      <c r="B209" s="21"/>
      <c r="C209" s="10" t="s">
        <v>210</v>
      </c>
      <c r="D209" s="21"/>
      <c r="E209" s="277">
        <v>784864</v>
      </c>
      <c r="F209" s="21"/>
      <c r="G209" s="66">
        <f>(E209/$AN209)</f>
        <v>68.5530614027426</v>
      </c>
      <c r="H209" s="21"/>
      <c r="I209" s="66">
        <f>IF(G$219,G209/G$219*100,0)</f>
        <v>153.75502375860611</v>
      </c>
      <c r="J209" s="21"/>
      <c r="K209" s="277">
        <v>380915</v>
      </c>
      <c r="L209" s="21"/>
      <c r="M209" s="277">
        <v>192354</v>
      </c>
      <c r="N209" s="21"/>
      <c r="O209" s="279">
        <v>504981</v>
      </c>
      <c r="P209" s="21"/>
      <c r="Q209" s="71">
        <f>(O209/$AN209)</f>
        <v>44.10699624421347</v>
      </c>
      <c r="R209" s="21"/>
      <c r="S209" s="71">
        <f>IF(Q$219,Q209/Q$219*100,0)</f>
        <v>261.14923601487698</v>
      </c>
      <c r="T209" s="21"/>
      <c r="U209" s="70">
        <f>(E209+O209)</f>
        <v>1289845</v>
      </c>
      <c r="V209" s="21"/>
      <c r="W209" s="21"/>
      <c r="X209" s="279">
        <v>556064</v>
      </c>
      <c r="Y209" s="21"/>
      <c r="Z209" s="71">
        <f>IF($U209,X209/$U209*100,0)</f>
        <v>43.11091642794289</v>
      </c>
      <c r="AA209" s="21"/>
      <c r="AB209" s="279">
        <v>0</v>
      </c>
      <c r="AC209" s="21"/>
      <c r="AD209" s="71">
        <f>IF($U209,AB209/$U209*100,0)</f>
        <v>0</v>
      </c>
      <c r="AE209" s="21"/>
      <c r="AF209" s="279">
        <v>0</v>
      </c>
      <c r="AG209" s="21"/>
      <c r="AH209" s="71">
        <f>IF($U209,AF209/$U209*100,0)</f>
        <v>0</v>
      </c>
      <c r="AI209" s="21"/>
      <c r="AJ209" s="277">
        <v>127434</v>
      </c>
      <c r="AK209" s="21"/>
      <c r="AL209" s="10">
        <v>88</v>
      </c>
      <c r="AM209" s="21"/>
      <c r="AN209" s="96">
        <v>11449</v>
      </c>
      <c r="AO209" s="21"/>
      <c r="AP209" s="96">
        <f>IF(E209,AN209,0)</f>
        <v>11449</v>
      </c>
      <c r="AQ209" s="21"/>
      <c r="AR209" s="96">
        <f>IF(O209,AN209,0)</f>
        <v>11449</v>
      </c>
    </row>
    <row r="210" spans="1:44" ht="8.85" customHeight="1" x14ac:dyDescent="0.3">
      <c r="A210" s="10">
        <v>89</v>
      </c>
      <c r="B210" s="21"/>
      <c r="C210" s="10" t="s">
        <v>211</v>
      </c>
      <c r="D210" s="21"/>
      <c r="E210" s="277">
        <v>1248047</v>
      </c>
      <c r="F210" s="21"/>
      <c r="G210" s="66">
        <f>(E210/$AN210)</f>
        <v>30.195659537404431</v>
      </c>
      <c r="H210" s="21"/>
      <c r="I210" s="66">
        <f>IF(G$219,G210/G$219*100,0)</f>
        <v>67.724682962074951</v>
      </c>
      <c r="J210" s="21"/>
      <c r="K210" s="277">
        <v>840739</v>
      </c>
      <c r="L210" s="21"/>
      <c r="M210" s="277">
        <v>244901</v>
      </c>
      <c r="N210" s="21"/>
      <c r="O210" s="279">
        <v>1203906</v>
      </c>
      <c r="P210" s="21"/>
      <c r="Q210" s="71">
        <f>(O210/$AN210)</f>
        <v>29.127697667666698</v>
      </c>
      <c r="R210" s="21"/>
      <c r="S210" s="71">
        <f>IF(Q$219,Q210/Q$219*100,0)</f>
        <v>172.45962410739804</v>
      </c>
      <c r="T210" s="21"/>
      <c r="U210" s="70">
        <f>(E210+O210)</f>
        <v>2451953</v>
      </c>
      <c r="V210" s="21"/>
      <c r="W210" s="21"/>
      <c r="X210" s="279">
        <v>1748446</v>
      </c>
      <c r="Y210" s="21"/>
      <c r="Z210" s="71">
        <f>IF($U210,X210/$U210*100,0)</f>
        <v>71.308299955178583</v>
      </c>
      <c r="AA210" s="21"/>
      <c r="AB210" s="279">
        <v>0</v>
      </c>
      <c r="AC210" s="21"/>
      <c r="AD210" s="71">
        <f>IF($U210,AB210/$U210*100,0)</f>
        <v>0</v>
      </c>
      <c r="AE210" s="21"/>
      <c r="AF210" s="279">
        <v>0</v>
      </c>
      <c r="AG210" s="21"/>
      <c r="AH210" s="71">
        <f>IF($U210,AF210/$U210*100,0)</f>
        <v>0</v>
      </c>
      <c r="AI210" s="21"/>
      <c r="AJ210" s="277">
        <v>101924</v>
      </c>
      <c r="AK210" s="21"/>
      <c r="AL210" s="10">
        <v>89</v>
      </c>
      <c r="AM210" s="21"/>
      <c r="AN210" s="96">
        <v>41332</v>
      </c>
      <c r="AO210" s="21"/>
      <c r="AP210" s="96">
        <f>IF(E210,AN210,0)</f>
        <v>41332</v>
      </c>
      <c r="AQ210" s="21"/>
      <c r="AR210" s="96">
        <f>IF(O210,AN210,0)</f>
        <v>41332</v>
      </c>
    </row>
    <row r="211" spans="1:44" ht="8.85" customHeight="1" x14ac:dyDescent="0.3">
      <c r="A211" s="10">
        <v>90</v>
      </c>
      <c r="B211" s="21"/>
      <c r="C211" s="10" t="s">
        <v>212</v>
      </c>
      <c r="D211" s="21"/>
      <c r="E211" s="277">
        <v>1672896</v>
      </c>
      <c r="F211" s="21"/>
      <c r="G211" s="66">
        <f>(E211/$AN211)</f>
        <v>41.88942307692308</v>
      </c>
      <c r="H211" s="21"/>
      <c r="I211" s="66">
        <f>IF(G$219,G211/G$219*100,0)</f>
        <v>93.952175273224753</v>
      </c>
      <c r="J211" s="21"/>
      <c r="K211" s="277">
        <v>577139</v>
      </c>
      <c r="L211" s="21"/>
      <c r="M211" s="277">
        <v>964976</v>
      </c>
      <c r="N211" s="21"/>
      <c r="O211" s="279">
        <v>953036</v>
      </c>
      <c r="P211" s="21"/>
      <c r="Q211" s="71">
        <f>(O211/$AN211)</f>
        <v>23.864082532051281</v>
      </c>
      <c r="R211" s="21"/>
      <c r="S211" s="71">
        <f>IF(Q$219,Q211/Q$219*100,0)</f>
        <v>141.29474804711438</v>
      </c>
      <c r="T211" s="21"/>
      <c r="U211" s="70">
        <f>(E211+O211)</f>
        <v>2625932</v>
      </c>
      <c r="V211" s="21"/>
      <c r="W211" s="21"/>
      <c r="X211" s="279">
        <v>1120056</v>
      </c>
      <c r="Y211" s="21"/>
      <c r="Z211" s="71">
        <f>IF($U211,X211/$U211*100,0)</f>
        <v>42.653655921021567</v>
      </c>
      <c r="AA211" s="21"/>
      <c r="AB211" s="279">
        <v>0</v>
      </c>
      <c r="AC211" s="21"/>
      <c r="AD211" s="71">
        <f>IF($U211,AB211/$U211*100,0)</f>
        <v>0</v>
      </c>
      <c r="AE211" s="21"/>
      <c r="AF211" s="279">
        <v>0</v>
      </c>
      <c r="AG211" s="21"/>
      <c r="AH211" s="71">
        <f>IF($U211,AF211/$U211*100,0)</f>
        <v>0</v>
      </c>
      <c r="AI211" s="21"/>
      <c r="AJ211" s="279">
        <v>92745</v>
      </c>
      <c r="AK211" s="21"/>
      <c r="AL211" s="10">
        <v>90</v>
      </c>
      <c r="AM211" s="21"/>
      <c r="AN211" s="96">
        <v>39936</v>
      </c>
      <c r="AO211" s="21"/>
      <c r="AP211" s="96">
        <f>IF(E211,AN211,0)</f>
        <v>39936</v>
      </c>
      <c r="AQ211" s="21"/>
      <c r="AR211" s="96">
        <f>IF(O211,AN211,0)</f>
        <v>39936</v>
      </c>
    </row>
    <row r="212" spans="1:44" ht="8.85" customHeight="1" x14ac:dyDescent="0.3">
      <c r="A212" s="21"/>
      <c r="B212" s="21"/>
      <c r="D212" s="21"/>
      <c r="E212" s="27"/>
      <c r="F212" s="21"/>
      <c r="G212" s="21"/>
      <c r="H212" s="21"/>
      <c r="I212" s="21"/>
      <c r="J212" s="21"/>
      <c r="K212" s="27"/>
      <c r="L212" s="21"/>
      <c r="M212" s="27"/>
      <c r="N212" s="21"/>
      <c r="O212" s="27"/>
      <c r="P212" s="21"/>
      <c r="Q212" s="21"/>
      <c r="R212" s="21"/>
      <c r="S212" s="21"/>
      <c r="T212" s="21"/>
      <c r="U212" s="27"/>
      <c r="V212" s="21"/>
      <c r="W212" s="21"/>
      <c r="X212" s="27"/>
      <c r="Y212" s="21"/>
      <c r="Z212" s="21"/>
      <c r="AA212" s="21"/>
      <c r="AB212" s="27"/>
      <c r="AC212" s="21"/>
      <c r="AD212" s="21"/>
      <c r="AE212" s="21"/>
      <c r="AF212" s="27"/>
      <c r="AG212" s="21"/>
      <c r="AH212" s="21"/>
      <c r="AI212" s="21"/>
      <c r="AJ212" s="27"/>
      <c r="AK212" s="21"/>
      <c r="AL212" s="21"/>
      <c r="AM212" s="21"/>
      <c r="AN212" s="27"/>
      <c r="AO212" s="21"/>
      <c r="AP212" s="21"/>
      <c r="AQ212" s="21"/>
      <c r="AR212" s="21"/>
    </row>
    <row r="213" spans="1:44" ht="8.85" customHeight="1" x14ac:dyDescent="0.3">
      <c r="A213" s="10">
        <v>91</v>
      </c>
      <c r="B213" s="21"/>
      <c r="C213" s="10" t="s">
        <v>213</v>
      </c>
      <c r="D213" s="21"/>
      <c r="E213" s="277">
        <v>1510988</v>
      </c>
      <c r="F213" s="21"/>
      <c r="G213" s="66">
        <f>(E213/$AN213)</f>
        <v>28.286650317314713</v>
      </c>
      <c r="H213" s="21"/>
      <c r="I213" s="66">
        <f>IF(G$219,G213/G$219*100,0)</f>
        <v>63.443039633764755</v>
      </c>
      <c r="J213" s="21"/>
      <c r="K213" s="277">
        <v>732492</v>
      </c>
      <c r="L213" s="21"/>
      <c r="M213" s="277">
        <v>709734</v>
      </c>
      <c r="N213" s="21"/>
      <c r="O213" s="279">
        <v>1085074</v>
      </c>
      <c r="P213" s="21"/>
      <c r="Q213" s="71">
        <f>(O213/$AN213)</f>
        <v>20.313271056030853</v>
      </c>
      <c r="R213" s="21"/>
      <c r="S213" s="71">
        <f>IF(Q$219,Q213/Q$219*100,0)</f>
        <v>120.27106057900106</v>
      </c>
      <c r="T213" s="21"/>
      <c r="U213" s="70">
        <f>(E213+O213)</f>
        <v>2596062</v>
      </c>
      <c r="V213" s="21"/>
      <c r="W213" s="21"/>
      <c r="X213" s="279">
        <v>1554953</v>
      </c>
      <c r="Y213" s="21"/>
      <c r="Z213" s="71">
        <f>IF($U213,X213/$U213*100,0)</f>
        <v>59.896604934704946</v>
      </c>
      <c r="AA213" s="21"/>
      <c r="AB213" s="279">
        <v>0</v>
      </c>
      <c r="AC213" s="21"/>
      <c r="AD213" s="71">
        <f>IF($U213,AB213/$U213*100,0)</f>
        <v>0</v>
      </c>
      <c r="AE213" s="21"/>
      <c r="AF213" s="279">
        <v>0</v>
      </c>
      <c r="AG213" s="21"/>
      <c r="AH213" s="71">
        <f>IF($U213,AF213/$U213*100,0)</f>
        <v>0</v>
      </c>
      <c r="AI213" s="21"/>
      <c r="AJ213" s="277">
        <v>3478</v>
      </c>
      <c r="AK213" s="21"/>
      <c r="AL213" s="10">
        <v>91</v>
      </c>
      <c r="AM213" s="21"/>
      <c r="AN213" s="96">
        <v>53417</v>
      </c>
      <c r="AO213" s="21"/>
      <c r="AP213" s="96">
        <f>IF(E213,AN213,0)</f>
        <v>53417</v>
      </c>
      <c r="AQ213" s="21"/>
      <c r="AR213" s="96">
        <f>IF(O213,AN213,0)</f>
        <v>53417</v>
      </c>
    </row>
    <row r="214" spans="1:44" ht="8.85" customHeight="1" x14ac:dyDescent="0.3">
      <c r="A214" s="10">
        <v>92</v>
      </c>
      <c r="B214" s="21"/>
      <c r="C214" s="10" t="s">
        <v>214</v>
      </c>
      <c r="D214" s="21"/>
      <c r="E214" s="277">
        <v>1258555</v>
      </c>
      <c r="F214" s="21"/>
      <c r="G214" s="66">
        <f>(E214/$AN214)</f>
        <v>70.329980441464102</v>
      </c>
      <c r="H214" s="21"/>
      <c r="I214" s="66">
        <f>IF(G$219,G214/G$219*100,0)</f>
        <v>157.74040710145439</v>
      </c>
      <c r="J214" s="21"/>
      <c r="K214" s="277">
        <v>454609</v>
      </c>
      <c r="L214" s="21"/>
      <c r="M214" s="277">
        <v>663200</v>
      </c>
      <c r="N214" s="21"/>
      <c r="O214" s="279">
        <v>516145</v>
      </c>
      <c r="P214" s="21"/>
      <c r="Q214" s="71">
        <f>(O214/$AN214)</f>
        <v>28.84297289745739</v>
      </c>
      <c r="R214" s="21"/>
      <c r="S214" s="71">
        <f>IF(Q$219,Q214/Q$219*100,0)</f>
        <v>170.77382224950281</v>
      </c>
      <c r="T214" s="21"/>
      <c r="U214" s="70">
        <f>(E214+O214)</f>
        <v>1774700</v>
      </c>
      <c r="V214" s="21"/>
      <c r="W214" s="21"/>
      <c r="X214" s="279">
        <v>718934</v>
      </c>
      <c r="Y214" s="21"/>
      <c r="Z214" s="71">
        <f>IF($U214,X214/$U214*100,0)</f>
        <v>40.510170733081644</v>
      </c>
      <c r="AA214" s="21"/>
      <c r="AB214" s="279">
        <v>0</v>
      </c>
      <c r="AC214" s="21"/>
      <c r="AD214" s="71">
        <f>IF($U214,AB214/$U214*100,0)</f>
        <v>0</v>
      </c>
      <c r="AE214" s="21"/>
      <c r="AF214" s="279">
        <v>0</v>
      </c>
      <c r="AG214" s="21"/>
      <c r="AH214" s="71">
        <f>IF($U214,AF214/$U214*100,0)</f>
        <v>0</v>
      </c>
      <c r="AI214" s="21"/>
      <c r="AJ214" s="277">
        <v>26847</v>
      </c>
      <c r="AK214" s="21"/>
      <c r="AL214" s="10">
        <v>92</v>
      </c>
      <c r="AM214" s="21"/>
      <c r="AN214" s="96">
        <v>17895</v>
      </c>
      <c r="AO214" s="21"/>
      <c r="AP214" s="96">
        <f>IF(E214,AN214,0)</f>
        <v>17895</v>
      </c>
      <c r="AQ214" s="21"/>
      <c r="AR214" s="96">
        <f>IF(O214,AN214,0)</f>
        <v>17895</v>
      </c>
    </row>
    <row r="215" spans="1:44" ht="8.85" customHeight="1" x14ac:dyDescent="0.3">
      <c r="A215" s="10">
        <v>93</v>
      </c>
      <c r="B215" s="21"/>
      <c r="C215" s="10" t="s">
        <v>215</v>
      </c>
      <c r="D215" s="21"/>
      <c r="E215" s="277">
        <v>2143271</v>
      </c>
      <c r="F215" s="21"/>
      <c r="G215" s="66">
        <f>(E215/$AN215)</f>
        <v>56.772382920110196</v>
      </c>
      <c r="H215" s="21"/>
      <c r="I215" s="66">
        <f>IF(G$219,G215/G$219*100,0)</f>
        <v>127.33259326570361</v>
      </c>
      <c r="J215" s="21"/>
      <c r="K215" s="277">
        <v>957141</v>
      </c>
      <c r="L215" s="21"/>
      <c r="M215" s="277">
        <v>632947</v>
      </c>
      <c r="N215" s="21"/>
      <c r="O215" s="279">
        <v>1242313</v>
      </c>
      <c r="P215" s="21"/>
      <c r="Q215" s="71">
        <f>(O215/$AN215)</f>
        <v>32.907210214028396</v>
      </c>
      <c r="R215" s="21"/>
      <c r="S215" s="71">
        <f>IF(Q$219,Q215/Q$219*100,0)</f>
        <v>194.83740763466531</v>
      </c>
      <c r="T215" s="21"/>
      <c r="U215" s="70">
        <f>(E215+O215)</f>
        <v>3385584</v>
      </c>
      <c r="V215" s="21"/>
      <c r="W215" s="21"/>
      <c r="X215" s="279">
        <v>1783282</v>
      </c>
      <c r="Y215" s="21"/>
      <c r="Z215" s="71">
        <f>IF($U215,X215/$U215*100,0)</f>
        <v>52.672803274117555</v>
      </c>
      <c r="AA215" s="21"/>
      <c r="AB215" s="279">
        <v>0</v>
      </c>
      <c r="AC215" s="21"/>
      <c r="AD215" s="71">
        <f>IF($U215,AB215/$U215*100,0)</f>
        <v>0</v>
      </c>
      <c r="AE215" s="21"/>
      <c r="AF215" s="279">
        <v>0</v>
      </c>
      <c r="AG215" s="21"/>
      <c r="AH215" s="71">
        <f>IF($U215,AF215/$U215*100,0)</f>
        <v>0</v>
      </c>
      <c r="AI215" s="21"/>
      <c r="AJ215" s="277">
        <v>29783</v>
      </c>
      <c r="AK215" s="21"/>
      <c r="AL215" s="10">
        <v>93</v>
      </c>
      <c r="AM215" s="21"/>
      <c r="AN215" s="96">
        <v>37752</v>
      </c>
      <c r="AO215" s="21"/>
      <c r="AP215" s="96">
        <f>IF(E215,AN215,0)</f>
        <v>37752</v>
      </c>
      <c r="AQ215" s="21"/>
      <c r="AR215" s="96">
        <f>IF(O215,AN215,0)</f>
        <v>37752</v>
      </c>
    </row>
    <row r="216" spans="1:44" ht="8.85" customHeight="1" x14ac:dyDescent="0.3">
      <c r="A216" s="10">
        <v>94</v>
      </c>
      <c r="B216" s="21"/>
      <c r="C216" s="10" t="s">
        <v>216</v>
      </c>
      <c r="D216" s="21"/>
      <c r="E216" s="277">
        <v>1353708</v>
      </c>
      <c r="F216" s="21"/>
      <c r="G216" s="66">
        <f>(E216/$AN216)</f>
        <v>47.531882022471912</v>
      </c>
      <c r="H216" s="21"/>
      <c r="I216" s="66">
        <f>IF(G$219,G216/G$219*100,0)</f>
        <v>106.60742934179233</v>
      </c>
      <c r="J216" s="21"/>
      <c r="K216" s="277">
        <v>455395</v>
      </c>
      <c r="L216" s="21"/>
      <c r="M216" s="277">
        <v>656687</v>
      </c>
      <c r="N216" s="21"/>
      <c r="O216" s="279">
        <v>730144</v>
      </c>
      <c r="P216" s="21"/>
      <c r="Q216" s="71">
        <f>(O216/$AN216)</f>
        <v>25.637078651685393</v>
      </c>
      <c r="R216" s="21"/>
      <c r="S216" s="71">
        <f>IF(Q$219,Q216/Q$219*100,0)</f>
        <v>151.7923248835904</v>
      </c>
      <c r="T216" s="21"/>
      <c r="U216" s="70">
        <f>(E216+O216)</f>
        <v>2083852</v>
      </c>
      <c r="V216" s="21"/>
      <c r="W216" s="21"/>
      <c r="X216" s="279">
        <v>1181031</v>
      </c>
      <c r="Y216" s="21"/>
      <c r="Z216" s="71">
        <f>IF($U216,X216/$U216*100,0)</f>
        <v>56.675378097868759</v>
      </c>
      <c r="AA216" s="21"/>
      <c r="AB216" s="279">
        <v>0</v>
      </c>
      <c r="AC216" s="21"/>
      <c r="AD216" s="71">
        <f>IF($U216,AB216/$U216*100,0)</f>
        <v>0</v>
      </c>
      <c r="AE216" s="21"/>
      <c r="AF216" s="279">
        <v>0</v>
      </c>
      <c r="AG216" s="21"/>
      <c r="AH216" s="71">
        <f>IF($U216,AF216/$U216*100,0)</f>
        <v>0</v>
      </c>
      <c r="AI216" s="21"/>
      <c r="AJ216" s="277">
        <v>139831</v>
      </c>
      <c r="AK216" s="21"/>
      <c r="AL216" s="10">
        <v>94</v>
      </c>
      <c r="AM216" s="21"/>
      <c r="AN216" s="96">
        <v>28480</v>
      </c>
      <c r="AO216" s="21"/>
      <c r="AP216" s="96">
        <f>IF(E216,AN216,0)</f>
        <v>28480</v>
      </c>
      <c r="AQ216" s="21"/>
      <c r="AR216" s="96">
        <f>IF(O216,AN216,0)</f>
        <v>28480</v>
      </c>
    </row>
    <row r="217" spans="1:44" ht="8.85" customHeight="1" x14ac:dyDescent="0.3">
      <c r="A217" s="30">
        <v>95</v>
      </c>
      <c r="B217" s="21"/>
      <c r="C217" s="10" t="s">
        <v>217</v>
      </c>
      <c r="D217" s="21"/>
      <c r="E217" s="278">
        <v>2446011</v>
      </c>
      <c r="F217" s="21"/>
      <c r="G217" s="66">
        <f>(E217/$AN217)</f>
        <v>35.241560649502212</v>
      </c>
      <c r="H217" s="21"/>
      <c r="I217" s="66">
        <f>IF(G$219,G217/G$219*100,0)</f>
        <v>79.041940419276315</v>
      </c>
      <c r="J217" s="21"/>
      <c r="K217" s="278">
        <v>962641</v>
      </c>
      <c r="L217" s="21"/>
      <c r="M217" s="278">
        <v>1383194</v>
      </c>
      <c r="N217" s="21"/>
      <c r="O217" s="278">
        <v>1392207</v>
      </c>
      <c r="P217" s="21"/>
      <c r="Q217" s="71">
        <f>(O217/$AN217)</f>
        <v>20.058596395176281</v>
      </c>
      <c r="R217" s="21"/>
      <c r="S217" s="71">
        <f>IF(Q$219,Q217/Q$219*100,0)</f>
        <v>118.76317977146942</v>
      </c>
      <c r="T217" s="21"/>
      <c r="U217" s="75">
        <f>(E217+O217)</f>
        <v>3838218</v>
      </c>
      <c r="V217" s="21"/>
      <c r="W217" s="21"/>
      <c r="X217" s="278">
        <v>1502412</v>
      </c>
      <c r="Y217" s="21"/>
      <c r="Z217" s="71">
        <f>IF($U217,X217/$U217*100,0)</f>
        <v>39.14347752003664</v>
      </c>
      <c r="AA217" s="21"/>
      <c r="AB217" s="278">
        <v>136299</v>
      </c>
      <c r="AC217" s="21"/>
      <c r="AD217" s="71">
        <f>IF($U217,AB217/$U217*100,0)</f>
        <v>3.5511010578346514</v>
      </c>
      <c r="AE217" s="21"/>
      <c r="AF217" s="278">
        <v>0</v>
      </c>
      <c r="AG217" s="21"/>
      <c r="AH217" s="71">
        <f>IF($U217,AF217/$U217*100,0)</f>
        <v>0</v>
      </c>
      <c r="AI217" s="21"/>
      <c r="AJ217" s="278">
        <v>42815</v>
      </c>
      <c r="AK217" s="21"/>
      <c r="AL217" s="30">
        <v>95</v>
      </c>
      <c r="AM217" s="21"/>
      <c r="AN217" s="106">
        <v>69407</v>
      </c>
      <c r="AO217" s="21"/>
      <c r="AP217" s="106">
        <f>IF(E217,AN217,0)</f>
        <v>69407</v>
      </c>
      <c r="AQ217" s="21"/>
      <c r="AR217" s="106">
        <f>IF(O217,AN217,0)</f>
        <v>69407</v>
      </c>
    </row>
    <row r="218" spans="1:4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row>
    <row r="219" spans="1:44" ht="8.85" customHeight="1" x14ac:dyDescent="0.3">
      <c r="A219" s="30">
        <f>A217</f>
        <v>95</v>
      </c>
      <c r="B219" s="21"/>
      <c r="C219" s="18" t="s">
        <v>65</v>
      </c>
      <c r="D219" s="21"/>
      <c r="E219" s="76">
        <f>SUM(E89:E217)</f>
        <v>261209528</v>
      </c>
      <c r="F219" s="21"/>
      <c r="G219" s="79">
        <f>IF(AP219=0,0,IF(ISNONTEXT(H219),E219/$AN219,E219/AP219))</f>
        <v>44.585900172192247</v>
      </c>
      <c r="H219" s="130"/>
      <c r="I219" s="71">
        <f>IF(G$219,G219/G$219*100,0)</f>
        <v>100</v>
      </c>
      <c r="J219" s="21"/>
      <c r="K219" s="76">
        <f>SUM(K89:K217)</f>
        <v>83952449</v>
      </c>
      <c r="L219" s="21"/>
      <c r="M219" s="76">
        <f>SUM(M89:M217)</f>
        <v>132690521</v>
      </c>
      <c r="N219" s="21"/>
      <c r="O219" s="76">
        <f>SUM(O89:O217)</f>
        <v>98948724</v>
      </c>
      <c r="P219" s="21"/>
      <c r="Q219" s="79">
        <f>IF(AR219=0,0,IF(ISNONTEXT(R219),O219/$AN219,O219/AR219))</f>
        <v>16.889575063394332</v>
      </c>
      <c r="R219" s="130"/>
      <c r="S219" s="71">
        <f>IF(Q$219,Q219/Q$219*100,0)</f>
        <v>100</v>
      </c>
      <c r="T219" s="21"/>
      <c r="U219" s="76">
        <f>SUM(U89:U217)</f>
        <v>360158252</v>
      </c>
      <c r="V219" s="21"/>
      <c r="W219" s="21"/>
      <c r="X219" s="76">
        <f>SUM(X89:X217)</f>
        <v>136237189</v>
      </c>
      <c r="Y219" s="21"/>
      <c r="Z219" s="71">
        <f>IF($U219,X219/$U219*100,0)</f>
        <v>37.827035266708258</v>
      </c>
      <c r="AA219" s="21"/>
      <c r="AB219" s="76">
        <f>SUM(AB89:AB217)</f>
        <v>4748251</v>
      </c>
      <c r="AC219" s="21"/>
      <c r="AD219" s="71">
        <f>IF($U219,AB219/$U219*100,0)</f>
        <v>1.3183790663222121</v>
      </c>
      <c r="AE219" s="21"/>
      <c r="AF219" s="76">
        <f>SUM(AF89:AF217)</f>
        <v>2891183</v>
      </c>
      <c r="AG219" s="21"/>
      <c r="AH219" s="71">
        <f>IF($U219,AF219/$U219*100,0)</f>
        <v>0.80275350736653395</v>
      </c>
      <c r="AI219" s="21"/>
      <c r="AJ219" s="76">
        <f>SUM(AJ89:AJ217)</f>
        <v>12449543</v>
      </c>
      <c r="AK219" s="21"/>
      <c r="AL219" s="30">
        <f>AL217</f>
        <v>95</v>
      </c>
      <c r="AM219" s="21"/>
      <c r="AN219" s="106">
        <f>SUM(AN89:AN217)</f>
        <v>5858568</v>
      </c>
      <c r="AO219" s="21"/>
      <c r="AP219" s="106">
        <f>SUM(AP89:AP217)</f>
        <v>5858568</v>
      </c>
      <c r="AQ219" s="21"/>
      <c r="AR219" s="106">
        <f>SUM(AR89:AR217)</f>
        <v>5858568</v>
      </c>
    </row>
    <row r="220" spans="1:4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row>
    <row r="221" spans="1:4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row>
    <row r="222" spans="1:4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row>
    <row r="223" spans="1:4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row>
    <row r="224" spans="1:4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ht="1.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row>
    <row r="226" spans="1:44"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row>
    <row r="227" spans="1:44" s="8" customFormat="1" ht="10.5" customHeight="1" x14ac:dyDescent="0.3">
      <c r="A227" s="112" t="s">
        <v>444</v>
      </c>
      <c r="AM227" s="113" t="s">
        <v>445</v>
      </c>
    </row>
    <row r="228" spans="1:44" s="8" customFormat="1" ht="10.5" customHeight="1" x14ac:dyDescent="0.3">
      <c r="U228" s="11" t="s">
        <v>42</v>
      </c>
      <c r="X228" s="38" t="s">
        <v>43</v>
      </c>
      <c r="AL228" s="11" t="s">
        <v>429</v>
      </c>
    </row>
    <row r="229" spans="1:44" s="8" customFormat="1" ht="10.5" customHeight="1" x14ac:dyDescent="0.3">
      <c r="A229" s="12"/>
      <c r="U229" s="11" t="s">
        <v>430</v>
      </c>
      <c r="X229" s="38" t="s">
        <v>393</v>
      </c>
      <c r="AL229" s="11" t="s">
        <v>219</v>
      </c>
    </row>
    <row r="230" spans="1:44" s="8" customFormat="1" ht="10.5" customHeight="1" x14ac:dyDescent="0.3">
      <c r="A230" s="13"/>
      <c r="U230" s="11" t="s">
        <v>48</v>
      </c>
      <c r="X230" s="14" t="s">
        <v>49</v>
      </c>
    </row>
    <row r="231" spans="1:44" ht="9.6" customHeight="1" x14ac:dyDescent="0.3"/>
    <row r="232" spans="1:44" ht="9.6" customHeight="1" x14ac:dyDescent="0.3">
      <c r="X232" s="16" t="s">
        <v>394</v>
      </c>
      <c r="Y232" s="16"/>
      <c r="Z232" s="16"/>
      <c r="AA232" s="16"/>
      <c r="AB232" s="16"/>
      <c r="AC232" s="16"/>
      <c r="AD232" s="16"/>
      <c r="AE232" s="16"/>
      <c r="AF232" s="16"/>
      <c r="AG232" s="16"/>
      <c r="AH232" s="16"/>
      <c r="AI232" s="16"/>
      <c r="AJ232" s="16"/>
    </row>
    <row r="233" spans="1:44" ht="9.6" customHeight="1" x14ac:dyDescent="0.3"/>
    <row r="234" spans="1:44" ht="9.6" customHeight="1" x14ac:dyDescent="0.3">
      <c r="E234" s="16" t="s">
        <v>431</v>
      </c>
      <c r="F234" s="16"/>
      <c r="G234" s="16"/>
      <c r="H234" s="16"/>
      <c r="I234" s="16"/>
      <c r="J234" s="16"/>
      <c r="K234" s="16"/>
      <c r="L234" s="16"/>
      <c r="M234" s="16"/>
      <c r="O234" s="16" t="s">
        <v>432</v>
      </c>
      <c r="P234" s="16"/>
      <c r="Q234" s="16"/>
      <c r="R234" s="16"/>
      <c r="S234" s="16"/>
      <c r="AB234" s="16" t="s">
        <v>398</v>
      </c>
      <c r="AC234" s="16"/>
      <c r="AD234" s="16"/>
      <c r="AE234" s="16"/>
      <c r="AF234" s="16"/>
      <c r="AG234" s="16"/>
      <c r="AH234" s="16"/>
    </row>
    <row r="235" spans="1:44" ht="9.6" customHeight="1" x14ac:dyDescent="0.3"/>
    <row r="236" spans="1:44" ht="9.6" customHeight="1" x14ac:dyDescent="0.3">
      <c r="K236" s="16" t="s">
        <v>400</v>
      </c>
      <c r="L236" s="16"/>
      <c r="M236" s="16"/>
      <c r="X236" s="16" t="s">
        <v>433</v>
      </c>
      <c r="Y236" s="16"/>
      <c r="Z236" s="16"/>
      <c r="AB236" s="16" t="s">
        <v>59</v>
      </c>
      <c r="AC236" s="16"/>
      <c r="AD236" s="16"/>
      <c r="AF236" s="16" t="s">
        <v>60</v>
      </c>
      <c r="AG236" s="16"/>
      <c r="AH236" s="16"/>
    </row>
    <row r="237" spans="1:44" ht="9.6" customHeight="1" x14ac:dyDescent="0.3">
      <c r="I237" s="18" t="s">
        <v>64</v>
      </c>
      <c r="K237" s="18" t="s">
        <v>434</v>
      </c>
      <c r="S237" s="18" t="s">
        <v>64</v>
      </c>
      <c r="Z237" s="18" t="s">
        <v>273</v>
      </c>
      <c r="AD237" s="18" t="s">
        <v>273</v>
      </c>
      <c r="AH237" s="18" t="s">
        <v>273</v>
      </c>
      <c r="AJ237" s="18" t="s">
        <v>410</v>
      </c>
      <c r="AR237" s="18" t="s">
        <v>435</v>
      </c>
    </row>
    <row r="238" spans="1:44" ht="9.6" customHeight="1" x14ac:dyDescent="0.3">
      <c r="A238" s="19" t="s">
        <v>71</v>
      </c>
      <c r="C238" s="19" t="s">
        <v>73</v>
      </c>
      <c r="E238" s="19" t="s">
        <v>74</v>
      </c>
      <c r="G238" s="19" t="s">
        <v>436</v>
      </c>
      <c r="I238" s="19" t="s">
        <v>80</v>
      </c>
      <c r="K238" s="19" t="s">
        <v>437</v>
      </c>
      <c r="M238" s="19" t="s">
        <v>438</v>
      </c>
      <c r="O238" s="19" t="s">
        <v>74</v>
      </c>
      <c r="Q238" s="19" t="s">
        <v>436</v>
      </c>
      <c r="S238" s="19" t="s">
        <v>80</v>
      </c>
      <c r="U238" s="19" t="s">
        <v>65</v>
      </c>
      <c r="X238" s="19" t="s">
        <v>74</v>
      </c>
      <c r="Z238" s="19" t="s">
        <v>374</v>
      </c>
      <c r="AB238" s="19" t="s">
        <v>74</v>
      </c>
      <c r="AD238" s="19" t="s">
        <v>374</v>
      </c>
      <c r="AF238" s="19" t="s">
        <v>74</v>
      </c>
      <c r="AH238" s="19" t="s">
        <v>374</v>
      </c>
      <c r="AJ238" s="19" t="s">
        <v>419</v>
      </c>
      <c r="AL238" s="19" t="s">
        <v>71</v>
      </c>
      <c r="AP238" s="111" t="s">
        <v>431</v>
      </c>
      <c r="AR238" s="111" t="s">
        <v>439</v>
      </c>
    </row>
    <row r="239" spans="1:44" ht="8.85" customHeight="1" x14ac:dyDescent="0.3">
      <c r="C239" s="18"/>
      <c r="E239" s="18"/>
      <c r="G239" s="18"/>
      <c r="I239" s="18"/>
      <c r="K239" s="18"/>
      <c r="M239" s="18"/>
      <c r="O239" s="18"/>
      <c r="Q239" s="18"/>
      <c r="S239" s="18"/>
      <c r="U239" s="18"/>
      <c r="X239" s="18"/>
      <c r="Z239" s="18"/>
      <c r="AB239" s="18"/>
      <c r="AD239" s="18"/>
      <c r="AF239" s="18"/>
      <c r="AH239" s="18"/>
      <c r="AJ239" s="18"/>
    </row>
    <row r="240" spans="1:44" ht="8.85" customHeight="1" x14ac:dyDescent="0.3">
      <c r="B240" s="10" t="s">
        <v>291</v>
      </c>
    </row>
    <row r="241" spans="1:44" ht="8.85" customHeight="1" x14ac:dyDescent="0.3">
      <c r="A241" s="10">
        <v>1</v>
      </c>
      <c r="B241" s="18"/>
      <c r="C241" s="10" t="s">
        <v>220</v>
      </c>
      <c r="D241" s="21"/>
      <c r="E241" s="64">
        <v>0</v>
      </c>
      <c r="F241" s="21"/>
      <c r="G241" s="65">
        <f>(E241/$AN241)</f>
        <v>0</v>
      </c>
      <c r="H241" s="21"/>
      <c r="I241" s="66">
        <f>IF(G$287,G241/G$287*100,0)</f>
        <v>0</v>
      </c>
      <c r="J241" s="21"/>
      <c r="K241" s="64">
        <v>0</v>
      </c>
      <c r="L241" s="21"/>
      <c r="M241" s="64">
        <v>0</v>
      </c>
      <c r="N241" s="21"/>
      <c r="O241" s="64">
        <v>0</v>
      </c>
      <c r="P241" s="21"/>
      <c r="Q241" s="65">
        <f>(O241/$AN241)</f>
        <v>0</v>
      </c>
      <c r="R241" s="21"/>
      <c r="S241" s="66">
        <f>IF(Q$287,Q241/Q$287*100,0)</f>
        <v>0</v>
      </c>
      <c r="T241" s="21"/>
      <c r="U241" s="64">
        <f>(E241+O241)</f>
        <v>0</v>
      </c>
      <c r="V241" s="21"/>
      <c r="W241" s="21"/>
      <c r="X241" s="64">
        <v>0</v>
      </c>
      <c r="Y241" s="21"/>
      <c r="Z241" s="66">
        <f>IF($U241,X241/$U241*100,0)</f>
        <v>0</v>
      </c>
      <c r="AA241" s="21"/>
      <c r="AB241" s="64">
        <v>0</v>
      </c>
      <c r="AC241" s="21"/>
      <c r="AD241" s="66">
        <f>IF($U241,AB241/$U241*100,0)</f>
        <v>0</v>
      </c>
      <c r="AE241" s="21"/>
      <c r="AF241" s="64">
        <v>0</v>
      </c>
      <c r="AG241" s="21"/>
      <c r="AH241" s="66">
        <f>IF($U241,AF241/$U241*100,0)</f>
        <v>0</v>
      </c>
      <c r="AI241" s="21"/>
      <c r="AJ241" s="64">
        <v>0</v>
      </c>
      <c r="AK241" s="21"/>
      <c r="AL241" s="10">
        <v>1</v>
      </c>
      <c r="AM241" s="21"/>
      <c r="AN241" s="96">
        <v>8191</v>
      </c>
      <c r="AO241" s="21"/>
      <c r="AP241" s="96">
        <f>IF(E241,AN241,0)</f>
        <v>0</v>
      </c>
      <c r="AQ241" s="21"/>
      <c r="AR241" s="96">
        <f>IF(O241,AN241,0)</f>
        <v>0</v>
      </c>
    </row>
    <row r="242" spans="1:44" ht="8.85" customHeight="1" x14ac:dyDescent="0.3">
      <c r="A242" s="10">
        <v>2</v>
      </c>
      <c r="B242" s="18"/>
      <c r="C242" s="10" t="s">
        <v>221</v>
      </c>
      <c r="D242" s="21"/>
      <c r="E242" s="277">
        <v>0</v>
      </c>
      <c r="F242" s="21"/>
      <c r="G242" s="66">
        <f>(E242/$AN242)</f>
        <v>0</v>
      </c>
      <c r="H242" s="21"/>
      <c r="I242" s="66">
        <f>IF(G$287,G242/G$287*100,0)</f>
        <v>0</v>
      </c>
      <c r="J242" s="21"/>
      <c r="K242" s="277">
        <v>0</v>
      </c>
      <c r="L242" s="21"/>
      <c r="M242" s="277">
        <v>0</v>
      </c>
      <c r="N242" s="21"/>
      <c r="O242" s="277">
        <v>0</v>
      </c>
      <c r="P242" s="21"/>
      <c r="Q242" s="66">
        <f>(O242/$AN242)</f>
        <v>0</v>
      </c>
      <c r="R242" s="21"/>
      <c r="S242" s="66">
        <f>IF(Q$287,Q242/Q$287*100,0)</f>
        <v>0</v>
      </c>
      <c r="T242" s="21"/>
      <c r="U242" s="70">
        <f>(E242+O242)</f>
        <v>0</v>
      </c>
      <c r="V242" s="21"/>
      <c r="W242" s="21"/>
      <c r="X242" s="277">
        <v>0</v>
      </c>
      <c r="Y242" s="21"/>
      <c r="Z242" s="66">
        <f>IF($U242,X242/$U242*100,0)</f>
        <v>0</v>
      </c>
      <c r="AA242" s="21"/>
      <c r="AB242" s="279">
        <v>0</v>
      </c>
      <c r="AC242" s="21"/>
      <c r="AD242" s="66">
        <f>IF($U242,AB242/$U242*100,0)</f>
        <v>0</v>
      </c>
      <c r="AE242" s="21"/>
      <c r="AF242" s="277">
        <v>0</v>
      </c>
      <c r="AG242" s="21"/>
      <c r="AH242" s="66">
        <f>IF($U242,AF242/$U242*100,0)</f>
        <v>0</v>
      </c>
      <c r="AI242" s="21"/>
      <c r="AJ242" s="277">
        <v>0</v>
      </c>
      <c r="AK242" s="21"/>
      <c r="AL242" s="10">
        <v>2</v>
      </c>
      <c r="AM242" s="21"/>
      <c r="AN242" s="96">
        <v>7225</v>
      </c>
      <c r="AO242" s="21"/>
      <c r="AP242" s="96">
        <f>IF(E242,AN242,0)</f>
        <v>0</v>
      </c>
      <c r="AQ242" s="21"/>
      <c r="AR242" s="96">
        <f>IF(O242,AN242,0)</f>
        <v>0</v>
      </c>
    </row>
    <row r="243" spans="1:44" ht="8.85" customHeight="1" x14ac:dyDescent="0.3">
      <c r="A243" s="10">
        <v>3</v>
      </c>
      <c r="B243" s="18"/>
      <c r="C243" s="10" t="s">
        <v>135</v>
      </c>
      <c r="D243" s="21"/>
      <c r="E243" s="277">
        <v>0</v>
      </c>
      <c r="F243" s="21"/>
      <c r="G243" s="66">
        <f>(E243/$AN243)</f>
        <v>0</v>
      </c>
      <c r="H243" s="21"/>
      <c r="I243" s="66">
        <f>IF(G$287,G243/G$287*100,0)</f>
        <v>0</v>
      </c>
      <c r="J243" s="21"/>
      <c r="K243" s="277">
        <v>0</v>
      </c>
      <c r="L243" s="21"/>
      <c r="M243" s="277">
        <v>0</v>
      </c>
      <c r="N243" s="21"/>
      <c r="O243" s="277">
        <v>4200</v>
      </c>
      <c r="P243" s="21"/>
      <c r="Q243" s="66">
        <f>(O243/$AN243)</f>
        <v>0.68049254698639017</v>
      </c>
      <c r="R243" s="21"/>
      <c r="S243" s="66">
        <f>IF(Q$287,Q243/Q$287*100,0)</f>
        <v>100</v>
      </c>
      <c r="T243" s="21"/>
      <c r="U243" s="70">
        <f>(E243+O243)</f>
        <v>4200</v>
      </c>
      <c r="V243" s="21"/>
      <c r="W243" s="21"/>
      <c r="X243" s="277">
        <v>0</v>
      </c>
      <c r="Y243" s="21"/>
      <c r="Z243" s="66">
        <f>IF($U243,X243/$U243*100,0)</f>
        <v>0</v>
      </c>
      <c r="AA243" s="21"/>
      <c r="AB243" s="279">
        <v>0</v>
      </c>
      <c r="AC243" s="21"/>
      <c r="AD243" s="66">
        <f>IF($U243,AB243/$U243*100,0)</f>
        <v>0</v>
      </c>
      <c r="AE243" s="21"/>
      <c r="AF243" s="277">
        <v>0</v>
      </c>
      <c r="AG243" s="21"/>
      <c r="AH243" s="66">
        <f>IF($U243,AF243/$U243*100,0)</f>
        <v>0</v>
      </c>
      <c r="AI243" s="21"/>
      <c r="AJ243" s="277">
        <v>0</v>
      </c>
      <c r="AK243" s="21"/>
      <c r="AL243" s="10">
        <v>3</v>
      </c>
      <c r="AM243" s="21"/>
      <c r="AN243" s="96">
        <v>6172</v>
      </c>
      <c r="AO243" s="21"/>
      <c r="AP243" s="96">
        <f>IF(E243,AN243,0)</f>
        <v>0</v>
      </c>
      <c r="AQ243" s="21"/>
      <c r="AR243" s="96">
        <f>IF(O243,AN243,0)</f>
        <v>6172</v>
      </c>
    </row>
    <row r="244" spans="1:44" ht="8.85" customHeight="1" x14ac:dyDescent="0.3">
      <c r="A244" s="10">
        <v>4</v>
      </c>
      <c r="B244" s="18"/>
      <c r="C244" s="10" t="s">
        <v>222</v>
      </c>
      <c r="D244" s="21"/>
      <c r="E244" s="277">
        <v>0</v>
      </c>
      <c r="F244" s="21"/>
      <c r="G244" s="66">
        <f>(E244/$AN244)</f>
        <v>0</v>
      </c>
      <c r="H244" s="21"/>
      <c r="I244" s="66">
        <f>IF(G$287,G244/G$287*100,0)</f>
        <v>0</v>
      </c>
      <c r="J244" s="21"/>
      <c r="K244" s="277">
        <v>0</v>
      </c>
      <c r="L244" s="21"/>
      <c r="M244" s="277">
        <v>0</v>
      </c>
      <c r="N244" s="21"/>
      <c r="O244" s="277">
        <v>0</v>
      </c>
      <c r="P244" s="21"/>
      <c r="Q244" s="66">
        <f>(O244/$AN244)</f>
        <v>0</v>
      </c>
      <c r="R244" s="21"/>
      <c r="S244" s="66">
        <f>IF(Q$287,Q244/Q$287*100,0)</f>
        <v>0</v>
      </c>
      <c r="T244" s="21"/>
      <c r="U244" s="70">
        <f>(E244+O244)</f>
        <v>0</v>
      </c>
      <c r="V244" s="21"/>
      <c r="W244" s="21"/>
      <c r="X244" s="277">
        <v>0</v>
      </c>
      <c r="Y244" s="21"/>
      <c r="Z244" s="66">
        <f>IF($U244,X244/$U244*100,0)</f>
        <v>0</v>
      </c>
      <c r="AA244" s="21"/>
      <c r="AB244" s="279">
        <v>0</v>
      </c>
      <c r="AC244" s="21"/>
      <c r="AD244" s="66">
        <f>IF($U244,AB244/$U244*100,0)</f>
        <v>0</v>
      </c>
      <c r="AE244" s="21"/>
      <c r="AF244" s="277">
        <v>0</v>
      </c>
      <c r="AG244" s="21"/>
      <c r="AH244" s="66">
        <f>IF($U244,AF244/$U244*100,0)</f>
        <v>0</v>
      </c>
      <c r="AI244" s="21"/>
      <c r="AJ244" s="277">
        <v>0</v>
      </c>
      <c r="AK244" s="21"/>
      <c r="AL244" s="10">
        <v>4</v>
      </c>
      <c r="AM244" s="21"/>
      <c r="AN244" s="96">
        <v>4185</v>
      </c>
      <c r="AO244" s="21"/>
      <c r="AP244" s="96">
        <f>IF(E244,AN244,0)</f>
        <v>0</v>
      </c>
      <c r="AQ244" s="21"/>
      <c r="AR244" s="96">
        <f>IF(O244,AN244,0)</f>
        <v>0</v>
      </c>
    </row>
    <row r="245" spans="1:44" ht="8.85" customHeight="1" x14ac:dyDescent="0.3">
      <c r="A245" s="10">
        <v>5</v>
      </c>
      <c r="B245" s="18"/>
      <c r="C245" s="10" t="s">
        <v>223</v>
      </c>
      <c r="D245" s="21"/>
      <c r="E245" s="277">
        <v>0</v>
      </c>
      <c r="F245" s="21"/>
      <c r="G245" s="71">
        <f>(E245/$AN245)</f>
        <v>0</v>
      </c>
      <c r="H245" s="21"/>
      <c r="I245" s="71">
        <f>IF(G$287,G245/G$287*100,0)</f>
        <v>0</v>
      </c>
      <c r="J245" s="21"/>
      <c r="K245" s="277">
        <v>0</v>
      </c>
      <c r="L245" s="21"/>
      <c r="M245" s="277">
        <v>0</v>
      </c>
      <c r="N245" s="21"/>
      <c r="O245" s="277">
        <v>0</v>
      </c>
      <c r="P245" s="21"/>
      <c r="Q245" s="71">
        <f>(O245/$AN245)</f>
        <v>0</v>
      </c>
      <c r="R245" s="21"/>
      <c r="S245" s="71">
        <f>IF(Q$287,Q245/Q$287*100,0)</f>
        <v>0</v>
      </c>
      <c r="T245" s="21"/>
      <c r="U245" s="70">
        <f>(E245+O245)</f>
        <v>0</v>
      </c>
      <c r="V245" s="21"/>
      <c r="W245" s="21"/>
      <c r="X245" s="277">
        <v>0</v>
      </c>
      <c r="Y245" s="21"/>
      <c r="Z245" s="71">
        <f>IF($U245,X245/$U245*100,0)</f>
        <v>0</v>
      </c>
      <c r="AA245" s="21"/>
      <c r="AB245" s="279">
        <v>0</v>
      </c>
      <c r="AC245" s="21"/>
      <c r="AD245" s="71">
        <f>IF($U245,AB245/$U245*100,0)</f>
        <v>0</v>
      </c>
      <c r="AE245" s="21"/>
      <c r="AF245" s="277">
        <v>0</v>
      </c>
      <c r="AG245" s="21"/>
      <c r="AH245" s="71">
        <f>IF($U245,AF245/$U245*100,0)</f>
        <v>0</v>
      </c>
      <c r="AI245" s="21"/>
      <c r="AJ245" s="277">
        <v>0</v>
      </c>
      <c r="AK245" s="21"/>
      <c r="AL245" s="10">
        <v>5</v>
      </c>
      <c r="AM245" s="21"/>
      <c r="AN245" s="96">
        <v>5614</v>
      </c>
      <c r="AO245" s="21"/>
      <c r="AP245" s="96">
        <f>IF(E245,AN245,0)</f>
        <v>0</v>
      </c>
      <c r="AQ245" s="21"/>
      <c r="AR245" s="96">
        <f>IF(O245,AN245,0)</f>
        <v>0</v>
      </c>
    </row>
    <row r="246" spans="1:44"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9"/>
      <c r="AM246" s="21"/>
      <c r="AN246" s="27"/>
      <c r="AO246" s="21"/>
      <c r="AP246" s="21"/>
      <c r="AQ246" s="21"/>
      <c r="AR246" s="21"/>
    </row>
    <row r="247" spans="1:44" ht="8.85" customHeight="1" x14ac:dyDescent="0.3">
      <c r="A247" s="10">
        <v>6</v>
      </c>
      <c r="B247" s="18"/>
      <c r="C247" s="10" t="s">
        <v>224</v>
      </c>
      <c r="D247" s="21"/>
      <c r="E247" s="277">
        <v>0</v>
      </c>
      <c r="F247" s="21"/>
      <c r="G247" s="71">
        <f>(E247/$AN247)</f>
        <v>0</v>
      </c>
      <c r="H247" s="21"/>
      <c r="I247" s="71">
        <f>IF(G$287,G247/G$287*100,0)</f>
        <v>0</v>
      </c>
      <c r="J247" s="21"/>
      <c r="K247" s="277">
        <v>0</v>
      </c>
      <c r="L247" s="21"/>
      <c r="M247" s="277">
        <v>0</v>
      </c>
      <c r="N247" s="21"/>
      <c r="O247" s="277">
        <v>0</v>
      </c>
      <c r="P247" s="21"/>
      <c r="Q247" s="71">
        <f>(O247/$AN247)</f>
        <v>0</v>
      </c>
      <c r="R247" s="21"/>
      <c r="S247" s="71">
        <f>IF(Q$287,Q247/Q$287*100,0)</f>
        <v>0</v>
      </c>
      <c r="T247" s="21"/>
      <c r="U247" s="70">
        <f>(E247+O247)</f>
        <v>0</v>
      </c>
      <c r="V247" s="21"/>
      <c r="W247" s="21"/>
      <c r="X247" s="277">
        <v>0</v>
      </c>
      <c r="Y247" s="21"/>
      <c r="Z247" s="71">
        <f>IF($U247,X247/$U247*100,0)</f>
        <v>0</v>
      </c>
      <c r="AA247" s="21"/>
      <c r="AB247" s="279">
        <v>0</v>
      </c>
      <c r="AC247" s="21"/>
      <c r="AD247" s="71">
        <f>IF($U247,AB247/$U247*100,0)</f>
        <v>0</v>
      </c>
      <c r="AE247" s="21"/>
      <c r="AF247" s="277">
        <v>0</v>
      </c>
      <c r="AG247" s="21"/>
      <c r="AH247" s="71">
        <f>IF($U247,AF247/$U247*100,0)</f>
        <v>0</v>
      </c>
      <c r="AI247" s="21"/>
      <c r="AJ247" s="277">
        <v>0</v>
      </c>
      <c r="AK247" s="21"/>
      <c r="AL247" s="10">
        <v>6</v>
      </c>
      <c r="AM247" s="21"/>
      <c r="AN247" s="96">
        <v>42620</v>
      </c>
      <c r="AO247" s="21"/>
      <c r="AP247" s="96">
        <f>IF(E247,AN247,0)</f>
        <v>0</v>
      </c>
      <c r="AQ247" s="21"/>
      <c r="AR247" s="96">
        <f>IF(O247,AN247,0)</f>
        <v>0</v>
      </c>
    </row>
    <row r="248" spans="1:44" ht="8.85" customHeight="1" x14ac:dyDescent="0.3">
      <c r="A248" s="10">
        <v>7</v>
      </c>
      <c r="B248" s="18"/>
      <c r="C248" s="10" t="s">
        <v>225</v>
      </c>
      <c r="D248" s="21"/>
      <c r="E248" s="277">
        <v>0</v>
      </c>
      <c r="F248" s="21"/>
      <c r="G248" s="71">
        <f>(E248/$AN248)</f>
        <v>0</v>
      </c>
      <c r="H248" s="21"/>
      <c r="I248" s="71">
        <f>IF(G$287,G248/G$287*100,0)</f>
        <v>0</v>
      </c>
      <c r="J248" s="21"/>
      <c r="K248" s="277">
        <v>0</v>
      </c>
      <c r="L248" s="21"/>
      <c r="M248" s="277">
        <v>0</v>
      </c>
      <c r="N248" s="21"/>
      <c r="O248" s="277">
        <v>0</v>
      </c>
      <c r="P248" s="21"/>
      <c r="Q248" s="71">
        <f>(O248/$AN248)</f>
        <v>0</v>
      </c>
      <c r="R248" s="21"/>
      <c r="S248" s="71">
        <f>IF(Q$287,Q248/Q$287*100,0)</f>
        <v>0</v>
      </c>
      <c r="T248" s="21"/>
      <c r="U248" s="70">
        <f>(E248+O248)</f>
        <v>0</v>
      </c>
      <c r="V248" s="21"/>
      <c r="W248" s="21"/>
      <c r="X248" s="277">
        <v>0</v>
      </c>
      <c r="Y248" s="21"/>
      <c r="Z248" s="71">
        <f>IF($U248,X248/$U248*100,0)</f>
        <v>0</v>
      </c>
      <c r="AA248" s="21"/>
      <c r="AB248" s="279">
        <v>0</v>
      </c>
      <c r="AC248" s="21"/>
      <c r="AD248" s="71">
        <f>IF($U248,AB248/$U248*100,0)</f>
        <v>0</v>
      </c>
      <c r="AE248" s="21"/>
      <c r="AF248" s="277">
        <v>0</v>
      </c>
      <c r="AG248" s="21"/>
      <c r="AH248" s="71">
        <f>IF($U248,AF248/$U248*100,0)</f>
        <v>0</v>
      </c>
      <c r="AI248" s="21"/>
      <c r="AJ248" s="277">
        <v>0</v>
      </c>
      <c r="AK248" s="21"/>
      <c r="AL248" s="10">
        <v>7</v>
      </c>
      <c r="AM248" s="21"/>
      <c r="AN248" s="96">
        <v>3621</v>
      </c>
      <c r="AO248" s="21"/>
      <c r="AP248" s="96">
        <f>IF(E248,AN248,0)</f>
        <v>0</v>
      </c>
      <c r="AQ248" s="21"/>
      <c r="AR248" s="96">
        <f>IF(O248,AN248,0)</f>
        <v>0</v>
      </c>
    </row>
    <row r="249" spans="1:44" ht="8.85" customHeight="1" x14ac:dyDescent="0.3">
      <c r="A249" s="10">
        <v>8</v>
      </c>
      <c r="B249" s="18"/>
      <c r="C249" s="10" t="s">
        <v>226</v>
      </c>
      <c r="D249" s="21"/>
      <c r="E249" s="277">
        <v>0</v>
      </c>
      <c r="F249" s="21"/>
      <c r="G249" s="71">
        <f>(E249/$AN249)</f>
        <v>0</v>
      </c>
      <c r="H249" s="21"/>
      <c r="I249" s="71">
        <f>IF(G$287,G249/G$287*100,0)</f>
        <v>0</v>
      </c>
      <c r="J249" s="21"/>
      <c r="K249" s="277">
        <v>0</v>
      </c>
      <c r="L249" s="21"/>
      <c r="M249" s="277">
        <v>0</v>
      </c>
      <c r="N249" s="21"/>
      <c r="O249" s="277">
        <v>0</v>
      </c>
      <c r="P249" s="21"/>
      <c r="Q249" s="71">
        <f>(O249/$AN249)</f>
        <v>0</v>
      </c>
      <c r="R249" s="21"/>
      <c r="S249" s="71">
        <f>IF(Q$287,Q249/Q$287*100,0)</f>
        <v>0</v>
      </c>
      <c r="T249" s="21"/>
      <c r="U249" s="70">
        <f>(E249+O249)</f>
        <v>0</v>
      </c>
      <c r="V249" s="21"/>
      <c r="W249" s="21"/>
      <c r="X249" s="277">
        <v>0</v>
      </c>
      <c r="Y249" s="21"/>
      <c r="Z249" s="71">
        <f>IF($U249,X249/$U249*100,0)</f>
        <v>0</v>
      </c>
      <c r="AA249" s="21"/>
      <c r="AB249" s="279">
        <v>0</v>
      </c>
      <c r="AC249" s="21"/>
      <c r="AD249" s="71">
        <f>IF($U249,AB249/$U249*100,0)</f>
        <v>0</v>
      </c>
      <c r="AE249" s="21"/>
      <c r="AF249" s="277">
        <v>0</v>
      </c>
      <c r="AG249" s="21"/>
      <c r="AH249" s="71">
        <f>IF($U249,AF249/$U249*100,0)</f>
        <v>0</v>
      </c>
      <c r="AI249" s="21"/>
      <c r="AJ249" s="277">
        <v>0</v>
      </c>
      <c r="AK249" s="21"/>
      <c r="AL249" s="10">
        <v>8</v>
      </c>
      <c r="AM249" s="21"/>
      <c r="AN249" s="96">
        <v>5444</v>
      </c>
      <c r="AO249" s="21"/>
      <c r="AP249" s="96">
        <f>IF(E249,AN249,0)</f>
        <v>0</v>
      </c>
      <c r="AQ249" s="21"/>
      <c r="AR249" s="96">
        <f>IF(O249,AN249,0)</f>
        <v>0</v>
      </c>
    </row>
    <row r="250" spans="1:44" ht="8.85" customHeight="1" x14ac:dyDescent="0.3">
      <c r="A250" s="10">
        <v>9</v>
      </c>
      <c r="B250" s="18"/>
      <c r="C250" s="10" t="s">
        <v>227</v>
      </c>
      <c r="D250" s="21"/>
      <c r="E250" s="277">
        <v>0</v>
      </c>
      <c r="F250" s="21"/>
      <c r="G250" s="71">
        <f>(E250/$AN250)</f>
        <v>0</v>
      </c>
      <c r="H250" s="21"/>
      <c r="I250" s="71">
        <f>IF(G$287,G250/G$287*100,0)</f>
        <v>0</v>
      </c>
      <c r="J250" s="21"/>
      <c r="K250" s="277">
        <v>0</v>
      </c>
      <c r="L250" s="21"/>
      <c r="M250" s="277">
        <v>0</v>
      </c>
      <c r="N250" s="21"/>
      <c r="O250" s="277">
        <v>0</v>
      </c>
      <c r="P250" s="21"/>
      <c r="Q250" s="71">
        <f>(O250/$AN250)</f>
        <v>0</v>
      </c>
      <c r="R250" s="21"/>
      <c r="S250" s="71">
        <f>IF(Q$287,Q250/Q$287*100,0)</f>
        <v>0</v>
      </c>
      <c r="T250" s="21"/>
      <c r="U250" s="70">
        <f>(E250+O250)</f>
        <v>0</v>
      </c>
      <c r="V250" s="21"/>
      <c r="W250" s="21"/>
      <c r="X250" s="277">
        <v>0</v>
      </c>
      <c r="Y250" s="21"/>
      <c r="Z250" s="71">
        <f>IF($U250,X250/$U250*100,0)</f>
        <v>0</v>
      </c>
      <c r="AA250" s="21"/>
      <c r="AB250" s="279">
        <v>0</v>
      </c>
      <c r="AC250" s="21"/>
      <c r="AD250" s="71">
        <f>IF($U250,AB250/$U250*100,0)</f>
        <v>0</v>
      </c>
      <c r="AE250" s="21"/>
      <c r="AF250" s="277">
        <v>0</v>
      </c>
      <c r="AG250" s="21"/>
      <c r="AH250" s="71">
        <f>IF($U250,AF250/$U250*100,0)</f>
        <v>0</v>
      </c>
      <c r="AI250" s="21"/>
      <c r="AJ250" s="277">
        <v>0</v>
      </c>
      <c r="AK250" s="21"/>
      <c r="AL250" s="10">
        <v>9</v>
      </c>
      <c r="AM250" s="21"/>
      <c r="AN250" s="96">
        <v>5644</v>
      </c>
      <c r="AO250" s="21"/>
      <c r="AP250" s="96">
        <f>IF(E250,AN250,0)</f>
        <v>0</v>
      </c>
      <c r="AQ250" s="21"/>
      <c r="AR250" s="96">
        <f>IF(O250,AN250,0)</f>
        <v>0</v>
      </c>
    </row>
    <row r="251" spans="1:44" ht="8.85" customHeight="1" x14ac:dyDescent="0.3">
      <c r="A251" s="10">
        <v>10</v>
      </c>
      <c r="B251" s="18"/>
      <c r="C251" s="10" t="s">
        <v>228</v>
      </c>
      <c r="D251" s="21"/>
      <c r="E251" s="277">
        <v>0</v>
      </c>
      <c r="F251" s="21"/>
      <c r="G251" s="71">
        <f>(E251/$AN251)</f>
        <v>0</v>
      </c>
      <c r="H251" s="21"/>
      <c r="I251" s="71">
        <f>IF(G$287,G251/G$287*100,0)</f>
        <v>0</v>
      </c>
      <c r="J251" s="21"/>
      <c r="K251" s="277">
        <v>0</v>
      </c>
      <c r="L251" s="21"/>
      <c r="M251" s="277">
        <v>0</v>
      </c>
      <c r="N251" s="21"/>
      <c r="O251" s="277">
        <v>0</v>
      </c>
      <c r="P251" s="21"/>
      <c r="Q251" s="71">
        <f>(O251/$AN251)</f>
        <v>0</v>
      </c>
      <c r="R251" s="21"/>
      <c r="S251" s="71">
        <f>IF(Q$287,Q251/Q$287*100,0)</f>
        <v>0</v>
      </c>
      <c r="T251" s="21"/>
      <c r="U251" s="70">
        <f>(E251+O251)</f>
        <v>0</v>
      </c>
      <c r="V251" s="21"/>
      <c r="W251" s="21"/>
      <c r="X251" s="277">
        <v>0</v>
      </c>
      <c r="Y251" s="21"/>
      <c r="Z251" s="71">
        <f>IF($U251,X251/$U251*100,0)</f>
        <v>0</v>
      </c>
      <c r="AA251" s="21"/>
      <c r="AB251" s="279">
        <v>0</v>
      </c>
      <c r="AC251" s="21"/>
      <c r="AD251" s="71">
        <f>IF($U251,AB251/$U251*100,0)</f>
        <v>0</v>
      </c>
      <c r="AE251" s="21"/>
      <c r="AF251" s="277">
        <v>0</v>
      </c>
      <c r="AG251" s="21"/>
      <c r="AH251" s="71">
        <f>IF($U251,AF251/$U251*100,0)</f>
        <v>0</v>
      </c>
      <c r="AI251" s="21"/>
      <c r="AJ251" s="277">
        <v>0</v>
      </c>
      <c r="AK251" s="21"/>
      <c r="AL251" s="10">
        <v>10</v>
      </c>
      <c r="AM251" s="21"/>
      <c r="AN251" s="96">
        <v>3691</v>
      </c>
      <c r="AO251" s="21"/>
      <c r="AP251" s="96">
        <f>IF(E251,AN251,0)</f>
        <v>0</v>
      </c>
      <c r="AQ251" s="21"/>
      <c r="AR251" s="96">
        <f>IF(O251,AN251,0)</f>
        <v>0</v>
      </c>
    </row>
    <row r="252" spans="1:4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9"/>
      <c r="AM252" s="21"/>
      <c r="AN252" s="27"/>
      <c r="AO252" s="21"/>
      <c r="AP252" s="21"/>
      <c r="AQ252" s="21"/>
      <c r="AR252" s="21"/>
    </row>
    <row r="253" spans="1:44" ht="8.85" customHeight="1" x14ac:dyDescent="0.3">
      <c r="A253" s="10">
        <v>11</v>
      </c>
      <c r="B253" s="18"/>
      <c r="C253" s="10" t="s">
        <v>229</v>
      </c>
      <c r="D253" s="21"/>
      <c r="E253" s="277">
        <v>0</v>
      </c>
      <c r="F253" s="21"/>
      <c r="G253" s="71">
        <f>(E253/$AN253)</f>
        <v>0</v>
      </c>
      <c r="H253" s="21"/>
      <c r="I253" s="71">
        <f>IF(G$287,G253/G$287*100,0)</f>
        <v>0</v>
      </c>
      <c r="J253" s="21"/>
      <c r="K253" s="277">
        <v>0</v>
      </c>
      <c r="L253" s="21"/>
      <c r="M253" s="277">
        <v>0</v>
      </c>
      <c r="N253" s="21"/>
      <c r="O253" s="277">
        <v>0</v>
      </c>
      <c r="P253" s="21"/>
      <c r="Q253" s="71">
        <f>(O253/$AN253)</f>
        <v>0</v>
      </c>
      <c r="R253" s="21"/>
      <c r="S253" s="71">
        <f>IF(Q$287,Q253/Q$287*100,0)</f>
        <v>0</v>
      </c>
      <c r="T253" s="21"/>
      <c r="U253" s="70">
        <f>(E253+O253)</f>
        <v>0</v>
      </c>
      <c r="V253" s="21"/>
      <c r="W253" s="21"/>
      <c r="X253" s="277">
        <v>0</v>
      </c>
      <c r="Y253" s="21"/>
      <c r="Z253" s="71">
        <f>IF($U253,X253/$U253*100,0)</f>
        <v>0</v>
      </c>
      <c r="AA253" s="21"/>
      <c r="AB253" s="279">
        <v>0</v>
      </c>
      <c r="AC253" s="21"/>
      <c r="AD253" s="71">
        <f>IF($U253,AB253/$U253*100,0)</f>
        <v>0</v>
      </c>
      <c r="AE253" s="21"/>
      <c r="AF253" s="277">
        <v>0</v>
      </c>
      <c r="AG253" s="21"/>
      <c r="AH253" s="71">
        <f>IF($U253,AF253/$U253*100,0)</f>
        <v>0</v>
      </c>
      <c r="AI253" s="21"/>
      <c r="AJ253" s="277">
        <v>0</v>
      </c>
      <c r="AK253" s="21"/>
      <c r="AL253" s="10">
        <v>11</v>
      </c>
      <c r="AM253" s="21"/>
      <c r="AN253" s="96">
        <v>21041</v>
      </c>
      <c r="AO253" s="21"/>
      <c r="AP253" s="96">
        <f>IF(E253,AN253,0)</f>
        <v>0</v>
      </c>
      <c r="AQ253" s="21"/>
      <c r="AR253" s="96">
        <f>IF(O253,AN253,0)</f>
        <v>0</v>
      </c>
    </row>
    <row r="254" spans="1:44" ht="8.85" customHeight="1" x14ac:dyDescent="0.3">
      <c r="A254" s="10">
        <v>12</v>
      </c>
      <c r="B254" s="18"/>
      <c r="C254" s="10" t="s">
        <v>230</v>
      </c>
      <c r="D254" s="21"/>
      <c r="E254" s="277">
        <v>0</v>
      </c>
      <c r="F254" s="21"/>
      <c r="G254" s="71">
        <f>(E254/$AN254)</f>
        <v>0</v>
      </c>
      <c r="H254" s="21"/>
      <c r="I254" s="71">
        <f>IF(G$287,G254/G$287*100,0)</f>
        <v>0</v>
      </c>
      <c r="J254" s="21"/>
      <c r="K254" s="277">
        <v>0</v>
      </c>
      <c r="L254" s="21"/>
      <c r="M254" s="277">
        <v>0</v>
      </c>
      <c r="N254" s="21"/>
      <c r="O254" s="277">
        <v>0</v>
      </c>
      <c r="P254" s="21"/>
      <c r="Q254" s="71">
        <f>(O254/$AN254)</f>
        <v>0</v>
      </c>
      <c r="R254" s="21"/>
      <c r="S254" s="71">
        <f>IF(Q$287,Q254/Q$287*100,0)</f>
        <v>0</v>
      </c>
      <c r="T254" s="21"/>
      <c r="U254" s="70">
        <f>(E254+O254)</f>
        <v>0</v>
      </c>
      <c r="V254" s="21"/>
      <c r="W254" s="21"/>
      <c r="X254" s="277">
        <v>0</v>
      </c>
      <c r="Y254" s="21"/>
      <c r="Z254" s="71">
        <f>IF($U254,X254/$U254*100,0)</f>
        <v>0</v>
      </c>
      <c r="AA254" s="21"/>
      <c r="AB254" s="279">
        <v>0</v>
      </c>
      <c r="AC254" s="21"/>
      <c r="AD254" s="71">
        <f>IF($U254,AB254/$U254*100,0)</f>
        <v>0</v>
      </c>
      <c r="AE254" s="21"/>
      <c r="AF254" s="277">
        <v>0</v>
      </c>
      <c r="AG254" s="21"/>
      <c r="AH254" s="71">
        <f>IF($U254,AF254/$U254*100,0)</f>
        <v>0</v>
      </c>
      <c r="AI254" s="21"/>
      <c r="AJ254" s="277">
        <v>0</v>
      </c>
      <c r="AK254" s="21"/>
      <c r="AL254" s="10">
        <v>12</v>
      </c>
      <c r="AM254" s="21"/>
      <c r="AN254" s="96">
        <v>3884</v>
      </c>
      <c r="AO254" s="21"/>
      <c r="AP254" s="96">
        <f>IF(E254,AN254,0)</f>
        <v>0</v>
      </c>
      <c r="AQ254" s="21"/>
      <c r="AR254" s="96">
        <f>IF(O254,AN254,0)</f>
        <v>0</v>
      </c>
    </row>
    <row r="255" spans="1:44" ht="8.85" customHeight="1" x14ac:dyDescent="0.3">
      <c r="A255" s="10">
        <v>13</v>
      </c>
      <c r="B255" s="18"/>
      <c r="C255" s="10" t="s">
        <v>231</v>
      </c>
      <c r="D255" s="21"/>
      <c r="E255" s="277">
        <v>0</v>
      </c>
      <c r="F255" s="21"/>
      <c r="G255" s="71">
        <f>(E255/$AN255)</f>
        <v>0</v>
      </c>
      <c r="H255" s="21"/>
      <c r="I255" s="71">
        <f>IF(G$287,G255/G$287*100,0)</f>
        <v>0</v>
      </c>
      <c r="J255" s="21"/>
      <c r="K255" s="277">
        <v>0</v>
      </c>
      <c r="L255" s="21"/>
      <c r="M255" s="277">
        <v>0</v>
      </c>
      <c r="N255" s="21"/>
      <c r="O255" s="277">
        <v>0</v>
      </c>
      <c r="P255" s="21"/>
      <c r="Q255" s="71">
        <f>(O255/$AN255)</f>
        <v>0</v>
      </c>
      <c r="R255" s="21"/>
      <c r="S255" s="71">
        <f>IF(Q$287,Q255/Q$287*100,0)</f>
        <v>0</v>
      </c>
      <c r="T255" s="21"/>
      <c r="U255" s="70">
        <f>(E255+O255)</f>
        <v>0</v>
      </c>
      <c r="V255" s="21"/>
      <c r="W255" s="21"/>
      <c r="X255" s="277">
        <v>0</v>
      </c>
      <c r="Y255" s="21"/>
      <c r="Z255" s="71">
        <f>IF($U255,X255/$U255*100,0)</f>
        <v>0</v>
      </c>
      <c r="AA255" s="21"/>
      <c r="AB255" s="279">
        <v>0</v>
      </c>
      <c r="AC255" s="21"/>
      <c r="AD255" s="71">
        <f>IF($U255,AB255/$U255*100,0)</f>
        <v>0</v>
      </c>
      <c r="AE255" s="21"/>
      <c r="AF255" s="277">
        <v>0</v>
      </c>
      <c r="AG255" s="21"/>
      <c r="AH255" s="71">
        <f>IF($U255,AF255/$U255*100,0)</f>
        <v>0</v>
      </c>
      <c r="AI255" s="21"/>
      <c r="AJ255" s="277">
        <v>0</v>
      </c>
      <c r="AK255" s="21"/>
      <c r="AL255" s="10">
        <v>13</v>
      </c>
      <c r="AM255" s="21"/>
      <c r="AN255" s="96">
        <v>3542</v>
      </c>
      <c r="AO255" s="21"/>
      <c r="AP255" s="96">
        <f>IF(E255,AN255,0)</f>
        <v>0</v>
      </c>
      <c r="AQ255" s="21"/>
      <c r="AR255" s="96">
        <f>IF(O255,AN255,0)</f>
        <v>0</v>
      </c>
    </row>
    <row r="256" spans="1:44" ht="8.85" customHeight="1" x14ac:dyDescent="0.3">
      <c r="A256" s="10">
        <v>14</v>
      </c>
      <c r="B256" s="18"/>
      <c r="C256" s="10" t="s">
        <v>149</v>
      </c>
      <c r="D256" s="21"/>
      <c r="E256" s="277">
        <v>0</v>
      </c>
      <c r="F256" s="21"/>
      <c r="G256" s="71">
        <f>(E256/$AN256)</f>
        <v>0</v>
      </c>
      <c r="H256" s="21"/>
      <c r="I256" s="71">
        <f>IF(G$287,G256/G$287*100,0)</f>
        <v>0</v>
      </c>
      <c r="J256" s="21"/>
      <c r="K256" s="277">
        <v>0</v>
      </c>
      <c r="L256" s="21"/>
      <c r="M256" s="277">
        <v>0</v>
      </c>
      <c r="N256" s="21"/>
      <c r="O256" s="277">
        <v>0</v>
      </c>
      <c r="P256" s="21"/>
      <c r="Q256" s="71">
        <f>(O256/$AN256)</f>
        <v>0</v>
      </c>
      <c r="R256" s="21"/>
      <c r="S256" s="71">
        <f>IF(Q$287,Q256/Q$287*100,0)</f>
        <v>0</v>
      </c>
      <c r="T256" s="21"/>
      <c r="U256" s="70">
        <f>(E256+O256)</f>
        <v>0</v>
      </c>
      <c r="V256" s="21"/>
      <c r="W256" s="21"/>
      <c r="X256" s="277">
        <v>0</v>
      </c>
      <c r="Y256" s="21"/>
      <c r="Z256" s="71">
        <f>IF($U256,X256/$U256*100,0)</f>
        <v>0</v>
      </c>
      <c r="AA256" s="21"/>
      <c r="AB256" s="279">
        <v>0</v>
      </c>
      <c r="AC256" s="21"/>
      <c r="AD256" s="71">
        <f>IF($U256,AB256/$U256*100,0)</f>
        <v>0</v>
      </c>
      <c r="AE256" s="21"/>
      <c r="AF256" s="277">
        <v>0</v>
      </c>
      <c r="AG256" s="21"/>
      <c r="AH256" s="71">
        <f>IF($U256,AF256/$U256*100,0)</f>
        <v>0</v>
      </c>
      <c r="AI256" s="21"/>
      <c r="AJ256" s="277">
        <v>0</v>
      </c>
      <c r="AK256" s="21"/>
      <c r="AL256" s="10">
        <v>14</v>
      </c>
      <c r="AM256" s="21"/>
      <c r="AN256" s="96">
        <v>16379</v>
      </c>
      <c r="AO256" s="21"/>
      <c r="AP256" s="96">
        <f>IF(E256,AN256,0)</f>
        <v>0</v>
      </c>
      <c r="AQ256" s="21"/>
      <c r="AR256" s="96">
        <f>IF(O256,AN256,0)</f>
        <v>0</v>
      </c>
    </row>
    <row r="257" spans="1:44" ht="8.85" customHeight="1" x14ac:dyDescent="0.3">
      <c r="A257" s="10">
        <v>15</v>
      </c>
      <c r="B257" s="18"/>
      <c r="C257" s="10" t="s">
        <v>232</v>
      </c>
      <c r="D257" s="21"/>
      <c r="E257" s="277">
        <v>0</v>
      </c>
      <c r="F257" s="21"/>
      <c r="G257" s="71">
        <f>(E257/$AN257)</f>
        <v>0</v>
      </c>
      <c r="H257" s="21"/>
      <c r="I257" s="71">
        <f>IF(G$287,G257/G$287*100,0)</f>
        <v>0</v>
      </c>
      <c r="J257" s="21"/>
      <c r="K257" s="277">
        <v>0</v>
      </c>
      <c r="L257" s="21"/>
      <c r="M257" s="277">
        <v>0</v>
      </c>
      <c r="N257" s="21"/>
      <c r="O257" s="277">
        <v>0</v>
      </c>
      <c r="P257" s="21"/>
      <c r="Q257" s="71">
        <f>(O257/$AN257)</f>
        <v>0</v>
      </c>
      <c r="R257" s="21"/>
      <c r="S257" s="71">
        <f>IF(Q$287,Q257/Q$287*100,0)</f>
        <v>0</v>
      </c>
      <c r="T257" s="21"/>
      <c r="U257" s="70">
        <f>(E257+O257)</f>
        <v>0</v>
      </c>
      <c r="V257" s="21"/>
      <c r="W257" s="21"/>
      <c r="X257" s="277">
        <v>0</v>
      </c>
      <c r="Y257" s="21"/>
      <c r="Z257" s="71">
        <f>IF($U257,X257/$U257*100,0)</f>
        <v>0</v>
      </c>
      <c r="AA257" s="21"/>
      <c r="AB257" s="279">
        <v>0</v>
      </c>
      <c r="AC257" s="21"/>
      <c r="AD257" s="71">
        <f>IF($U257,AB257/$U257*100,0)</f>
        <v>0</v>
      </c>
      <c r="AE257" s="21"/>
      <c r="AF257" s="277">
        <v>0</v>
      </c>
      <c r="AG257" s="21"/>
      <c r="AH257" s="71">
        <f>IF($U257,AF257/$U257*100,0)</f>
        <v>0</v>
      </c>
      <c r="AI257" s="21"/>
      <c r="AJ257" s="277">
        <v>0</v>
      </c>
      <c r="AK257" s="21"/>
      <c r="AL257" s="10">
        <v>15</v>
      </c>
      <c r="AM257" s="21"/>
      <c r="AN257" s="96">
        <v>4961</v>
      </c>
      <c r="AO257" s="21"/>
      <c r="AP257" s="96">
        <f>IF(E257,AN257,0)</f>
        <v>0</v>
      </c>
      <c r="AQ257" s="21"/>
      <c r="AR257" s="96">
        <f>IF(O257,AN257,0)</f>
        <v>0</v>
      </c>
    </row>
    <row r="258" spans="1:4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9"/>
      <c r="AM258" s="21"/>
      <c r="AN258" s="27"/>
      <c r="AO258" s="21"/>
      <c r="AP258" s="21"/>
      <c r="AQ258" s="21"/>
      <c r="AR258" s="21"/>
    </row>
    <row r="259" spans="1:44" ht="8.85" customHeight="1" x14ac:dyDescent="0.3">
      <c r="A259" s="10">
        <v>16</v>
      </c>
      <c r="B259" s="18"/>
      <c r="C259" s="10" t="s">
        <v>233</v>
      </c>
      <c r="D259" s="21"/>
      <c r="E259" s="277">
        <v>0</v>
      </c>
      <c r="F259" s="21"/>
      <c r="G259" s="71">
        <f>(E259/$AN259)</f>
        <v>0</v>
      </c>
      <c r="H259" s="21"/>
      <c r="I259" s="71">
        <f>IF(G$287,G259/G$287*100,0)</f>
        <v>0</v>
      </c>
      <c r="J259" s="21"/>
      <c r="K259" s="277">
        <v>0</v>
      </c>
      <c r="L259" s="21"/>
      <c r="M259" s="277">
        <v>0</v>
      </c>
      <c r="N259" s="21"/>
      <c r="O259" s="277">
        <v>0</v>
      </c>
      <c r="P259" s="21"/>
      <c r="Q259" s="71">
        <f>(O259/$AN259)</f>
        <v>0</v>
      </c>
      <c r="R259" s="21"/>
      <c r="S259" s="71">
        <f>IF(Q$287,Q259/Q$287*100,0)</f>
        <v>0</v>
      </c>
      <c r="T259" s="21"/>
      <c r="U259" s="70">
        <f>(E259+O259)</f>
        <v>0</v>
      </c>
      <c r="V259" s="21"/>
      <c r="W259" s="21"/>
      <c r="X259" s="277">
        <v>0</v>
      </c>
      <c r="Y259" s="21"/>
      <c r="Z259" s="71">
        <f>IF($U259,X259/$U259*100,0)</f>
        <v>0</v>
      </c>
      <c r="AA259" s="21"/>
      <c r="AB259" s="279">
        <v>0</v>
      </c>
      <c r="AC259" s="21"/>
      <c r="AD259" s="71">
        <f>IF($U259,AB259/$U259*100,0)</f>
        <v>0</v>
      </c>
      <c r="AE259" s="21"/>
      <c r="AF259" s="277">
        <v>0</v>
      </c>
      <c r="AG259" s="21"/>
      <c r="AH259" s="71">
        <f>IF($U259,AF259/$U259*100,0)</f>
        <v>0</v>
      </c>
      <c r="AI259" s="21"/>
      <c r="AJ259" s="277">
        <v>0</v>
      </c>
      <c r="AK259" s="21"/>
      <c r="AL259" s="10">
        <v>16</v>
      </c>
      <c r="AM259" s="21"/>
      <c r="AN259" s="96">
        <v>8216</v>
      </c>
      <c r="AO259" s="21"/>
      <c r="AP259" s="96">
        <f>IF(E259,AN259,0)</f>
        <v>0</v>
      </c>
      <c r="AQ259" s="21"/>
      <c r="AR259" s="96">
        <f>IF(O259,AN259,0)</f>
        <v>0</v>
      </c>
    </row>
    <row r="260" spans="1:44" ht="8.85" customHeight="1" x14ac:dyDescent="0.3">
      <c r="A260" s="10">
        <v>17</v>
      </c>
      <c r="B260" s="18"/>
      <c r="C260" s="10" t="s">
        <v>234</v>
      </c>
      <c r="D260" s="21"/>
      <c r="E260" s="277">
        <v>0</v>
      </c>
      <c r="F260" s="21"/>
      <c r="G260" s="71">
        <f>(E260/$AN260)</f>
        <v>0</v>
      </c>
      <c r="H260" s="21"/>
      <c r="I260" s="71">
        <f>IF(G$287,G260/G$287*100,0)</f>
        <v>0</v>
      </c>
      <c r="J260" s="21"/>
      <c r="K260" s="277">
        <v>0</v>
      </c>
      <c r="L260" s="21"/>
      <c r="M260" s="277">
        <v>0</v>
      </c>
      <c r="N260" s="21"/>
      <c r="O260" s="277">
        <v>0</v>
      </c>
      <c r="P260" s="21"/>
      <c r="Q260" s="71">
        <f>(O260/$AN260)</f>
        <v>0</v>
      </c>
      <c r="R260" s="21"/>
      <c r="S260" s="71">
        <f>IF(Q$287,Q260/Q$287*100,0)</f>
        <v>0</v>
      </c>
      <c r="T260" s="21"/>
      <c r="U260" s="70">
        <f>(E260+O260)</f>
        <v>0</v>
      </c>
      <c r="V260" s="21"/>
      <c r="W260" s="21"/>
      <c r="X260" s="277">
        <v>0</v>
      </c>
      <c r="Y260" s="21"/>
      <c r="Z260" s="71">
        <f>IF($U260,X260/$U260*100,0)</f>
        <v>0</v>
      </c>
      <c r="AA260" s="21"/>
      <c r="AB260" s="279">
        <v>0</v>
      </c>
      <c r="AC260" s="21"/>
      <c r="AD260" s="71">
        <f>IF($U260,AB260/$U260*100,0)</f>
        <v>0</v>
      </c>
      <c r="AE260" s="21"/>
      <c r="AF260" s="277">
        <v>0</v>
      </c>
      <c r="AG260" s="21"/>
      <c r="AH260" s="71">
        <f>IF($U260,AF260/$U260*100,0)</f>
        <v>0</v>
      </c>
      <c r="AI260" s="21"/>
      <c r="AJ260" s="277">
        <v>0</v>
      </c>
      <c r="AK260" s="21"/>
      <c r="AL260" s="10">
        <v>17</v>
      </c>
      <c r="AM260" s="21"/>
      <c r="AN260" s="96">
        <v>14440</v>
      </c>
      <c r="AO260" s="21"/>
      <c r="AP260" s="96">
        <f>IF(E260,AN260,0)</f>
        <v>0</v>
      </c>
      <c r="AQ260" s="21"/>
      <c r="AR260" s="96">
        <f>IF(O260,AN260,0)</f>
        <v>0</v>
      </c>
    </row>
    <row r="261" spans="1:44" ht="8.85" customHeight="1" x14ac:dyDescent="0.3">
      <c r="A261" s="10">
        <v>18</v>
      </c>
      <c r="B261" s="18"/>
      <c r="C261" s="10" t="s">
        <v>235</v>
      </c>
      <c r="D261" s="21"/>
      <c r="E261" s="277">
        <v>0</v>
      </c>
      <c r="F261" s="21"/>
      <c r="G261" s="71">
        <f>(E261/$AN261)</f>
        <v>0</v>
      </c>
      <c r="H261" s="21"/>
      <c r="I261" s="71">
        <f>IF(G$287,G261/G$287*100,0)</f>
        <v>0</v>
      </c>
      <c r="J261" s="21"/>
      <c r="K261" s="277">
        <v>0</v>
      </c>
      <c r="L261" s="21"/>
      <c r="M261" s="277">
        <v>0</v>
      </c>
      <c r="N261" s="21"/>
      <c r="O261" s="277">
        <v>0</v>
      </c>
      <c r="P261" s="21"/>
      <c r="Q261" s="71">
        <f>(O261/$AN261)</f>
        <v>0</v>
      </c>
      <c r="R261" s="21"/>
      <c r="S261" s="71">
        <f>IF(Q$287,Q261/Q$287*100,0)</f>
        <v>0</v>
      </c>
      <c r="T261" s="21"/>
      <c r="U261" s="70">
        <f>(E261+O261)</f>
        <v>0</v>
      </c>
      <c r="V261" s="21"/>
      <c r="W261" s="21"/>
      <c r="X261" s="277">
        <v>0</v>
      </c>
      <c r="Y261" s="21"/>
      <c r="Z261" s="71">
        <f>IF($U261,X261/$U261*100,0)</f>
        <v>0</v>
      </c>
      <c r="AA261" s="21"/>
      <c r="AB261" s="279">
        <v>0</v>
      </c>
      <c r="AC261" s="21"/>
      <c r="AD261" s="71">
        <f>IF($U261,AB261/$U261*100,0)</f>
        <v>0</v>
      </c>
      <c r="AE261" s="21"/>
      <c r="AF261" s="277">
        <v>0</v>
      </c>
      <c r="AG261" s="21"/>
      <c r="AH261" s="71">
        <f>IF($U261,AF261/$U261*100,0)</f>
        <v>0</v>
      </c>
      <c r="AI261" s="21"/>
      <c r="AJ261" s="277">
        <v>0</v>
      </c>
      <c r="AK261" s="21"/>
      <c r="AL261" s="10">
        <v>18</v>
      </c>
      <c r="AM261" s="21"/>
      <c r="AN261" s="96">
        <v>23292</v>
      </c>
      <c r="AO261" s="21"/>
      <c r="AP261" s="96">
        <f>IF(E261,AN261,0)</f>
        <v>0</v>
      </c>
      <c r="AQ261" s="21"/>
      <c r="AR261" s="96">
        <f>IF(O261,AN261,0)</f>
        <v>0</v>
      </c>
    </row>
    <row r="262" spans="1:44" ht="8.85" customHeight="1" x14ac:dyDescent="0.3">
      <c r="A262" s="10">
        <v>19</v>
      </c>
      <c r="B262" s="18"/>
      <c r="C262" s="10" t="s">
        <v>236</v>
      </c>
      <c r="D262" s="21"/>
      <c r="E262" s="277">
        <v>0</v>
      </c>
      <c r="F262" s="21"/>
      <c r="G262" s="71">
        <f>(E262/$AN262)</f>
        <v>0</v>
      </c>
      <c r="H262" s="21"/>
      <c r="I262" s="71">
        <f>IF(G$287,G262/G$287*100,0)</f>
        <v>0</v>
      </c>
      <c r="J262" s="21"/>
      <c r="K262" s="277">
        <v>0</v>
      </c>
      <c r="L262" s="21"/>
      <c r="M262" s="277">
        <v>0</v>
      </c>
      <c r="N262" s="21"/>
      <c r="O262" s="277">
        <v>0</v>
      </c>
      <c r="P262" s="21"/>
      <c r="Q262" s="71">
        <f>(O262/$AN262)</f>
        <v>0</v>
      </c>
      <c r="R262" s="21"/>
      <c r="S262" s="71">
        <f>IF(Q$287,Q262/Q$287*100,0)</f>
        <v>0</v>
      </c>
      <c r="T262" s="21"/>
      <c r="U262" s="70">
        <f>(E262+O262)</f>
        <v>0</v>
      </c>
      <c r="V262" s="21"/>
      <c r="W262" s="21"/>
      <c r="X262" s="277">
        <v>0</v>
      </c>
      <c r="Y262" s="21"/>
      <c r="Z262" s="71">
        <f>IF($U262,X262/$U262*100,0)</f>
        <v>0</v>
      </c>
      <c r="AA262" s="21"/>
      <c r="AB262" s="279">
        <v>0</v>
      </c>
      <c r="AC262" s="21"/>
      <c r="AD262" s="71">
        <f>IF($U262,AB262/$U262*100,0)</f>
        <v>0</v>
      </c>
      <c r="AE262" s="21"/>
      <c r="AF262" s="277">
        <v>0</v>
      </c>
      <c r="AG262" s="21"/>
      <c r="AH262" s="71">
        <f>IF($U262,AF262/$U262*100,0)</f>
        <v>0</v>
      </c>
      <c r="AI262" s="21"/>
      <c r="AJ262" s="277">
        <v>0</v>
      </c>
      <c r="AK262" s="21"/>
      <c r="AL262" s="10">
        <v>19</v>
      </c>
      <c r="AM262" s="21"/>
      <c r="AN262" s="96">
        <v>42616</v>
      </c>
      <c r="AO262" s="21"/>
      <c r="AP262" s="96">
        <f>IF(E262,AN262,0)</f>
        <v>0</v>
      </c>
      <c r="AQ262" s="21"/>
      <c r="AR262" s="96">
        <f>IF(O262,AN262,0)</f>
        <v>0</v>
      </c>
    </row>
    <row r="263" spans="1:44" ht="8.85" customHeight="1" x14ac:dyDescent="0.3">
      <c r="A263" s="10">
        <v>20</v>
      </c>
      <c r="B263" s="18"/>
      <c r="C263" s="10" t="s">
        <v>237</v>
      </c>
      <c r="D263" s="21"/>
      <c r="E263" s="277">
        <v>0</v>
      </c>
      <c r="F263" s="21"/>
      <c r="G263" s="71">
        <f>(E263/$AN263)</f>
        <v>0</v>
      </c>
      <c r="H263" s="21"/>
      <c r="I263" s="71">
        <f>IF(G$287,G263/G$287*100,0)</f>
        <v>0</v>
      </c>
      <c r="J263" s="21"/>
      <c r="K263" s="277">
        <v>0</v>
      </c>
      <c r="L263" s="21"/>
      <c r="M263" s="277">
        <v>0</v>
      </c>
      <c r="N263" s="21"/>
      <c r="O263" s="277">
        <v>0</v>
      </c>
      <c r="P263" s="21"/>
      <c r="Q263" s="71">
        <f>(O263/$AN263)</f>
        <v>0</v>
      </c>
      <c r="R263" s="21"/>
      <c r="S263" s="71">
        <f>IF(Q$287,Q263/Q$287*100,0)</f>
        <v>0</v>
      </c>
      <c r="T263" s="21"/>
      <c r="U263" s="70">
        <f>(E263+O263)</f>
        <v>0</v>
      </c>
      <c r="V263" s="21"/>
      <c r="W263" s="21"/>
      <c r="X263" s="277">
        <v>0</v>
      </c>
      <c r="Y263" s="21"/>
      <c r="Z263" s="71">
        <f>IF($U263,X263/$U263*100,0)</f>
        <v>0</v>
      </c>
      <c r="AA263" s="21"/>
      <c r="AB263" s="279">
        <v>0</v>
      </c>
      <c r="AC263" s="21"/>
      <c r="AD263" s="71">
        <f>IF($U263,AB263/$U263*100,0)</f>
        <v>0</v>
      </c>
      <c r="AE263" s="21"/>
      <c r="AF263" s="277">
        <v>0</v>
      </c>
      <c r="AG263" s="21"/>
      <c r="AH263" s="71">
        <f>IF($U263,AF263/$U263*100,0)</f>
        <v>0</v>
      </c>
      <c r="AI263" s="21"/>
      <c r="AJ263" s="277">
        <v>0</v>
      </c>
      <c r="AK263" s="21"/>
      <c r="AL263" s="10">
        <v>20</v>
      </c>
      <c r="AM263" s="21"/>
      <c r="AN263" s="96">
        <v>4895</v>
      </c>
      <c r="AO263" s="21"/>
      <c r="AP263" s="96">
        <f>IF(E263,AN263,0)</f>
        <v>0</v>
      </c>
      <c r="AQ263" s="21"/>
      <c r="AR263" s="96">
        <f>IF(O263,AN263,0)</f>
        <v>0</v>
      </c>
    </row>
    <row r="264" spans="1:44" ht="8.85" customHeight="1" x14ac:dyDescent="0.3">
      <c r="A264" s="41"/>
      <c r="D264" s="21"/>
      <c r="E264" s="27"/>
      <c r="F264" s="21"/>
      <c r="G264" s="21"/>
      <c r="H264" s="21"/>
      <c r="I264" s="21"/>
      <c r="J264" s="21"/>
      <c r="K264" s="27"/>
      <c r="L264" s="21"/>
      <c r="M264" s="27"/>
      <c r="N264" s="21"/>
      <c r="O264" s="27"/>
      <c r="P264" s="21"/>
      <c r="Q264" s="21"/>
      <c r="R264" s="21"/>
      <c r="S264" s="21"/>
      <c r="T264" s="21"/>
      <c r="U264" s="27"/>
      <c r="V264" s="21"/>
      <c r="W264" s="21"/>
      <c r="X264" s="27"/>
      <c r="Y264" s="21"/>
      <c r="Z264" s="21"/>
      <c r="AA264" s="21"/>
      <c r="AB264" s="27"/>
      <c r="AC264" s="21"/>
      <c r="AD264" s="21"/>
      <c r="AE264" s="21"/>
      <c r="AF264" s="27"/>
      <c r="AG264" s="21"/>
      <c r="AH264" s="21"/>
      <c r="AI264" s="21"/>
      <c r="AJ264" s="27"/>
      <c r="AK264" s="21"/>
      <c r="AL264" s="29"/>
      <c r="AM264" s="21"/>
      <c r="AN264" s="27"/>
      <c r="AO264" s="21"/>
      <c r="AP264" s="21"/>
      <c r="AQ264" s="21"/>
      <c r="AR264" s="21"/>
    </row>
    <row r="265" spans="1:44" ht="8.85" customHeight="1" x14ac:dyDescent="0.3">
      <c r="A265" s="10">
        <v>21</v>
      </c>
      <c r="B265" s="18"/>
      <c r="C265" s="10" t="s">
        <v>238</v>
      </c>
      <c r="D265" s="21"/>
      <c r="E265" s="277">
        <v>0</v>
      </c>
      <c r="F265" s="21"/>
      <c r="G265" s="71">
        <f>(E265/$AN265)</f>
        <v>0</v>
      </c>
      <c r="H265" s="21"/>
      <c r="I265" s="71">
        <f>IF(G$287,G265/G$287*100,0)</f>
        <v>0</v>
      </c>
      <c r="J265" s="21"/>
      <c r="K265" s="277">
        <v>0</v>
      </c>
      <c r="L265" s="21"/>
      <c r="M265" s="277">
        <v>0</v>
      </c>
      <c r="N265" s="21"/>
      <c r="O265" s="277">
        <v>0</v>
      </c>
      <c r="P265" s="21"/>
      <c r="Q265" s="71">
        <f>(O265/$AN265)</f>
        <v>0</v>
      </c>
      <c r="R265" s="21"/>
      <c r="S265" s="71">
        <f>IF(Q$287,Q265/Q$287*100,0)</f>
        <v>0</v>
      </c>
      <c r="T265" s="21"/>
      <c r="U265" s="70">
        <f>(E265+O265)</f>
        <v>0</v>
      </c>
      <c r="V265" s="21"/>
      <c r="W265" s="21"/>
      <c r="X265" s="277">
        <v>0</v>
      </c>
      <c r="Y265" s="21"/>
      <c r="Z265" s="71">
        <f>IF($U265,X265/$U265*100,0)</f>
        <v>0</v>
      </c>
      <c r="AA265" s="21"/>
      <c r="AB265" s="279">
        <v>0</v>
      </c>
      <c r="AC265" s="21"/>
      <c r="AD265" s="71">
        <f>IF($U265,AB265/$U265*100,0)</f>
        <v>0</v>
      </c>
      <c r="AE265" s="21"/>
      <c r="AF265" s="277">
        <v>0</v>
      </c>
      <c r="AG265" s="21"/>
      <c r="AH265" s="71">
        <f>IF($U265,AF265/$U265*100,0)</f>
        <v>0</v>
      </c>
      <c r="AI265" s="21"/>
      <c r="AJ265" s="277">
        <v>0</v>
      </c>
      <c r="AK265" s="21"/>
      <c r="AL265" s="10">
        <v>21</v>
      </c>
      <c r="AM265" s="21"/>
      <c r="AN265" s="96">
        <v>5968</v>
      </c>
      <c r="AO265" s="21"/>
      <c r="AP265" s="96">
        <f>IF(E265,AN265,0)</f>
        <v>0</v>
      </c>
      <c r="AQ265" s="21"/>
      <c r="AR265" s="96">
        <f>IF(O265,AN265,0)</f>
        <v>0</v>
      </c>
    </row>
    <row r="266" spans="1:44" ht="8.85" customHeight="1" x14ac:dyDescent="0.3">
      <c r="A266" s="10">
        <v>22</v>
      </c>
      <c r="B266" s="18"/>
      <c r="C266" s="10" t="s">
        <v>190</v>
      </c>
      <c r="D266" s="21"/>
      <c r="E266" s="277">
        <v>0</v>
      </c>
      <c r="F266" s="21"/>
      <c r="G266" s="71">
        <f>(E266/$AN266)</f>
        <v>0</v>
      </c>
      <c r="H266" s="21"/>
      <c r="I266" s="71">
        <f>IF(G$287,G266/G$287*100,0)</f>
        <v>0</v>
      </c>
      <c r="J266" s="21"/>
      <c r="K266" s="277">
        <v>0</v>
      </c>
      <c r="L266" s="21"/>
      <c r="M266" s="277">
        <v>0</v>
      </c>
      <c r="N266" s="21"/>
      <c r="O266" s="277">
        <v>0</v>
      </c>
      <c r="P266" s="21"/>
      <c r="Q266" s="71">
        <f>(O266/$AN266)</f>
        <v>0</v>
      </c>
      <c r="R266" s="21"/>
      <c r="S266" s="71">
        <f>IF(Q$287,Q266/Q$287*100,0)</f>
        <v>0</v>
      </c>
      <c r="T266" s="21"/>
      <c r="U266" s="70">
        <f>(E266+O266)</f>
        <v>0</v>
      </c>
      <c r="V266" s="21"/>
      <c r="W266" s="21"/>
      <c r="X266" s="277">
        <v>0</v>
      </c>
      <c r="Y266" s="21"/>
      <c r="Z266" s="71">
        <f>IF($U266,X266/$U266*100,0)</f>
        <v>0</v>
      </c>
      <c r="AA266" s="21"/>
      <c r="AB266" s="279">
        <v>0</v>
      </c>
      <c r="AC266" s="21"/>
      <c r="AD266" s="71">
        <f>IF($U266,AB266/$U266*100,0)</f>
        <v>0</v>
      </c>
      <c r="AE266" s="21"/>
      <c r="AF266" s="277">
        <v>0</v>
      </c>
      <c r="AG266" s="21"/>
      <c r="AH266" s="71">
        <f>IF($U266,AF266/$U266*100,0)</f>
        <v>0</v>
      </c>
      <c r="AI266" s="21"/>
      <c r="AJ266" s="277">
        <v>0</v>
      </c>
      <c r="AK266" s="21"/>
      <c r="AL266" s="10">
        <v>22</v>
      </c>
      <c r="AM266" s="21"/>
      <c r="AN266" s="96">
        <v>4721</v>
      </c>
      <c r="AO266" s="21"/>
      <c r="AP266" s="96">
        <f>IF(E266,AN266,0)</f>
        <v>0</v>
      </c>
      <c r="AQ266" s="21"/>
      <c r="AR266" s="96">
        <f>IF(O266,AN266,0)</f>
        <v>0</v>
      </c>
    </row>
    <row r="267" spans="1:44" ht="8.85" customHeight="1" x14ac:dyDescent="0.3">
      <c r="A267" s="10">
        <v>23</v>
      </c>
      <c r="B267" s="18"/>
      <c r="C267" s="10" t="s">
        <v>198</v>
      </c>
      <c r="D267" s="21"/>
      <c r="E267" s="277">
        <v>0</v>
      </c>
      <c r="F267" s="21"/>
      <c r="G267" s="71">
        <f>(E267/$AN267)</f>
        <v>0</v>
      </c>
      <c r="H267" s="21"/>
      <c r="I267" s="71">
        <f>IF(G$287,G267/G$287*100,0)</f>
        <v>0</v>
      </c>
      <c r="J267" s="21"/>
      <c r="K267" s="277">
        <v>0</v>
      </c>
      <c r="L267" s="21"/>
      <c r="M267" s="277">
        <v>0</v>
      </c>
      <c r="N267" s="21"/>
      <c r="O267" s="277">
        <v>0</v>
      </c>
      <c r="P267" s="21"/>
      <c r="Q267" s="71">
        <f>(O267/$AN267)</f>
        <v>0</v>
      </c>
      <c r="R267" s="21"/>
      <c r="S267" s="71">
        <f>IF(Q$287,Q267/Q$287*100,0)</f>
        <v>0</v>
      </c>
      <c r="T267" s="21"/>
      <c r="U267" s="70">
        <f>(E267+O267)</f>
        <v>0</v>
      </c>
      <c r="V267" s="21"/>
      <c r="W267" s="21"/>
      <c r="X267" s="277">
        <v>0</v>
      </c>
      <c r="Y267" s="21"/>
      <c r="Z267" s="71">
        <f>IF($U267,X267/$U267*100,0)</f>
        <v>0</v>
      </c>
      <c r="AA267" s="21"/>
      <c r="AB267" s="279">
        <v>0</v>
      </c>
      <c r="AC267" s="21"/>
      <c r="AD267" s="71">
        <f>IF($U267,AB267/$U267*100,0)</f>
        <v>0</v>
      </c>
      <c r="AE267" s="21"/>
      <c r="AF267" s="277">
        <v>0</v>
      </c>
      <c r="AG267" s="21"/>
      <c r="AH267" s="71">
        <f>IF($U267,AF267/$U267*100,0)</f>
        <v>0</v>
      </c>
      <c r="AI267" s="21"/>
      <c r="AJ267" s="277">
        <v>0</v>
      </c>
      <c r="AK267" s="21"/>
      <c r="AL267" s="10">
        <v>23</v>
      </c>
      <c r="AM267" s="21"/>
      <c r="AN267" s="96">
        <v>9086</v>
      </c>
      <c r="AO267" s="21"/>
      <c r="AP267" s="96">
        <f>IF(E267,AN267,0)</f>
        <v>0</v>
      </c>
      <c r="AQ267" s="21"/>
      <c r="AR267" s="96">
        <f>IF(O267,AN267,0)</f>
        <v>0</v>
      </c>
    </row>
    <row r="268" spans="1:44" ht="8.85" customHeight="1" x14ac:dyDescent="0.3">
      <c r="A268" s="10">
        <v>24</v>
      </c>
      <c r="B268" s="18"/>
      <c r="C268" s="37" t="s">
        <v>239</v>
      </c>
      <c r="D268" s="21"/>
      <c r="E268" s="277">
        <v>0</v>
      </c>
      <c r="F268" s="21"/>
      <c r="G268" s="71">
        <f>(E268/$AN268)</f>
        <v>0</v>
      </c>
      <c r="H268" s="21"/>
      <c r="I268" s="71">
        <f>IF(G$287,G268/G$287*100,0)</f>
        <v>0</v>
      </c>
      <c r="J268" s="21"/>
      <c r="K268" s="277">
        <v>0</v>
      </c>
      <c r="L268" s="21"/>
      <c r="M268" s="277">
        <v>0</v>
      </c>
      <c r="N268" s="21"/>
      <c r="O268" s="277">
        <v>0</v>
      </c>
      <c r="P268" s="21"/>
      <c r="Q268" s="71">
        <f>(O268/$AN268)</f>
        <v>0</v>
      </c>
      <c r="R268" s="21"/>
      <c r="S268" s="71">
        <f>IF(Q$287,Q268/Q$287*100,0)</f>
        <v>0</v>
      </c>
      <c r="T268" s="21"/>
      <c r="U268" s="70">
        <f>(E268+O268)</f>
        <v>0</v>
      </c>
      <c r="V268" s="21"/>
      <c r="W268" s="21"/>
      <c r="X268" s="277">
        <v>0</v>
      </c>
      <c r="Y268" s="21"/>
      <c r="Z268" s="71">
        <f>IF($U268,X268/$U268*100,0)</f>
        <v>0</v>
      </c>
      <c r="AA268" s="21"/>
      <c r="AB268" s="279">
        <v>0</v>
      </c>
      <c r="AC268" s="21"/>
      <c r="AD268" s="71">
        <f>IF($U268,AB268/$U268*100,0)</f>
        <v>0</v>
      </c>
      <c r="AE268" s="21"/>
      <c r="AF268" s="277">
        <v>0</v>
      </c>
      <c r="AG268" s="21"/>
      <c r="AH268" s="71">
        <f>IF($U268,AF268/$U268*100,0)</f>
        <v>0</v>
      </c>
      <c r="AI268" s="21"/>
      <c r="AJ268" s="277">
        <v>0</v>
      </c>
      <c r="AK268" s="21"/>
      <c r="AL268" s="10">
        <v>24</v>
      </c>
      <c r="AM268" s="21"/>
      <c r="AN268" s="96">
        <v>7727</v>
      </c>
      <c r="AO268" s="21"/>
      <c r="AP268" s="96">
        <f>IF(E268,AN268,0)</f>
        <v>0</v>
      </c>
      <c r="AQ268" s="21"/>
      <c r="AR268" s="96">
        <f>IF(O268,AN268,0)</f>
        <v>0</v>
      </c>
    </row>
    <row r="269" spans="1:44" ht="8.85" customHeight="1" x14ac:dyDescent="0.3">
      <c r="A269" s="10">
        <v>25</v>
      </c>
      <c r="B269" s="18"/>
      <c r="C269" s="10" t="s">
        <v>240</v>
      </c>
      <c r="D269" s="21"/>
      <c r="E269" s="277">
        <v>0</v>
      </c>
      <c r="F269" s="21"/>
      <c r="G269" s="71">
        <f>(E269/$AN269)</f>
        <v>0</v>
      </c>
      <c r="H269" s="21"/>
      <c r="I269" s="71">
        <f>IF(G$287,G269/G$287*100,0)</f>
        <v>0</v>
      </c>
      <c r="J269" s="21"/>
      <c r="K269" s="277">
        <v>0</v>
      </c>
      <c r="L269" s="21"/>
      <c r="M269" s="277">
        <v>0</v>
      </c>
      <c r="N269" s="21"/>
      <c r="O269" s="277">
        <v>0</v>
      </c>
      <c r="P269" s="21"/>
      <c r="Q269" s="71">
        <f>(O269/$AN269)</f>
        <v>0</v>
      </c>
      <c r="R269" s="21"/>
      <c r="S269" s="71">
        <f>IF(Q$287,Q269/Q$287*100,0)</f>
        <v>0</v>
      </c>
      <c r="T269" s="21"/>
      <c r="U269" s="70">
        <f>(E269+O269)</f>
        <v>0</v>
      </c>
      <c r="V269" s="21"/>
      <c r="W269" s="21"/>
      <c r="X269" s="277">
        <v>0</v>
      </c>
      <c r="Y269" s="21"/>
      <c r="Z269" s="71">
        <f>IF($U269,X269/$U269*100,0)</f>
        <v>0</v>
      </c>
      <c r="AA269" s="21"/>
      <c r="AB269" s="279">
        <v>0</v>
      </c>
      <c r="AC269" s="21"/>
      <c r="AD269" s="71">
        <f>IF($U269,AB269/$U269*100,0)</f>
        <v>0</v>
      </c>
      <c r="AE269" s="21"/>
      <c r="AF269" s="277">
        <v>0</v>
      </c>
      <c r="AG269" s="21"/>
      <c r="AH269" s="71">
        <f>IF($U269,AF269/$U269*100,0)</f>
        <v>0</v>
      </c>
      <c r="AI269" s="21"/>
      <c r="AJ269" s="277">
        <v>0</v>
      </c>
      <c r="AK269" s="21"/>
      <c r="AL269" s="10">
        <v>25</v>
      </c>
      <c r="AM269" s="21"/>
      <c r="AN269" s="96">
        <v>5823</v>
      </c>
      <c r="AO269" s="21"/>
      <c r="AP269" s="96">
        <f>IF(E269,AN269,0)</f>
        <v>0</v>
      </c>
      <c r="AQ269" s="21"/>
      <c r="AR269" s="96">
        <f>IF(O269,AN269,0)</f>
        <v>0</v>
      </c>
    </row>
    <row r="270" spans="1:44" ht="8.85" customHeight="1" x14ac:dyDescent="0.3">
      <c r="A270" s="41"/>
      <c r="D270" s="21"/>
      <c r="E270" s="27"/>
      <c r="F270" s="21"/>
      <c r="G270" s="21"/>
      <c r="H270" s="21"/>
      <c r="I270" s="21"/>
      <c r="J270" s="21"/>
      <c r="K270" s="21"/>
      <c r="L270" s="21"/>
      <c r="M270" s="21"/>
      <c r="N270" s="21"/>
      <c r="O270" s="27"/>
      <c r="P270" s="21"/>
      <c r="Q270" s="21"/>
      <c r="R270" s="21"/>
      <c r="S270" s="21"/>
      <c r="T270" s="21"/>
      <c r="U270" s="27"/>
      <c r="V270" s="21"/>
      <c r="W270" s="21"/>
      <c r="X270" s="27"/>
      <c r="Y270" s="21"/>
      <c r="Z270" s="21"/>
      <c r="AA270" s="21"/>
      <c r="AB270" s="27"/>
      <c r="AC270" s="21"/>
      <c r="AD270" s="21"/>
      <c r="AE270" s="21"/>
      <c r="AF270" s="27"/>
      <c r="AG270" s="21"/>
      <c r="AH270" s="21"/>
      <c r="AI270" s="21"/>
      <c r="AJ270" s="27"/>
      <c r="AK270" s="21"/>
      <c r="AL270" s="29"/>
      <c r="AM270" s="21"/>
      <c r="AN270" s="27"/>
      <c r="AO270" s="21"/>
      <c r="AP270" s="21"/>
      <c r="AQ270" s="21"/>
      <c r="AR270" s="21"/>
    </row>
    <row r="271" spans="1:44" ht="8.85" customHeight="1" x14ac:dyDescent="0.3">
      <c r="A271" s="10">
        <v>26</v>
      </c>
      <c r="B271" s="18"/>
      <c r="C271" s="10" t="s">
        <v>241</v>
      </c>
      <c r="D271" s="21"/>
      <c r="E271" s="277">
        <v>0</v>
      </c>
      <c r="F271" s="21"/>
      <c r="G271" s="71">
        <v>0</v>
      </c>
      <c r="H271" s="21"/>
      <c r="I271" s="71">
        <f>IF(G$287,G271/G$287*100,0)</f>
        <v>0</v>
      </c>
      <c r="J271" s="21"/>
      <c r="K271" s="277">
        <v>0</v>
      </c>
      <c r="L271" s="21"/>
      <c r="M271" s="277">
        <v>0</v>
      </c>
      <c r="N271" s="21"/>
      <c r="O271" s="277">
        <v>0</v>
      </c>
      <c r="P271" s="21"/>
      <c r="Q271" s="71">
        <v>0</v>
      </c>
      <c r="R271" s="21"/>
      <c r="S271" s="71">
        <f>IF(Q$287,Q271/Q$287*100,0)</f>
        <v>0</v>
      </c>
      <c r="T271" s="21"/>
      <c r="U271" s="70">
        <f>(E271+O271)</f>
        <v>0</v>
      </c>
      <c r="V271" s="21"/>
      <c r="W271" s="21"/>
      <c r="X271" s="277">
        <v>0</v>
      </c>
      <c r="Y271" s="21"/>
      <c r="Z271" s="71">
        <f>IF($U271,X271/$U271*100,0)</f>
        <v>0</v>
      </c>
      <c r="AA271" s="21"/>
      <c r="AB271" s="279">
        <v>0</v>
      </c>
      <c r="AC271" s="21"/>
      <c r="AD271" s="71">
        <f>IF($U271,AB271/$U271*100,0)</f>
        <v>0</v>
      </c>
      <c r="AE271" s="21"/>
      <c r="AF271" s="277">
        <v>0</v>
      </c>
      <c r="AG271" s="21"/>
      <c r="AH271" s="71">
        <f>IF($U271,AF271/$U271*100,0)</f>
        <v>0</v>
      </c>
      <c r="AI271" s="21"/>
      <c r="AJ271" s="277">
        <v>0</v>
      </c>
      <c r="AK271" s="21"/>
      <c r="AL271" s="10">
        <v>26</v>
      </c>
      <c r="AM271" s="21"/>
      <c r="AN271" s="96">
        <v>0</v>
      </c>
      <c r="AO271" s="21"/>
      <c r="AP271" s="96">
        <f>IF(E271,AN271,0)</f>
        <v>0</v>
      </c>
      <c r="AQ271" s="21"/>
      <c r="AR271" s="96">
        <f>IF(O271,AN271,0)</f>
        <v>0</v>
      </c>
    </row>
    <row r="272" spans="1:44" ht="8.85" customHeight="1" x14ac:dyDescent="0.3">
      <c r="A272" s="10">
        <v>27</v>
      </c>
      <c r="B272" s="18"/>
      <c r="C272" s="10" t="s">
        <v>242</v>
      </c>
      <c r="D272" s="21"/>
      <c r="E272" s="277">
        <v>0</v>
      </c>
      <c r="F272" s="21"/>
      <c r="G272" s="71">
        <f>(E272/$AN272)</f>
        <v>0</v>
      </c>
      <c r="H272" s="21"/>
      <c r="I272" s="71">
        <f>IF(G$287,G272/G$287*100,0)</f>
        <v>0</v>
      </c>
      <c r="J272" s="21"/>
      <c r="K272" s="277">
        <v>0</v>
      </c>
      <c r="L272" s="21"/>
      <c r="M272" s="277">
        <v>0</v>
      </c>
      <c r="N272" s="21"/>
      <c r="O272" s="277">
        <v>0</v>
      </c>
      <c r="P272" s="21"/>
      <c r="Q272" s="71">
        <f>(O272/$AN272)</f>
        <v>0</v>
      </c>
      <c r="R272" s="21"/>
      <c r="S272" s="71">
        <f>IF(Q$287,Q272/Q$287*100,0)</f>
        <v>0</v>
      </c>
      <c r="T272" s="21"/>
      <c r="U272" s="70">
        <f>(E272+O272)</f>
        <v>0</v>
      </c>
      <c r="V272" s="21"/>
      <c r="W272" s="21"/>
      <c r="X272" s="277">
        <v>0</v>
      </c>
      <c r="Y272" s="21"/>
      <c r="Z272" s="71">
        <f>IF($U272,X272/$U272*100,0)</f>
        <v>0</v>
      </c>
      <c r="AA272" s="21"/>
      <c r="AB272" s="279">
        <v>0</v>
      </c>
      <c r="AC272" s="21"/>
      <c r="AD272" s="71">
        <f>IF($U272,AB272/$U272*100,0)</f>
        <v>0</v>
      </c>
      <c r="AE272" s="21"/>
      <c r="AF272" s="277">
        <v>0</v>
      </c>
      <c r="AG272" s="21"/>
      <c r="AH272" s="71">
        <f>IF($U272,AF272/$U272*100,0)</f>
        <v>0</v>
      </c>
      <c r="AI272" s="21"/>
      <c r="AJ272" s="277">
        <v>0</v>
      </c>
      <c r="AK272" s="21"/>
      <c r="AL272" s="10">
        <v>27</v>
      </c>
      <c r="AM272" s="21"/>
      <c r="AN272" s="96">
        <v>8089</v>
      </c>
      <c r="AO272" s="21"/>
      <c r="AP272" s="96">
        <f>IF(E272,AN272,0)</f>
        <v>0</v>
      </c>
      <c r="AQ272" s="21"/>
      <c r="AR272" s="96">
        <f>IF(O272,AN272,0)</f>
        <v>0</v>
      </c>
    </row>
    <row r="273" spans="1:44" ht="8.85" customHeight="1" x14ac:dyDescent="0.3">
      <c r="A273" s="10">
        <v>28</v>
      </c>
      <c r="B273" s="18"/>
      <c r="C273" s="10" t="s">
        <v>243</v>
      </c>
      <c r="D273" s="21"/>
      <c r="E273" s="277">
        <v>0</v>
      </c>
      <c r="F273" s="21"/>
      <c r="G273" s="71">
        <f>(E273/$AN273)</f>
        <v>0</v>
      </c>
      <c r="H273" s="21"/>
      <c r="I273" s="71">
        <f>IF(G$287,G273/G$287*100,0)</f>
        <v>0</v>
      </c>
      <c r="J273" s="21"/>
      <c r="K273" s="277">
        <v>0</v>
      </c>
      <c r="L273" s="21"/>
      <c r="M273" s="277">
        <v>0</v>
      </c>
      <c r="N273" s="21"/>
      <c r="O273" s="277">
        <v>0</v>
      </c>
      <c r="P273" s="21"/>
      <c r="Q273" s="71">
        <f>(O273/$AN273)</f>
        <v>0</v>
      </c>
      <c r="R273" s="21"/>
      <c r="S273" s="71">
        <f>IF(Q$287,Q273/Q$287*100,0)</f>
        <v>0</v>
      </c>
      <c r="T273" s="21"/>
      <c r="U273" s="70">
        <f>(E273+O273)</f>
        <v>0</v>
      </c>
      <c r="V273" s="21"/>
      <c r="W273" s="21"/>
      <c r="X273" s="277">
        <v>0</v>
      </c>
      <c r="Y273" s="21"/>
      <c r="Z273" s="71">
        <f>IF($U273,X273/$U273*100,0)</f>
        <v>0</v>
      </c>
      <c r="AA273" s="21"/>
      <c r="AB273" s="279">
        <v>0</v>
      </c>
      <c r="AC273" s="21"/>
      <c r="AD273" s="71">
        <f>IF($U273,AB273/$U273*100,0)</f>
        <v>0</v>
      </c>
      <c r="AE273" s="21"/>
      <c r="AF273" s="277">
        <v>0</v>
      </c>
      <c r="AG273" s="21"/>
      <c r="AH273" s="71">
        <f>IF($U273,AF273/$U273*100,0)</f>
        <v>0</v>
      </c>
      <c r="AI273" s="21"/>
      <c r="AJ273" s="277">
        <v>0</v>
      </c>
      <c r="AK273" s="21"/>
      <c r="AL273" s="10">
        <v>28</v>
      </c>
      <c r="AM273" s="21"/>
      <c r="AN273" s="96">
        <v>8142</v>
      </c>
      <c r="AO273" s="21"/>
      <c r="AP273" s="96">
        <f>IF(E273,AN273,0)</f>
        <v>0</v>
      </c>
      <c r="AQ273" s="21"/>
      <c r="AR273" s="96">
        <f>IF(O273,AN273,0)</f>
        <v>0</v>
      </c>
    </row>
    <row r="274" spans="1:44" ht="8.85" customHeight="1" x14ac:dyDescent="0.3">
      <c r="A274" s="10">
        <v>29</v>
      </c>
      <c r="B274" s="18"/>
      <c r="C274" s="10" t="s">
        <v>244</v>
      </c>
      <c r="D274" s="21"/>
      <c r="E274" s="277">
        <v>0</v>
      </c>
      <c r="F274" s="21"/>
      <c r="G274" s="71">
        <f>(E274/$AN274)</f>
        <v>0</v>
      </c>
      <c r="H274" s="21"/>
      <c r="I274" s="71">
        <f>IF(G$287,G274/G$287*100,0)</f>
        <v>0</v>
      </c>
      <c r="J274" s="21"/>
      <c r="K274" s="277">
        <v>0</v>
      </c>
      <c r="L274" s="21"/>
      <c r="M274" s="277">
        <v>0</v>
      </c>
      <c r="N274" s="21"/>
      <c r="O274" s="277">
        <v>0</v>
      </c>
      <c r="P274" s="21"/>
      <c r="Q274" s="71">
        <f>(O274/$AN274)</f>
        <v>0</v>
      </c>
      <c r="R274" s="21"/>
      <c r="S274" s="71">
        <f>IF(Q$287,Q274/Q$287*100,0)</f>
        <v>0</v>
      </c>
      <c r="T274" s="21"/>
      <c r="U274" s="70">
        <f>(E274+O274)</f>
        <v>0</v>
      </c>
      <c r="V274" s="21"/>
      <c r="W274" s="21"/>
      <c r="X274" s="277">
        <v>0</v>
      </c>
      <c r="Y274" s="21"/>
      <c r="Z274" s="71">
        <f>IF($U274,X274/$U274*100,0)</f>
        <v>0</v>
      </c>
      <c r="AA274" s="21"/>
      <c r="AB274" s="279">
        <v>0</v>
      </c>
      <c r="AC274" s="21"/>
      <c r="AD274" s="71">
        <f>IF($U274,AB274/$U274*100,0)</f>
        <v>0</v>
      </c>
      <c r="AE274" s="21"/>
      <c r="AF274" s="277">
        <v>0</v>
      </c>
      <c r="AG274" s="21"/>
      <c r="AH274" s="71">
        <f>IF($U274,AF274/$U274*100,0)</f>
        <v>0</v>
      </c>
      <c r="AI274" s="21"/>
      <c r="AJ274" s="277">
        <v>0</v>
      </c>
      <c r="AK274" s="21"/>
      <c r="AL274" s="10">
        <v>29</v>
      </c>
      <c r="AM274" s="21"/>
      <c r="AN274" s="96">
        <v>4650</v>
      </c>
      <c r="AO274" s="21"/>
      <c r="AP274" s="96">
        <f>IF(E274,AN274,0)</f>
        <v>0</v>
      </c>
      <c r="AQ274" s="21"/>
      <c r="AR274" s="96">
        <f>IF(O274,AN274,0)</f>
        <v>0</v>
      </c>
    </row>
    <row r="275" spans="1:44" ht="8.85" customHeight="1" x14ac:dyDescent="0.3">
      <c r="A275" s="10">
        <v>30</v>
      </c>
      <c r="B275" s="18"/>
      <c r="C275" s="10" t="s">
        <v>245</v>
      </c>
      <c r="D275" s="21"/>
      <c r="E275" s="277">
        <v>0</v>
      </c>
      <c r="F275" s="21"/>
      <c r="G275" s="71">
        <f>(E275/$AN275)</f>
        <v>0</v>
      </c>
      <c r="H275" s="21"/>
      <c r="I275" s="71">
        <f>IF(G$287,G275/G$287*100,0)</f>
        <v>0</v>
      </c>
      <c r="J275" s="21"/>
      <c r="K275" s="277">
        <v>0</v>
      </c>
      <c r="L275" s="21"/>
      <c r="M275" s="277">
        <v>0</v>
      </c>
      <c r="N275" s="21"/>
      <c r="O275" s="277">
        <v>0</v>
      </c>
      <c r="P275" s="21"/>
      <c r="Q275" s="71">
        <f>(O275/$AN275)</f>
        <v>0</v>
      </c>
      <c r="R275" s="21"/>
      <c r="S275" s="71">
        <f>IF(Q$287,Q275/Q$287*100,0)</f>
        <v>0</v>
      </c>
      <c r="T275" s="21"/>
      <c r="U275" s="70">
        <f>(E275+O275)</f>
        <v>0</v>
      </c>
      <c r="V275" s="21"/>
      <c r="W275" s="21"/>
      <c r="X275" s="277">
        <v>0</v>
      </c>
      <c r="Y275" s="21"/>
      <c r="Z275" s="71">
        <f>IF($U275,X275/$U275*100,0)</f>
        <v>0</v>
      </c>
      <c r="AA275" s="21"/>
      <c r="AB275" s="279">
        <v>0</v>
      </c>
      <c r="AC275" s="21"/>
      <c r="AD275" s="71">
        <f>IF($U275,AB275/$U275*100,0)</f>
        <v>0</v>
      </c>
      <c r="AE275" s="21"/>
      <c r="AF275" s="277">
        <v>0</v>
      </c>
      <c r="AG275" s="21"/>
      <c r="AH275" s="71">
        <f>IF($U275,AF275/$U275*100,0)</f>
        <v>0</v>
      </c>
      <c r="AI275" s="21"/>
      <c r="AJ275" s="277">
        <v>0</v>
      </c>
      <c r="AK275" s="21"/>
      <c r="AL275" s="10">
        <v>30</v>
      </c>
      <c r="AM275" s="21"/>
      <c r="AN275" s="96">
        <v>6398</v>
      </c>
      <c r="AO275" s="21"/>
      <c r="AP275" s="96">
        <f>IF(E275,AN275,0)</f>
        <v>0</v>
      </c>
      <c r="AQ275" s="21"/>
      <c r="AR275" s="96">
        <f>IF(O275,AN275,0)</f>
        <v>0</v>
      </c>
    </row>
    <row r="276" spans="1:4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9"/>
      <c r="AM276" s="21"/>
      <c r="AN276" s="27"/>
      <c r="AO276" s="21"/>
      <c r="AP276" s="21"/>
      <c r="AQ276" s="21"/>
      <c r="AR276" s="21"/>
    </row>
    <row r="277" spans="1:44" ht="8.85" customHeight="1" x14ac:dyDescent="0.3">
      <c r="A277" s="10">
        <v>31</v>
      </c>
      <c r="B277" s="18"/>
      <c r="C277" s="10" t="s">
        <v>211</v>
      </c>
      <c r="D277" s="21"/>
      <c r="E277" s="277">
        <v>0</v>
      </c>
      <c r="F277" s="21"/>
      <c r="G277" s="71">
        <f t="shared" ref="G277:G285" si="0">(E277/$AN277)</f>
        <v>0</v>
      </c>
      <c r="H277" s="21"/>
      <c r="I277" s="71">
        <f t="shared" ref="I277:I285" si="1">IF(G$287,G277/G$287*100,0)</f>
        <v>0</v>
      </c>
      <c r="J277" s="21"/>
      <c r="K277" s="277">
        <v>0</v>
      </c>
      <c r="L277" s="21"/>
      <c r="M277" s="277">
        <v>0</v>
      </c>
      <c r="N277" s="21"/>
      <c r="O277" s="277">
        <v>0</v>
      </c>
      <c r="P277" s="21"/>
      <c r="Q277" s="71">
        <f t="shared" ref="Q277:Q285" si="2">(O277/$AN277)</f>
        <v>0</v>
      </c>
      <c r="R277" s="21"/>
      <c r="S277" s="71">
        <f t="shared" ref="S277:S285" si="3">IF(Q$287,Q277/Q$287*100,0)</f>
        <v>0</v>
      </c>
      <c r="T277" s="21"/>
      <c r="U277" s="70">
        <f t="shared" ref="U277:U285" si="4">(E277+O277)</f>
        <v>0</v>
      </c>
      <c r="V277" s="21"/>
      <c r="W277" s="21"/>
      <c r="X277" s="277">
        <v>0</v>
      </c>
      <c r="Y277" s="21"/>
      <c r="Z277" s="71">
        <f t="shared" ref="Z277:Z285" si="5">IF($U277,X277/$U277*100,0)</f>
        <v>0</v>
      </c>
      <c r="AA277" s="21"/>
      <c r="AB277" s="279">
        <v>0</v>
      </c>
      <c r="AC277" s="21"/>
      <c r="AD277" s="71">
        <f t="shared" ref="AD277:AD285" si="6">IF($U277,AB277/$U277*100,0)</f>
        <v>0</v>
      </c>
      <c r="AE277" s="21"/>
      <c r="AF277" s="277">
        <v>0</v>
      </c>
      <c r="AG277" s="21"/>
      <c r="AH277" s="71">
        <f t="shared" ref="AH277:AH285" si="7">IF($U277,AF277/$U277*100,0)</f>
        <v>0</v>
      </c>
      <c r="AI277" s="21"/>
      <c r="AJ277" s="277">
        <v>0</v>
      </c>
      <c r="AK277" s="21"/>
      <c r="AL277" s="10">
        <v>31</v>
      </c>
      <c r="AM277" s="21"/>
      <c r="AN277" s="96">
        <v>4627</v>
      </c>
      <c r="AO277" s="21"/>
      <c r="AP277" s="96">
        <f t="shared" ref="AP277:AP285" si="8">IF(E277,AN277,0)</f>
        <v>0</v>
      </c>
      <c r="AQ277" s="21"/>
      <c r="AR277" s="96">
        <f t="shared" ref="AR277:AR285" si="9">IF(O277,AN277,0)</f>
        <v>0</v>
      </c>
    </row>
    <row r="278" spans="1:44" ht="8.85" customHeight="1" x14ac:dyDescent="0.3">
      <c r="A278" s="10">
        <v>32</v>
      </c>
      <c r="B278" s="18"/>
      <c r="C278" s="10" t="s">
        <v>246</v>
      </c>
      <c r="D278" s="21"/>
      <c r="E278" s="277">
        <v>0</v>
      </c>
      <c r="F278" s="21"/>
      <c r="G278" s="71">
        <f t="shared" si="0"/>
        <v>0</v>
      </c>
      <c r="H278" s="21"/>
      <c r="I278" s="71">
        <f t="shared" si="1"/>
        <v>0</v>
      </c>
      <c r="J278" s="21"/>
      <c r="K278" s="277">
        <v>0</v>
      </c>
      <c r="L278" s="21"/>
      <c r="M278" s="277">
        <v>0</v>
      </c>
      <c r="N278" s="21"/>
      <c r="O278" s="277">
        <v>0</v>
      </c>
      <c r="P278" s="21"/>
      <c r="Q278" s="71">
        <f t="shared" si="2"/>
        <v>0</v>
      </c>
      <c r="R278" s="21"/>
      <c r="S278" s="71">
        <f t="shared" si="3"/>
        <v>0</v>
      </c>
      <c r="T278" s="21"/>
      <c r="U278" s="70">
        <f t="shared" si="4"/>
        <v>0</v>
      </c>
      <c r="V278" s="21"/>
      <c r="W278" s="21"/>
      <c r="X278" s="277">
        <v>0</v>
      </c>
      <c r="Y278" s="21"/>
      <c r="Z278" s="71">
        <f t="shared" si="5"/>
        <v>0</v>
      </c>
      <c r="AA278" s="21"/>
      <c r="AB278" s="279">
        <v>0</v>
      </c>
      <c r="AC278" s="21"/>
      <c r="AD278" s="71">
        <f t="shared" si="6"/>
        <v>0</v>
      </c>
      <c r="AE278" s="21"/>
      <c r="AF278" s="277">
        <v>0</v>
      </c>
      <c r="AG278" s="21"/>
      <c r="AH278" s="71">
        <f t="shared" si="7"/>
        <v>0</v>
      </c>
      <c r="AI278" s="21"/>
      <c r="AJ278" s="277">
        <v>0</v>
      </c>
      <c r="AK278" s="21"/>
      <c r="AL278" s="10">
        <v>32</v>
      </c>
      <c r="AM278" s="21"/>
      <c r="AN278" s="96">
        <v>15687</v>
      </c>
      <c r="AO278" s="21"/>
      <c r="AP278" s="96">
        <f t="shared" si="8"/>
        <v>0</v>
      </c>
      <c r="AQ278" s="21"/>
      <c r="AR278" s="96">
        <f t="shared" si="9"/>
        <v>0</v>
      </c>
    </row>
    <row r="279" spans="1:44" ht="8.85" customHeight="1" x14ac:dyDescent="0.3">
      <c r="A279" s="10">
        <v>33</v>
      </c>
      <c r="B279" s="18"/>
      <c r="C279" s="10" t="s">
        <v>247</v>
      </c>
      <c r="D279" s="21"/>
      <c r="E279" s="277">
        <v>0</v>
      </c>
      <c r="F279" s="21"/>
      <c r="G279" s="71">
        <f t="shared" si="0"/>
        <v>0</v>
      </c>
      <c r="H279" s="21"/>
      <c r="I279" s="71">
        <f t="shared" si="1"/>
        <v>0</v>
      </c>
      <c r="J279" s="21"/>
      <c r="K279" s="277">
        <v>0</v>
      </c>
      <c r="L279" s="21"/>
      <c r="M279" s="277">
        <v>0</v>
      </c>
      <c r="N279" s="21"/>
      <c r="O279" s="277">
        <v>0</v>
      </c>
      <c r="P279" s="21"/>
      <c r="Q279" s="71">
        <f t="shared" si="2"/>
        <v>0</v>
      </c>
      <c r="R279" s="21"/>
      <c r="S279" s="71">
        <f t="shared" si="3"/>
        <v>0</v>
      </c>
      <c r="T279" s="21"/>
      <c r="U279" s="70">
        <f t="shared" si="4"/>
        <v>0</v>
      </c>
      <c r="V279" s="21"/>
      <c r="W279" s="21"/>
      <c r="X279" s="277">
        <v>0</v>
      </c>
      <c r="Y279" s="21"/>
      <c r="Z279" s="71">
        <f t="shared" si="5"/>
        <v>0</v>
      </c>
      <c r="AA279" s="21"/>
      <c r="AB279" s="279">
        <v>0</v>
      </c>
      <c r="AC279" s="21"/>
      <c r="AD279" s="71">
        <f t="shared" si="6"/>
        <v>0</v>
      </c>
      <c r="AE279" s="21"/>
      <c r="AF279" s="277">
        <v>0</v>
      </c>
      <c r="AG279" s="21"/>
      <c r="AH279" s="71">
        <f t="shared" si="7"/>
        <v>0</v>
      </c>
      <c r="AI279" s="21"/>
      <c r="AJ279" s="277">
        <v>0</v>
      </c>
      <c r="AK279" s="21"/>
      <c r="AL279" s="10">
        <v>33</v>
      </c>
      <c r="AM279" s="21"/>
      <c r="AN279" s="96">
        <v>8098</v>
      </c>
      <c r="AO279" s="21"/>
      <c r="AP279" s="96">
        <f t="shared" si="8"/>
        <v>0</v>
      </c>
      <c r="AQ279" s="21"/>
      <c r="AR279" s="96">
        <f t="shared" si="9"/>
        <v>0</v>
      </c>
    </row>
    <row r="280" spans="1:44" ht="8.85" customHeight="1" x14ac:dyDescent="0.3">
      <c r="A280" s="10">
        <v>34</v>
      </c>
      <c r="B280" s="18"/>
      <c r="C280" s="10" t="s">
        <v>248</v>
      </c>
      <c r="D280" s="21"/>
      <c r="E280" s="277">
        <v>0</v>
      </c>
      <c r="F280" s="21"/>
      <c r="G280" s="71">
        <f t="shared" si="0"/>
        <v>0</v>
      </c>
      <c r="H280" s="21"/>
      <c r="I280" s="71">
        <f t="shared" si="1"/>
        <v>0</v>
      </c>
      <c r="J280" s="21"/>
      <c r="K280" s="277">
        <v>0</v>
      </c>
      <c r="L280" s="21"/>
      <c r="M280" s="277">
        <v>0</v>
      </c>
      <c r="N280" s="21"/>
      <c r="O280" s="277">
        <v>0</v>
      </c>
      <c r="P280" s="21"/>
      <c r="Q280" s="71">
        <f t="shared" si="2"/>
        <v>0</v>
      </c>
      <c r="R280" s="21"/>
      <c r="S280" s="71">
        <f t="shared" si="3"/>
        <v>0</v>
      </c>
      <c r="T280" s="21"/>
      <c r="U280" s="70">
        <f t="shared" si="4"/>
        <v>0</v>
      </c>
      <c r="V280" s="21"/>
      <c r="W280" s="21"/>
      <c r="X280" s="277">
        <v>0</v>
      </c>
      <c r="Y280" s="21"/>
      <c r="Z280" s="71">
        <f t="shared" si="5"/>
        <v>0</v>
      </c>
      <c r="AA280" s="21"/>
      <c r="AB280" s="279">
        <v>0</v>
      </c>
      <c r="AC280" s="21"/>
      <c r="AD280" s="71">
        <f t="shared" si="6"/>
        <v>0</v>
      </c>
      <c r="AE280" s="21"/>
      <c r="AF280" s="277">
        <v>0</v>
      </c>
      <c r="AG280" s="21"/>
      <c r="AH280" s="71">
        <f t="shared" si="7"/>
        <v>0</v>
      </c>
      <c r="AI280" s="21"/>
      <c r="AJ280" s="277">
        <v>0</v>
      </c>
      <c r="AK280" s="21"/>
      <c r="AL280" s="10">
        <v>34</v>
      </c>
      <c r="AM280" s="21"/>
      <c r="AN280" s="96">
        <v>9611</v>
      </c>
      <c r="AO280" s="21"/>
      <c r="AP280" s="96">
        <f t="shared" si="8"/>
        <v>0</v>
      </c>
      <c r="AQ280" s="21"/>
      <c r="AR280" s="96">
        <f t="shared" si="9"/>
        <v>0</v>
      </c>
    </row>
    <row r="281" spans="1:44" ht="8.85" customHeight="1" x14ac:dyDescent="0.3">
      <c r="A281" s="10">
        <v>35</v>
      </c>
      <c r="B281" s="18"/>
      <c r="C281" s="10" t="s">
        <v>249</v>
      </c>
      <c r="D281" s="21"/>
      <c r="E281" s="277">
        <v>0</v>
      </c>
      <c r="F281" s="21"/>
      <c r="G281" s="71">
        <f t="shared" si="0"/>
        <v>0</v>
      </c>
      <c r="H281" s="21"/>
      <c r="I281" s="71">
        <f t="shared" si="1"/>
        <v>0</v>
      </c>
      <c r="J281" s="21"/>
      <c r="K281" s="277">
        <v>0</v>
      </c>
      <c r="L281" s="21"/>
      <c r="M281" s="277">
        <v>0</v>
      </c>
      <c r="N281" s="21"/>
      <c r="O281" s="277">
        <v>0</v>
      </c>
      <c r="P281" s="21"/>
      <c r="Q281" s="71">
        <f t="shared" si="2"/>
        <v>0</v>
      </c>
      <c r="R281" s="21"/>
      <c r="S281" s="71">
        <f t="shared" si="3"/>
        <v>0</v>
      </c>
      <c r="T281" s="21"/>
      <c r="U281" s="70">
        <f t="shared" si="4"/>
        <v>0</v>
      </c>
      <c r="V281" s="21"/>
      <c r="W281" s="21"/>
      <c r="X281" s="277">
        <v>0</v>
      </c>
      <c r="Y281" s="21"/>
      <c r="Z281" s="71">
        <f t="shared" si="5"/>
        <v>0</v>
      </c>
      <c r="AA281" s="21"/>
      <c r="AB281" s="279">
        <v>0</v>
      </c>
      <c r="AC281" s="21"/>
      <c r="AD281" s="71">
        <f t="shared" si="6"/>
        <v>0</v>
      </c>
      <c r="AE281" s="21"/>
      <c r="AF281" s="277">
        <v>0</v>
      </c>
      <c r="AG281" s="21"/>
      <c r="AH281" s="71">
        <f t="shared" si="7"/>
        <v>0</v>
      </c>
      <c r="AI281" s="21"/>
      <c r="AJ281" s="277">
        <v>0</v>
      </c>
      <c r="AK281" s="21"/>
      <c r="AL281" s="10">
        <v>35</v>
      </c>
      <c r="AM281" s="21"/>
      <c r="AN281" s="96">
        <v>3306</v>
      </c>
      <c r="AO281" s="21"/>
      <c r="AP281" s="96">
        <f t="shared" si="8"/>
        <v>0</v>
      </c>
      <c r="AQ281" s="21"/>
      <c r="AR281" s="96">
        <f t="shared" si="9"/>
        <v>0</v>
      </c>
    </row>
    <row r="282" spans="1:44" ht="8.85" customHeight="1" x14ac:dyDescent="0.3">
      <c r="B282" s="18"/>
      <c r="D282" s="21"/>
      <c r="E282" s="277"/>
      <c r="F282" s="21"/>
      <c r="G282" s="71"/>
      <c r="H282" s="21"/>
      <c r="I282" s="71"/>
      <c r="J282" s="21"/>
      <c r="K282" s="277"/>
      <c r="L282" s="21"/>
      <c r="M282" s="277"/>
      <c r="N282" s="21"/>
      <c r="O282" s="277"/>
      <c r="P282" s="21"/>
      <c r="Q282" s="71"/>
      <c r="R282" s="21"/>
      <c r="S282" s="71"/>
      <c r="T282" s="21"/>
      <c r="U282" s="70"/>
      <c r="V282" s="21"/>
      <c r="W282" s="21"/>
      <c r="X282" s="277"/>
      <c r="Y282" s="21"/>
      <c r="Z282" s="71"/>
      <c r="AA282" s="21"/>
      <c r="AB282" s="279"/>
      <c r="AC282" s="21"/>
      <c r="AD282" s="71"/>
      <c r="AE282" s="21"/>
      <c r="AF282" s="277"/>
      <c r="AG282" s="21"/>
      <c r="AH282" s="71"/>
      <c r="AI282" s="21"/>
      <c r="AJ282" s="277"/>
      <c r="AK282" s="21"/>
      <c r="AM282" s="21"/>
      <c r="AN282" s="96"/>
      <c r="AO282" s="21"/>
      <c r="AP282" s="96"/>
      <c r="AQ282" s="21"/>
      <c r="AR282" s="96"/>
    </row>
    <row r="283" spans="1:44" ht="8.85" customHeight="1" x14ac:dyDescent="0.3">
      <c r="A283" s="10">
        <v>36</v>
      </c>
      <c r="B283" s="18"/>
      <c r="C283" s="10" t="s">
        <v>215</v>
      </c>
      <c r="D283" s="21"/>
      <c r="E283" s="277">
        <v>0</v>
      </c>
      <c r="F283" s="21"/>
      <c r="G283" s="71">
        <f>(E283/$AN283)</f>
        <v>0</v>
      </c>
      <c r="H283" s="21"/>
      <c r="I283" s="71">
        <f>IF(G$287,G283/G$287*100,0)</f>
        <v>0</v>
      </c>
      <c r="J283" s="21"/>
      <c r="K283" s="277">
        <v>0</v>
      </c>
      <c r="L283" s="21"/>
      <c r="M283" s="277">
        <v>0</v>
      </c>
      <c r="N283" s="21"/>
      <c r="O283" s="277">
        <v>0</v>
      </c>
      <c r="P283" s="21"/>
      <c r="Q283" s="71">
        <f>(O283/$AN283)</f>
        <v>0</v>
      </c>
      <c r="R283" s="21"/>
      <c r="S283" s="71">
        <f>IF(Q$287,Q283/Q$287*100,0)</f>
        <v>0</v>
      </c>
      <c r="T283" s="21"/>
      <c r="U283" s="70">
        <f>(E283+O283)</f>
        <v>0</v>
      </c>
      <c r="V283" s="21"/>
      <c r="W283" s="21"/>
      <c r="X283" s="277">
        <v>0</v>
      </c>
      <c r="Y283" s="21"/>
      <c r="Z283" s="71">
        <f>IF($U283,X283/$U283*100,0)</f>
        <v>0</v>
      </c>
      <c r="AA283" s="21"/>
      <c r="AB283" s="279">
        <v>0</v>
      </c>
      <c r="AC283" s="21"/>
      <c r="AD283" s="71">
        <f>IF($U283,AB283/$U283*100,0)</f>
        <v>0</v>
      </c>
      <c r="AE283" s="21"/>
      <c r="AF283" s="277">
        <v>0</v>
      </c>
      <c r="AG283" s="21"/>
      <c r="AH283" s="71">
        <f>IF($U283,AF283/$U283*100,0)</f>
        <v>0</v>
      </c>
      <c r="AI283" s="21"/>
      <c r="AJ283" s="277">
        <v>0</v>
      </c>
      <c r="AK283" s="21"/>
      <c r="AL283" s="10">
        <v>36</v>
      </c>
      <c r="AM283" s="21"/>
      <c r="AN283" s="96">
        <v>3286</v>
      </c>
      <c r="AO283" s="21"/>
      <c r="AP283" s="96">
        <f>IF(E283,AN283,0)</f>
        <v>0</v>
      </c>
      <c r="AQ283" s="21"/>
      <c r="AR283" s="96">
        <f>IF(O283,AN283,0)</f>
        <v>0</v>
      </c>
    </row>
    <row r="284" spans="1:44" ht="8.85" customHeight="1" x14ac:dyDescent="0.3">
      <c r="A284" s="10">
        <v>37</v>
      </c>
      <c r="B284" s="18"/>
      <c r="C284" s="10" t="s">
        <v>250</v>
      </c>
      <c r="D284" s="21"/>
      <c r="E284" s="277">
        <v>0</v>
      </c>
      <c r="F284" s="21"/>
      <c r="G284" s="71">
        <f>(E284/$AN284)</f>
        <v>0</v>
      </c>
      <c r="H284" s="21"/>
      <c r="I284" s="71">
        <f>IF(G$287,G284/G$287*100,0)</f>
        <v>0</v>
      </c>
      <c r="J284" s="21"/>
      <c r="K284" s="277">
        <v>0</v>
      </c>
      <c r="L284" s="21"/>
      <c r="M284" s="277">
        <v>0</v>
      </c>
      <c r="N284" s="21"/>
      <c r="O284" s="277">
        <v>0</v>
      </c>
      <c r="P284" s="21"/>
      <c r="Q284" s="71">
        <f>(O284/$AN284)</f>
        <v>0</v>
      </c>
      <c r="R284" s="21"/>
      <c r="S284" s="71">
        <f>IF(Q$287,Q284/Q$287*100,0)</f>
        <v>0</v>
      </c>
      <c r="T284" s="21"/>
      <c r="U284" s="70">
        <f>(E284+O284)</f>
        <v>0</v>
      </c>
      <c r="V284" s="21"/>
      <c r="W284" s="21"/>
      <c r="X284" s="277">
        <v>0</v>
      </c>
      <c r="Y284" s="21"/>
      <c r="Z284" s="71">
        <f>IF($U284,X284/$U284*100,0)</f>
        <v>0</v>
      </c>
      <c r="AA284" s="21"/>
      <c r="AB284" s="279">
        <v>0</v>
      </c>
      <c r="AC284" s="21"/>
      <c r="AD284" s="71">
        <f>IF($U284,AB284/$U284*100,0)</f>
        <v>0</v>
      </c>
      <c r="AE284" s="21"/>
      <c r="AF284" s="277">
        <v>0</v>
      </c>
      <c r="AG284" s="21"/>
      <c r="AH284" s="71">
        <f>IF($U284,AF284/$U284*100,0)</f>
        <v>0</v>
      </c>
      <c r="AI284" s="21"/>
      <c r="AJ284" s="277">
        <v>0</v>
      </c>
      <c r="AK284" s="21"/>
      <c r="AL284" s="10">
        <v>37</v>
      </c>
      <c r="AM284" s="21"/>
      <c r="AN284" s="96">
        <v>5097</v>
      </c>
      <c r="AO284" s="21"/>
      <c r="AP284" s="96">
        <f>IF(E284,AN284,0)</f>
        <v>0</v>
      </c>
      <c r="AQ284" s="21"/>
      <c r="AR284" s="96">
        <f>IF(O284,AN284,0)</f>
        <v>0</v>
      </c>
    </row>
    <row r="285" spans="1:44" ht="8.85" customHeight="1" x14ac:dyDescent="0.3">
      <c r="A285" s="30">
        <v>38</v>
      </c>
      <c r="B285" s="18"/>
      <c r="C285" s="10" t="s">
        <v>251</v>
      </c>
      <c r="D285" s="21"/>
      <c r="E285" s="278">
        <v>0</v>
      </c>
      <c r="F285" s="21"/>
      <c r="G285" s="71">
        <f t="shared" si="0"/>
        <v>0</v>
      </c>
      <c r="H285" s="21"/>
      <c r="I285" s="71">
        <f t="shared" si="1"/>
        <v>0</v>
      </c>
      <c r="J285" s="21"/>
      <c r="K285" s="278">
        <v>0</v>
      </c>
      <c r="L285" s="21"/>
      <c r="M285" s="278">
        <v>0</v>
      </c>
      <c r="N285" s="21"/>
      <c r="O285" s="278">
        <v>0</v>
      </c>
      <c r="P285" s="21"/>
      <c r="Q285" s="71">
        <f t="shared" si="2"/>
        <v>0</v>
      </c>
      <c r="R285" s="21"/>
      <c r="S285" s="71">
        <f t="shared" si="3"/>
        <v>0</v>
      </c>
      <c r="T285" s="21"/>
      <c r="U285" s="75">
        <f t="shared" si="4"/>
        <v>0</v>
      </c>
      <c r="V285" s="21"/>
      <c r="W285" s="21"/>
      <c r="X285" s="278">
        <v>0</v>
      </c>
      <c r="Y285" s="21"/>
      <c r="Z285" s="71">
        <f t="shared" si="5"/>
        <v>0</v>
      </c>
      <c r="AA285" s="21"/>
      <c r="AB285" s="278">
        <v>0</v>
      </c>
      <c r="AC285" s="21"/>
      <c r="AD285" s="71">
        <f t="shared" si="6"/>
        <v>0</v>
      </c>
      <c r="AE285" s="21"/>
      <c r="AF285" s="278">
        <v>0</v>
      </c>
      <c r="AG285" s="21"/>
      <c r="AH285" s="71">
        <f t="shared" si="7"/>
        <v>0</v>
      </c>
      <c r="AI285" s="21"/>
      <c r="AJ285" s="278">
        <v>0</v>
      </c>
      <c r="AK285" s="21"/>
      <c r="AL285" s="30">
        <v>38</v>
      </c>
      <c r="AM285" s="21"/>
      <c r="AN285" s="106">
        <v>8211</v>
      </c>
      <c r="AO285" s="21"/>
      <c r="AP285" s="106">
        <f t="shared" si="8"/>
        <v>0</v>
      </c>
      <c r="AQ285" s="21"/>
      <c r="AR285" s="106">
        <f t="shared" si="9"/>
        <v>0</v>
      </c>
    </row>
    <row r="286" spans="1:4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7"/>
      <c r="AO286" s="21"/>
      <c r="AP286" s="21"/>
      <c r="AQ286" s="21"/>
      <c r="AR286" s="21"/>
    </row>
    <row r="287" spans="1:44" ht="8.85" customHeight="1" x14ac:dyDescent="0.3">
      <c r="A287" s="30">
        <f>A285</f>
        <v>38</v>
      </c>
      <c r="B287" s="21"/>
      <c r="C287" s="18" t="s">
        <v>65</v>
      </c>
      <c r="D287" s="21"/>
      <c r="E287" s="76">
        <f>SUM(E241:E285)</f>
        <v>0</v>
      </c>
      <c r="F287" s="21"/>
      <c r="G287" s="79">
        <f>IF(AP287=0,0,IF(ISNONTEXT(H287),E287/$AN287,E287/AP287))</f>
        <v>0</v>
      </c>
      <c r="H287" s="120"/>
      <c r="I287" s="71">
        <f>IF(G$287,G287/G$287*100,0)</f>
        <v>0</v>
      </c>
      <c r="J287" s="21"/>
      <c r="K287" s="76">
        <f>SUM(K241:K285)</f>
        <v>0</v>
      </c>
      <c r="L287" s="21"/>
      <c r="M287" s="76">
        <f>SUM(M241:M285)</f>
        <v>0</v>
      </c>
      <c r="N287" s="21"/>
      <c r="O287" s="76">
        <f>SUM(O241:O285)</f>
        <v>4200</v>
      </c>
      <c r="P287" s="21"/>
      <c r="Q287" s="79">
        <f>O287/AR287</f>
        <v>0.68049254698639017</v>
      </c>
      <c r="R287" s="130"/>
      <c r="S287" s="71">
        <f>IF(Q$287,Q287/Q$287*100,0)</f>
        <v>100</v>
      </c>
      <c r="T287" s="21"/>
      <c r="U287" s="76">
        <f>SUM(U241:U285)</f>
        <v>4200</v>
      </c>
      <c r="V287" s="21"/>
      <c r="W287" s="21"/>
      <c r="X287" s="76">
        <f>SUM(X241:X285)</f>
        <v>0</v>
      </c>
      <c r="Y287" s="21"/>
      <c r="Z287" s="71">
        <f>IF($U287,X287/$U287*100,0)</f>
        <v>0</v>
      </c>
      <c r="AA287" s="21"/>
      <c r="AB287" s="76">
        <f>SUM(AB241:AB285)</f>
        <v>0</v>
      </c>
      <c r="AC287" s="21"/>
      <c r="AD287" s="71">
        <f>IF($U287,AB287/$U287*100,0)</f>
        <v>0</v>
      </c>
      <c r="AE287" s="21"/>
      <c r="AF287" s="76">
        <f>SUM(AF241:AF285)</f>
        <v>0</v>
      </c>
      <c r="AG287" s="21"/>
      <c r="AH287" s="71">
        <f>IF($U287,AF287/$U287*100,0)</f>
        <v>0</v>
      </c>
      <c r="AI287" s="21"/>
      <c r="AJ287" s="76">
        <f>SUM(AJ241:AJ285)</f>
        <v>0</v>
      </c>
      <c r="AK287" s="21"/>
      <c r="AL287" s="30">
        <f>AL285</f>
        <v>38</v>
      </c>
      <c r="AM287" s="21"/>
      <c r="AN287" s="106">
        <f>SUM(AN241:AN285)</f>
        <v>354200</v>
      </c>
      <c r="AO287" s="21"/>
      <c r="AP287" s="106">
        <f>SUM(AP241:AP285)</f>
        <v>0</v>
      </c>
      <c r="AQ287" s="27"/>
      <c r="AR287" s="106">
        <f>SUM(AR241:AR285)</f>
        <v>6172</v>
      </c>
    </row>
    <row r="288" spans="1:44"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7"/>
      <c r="AO288" s="21"/>
      <c r="AP288" s="27"/>
      <c r="AQ288" s="27"/>
      <c r="AR288" s="27"/>
    </row>
    <row r="289" spans="1:44" ht="12.6" thickBot="1" x14ac:dyDescent="0.35">
      <c r="A289" s="42">
        <f>(A60+A219+A287)</f>
        <v>171</v>
      </c>
      <c r="B289" s="21"/>
      <c r="C289" s="18" t="s">
        <v>252</v>
      </c>
      <c r="D289" s="21"/>
      <c r="E289" s="87">
        <f>E60+E219+E287</f>
        <v>397674440</v>
      </c>
      <c r="F289" s="21"/>
      <c r="G289" s="79">
        <f>(E289/$AP289)</f>
        <v>47.3150397849044</v>
      </c>
      <c r="H289" s="120" t="s">
        <v>382</v>
      </c>
      <c r="I289" s="71"/>
      <c r="J289" s="21"/>
      <c r="K289" s="87">
        <f>K60+K219+K287</f>
        <v>116325601</v>
      </c>
      <c r="L289" s="21"/>
      <c r="M289" s="87">
        <f>M60+M219+M287</f>
        <v>204265415</v>
      </c>
      <c r="N289" s="21"/>
      <c r="O289" s="87">
        <f>O60+O219+O287</f>
        <v>166501633</v>
      </c>
      <c r="P289" s="21"/>
      <c r="Q289" s="79">
        <f>(O289/$AR289)</f>
        <v>19.953838535601552</v>
      </c>
      <c r="R289" s="120" t="s">
        <v>382</v>
      </c>
      <c r="S289" s="71"/>
      <c r="T289" s="21"/>
      <c r="U289" s="87">
        <f>U60+U219+U287</f>
        <v>564176073</v>
      </c>
      <c r="V289" s="21"/>
      <c r="W289" s="21"/>
      <c r="X289" s="87">
        <f>X60+X219+X287</f>
        <v>209138326</v>
      </c>
      <c r="Y289" s="21"/>
      <c r="Z289" s="71">
        <f>IF($U289,X289/$U289*100,0)</f>
        <v>37.069690830366007</v>
      </c>
      <c r="AA289" s="21"/>
      <c r="AB289" s="87">
        <f>AB60+AB219+AB287</f>
        <v>10962062</v>
      </c>
      <c r="AC289" s="21"/>
      <c r="AD289" s="71">
        <f>IF($U289,AB289/$U289*100,0)</f>
        <v>1.9430214297655974</v>
      </c>
      <c r="AE289" s="21"/>
      <c r="AF289" s="87">
        <f>AF60+AF219+AF287</f>
        <v>4312963</v>
      </c>
      <c r="AG289" s="21"/>
      <c r="AH289" s="71">
        <f>IF($U289,AF289/$U289*100,0)</f>
        <v>0.76447109446982875</v>
      </c>
      <c r="AI289" s="21"/>
      <c r="AJ289" s="87">
        <f>AJ60+AJ219+AJ287</f>
        <v>19540530</v>
      </c>
      <c r="AK289" s="21"/>
      <c r="AL289" s="42">
        <f>(AL60+AL219+AL287)</f>
        <v>171</v>
      </c>
      <c r="AM289" s="21"/>
      <c r="AN289" s="110">
        <f>AN60+AN219+AN287</f>
        <v>8759021</v>
      </c>
      <c r="AO289" s="21"/>
      <c r="AP289" s="110">
        <f>AP60+AP219+AP287</f>
        <v>8404821</v>
      </c>
      <c r="AQ289" s="21"/>
      <c r="AR289" s="110">
        <f>AR60+AR219+AR287</f>
        <v>8344341</v>
      </c>
    </row>
    <row r="290" spans="1:44" ht="8.85" customHeight="1" thickTop="1" x14ac:dyDescent="0.3">
      <c r="A290" s="21"/>
      <c r="B290" s="21"/>
      <c r="D290" s="21"/>
      <c r="E290" s="21"/>
      <c r="F290" s="21"/>
      <c r="G290" s="39"/>
      <c r="H290" s="21"/>
      <c r="I290" s="21"/>
      <c r="J290" s="21"/>
      <c r="K290" s="21"/>
      <c r="L290" s="21"/>
      <c r="M290" s="21"/>
      <c r="N290" s="21"/>
      <c r="O290" s="21"/>
      <c r="P290" s="21"/>
      <c r="Q290" s="39"/>
      <c r="R290" s="21"/>
      <c r="S290" s="21"/>
      <c r="T290" s="21"/>
      <c r="U290" s="21"/>
      <c r="V290" s="21"/>
      <c r="W290" s="21"/>
      <c r="X290" s="21"/>
      <c r="Y290" s="21"/>
      <c r="Z290" s="39"/>
      <c r="AA290" s="21"/>
      <c r="AB290" s="21"/>
      <c r="AC290" s="21"/>
      <c r="AD290" s="39"/>
      <c r="AE290" s="21"/>
      <c r="AF290" s="21"/>
      <c r="AG290" s="21"/>
      <c r="AH290" s="39"/>
      <c r="AI290" s="21"/>
      <c r="AJ290" s="21"/>
      <c r="AK290" s="21"/>
      <c r="AL290" s="21"/>
      <c r="AM290" s="21"/>
      <c r="AN290" s="21"/>
      <c r="AO290" s="21"/>
      <c r="AP290" s="21"/>
      <c r="AQ290" s="21"/>
      <c r="AR290" s="21"/>
    </row>
    <row r="291" spans="1:44" ht="8.85" customHeight="1" x14ac:dyDescent="0.3">
      <c r="A291" s="21"/>
      <c r="B291" s="21"/>
      <c r="D291" s="21"/>
      <c r="E291" s="21"/>
      <c r="F291" s="21"/>
      <c r="G291" s="39"/>
      <c r="H291" s="21"/>
      <c r="I291" s="21"/>
      <c r="J291" s="21"/>
      <c r="K291" s="21"/>
      <c r="L291" s="21"/>
      <c r="M291" s="21"/>
      <c r="N291" s="21"/>
      <c r="O291" s="21"/>
      <c r="P291" s="21"/>
      <c r="Q291" s="39"/>
      <c r="R291" s="21"/>
      <c r="S291" s="21"/>
      <c r="T291" s="21"/>
      <c r="U291" s="21"/>
      <c r="V291" s="21"/>
      <c r="W291" s="21"/>
      <c r="X291" s="21"/>
      <c r="Y291" s="21"/>
      <c r="Z291" s="39"/>
      <c r="AA291" s="21"/>
      <c r="AB291" s="21"/>
      <c r="AC291" s="21"/>
      <c r="AD291" s="39"/>
      <c r="AE291" s="21"/>
      <c r="AF291" s="21"/>
      <c r="AG291" s="21"/>
      <c r="AH291" s="39"/>
      <c r="AI291" s="21"/>
      <c r="AJ291" s="21"/>
      <c r="AK291" s="21"/>
      <c r="AL291" s="21"/>
      <c r="AM291" s="21"/>
      <c r="AN291" s="21"/>
      <c r="AO291" s="21"/>
      <c r="AP291" s="21"/>
      <c r="AQ291" s="21"/>
      <c r="AR291" s="21"/>
    </row>
    <row r="292" spans="1:44" ht="10.5" customHeight="1" x14ac:dyDescent="0.3">
      <c r="A292" s="21"/>
      <c r="B292" s="21"/>
      <c r="C292" s="10" t="s">
        <v>253</v>
      </c>
      <c r="D292" s="21"/>
      <c r="E292" s="21"/>
      <c r="F292" s="21"/>
      <c r="G292" s="39"/>
      <c r="H292" s="21"/>
      <c r="I292" s="21"/>
      <c r="J292" s="21"/>
      <c r="K292" s="21"/>
      <c r="L292" s="21"/>
      <c r="M292" s="21"/>
      <c r="N292" s="21"/>
      <c r="O292" s="21"/>
      <c r="P292" s="21"/>
      <c r="Q292" s="39"/>
      <c r="R292" s="21"/>
      <c r="S292" s="21"/>
      <c r="T292" s="21"/>
      <c r="U292" s="21"/>
      <c r="V292" s="21"/>
      <c r="W292" s="21"/>
      <c r="X292" s="21"/>
      <c r="Y292" s="21"/>
      <c r="Z292" s="39"/>
      <c r="AA292" s="21"/>
      <c r="AB292" s="21"/>
      <c r="AC292" s="21"/>
      <c r="AD292" s="39"/>
      <c r="AE292" s="21"/>
      <c r="AF292" s="21"/>
      <c r="AG292" s="21"/>
      <c r="AH292" s="39"/>
      <c r="AI292" s="21"/>
      <c r="AJ292" s="21"/>
      <c r="AK292" s="21"/>
      <c r="AL292" s="21"/>
      <c r="AM292" s="21"/>
      <c r="AN292" s="21"/>
      <c r="AO292" s="21"/>
      <c r="AP292" s="21"/>
      <c r="AQ292" s="21"/>
      <c r="AR292" s="21"/>
    </row>
    <row r="293" spans="1:44" ht="3.9" customHeight="1" x14ac:dyDescent="0.3">
      <c r="A293" s="21"/>
      <c r="B293" s="21"/>
      <c r="D293" s="21"/>
      <c r="E293" s="21"/>
      <c r="F293" s="21"/>
      <c r="G293" s="39"/>
      <c r="H293" s="21"/>
      <c r="I293" s="21"/>
      <c r="J293" s="21"/>
      <c r="K293" s="21"/>
      <c r="L293" s="21"/>
      <c r="M293" s="21"/>
      <c r="N293" s="21"/>
      <c r="O293" s="21"/>
      <c r="P293" s="21"/>
      <c r="Q293" s="39"/>
      <c r="R293" s="21"/>
      <c r="S293" s="21"/>
      <c r="T293" s="21"/>
      <c r="U293" s="21"/>
      <c r="V293" s="21"/>
      <c r="W293" s="21"/>
      <c r="X293" s="21"/>
      <c r="Y293" s="21"/>
      <c r="Z293" s="39"/>
      <c r="AA293" s="21"/>
      <c r="AB293" s="21"/>
      <c r="AC293" s="21"/>
      <c r="AD293" s="39"/>
      <c r="AE293" s="21"/>
      <c r="AF293" s="21"/>
      <c r="AG293" s="21"/>
      <c r="AH293" s="39"/>
      <c r="AI293" s="21"/>
      <c r="AJ293" s="21"/>
      <c r="AK293" s="21"/>
      <c r="AL293" s="21"/>
      <c r="AM293" s="21"/>
      <c r="AN293" s="21"/>
      <c r="AO293" s="21"/>
      <c r="AP293" s="21"/>
      <c r="AQ293" s="21"/>
      <c r="AR293" s="21"/>
    </row>
    <row r="294" spans="1:44" ht="8.85" customHeight="1" x14ac:dyDescent="0.3">
      <c r="A294" s="21"/>
      <c r="B294" s="21"/>
      <c r="D294" s="21"/>
      <c r="E294" s="21"/>
      <c r="F294" s="21"/>
      <c r="G294" s="39"/>
      <c r="H294" s="21"/>
      <c r="I294" s="21"/>
      <c r="J294" s="21"/>
      <c r="K294" s="21"/>
      <c r="L294" s="21"/>
      <c r="M294" s="21"/>
      <c r="N294" s="21"/>
      <c r="O294" s="21"/>
      <c r="P294" s="21"/>
      <c r="Q294" s="39"/>
      <c r="R294" s="21"/>
      <c r="S294" s="21"/>
      <c r="T294" s="21"/>
      <c r="U294" s="21"/>
      <c r="V294" s="21"/>
      <c r="W294" s="21"/>
      <c r="X294" s="21"/>
      <c r="Y294" s="21"/>
      <c r="Z294" s="39"/>
      <c r="AA294" s="21"/>
      <c r="AB294" s="21"/>
      <c r="AC294" s="21"/>
      <c r="AD294" s="39"/>
      <c r="AE294" s="21"/>
      <c r="AF294" s="21"/>
      <c r="AG294" s="21"/>
      <c r="AH294" s="39"/>
      <c r="AI294" s="21"/>
      <c r="AJ294" s="21"/>
      <c r="AK294" s="21"/>
      <c r="AL294" s="21"/>
      <c r="AM294" s="21"/>
      <c r="AN294" s="21"/>
      <c r="AO294" s="21"/>
      <c r="AP294" s="21"/>
      <c r="AQ294" s="21"/>
      <c r="AR294" s="21"/>
    </row>
    <row r="295" spans="1:44" ht="8.85" customHeight="1" x14ac:dyDescent="0.3">
      <c r="A295" s="21"/>
      <c r="B295" s="21"/>
      <c r="D295" s="21"/>
      <c r="E295" s="21"/>
      <c r="F295" s="21"/>
      <c r="G295" s="39"/>
      <c r="H295" s="21"/>
      <c r="I295" s="21"/>
      <c r="J295" s="21"/>
      <c r="K295" s="21"/>
      <c r="L295" s="21"/>
      <c r="M295" s="21"/>
      <c r="N295" s="21"/>
      <c r="O295" s="21"/>
      <c r="P295" s="21"/>
      <c r="Q295" s="39"/>
      <c r="R295" s="21"/>
      <c r="S295" s="21"/>
      <c r="T295" s="21"/>
      <c r="U295" s="21"/>
      <c r="V295" s="21"/>
      <c r="W295" s="21"/>
      <c r="X295" s="21"/>
      <c r="Y295" s="21"/>
      <c r="Z295" s="39"/>
      <c r="AA295" s="21"/>
      <c r="AB295" s="21"/>
      <c r="AC295" s="21"/>
      <c r="AD295" s="39"/>
      <c r="AE295" s="21"/>
      <c r="AF295" s="21"/>
      <c r="AG295" s="21"/>
      <c r="AH295" s="39"/>
      <c r="AI295" s="21"/>
      <c r="AJ295" s="21"/>
      <c r="AK295" s="21"/>
      <c r="AL295" s="21"/>
      <c r="AM295" s="21"/>
      <c r="AN295" s="21"/>
      <c r="AO295" s="21"/>
      <c r="AP295" s="21"/>
      <c r="AQ295" s="21"/>
      <c r="AR295" s="21"/>
    </row>
    <row r="296" spans="1:44" ht="8.85" customHeight="1" x14ac:dyDescent="0.3">
      <c r="A296" s="21"/>
      <c r="B296" s="21"/>
      <c r="D296" s="21"/>
      <c r="E296" s="21"/>
      <c r="F296" s="21"/>
      <c r="G296" s="39"/>
      <c r="H296" s="21"/>
      <c r="I296" s="21"/>
      <c r="J296" s="21"/>
      <c r="K296" s="21"/>
      <c r="L296" s="21"/>
      <c r="M296" s="21"/>
      <c r="N296" s="21"/>
      <c r="O296" s="21"/>
      <c r="P296" s="21"/>
      <c r="Q296" s="39"/>
      <c r="R296" s="21"/>
      <c r="S296" s="21"/>
      <c r="T296" s="21"/>
      <c r="U296" s="21"/>
      <c r="V296" s="21"/>
      <c r="W296" s="21"/>
      <c r="X296" s="21"/>
      <c r="Y296" s="21"/>
      <c r="Z296" s="39"/>
      <c r="AA296" s="21"/>
      <c r="AB296" s="21"/>
      <c r="AC296" s="21"/>
      <c r="AD296" s="39"/>
      <c r="AE296" s="21"/>
      <c r="AF296" s="21"/>
      <c r="AG296" s="21"/>
      <c r="AH296" s="39"/>
      <c r="AI296" s="21"/>
      <c r="AJ296" s="21"/>
      <c r="AK296" s="21"/>
      <c r="AL296" s="21"/>
      <c r="AM296" s="21"/>
      <c r="AN296" s="21"/>
      <c r="AO296" s="21"/>
      <c r="AP296" s="21"/>
      <c r="AQ296" s="21"/>
      <c r="AR296" s="21"/>
    </row>
    <row r="297" spans="1:44" ht="8.85" customHeight="1" x14ac:dyDescent="0.3">
      <c r="A297" s="21"/>
      <c r="B297" s="21"/>
      <c r="D297" s="21"/>
      <c r="E297" s="21"/>
      <c r="F297" s="21"/>
      <c r="G297" s="39"/>
      <c r="H297" s="21"/>
      <c r="I297" s="21"/>
      <c r="J297" s="21"/>
      <c r="K297" s="21"/>
      <c r="L297" s="21"/>
      <c r="M297" s="21"/>
      <c r="N297" s="21"/>
      <c r="O297" s="21"/>
      <c r="P297" s="21"/>
      <c r="Q297" s="39"/>
      <c r="R297" s="21"/>
      <c r="S297" s="21"/>
      <c r="T297" s="21"/>
      <c r="U297" s="21"/>
      <c r="V297" s="21"/>
      <c r="W297" s="21"/>
      <c r="X297" s="21"/>
      <c r="Y297" s="21"/>
      <c r="Z297" s="39"/>
      <c r="AA297" s="21"/>
      <c r="AB297" s="21"/>
      <c r="AC297" s="21"/>
      <c r="AD297" s="39"/>
      <c r="AE297" s="21"/>
      <c r="AF297" s="21"/>
      <c r="AG297" s="21"/>
      <c r="AH297" s="39"/>
      <c r="AI297" s="21"/>
      <c r="AJ297" s="21"/>
      <c r="AK297" s="21"/>
      <c r="AL297" s="21"/>
      <c r="AM297" s="21"/>
      <c r="AN297" s="21"/>
      <c r="AO297" s="21"/>
      <c r="AP297" s="21"/>
      <c r="AQ297" s="21"/>
      <c r="AR297" s="21"/>
    </row>
    <row r="298" spans="1:44" ht="8.85" customHeight="1" x14ac:dyDescent="0.3">
      <c r="A298" s="21"/>
      <c r="B298" s="21"/>
      <c r="D298" s="21"/>
      <c r="E298" s="21"/>
      <c r="F298" s="21"/>
      <c r="G298" s="39"/>
      <c r="H298" s="21"/>
      <c r="I298" s="21"/>
      <c r="J298" s="21"/>
      <c r="K298" s="21"/>
      <c r="L298" s="21"/>
      <c r="M298" s="21"/>
      <c r="N298" s="21"/>
      <c r="O298" s="21"/>
      <c r="P298" s="21"/>
      <c r="Q298" s="39"/>
      <c r="R298" s="21"/>
      <c r="S298" s="21"/>
      <c r="T298" s="21"/>
      <c r="U298" s="21"/>
      <c r="V298" s="21"/>
      <c r="W298" s="21"/>
      <c r="X298" s="21"/>
      <c r="Y298" s="21"/>
      <c r="Z298" s="39"/>
      <c r="AA298" s="21"/>
      <c r="AB298" s="21"/>
      <c r="AC298" s="21"/>
      <c r="AD298" s="39"/>
      <c r="AE298" s="21"/>
      <c r="AF298" s="21"/>
      <c r="AG298" s="21"/>
      <c r="AH298" s="39"/>
      <c r="AI298" s="21"/>
      <c r="AJ298" s="21"/>
      <c r="AK298" s="21"/>
      <c r="AL298" s="21"/>
      <c r="AM298" s="21"/>
      <c r="AN298" s="21"/>
      <c r="AO298" s="21"/>
      <c r="AP298" s="21"/>
      <c r="AQ298" s="21"/>
      <c r="AR298" s="21"/>
    </row>
    <row r="299" spans="1:44"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row>
    <row r="300" spans="1:44" ht="8.4"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row>
    <row r="301" spans="1:44"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row>
    <row r="302" spans="1:44" ht="0.6"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row>
    <row r="303" spans="1:44"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row>
    <row r="304" spans="1:44" s="8" customFormat="1" ht="10.5" customHeight="1" x14ac:dyDescent="0.3">
      <c r="A304" s="112" t="s">
        <v>446</v>
      </c>
      <c r="AM304" s="113" t="s">
        <v>447</v>
      </c>
    </row>
  </sheetData>
  <printOptions gridLinesSet="0"/>
  <pageMargins left="3.5" right="0.5" top="0.5" bottom="0.3" header="0.5" footer="0.5"/>
  <pageSetup paperSize="17" pageOrder="overThenDown" orientation="landscape" r:id="rId1"/>
  <headerFooter alignWithMargins="0"/>
  <rowBreaks count="3" manualBreakCount="3">
    <brk id="75" max="38" man="1"/>
    <brk id="151" max="38" man="1"/>
    <brk id="227" max="38" man="1"/>
  </rowBreaks>
  <colBreaks count="1" manualBreakCount="1">
    <brk id="22" max="1048575" man="1"/>
  </colBreaks>
  <ignoredErrors>
    <ignoredError sqref="A75 AM75 A151 AM151 A227 AM22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C1C7-5A8B-403B-AF0B-C3A354FECBF9}">
  <sheetPr transitionEvaluation="1" transitionEntry="1"/>
  <dimension ref="A1:BT305"/>
  <sheetViews>
    <sheetView showGridLines="0" zoomScale="120" zoomScaleNormal="12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4.5546875" style="10" customWidth="1"/>
    <col min="2" max="2" width="1.44140625" style="10" customWidth="1"/>
    <col min="3" max="3" width="15.44140625" style="10" customWidth="1"/>
    <col min="4" max="4" width="1.44140625" style="10" customWidth="1"/>
    <col min="5" max="5" width="11.6640625" style="10" customWidth="1"/>
    <col min="6" max="6" width="1.44140625" style="10" customWidth="1"/>
    <col min="7" max="7" width="8" style="10" customWidth="1"/>
    <col min="8" max="8" width="1.44140625" style="10" customWidth="1"/>
    <col min="9" max="9" width="7.33203125" style="10" customWidth="1"/>
    <col min="10" max="10" width="1.44140625" style="10" customWidth="1"/>
    <col min="11" max="11" width="11.5546875" style="10" customWidth="1"/>
    <col min="12" max="12" width="1.44140625" style="10" customWidth="1"/>
    <col min="13" max="13" width="11.77734375" style="10" customWidth="1"/>
    <col min="14" max="14" width="1.44140625" style="10" customWidth="1"/>
    <col min="15" max="15" width="7.6640625" style="10" customWidth="1"/>
    <col min="16" max="16" width="1.44140625" style="10" customWidth="1"/>
    <col min="17" max="17" width="7.6640625" style="10" customWidth="1"/>
    <col min="18" max="18" width="1.44140625" style="10" customWidth="1"/>
    <col min="19" max="19" width="11.77734375" style="10" bestFit="1" customWidth="1"/>
    <col min="20" max="20" width="1.44140625" style="10" customWidth="1"/>
    <col min="21" max="21" width="7.33203125" style="10" customWidth="1"/>
    <col min="22" max="22" width="1.44140625" style="10" customWidth="1"/>
    <col min="23" max="23" width="7.5546875" style="10" customWidth="1"/>
    <col min="24" max="24" width="1.44140625" style="10" customWidth="1"/>
    <col min="25" max="25" width="10.77734375" style="10" customWidth="1"/>
    <col min="26" max="26" width="1.44140625" style="10" customWidth="1"/>
    <col min="27" max="27" width="10.33203125" style="10" customWidth="1"/>
    <col min="28" max="28" width="1.44140625" style="10" customWidth="1"/>
    <col min="29" max="29" width="9.5546875" style="10" customWidth="1"/>
    <col min="30" max="30" width="1" style="10" customWidth="1"/>
    <col min="31" max="31" width="1.44140625" style="10" customWidth="1"/>
    <col min="32" max="32" width="13.109375" style="10" customWidth="1"/>
    <col min="33" max="33" width="1.44140625" style="10" customWidth="1"/>
    <col min="34" max="34" width="8.44140625" style="10" customWidth="1"/>
    <col min="35" max="35" width="1.44140625" style="10" customWidth="1"/>
    <col min="36" max="36" width="8.44140625" style="10" customWidth="1"/>
    <col min="37" max="37" width="1.44140625" style="10" customWidth="1"/>
    <col min="38" max="38" width="11.5546875" style="10" customWidth="1"/>
    <col min="39" max="39" width="1.44140625" style="10" customWidth="1"/>
    <col min="40" max="40" width="8.44140625" style="10" customWidth="1"/>
    <col min="41" max="41" width="1.44140625" style="10" customWidth="1"/>
    <col min="42" max="42" width="7.6640625" style="10" customWidth="1"/>
    <col min="43" max="43" width="1.44140625" style="10" customWidth="1"/>
    <col min="44" max="44" width="11.5546875" style="10" customWidth="1"/>
    <col min="45" max="45" width="1.44140625" style="10" customWidth="1"/>
    <col min="46" max="46" width="10.77734375" style="10" customWidth="1"/>
    <col min="47" max="47" width="1.44140625" style="10" customWidth="1"/>
    <col min="48" max="48" width="9.21875" style="10" customWidth="1"/>
    <col min="49" max="49" width="0.88671875" style="10" customWidth="1"/>
    <col min="50" max="50" width="10.21875" style="10" customWidth="1"/>
    <col min="51" max="51" width="1.109375" style="10" customWidth="1"/>
    <col min="52" max="52" width="8.5546875" style="10" customWidth="1"/>
    <col min="53" max="53" width="1" style="10" customWidth="1"/>
    <col min="54" max="54" width="9.44140625" style="10" customWidth="1"/>
    <col min="55" max="55" width="1.109375" style="10" customWidth="1"/>
    <col min="56" max="56" width="9.21875" style="10" customWidth="1"/>
    <col min="57" max="57" width="1.44140625" style="10" customWidth="1"/>
    <col min="58" max="58" width="10.33203125" style="10" customWidth="1"/>
    <col min="59" max="59" width="2.21875" style="10" customWidth="1"/>
    <col min="60" max="60" width="4.109375" style="10" customWidth="1"/>
    <col min="61" max="61" width="1.109375" style="10" customWidth="1"/>
    <col min="62" max="62" width="7.6640625" style="10" hidden="1" customWidth="1"/>
    <col min="63" max="63" width="1.44140625" style="10" hidden="1" customWidth="1"/>
    <col min="64" max="64" width="11.5546875" style="10" hidden="1" customWidth="1"/>
    <col min="65" max="65" width="1.44140625" style="10" hidden="1" customWidth="1"/>
    <col min="66" max="66" width="11.5546875" style="10" hidden="1" customWidth="1"/>
    <col min="67" max="67" width="1.44140625" style="10" hidden="1" customWidth="1"/>
    <col min="68" max="68" width="11.5546875" style="10" hidden="1" customWidth="1"/>
    <col min="69" max="69" width="1.44140625" style="10" hidden="1" customWidth="1"/>
    <col min="70" max="70" width="11.5546875" style="10" hidden="1" customWidth="1"/>
    <col min="71" max="71" width="1.44140625" style="10" hidden="1" customWidth="1"/>
    <col min="72" max="72" width="11.5546875" style="10" hidden="1" customWidth="1"/>
    <col min="73" max="256" width="11.5546875" style="10"/>
    <col min="257" max="257" width="4.5546875" style="10" customWidth="1"/>
    <col min="258" max="258" width="1.44140625" style="10" customWidth="1"/>
    <col min="259" max="259" width="15.44140625" style="10" customWidth="1"/>
    <col min="260" max="260" width="1.44140625" style="10" customWidth="1"/>
    <col min="261" max="261" width="11.6640625" style="10" customWidth="1"/>
    <col min="262" max="262" width="1.44140625" style="10" customWidth="1"/>
    <col min="263" max="263" width="8" style="10" customWidth="1"/>
    <col min="264" max="264" width="1.44140625" style="10" customWidth="1"/>
    <col min="265" max="265" width="7.33203125" style="10" customWidth="1"/>
    <col min="266" max="266" width="1.44140625" style="10" customWidth="1"/>
    <col min="267" max="267" width="11.5546875" style="10"/>
    <col min="268" max="268" width="1.44140625" style="10" customWidth="1"/>
    <col min="269" max="269" width="11.77734375" style="10" customWidth="1"/>
    <col min="270" max="270" width="1.44140625" style="10" customWidth="1"/>
    <col min="271" max="271" width="7.6640625" style="10" customWidth="1"/>
    <col min="272" max="272" width="1.44140625" style="10" customWidth="1"/>
    <col min="273" max="273" width="7.6640625" style="10" customWidth="1"/>
    <col min="274" max="274" width="1.44140625" style="10" customWidth="1"/>
    <col min="275" max="275" width="11.77734375" style="10" bestFit="1" customWidth="1"/>
    <col min="276" max="276" width="1.44140625" style="10" customWidth="1"/>
    <col min="277" max="277" width="7.33203125" style="10" customWidth="1"/>
    <col min="278" max="278" width="1.44140625" style="10" customWidth="1"/>
    <col min="279" max="279" width="7.5546875" style="10" customWidth="1"/>
    <col min="280" max="280" width="1.44140625" style="10" customWidth="1"/>
    <col min="281" max="281" width="10.77734375" style="10" customWidth="1"/>
    <col min="282" max="282" width="1.44140625" style="10" customWidth="1"/>
    <col min="283" max="283" width="10.33203125" style="10" customWidth="1"/>
    <col min="284" max="284" width="1.44140625" style="10" customWidth="1"/>
    <col min="285" max="285" width="9.5546875" style="10" customWidth="1"/>
    <col min="286" max="286" width="1" style="10" customWidth="1"/>
    <col min="287" max="287" width="1.44140625" style="10" customWidth="1"/>
    <col min="288" max="288" width="13.109375" style="10" customWidth="1"/>
    <col min="289" max="289" width="1.44140625" style="10" customWidth="1"/>
    <col min="290" max="290" width="8.44140625" style="10" customWidth="1"/>
    <col min="291" max="291" width="1.44140625" style="10" customWidth="1"/>
    <col min="292" max="292" width="8.44140625" style="10" customWidth="1"/>
    <col min="293" max="293" width="1.44140625" style="10" customWidth="1"/>
    <col min="294" max="294" width="11.5546875" style="10"/>
    <col min="295" max="295" width="1.44140625" style="10" customWidth="1"/>
    <col min="296" max="296" width="8.44140625" style="10" customWidth="1"/>
    <col min="297" max="297" width="1.44140625" style="10" customWidth="1"/>
    <col min="298" max="298" width="7.6640625" style="10" customWidth="1"/>
    <col min="299" max="299" width="1.44140625" style="10" customWidth="1"/>
    <col min="300" max="300" width="11.5546875" style="10"/>
    <col min="301" max="301" width="1.44140625" style="10" customWidth="1"/>
    <col min="302" max="302" width="10.77734375" style="10" customWidth="1"/>
    <col min="303" max="303" width="1.44140625" style="10" customWidth="1"/>
    <col min="304" max="304" width="9.21875" style="10" customWidth="1"/>
    <col min="305" max="305" width="0.88671875" style="10" customWidth="1"/>
    <col min="306" max="306" width="10.21875" style="10" customWidth="1"/>
    <col min="307" max="307" width="1.109375" style="10" customWidth="1"/>
    <col min="308" max="308" width="8.5546875" style="10" customWidth="1"/>
    <col min="309" max="309" width="1" style="10" customWidth="1"/>
    <col min="310" max="310" width="9.44140625" style="10" customWidth="1"/>
    <col min="311" max="311" width="1.109375" style="10" customWidth="1"/>
    <col min="312" max="312" width="9.21875" style="10" customWidth="1"/>
    <col min="313" max="313" width="1.44140625" style="10" customWidth="1"/>
    <col min="314" max="314" width="10.33203125" style="10" customWidth="1"/>
    <col min="315" max="315" width="2.21875" style="10" customWidth="1"/>
    <col min="316" max="316" width="4.109375" style="10" customWidth="1"/>
    <col min="317" max="317" width="1.109375" style="10" customWidth="1"/>
    <col min="318" max="318" width="7.6640625" style="10" customWidth="1"/>
    <col min="319" max="319" width="1.44140625" style="10" customWidth="1"/>
    <col min="320" max="320" width="11.5546875" style="10"/>
    <col min="321" max="321" width="1.44140625" style="10" customWidth="1"/>
    <col min="322" max="322" width="11.5546875" style="10"/>
    <col min="323" max="323" width="1.44140625" style="10" customWidth="1"/>
    <col min="324" max="324" width="11.5546875" style="10"/>
    <col min="325" max="325" width="1.44140625" style="10" customWidth="1"/>
    <col min="326" max="326" width="11.5546875" style="10"/>
    <col min="327" max="327" width="1.44140625" style="10" customWidth="1"/>
    <col min="328" max="512" width="11.5546875" style="10"/>
    <col min="513" max="513" width="4.5546875" style="10" customWidth="1"/>
    <col min="514" max="514" width="1.44140625" style="10" customWidth="1"/>
    <col min="515" max="515" width="15.44140625" style="10" customWidth="1"/>
    <col min="516" max="516" width="1.44140625" style="10" customWidth="1"/>
    <col min="517" max="517" width="11.6640625" style="10" customWidth="1"/>
    <col min="518" max="518" width="1.44140625" style="10" customWidth="1"/>
    <col min="519" max="519" width="8" style="10" customWidth="1"/>
    <col min="520" max="520" width="1.44140625" style="10" customWidth="1"/>
    <col min="521" max="521" width="7.33203125" style="10" customWidth="1"/>
    <col min="522" max="522" width="1.44140625" style="10" customWidth="1"/>
    <col min="523" max="523" width="11.5546875" style="10"/>
    <col min="524" max="524" width="1.44140625" style="10" customWidth="1"/>
    <col min="525" max="525" width="11.77734375" style="10" customWidth="1"/>
    <col min="526" max="526" width="1.44140625" style="10" customWidth="1"/>
    <col min="527" max="527" width="7.6640625" style="10" customWidth="1"/>
    <col min="528" max="528" width="1.44140625" style="10" customWidth="1"/>
    <col min="529" max="529" width="7.6640625" style="10" customWidth="1"/>
    <col min="530" max="530" width="1.44140625" style="10" customWidth="1"/>
    <col min="531" max="531" width="11.77734375" style="10" bestFit="1" customWidth="1"/>
    <col min="532" max="532" width="1.44140625" style="10" customWidth="1"/>
    <col min="533" max="533" width="7.33203125" style="10" customWidth="1"/>
    <col min="534" max="534" width="1.44140625" style="10" customWidth="1"/>
    <col min="535" max="535" width="7.5546875" style="10" customWidth="1"/>
    <col min="536" max="536" width="1.44140625" style="10" customWidth="1"/>
    <col min="537" max="537" width="10.77734375" style="10" customWidth="1"/>
    <col min="538" max="538" width="1.44140625" style="10" customWidth="1"/>
    <col min="539" max="539" width="10.33203125" style="10" customWidth="1"/>
    <col min="540" max="540" width="1.44140625" style="10" customWidth="1"/>
    <col min="541" max="541" width="9.5546875" style="10" customWidth="1"/>
    <col min="542" max="542" width="1" style="10" customWidth="1"/>
    <col min="543" max="543" width="1.44140625" style="10" customWidth="1"/>
    <col min="544" max="544" width="13.109375" style="10" customWidth="1"/>
    <col min="545" max="545" width="1.44140625" style="10" customWidth="1"/>
    <col min="546" max="546" width="8.44140625" style="10" customWidth="1"/>
    <col min="547" max="547" width="1.44140625" style="10" customWidth="1"/>
    <col min="548" max="548" width="8.44140625" style="10" customWidth="1"/>
    <col min="549" max="549" width="1.44140625" style="10" customWidth="1"/>
    <col min="550" max="550" width="11.5546875" style="10"/>
    <col min="551" max="551" width="1.44140625" style="10" customWidth="1"/>
    <col min="552" max="552" width="8.44140625" style="10" customWidth="1"/>
    <col min="553" max="553" width="1.44140625" style="10" customWidth="1"/>
    <col min="554" max="554" width="7.6640625" style="10" customWidth="1"/>
    <col min="555" max="555" width="1.44140625" style="10" customWidth="1"/>
    <col min="556" max="556" width="11.5546875" style="10"/>
    <col min="557" max="557" width="1.44140625" style="10" customWidth="1"/>
    <col min="558" max="558" width="10.77734375" style="10" customWidth="1"/>
    <col min="559" max="559" width="1.44140625" style="10" customWidth="1"/>
    <col min="560" max="560" width="9.21875" style="10" customWidth="1"/>
    <col min="561" max="561" width="0.88671875" style="10" customWidth="1"/>
    <col min="562" max="562" width="10.21875" style="10" customWidth="1"/>
    <col min="563" max="563" width="1.109375" style="10" customWidth="1"/>
    <col min="564" max="564" width="8.5546875" style="10" customWidth="1"/>
    <col min="565" max="565" width="1" style="10" customWidth="1"/>
    <col min="566" max="566" width="9.44140625" style="10" customWidth="1"/>
    <col min="567" max="567" width="1.109375" style="10" customWidth="1"/>
    <col min="568" max="568" width="9.21875" style="10" customWidth="1"/>
    <col min="569" max="569" width="1.44140625" style="10" customWidth="1"/>
    <col min="570" max="570" width="10.33203125" style="10" customWidth="1"/>
    <col min="571" max="571" width="2.21875" style="10" customWidth="1"/>
    <col min="572" max="572" width="4.109375" style="10" customWidth="1"/>
    <col min="573" max="573" width="1.109375" style="10" customWidth="1"/>
    <col min="574" max="574" width="7.6640625" style="10" customWidth="1"/>
    <col min="575" max="575" width="1.44140625" style="10" customWidth="1"/>
    <col min="576" max="576" width="11.5546875" style="10"/>
    <col min="577" max="577" width="1.44140625" style="10" customWidth="1"/>
    <col min="578" max="578" width="11.5546875" style="10"/>
    <col min="579" max="579" width="1.44140625" style="10" customWidth="1"/>
    <col min="580" max="580" width="11.5546875" style="10"/>
    <col min="581" max="581" width="1.44140625" style="10" customWidth="1"/>
    <col min="582" max="582" width="11.5546875" style="10"/>
    <col min="583" max="583" width="1.44140625" style="10" customWidth="1"/>
    <col min="584" max="768" width="11.5546875" style="10"/>
    <col min="769" max="769" width="4.5546875" style="10" customWidth="1"/>
    <col min="770" max="770" width="1.44140625" style="10" customWidth="1"/>
    <col min="771" max="771" width="15.44140625" style="10" customWidth="1"/>
    <col min="772" max="772" width="1.44140625" style="10" customWidth="1"/>
    <col min="773" max="773" width="11.6640625" style="10" customWidth="1"/>
    <col min="774" max="774" width="1.44140625" style="10" customWidth="1"/>
    <col min="775" max="775" width="8" style="10" customWidth="1"/>
    <col min="776" max="776" width="1.44140625" style="10" customWidth="1"/>
    <col min="777" max="777" width="7.33203125" style="10" customWidth="1"/>
    <col min="778" max="778" width="1.44140625" style="10" customWidth="1"/>
    <col min="779" max="779" width="11.5546875" style="10"/>
    <col min="780" max="780" width="1.44140625" style="10" customWidth="1"/>
    <col min="781" max="781" width="11.77734375" style="10" customWidth="1"/>
    <col min="782" max="782" width="1.44140625" style="10" customWidth="1"/>
    <col min="783" max="783" width="7.6640625" style="10" customWidth="1"/>
    <col min="784" max="784" width="1.44140625" style="10" customWidth="1"/>
    <col min="785" max="785" width="7.6640625" style="10" customWidth="1"/>
    <col min="786" max="786" width="1.44140625" style="10" customWidth="1"/>
    <col min="787" max="787" width="11.77734375" style="10" bestFit="1" customWidth="1"/>
    <col min="788" max="788" width="1.44140625" style="10" customWidth="1"/>
    <col min="789" max="789" width="7.33203125" style="10" customWidth="1"/>
    <col min="790" max="790" width="1.44140625" style="10" customWidth="1"/>
    <col min="791" max="791" width="7.5546875" style="10" customWidth="1"/>
    <col min="792" max="792" width="1.44140625" style="10" customWidth="1"/>
    <col min="793" max="793" width="10.77734375" style="10" customWidth="1"/>
    <col min="794" max="794" width="1.44140625" style="10" customWidth="1"/>
    <col min="795" max="795" width="10.33203125" style="10" customWidth="1"/>
    <col min="796" max="796" width="1.44140625" style="10" customWidth="1"/>
    <col min="797" max="797" width="9.5546875" style="10" customWidth="1"/>
    <col min="798" max="798" width="1" style="10" customWidth="1"/>
    <col min="799" max="799" width="1.44140625" style="10" customWidth="1"/>
    <col min="800" max="800" width="13.109375" style="10" customWidth="1"/>
    <col min="801" max="801" width="1.44140625" style="10" customWidth="1"/>
    <col min="802" max="802" width="8.44140625" style="10" customWidth="1"/>
    <col min="803" max="803" width="1.44140625" style="10" customWidth="1"/>
    <col min="804" max="804" width="8.44140625" style="10" customWidth="1"/>
    <col min="805" max="805" width="1.44140625" style="10" customWidth="1"/>
    <col min="806" max="806" width="11.5546875" style="10"/>
    <col min="807" max="807" width="1.44140625" style="10" customWidth="1"/>
    <col min="808" max="808" width="8.44140625" style="10" customWidth="1"/>
    <col min="809" max="809" width="1.44140625" style="10" customWidth="1"/>
    <col min="810" max="810" width="7.6640625" style="10" customWidth="1"/>
    <col min="811" max="811" width="1.44140625" style="10" customWidth="1"/>
    <col min="812" max="812" width="11.5546875" style="10"/>
    <col min="813" max="813" width="1.44140625" style="10" customWidth="1"/>
    <col min="814" max="814" width="10.77734375" style="10" customWidth="1"/>
    <col min="815" max="815" width="1.44140625" style="10" customWidth="1"/>
    <col min="816" max="816" width="9.21875" style="10" customWidth="1"/>
    <col min="817" max="817" width="0.88671875" style="10" customWidth="1"/>
    <col min="818" max="818" width="10.21875" style="10" customWidth="1"/>
    <col min="819" max="819" width="1.109375" style="10" customWidth="1"/>
    <col min="820" max="820" width="8.5546875" style="10" customWidth="1"/>
    <col min="821" max="821" width="1" style="10" customWidth="1"/>
    <col min="822" max="822" width="9.44140625" style="10" customWidth="1"/>
    <col min="823" max="823" width="1.109375" style="10" customWidth="1"/>
    <col min="824" max="824" width="9.21875" style="10" customWidth="1"/>
    <col min="825" max="825" width="1.44140625" style="10" customWidth="1"/>
    <col min="826" max="826" width="10.33203125" style="10" customWidth="1"/>
    <col min="827" max="827" width="2.21875" style="10" customWidth="1"/>
    <col min="828" max="828" width="4.109375" style="10" customWidth="1"/>
    <col min="829" max="829" width="1.109375" style="10" customWidth="1"/>
    <col min="830" max="830" width="7.6640625" style="10" customWidth="1"/>
    <col min="831" max="831" width="1.44140625" style="10" customWidth="1"/>
    <col min="832" max="832" width="11.5546875" style="10"/>
    <col min="833" max="833" width="1.44140625" style="10" customWidth="1"/>
    <col min="834" max="834" width="11.5546875" style="10"/>
    <col min="835" max="835" width="1.44140625" style="10" customWidth="1"/>
    <col min="836" max="836" width="11.5546875" style="10"/>
    <col min="837" max="837" width="1.44140625" style="10" customWidth="1"/>
    <col min="838" max="838" width="11.5546875" style="10"/>
    <col min="839" max="839" width="1.44140625" style="10" customWidth="1"/>
    <col min="840" max="1024" width="11.5546875" style="10"/>
    <col min="1025" max="1025" width="4.5546875" style="10" customWidth="1"/>
    <col min="1026" max="1026" width="1.44140625" style="10" customWidth="1"/>
    <col min="1027" max="1027" width="15.44140625" style="10" customWidth="1"/>
    <col min="1028" max="1028" width="1.44140625" style="10" customWidth="1"/>
    <col min="1029" max="1029" width="11.6640625" style="10" customWidth="1"/>
    <col min="1030" max="1030" width="1.44140625" style="10" customWidth="1"/>
    <col min="1031" max="1031" width="8" style="10" customWidth="1"/>
    <col min="1032" max="1032" width="1.44140625" style="10" customWidth="1"/>
    <col min="1033" max="1033" width="7.33203125" style="10" customWidth="1"/>
    <col min="1034" max="1034" width="1.44140625" style="10" customWidth="1"/>
    <col min="1035" max="1035" width="11.5546875" style="10"/>
    <col min="1036" max="1036" width="1.44140625" style="10" customWidth="1"/>
    <col min="1037" max="1037" width="11.77734375" style="10" customWidth="1"/>
    <col min="1038" max="1038" width="1.44140625" style="10" customWidth="1"/>
    <col min="1039" max="1039" width="7.6640625" style="10" customWidth="1"/>
    <col min="1040" max="1040" width="1.44140625" style="10" customWidth="1"/>
    <col min="1041" max="1041" width="7.6640625" style="10" customWidth="1"/>
    <col min="1042" max="1042" width="1.44140625" style="10" customWidth="1"/>
    <col min="1043" max="1043" width="11.77734375" style="10" bestFit="1" customWidth="1"/>
    <col min="1044" max="1044" width="1.44140625" style="10" customWidth="1"/>
    <col min="1045" max="1045" width="7.33203125" style="10" customWidth="1"/>
    <col min="1046" max="1046" width="1.44140625" style="10" customWidth="1"/>
    <col min="1047" max="1047" width="7.5546875" style="10" customWidth="1"/>
    <col min="1048" max="1048" width="1.44140625" style="10" customWidth="1"/>
    <col min="1049" max="1049" width="10.77734375" style="10" customWidth="1"/>
    <col min="1050" max="1050" width="1.44140625" style="10" customWidth="1"/>
    <col min="1051" max="1051" width="10.33203125" style="10" customWidth="1"/>
    <col min="1052" max="1052" width="1.44140625" style="10" customWidth="1"/>
    <col min="1053" max="1053" width="9.5546875" style="10" customWidth="1"/>
    <col min="1054" max="1054" width="1" style="10" customWidth="1"/>
    <col min="1055" max="1055" width="1.44140625" style="10" customWidth="1"/>
    <col min="1056" max="1056" width="13.109375" style="10" customWidth="1"/>
    <col min="1057" max="1057" width="1.44140625" style="10" customWidth="1"/>
    <col min="1058" max="1058" width="8.44140625" style="10" customWidth="1"/>
    <col min="1059" max="1059" width="1.44140625" style="10" customWidth="1"/>
    <col min="1060" max="1060" width="8.44140625" style="10" customWidth="1"/>
    <col min="1061" max="1061" width="1.44140625" style="10" customWidth="1"/>
    <col min="1062" max="1062" width="11.5546875" style="10"/>
    <col min="1063" max="1063" width="1.44140625" style="10" customWidth="1"/>
    <col min="1064" max="1064" width="8.44140625" style="10" customWidth="1"/>
    <col min="1065" max="1065" width="1.44140625" style="10" customWidth="1"/>
    <col min="1066" max="1066" width="7.6640625" style="10" customWidth="1"/>
    <col min="1067" max="1067" width="1.44140625" style="10" customWidth="1"/>
    <col min="1068" max="1068" width="11.5546875" style="10"/>
    <col min="1069" max="1069" width="1.44140625" style="10" customWidth="1"/>
    <col min="1070" max="1070" width="10.77734375" style="10" customWidth="1"/>
    <col min="1071" max="1071" width="1.44140625" style="10" customWidth="1"/>
    <col min="1072" max="1072" width="9.21875" style="10" customWidth="1"/>
    <col min="1073" max="1073" width="0.88671875" style="10" customWidth="1"/>
    <col min="1074" max="1074" width="10.21875" style="10" customWidth="1"/>
    <col min="1075" max="1075" width="1.109375" style="10" customWidth="1"/>
    <col min="1076" max="1076" width="8.5546875" style="10" customWidth="1"/>
    <col min="1077" max="1077" width="1" style="10" customWidth="1"/>
    <col min="1078" max="1078" width="9.44140625" style="10" customWidth="1"/>
    <col min="1079" max="1079" width="1.109375" style="10" customWidth="1"/>
    <col min="1080" max="1080" width="9.21875" style="10" customWidth="1"/>
    <col min="1081" max="1081" width="1.44140625" style="10" customWidth="1"/>
    <col min="1082" max="1082" width="10.33203125" style="10" customWidth="1"/>
    <col min="1083" max="1083" width="2.21875" style="10" customWidth="1"/>
    <col min="1084" max="1084" width="4.109375" style="10" customWidth="1"/>
    <col min="1085" max="1085" width="1.109375" style="10" customWidth="1"/>
    <col min="1086" max="1086" width="7.6640625" style="10" customWidth="1"/>
    <col min="1087" max="1087" width="1.44140625" style="10" customWidth="1"/>
    <col min="1088" max="1088" width="11.5546875" style="10"/>
    <col min="1089" max="1089" width="1.44140625" style="10" customWidth="1"/>
    <col min="1090" max="1090" width="11.5546875" style="10"/>
    <col min="1091" max="1091" width="1.44140625" style="10" customWidth="1"/>
    <col min="1092" max="1092" width="11.5546875" style="10"/>
    <col min="1093" max="1093" width="1.44140625" style="10" customWidth="1"/>
    <col min="1094" max="1094" width="11.5546875" style="10"/>
    <col min="1095" max="1095" width="1.44140625" style="10" customWidth="1"/>
    <col min="1096" max="1280" width="11.5546875" style="10"/>
    <col min="1281" max="1281" width="4.5546875" style="10" customWidth="1"/>
    <col min="1282" max="1282" width="1.44140625" style="10" customWidth="1"/>
    <col min="1283" max="1283" width="15.44140625" style="10" customWidth="1"/>
    <col min="1284" max="1284" width="1.44140625" style="10" customWidth="1"/>
    <col min="1285" max="1285" width="11.6640625" style="10" customWidth="1"/>
    <col min="1286" max="1286" width="1.44140625" style="10" customWidth="1"/>
    <col min="1287" max="1287" width="8" style="10" customWidth="1"/>
    <col min="1288" max="1288" width="1.44140625" style="10" customWidth="1"/>
    <col min="1289" max="1289" width="7.33203125" style="10" customWidth="1"/>
    <col min="1290" max="1290" width="1.44140625" style="10" customWidth="1"/>
    <col min="1291" max="1291" width="11.5546875" style="10"/>
    <col min="1292" max="1292" width="1.44140625" style="10" customWidth="1"/>
    <col min="1293" max="1293" width="11.77734375" style="10" customWidth="1"/>
    <col min="1294" max="1294" width="1.44140625" style="10" customWidth="1"/>
    <col min="1295" max="1295" width="7.6640625" style="10" customWidth="1"/>
    <col min="1296" max="1296" width="1.44140625" style="10" customWidth="1"/>
    <col min="1297" max="1297" width="7.6640625" style="10" customWidth="1"/>
    <col min="1298" max="1298" width="1.44140625" style="10" customWidth="1"/>
    <col min="1299" max="1299" width="11.77734375" style="10" bestFit="1" customWidth="1"/>
    <col min="1300" max="1300" width="1.44140625" style="10" customWidth="1"/>
    <col min="1301" max="1301" width="7.33203125" style="10" customWidth="1"/>
    <col min="1302" max="1302" width="1.44140625" style="10" customWidth="1"/>
    <col min="1303" max="1303" width="7.5546875" style="10" customWidth="1"/>
    <col min="1304" max="1304" width="1.44140625" style="10" customWidth="1"/>
    <col min="1305" max="1305" width="10.77734375" style="10" customWidth="1"/>
    <col min="1306" max="1306" width="1.44140625" style="10" customWidth="1"/>
    <col min="1307" max="1307" width="10.33203125" style="10" customWidth="1"/>
    <col min="1308" max="1308" width="1.44140625" style="10" customWidth="1"/>
    <col min="1309" max="1309" width="9.5546875" style="10" customWidth="1"/>
    <col min="1310" max="1310" width="1" style="10" customWidth="1"/>
    <col min="1311" max="1311" width="1.44140625" style="10" customWidth="1"/>
    <col min="1312" max="1312" width="13.109375" style="10" customWidth="1"/>
    <col min="1313" max="1313" width="1.44140625" style="10" customWidth="1"/>
    <col min="1314" max="1314" width="8.44140625" style="10" customWidth="1"/>
    <col min="1315" max="1315" width="1.44140625" style="10" customWidth="1"/>
    <col min="1316" max="1316" width="8.44140625" style="10" customWidth="1"/>
    <col min="1317" max="1317" width="1.44140625" style="10" customWidth="1"/>
    <col min="1318" max="1318" width="11.5546875" style="10"/>
    <col min="1319" max="1319" width="1.44140625" style="10" customWidth="1"/>
    <col min="1320" max="1320" width="8.44140625" style="10" customWidth="1"/>
    <col min="1321" max="1321" width="1.44140625" style="10" customWidth="1"/>
    <col min="1322" max="1322" width="7.6640625" style="10" customWidth="1"/>
    <col min="1323" max="1323" width="1.44140625" style="10" customWidth="1"/>
    <col min="1324" max="1324" width="11.5546875" style="10"/>
    <col min="1325" max="1325" width="1.44140625" style="10" customWidth="1"/>
    <col min="1326" max="1326" width="10.77734375" style="10" customWidth="1"/>
    <col min="1327" max="1327" width="1.44140625" style="10" customWidth="1"/>
    <col min="1328" max="1328" width="9.21875" style="10" customWidth="1"/>
    <col min="1329" max="1329" width="0.88671875" style="10" customWidth="1"/>
    <col min="1330" max="1330" width="10.21875" style="10" customWidth="1"/>
    <col min="1331" max="1331" width="1.109375" style="10" customWidth="1"/>
    <col min="1332" max="1332" width="8.5546875" style="10" customWidth="1"/>
    <col min="1333" max="1333" width="1" style="10" customWidth="1"/>
    <col min="1334" max="1334" width="9.44140625" style="10" customWidth="1"/>
    <col min="1335" max="1335" width="1.109375" style="10" customWidth="1"/>
    <col min="1336" max="1336" width="9.21875" style="10" customWidth="1"/>
    <col min="1337" max="1337" width="1.44140625" style="10" customWidth="1"/>
    <col min="1338" max="1338" width="10.33203125" style="10" customWidth="1"/>
    <col min="1339" max="1339" width="2.21875" style="10" customWidth="1"/>
    <col min="1340" max="1340" width="4.109375" style="10" customWidth="1"/>
    <col min="1341" max="1341" width="1.109375" style="10" customWidth="1"/>
    <col min="1342" max="1342" width="7.6640625" style="10" customWidth="1"/>
    <col min="1343" max="1343" width="1.44140625" style="10" customWidth="1"/>
    <col min="1344" max="1344" width="11.5546875" style="10"/>
    <col min="1345" max="1345" width="1.44140625" style="10" customWidth="1"/>
    <col min="1346" max="1346" width="11.5546875" style="10"/>
    <col min="1347" max="1347" width="1.44140625" style="10" customWidth="1"/>
    <col min="1348" max="1348" width="11.5546875" style="10"/>
    <col min="1349" max="1349" width="1.44140625" style="10" customWidth="1"/>
    <col min="1350" max="1350" width="11.5546875" style="10"/>
    <col min="1351" max="1351" width="1.44140625" style="10" customWidth="1"/>
    <col min="1352" max="1536" width="11.5546875" style="10"/>
    <col min="1537" max="1537" width="4.5546875" style="10" customWidth="1"/>
    <col min="1538" max="1538" width="1.44140625" style="10" customWidth="1"/>
    <col min="1539" max="1539" width="15.44140625" style="10" customWidth="1"/>
    <col min="1540" max="1540" width="1.44140625" style="10" customWidth="1"/>
    <col min="1541" max="1541" width="11.6640625" style="10" customWidth="1"/>
    <col min="1542" max="1542" width="1.44140625" style="10" customWidth="1"/>
    <col min="1543" max="1543" width="8" style="10" customWidth="1"/>
    <col min="1544" max="1544" width="1.44140625" style="10" customWidth="1"/>
    <col min="1545" max="1545" width="7.33203125" style="10" customWidth="1"/>
    <col min="1546" max="1546" width="1.44140625" style="10" customWidth="1"/>
    <col min="1547" max="1547" width="11.5546875" style="10"/>
    <col min="1548" max="1548" width="1.44140625" style="10" customWidth="1"/>
    <col min="1549" max="1549" width="11.77734375" style="10" customWidth="1"/>
    <col min="1550" max="1550" width="1.44140625" style="10" customWidth="1"/>
    <col min="1551" max="1551" width="7.6640625" style="10" customWidth="1"/>
    <col min="1552" max="1552" width="1.44140625" style="10" customWidth="1"/>
    <col min="1553" max="1553" width="7.6640625" style="10" customWidth="1"/>
    <col min="1554" max="1554" width="1.44140625" style="10" customWidth="1"/>
    <col min="1555" max="1555" width="11.77734375" style="10" bestFit="1" customWidth="1"/>
    <col min="1556" max="1556" width="1.44140625" style="10" customWidth="1"/>
    <col min="1557" max="1557" width="7.33203125" style="10" customWidth="1"/>
    <col min="1558" max="1558" width="1.44140625" style="10" customWidth="1"/>
    <col min="1559" max="1559" width="7.5546875" style="10" customWidth="1"/>
    <col min="1560" max="1560" width="1.44140625" style="10" customWidth="1"/>
    <col min="1561" max="1561" width="10.77734375" style="10" customWidth="1"/>
    <col min="1562" max="1562" width="1.44140625" style="10" customWidth="1"/>
    <col min="1563" max="1563" width="10.33203125" style="10" customWidth="1"/>
    <col min="1564" max="1564" width="1.44140625" style="10" customWidth="1"/>
    <col min="1565" max="1565" width="9.5546875" style="10" customWidth="1"/>
    <col min="1566" max="1566" width="1" style="10" customWidth="1"/>
    <col min="1567" max="1567" width="1.44140625" style="10" customWidth="1"/>
    <col min="1568" max="1568" width="13.109375" style="10" customWidth="1"/>
    <col min="1569" max="1569" width="1.44140625" style="10" customWidth="1"/>
    <col min="1570" max="1570" width="8.44140625" style="10" customWidth="1"/>
    <col min="1571" max="1571" width="1.44140625" style="10" customWidth="1"/>
    <col min="1572" max="1572" width="8.44140625" style="10" customWidth="1"/>
    <col min="1573" max="1573" width="1.44140625" style="10" customWidth="1"/>
    <col min="1574" max="1574" width="11.5546875" style="10"/>
    <col min="1575" max="1575" width="1.44140625" style="10" customWidth="1"/>
    <col min="1576" max="1576" width="8.44140625" style="10" customWidth="1"/>
    <col min="1577" max="1577" width="1.44140625" style="10" customWidth="1"/>
    <col min="1578" max="1578" width="7.6640625" style="10" customWidth="1"/>
    <col min="1579" max="1579" width="1.44140625" style="10" customWidth="1"/>
    <col min="1580" max="1580" width="11.5546875" style="10"/>
    <col min="1581" max="1581" width="1.44140625" style="10" customWidth="1"/>
    <col min="1582" max="1582" width="10.77734375" style="10" customWidth="1"/>
    <col min="1583" max="1583" width="1.44140625" style="10" customWidth="1"/>
    <col min="1584" max="1584" width="9.21875" style="10" customWidth="1"/>
    <col min="1585" max="1585" width="0.88671875" style="10" customWidth="1"/>
    <col min="1586" max="1586" width="10.21875" style="10" customWidth="1"/>
    <col min="1587" max="1587" width="1.109375" style="10" customWidth="1"/>
    <col min="1588" max="1588" width="8.5546875" style="10" customWidth="1"/>
    <col min="1589" max="1589" width="1" style="10" customWidth="1"/>
    <col min="1590" max="1590" width="9.44140625" style="10" customWidth="1"/>
    <col min="1591" max="1591" width="1.109375" style="10" customWidth="1"/>
    <col min="1592" max="1592" width="9.21875" style="10" customWidth="1"/>
    <col min="1593" max="1593" width="1.44140625" style="10" customWidth="1"/>
    <col min="1594" max="1594" width="10.33203125" style="10" customWidth="1"/>
    <col min="1595" max="1595" width="2.21875" style="10" customWidth="1"/>
    <col min="1596" max="1596" width="4.109375" style="10" customWidth="1"/>
    <col min="1597" max="1597" width="1.109375" style="10" customWidth="1"/>
    <col min="1598" max="1598" width="7.6640625" style="10" customWidth="1"/>
    <col min="1599" max="1599" width="1.44140625" style="10" customWidth="1"/>
    <col min="1600" max="1600" width="11.5546875" style="10"/>
    <col min="1601" max="1601" width="1.44140625" style="10" customWidth="1"/>
    <col min="1602" max="1602" width="11.5546875" style="10"/>
    <col min="1603" max="1603" width="1.44140625" style="10" customWidth="1"/>
    <col min="1604" max="1604" width="11.5546875" style="10"/>
    <col min="1605" max="1605" width="1.44140625" style="10" customWidth="1"/>
    <col min="1606" max="1606" width="11.5546875" style="10"/>
    <col min="1607" max="1607" width="1.44140625" style="10" customWidth="1"/>
    <col min="1608" max="1792" width="11.5546875" style="10"/>
    <col min="1793" max="1793" width="4.5546875" style="10" customWidth="1"/>
    <col min="1794" max="1794" width="1.44140625" style="10" customWidth="1"/>
    <col min="1795" max="1795" width="15.44140625" style="10" customWidth="1"/>
    <col min="1796" max="1796" width="1.44140625" style="10" customWidth="1"/>
    <col min="1797" max="1797" width="11.6640625" style="10" customWidth="1"/>
    <col min="1798" max="1798" width="1.44140625" style="10" customWidth="1"/>
    <col min="1799" max="1799" width="8" style="10" customWidth="1"/>
    <col min="1800" max="1800" width="1.44140625" style="10" customWidth="1"/>
    <col min="1801" max="1801" width="7.33203125" style="10" customWidth="1"/>
    <col min="1802" max="1802" width="1.44140625" style="10" customWidth="1"/>
    <col min="1803" max="1803" width="11.5546875" style="10"/>
    <col min="1804" max="1804" width="1.44140625" style="10" customWidth="1"/>
    <col min="1805" max="1805" width="11.77734375" style="10" customWidth="1"/>
    <col min="1806" max="1806" width="1.44140625" style="10" customWidth="1"/>
    <col min="1807" max="1807" width="7.6640625" style="10" customWidth="1"/>
    <col min="1808" max="1808" width="1.44140625" style="10" customWidth="1"/>
    <col min="1809" max="1809" width="7.6640625" style="10" customWidth="1"/>
    <col min="1810" max="1810" width="1.44140625" style="10" customWidth="1"/>
    <col min="1811" max="1811" width="11.77734375" style="10" bestFit="1" customWidth="1"/>
    <col min="1812" max="1812" width="1.44140625" style="10" customWidth="1"/>
    <col min="1813" max="1813" width="7.33203125" style="10" customWidth="1"/>
    <col min="1814" max="1814" width="1.44140625" style="10" customWidth="1"/>
    <col min="1815" max="1815" width="7.5546875" style="10" customWidth="1"/>
    <col min="1816" max="1816" width="1.44140625" style="10" customWidth="1"/>
    <col min="1817" max="1817" width="10.77734375" style="10" customWidth="1"/>
    <col min="1818" max="1818" width="1.44140625" style="10" customWidth="1"/>
    <col min="1819" max="1819" width="10.33203125" style="10" customWidth="1"/>
    <col min="1820" max="1820" width="1.44140625" style="10" customWidth="1"/>
    <col min="1821" max="1821" width="9.5546875" style="10" customWidth="1"/>
    <col min="1822" max="1822" width="1" style="10" customWidth="1"/>
    <col min="1823" max="1823" width="1.44140625" style="10" customWidth="1"/>
    <col min="1824" max="1824" width="13.109375" style="10" customWidth="1"/>
    <col min="1825" max="1825" width="1.44140625" style="10" customWidth="1"/>
    <col min="1826" max="1826" width="8.44140625" style="10" customWidth="1"/>
    <col min="1827" max="1827" width="1.44140625" style="10" customWidth="1"/>
    <col min="1828" max="1828" width="8.44140625" style="10" customWidth="1"/>
    <col min="1829" max="1829" width="1.44140625" style="10" customWidth="1"/>
    <col min="1830" max="1830" width="11.5546875" style="10"/>
    <col min="1831" max="1831" width="1.44140625" style="10" customWidth="1"/>
    <col min="1832" max="1832" width="8.44140625" style="10" customWidth="1"/>
    <col min="1833" max="1833" width="1.44140625" style="10" customWidth="1"/>
    <col min="1834" max="1834" width="7.6640625" style="10" customWidth="1"/>
    <col min="1835" max="1835" width="1.44140625" style="10" customWidth="1"/>
    <col min="1836" max="1836" width="11.5546875" style="10"/>
    <col min="1837" max="1837" width="1.44140625" style="10" customWidth="1"/>
    <col min="1838" max="1838" width="10.77734375" style="10" customWidth="1"/>
    <col min="1839" max="1839" width="1.44140625" style="10" customWidth="1"/>
    <col min="1840" max="1840" width="9.21875" style="10" customWidth="1"/>
    <col min="1841" max="1841" width="0.88671875" style="10" customWidth="1"/>
    <col min="1842" max="1842" width="10.21875" style="10" customWidth="1"/>
    <col min="1843" max="1843" width="1.109375" style="10" customWidth="1"/>
    <col min="1844" max="1844" width="8.5546875" style="10" customWidth="1"/>
    <col min="1845" max="1845" width="1" style="10" customWidth="1"/>
    <col min="1846" max="1846" width="9.44140625" style="10" customWidth="1"/>
    <col min="1847" max="1847" width="1.109375" style="10" customWidth="1"/>
    <col min="1848" max="1848" width="9.21875" style="10" customWidth="1"/>
    <col min="1849" max="1849" width="1.44140625" style="10" customWidth="1"/>
    <col min="1850" max="1850" width="10.33203125" style="10" customWidth="1"/>
    <col min="1851" max="1851" width="2.21875" style="10" customWidth="1"/>
    <col min="1852" max="1852" width="4.109375" style="10" customWidth="1"/>
    <col min="1853" max="1853" width="1.109375" style="10" customWidth="1"/>
    <col min="1854" max="1854" width="7.6640625" style="10" customWidth="1"/>
    <col min="1855" max="1855" width="1.44140625" style="10" customWidth="1"/>
    <col min="1856" max="1856" width="11.5546875" style="10"/>
    <col min="1857" max="1857" width="1.44140625" style="10" customWidth="1"/>
    <col min="1858" max="1858" width="11.5546875" style="10"/>
    <col min="1859" max="1859" width="1.44140625" style="10" customWidth="1"/>
    <col min="1860" max="1860" width="11.5546875" style="10"/>
    <col min="1861" max="1861" width="1.44140625" style="10" customWidth="1"/>
    <col min="1862" max="1862" width="11.5546875" style="10"/>
    <col min="1863" max="1863" width="1.44140625" style="10" customWidth="1"/>
    <col min="1864" max="2048" width="11.5546875" style="10"/>
    <col min="2049" max="2049" width="4.5546875" style="10" customWidth="1"/>
    <col min="2050" max="2050" width="1.44140625" style="10" customWidth="1"/>
    <col min="2051" max="2051" width="15.44140625" style="10" customWidth="1"/>
    <col min="2052" max="2052" width="1.44140625" style="10" customWidth="1"/>
    <col min="2053" max="2053" width="11.6640625" style="10" customWidth="1"/>
    <col min="2054" max="2054" width="1.44140625" style="10" customWidth="1"/>
    <col min="2055" max="2055" width="8" style="10" customWidth="1"/>
    <col min="2056" max="2056" width="1.44140625" style="10" customWidth="1"/>
    <col min="2057" max="2057" width="7.33203125" style="10" customWidth="1"/>
    <col min="2058" max="2058" width="1.44140625" style="10" customWidth="1"/>
    <col min="2059" max="2059" width="11.5546875" style="10"/>
    <col min="2060" max="2060" width="1.44140625" style="10" customWidth="1"/>
    <col min="2061" max="2061" width="11.77734375" style="10" customWidth="1"/>
    <col min="2062" max="2062" width="1.44140625" style="10" customWidth="1"/>
    <col min="2063" max="2063" width="7.6640625" style="10" customWidth="1"/>
    <col min="2064" max="2064" width="1.44140625" style="10" customWidth="1"/>
    <col min="2065" max="2065" width="7.6640625" style="10" customWidth="1"/>
    <col min="2066" max="2066" width="1.44140625" style="10" customWidth="1"/>
    <col min="2067" max="2067" width="11.77734375" style="10" bestFit="1" customWidth="1"/>
    <col min="2068" max="2068" width="1.44140625" style="10" customWidth="1"/>
    <col min="2069" max="2069" width="7.33203125" style="10" customWidth="1"/>
    <col min="2070" max="2070" width="1.44140625" style="10" customWidth="1"/>
    <col min="2071" max="2071" width="7.5546875" style="10" customWidth="1"/>
    <col min="2072" max="2072" width="1.44140625" style="10" customWidth="1"/>
    <col min="2073" max="2073" width="10.77734375" style="10" customWidth="1"/>
    <col min="2074" max="2074" width="1.44140625" style="10" customWidth="1"/>
    <col min="2075" max="2075" width="10.33203125" style="10" customWidth="1"/>
    <col min="2076" max="2076" width="1.44140625" style="10" customWidth="1"/>
    <col min="2077" max="2077" width="9.5546875" style="10" customWidth="1"/>
    <col min="2078" max="2078" width="1" style="10" customWidth="1"/>
    <col min="2079" max="2079" width="1.44140625" style="10" customWidth="1"/>
    <col min="2080" max="2080" width="13.109375" style="10" customWidth="1"/>
    <col min="2081" max="2081" width="1.44140625" style="10" customWidth="1"/>
    <col min="2082" max="2082" width="8.44140625" style="10" customWidth="1"/>
    <col min="2083" max="2083" width="1.44140625" style="10" customWidth="1"/>
    <col min="2084" max="2084" width="8.44140625" style="10" customWidth="1"/>
    <col min="2085" max="2085" width="1.44140625" style="10" customWidth="1"/>
    <col min="2086" max="2086" width="11.5546875" style="10"/>
    <col min="2087" max="2087" width="1.44140625" style="10" customWidth="1"/>
    <col min="2088" max="2088" width="8.44140625" style="10" customWidth="1"/>
    <col min="2089" max="2089" width="1.44140625" style="10" customWidth="1"/>
    <col min="2090" max="2090" width="7.6640625" style="10" customWidth="1"/>
    <col min="2091" max="2091" width="1.44140625" style="10" customWidth="1"/>
    <col min="2092" max="2092" width="11.5546875" style="10"/>
    <col min="2093" max="2093" width="1.44140625" style="10" customWidth="1"/>
    <col min="2094" max="2094" width="10.77734375" style="10" customWidth="1"/>
    <col min="2095" max="2095" width="1.44140625" style="10" customWidth="1"/>
    <col min="2096" max="2096" width="9.21875" style="10" customWidth="1"/>
    <col min="2097" max="2097" width="0.88671875" style="10" customWidth="1"/>
    <col min="2098" max="2098" width="10.21875" style="10" customWidth="1"/>
    <col min="2099" max="2099" width="1.109375" style="10" customWidth="1"/>
    <col min="2100" max="2100" width="8.5546875" style="10" customWidth="1"/>
    <col min="2101" max="2101" width="1" style="10" customWidth="1"/>
    <col min="2102" max="2102" width="9.44140625" style="10" customWidth="1"/>
    <col min="2103" max="2103" width="1.109375" style="10" customWidth="1"/>
    <col min="2104" max="2104" width="9.21875" style="10" customWidth="1"/>
    <col min="2105" max="2105" width="1.44140625" style="10" customWidth="1"/>
    <col min="2106" max="2106" width="10.33203125" style="10" customWidth="1"/>
    <col min="2107" max="2107" width="2.21875" style="10" customWidth="1"/>
    <col min="2108" max="2108" width="4.109375" style="10" customWidth="1"/>
    <col min="2109" max="2109" width="1.109375" style="10" customWidth="1"/>
    <col min="2110" max="2110" width="7.6640625" style="10" customWidth="1"/>
    <col min="2111" max="2111" width="1.44140625" style="10" customWidth="1"/>
    <col min="2112" max="2112" width="11.5546875" style="10"/>
    <col min="2113" max="2113" width="1.44140625" style="10" customWidth="1"/>
    <col min="2114" max="2114" width="11.5546875" style="10"/>
    <col min="2115" max="2115" width="1.44140625" style="10" customWidth="1"/>
    <col min="2116" max="2116" width="11.5546875" style="10"/>
    <col min="2117" max="2117" width="1.44140625" style="10" customWidth="1"/>
    <col min="2118" max="2118" width="11.5546875" style="10"/>
    <col min="2119" max="2119" width="1.44140625" style="10" customWidth="1"/>
    <col min="2120" max="2304" width="11.5546875" style="10"/>
    <col min="2305" max="2305" width="4.5546875" style="10" customWidth="1"/>
    <col min="2306" max="2306" width="1.44140625" style="10" customWidth="1"/>
    <col min="2307" max="2307" width="15.44140625" style="10" customWidth="1"/>
    <col min="2308" max="2308" width="1.44140625" style="10" customWidth="1"/>
    <col min="2309" max="2309" width="11.6640625" style="10" customWidth="1"/>
    <col min="2310" max="2310" width="1.44140625" style="10" customWidth="1"/>
    <col min="2311" max="2311" width="8" style="10" customWidth="1"/>
    <col min="2312" max="2312" width="1.44140625" style="10" customWidth="1"/>
    <col min="2313" max="2313" width="7.33203125" style="10" customWidth="1"/>
    <col min="2314" max="2314" width="1.44140625" style="10" customWidth="1"/>
    <col min="2315" max="2315" width="11.5546875" style="10"/>
    <col min="2316" max="2316" width="1.44140625" style="10" customWidth="1"/>
    <col min="2317" max="2317" width="11.77734375" style="10" customWidth="1"/>
    <col min="2318" max="2318" width="1.44140625" style="10" customWidth="1"/>
    <col min="2319" max="2319" width="7.6640625" style="10" customWidth="1"/>
    <col min="2320" max="2320" width="1.44140625" style="10" customWidth="1"/>
    <col min="2321" max="2321" width="7.6640625" style="10" customWidth="1"/>
    <col min="2322" max="2322" width="1.44140625" style="10" customWidth="1"/>
    <col min="2323" max="2323" width="11.77734375" style="10" bestFit="1" customWidth="1"/>
    <col min="2324" max="2324" width="1.44140625" style="10" customWidth="1"/>
    <col min="2325" max="2325" width="7.33203125" style="10" customWidth="1"/>
    <col min="2326" max="2326" width="1.44140625" style="10" customWidth="1"/>
    <col min="2327" max="2327" width="7.5546875" style="10" customWidth="1"/>
    <col min="2328" max="2328" width="1.44140625" style="10" customWidth="1"/>
    <col min="2329" max="2329" width="10.77734375" style="10" customWidth="1"/>
    <col min="2330" max="2330" width="1.44140625" style="10" customWidth="1"/>
    <col min="2331" max="2331" width="10.33203125" style="10" customWidth="1"/>
    <col min="2332" max="2332" width="1.44140625" style="10" customWidth="1"/>
    <col min="2333" max="2333" width="9.5546875" style="10" customWidth="1"/>
    <col min="2334" max="2334" width="1" style="10" customWidth="1"/>
    <col min="2335" max="2335" width="1.44140625" style="10" customWidth="1"/>
    <col min="2336" max="2336" width="13.109375" style="10" customWidth="1"/>
    <col min="2337" max="2337" width="1.44140625" style="10" customWidth="1"/>
    <col min="2338" max="2338" width="8.44140625" style="10" customWidth="1"/>
    <col min="2339" max="2339" width="1.44140625" style="10" customWidth="1"/>
    <col min="2340" max="2340" width="8.44140625" style="10" customWidth="1"/>
    <col min="2341" max="2341" width="1.44140625" style="10" customWidth="1"/>
    <col min="2342" max="2342" width="11.5546875" style="10"/>
    <col min="2343" max="2343" width="1.44140625" style="10" customWidth="1"/>
    <col min="2344" max="2344" width="8.44140625" style="10" customWidth="1"/>
    <col min="2345" max="2345" width="1.44140625" style="10" customWidth="1"/>
    <col min="2346" max="2346" width="7.6640625" style="10" customWidth="1"/>
    <col min="2347" max="2347" width="1.44140625" style="10" customWidth="1"/>
    <col min="2348" max="2348" width="11.5546875" style="10"/>
    <col min="2349" max="2349" width="1.44140625" style="10" customWidth="1"/>
    <col min="2350" max="2350" width="10.77734375" style="10" customWidth="1"/>
    <col min="2351" max="2351" width="1.44140625" style="10" customWidth="1"/>
    <col min="2352" max="2352" width="9.21875" style="10" customWidth="1"/>
    <col min="2353" max="2353" width="0.88671875" style="10" customWidth="1"/>
    <col min="2354" max="2354" width="10.21875" style="10" customWidth="1"/>
    <col min="2355" max="2355" width="1.109375" style="10" customWidth="1"/>
    <col min="2356" max="2356" width="8.5546875" style="10" customWidth="1"/>
    <col min="2357" max="2357" width="1" style="10" customWidth="1"/>
    <col min="2358" max="2358" width="9.44140625" style="10" customWidth="1"/>
    <col min="2359" max="2359" width="1.109375" style="10" customWidth="1"/>
    <col min="2360" max="2360" width="9.21875" style="10" customWidth="1"/>
    <col min="2361" max="2361" width="1.44140625" style="10" customWidth="1"/>
    <col min="2362" max="2362" width="10.33203125" style="10" customWidth="1"/>
    <col min="2363" max="2363" width="2.21875" style="10" customWidth="1"/>
    <col min="2364" max="2364" width="4.109375" style="10" customWidth="1"/>
    <col min="2365" max="2365" width="1.109375" style="10" customWidth="1"/>
    <col min="2366" max="2366" width="7.6640625" style="10" customWidth="1"/>
    <col min="2367" max="2367" width="1.44140625" style="10" customWidth="1"/>
    <col min="2368" max="2368" width="11.5546875" style="10"/>
    <col min="2369" max="2369" width="1.44140625" style="10" customWidth="1"/>
    <col min="2370" max="2370" width="11.5546875" style="10"/>
    <col min="2371" max="2371" width="1.44140625" style="10" customWidth="1"/>
    <col min="2372" max="2372" width="11.5546875" style="10"/>
    <col min="2373" max="2373" width="1.44140625" style="10" customWidth="1"/>
    <col min="2374" max="2374" width="11.5546875" style="10"/>
    <col min="2375" max="2375" width="1.44140625" style="10" customWidth="1"/>
    <col min="2376" max="2560" width="11.5546875" style="10"/>
    <col min="2561" max="2561" width="4.5546875" style="10" customWidth="1"/>
    <col min="2562" max="2562" width="1.44140625" style="10" customWidth="1"/>
    <col min="2563" max="2563" width="15.44140625" style="10" customWidth="1"/>
    <col min="2564" max="2564" width="1.44140625" style="10" customWidth="1"/>
    <col min="2565" max="2565" width="11.6640625" style="10" customWidth="1"/>
    <col min="2566" max="2566" width="1.44140625" style="10" customWidth="1"/>
    <col min="2567" max="2567" width="8" style="10" customWidth="1"/>
    <col min="2568" max="2568" width="1.44140625" style="10" customWidth="1"/>
    <col min="2569" max="2569" width="7.33203125" style="10" customWidth="1"/>
    <col min="2570" max="2570" width="1.44140625" style="10" customWidth="1"/>
    <col min="2571" max="2571" width="11.5546875" style="10"/>
    <col min="2572" max="2572" width="1.44140625" style="10" customWidth="1"/>
    <col min="2573" max="2573" width="11.77734375" style="10" customWidth="1"/>
    <col min="2574" max="2574" width="1.44140625" style="10" customWidth="1"/>
    <col min="2575" max="2575" width="7.6640625" style="10" customWidth="1"/>
    <col min="2576" max="2576" width="1.44140625" style="10" customWidth="1"/>
    <col min="2577" max="2577" width="7.6640625" style="10" customWidth="1"/>
    <col min="2578" max="2578" width="1.44140625" style="10" customWidth="1"/>
    <col min="2579" max="2579" width="11.77734375" style="10" bestFit="1" customWidth="1"/>
    <col min="2580" max="2580" width="1.44140625" style="10" customWidth="1"/>
    <col min="2581" max="2581" width="7.33203125" style="10" customWidth="1"/>
    <col min="2582" max="2582" width="1.44140625" style="10" customWidth="1"/>
    <col min="2583" max="2583" width="7.5546875" style="10" customWidth="1"/>
    <col min="2584" max="2584" width="1.44140625" style="10" customWidth="1"/>
    <col min="2585" max="2585" width="10.77734375" style="10" customWidth="1"/>
    <col min="2586" max="2586" width="1.44140625" style="10" customWidth="1"/>
    <col min="2587" max="2587" width="10.33203125" style="10" customWidth="1"/>
    <col min="2588" max="2588" width="1.44140625" style="10" customWidth="1"/>
    <col min="2589" max="2589" width="9.5546875" style="10" customWidth="1"/>
    <col min="2590" max="2590" width="1" style="10" customWidth="1"/>
    <col min="2591" max="2591" width="1.44140625" style="10" customWidth="1"/>
    <col min="2592" max="2592" width="13.109375" style="10" customWidth="1"/>
    <col min="2593" max="2593" width="1.44140625" style="10" customWidth="1"/>
    <col min="2594" max="2594" width="8.44140625" style="10" customWidth="1"/>
    <col min="2595" max="2595" width="1.44140625" style="10" customWidth="1"/>
    <col min="2596" max="2596" width="8.44140625" style="10" customWidth="1"/>
    <col min="2597" max="2597" width="1.44140625" style="10" customWidth="1"/>
    <col min="2598" max="2598" width="11.5546875" style="10"/>
    <col min="2599" max="2599" width="1.44140625" style="10" customWidth="1"/>
    <col min="2600" max="2600" width="8.44140625" style="10" customWidth="1"/>
    <col min="2601" max="2601" width="1.44140625" style="10" customWidth="1"/>
    <col min="2602" max="2602" width="7.6640625" style="10" customWidth="1"/>
    <col min="2603" max="2603" width="1.44140625" style="10" customWidth="1"/>
    <col min="2604" max="2604" width="11.5546875" style="10"/>
    <col min="2605" max="2605" width="1.44140625" style="10" customWidth="1"/>
    <col min="2606" max="2606" width="10.77734375" style="10" customWidth="1"/>
    <col min="2607" max="2607" width="1.44140625" style="10" customWidth="1"/>
    <col min="2608" max="2608" width="9.21875" style="10" customWidth="1"/>
    <col min="2609" max="2609" width="0.88671875" style="10" customWidth="1"/>
    <col min="2610" max="2610" width="10.21875" style="10" customWidth="1"/>
    <col min="2611" max="2611" width="1.109375" style="10" customWidth="1"/>
    <col min="2612" max="2612" width="8.5546875" style="10" customWidth="1"/>
    <col min="2613" max="2613" width="1" style="10" customWidth="1"/>
    <col min="2614" max="2614" width="9.44140625" style="10" customWidth="1"/>
    <col min="2615" max="2615" width="1.109375" style="10" customWidth="1"/>
    <col min="2616" max="2616" width="9.21875" style="10" customWidth="1"/>
    <col min="2617" max="2617" width="1.44140625" style="10" customWidth="1"/>
    <col min="2618" max="2618" width="10.33203125" style="10" customWidth="1"/>
    <col min="2619" max="2619" width="2.21875" style="10" customWidth="1"/>
    <col min="2620" max="2620" width="4.109375" style="10" customWidth="1"/>
    <col min="2621" max="2621" width="1.109375" style="10" customWidth="1"/>
    <col min="2622" max="2622" width="7.6640625" style="10" customWidth="1"/>
    <col min="2623" max="2623" width="1.44140625" style="10" customWidth="1"/>
    <col min="2624" max="2624" width="11.5546875" style="10"/>
    <col min="2625" max="2625" width="1.44140625" style="10" customWidth="1"/>
    <col min="2626" max="2626" width="11.5546875" style="10"/>
    <col min="2627" max="2627" width="1.44140625" style="10" customWidth="1"/>
    <col min="2628" max="2628" width="11.5546875" style="10"/>
    <col min="2629" max="2629" width="1.44140625" style="10" customWidth="1"/>
    <col min="2630" max="2630" width="11.5546875" style="10"/>
    <col min="2631" max="2631" width="1.44140625" style="10" customWidth="1"/>
    <col min="2632" max="2816" width="11.5546875" style="10"/>
    <col min="2817" max="2817" width="4.5546875" style="10" customWidth="1"/>
    <col min="2818" max="2818" width="1.44140625" style="10" customWidth="1"/>
    <col min="2819" max="2819" width="15.44140625" style="10" customWidth="1"/>
    <col min="2820" max="2820" width="1.44140625" style="10" customWidth="1"/>
    <col min="2821" max="2821" width="11.6640625" style="10" customWidth="1"/>
    <col min="2822" max="2822" width="1.44140625" style="10" customWidth="1"/>
    <col min="2823" max="2823" width="8" style="10" customWidth="1"/>
    <col min="2824" max="2824" width="1.44140625" style="10" customWidth="1"/>
    <col min="2825" max="2825" width="7.33203125" style="10" customWidth="1"/>
    <col min="2826" max="2826" width="1.44140625" style="10" customWidth="1"/>
    <col min="2827" max="2827" width="11.5546875" style="10"/>
    <col min="2828" max="2828" width="1.44140625" style="10" customWidth="1"/>
    <col min="2829" max="2829" width="11.77734375" style="10" customWidth="1"/>
    <col min="2830" max="2830" width="1.44140625" style="10" customWidth="1"/>
    <col min="2831" max="2831" width="7.6640625" style="10" customWidth="1"/>
    <col min="2832" max="2832" width="1.44140625" style="10" customWidth="1"/>
    <col min="2833" max="2833" width="7.6640625" style="10" customWidth="1"/>
    <col min="2834" max="2834" width="1.44140625" style="10" customWidth="1"/>
    <col min="2835" max="2835" width="11.77734375" style="10" bestFit="1" customWidth="1"/>
    <col min="2836" max="2836" width="1.44140625" style="10" customWidth="1"/>
    <col min="2837" max="2837" width="7.33203125" style="10" customWidth="1"/>
    <col min="2838" max="2838" width="1.44140625" style="10" customWidth="1"/>
    <col min="2839" max="2839" width="7.5546875" style="10" customWidth="1"/>
    <col min="2840" max="2840" width="1.44140625" style="10" customWidth="1"/>
    <col min="2841" max="2841" width="10.77734375" style="10" customWidth="1"/>
    <col min="2842" max="2842" width="1.44140625" style="10" customWidth="1"/>
    <col min="2843" max="2843" width="10.33203125" style="10" customWidth="1"/>
    <col min="2844" max="2844" width="1.44140625" style="10" customWidth="1"/>
    <col min="2845" max="2845" width="9.5546875" style="10" customWidth="1"/>
    <col min="2846" max="2846" width="1" style="10" customWidth="1"/>
    <col min="2847" max="2847" width="1.44140625" style="10" customWidth="1"/>
    <col min="2848" max="2848" width="13.109375" style="10" customWidth="1"/>
    <col min="2849" max="2849" width="1.44140625" style="10" customWidth="1"/>
    <col min="2850" max="2850" width="8.44140625" style="10" customWidth="1"/>
    <col min="2851" max="2851" width="1.44140625" style="10" customWidth="1"/>
    <col min="2852" max="2852" width="8.44140625" style="10" customWidth="1"/>
    <col min="2853" max="2853" width="1.44140625" style="10" customWidth="1"/>
    <col min="2854" max="2854" width="11.5546875" style="10"/>
    <col min="2855" max="2855" width="1.44140625" style="10" customWidth="1"/>
    <col min="2856" max="2856" width="8.44140625" style="10" customWidth="1"/>
    <col min="2857" max="2857" width="1.44140625" style="10" customWidth="1"/>
    <col min="2858" max="2858" width="7.6640625" style="10" customWidth="1"/>
    <col min="2859" max="2859" width="1.44140625" style="10" customWidth="1"/>
    <col min="2860" max="2860" width="11.5546875" style="10"/>
    <col min="2861" max="2861" width="1.44140625" style="10" customWidth="1"/>
    <col min="2862" max="2862" width="10.77734375" style="10" customWidth="1"/>
    <col min="2863" max="2863" width="1.44140625" style="10" customWidth="1"/>
    <col min="2864" max="2864" width="9.21875" style="10" customWidth="1"/>
    <col min="2865" max="2865" width="0.88671875" style="10" customWidth="1"/>
    <col min="2866" max="2866" width="10.21875" style="10" customWidth="1"/>
    <col min="2867" max="2867" width="1.109375" style="10" customWidth="1"/>
    <col min="2868" max="2868" width="8.5546875" style="10" customWidth="1"/>
    <col min="2869" max="2869" width="1" style="10" customWidth="1"/>
    <col min="2870" max="2870" width="9.44140625" style="10" customWidth="1"/>
    <col min="2871" max="2871" width="1.109375" style="10" customWidth="1"/>
    <col min="2872" max="2872" width="9.21875" style="10" customWidth="1"/>
    <col min="2873" max="2873" width="1.44140625" style="10" customWidth="1"/>
    <col min="2874" max="2874" width="10.33203125" style="10" customWidth="1"/>
    <col min="2875" max="2875" width="2.21875" style="10" customWidth="1"/>
    <col min="2876" max="2876" width="4.109375" style="10" customWidth="1"/>
    <col min="2877" max="2877" width="1.109375" style="10" customWidth="1"/>
    <col min="2878" max="2878" width="7.6640625" style="10" customWidth="1"/>
    <col min="2879" max="2879" width="1.44140625" style="10" customWidth="1"/>
    <col min="2880" max="2880" width="11.5546875" style="10"/>
    <col min="2881" max="2881" width="1.44140625" style="10" customWidth="1"/>
    <col min="2882" max="2882" width="11.5546875" style="10"/>
    <col min="2883" max="2883" width="1.44140625" style="10" customWidth="1"/>
    <col min="2884" max="2884" width="11.5546875" style="10"/>
    <col min="2885" max="2885" width="1.44140625" style="10" customWidth="1"/>
    <col min="2886" max="2886" width="11.5546875" style="10"/>
    <col min="2887" max="2887" width="1.44140625" style="10" customWidth="1"/>
    <col min="2888" max="3072" width="11.5546875" style="10"/>
    <col min="3073" max="3073" width="4.5546875" style="10" customWidth="1"/>
    <col min="3074" max="3074" width="1.44140625" style="10" customWidth="1"/>
    <col min="3075" max="3075" width="15.44140625" style="10" customWidth="1"/>
    <col min="3076" max="3076" width="1.44140625" style="10" customWidth="1"/>
    <col min="3077" max="3077" width="11.6640625" style="10" customWidth="1"/>
    <col min="3078" max="3078" width="1.44140625" style="10" customWidth="1"/>
    <col min="3079" max="3079" width="8" style="10" customWidth="1"/>
    <col min="3080" max="3080" width="1.44140625" style="10" customWidth="1"/>
    <col min="3081" max="3081" width="7.33203125" style="10" customWidth="1"/>
    <col min="3082" max="3082" width="1.44140625" style="10" customWidth="1"/>
    <col min="3083" max="3083" width="11.5546875" style="10"/>
    <col min="3084" max="3084" width="1.44140625" style="10" customWidth="1"/>
    <col min="3085" max="3085" width="11.77734375" style="10" customWidth="1"/>
    <col min="3086" max="3086" width="1.44140625" style="10" customWidth="1"/>
    <col min="3087" max="3087" width="7.6640625" style="10" customWidth="1"/>
    <col min="3088" max="3088" width="1.44140625" style="10" customWidth="1"/>
    <col min="3089" max="3089" width="7.6640625" style="10" customWidth="1"/>
    <col min="3090" max="3090" width="1.44140625" style="10" customWidth="1"/>
    <col min="3091" max="3091" width="11.77734375" style="10" bestFit="1" customWidth="1"/>
    <col min="3092" max="3092" width="1.44140625" style="10" customWidth="1"/>
    <col min="3093" max="3093" width="7.33203125" style="10" customWidth="1"/>
    <col min="3094" max="3094" width="1.44140625" style="10" customWidth="1"/>
    <col min="3095" max="3095" width="7.5546875" style="10" customWidth="1"/>
    <col min="3096" max="3096" width="1.44140625" style="10" customWidth="1"/>
    <col min="3097" max="3097" width="10.77734375" style="10" customWidth="1"/>
    <col min="3098" max="3098" width="1.44140625" style="10" customWidth="1"/>
    <col min="3099" max="3099" width="10.33203125" style="10" customWidth="1"/>
    <col min="3100" max="3100" width="1.44140625" style="10" customWidth="1"/>
    <col min="3101" max="3101" width="9.5546875" style="10" customWidth="1"/>
    <col min="3102" max="3102" width="1" style="10" customWidth="1"/>
    <col min="3103" max="3103" width="1.44140625" style="10" customWidth="1"/>
    <col min="3104" max="3104" width="13.109375" style="10" customWidth="1"/>
    <col min="3105" max="3105" width="1.44140625" style="10" customWidth="1"/>
    <col min="3106" max="3106" width="8.44140625" style="10" customWidth="1"/>
    <col min="3107" max="3107" width="1.44140625" style="10" customWidth="1"/>
    <col min="3108" max="3108" width="8.44140625" style="10" customWidth="1"/>
    <col min="3109" max="3109" width="1.44140625" style="10" customWidth="1"/>
    <col min="3110" max="3110" width="11.5546875" style="10"/>
    <col min="3111" max="3111" width="1.44140625" style="10" customWidth="1"/>
    <col min="3112" max="3112" width="8.44140625" style="10" customWidth="1"/>
    <col min="3113" max="3113" width="1.44140625" style="10" customWidth="1"/>
    <col min="3114" max="3114" width="7.6640625" style="10" customWidth="1"/>
    <col min="3115" max="3115" width="1.44140625" style="10" customWidth="1"/>
    <col min="3116" max="3116" width="11.5546875" style="10"/>
    <col min="3117" max="3117" width="1.44140625" style="10" customWidth="1"/>
    <col min="3118" max="3118" width="10.77734375" style="10" customWidth="1"/>
    <col min="3119" max="3119" width="1.44140625" style="10" customWidth="1"/>
    <col min="3120" max="3120" width="9.21875" style="10" customWidth="1"/>
    <col min="3121" max="3121" width="0.88671875" style="10" customWidth="1"/>
    <col min="3122" max="3122" width="10.21875" style="10" customWidth="1"/>
    <col min="3123" max="3123" width="1.109375" style="10" customWidth="1"/>
    <col min="3124" max="3124" width="8.5546875" style="10" customWidth="1"/>
    <col min="3125" max="3125" width="1" style="10" customWidth="1"/>
    <col min="3126" max="3126" width="9.44140625" style="10" customWidth="1"/>
    <col min="3127" max="3127" width="1.109375" style="10" customWidth="1"/>
    <col min="3128" max="3128" width="9.21875" style="10" customWidth="1"/>
    <col min="3129" max="3129" width="1.44140625" style="10" customWidth="1"/>
    <col min="3130" max="3130" width="10.33203125" style="10" customWidth="1"/>
    <col min="3131" max="3131" width="2.21875" style="10" customWidth="1"/>
    <col min="3132" max="3132" width="4.109375" style="10" customWidth="1"/>
    <col min="3133" max="3133" width="1.109375" style="10" customWidth="1"/>
    <col min="3134" max="3134" width="7.6640625" style="10" customWidth="1"/>
    <col min="3135" max="3135" width="1.44140625" style="10" customWidth="1"/>
    <col min="3136" max="3136" width="11.5546875" style="10"/>
    <col min="3137" max="3137" width="1.44140625" style="10" customWidth="1"/>
    <col min="3138" max="3138" width="11.5546875" style="10"/>
    <col min="3139" max="3139" width="1.44140625" style="10" customWidth="1"/>
    <col min="3140" max="3140" width="11.5546875" style="10"/>
    <col min="3141" max="3141" width="1.44140625" style="10" customWidth="1"/>
    <col min="3142" max="3142" width="11.5546875" style="10"/>
    <col min="3143" max="3143" width="1.44140625" style="10" customWidth="1"/>
    <col min="3144" max="3328" width="11.5546875" style="10"/>
    <col min="3329" max="3329" width="4.5546875" style="10" customWidth="1"/>
    <col min="3330" max="3330" width="1.44140625" style="10" customWidth="1"/>
    <col min="3331" max="3331" width="15.44140625" style="10" customWidth="1"/>
    <col min="3332" max="3332" width="1.44140625" style="10" customWidth="1"/>
    <col min="3333" max="3333" width="11.6640625" style="10" customWidth="1"/>
    <col min="3334" max="3334" width="1.44140625" style="10" customWidth="1"/>
    <col min="3335" max="3335" width="8" style="10" customWidth="1"/>
    <col min="3336" max="3336" width="1.44140625" style="10" customWidth="1"/>
    <col min="3337" max="3337" width="7.33203125" style="10" customWidth="1"/>
    <col min="3338" max="3338" width="1.44140625" style="10" customWidth="1"/>
    <col min="3339" max="3339" width="11.5546875" style="10"/>
    <col min="3340" max="3340" width="1.44140625" style="10" customWidth="1"/>
    <col min="3341" max="3341" width="11.77734375" style="10" customWidth="1"/>
    <col min="3342" max="3342" width="1.44140625" style="10" customWidth="1"/>
    <col min="3343" max="3343" width="7.6640625" style="10" customWidth="1"/>
    <col min="3344" max="3344" width="1.44140625" style="10" customWidth="1"/>
    <col min="3345" max="3345" width="7.6640625" style="10" customWidth="1"/>
    <col min="3346" max="3346" width="1.44140625" style="10" customWidth="1"/>
    <col min="3347" max="3347" width="11.77734375" style="10" bestFit="1" customWidth="1"/>
    <col min="3348" max="3348" width="1.44140625" style="10" customWidth="1"/>
    <col min="3349" max="3349" width="7.33203125" style="10" customWidth="1"/>
    <col min="3350" max="3350" width="1.44140625" style="10" customWidth="1"/>
    <col min="3351" max="3351" width="7.5546875" style="10" customWidth="1"/>
    <col min="3352" max="3352" width="1.44140625" style="10" customWidth="1"/>
    <col min="3353" max="3353" width="10.77734375" style="10" customWidth="1"/>
    <col min="3354" max="3354" width="1.44140625" style="10" customWidth="1"/>
    <col min="3355" max="3355" width="10.33203125" style="10" customWidth="1"/>
    <col min="3356" max="3356" width="1.44140625" style="10" customWidth="1"/>
    <col min="3357" max="3357" width="9.5546875" style="10" customWidth="1"/>
    <col min="3358" max="3358" width="1" style="10" customWidth="1"/>
    <col min="3359" max="3359" width="1.44140625" style="10" customWidth="1"/>
    <col min="3360" max="3360" width="13.109375" style="10" customWidth="1"/>
    <col min="3361" max="3361" width="1.44140625" style="10" customWidth="1"/>
    <col min="3362" max="3362" width="8.44140625" style="10" customWidth="1"/>
    <col min="3363" max="3363" width="1.44140625" style="10" customWidth="1"/>
    <col min="3364" max="3364" width="8.44140625" style="10" customWidth="1"/>
    <col min="3365" max="3365" width="1.44140625" style="10" customWidth="1"/>
    <col min="3366" max="3366" width="11.5546875" style="10"/>
    <col min="3367" max="3367" width="1.44140625" style="10" customWidth="1"/>
    <col min="3368" max="3368" width="8.44140625" style="10" customWidth="1"/>
    <col min="3369" max="3369" width="1.44140625" style="10" customWidth="1"/>
    <col min="3370" max="3370" width="7.6640625" style="10" customWidth="1"/>
    <col min="3371" max="3371" width="1.44140625" style="10" customWidth="1"/>
    <col min="3372" max="3372" width="11.5546875" style="10"/>
    <col min="3373" max="3373" width="1.44140625" style="10" customWidth="1"/>
    <col min="3374" max="3374" width="10.77734375" style="10" customWidth="1"/>
    <col min="3375" max="3375" width="1.44140625" style="10" customWidth="1"/>
    <col min="3376" max="3376" width="9.21875" style="10" customWidth="1"/>
    <col min="3377" max="3377" width="0.88671875" style="10" customWidth="1"/>
    <col min="3378" max="3378" width="10.21875" style="10" customWidth="1"/>
    <col min="3379" max="3379" width="1.109375" style="10" customWidth="1"/>
    <col min="3380" max="3380" width="8.5546875" style="10" customWidth="1"/>
    <col min="3381" max="3381" width="1" style="10" customWidth="1"/>
    <col min="3382" max="3382" width="9.44140625" style="10" customWidth="1"/>
    <col min="3383" max="3383" width="1.109375" style="10" customWidth="1"/>
    <col min="3384" max="3384" width="9.21875" style="10" customWidth="1"/>
    <col min="3385" max="3385" width="1.44140625" style="10" customWidth="1"/>
    <col min="3386" max="3386" width="10.33203125" style="10" customWidth="1"/>
    <col min="3387" max="3387" width="2.21875" style="10" customWidth="1"/>
    <col min="3388" max="3388" width="4.109375" style="10" customWidth="1"/>
    <col min="3389" max="3389" width="1.109375" style="10" customWidth="1"/>
    <col min="3390" max="3390" width="7.6640625" style="10" customWidth="1"/>
    <col min="3391" max="3391" width="1.44140625" style="10" customWidth="1"/>
    <col min="3392" max="3392" width="11.5546875" style="10"/>
    <col min="3393" max="3393" width="1.44140625" style="10" customWidth="1"/>
    <col min="3394" max="3394" width="11.5546875" style="10"/>
    <col min="3395" max="3395" width="1.44140625" style="10" customWidth="1"/>
    <col min="3396" max="3396" width="11.5546875" style="10"/>
    <col min="3397" max="3397" width="1.44140625" style="10" customWidth="1"/>
    <col min="3398" max="3398" width="11.5546875" style="10"/>
    <col min="3399" max="3399" width="1.44140625" style="10" customWidth="1"/>
    <col min="3400" max="3584" width="11.5546875" style="10"/>
    <col min="3585" max="3585" width="4.5546875" style="10" customWidth="1"/>
    <col min="3586" max="3586" width="1.44140625" style="10" customWidth="1"/>
    <col min="3587" max="3587" width="15.44140625" style="10" customWidth="1"/>
    <col min="3588" max="3588" width="1.44140625" style="10" customWidth="1"/>
    <col min="3589" max="3589" width="11.6640625" style="10" customWidth="1"/>
    <col min="3590" max="3590" width="1.44140625" style="10" customWidth="1"/>
    <col min="3591" max="3591" width="8" style="10" customWidth="1"/>
    <col min="3592" max="3592" width="1.44140625" style="10" customWidth="1"/>
    <col min="3593" max="3593" width="7.33203125" style="10" customWidth="1"/>
    <col min="3594" max="3594" width="1.44140625" style="10" customWidth="1"/>
    <col min="3595" max="3595" width="11.5546875" style="10"/>
    <col min="3596" max="3596" width="1.44140625" style="10" customWidth="1"/>
    <col min="3597" max="3597" width="11.77734375" style="10" customWidth="1"/>
    <col min="3598" max="3598" width="1.44140625" style="10" customWidth="1"/>
    <col min="3599" max="3599" width="7.6640625" style="10" customWidth="1"/>
    <col min="3600" max="3600" width="1.44140625" style="10" customWidth="1"/>
    <col min="3601" max="3601" width="7.6640625" style="10" customWidth="1"/>
    <col min="3602" max="3602" width="1.44140625" style="10" customWidth="1"/>
    <col min="3603" max="3603" width="11.77734375" style="10" bestFit="1" customWidth="1"/>
    <col min="3604" max="3604" width="1.44140625" style="10" customWidth="1"/>
    <col min="3605" max="3605" width="7.33203125" style="10" customWidth="1"/>
    <col min="3606" max="3606" width="1.44140625" style="10" customWidth="1"/>
    <col min="3607" max="3607" width="7.5546875" style="10" customWidth="1"/>
    <col min="3608" max="3608" width="1.44140625" style="10" customWidth="1"/>
    <col min="3609" max="3609" width="10.77734375" style="10" customWidth="1"/>
    <col min="3610" max="3610" width="1.44140625" style="10" customWidth="1"/>
    <col min="3611" max="3611" width="10.33203125" style="10" customWidth="1"/>
    <col min="3612" max="3612" width="1.44140625" style="10" customWidth="1"/>
    <col min="3613" max="3613" width="9.5546875" style="10" customWidth="1"/>
    <col min="3614" max="3614" width="1" style="10" customWidth="1"/>
    <col min="3615" max="3615" width="1.44140625" style="10" customWidth="1"/>
    <col min="3616" max="3616" width="13.109375" style="10" customWidth="1"/>
    <col min="3617" max="3617" width="1.44140625" style="10" customWidth="1"/>
    <col min="3618" max="3618" width="8.44140625" style="10" customWidth="1"/>
    <col min="3619" max="3619" width="1.44140625" style="10" customWidth="1"/>
    <col min="3620" max="3620" width="8.44140625" style="10" customWidth="1"/>
    <col min="3621" max="3621" width="1.44140625" style="10" customWidth="1"/>
    <col min="3622" max="3622" width="11.5546875" style="10"/>
    <col min="3623" max="3623" width="1.44140625" style="10" customWidth="1"/>
    <col min="3624" max="3624" width="8.44140625" style="10" customWidth="1"/>
    <col min="3625" max="3625" width="1.44140625" style="10" customWidth="1"/>
    <col min="3626" max="3626" width="7.6640625" style="10" customWidth="1"/>
    <col min="3627" max="3627" width="1.44140625" style="10" customWidth="1"/>
    <col min="3628" max="3628" width="11.5546875" style="10"/>
    <col min="3629" max="3629" width="1.44140625" style="10" customWidth="1"/>
    <col min="3630" max="3630" width="10.77734375" style="10" customWidth="1"/>
    <col min="3631" max="3631" width="1.44140625" style="10" customWidth="1"/>
    <col min="3632" max="3632" width="9.21875" style="10" customWidth="1"/>
    <col min="3633" max="3633" width="0.88671875" style="10" customWidth="1"/>
    <col min="3634" max="3634" width="10.21875" style="10" customWidth="1"/>
    <col min="3635" max="3635" width="1.109375" style="10" customWidth="1"/>
    <col min="3636" max="3636" width="8.5546875" style="10" customWidth="1"/>
    <col min="3637" max="3637" width="1" style="10" customWidth="1"/>
    <col min="3638" max="3638" width="9.44140625" style="10" customWidth="1"/>
    <col min="3639" max="3639" width="1.109375" style="10" customWidth="1"/>
    <col min="3640" max="3640" width="9.21875" style="10" customWidth="1"/>
    <col min="3641" max="3641" width="1.44140625" style="10" customWidth="1"/>
    <col min="3642" max="3642" width="10.33203125" style="10" customWidth="1"/>
    <col min="3643" max="3643" width="2.21875" style="10" customWidth="1"/>
    <col min="3644" max="3644" width="4.109375" style="10" customWidth="1"/>
    <col min="3645" max="3645" width="1.109375" style="10" customWidth="1"/>
    <col min="3646" max="3646" width="7.6640625" style="10" customWidth="1"/>
    <col min="3647" max="3647" width="1.44140625" style="10" customWidth="1"/>
    <col min="3648" max="3648" width="11.5546875" style="10"/>
    <col min="3649" max="3649" width="1.44140625" style="10" customWidth="1"/>
    <col min="3650" max="3650" width="11.5546875" style="10"/>
    <col min="3651" max="3651" width="1.44140625" style="10" customWidth="1"/>
    <col min="3652" max="3652" width="11.5546875" style="10"/>
    <col min="3653" max="3653" width="1.44140625" style="10" customWidth="1"/>
    <col min="3654" max="3654" width="11.5546875" style="10"/>
    <col min="3655" max="3655" width="1.44140625" style="10" customWidth="1"/>
    <col min="3656" max="3840" width="11.5546875" style="10"/>
    <col min="3841" max="3841" width="4.5546875" style="10" customWidth="1"/>
    <col min="3842" max="3842" width="1.44140625" style="10" customWidth="1"/>
    <col min="3843" max="3843" width="15.44140625" style="10" customWidth="1"/>
    <col min="3844" max="3844" width="1.44140625" style="10" customWidth="1"/>
    <col min="3845" max="3845" width="11.6640625" style="10" customWidth="1"/>
    <col min="3846" max="3846" width="1.44140625" style="10" customWidth="1"/>
    <col min="3847" max="3847" width="8" style="10" customWidth="1"/>
    <col min="3848" max="3848" width="1.44140625" style="10" customWidth="1"/>
    <col min="3849" max="3849" width="7.33203125" style="10" customWidth="1"/>
    <col min="3850" max="3850" width="1.44140625" style="10" customWidth="1"/>
    <col min="3851" max="3851" width="11.5546875" style="10"/>
    <col min="3852" max="3852" width="1.44140625" style="10" customWidth="1"/>
    <col min="3853" max="3853" width="11.77734375" style="10" customWidth="1"/>
    <col min="3854" max="3854" width="1.44140625" style="10" customWidth="1"/>
    <col min="3855" max="3855" width="7.6640625" style="10" customWidth="1"/>
    <col min="3856" max="3856" width="1.44140625" style="10" customWidth="1"/>
    <col min="3857" max="3857" width="7.6640625" style="10" customWidth="1"/>
    <col min="3858" max="3858" width="1.44140625" style="10" customWidth="1"/>
    <col min="3859" max="3859" width="11.77734375" style="10" bestFit="1" customWidth="1"/>
    <col min="3860" max="3860" width="1.44140625" style="10" customWidth="1"/>
    <col min="3861" max="3861" width="7.33203125" style="10" customWidth="1"/>
    <col min="3862" max="3862" width="1.44140625" style="10" customWidth="1"/>
    <col min="3863" max="3863" width="7.5546875" style="10" customWidth="1"/>
    <col min="3864" max="3864" width="1.44140625" style="10" customWidth="1"/>
    <col min="3865" max="3865" width="10.77734375" style="10" customWidth="1"/>
    <col min="3866" max="3866" width="1.44140625" style="10" customWidth="1"/>
    <col min="3867" max="3867" width="10.33203125" style="10" customWidth="1"/>
    <col min="3868" max="3868" width="1.44140625" style="10" customWidth="1"/>
    <col min="3869" max="3869" width="9.5546875" style="10" customWidth="1"/>
    <col min="3870" max="3870" width="1" style="10" customWidth="1"/>
    <col min="3871" max="3871" width="1.44140625" style="10" customWidth="1"/>
    <col min="3872" max="3872" width="13.109375" style="10" customWidth="1"/>
    <col min="3873" max="3873" width="1.44140625" style="10" customWidth="1"/>
    <col min="3874" max="3874" width="8.44140625" style="10" customWidth="1"/>
    <col min="3875" max="3875" width="1.44140625" style="10" customWidth="1"/>
    <col min="3876" max="3876" width="8.44140625" style="10" customWidth="1"/>
    <col min="3877" max="3877" width="1.44140625" style="10" customWidth="1"/>
    <col min="3878" max="3878" width="11.5546875" style="10"/>
    <col min="3879" max="3879" width="1.44140625" style="10" customWidth="1"/>
    <col min="3880" max="3880" width="8.44140625" style="10" customWidth="1"/>
    <col min="3881" max="3881" width="1.44140625" style="10" customWidth="1"/>
    <col min="3882" max="3882" width="7.6640625" style="10" customWidth="1"/>
    <col min="3883" max="3883" width="1.44140625" style="10" customWidth="1"/>
    <col min="3884" max="3884" width="11.5546875" style="10"/>
    <col min="3885" max="3885" width="1.44140625" style="10" customWidth="1"/>
    <col min="3886" max="3886" width="10.77734375" style="10" customWidth="1"/>
    <col min="3887" max="3887" width="1.44140625" style="10" customWidth="1"/>
    <col min="3888" max="3888" width="9.21875" style="10" customWidth="1"/>
    <col min="3889" max="3889" width="0.88671875" style="10" customWidth="1"/>
    <col min="3890" max="3890" width="10.21875" style="10" customWidth="1"/>
    <col min="3891" max="3891" width="1.109375" style="10" customWidth="1"/>
    <col min="3892" max="3892" width="8.5546875" style="10" customWidth="1"/>
    <col min="3893" max="3893" width="1" style="10" customWidth="1"/>
    <col min="3894" max="3894" width="9.44140625" style="10" customWidth="1"/>
    <col min="3895" max="3895" width="1.109375" style="10" customWidth="1"/>
    <col min="3896" max="3896" width="9.21875" style="10" customWidth="1"/>
    <col min="3897" max="3897" width="1.44140625" style="10" customWidth="1"/>
    <col min="3898" max="3898" width="10.33203125" style="10" customWidth="1"/>
    <col min="3899" max="3899" width="2.21875" style="10" customWidth="1"/>
    <col min="3900" max="3900" width="4.109375" style="10" customWidth="1"/>
    <col min="3901" max="3901" width="1.109375" style="10" customWidth="1"/>
    <col min="3902" max="3902" width="7.6640625" style="10" customWidth="1"/>
    <col min="3903" max="3903" width="1.44140625" style="10" customWidth="1"/>
    <col min="3904" max="3904" width="11.5546875" style="10"/>
    <col min="3905" max="3905" width="1.44140625" style="10" customWidth="1"/>
    <col min="3906" max="3906" width="11.5546875" style="10"/>
    <col min="3907" max="3907" width="1.44140625" style="10" customWidth="1"/>
    <col min="3908" max="3908" width="11.5546875" style="10"/>
    <col min="3909" max="3909" width="1.44140625" style="10" customWidth="1"/>
    <col min="3910" max="3910" width="11.5546875" style="10"/>
    <col min="3911" max="3911" width="1.44140625" style="10" customWidth="1"/>
    <col min="3912" max="4096" width="11.5546875" style="10"/>
    <col min="4097" max="4097" width="4.5546875" style="10" customWidth="1"/>
    <col min="4098" max="4098" width="1.44140625" style="10" customWidth="1"/>
    <col min="4099" max="4099" width="15.44140625" style="10" customWidth="1"/>
    <col min="4100" max="4100" width="1.44140625" style="10" customWidth="1"/>
    <col min="4101" max="4101" width="11.6640625" style="10" customWidth="1"/>
    <col min="4102" max="4102" width="1.44140625" style="10" customWidth="1"/>
    <col min="4103" max="4103" width="8" style="10" customWidth="1"/>
    <col min="4104" max="4104" width="1.44140625" style="10" customWidth="1"/>
    <col min="4105" max="4105" width="7.33203125" style="10" customWidth="1"/>
    <col min="4106" max="4106" width="1.44140625" style="10" customWidth="1"/>
    <col min="4107" max="4107" width="11.5546875" style="10"/>
    <col min="4108" max="4108" width="1.44140625" style="10" customWidth="1"/>
    <col min="4109" max="4109" width="11.77734375" style="10" customWidth="1"/>
    <col min="4110" max="4110" width="1.44140625" style="10" customWidth="1"/>
    <col min="4111" max="4111" width="7.6640625" style="10" customWidth="1"/>
    <col min="4112" max="4112" width="1.44140625" style="10" customWidth="1"/>
    <col min="4113" max="4113" width="7.6640625" style="10" customWidth="1"/>
    <col min="4114" max="4114" width="1.44140625" style="10" customWidth="1"/>
    <col min="4115" max="4115" width="11.77734375" style="10" bestFit="1" customWidth="1"/>
    <col min="4116" max="4116" width="1.44140625" style="10" customWidth="1"/>
    <col min="4117" max="4117" width="7.33203125" style="10" customWidth="1"/>
    <col min="4118" max="4118" width="1.44140625" style="10" customWidth="1"/>
    <col min="4119" max="4119" width="7.5546875" style="10" customWidth="1"/>
    <col min="4120" max="4120" width="1.44140625" style="10" customWidth="1"/>
    <col min="4121" max="4121" width="10.77734375" style="10" customWidth="1"/>
    <col min="4122" max="4122" width="1.44140625" style="10" customWidth="1"/>
    <col min="4123" max="4123" width="10.33203125" style="10" customWidth="1"/>
    <col min="4124" max="4124" width="1.44140625" style="10" customWidth="1"/>
    <col min="4125" max="4125" width="9.5546875" style="10" customWidth="1"/>
    <col min="4126" max="4126" width="1" style="10" customWidth="1"/>
    <col min="4127" max="4127" width="1.44140625" style="10" customWidth="1"/>
    <col min="4128" max="4128" width="13.109375" style="10" customWidth="1"/>
    <col min="4129" max="4129" width="1.44140625" style="10" customWidth="1"/>
    <col min="4130" max="4130" width="8.44140625" style="10" customWidth="1"/>
    <col min="4131" max="4131" width="1.44140625" style="10" customWidth="1"/>
    <col min="4132" max="4132" width="8.44140625" style="10" customWidth="1"/>
    <col min="4133" max="4133" width="1.44140625" style="10" customWidth="1"/>
    <col min="4134" max="4134" width="11.5546875" style="10"/>
    <col min="4135" max="4135" width="1.44140625" style="10" customWidth="1"/>
    <col min="4136" max="4136" width="8.44140625" style="10" customWidth="1"/>
    <col min="4137" max="4137" width="1.44140625" style="10" customWidth="1"/>
    <col min="4138" max="4138" width="7.6640625" style="10" customWidth="1"/>
    <col min="4139" max="4139" width="1.44140625" style="10" customWidth="1"/>
    <col min="4140" max="4140" width="11.5546875" style="10"/>
    <col min="4141" max="4141" width="1.44140625" style="10" customWidth="1"/>
    <col min="4142" max="4142" width="10.77734375" style="10" customWidth="1"/>
    <col min="4143" max="4143" width="1.44140625" style="10" customWidth="1"/>
    <col min="4144" max="4144" width="9.21875" style="10" customWidth="1"/>
    <col min="4145" max="4145" width="0.88671875" style="10" customWidth="1"/>
    <col min="4146" max="4146" width="10.21875" style="10" customWidth="1"/>
    <col min="4147" max="4147" width="1.109375" style="10" customWidth="1"/>
    <col min="4148" max="4148" width="8.5546875" style="10" customWidth="1"/>
    <col min="4149" max="4149" width="1" style="10" customWidth="1"/>
    <col min="4150" max="4150" width="9.44140625" style="10" customWidth="1"/>
    <col min="4151" max="4151" width="1.109375" style="10" customWidth="1"/>
    <col min="4152" max="4152" width="9.21875" style="10" customWidth="1"/>
    <col min="4153" max="4153" width="1.44140625" style="10" customWidth="1"/>
    <col min="4154" max="4154" width="10.33203125" style="10" customWidth="1"/>
    <col min="4155" max="4155" width="2.21875" style="10" customWidth="1"/>
    <col min="4156" max="4156" width="4.109375" style="10" customWidth="1"/>
    <col min="4157" max="4157" width="1.109375" style="10" customWidth="1"/>
    <col min="4158" max="4158" width="7.6640625" style="10" customWidth="1"/>
    <col min="4159" max="4159" width="1.44140625" style="10" customWidth="1"/>
    <col min="4160" max="4160" width="11.5546875" style="10"/>
    <col min="4161" max="4161" width="1.44140625" style="10" customWidth="1"/>
    <col min="4162" max="4162" width="11.5546875" style="10"/>
    <col min="4163" max="4163" width="1.44140625" style="10" customWidth="1"/>
    <col min="4164" max="4164" width="11.5546875" style="10"/>
    <col min="4165" max="4165" width="1.44140625" style="10" customWidth="1"/>
    <col min="4166" max="4166" width="11.5546875" style="10"/>
    <col min="4167" max="4167" width="1.44140625" style="10" customWidth="1"/>
    <col min="4168" max="4352" width="11.5546875" style="10"/>
    <col min="4353" max="4353" width="4.5546875" style="10" customWidth="1"/>
    <col min="4354" max="4354" width="1.44140625" style="10" customWidth="1"/>
    <col min="4355" max="4355" width="15.44140625" style="10" customWidth="1"/>
    <col min="4356" max="4356" width="1.44140625" style="10" customWidth="1"/>
    <col min="4357" max="4357" width="11.6640625" style="10" customWidth="1"/>
    <col min="4358" max="4358" width="1.44140625" style="10" customWidth="1"/>
    <col min="4359" max="4359" width="8" style="10" customWidth="1"/>
    <col min="4360" max="4360" width="1.44140625" style="10" customWidth="1"/>
    <col min="4361" max="4361" width="7.33203125" style="10" customWidth="1"/>
    <col min="4362" max="4362" width="1.44140625" style="10" customWidth="1"/>
    <col min="4363" max="4363" width="11.5546875" style="10"/>
    <col min="4364" max="4364" width="1.44140625" style="10" customWidth="1"/>
    <col min="4365" max="4365" width="11.77734375" style="10" customWidth="1"/>
    <col min="4366" max="4366" width="1.44140625" style="10" customWidth="1"/>
    <col min="4367" max="4367" width="7.6640625" style="10" customWidth="1"/>
    <col min="4368" max="4368" width="1.44140625" style="10" customWidth="1"/>
    <col min="4369" max="4369" width="7.6640625" style="10" customWidth="1"/>
    <col min="4370" max="4370" width="1.44140625" style="10" customWidth="1"/>
    <col min="4371" max="4371" width="11.77734375" style="10" bestFit="1" customWidth="1"/>
    <col min="4372" max="4372" width="1.44140625" style="10" customWidth="1"/>
    <col min="4373" max="4373" width="7.33203125" style="10" customWidth="1"/>
    <col min="4374" max="4374" width="1.44140625" style="10" customWidth="1"/>
    <col min="4375" max="4375" width="7.5546875" style="10" customWidth="1"/>
    <col min="4376" max="4376" width="1.44140625" style="10" customWidth="1"/>
    <col min="4377" max="4377" width="10.77734375" style="10" customWidth="1"/>
    <col min="4378" max="4378" width="1.44140625" style="10" customWidth="1"/>
    <col min="4379" max="4379" width="10.33203125" style="10" customWidth="1"/>
    <col min="4380" max="4380" width="1.44140625" style="10" customWidth="1"/>
    <col min="4381" max="4381" width="9.5546875" style="10" customWidth="1"/>
    <col min="4382" max="4382" width="1" style="10" customWidth="1"/>
    <col min="4383" max="4383" width="1.44140625" style="10" customWidth="1"/>
    <col min="4384" max="4384" width="13.109375" style="10" customWidth="1"/>
    <col min="4385" max="4385" width="1.44140625" style="10" customWidth="1"/>
    <col min="4386" max="4386" width="8.44140625" style="10" customWidth="1"/>
    <col min="4387" max="4387" width="1.44140625" style="10" customWidth="1"/>
    <col min="4388" max="4388" width="8.44140625" style="10" customWidth="1"/>
    <col min="4389" max="4389" width="1.44140625" style="10" customWidth="1"/>
    <col min="4390" max="4390" width="11.5546875" style="10"/>
    <col min="4391" max="4391" width="1.44140625" style="10" customWidth="1"/>
    <col min="4392" max="4392" width="8.44140625" style="10" customWidth="1"/>
    <col min="4393" max="4393" width="1.44140625" style="10" customWidth="1"/>
    <col min="4394" max="4394" width="7.6640625" style="10" customWidth="1"/>
    <col min="4395" max="4395" width="1.44140625" style="10" customWidth="1"/>
    <col min="4396" max="4396" width="11.5546875" style="10"/>
    <col min="4397" max="4397" width="1.44140625" style="10" customWidth="1"/>
    <col min="4398" max="4398" width="10.77734375" style="10" customWidth="1"/>
    <col min="4399" max="4399" width="1.44140625" style="10" customWidth="1"/>
    <col min="4400" max="4400" width="9.21875" style="10" customWidth="1"/>
    <col min="4401" max="4401" width="0.88671875" style="10" customWidth="1"/>
    <col min="4402" max="4402" width="10.21875" style="10" customWidth="1"/>
    <col min="4403" max="4403" width="1.109375" style="10" customWidth="1"/>
    <col min="4404" max="4404" width="8.5546875" style="10" customWidth="1"/>
    <col min="4405" max="4405" width="1" style="10" customWidth="1"/>
    <col min="4406" max="4406" width="9.44140625" style="10" customWidth="1"/>
    <col min="4407" max="4407" width="1.109375" style="10" customWidth="1"/>
    <col min="4408" max="4408" width="9.21875" style="10" customWidth="1"/>
    <col min="4409" max="4409" width="1.44140625" style="10" customWidth="1"/>
    <col min="4410" max="4410" width="10.33203125" style="10" customWidth="1"/>
    <col min="4411" max="4411" width="2.21875" style="10" customWidth="1"/>
    <col min="4412" max="4412" width="4.109375" style="10" customWidth="1"/>
    <col min="4413" max="4413" width="1.109375" style="10" customWidth="1"/>
    <col min="4414" max="4414" width="7.6640625" style="10" customWidth="1"/>
    <col min="4415" max="4415" width="1.44140625" style="10" customWidth="1"/>
    <col min="4416" max="4416" width="11.5546875" style="10"/>
    <col min="4417" max="4417" width="1.44140625" style="10" customWidth="1"/>
    <col min="4418" max="4418" width="11.5546875" style="10"/>
    <col min="4419" max="4419" width="1.44140625" style="10" customWidth="1"/>
    <col min="4420" max="4420" width="11.5546875" style="10"/>
    <col min="4421" max="4421" width="1.44140625" style="10" customWidth="1"/>
    <col min="4422" max="4422" width="11.5546875" style="10"/>
    <col min="4423" max="4423" width="1.44140625" style="10" customWidth="1"/>
    <col min="4424" max="4608" width="11.5546875" style="10"/>
    <col min="4609" max="4609" width="4.5546875" style="10" customWidth="1"/>
    <col min="4610" max="4610" width="1.44140625" style="10" customWidth="1"/>
    <col min="4611" max="4611" width="15.44140625" style="10" customWidth="1"/>
    <col min="4612" max="4612" width="1.44140625" style="10" customWidth="1"/>
    <col min="4613" max="4613" width="11.6640625" style="10" customWidth="1"/>
    <col min="4614" max="4614" width="1.44140625" style="10" customWidth="1"/>
    <col min="4615" max="4615" width="8" style="10" customWidth="1"/>
    <col min="4616" max="4616" width="1.44140625" style="10" customWidth="1"/>
    <col min="4617" max="4617" width="7.33203125" style="10" customWidth="1"/>
    <col min="4618" max="4618" width="1.44140625" style="10" customWidth="1"/>
    <col min="4619" max="4619" width="11.5546875" style="10"/>
    <col min="4620" max="4620" width="1.44140625" style="10" customWidth="1"/>
    <col min="4621" max="4621" width="11.77734375" style="10" customWidth="1"/>
    <col min="4622" max="4622" width="1.44140625" style="10" customWidth="1"/>
    <col min="4623" max="4623" width="7.6640625" style="10" customWidth="1"/>
    <col min="4624" max="4624" width="1.44140625" style="10" customWidth="1"/>
    <col min="4625" max="4625" width="7.6640625" style="10" customWidth="1"/>
    <col min="4626" max="4626" width="1.44140625" style="10" customWidth="1"/>
    <col min="4627" max="4627" width="11.77734375" style="10" bestFit="1" customWidth="1"/>
    <col min="4628" max="4628" width="1.44140625" style="10" customWidth="1"/>
    <col min="4629" max="4629" width="7.33203125" style="10" customWidth="1"/>
    <col min="4630" max="4630" width="1.44140625" style="10" customWidth="1"/>
    <col min="4631" max="4631" width="7.5546875" style="10" customWidth="1"/>
    <col min="4632" max="4632" width="1.44140625" style="10" customWidth="1"/>
    <col min="4633" max="4633" width="10.77734375" style="10" customWidth="1"/>
    <col min="4634" max="4634" width="1.44140625" style="10" customWidth="1"/>
    <col min="4635" max="4635" width="10.33203125" style="10" customWidth="1"/>
    <col min="4636" max="4636" width="1.44140625" style="10" customWidth="1"/>
    <col min="4637" max="4637" width="9.5546875" style="10" customWidth="1"/>
    <col min="4638" max="4638" width="1" style="10" customWidth="1"/>
    <col min="4639" max="4639" width="1.44140625" style="10" customWidth="1"/>
    <col min="4640" max="4640" width="13.109375" style="10" customWidth="1"/>
    <col min="4641" max="4641" width="1.44140625" style="10" customWidth="1"/>
    <col min="4642" max="4642" width="8.44140625" style="10" customWidth="1"/>
    <col min="4643" max="4643" width="1.44140625" style="10" customWidth="1"/>
    <col min="4644" max="4644" width="8.44140625" style="10" customWidth="1"/>
    <col min="4645" max="4645" width="1.44140625" style="10" customWidth="1"/>
    <col min="4646" max="4646" width="11.5546875" style="10"/>
    <col min="4647" max="4647" width="1.44140625" style="10" customWidth="1"/>
    <col min="4648" max="4648" width="8.44140625" style="10" customWidth="1"/>
    <col min="4649" max="4649" width="1.44140625" style="10" customWidth="1"/>
    <col min="4650" max="4650" width="7.6640625" style="10" customWidth="1"/>
    <col min="4651" max="4651" width="1.44140625" style="10" customWidth="1"/>
    <col min="4652" max="4652" width="11.5546875" style="10"/>
    <col min="4653" max="4653" width="1.44140625" style="10" customWidth="1"/>
    <col min="4654" max="4654" width="10.77734375" style="10" customWidth="1"/>
    <col min="4655" max="4655" width="1.44140625" style="10" customWidth="1"/>
    <col min="4656" max="4656" width="9.21875" style="10" customWidth="1"/>
    <col min="4657" max="4657" width="0.88671875" style="10" customWidth="1"/>
    <col min="4658" max="4658" width="10.21875" style="10" customWidth="1"/>
    <col min="4659" max="4659" width="1.109375" style="10" customWidth="1"/>
    <col min="4660" max="4660" width="8.5546875" style="10" customWidth="1"/>
    <col min="4661" max="4661" width="1" style="10" customWidth="1"/>
    <col min="4662" max="4662" width="9.44140625" style="10" customWidth="1"/>
    <col min="4663" max="4663" width="1.109375" style="10" customWidth="1"/>
    <col min="4664" max="4664" width="9.21875" style="10" customWidth="1"/>
    <col min="4665" max="4665" width="1.44140625" style="10" customWidth="1"/>
    <col min="4666" max="4666" width="10.33203125" style="10" customWidth="1"/>
    <col min="4667" max="4667" width="2.21875" style="10" customWidth="1"/>
    <col min="4668" max="4668" width="4.109375" style="10" customWidth="1"/>
    <col min="4669" max="4669" width="1.109375" style="10" customWidth="1"/>
    <col min="4670" max="4670" width="7.6640625" style="10" customWidth="1"/>
    <col min="4671" max="4671" width="1.44140625" style="10" customWidth="1"/>
    <col min="4672" max="4672" width="11.5546875" style="10"/>
    <col min="4673" max="4673" width="1.44140625" style="10" customWidth="1"/>
    <col min="4674" max="4674" width="11.5546875" style="10"/>
    <col min="4675" max="4675" width="1.44140625" style="10" customWidth="1"/>
    <col min="4676" max="4676" width="11.5546875" style="10"/>
    <col min="4677" max="4677" width="1.44140625" style="10" customWidth="1"/>
    <col min="4678" max="4678" width="11.5546875" style="10"/>
    <col min="4679" max="4679" width="1.44140625" style="10" customWidth="1"/>
    <col min="4680" max="4864" width="11.5546875" style="10"/>
    <col min="4865" max="4865" width="4.5546875" style="10" customWidth="1"/>
    <col min="4866" max="4866" width="1.44140625" style="10" customWidth="1"/>
    <col min="4867" max="4867" width="15.44140625" style="10" customWidth="1"/>
    <col min="4868" max="4868" width="1.44140625" style="10" customWidth="1"/>
    <col min="4869" max="4869" width="11.6640625" style="10" customWidth="1"/>
    <col min="4870" max="4870" width="1.44140625" style="10" customWidth="1"/>
    <col min="4871" max="4871" width="8" style="10" customWidth="1"/>
    <col min="4872" max="4872" width="1.44140625" style="10" customWidth="1"/>
    <col min="4873" max="4873" width="7.33203125" style="10" customWidth="1"/>
    <col min="4874" max="4874" width="1.44140625" style="10" customWidth="1"/>
    <col min="4875" max="4875" width="11.5546875" style="10"/>
    <col min="4876" max="4876" width="1.44140625" style="10" customWidth="1"/>
    <col min="4877" max="4877" width="11.77734375" style="10" customWidth="1"/>
    <col min="4878" max="4878" width="1.44140625" style="10" customWidth="1"/>
    <col min="4879" max="4879" width="7.6640625" style="10" customWidth="1"/>
    <col min="4880" max="4880" width="1.44140625" style="10" customWidth="1"/>
    <col min="4881" max="4881" width="7.6640625" style="10" customWidth="1"/>
    <col min="4882" max="4882" width="1.44140625" style="10" customWidth="1"/>
    <col min="4883" max="4883" width="11.77734375" style="10" bestFit="1" customWidth="1"/>
    <col min="4884" max="4884" width="1.44140625" style="10" customWidth="1"/>
    <col min="4885" max="4885" width="7.33203125" style="10" customWidth="1"/>
    <col min="4886" max="4886" width="1.44140625" style="10" customWidth="1"/>
    <col min="4887" max="4887" width="7.5546875" style="10" customWidth="1"/>
    <col min="4888" max="4888" width="1.44140625" style="10" customWidth="1"/>
    <col min="4889" max="4889" width="10.77734375" style="10" customWidth="1"/>
    <col min="4890" max="4890" width="1.44140625" style="10" customWidth="1"/>
    <col min="4891" max="4891" width="10.33203125" style="10" customWidth="1"/>
    <col min="4892" max="4892" width="1.44140625" style="10" customWidth="1"/>
    <col min="4893" max="4893" width="9.5546875" style="10" customWidth="1"/>
    <col min="4894" max="4894" width="1" style="10" customWidth="1"/>
    <col min="4895" max="4895" width="1.44140625" style="10" customWidth="1"/>
    <col min="4896" max="4896" width="13.109375" style="10" customWidth="1"/>
    <col min="4897" max="4897" width="1.44140625" style="10" customWidth="1"/>
    <col min="4898" max="4898" width="8.44140625" style="10" customWidth="1"/>
    <col min="4899" max="4899" width="1.44140625" style="10" customWidth="1"/>
    <col min="4900" max="4900" width="8.44140625" style="10" customWidth="1"/>
    <col min="4901" max="4901" width="1.44140625" style="10" customWidth="1"/>
    <col min="4902" max="4902" width="11.5546875" style="10"/>
    <col min="4903" max="4903" width="1.44140625" style="10" customWidth="1"/>
    <col min="4904" max="4904" width="8.44140625" style="10" customWidth="1"/>
    <col min="4905" max="4905" width="1.44140625" style="10" customWidth="1"/>
    <col min="4906" max="4906" width="7.6640625" style="10" customWidth="1"/>
    <col min="4907" max="4907" width="1.44140625" style="10" customWidth="1"/>
    <col min="4908" max="4908" width="11.5546875" style="10"/>
    <col min="4909" max="4909" width="1.44140625" style="10" customWidth="1"/>
    <col min="4910" max="4910" width="10.77734375" style="10" customWidth="1"/>
    <col min="4911" max="4911" width="1.44140625" style="10" customWidth="1"/>
    <col min="4912" max="4912" width="9.21875" style="10" customWidth="1"/>
    <col min="4913" max="4913" width="0.88671875" style="10" customWidth="1"/>
    <col min="4914" max="4914" width="10.21875" style="10" customWidth="1"/>
    <col min="4915" max="4915" width="1.109375" style="10" customWidth="1"/>
    <col min="4916" max="4916" width="8.5546875" style="10" customWidth="1"/>
    <col min="4917" max="4917" width="1" style="10" customWidth="1"/>
    <col min="4918" max="4918" width="9.44140625" style="10" customWidth="1"/>
    <col min="4919" max="4919" width="1.109375" style="10" customWidth="1"/>
    <col min="4920" max="4920" width="9.21875" style="10" customWidth="1"/>
    <col min="4921" max="4921" width="1.44140625" style="10" customWidth="1"/>
    <col min="4922" max="4922" width="10.33203125" style="10" customWidth="1"/>
    <col min="4923" max="4923" width="2.21875" style="10" customWidth="1"/>
    <col min="4924" max="4924" width="4.109375" style="10" customWidth="1"/>
    <col min="4925" max="4925" width="1.109375" style="10" customWidth="1"/>
    <col min="4926" max="4926" width="7.6640625" style="10" customWidth="1"/>
    <col min="4927" max="4927" width="1.44140625" style="10" customWidth="1"/>
    <col min="4928" max="4928" width="11.5546875" style="10"/>
    <col min="4929" max="4929" width="1.44140625" style="10" customWidth="1"/>
    <col min="4930" max="4930" width="11.5546875" style="10"/>
    <col min="4931" max="4931" width="1.44140625" style="10" customWidth="1"/>
    <col min="4932" max="4932" width="11.5546875" style="10"/>
    <col min="4933" max="4933" width="1.44140625" style="10" customWidth="1"/>
    <col min="4934" max="4934" width="11.5546875" style="10"/>
    <col min="4935" max="4935" width="1.44140625" style="10" customWidth="1"/>
    <col min="4936" max="5120" width="11.5546875" style="10"/>
    <col min="5121" max="5121" width="4.5546875" style="10" customWidth="1"/>
    <col min="5122" max="5122" width="1.44140625" style="10" customWidth="1"/>
    <col min="5123" max="5123" width="15.44140625" style="10" customWidth="1"/>
    <col min="5124" max="5124" width="1.44140625" style="10" customWidth="1"/>
    <col min="5125" max="5125" width="11.6640625" style="10" customWidth="1"/>
    <col min="5126" max="5126" width="1.44140625" style="10" customWidth="1"/>
    <col min="5127" max="5127" width="8" style="10" customWidth="1"/>
    <col min="5128" max="5128" width="1.44140625" style="10" customWidth="1"/>
    <col min="5129" max="5129" width="7.33203125" style="10" customWidth="1"/>
    <col min="5130" max="5130" width="1.44140625" style="10" customWidth="1"/>
    <col min="5131" max="5131" width="11.5546875" style="10"/>
    <col min="5132" max="5132" width="1.44140625" style="10" customWidth="1"/>
    <col min="5133" max="5133" width="11.77734375" style="10" customWidth="1"/>
    <col min="5134" max="5134" width="1.44140625" style="10" customWidth="1"/>
    <col min="5135" max="5135" width="7.6640625" style="10" customWidth="1"/>
    <col min="5136" max="5136" width="1.44140625" style="10" customWidth="1"/>
    <col min="5137" max="5137" width="7.6640625" style="10" customWidth="1"/>
    <col min="5138" max="5138" width="1.44140625" style="10" customWidth="1"/>
    <col min="5139" max="5139" width="11.77734375" style="10" bestFit="1" customWidth="1"/>
    <col min="5140" max="5140" width="1.44140625" style="10" customWidth="1"/>
    <col min="5141" max="5141" width="7.33203125" style="10" customWidth="1"/>
    <col min="5142" max="5142" width="1.44140625" style="10" customWidth="1"/>
    <col min="5143" max="5143" width="7.5546875" style="10" customWidth="1"/>
    <col min="5144" max="5144" width="1.44140625" style="10" customWidth="1"/>
    <col min="5145" max="5145" width="10.77734375" style="10" customWidth="1"/>
    <col min="5146" max="5146" width="1.44140625" style="10" customWidth="1"/>
    <col min="5147" max="5147" width="10.33203125" style="10" customWidth="1"/>
    <col min="5148" max="5148" width="1.44140625" style="10" customWidth="1"/>
    <col min="5149" max="5149" width="9.5546875" style="10" customWidth="1"/>
    <col min="5150" max="5150" width="1" style="10" customWidth="1"/>
    <col min="5151" max="5151" width="1.44140625" style="10" customWidth="1"/>
    <col min="5152" max="5152" width="13.109375" style="10" customWidth="1"/>
    <col min="5153" max="5153" width="1.44140625" style="10" customWidth="1"/>
    <col min="5154" max="5154" width="8.44140625" style="10" customWidth="1"/>
    <col min="5155" max="5155" width="1.44140625" style="10" customWidth="1"/>
    <col min="5156" max="5156" width="8.44140625" style="10" customWidth="1"/>
    <col min="5157" max="5157" width="1.44140625" style="10" customWidth="1"/>
    <col min="5158" max="5158" width="11.5546875" style="10"/>
    <col min="5159" max="5159" width="1.44140625" style="10" customWidth="1"/>
    <col min="5160" max="5160" width="8.44140625" style="10" customWidth="1"/>
    <col min="5161" max="5161" width="1.44140625" style="10" customWidth="1"/>
    <col min="5162" max="5162" width="7.6640625" style="10" customWidth="1"/>
    <col min="5163" max="5163" width="1.44140625" style="10" customWidth="1"/>
    <col min="5164" max="5164" width="11.5546875" style="10"/>
    <col min="5165" max="5165" width="1.44140625" style="10" customWidth="1"/>
    <col min="5166" max="5166" width="10.77734375" style="10" customWidth="1"/>
    <col min="5167" max="5167" width="1.44140625" style="10" customWidth="1"/>
    <col min="5168" max="5168" width="9.21875" style="10" customWidth="1"/>
    <col min="5169" max="5169" width="0.88671875" style="10" customWidth="1"/>
    <col min="5170" max="5170" width="10.21875" style="10" customWidth="1"/>
    <col min="5171" max="5171" width="1.109375" style="10" customWidth="1"/>
    <col min="5172" max="5172" width="8.5546875" style="10" customWidth="1"/>
    <col min="5173" max="5173" width="1" style="10" customWidth="1"/>
    <col min="5174" max="5174" width="9.44140625" style="10" customWidth="1"/>
    <col min="5175" max="5175" width="1.109375" style="10" customWidth="1"/>
    <col min="5176" max="5176" width="9.21875" style="10" customWidth="1"/>
    <col min="5177" max="5177" width="1.44140625" style="10" customWidth="1"/>
    <col min="5178" max="5178" width="10.33203125" style="10" customWidth="1"/>
    <col min="5179" max="5179" width="2.21875" style="10" customWidth="1"/>
    <col min="5180" max="5180" width="4.109375" style="10" customWidth="1"/>
    <col min="5181" max="5181" width="1.109375" style="10" customWidth="1"/>
    <col min="5182" max="5182" width="7.6640625" style="10" customWidth="1"/>
    <col min="5183" max="5183" width="1.44140625" style="10" customWidth="1"/>
    <col min="5184" max="5184" width="11.5546875" style="10"/>
    <col min="5185" max="5185" width="1.44140625" style="10" customWidth="1"/>
    <col min="5186" max="5186" width="11.5546875" style="10"/>
    <col min="5187" max="5187" width="1.44140625" style="10" customWidth="1"/>
    <col min="5188" max="5188" width="11.5546875" style="10"/>
    <col min="5189" max="5189" width="1.44140625" style="10" customWidth="1"/>
    <col min="5190" max="5190" width="11.5546875" style="10"/>
    <col min="5191" max="5191" width="1.44140625" style="10" customWidth="1"/>
    <col min="5192" max="5376" width="11.5546875" style="10"/>
    <col min="5377" max="5377" width="4.5546875" style="10" customWidth="1"/>
    <col min="5378" max="5378" width="1.44140625" style="10" customWidth="1"/>
    <col min="5379" max="5379" width="15.44140625" style="10" customWidth="1"/>
    <col min="5380" max="5380" width="1.44140625" style="10" customWidth="1"/>
    <col min="5381" max="5381" width="11.6640625" style="10" customWidth="1"/>
    <col min="5382" max="5382" width="1.44140625" style="10" customWidth="1"/>
    <col min="5383" max="5383" width="8" style="10" customWidth="1"/>
    <col min="5384" max="5384" width="1.44140625" style="10" customWidth="1"/>
    <col min="5385" max="5385" width="7.33203125" style="10" customWidth="1"/>
    <col min="5386" max="5386" width="1.44140625" style="10" customWidth="1"/>
    <col min="5387" max="5387" width="11.5546875" style="10"/>
    <col min="5388" max="5388" width="1.44140625" style="10" customWidth="1"/>
    <col min="5389" max="5389" width="11.77734375" style="10" customWidth="1"/>
    <col min="5390" max="5390" width="1.44140625" style="10" customWidth="1"/>
    <col min="5391" max="5391" width="7.6640625" style="10" customWidth="1"/>
    <col min="5392" max="5392" width="1.44140625" style="10" customWidth="1"/>
    <col min="5393" max="5393" width="7.6640625" style="10" customWidth="1"/>
    <col min="5394" max="5394" width="1.44140625" style="10" customWidth="1"/>
    <col min="5395" max="5395" width="11.77734375" style="10" bestFit="1" customWidth="1"/>
    <col min="5396" max="5396" width="1.44140625" style="10" customWidth="1"/>
    <col min="5397" max="5397" width="7.33203125" style="10" customWidth="1"/>
    <col min="5398" max="5398" width="1.44140625" style="10" customWidth="1"/>
    <col min="5399" max="5399" width="7.5546875" style="10" customWidth="1"/>
    <col min="5400" max="5400" width="1.44140625" style="10" customWidth="1"/>
    <col min="5401" max="5401" width="10.77734375" style="10" customWidth="1"/>
    <col min="5402" max="5402" width="1.44140625" style="10" customWidth="1"/>
    <col min="5403" max="5403" width="10.33203125" style="10" customWidth="1"/>
    <col min="5404" max="5404" width="1.44140625" style="10" customWidth="1"/>
    <col min="5405" max="5405" width="9.5546875" style="10" customWidth="1"/>
    <col min="5406" max="5406" width="1" style="10" customWidth="1"/>
    <col min="5407" max="5407" width="1.44140625" style="10" customWidth="1"/>
    <col min="5408" max="5408" width="13.109375" style="10" customWidth="1"/>
    <col min="5409" max="5409" width="1.44140625" style="10" customWidth="1"/>
    <col min="5410" max="5410" width="8.44140625" style="10" customWidth="1"/>
    <col min="5411" max="5411" width="1.44140625" style="10" customWidth="1"/>
    <col min="5412" max="5412" width="8.44140625" style="10" customWidth="1"/>
    <col min="5413" max="5413" width="1.44140625" style="10" customWidth="1"/>
    <col min="5414" max="5414" width="11.5546875" style="10"/>
    <col min="5415" max="5415" width="1.44140625" style="10" customWidth="1"/>
    <col min="5416" max="5416" width="8.44140625" style="10" customWidth="1"/>
    <col min="5417" max="5417" width="1.44140625" style="10" customWidth="1"/>
    <col min="5418" max="5418" width="7.6640625" style="10" customWidth="1"/>
    <col min="5419" max="5419" width="1.44140625" style="10" customWidth="1"/>
    <col min="5420" max="5420" width="11.5546875" style="10"/>
    <col min="5421" max="5421" width="1.44140625" style="10" customWidth="1"/>
    <col min="5422" max="5422" width="10.77734375" style="10" customWidth="1"/>
    <col min="5423" max="5423" width="1.44140625" style="10" customWidth="1"/>
    <col min="5424" max="5424" width="9.21875" style="10" customWidth="1"/>
    <col min="5425" max="5425" width="0.88671875" style="10" customWidth="1"/>
    <col min="5426" max="5426" width="10.21875" style="10" customWidth="1"/>
    <col min="5427" max="5427" width="1.109375" style="10" customWidth="1"/>
    <col min="5428" max="5428" width="8.5546875" style="10" customWidth="1"/>
    <col min="5429" max="5429" width="1" style="10" customWidth="1"/>
    <col min="5430" max="5430" width="9.44140625" style="10" customWidth="1"/>
    <col min="5431" max="5431" width="1.109375" style="10" customWidth="1"/>
    <col min="5432" max="5432" width="9.21875" style="10" customWidth="1"/>
    <col min="5433" max="5433" width="1.44140625" style="10" customWidth="1"/>
    <col min="5434" max="5434" width="10.33203125" style="10" customWidth="1"/>
    <col min="5435" max="5435" width="2.21875" style="10" customWidth="1"/>
    <col min="5436" max="5436" width="4.109375" style="10" customWidth="1"/>
    <col min="5437" max="5437" width="1.109375" style="10" customWidth="1"/>
    <col min="5438" max="5438" width="7.6640625" style="10" customWidth="1"/>
    <col min="5439" max="5439" width="1.44140625" style="10" customWidth="1"/>
    <col min="5440" max="5440" width="11.5546875" style="10"/>
    <col min="5441" max="5441" width="1.44140625" style="10" customWidth="1"/>
    <col min="5442" max="5442" width="11.5546875" style="10"/>
    <col min="5443" max="5443" width="1.44140625" style="10" customWidth="1"/>
    <col min="5444" max="5444" width="11.5546875" style="10"/>
    <col min="5445" max="5445" width="1.44140625" style="10" customWidth="1"/>
    <col min="5446" max="5446" width="11.5546875" style="10"/>
    <col min="5447" max="5447" width="1.44140625" style="10" customWidth="1"/>
    <col min="5448" max="5632" width="11.5546875" style="10"/>
    <col min="5633" max="5633" width="4.5546875" style="10" customWidth="1"/>
    <col min="5634" max="5634" width="1.44140625" style="10" customWidth="1"/>
    <col min="5635" max="5635" width="15.44140625" style="10" customWidth="1"/>
    <col min="5636" max="5636" width="1.44140625" style="10" customWidth="1"/>
    <col min="5637" max="5637" width="11.6640625" style="10" customWidth="1"/>
    <col min="5638" max="5638" width="1.44140625" style="10" customWidth="1"/>
    <col min="5639" max="5639" width="8" style="10" customWidth="1"/>
    <col min="5640" max="5640" width="1.44140625" style="10" customWidth="1"/>
    <col min="5641" max="5641" width="7.33203125" style="10" customWidth="1"/>
    <col min="5642" max="5642" width="1.44140625" style="10" customWidth="1"/>
    <col min="5643" max="5643" width="11.5546875" style="10"/>
    <col min="5644" max="5644" width="1.44140625" style="10" customWidth="1"/>
    <col min="5645" max="5645" width="11.77734375" style="10" customWidth="1"/>
    <col min="5646" max="5646" width="1.44140625" style="10" customWidth="1"/>
    <col min="5647" max="5647" width="7.6640625" style="10" customWidth="1"/>
    <col min="5648" max="5648" width="1.44140625" style="10" customWidth="1"/>
    <col min="5649" max="5649" width="7.6640625" style="10" customWidth="1"/>
    <col min="5650" max="5650" width="1.44140625" style="10" customWidth="1"/>
    <col min="5651" max="5651" width="11.77734375" style="10" bestFit="1" customWidth="1"/>
    <col min="5652" max="5652" width="1.44140625" style="10" customWidth="1"/>
    <col min="5653" max="5653" width="7.33203125" style="10" customWidth="1"/>
    <col min="5654" max="5654" width="1.44140625" style="10" customWidth="1"/>
    <col min="5655" max="5655" width="7.5546875" style="10" customWidth="1"/>
    <col min="5656" max="5656" width="1.44140625" style="10" customWidth="1"/>
    <col min="5657" max="5657" width="10.77734375" style="10" customWidth="1"/>
    <col min="5658" max="5658" width="1.44140625" style="10" customWidth="1"/>
    <col min="5659" max="5659" width="10.33203125" style="10" customWidth="1"/>
    <col min="5660" max="5660" width="1.44140625" style="10" customWidth="1"/>
    <col min="5661" max="5661" width="9.5546875" style="10" customWidth="1"/>
    <col min="5662" max="5662" width="1" style="10" customWidth="1"/>
    <col min="5663" max="5663" width="1.44140625" style="10" customWidth="1"/>
    <col min="5664" max="5664" width="13.109375" style="10" customWidth="1"/>
    <col min="5665" max="5665" width="1.44140625" style="10" customWidth="1"/>
    <col min="5666" max="5666" width="8.44140625" style="10" customWidth="1"/>
    <col min="5667" max="5667" width="1.44140625" style="10" customWidth="1"/>
    <col min="5668" max="5668" width="8.44140625" style="10" customWidth="1"/>
    <col min="5669" max="5669" width="1.44140625" style="10" customWidth="1"/>
    <col min="5670" max="5670" width="11.5546875" style="10"/>
    <col min="5671" max="5671" width="1.44140625" style="10" customWidth="1"/>
    <col min="5672" max="5672" width="8.44140625" style="10" customWidth="1"/>
    <col min="5673" max="5673" width="1.44140625" style="10" customWidth="1"/>
    <col min="5674" max="5674" width="7.6640625" style="10" customWidth="1"/>
    <col min="5675" max="5675" width="1.44140625" style="10" customWidth="1"/>
    <col min="5676" max="5676" width="11.5546875" style="10"/>
    <col min="5677" max="5677" width="1.44140625" style="10" customWidth="1"/>
    <col min="5678" max="5678" width="10.77734375" style="10" customWidth="1"/>
    <col min="5679" max="5679" width="1.44140625" style="10" customWidth="1"/>
    <col min="5680" max="5680" width="9.21875" style="10" customWidth="1"/>
    <col min="5681" max="5681" width="0.88671875" style="10" customWidth="1"/>
    <col min="5682" max="5682" width="10.21875" style="10" customWidth="1"/>
    <col min="5683" max="5683" width="1.109375" style="10" customWidth="1"/>
    <col min="5684" max="5684" width="8.5546875" style="10" customWidth="1"/>
    <col min="5685" max="5685" width="1" style="10" customWidth="1"/>
    <col min="5686" max="5686" width="9.44140625" style="10" customWidth="1"/>
    <col min="5687" max="5687" width="1.109375" style="10" customWidth="1"/>
    <col min="5688" max="5688" width="9.21875" style="10" customWidth="1"/>
    <col min="5689" max="5689" width="1.44140625" style="10" customWidth="1"/>
    <col min="5690" max="5690" width="10.33203125" style="10" customWidth="1"/>
    <col min="5691" max="5691" width="2.21875" style="10" customWidth="1"/>
    <col min="5692" max="5692" width="4.109375" style="10" customWidth="1"/>
    <col min="5693" max="5693" width="1.109375" style="10" customWidth="1"/>
    <col min="5694" max="5694" width="7.6640625" style="10" customWidth="1"/>
    <col min="5695" max="5695" width="1.44140625" style="10" customWidth="1"/>
    <col min="5696" max="5696" width="11.5546875" style="10"/>
    <col min="5697" max="5697" width="1.44140625" style="10" customWidth="1"/>
    <col min="5698" max="5698" width="11.5546875" style="10"/>
    <col min="5699" max="5699" width="1.44140625" style="10" customWidth="1"/>
    <col min="5700" max="5700" width="11.5546875" style="10"/>
    <col min="5701" max="5701" width="1.44140625" style="10" customWidth="1"/>
    <col min="5702" max="5702" width="11.5546875" style="10"/>
    <col min="5703" max="5703" width="1.44140625" style="10" customWidth="1"/>
    <col min="5704" max="5888" width="11.5546875" style="10"/>
    <col min="5889" max="5889" width="4.5546875" style="10" customWidth="1"/>
    <col min="5890" max="5890" width="1.44140625" style="10" customWidth="1"/>
    <col min="5891" max="5891" width="15.44140625" style="10" customWidth="1"/>
    <col min="5892" max="5892" width="1.44140625" style="10" customWidth="1"/>
    <col min="5893" max="5893" width="11.6640625" style="10" customWidth="1"/>
    <col min="5894" max="5894" width="1.44140625" style="10" customWidth="1"/>
    <col min="5895" max="5895" width="8" style="10" customWidth="1"/>
    <col min="5896" max="5896" width="1.44140625" style="10" customWidth="1"/>
    <col min="5897" max="5897" width="7.33203125" style="10" customWidth="1"/>
    <col min="5898" max="5898" width="1.44140625" style="10" customWidth="1"/>
    <col min="5899" max="5899" width="11.5546875" style="10"/>
    <col min="5900" max="5900" width="1.44140625" style="10" customWidth="1"/>
    <col min="5901" max="5901" width="11.77734375" style="10" customWidth="1"/>
    <col min="5902" max="5902" width="1.44140625" style="10" customWidth="1"/>
    <col min="5903" max="5903" width="7.6640625" style="10" customWidth="1"/>
    <col min="5904" max="5904" width="1.44140625" style="10" customWidth="1"/>
    <col min="5905" max="5905" width="7.6640625" style="10" customWidth="1"/>
    <col min="5906" max="5906" width="1.44140625" style="10" customWidth="1"/>
    <col min="5907" max="5907" width="11.77734375" style="10" bestFit="1" customWidth="1"/>
    <col min="5908" max="5908" width="1.44140625" style="10" customWidth="1"/>
    <col min="5909" max="5909" width="7.33203125" style="10" customWidth="1"/>
    <col min="5910" max="5910" width="1.44140625" style="10" customWidth="1"/>
    <col min="5911" max="5911" width="7.5546875" style="10" customWidth="1"/>
    <col min="5912" max="5912" width="1.44140625" style="10" customWidth="1"/>
    <col min="5913" max="5913" width="10.77734375" style="10" customWidth="1"/>
    <col min="5914" max="5914" width="1.44140625" style="10" customWidth="1"/>
    <col min="5915" max="5915" width="10.33203125" style="10" customWidth="1"/>
    <col min="5916" max="5916" width="1.44140625" style="10" customWidth="1"/>
    <col min="5917" max="5917" width="9.5546875" style="10" customWidth="1"/>
    <col min="5918" max="5918" width="1" style="10" customWidth="1"/>
    <col min="5919" max="5919" width="1.44140625" style="10" customWidth="1"/>
    <col min="5920" max="5920" width="13.109375" style="10" customWidth="1"/>
    <col min="5921" max="5921" width="1.44140625" style="10" customWidth="1"/>
    <col min="5922" max="5922" width="8.44140625" style="10" customWidth="1"/>
    <col min="5923" max="5923" width="1.44140625" style="10" customWidth="1"/>
    <col min="5924" max="5924" width="8.44140625" style="10" customWidth="1"/>
    <col min="5925" max="5925" width="1.44140625" style="10" customWidth="1"/>
    <col min="5926" max="5926" width="11.5546875" style="10"/>
    <col min="5927" max="5927" width="1.44140625" style="10" customWidth="1"/>
    <col min="5928" max="5928" width="8.44140625" style="10" customWidth="1"/>
    <col min="5929" max="5929" width="1.44140625" style="10" customWidth="1"/>
    <col min="5930" max="5930" width="7.6640625" style="10" customWidth="1"/>
    <col min="5931" max="5931" width="1.44140625" style="10" customWidth="1"/>
    <col min="5932" max="5932" width="11.5546875" style="10"/>
    <col min="5933" max="5933" width="1.44140625" style="10" customWidth="1"/>
    <col min="5934" max="5934" width="10.77734375" style="10" customWidth="1"/>
    <col min="5935" max="5935" width="1.44140625" style="10" customWidth="1"/>
    <col min="5936" max="5936" width="9.21875" style="10" customWidth="1"/>
    <col min="5937" max="5937" width="0.88671875" style="10" customWidth="1"/>
    <col min="5938" max="5938" width="10.21875" style="10" customWidth="1"/>
    <col min="5939" max="5939" width="1.109375" style="10" customWidth="1"/>
    <col min="5940" max="5940" width="8.5546875" style="10" customWidth="1"/>
    <col min="5941" max="5941" width="1" style="10" customWidth="1"/>
    <col min="5942" max="5942" width="9.44140625" style="10" customWidth="1"/>
    <col min="5943" max="5943" width="1.109375" style="10" customWidth="1"/>
    <col min="5944" max="5944" width="9.21875" style="10" customWidth="1"/>
    <col min="5945" max="5945" width="1.44140625" style="10" customWidth="1"/>
    <col min="5946" max="5946" width="10.33203125" style="10" customWidth="1"/>
    <col min="5947" max="5947" width="2.21875" style="10" customWidth="1"/>
    <col min="5948" max="5948" width="4.109375" style="10" customWidth="1"/>
    <col min="5949" max="5949" width="1.109375" style="10" customWidth="1"/>
    <col min="5950" max="5950" width="7.6640625" style="10" customWidth="1"/>
    <col min="5951" max="5951" width="1.44140625" style="10" customWidth="1"/>
    <col min="5952" max="5952" width="11.5546875" style="10"/>
    <col min="5953" max="5953" width="1.44140625" style="10" customWidth="1"/>
    <col min="5954" max="5954" width="11.5546875" style="10"/>
    <col min="5955" max="5955" width="1.44140625" style="10" customWidth="1"/>
    <col min="5956" max="5956" width="11.5546875" style="10"/>
    <col min="5957" max="5957" width="1.44140625" style="10" customWidth="1"/>
    <col min="5958" max="5958" width="11.5546875" style="10"/>
    <col min="5959" max="5959" width="1.44140625" style="10" customWidth="1"/>
    <col min="5960" max="6144" width="11.5546875" style="10"/>
    <col min="6145" max="6145" width="4.5546875" style="10" customWidth="1"/>
    <col min="6146" max="6146" width="1.44140625" style="10" customWidth="1"/>
    <col min="6147" max="6147" width="15.44140625" style="10" customWidth="1"/>
    <col min="6148" max="6148" width="1.44140625" style="10" customWidth="1"/>
    <col min="6149" max="6149" width="11.6640625" style="10" customWidth="1"/>
    <col min="6150" max="6150" width="1.44140625" style="10" customWidth="1"/>
    <col min="6151" max="6151" width="8" style="10" customWidth="1"/>
    <col min="6152" max="6152" width="1.44140625" style="10" customWidth="1"/>
    <col min="6153" max="6153" width="7.33203125" style="10" customWidth="1"/>
    <col min="6154" max="6154" width="1.44140625" style="10" customWidth="1"/>
    <col min="6155" max="6155" width="11.5546875" style="10"/>
    <col min="6156" max="6156" width="1.44140625" style="10" customWidth="1"/>
    <col min="6157" max="6157" width="11.77734375" style="10" customWidth="1"/>
    <col min="6158" max="6158" width="1.44140625" style="10" customWidth="1"/>
    <col min="6159" max="6159" width="7.6640625" style="10" customWidth="1"/>
    <col min="6160" max="6160" width="1.44140625" style="10" customWidth="1"/>
    <col min="6161" max="6161" width="7.6640625" style="10" customWidth="1"/>
    <col min="6162" max="6162" width="1.44140625" style="10" customWidth="1"/>
    <col min="6163" max="6163" width="11.77734375" style="10" bestFit="1" customWidth="1"/>
    <col min="6164" max="6164" width="1.44140625" style="10" customWidth="1"/>
    <col min="6165" max="6165" width="7.33203125" style="10" customWidth="1"/>
    <col min="6166" max="6166" width="1.44140625" style="10" customWidth="1"/>
    <col min="6167" max="6167" width="7.5546875" style="10" customWidth="1"/>
    <col min="6168" max="6168" width="1.44140625" style="10" customWidth="1"/>
    <col min="6169" max="6169" width="10.77734375" style="10" customWidth="1"/>
    <col min="6170" max="6170" width="1.44140625" style="10" customWidth="1"/>
    <col min="6171" max="6171" width="10.33203125" style="10" customWidth="1"/>
    <col min="6172" max="6172" width="1.44140625" style="10" customWidth="1"/>
    <col min="6173" max="6173" width="9.5546875" style="10" customWidth="1"/>
    <col min="6174" max="6174" width="1" style="10" customWidth="1"/>
    <col min="6175" max="6175" width="1.44140625" style="10" customWidth="1"/>
    <col min="6176" max="6176" width="13.109375" style="10" customWidth="1"/>
    <col min="6177" max="6177" width="1.44140625" style="10" customWidth="1"/>
    <col min="6178" max="6178" width="8.44140625" style="10" customWidth="1"/>
    <col min="6179" max="6179" width="1.44140625" style="10" customWidth="1"/>
    <col min="6180" max="6180" width="8.44140625" style="10" customWidth="1"/>
    <col min="6181" max="6181" width="1.44140625" style="10" customWidth="1"/>
    <col min="6182" max="6182" width="11.5546875" style="10"/>
    <col min="6183" max="6183" width="1.44140625" style="10" customWidth="1"/>
    <col min="6184" max="6184" width="8.44140625" style="10" customWidth="1"/>
    <col min="6185" max="6185" width="1.44140625" style="10" customWidth="1"/>
    <col min="6186" max="6186" width="7.6640625" style="10" customWidth="1"/>
    <col min="6187" max="6187" width="1.44140625" style="10" customWidth="1"/>
    <col min="6188" max="6188" width="11.5546875" style="10"/>
    <col min="6189" max="6189" width="1.44140625" style="10" customWidth="1"/>
    <col min="6190" max="6190" width="10.77734375" style="10" customWidth="1"/>
    <col min="6191" max="6191" width="1.44140625" style="10" customWidth="1"/>
    <col min="6192" max="6192" width="9.21875" style="10" customWidth="1"/>
    <col min="6193" max="6193" width="0.88671875" style="10" customWidth="1"/>
    <col min="6194" max="6194" width="10.21875" style="10" customWidth="1"/>
    <col min="6195" max="6195" width="1.109375" style="10" customWidth="1"/>
    <col min="6196" max="6196" width="8.5546875" style="10" customWidth="1"/>
    <col min="6197" max="6197" width="1" style="10" customWidth="1"/>
    <col min="6198" max="6198" width="9.44140625" style="10" customWidth="1"/>
    <col min="6199" max="6199" width="1.109375" style="10" customWidth="1"/>
    <col min="6200" max="6200" width="9.21875" style="10" customWidth="1"/>
    <col min="6201" max="6201" width="1.44140625" style="10" customWidth="1"/>
    <col min="6202" max="6202" width="10.33203125" style="10" customWidth="1"/>
    <col min="6203" max="6203" width="2.21875" style="10" customWidth="1"/>
    <col min="6204" max="6204" width="4.109375" style="10" customWidth="1"/>
    <col min="6205" max="6205" width="1.109375" style="10" customWidth="1"/>
    <col min="6206" max="6206" width="7.6640625" style="10" customWidth="1"/>
    <col min="6207" max="6207" width="1.44140625" style="10" customWidth="1"/>
    <col min="6208" max="6208" width="11.5546875" style="10"/>
    <col min="6209" max="6209" width="1.44140625" style="10" customWidth="1"/>
    <col min="6210" max="6210" width="11.5546875" style="10"/>
    <col min="6211" max="6211" width="1.44140625" style="10" customWidth="1"/>
    <col min="6212" max="6212" width="11.5546875" style="10"/>
    <col min="6213" max="6213" width="1.44140625" style="10" customWidth="1"/>
    <col min="6214" max="6214" width="11.5546875" style="10"/>
    <col min="6215" max="6215" width="1.44140625" style="10" customWidth="1"/>
    <col min="6216" max="6400" width="11.5546875" style="10"/>
    <col min="6401" max="6401" width="4.5546875" style="10" customWidth="1"/>
    <col min="6402" max="6402" width="1.44140625" style="10" customWidth="1"/>
    <col min="6403" max="6403" width="15.44140625" style="10" customWidth="1"/>
    <col min="6404" max="6404" width="1.44140625" style="10" customWidth="1"/>
    <col min="6405" max="6405" width="11.6640625" style="10" customWidth="1"/>
    <col min="6406" max="6406" width="1.44140625" style="10" customWidth="1"/>
    <col min="6407" max="6407" width="8" style="10" customWidth="1"/>
    <col min="6408" max="6408" width="1.44140625" style="10" customWidth="1"/>
    <col min="6409" max="6409" width="7.33203125" style="10" customWidth="1"/>
    <col min="6410" max="6410" width="1.44140625" style="10" customWidth="1"/>
    <col min="6411" max="6411" width="11.5546875" style="10"/>
    <col min="6412" max="6412" width="1.44140625" style="10" customWidth="1"/>
    <col min="6413" max="6413" width="11.77734375" style="10" customWidth="1"/>
    <col min="6414" max="6414" width="1.44140625" style="10" customWidth="1"/>
    <col min="6415" max="6415" width="7.6640625" style="10" customWidth="1"/>
    <col min="6416" max="6416" width="1.44140625" style="10" customWidth="1"/>
    <col min="6417" max="6417" width="7.6640625" style="10" customWidth="1"/>
    <col min="6418" max="6418" width="1.44140625" style="10" customWidth="1"/>
    <col min="6419" max="6419" width="11.77734375" style="10" bestFit="1" customWidth="1"/>
    <col min="6420" max="6420" width="1.44140625" style="10" customWidth="1"/>
    <col min="6421" max="6421" width="7.33203125" style="10" customWidth="1"/>
    <col min="6422" max="6422" width="1.44140625" style="10" customWidth="1"/>
    <col min="6423" max="6423" width="7.5546875" style="10" customWidth="1"/>
    <col min="6424" max="6424" width="1.44140625" style="10" customWidth="1"/>
    <col min="6425" max="6425" width="10.77734375" style="10" customWidth="1"/>
    <col min="6426" max="6426" width="1.44140625" style="10" customWidth="1"/>
    <col min="6427" max="6427" width="10.33203125" style="10" customWidth="1"/>
    <col min="6428" max="6428" width="1.44140625" style="10" customWidth="1"/>
    <col min="6429" max="6429" width="9.5546875" style="10" customWidth="1"/>
    <col min="6430" max="6430" width="1" style="10" customWidth="1"/>
    <col min="6431" max="6431" width="1.44140625" style="10" customWidth="1"/>
    <col min="6432" max="6432" width="13.109375" style="10" customWidth="1"/>
    <col min="6433" max="6433" width="1.44140625" style="10" customWidth="1"/>
    <col min="6434" max="6434" width="8.44140625" style="10" customWidth="1"/>
    <col min="6435" max="6435" width="1.44140625" style="10" customWidth="1"/>
    <col min="6436" max="6436" width="8.44140625" style="10" customWidth="1"/>
    <col min="6437" max="6437" width="1.44140625" style="10" customWidth="1"/>
    <col min="6438" max="6438" width="11.5546875" style="10"/>
    <col min="6439" max="6439" width="1.44140625" style="10" customWidth="1"/>
    <col min="6440" max="6440" width="8.44140625" style="10" customWidth="1"/>
    <col min="6441" max="6441" width="1.44140625" style="10" customWidth="1"/>
    <col min="6442" max="6442" width="7.6640625" style="10" customWidth="1"/>
    <col min="6443" max="6443" width="1.44140625" style="10" customWidth="1"/>
    <col min="6444" max="6444" width="11.5546875" style="10"/>
    <col min="6445" max="6445" width="1.44140625" style="10" customWidth="1"/>
    <col min="6446" max="6446" width="10.77734375" style="10" customWidth="1"/>
    <col min="6447" max="6447" width="1.44140625" style="10" customWidth="1"/>
    <col min="6448" max="6448" width="9.21875" style="10" customWidth="1"/>
    <col min="6449" max="6449" width="0.88671875" style="10" customWidth="1"/>
    <col min="6450" max="6450" width="10.21875" style="10" customWidth="1"/>
    <col min="6451" max="6451" width="1.109375" style="10" customWidth="1"/>
    <col min="6452" max="6452" width="8.5546875" style="10" customWidth="1"/>
    <col min="6453" max="6453" width="1" style="10" customWidth="1"/>
    <col min="6454" max="6454" width="9.44140625" style="10" customWidth="1"/>
    <col min="6455" max="6455" width="1.109375" style="10" customWidth="1"/>
    <col min="6456" max="6456" width="9.21875" style="10" customWidth="1"/>
    <col min="6457" max="6457" width="1.44140625" style="10" customWidth="1"/>
    <col min="6458" max="6458" width="10.33203125" style="10" customWidth="1"/>
    <col min="6459" max="6459" width="2.21875" style="10" customWidth="1"/>
    <col min="6460" max="6460" width="4.109375" style="10" customWidth="1"/>
    <col min="6461" max="6461" width="1.109375" style="10" customWidth="1"/>
    <col min="6462" max="6462" width="7.6640625" style="10" customWidth="1"/>
    <col min="6463" max="6463" width="1.44140625" style="10" customWidth="1"/>
    <col min="6464" max="6464" width="11.5546875" style="10"/>
    <col min="6465" max="6465" width="1.44140625" style="10" customWidth="1"/>
    <col min="6466" max="6466" width="11.5546875" style="10"/>
    <col min="6467" max="6467" width="1.44140625" style="10" customWidth="1"/>
    <col min="6468" max="6468" width="11.5546875" style="10"/>
    <col min="6469" max="6469" width="1.44140625" style="10" customWidth="1"/>
    <col min="6470" max="6470" width="11.5546875" style="10"/>
    <col min="6471" max="6471" width="1.44140625" style="10" customWidth="1"/>
    <col min="6472" max="6656" width="11.5546875" style="10"/>
    <col min="6657" max="6657" width="4.5546875" style="10" customWidth="1"/>
    <col min="6658" max="6658" width="1.44140625" style="10" customWidth="1"/>
    <col min="6659" max="6659" width="15.44140625" style="10" customWidth="1"/>
    <col min="6660" max="6660" width="1.44140625" style="10" customWidth="1"/>
    <col min="6661" max="6661" width="11.6640625" style="10" customWidth="1"/>
    <col min="6662" max="6662" width="1.44140625" style="10" customWidth="1"/>
    <col min="6663" max="6663" width="8" style="10" customWidth="1"/>
    <col min="6664" max="6664" width="1.44140625" style="10" customWidth="1"/>
    <col min="6665" max="6665" width="7.33203125" style="10" customWidth="1"/>
    <col min="6666" max="6666" width="1.44140625" style="10" customWidth="1"/>
    <col min="6667" max="6667" width="11.5546875" style="10"/>
    <col min="6668" max="6668" width="1.44140625" style="10" customWidth="1"/>
    <col min="6669" max="6669" width="11.77734375" style="10" customWidth="1"/>
    <col min="6670" max="6670" width="1.44140625" style="10" customWidth="1"/>
    <col min="6671" max="6671" width="7.6640625" style="10" customWidth="1"/>
    <col min="6672" max="6672" width="1.44140625" style="10" customWidth="1"/>
    <col min="6673" max="6673" width="7.6640625" style="10" customWidth="1"/>
    <col min="6674" max="6674" width="1.44140625" style="10" customWidth="1"/>
    <col min="6675" max="6675" width="11.77734375" style="10" bestFit="1" customWidth="1"/>
    <col min="6676" max="6676" width="1.44140625" style="10" customWidth="1"/>
    <col min="6677" max="6677" width="7.33203125" style="10" customWidth="1"/>
    <col min="6678" max="6678" width="1.44140625" style="10" customWidth="1"/>
    <col min="6679" max="6679" width="7.5546875" style="10" customWidth="1"/>
    <col min="6680" max="6680" width="1.44140625" style="10" customWidth="1"/>
    <col min="6681" max="6681" width="10.77734375" style="10" customWidth="1"/>
    <col min="6682" max="6682" width="1.44140625" style="10" customWidth="1"/>
    <col min="6683" max="6683" width="10.33203125" style="10" customWidth="1"/>
    <col min="6684" max="6684" width="1.44140625" style="10" customWidth="1"/>
    <col min="6685" max="6685" width="9.5546875" style="10" customWidth="1"/>
    <col min="6686" max="6686" width="1" style="10" customWidth="1"/>
    <col min="6687" max="6687" width="1.44140625" style="10" customWidth="1"/>
    <col min="6688" max="6688" width="13.109375" style="10" customWidth="1"/>
    <col min="6689" max="6689" width="1.44140625" style="10" customWidth="1"/>
    <col min="6690" max="6690" width="8.44140625" style="10" customWidth="1"/>
    <col min="6691" max="6691" width="1.44140625" style="10" customWidth="1"/>
    <col min="6692" max="6692" width="8.44140625" style="10" customWidth="1"/>
    <col min="6693" max="6693" width="1.44140625" style="10" customWidth="1"/>
    <col min="6694" max="6694" width="11.5546875" style="10"/>
    <col min="6695" max="6695" width="1.44140625" style="10" customWidth="1"/>
    <col min="6696" max="6696" width="8.44140625" style="10" customWidth="1"/>
    <col min="6697" max="6697" width="1.44140625" style="10" customWidth="1"/>
    <col min="6698" max="6698" width="7.6640625" style="10" customWidth="1"/>
    <col min="6699" max="6699" width="1.44140625" style="10" customWidth="1"/>
    <col min="6700" max="6700" width="11.5546875" style="10"/>
    <col min="6701" max="6701" width="1.44140625" style="10" customWidth="1"/>
    <col min="6702" max="6702" width="10.77734375" style="10" customWidth="1"/>
    <col min="6703" max="6703" width="1.44140625" style="10" customWidth="1"/>
    <col min="6704" max="6704" width="9.21875" style="10" customWidth="1"/>
    <col min="6705" max="6705" width="0.88671875" style="10" customWidth="1"/>
    <col min="6706" max="6706" width="10.21875" style="10" customWidth="1"/>
    <col min="6707" max="6707" width="1.109375" style="10" customWidth="1"/>
    <col min="6708" max="6708" width="8.5546875" style="10" customWidth="1"/>
    <col min="6709" max="6709" width="1" style="10" customWidth="1"/>
    <col min="6710" max="6710" width="9.44140625" style="10" customWidth="1"/>
    <col min="6711" max="6711" width="1.109375" style="10" customWidth="1"/>
    <col min="6712" max="6712" width="9.21875" style="10" customWidth="1"/>
    <col min="6713" max="6713" width="1.44140625" style="10" customWidth="1"/>
    <col min="6714" max="6714" width="10.33203125" style="10" customWidth="1"/>
    <col min="6715" max="6715" width="2.21875" style="10" customWidth="1"/>
    <col min="6716" max="6716" width="4.109375" style="10" customWidth="1"/>
    <col min="6717" max="6717" width="1.109375" style="10" customWidth="1"/>
    <col min="6718" max="6718" width="7.6640625" style="10" customWidth="1"/>
    <col min="6719" max="6719" width="1.44140625" style="10" customWidth="1"/>
    <col min="6720" max="6720" width="11.5546875" style="10"/>
    <col min="6721" max="6721" width="1.44140625" style="10" customWidth="1"/>
    <col min="6722" max="6722" width="11.5546875" style="10"/>
    <col min="6723" max="6723" width="1.44140625" style="10" customWidth="1"/>
    <col min="6724" max="6724" width="11.5546875" style="10"/>
    <col min="6725" max="6725" width="1.44140625" style="10" customWidth="1"/>
    <col min="6726" max="6726" width="11.5546875" style="10"/>
    <col min="6727" max="6727" width="1.44140625" style="10" customWidth="1"/>
    <col min="6728" max="6912" width="11.5546875" style="10"/>
    <col min="6913" max="6913" width="4.5546875" style="10" customWidth="1"/>
    <col min="6914" max="6914" width="1.44140625" style="10" customWidth="1"/>
    <col min="6915" max="6915" width="15.44140625" style="10" customWidth="1"/>
    <col min="6916" max="6916" width="1.44140625" style="10" customWidth="1"/>
    <col min="6917" max="6917" width="11.6640625" style="10" customWidth="1"/>
    <col min="6918" max="6918" width="1.44140625" style="10" customWidth="1"/>
    <col min="6919" max="6919" width="8" style="10" customWidth="1"/>
    <col min="6920" max="6920" width="1.44140625" style="10" customWidth="1"/>
    <col min="6921" max="6921" width="7.33203125" style="10" customWidth="1"/>
    <col min="6922" max="6922" width="1.44140625" style="10" customWidth="1"/>
    <col min="6923" max="6923" width="11.5546875" style="10"/>
    <col min="6924" max="6924" width="1.44140625" style="10" customWidth="1"/>
    <col min="6925" max="6925" width="11.77734375" style="10" customWidth="1"/>
    <col min="6926" max="6926" width="1.44140625" style="10" customWidth="1"/>
    <col min="6927" max="6927" width="7.6640625" style="10" customWidth="1"/>
    <col min="6928" max="6928" width="1.44140625" style="10" customWidth="1"/>
    <col min="6929" max="6929" width="7.6640625" style="10" customWidth="1"/>
    <col min="6930" max="6930" width="1.44140625" style="10" customWidth="1"/>
    <col min="6931" max="6931" width="11.77734375" style="10" bestFit="1" customWidth="1"/>
    <col min="6932" max="6932" width="1.44140625" style="10" customWidth="1"/>
    <col min="6933" max="6933" width="7.33203125" style="10" customWidth="1"/>
    <col min="6934" max="6934" width="1.44140625" style="10" customWidth="1"/>
    <col min="6935" max="6935" width="7.5546875" style="10" customWidth="1"/>
    <col min="6936" max="6936" width="1.44140625" style="10" customWidth="1"/>
    <col min="6937" max="6937" width="10.77734375" style="10" customWidth="1"/>
    <col min="6938" max="6938" width="1.44140625" style="10" customWidth="1"/>
    <col min="6939" max="6939" width="10.33203125" style="10" customWidth="1"/>
    <col min="6940" max="6940" width="1.44140625" style="10" customWidth="1"/>
    <col min="6941" max="6941" width="9.5546875" style="10" customWidth="1"/>
    <col min="6942" max="6942" width="1" style="10" customWidth="1"/>
    <col min="6943" max="6943" width="1.44140625" style="10" customWidth="1"/>
    <col min="6944" max="6944" width="13.109375" style="10" customWidth="1"/>
    <col min="6945" max="6945" width="1.44140625" style="10" customWidth="1"/>
    <col min="6946" max="6946" width="8.44140625" style="10" customWidth="1"/>
    <col min="6947" max="6947" width="1.44140625" style="10" customWidth="1"/>
    <col min="6948" max="6948" width="8.44140625" style="10" customWidth="1"/>
    <col min="6949" max="6949" width="1.44140625" style="10" customWidth="1"/>
    <col min="6950" max="6950" width="11.5546875" style="10"/>
    <col min="6951" max="6951" width="1.44140625" style="10" customWidth="1"/>
    <col min="6952" max="6952" width="8.44140625" style="10" customWidth="1"/>
    <col min="6953" max="6953" width="1.44140625" style="10" customWidth="1"/>
    <col min="6954" max="6954" width="7.6640625" style="10" customWidth="1"/>
    <col min="6955" max="6955" width="1.44140625" style="10" customWidth="1"/>
    <col min="6956" max="6956" width="11.5546875" style="10"/>
    <col min="6957" max="6957" width="1.44140625" style="10" customWidth="1"/>
    <col min="6958" max="6958" width="10.77734375" style="10" customWidth="1"/>
    <col min="6959" max="6959" width="1.44140625" style="10" customWidth="1"/>
    <col min="6960" max="6960" width="9.21875" style="10" customWidth="1"/>
    <col min="6961" max="6961" width="0.88671875" style="10" customWidth="1"/>
    <col min="6962" max="6962" width="10.21875" style="10" customWidth="1"/>
    <col min="6963" max="6963" width="1.109375" style="10" customWidth="1"/>
    <col min="6964" max="6964" width="8.5546875" style="10" customWidth="1"/>
    <col min="6965" max="6965" width="1" style="10" customWidth="1"/>
    <col min="6966" max="6966" width="9.44140625" style="10" customWidth="1"/>
    <col min="6967" max="6967" width="1.109375" style="10" customWidth="1"/>
    <col min="6968" max="6968" width="9.21875" style="10" customWidth="1"/>
    <col min="6969" max="6969" width="1.44140625" style="10" customWidth="1"/>
    <col min="6970" max="6970" width="10.33203125" style="10" customWidth="1"/>
    <col min="6971" max="6971" width="2.21875" style="10" customWidth="1"/>
    <col min="6972" max="6972" width="4.109375" style="10" customWidth="1"/>
    <col min="6973" max="6973" width="1.109375" style="10" customWidth="1"/>
    <col min="6974" max="6974" width="7.6640625" style="10" customWidth="1"/>
    <col min="6975" max="6975" width="1.44140625" style="10" customWidth="1"/>
    <col min="6976" max="6976" width="11.5546875" style="10"/>
    <col min="6977" max="6977" width="1.44140625" style="10" customWidth="1"/>
    <col min="6978" max="6978" width="11.5546875" style="10"/>
    <col min="6979" max="6979" width="1.44140625" style="10" customWidth="1"/>
    <col min="6980" max="6980" width="11.5546875" style="10"/>
    <col min="6981" max="6981" width="1.44140625" style="10" customWidth="1"/>
    <col min="6982" max="6982" width="11.5546875" style="10"/>
    <col min="6983" max="6983" width="1.44140625" style="10" customWidth="1"/>
    <col min="6984" max="7168" width="11.5546875" style="10"/>
    <col min="7169" max="7169" width="4.5546875" style="10" customWidth="1"/>
    <col min="7170" max="7170" width="1.44140625" style="10" customWidth="1"/>
    <col min="7171" max="7171" width="15.44140625" style="10" customWidth="1"/>
    <col min="7172" max="7172" width="1.44140625" style="10" customWidth="1"/>
    <col min="7173" max="7173" width="11.6640625" style="10" customWidth="1"/>
    <col min="7174" max="7174" width="1.44140625" style="10" customWidth="1"/>
    <col min="7175" max="7175" width="8" style="10" customWidth="1"/>
    <col min="7176" max="7176" width="1.44140625" style="10" customWidth="1"/>
    <col min="7177" max="7177" width="7.33203125" style="10" customWidth="1"/>
    <col min="7178" max="7178" width="1.44140625" style="10" customWidth="1"/>
    <col min="7179" max="7179" width="11.5546875" style="10"/>
    <col min="7180" max="7180" width="1.44140625" style="10" customWidth="1"/>
    <col min="7181" max="7181" width="11.77734375" style="10" customWidth="1"/>
    <col min="7182" max="7182" width="1.44140625" style="10" customWidth="1"/>
    <col min="7183" max="7183" width="7.6640625" style="10" customWidth="1"/>
    <col min="7184" max="7184" width="1.44140625" style="10" customWidth="1"/>
    <col min="7185" max="7185" width="7.6640625" style="10" customWidth="1"/>
    <col min="7186" max="7186" width="1.44140625" style="10" customWidth="1"/>
    <col min="7187" max="7187" width="11.77734375" style="10" bestFit="1" customWidth="1"/>
    <col min="7188" max="7188" width="1.44140625" style="10" customWidth="1"/>
    <col min="7189" max="7189" width="7.33203125" style="10" customWidth="1"/>
    <col min="7190" max="7190" width="1.44140625" style="10" customWidth="1"/>
    <col min="7191" max="7191" width="7.5546875" style="10" customWidth="1"/>
    <col min="7192" max="7192" width="1.44140625" style="10" customWidth="1"/>
    <col min="7193" max="7193" width="10.77734375" style="10" customWidth="1"/>
    <col min="7194" max="7194" width="1.44140625" style="10" customWidth="1"/>
    <col min="7195" max="7195" width="10.33203125" style="10" customWidth="1"/>
    <col min="7196" max="7196" width="1.44140625" style="10" customWidth="1"/>
    <col min="7197" max="7197" width="9.5546875" style="10" customWidth="1"/>
    <col min="7198" max="7198" width="1" style="10" customWidth="1"/>
    <col min="7199" max="7199" width="1.44140625" style="10" customWidth="1"/>
    <col min="7200" max="7200" width="13.109375" style="10" customWidth="1"/>
    <col min="7201" max="7201" width="1.44140625" style="10" customWidth="1"/>
    <col min="7202" max="7202" width="8.44140625" style="10" customWidth="1"/>
    <col min="7203" max="7203" width="1.44140625" style="10" customWidth="1"/>
    <col min="7204" max="7204" width="8.44140625" style="10" customWidth="1"/>
    <col min="7205" max="7205" width="1.44140625" style="10" customWidth="1"/>
    <col min="7206" max="7206" width="11.5546875" style="10"/>
    <col min="7207" max="7207" width="1.44140625" style="10" customWidth="1"/>
    <col min="7208" max="7208" width="8.44140625" style="10" customWidth="1"/>
    <col min="7209" max="7209" width="1.44140625" style="10" customWidth="1"/>
    <col min="7210" max="7210" width="7.6640625" style="10" customWidth="1"/>
    <col min="7211" max="7211" width="1.44140625" style="10" customWidth="1"/>
    <col min="7212" max="7212" width="11.5546875" style="10"/>
    <col min="7213" max="7213" width="1.44140625" style="10" customWidth="1"/>
    <col min="7214" max="7214" width="10.77734375" style="10" customWidth="1"/>
    <col min="7215" max="7215" width="1.44140625" style="10" customWidth="1"/>
    <col min="7216" max="7216" width="9.21875" style="10" customWidth="1"/>
    <col min="7217" max="7217" width="0.88671875" style="10" customWidth="1"/>
    <col min="7218" max="7218" width="10.21875" style="10" customWidth="1"/>
    <col min="7219" max="7219" width="1.109375" style="10" customWidth="1"/>
    <col min="7220" max="7220" width="8.5546875" style="10" customWidth="1"/>
    <col min="7221" max="7221" width="1" style="10" customWidth="1"/>
    <col min="7222" max="7222" width="9.44140625" style="10" customWidth="1"/>
    <col min="7223" max="7223" width="1.109375" style="10" customWidth="1"/>
    <col min="7224" max="7224" width="9.21875" style="10" customWidth="1"/>
    <col min="7225" max="7225" width="1.44140625" style="10" customWidth="1"/>
    <col min="7226" max="7226" width="10.33203125" style="10" customWidth="1"/>
    <col min="7227" max="7227" width="2.21875" style="10" customWidth="1"/>
    <col min="7228" max="7228" width="4.109375" style="10" customWidth="1"/>
    <col min="7229" max="7229" width="1.109375" style="10" customWidth="1"/>
    <col min="7230" max="7230" width="7.6640625" style="10" customWidth="1"/>
    <col min="7231" max="7231" width="1.44140625" style="10" customWidth="1"/>
    <col min="7232" max="7232" width="11.5546875" style="10"/>
    <col min="7233" max="7233" width="1.44140625" style="10" customWidth="1"/>
    <col min="7234" max="7234" width="11.5546875" style="10"/>
    <col min="7235" max="7235" width="1.44140625" style="10" customWidth="1"/>
    <col min="7236" max="7236" width="11.5546875" style="10"/>
    <col min="7237" max="7237" width="1.44140625" style="10" customWidth="1"/>
    <col min="7238" max="7238" width="11.5546875" style="10"/>
    <col min="7239" max="7239" width="1.44140625" style="10" customWidth="1"/>
    <col min="7240" max="7424" width="11.5546875" style="10"/>
    <col min="7425" max="7425" width="4.5546875" style="10" customWidth="1"/>
    <col min="7426" max="7426" width="1.44140625" style="10" customWidth="1"/>
    <col min="7427" max="7427" width="15.44140625" style="10" customWidth="1"/>
    <col min="7428" max="7428" width="1.44140625" style="10" customWidth="1"/>
    <col min="7429" max="7429" width="11.6640625" style="10" customWidth="1"/>
    <col min="7430" max="7430" width="1.44140625" style="10" customWidth="1"/>
    <col min="7431" max="7431" width="8" style="10" customWidth="1"/>
    <col min="7432" max="7432" width="1.44140625" style="10" customWidth="1"/>
    <col min="7433" max="7433" width="7.33203125" style="10" customWidth="1"/>
    <col min="7434" max="7434" width="1.44140625" style="10" customWidth="1"/>
    <col min="7435" max="7435" width="11.5546875" style="10"/>
    <col min="7436" max="7436" width="1.44140625" style="10" customWidth="1"/>
    <col min="7437" max="7437" width="11.77734375" style="10" customWidth="1"/>
    <col min="7438" max="7438" width="1.44140625" style="10" customWidth="1"/>
    <col min="7439" max="7439" width="7.6640625" style="10" customWidth="1"/>
    <col min="7440" max="7440" width="1.44140625" style="10" customWidth="1"/>
    <col min="7441" max="7441" width="7.6640625" style="10" customWidth="1"/>
    <col min="7442" max="7442" width="1.44140625" style="10" customWidth="1"/>
    <col min="7443" max="7443" width="11.77734375" style="10" bestFit="1" customWidth="1"/>
    <col min="7444" max="7444" width="1.44140625" style="10" customWidth="1"/>
    <col min="7445" max="7445" width="7.33203125" style="10" customWidth="1"/>
    <col min="7446" max="7446" width="1.44140625" style="10" customWidth="1"/>
    <col min="7447" max="7447" width="7.5546875" style="10" customWidth="1"/>
    <col min="7448" max="7448" width="1.44140625" style="10" customWidth="1"/>
    <col min="7449" max="7449" width="10.77734375" style="10" customWidth="1"/>
    <col min="7450" max="7450" width="1.44140625" style="10" customWidth="1"/>
    <col min="7451" max="7451" width="10.33203125" style="10" customWidth="1"/>
    <col min="7452" max="7452" width="1.44140625" style="10" customWidth="1"/>
    <col min="7453" max="7453" width="9.5546875" style="10" customWidth="1"/>
    <col min="7454" max="7454" width="1" style="10" customWidth="1"/>
    <col min="7455" max="7455" width="1.44140625" style="10" customWidth="1"/>
    <col min="7456" max="7456" width="13.109375" style="10" customWidth="1"/>
    <col min="7457" max="7457" width="1.44140625" style="10" customWidth="1"/>
    <col min="7458" max="7458" width="8.44140625" style="10" customWidth="1"/>
    <col min="7459" max="7459" width="1.44140625" style="10" customWidth="1"/>
    <col min="7460" max="7460" width="8.44140625" style="10" customWidth="1"/>
    <col min="7461" max="7461" width="1.44140625" style="10" customWidth="1"/>
    <col min="7462" max="7462" width="11.5546875" style="10"/>
    <col min="7463" max="7463" width="1.44140625" style="10" customWidth="1"/>
    <col min="7464" max="7464" width="8.44140625" style="10" customWidth="1"/>
    <col min="7465" max="7465" width="1.44140625" style="10" customWidth="1"/>
    <col min="7466" max="7466" width="7.6640625" style="10" customWidth="1"/>
    <col min="7467" max="7467" width="1.44140625" style="10" customWidth="1"/>
    <col min="7468" max="7468" width="11.5546875" style="10"/>
    <col min="7469" max="7469" width="1.44140625" style="10" customWidth="1"/>
    <col min="7470" max="7470" width="10.77734375" style="10" customWidth="1"/>
    <col min="7471" max="7471" width="1.44140625" style="10" customWidth="1"/>
    <col min="7472" max="7472" width="9.21875" style="10" customWidth="1"/>
    <col min="7473" max="7473" width="0.88671875" style="10" customWidth="1"/>
    <col min="7474" max="7474" width="10.21875" style="10" customWidth="1"/>
    <col min="7475" max="7475" width="1.109375" style="10" customWidth="1"/>
    <col min="7476" max="7476" width="8.5546875" style="10" customWidth="1"/>
    <col min="7477" max="7477" width="1" style="10" customWidth="1"/>
    <col min="7478" max="7478" width="9.44140625" style="10" customWidth="1"/>
    <col min="7479" max="7479" width="1.109375" style="10" customWidth="1"/>
    <col min="7480" max="7480" width="9.21875" style="10" customWidth="1"/>
    <col min="7481" max="7481" width="1.44140625" style="10" customWidth="1"/>
    <col min="7482" max="7482" width="10.33203125" style="10" customWidth="1"/>
    <col min="7483" max="7483" width="2.21875" style="10" customWidth="1"/>
    <col min="7484" max="7484" width="4.109375" style="10" customWidth="1"/>
    <col min="7485" max="7485" width="1.109375" style="10" customWidth="1"/>
    <col min="7486" max="7486" width="7.6640625" style="10" customWidth="1"/>
    <col min="7487" max="7487" width="1.44140625" style="10" customWidth="1"/>
    <col min="7488" max="7488" width="11.5546875" style="10"/>
    <col min="7489" max="7489" width="1.44140625" style="10" customWidth="1"/>
    <col min="7490" max="7490" width="11.5546875" style="10"/>
    <col min="7491" max="7491" width="1.44140625" style="10" customWidth="1"/>
    <col min="7492" max="7492" width="11.5546875" style="10"/>
    <col min="7493" max="7493" width="1.44140625" style="10" customWidth="1"/>
    <col min="7494" max="7494" width="11.5546875" style="10"/>
    <col min="7495" max="7495" width="1.44140625" style="10" customWidth="1"/>
    <col min="7496" max="7680" width="11.5546875" style="10"/>
    <col min="7681" max="7681" width="4.5546875" style="10" customWidth="1"/>
    <col min="7682" max="7682" width="1.44140625" style="10" customWidth="1"/>
    <col min="7683" max="7683" width="15.44140625" style="10" customWidth="1"/>
    <col min="7684" max="7684" width="1.44140625" style="10" customWidth="1"/>
    <col min="7685" max="7685" width="11.6640625" style="10" customWidth="1"/>
    <col min="7686" max="7686" width="1.44140625" style="10" customWidth="1"/>
    <col min="7687" max="7687" width="8" style="10" customWidth="1"/>
    <col min="7688" max="7688" width="1.44140625" style="10" customWidth="1"/>
    <col min="7689" max="7689" width="7.33203125" style="10" customWidth="1"/>
    <col min="7690" max="7690" width="1.44140625" style="10" customWidth="1"/>
    <col min="7691" max="7691" width="11.5546875" style="10"/>
    <col min="7692" max="7692" width="1.44140625" style="10" customWidth="1"/>
    <col min="7693" max="7693" width="11.77734375" style="10" customWidth="1"/>
    <col min="7694" max="7694" width="1.44140625" style="10" customWidth="1"/>
    <col min="7695" max="7695" width="7.6640625" style="10" customWidth="1"/>
    <col min="7696" max="7696" width="1.44140625" style="10" customWidth="1"/>
    <col min="7697" max="7697" width="7.6640625" style="10" customWidth="1"/>
    <col min="7698" max="7698" width="1.44140625" style="10" customWidth="1"/>
    <col min="7699" max="7699" width="11.77734375" style="10" bestFit="1" customWidth="1"/>
    <col min="7700" max="7700" width="1.44140625" style="10" customWidth="1"/>
    <col min="7701" max="7701" width="7.33203125" style="10" customWidth="1"/>
    <col min="7702" max="7702" width="1.44140625" style="10" customWidth="1"/>
    <col min="7703" max="7703" width="7.5546875" style="10" customWidth="1"/>
    <col min="7704" max="7704" width="1.44140625" style="10" customWidth="1"/>
    <col min="7705" max="7705" width="10.77734375" style="10" customWidth="1"/>
    <col min="7706" max="7706" width="1.44140625" style="10" customWidth="1"/>
    <col min="7707" max="7707" width="10.33203125" style="10" customWidth="1"/>
    <col min="7708" max="7708" width="1.44140625" style="10" customWidth="1"/>
    <col min="7709" max="7709" width="9.5546875" style="10" customWidth="1"/>
    <col min="7710" max="7710" width="1" style="10" customWidth="1"/>
    <col min="7711" max="7711" width="1.44140625" style="10" customWidth="1"/>
    <col min="7712" max="7712" width="13.109375" style="10" customWidth="1"/>
    <col min="7713" max="7713" width="1.44140625" style="10" customWidth="1"/>
    <col min="7714" max="7714" width="8.44140625" style="10" customWidth="1"/>
    <col min="7715" max="7715" width="1.44140625" style="10" customWidth="1"/>
    <col min="7716" max="7716" width="8.44140625" style="10" customWidth="1"/>
    <col min="7717" max="7717" width="1.44140625" style="10" customWidth="1"/>
    <col min="7718" max="7718" width="11.5546875" style="10"/>
    <col min="7719" max="7719" width="1.44140625" style="10" customWidth="1"/>
    <col min="7720" max="7720" width="8.44140625" style="10" customWidth="1"/>
    <col min="7721" max="7721" width="1.44140625" style="10" customWidth="1"/>
    <col min="7722" max="7722" width="7.6640625" style="10" customWidth="1"/>
    <col min="7723" max="7723" width="1.44140625" style="10" customWidth="1"/>
    <col min="7724" max="7724" width="11.5546875" style="10"/>
    <col min="7725" max="7725" width="1.44140625" style="10" customWidth="1"/>
    <col min="7726" max="7726" width="10.77734375" style="10" customWidth="1"/>
    <col min="7727" max="7727" width="1.44140625" style="10" customWidth="1"/>
    <col min="7728" max="7728" width="9.21875" style="10" customWidth="1"/>
    <col min="7729" max="7729" width="0.88671875" style="10" customWidth="1"/>
    <col min="7730" max="7730" width="10.21875" style="10" customWidth="1"/>
    <col min="7731" max="7731" width="1.109375" style="10" customWidth="1"/>
    <col min="7732" max="7732" width="8.5546875" style="10" customWidth="1"/>
    <col min="7733" max="7733" width="1" style="10" customWidth="1"/>
    <col min="7734" max="7734" width="9.44140625" style="10" customWidth="1"/>
    <col min="7735" max="7735" width="1.109375" style="10" customWidth="1"/>
    <col min="7736" max="7736" width="9.21875" style="10" customWidth="1"/>
    <col min="7737" max="7737" width="1.44140625" style="10" customWidth="1"/>
    <col min="7738" max="7738" width="10.33203125" style="10" customWidth="1"/>
    <col min="7739" max="7739" width="2.21875" style="10" customWidth="1"/>
    <col min="7740" max="7740" width="4.109375" style="10" customWidth="1"/>
    <col min="7741" max="7741" width="1.109375" style="10" customWidth="1"/>
    <col min="7742" max="7742" width="7.6640625" style="10" customWidth="1"/>
    <col min="7743" max="7743" width="1.44140625" style="10" customWidth="1"/>
    <col min="7744" max="7744" width="11.5546875" style="10"/>
    <col min="7745" max="7745" width="1.44140625" style="10" customWidth="1"/>
    <col min="7746" max="7746" width="11.5546875" style="10"/>
    <col min="7747" max="7747" width="1.44140625" style="10" customWidth="1"/>
    <col min="7748" max="7748" width="11.5546875" style="10"/>
    <col min="7749" max="7749" width="1.44140625" style="10" customWidth="1"/>
    <col min="7750" max="7750" width="11.5546875" style="10"/>
    <col min="7751" max="7751" width="1.44140625" style="10" customWidth="1"/>
    <col min="7752" max="7936" width="11.5546875" style="10"/>
    <col min="7937" max="7937" width="4.5546875" style="10" customWidth="1"/>
    <col min="7938" max="7938" width="1.44140625" style="10" customWidth="1"/>
    <col min="7939" max="7939" width="15.44140625" style="10" customWidth="1"/>
    <col min="7940" max="7940" width="1.44140625" style="10" customWidth="1"/>
    <col min="7941" max="7941" width="11.6640625" style="10" customWidth="1"/>
    <col min="7942" max="7942" width="1.44140625" style="10" customWidth="1"/>
    <col min="7943" max="7943" width="8" style="10" customWidth="1"/>
    <col min="7944" max="7944" width="1.44140625" style="10" customWidth="1"/>
    <col min="7945" max="7945" width="7.33203125" style="10" customWidth="1"/>
    <col min="7946" max="7946" width="1.44140625" style="10" customWidth="1"/>
    <col min="7947" max="7947" width="11.5546875" style="10"/>
    <col min="7948" max="7948" width="1.44140625" style="10" customWidth="1"/>
    <col min="7949" max="7949" width="11.77734375" style="10" customWidth="1"/>
    <col min="7950" max="7950" width="1.44140625" style="10" customWidth="1"/>
    <col min="7951" max="7951" width="7.6640625" style="10" customWidth="1"/>
    <col min="7952" max="7952" width="1.44140625" style="10" customWidth="1"/>
    <col min="7953" max="7953" width="7.6640625" style="10" customWidth="1"/>
    <col min="7954" max="7954" width="1.44140625" style="10" customWidth="1"/>
    <col min="7955" max="7955" width="11.77734375" style="10" bestFit="1" customWidth="1"/>
    <col min="7956" max="7956" width="1.44140625" style="10" customWidth="1"/>
    <col min="7957" max="7957" width="7.33203125" style="10" customWidth="1"/>
    <col min="7958" max="7958" width="1.44140625" style="10" customWidth="1"/>
    <col min="7959" max="7959" width="7.5546875" style="10" customWidth="1"/>
    <col min="7960" max="7960" width="1.44140625" style="10" customWidth="1"/>
    <col min="7961" max="7961" width="10.77734375" style="10" customWidth="1"/>
    <col min="7962" max="7962" width="1.44140625" style="10" customWidth="1"/>
    <col min="7963" max="7963" width="10.33203125" style="10" customWidth="1"/>
    <col min="7964" max="7964" width="1.44140625" style="10" customWidth="1"/>
    <col min="7965" max="7965" width="9.5546875" style="10" customWidth="1"/>
    <col min="7966" max="7966" width="1" style="10" customWidth="1"/>
    <col min="7967" max="7967" width="1.44140625" style="10" customWidth="1"/>
    <col min="7968" max="7968" width="13.109375" style="10" customWidth="1"/>
    <col min="7969" max="7969" width="1.44140625" style="10" customWidth="1"/>
    <col min="7970" max="7970" width="8.44140625" style="10" customWidth="1"/>
    <col min="7971" max="7971" width="1.44140625" style="10" customWidth="1"/>
    <col min="7972" max="7972" width="8.44140625" style="10" customWidth="1"/>
    <col min="7973" max="7973" width="1.44140625" style="10" customWidth="1"/>
    <col min="7974" max="7974" width="11.5546875" style="10"/>
    <col min="7975" max="7975" width="1.44140625" style="10" customWidth="1"/>
    <col min="7976" max="7976" width="8.44140625" style="10" customWidth="1"/>
    <col min="7977" max="7977" width="1.44140625" style="10" customWidth="1"/>
    <col min="7978" max="7978" width="7.6640625" style="10" customWidth="1"/>
    <col min="7979" max="7979" width="1.44140625" style="10" customWidth="1"/>
    <col min="7980" max="7980" width="11.5546875" style="10"/>
    <col min="7981" max="7981" width="1.44140625" style="10" customWidth="1"/>
    <col min="7982" max="7982" width="10.77734375" style="10" customWidth="1"/>
    <col min="7983" max="7983" width="1.44140625" style="10" customWidth="1"/>
    <col min="7984" max="7984" width="9.21875" style="10" customWidth="1"/>
    <col min="7985" max="7985" width="0.88671875" style="10" customWidth="1"/>
    <col min="7986" max="7986" width="10.21875" style="10" customWidth="1"/>
    <col min="7987" max="7987" width="1.109375" style="10" customWidth="1"/>
    <col min="7988" max="7988" width="8.5546875" style="10" customWidth="1"/>
    <col min="7989" max="7989" width="1" style="10" customWidth="1"/>
    <col min="7990" max="7990" width="9.44140625" style="10" customWidth="1"/>
    <col min="7991" max="7991" width="1.109375" style="10" customWidth="1"/>
    <col min="7992" max="7992" width="9.21875" style="10" customWidth="1"/>
    <col min="7993" max="7993" width="1.44140625" style="10" customWidth="1"/>
    <col min="7994" max="7994" width="10.33203125" style="10" customWidth="1"/>
    <col min="7995" max="7995" width="2.21875" style="10" customWidth="1"/>
    <col min="7996" max="7996" width="4.109375" style="10" customWidth="1"/>
    <col min="7997" max="7997" width="1.109375" style="10" customWidth="1"/>
    <col min="7998" max="7998" width="7.6640625" style="10" customWidth="1"/>
    <col min="7999" max="7999" width="1.44140625" style="10" customWidth="1"/>
    <col min="8000" max="8000" width="11.5546875" style="10"/>
    <col min="8001" max="8001" width="1.44140625" style="10" customWidth="1"/>
    <col min="8002" max="8002" width="11.5546875" style="10"/>
    <col min="8003" max="8003" width="1.44140625" style="10" customWidth="1"/>
    <col min="8004" max="8004" width="11.5546875" style="10"/>
    <col min="8005" max="8005" width="1.44140625" style="10" customWidth="1"/>
    <col min="8006" max="8006" width="11.5546875" style="10"/>
    <col min="8007" max="8007" width="1.44140625" style="10" customWidth="1"/>
    <col min="8008" max="8192" width="11.5546875" style="10"/>
    <col min="8193" max="8193" width="4.5546875" style="10" customWidth="1"/>
    <col min="8194" max="8194" width="1.44140625" style="10" customWidth="1"/>
    <col min="8195" max="8195" width="15.44140625" style="10" customWidth="1"/>
    <col min="8196" max="8196" width="1.44140625" style="10" customWidth="1"/>
    <col min="8197" max="8197" width="11.6640625" style="10" customWidth="1"/>
    <col min="8198" max="8198" width="1.44140625" style="10" customWidth="1"/>
    <col min="8199" max="8199" width="8" style="10" customWidth="1"/>
    <col min="8200" max="8200" width="1.44140625" style="10" customWidth="1"/>
    <col min="8201" max="8201" width="7.33203125" style="10" customWidth="1"/>
    <col min="8202" max="8202" width="1.44140625" style="10" customWidth="1"/>
    <col min="8203" max="8203" width="11.5546875" style="10"/>
    <col min="8204" max="8204" width="1.44140625" style="10" customWidth="1"/>
    <col min="8205" max="8205" width="11.77734375" style="10" customWidth="1"/>
    <col min="8206" max="8206" width="1.44140625" style="10" customWidth="1"/>
    <col min="8207" max="8207" width="7.6640625" style="10" customWidth="1"/>
    <col min="8208" max="8208" width="1.44140625" style="10" customWidth="1"/>
    <col min="8209" max="8209" width="7.6640625" style="10" customWidth="1"/>
    <col min="8210" max="8210" width="1.44140625" style="10" customWidth="1"/>
    <col min="8211" max="8211" width="11.77734375" style="10" bestFit="1" customWidth="1"/>
    <col min="8212" max="8212" width="1.44140625" style="10" customWidth="1"/>
    <col min="8213" max="8213" width="7.33203125" style="10" customWidth="1"/>
    <col min="8214" max="8214" width="1.44140625" style="10" customWidth="1"/>
    <col min="8215" max="8215" width="7.5546875" style="10" customWidth="1"/>
    <col min="8216" max="8216" width="1.44140625" style="10" customWidth="1"/>
    <col min="8217" max="8217" width="10.77734375" style="10" customWidth="1"/>
    <col min="8218" max="8218" width="1.44140625" style="10" customWidth="1"/>
    <col min="8219" max="8219" width="10.33203125" style="10" customWidth="1"/>
    <col min="8220" max="8220" width="1.44140625" style="10" customWidth="1"/>
    <col min="8221" max="8221" width="9.5546875" style="10" customWidth="1"/>
    <col min="8222" max="8222" width="1" style="10" customWidth="1"/>
    <col min="8223" max="8223" width="1.44140625" style="10" customWidth="1"/>
    <col min="8224" max="8224" width="13.109375" style="10" customWidth="1"/>
    <col min="8225" max="8225" width="1.44140625" style="10" customWidth="1"/>
    <col min="8226" max="8226" width="8.44140625" style="10" customWidth="1"/>
    <col min="8227" max="8227" width="1.44140625" style="10" customWidth="1"/>
    <col min="8228" max="8228" width="8.44140625" style="10" customWidth="1"/>
    <col min="8229" max="8229" width="1.44140625" style="10" customWidth="1"/>
    <col min="8230" max="8230" width="11.5546875" style="10"/>
    <col min="8231" max="8231" width="1.44140625" style="10" customWidth="1"/>
    <col min="8232" max="8232" width="8.44140625" style="10" customWidth="1"/>
    <col min="8233" max="8233" width="1.44140625" style="10" customWidth="1"/>
    <col min="8234" max="8234" width="7.6640625" style="10" customWidth="1"/>
    <col min="8235" max="8235" width="1.44140625" style="10" customWidth="1"/>
    <col min="8236" max="8236" width="11.5546875" style="10"/>
    <col min="8237" max="8237" width="1.44140625" style="10" customWidth="1"/>
    <col min="8238" max="8238" width="10.77734375" style="10" customWidth="1"/>
    <col min="8239" max="8239" width="1.44140625" style="10" customWidth="1"/>
    <col min="8240" max="8240" width="9.21875" style="10" customWidth="1"/>
    <col min="8241" max="8241" width="0.88671875" style="10" customWidth="1"/>
    <col min="8242" max="8242" width="10.21875" style="10" customWidth="1"/>
    <col min="8243" max="8243" width="1.109375" style="10" customWidth="1"/>
    <col min="8244" max="8244" width="8.5546875" style="10" customWidth="1"/>
    <col min="8245" max="8245" width="1" style="10" customWidth="1"/>
    <col min="8246" max="8246" width="9.44140625" style="10" customWidth="1"/>
    <col min="8247" max="8247" width="1.109375" style="10" customWidth="1"/>
    <col min="8248" max="8248" width="9.21875" style="10" customWidth="1"/>
    <col min="8249" max="8249" width="1.44140625" style="10" customWidth="1"/>
    <col min="8250" max="8250" width="10.33203125" style="10" customWidth="1"/>
    <col min="8251" max="8251" width="2.21875" style="10" customWidth="1"/>
    <col min="8252" max="8252" width="4.109375" style="10" customWidth="1"/>
    <col min="8253" max="8253" width="1.109375" style="10" customWidth="1"/>
    <col min="8254" max="8254" width="7.6640625" style="10" customWidth="1"/>
    <col min="8255" max="8255" width="1.44140625" style="10" customWidth="1"/>
    <col min="8256" max="8256" width="11.5546875" style="10"/>
    <col min="8257" max="8257" width="1.44140625" style="10" customWidth="1"/>
    <col min="8258" max="8258" width="11.5546875" style="10"/>
    <col min="8259" max="8259" width="1.44140625" style="10" customWidth="1"/>
    <col min="8260" max="8260" width="11.5546875" style="10"/>
    <col min="8261" max="8261" width="1.44140625" style="10" customWidth="1"/>
    <col min="8262" max="8262" width="11.5546875" style="10"/>
    <col min="8263" max="8263" width="1.44140625" style="10" customWidth="1"/>
    <col min="8264" max="8448" width="11.5546875" style="10"/>
    <col min="8449" max="8449" width="4.5546875" style="10" customWidth="1"/>
    <col min="8450" max="8450" width="1.44140625" style="10" customWidth="1"/>
    <col min="8451" max="8451" width="15.44140625" style="10" customWidth="1"/>
    <col min="8452" max="8452" width="1.44140625" style="10" customWidth="1"/>
    <col min="8453" max="8453" width="11.6640625" style="10" customWidth="1"/>
    <col min="8454" max="8454" width="1.44140625" style="10" customWidth="1"/>
    <col min="8455" max="8455" width="8" style="10" customWidth="1"/>
    <col min="8456" max="8456" width="1.44140625" style="10" customWidth="1"/>
    <col min="8457" max="8457" width="7.33203125" style="10" customWidth="1"/>
    <col min="8458" max="8458" width="1.44140625" style="10" customWidth="1"/>
    <col min="8459" max="8459" width="11.5546875" style="10"/>
    <col min="8460" max="8460" width="1.44140625" style="10" customWidth="1"/>
    <col min="8461" max="8461" width="11.77734375" style="10" customWidth="1"/>
    <col min="8462" max="8462" width="1.44140625" style="10" customWidth="1"/>
    <col min="8463" max="8463" width="7.6640625" style="10" customWidth="1"/>
    <col min="8464" max="8464" width="1.44140625" style="10" customWidth="1"/>
    <col min="8465" max="8465" width="7.6640625" style="10" customWidth="1"/>
    <col min="8466" max="8466" width="1.44140625" style="10" customWidth="1"/>
    <col min="8467" max="8467" width="11.77734375" style="10" bestFit="1" customWidth="1"/>
    <col min="8468" max="8468" width="1.44140625" style="10" customWidth="1"/>
    <col min="8469" max="8469" width="7.33203125" style="10" customWidth="1"/>
    <col min="8470" max="8470" width="1.44140625" style="10" customWidth="1"/>
    <col min="8471" max="8471" width="7.5546875" style="10" customWidth="1"/>
    <col min="8472" max="8472" width="1.44140625" style="10" customWidth="1"/>
    <col min="8473" max="8473" width="10.77734375" style="10" customWidth="1"/>
    <col min="8474" max="8474" width="1.44140625" style="10" customWidth="1"/>
    <col min="8475" max="8475" width="10.33203125" style="10" customWidth="1"/>
    <col min="8476" max="8476" width="1.44140625" style="10" customWidth="1"/>
    <col min="8477" max="8477" width="9.5546875" style="10" customWidth="1"/>
    <col min="8478" max="8478" width="1" style="10" customWidth="1"/>
    <col min="8479" max="8479" width="1.44140625" style="10" customWidth="1"/>
    <col min="8480" max="8480" width="13.109375" style="10" customWidth="1"/>
    <col min="8481" max="8481" width="1.44140625" style="10" customWidth="1"/>
    <col min="8482" max="8482" width="8.44140625" style="10" customWidth="1"/>
    <col min="8483" max="8483" width="1.44140625" style="10" customWidth="1"/>
    <col min="8484" max="8484" width="8.44140625" style="10" customWidth="1"/>
    <col min="8485" max="8485" width="1.44140625" style="10" customWidth="1"/>
    <col min="8486" max="8486" width="11.5546875" style="10"/>
    <col min="8487" max="8487" width="1.44140625" style="10" customWidth="1"/>
    <col min="8488" max="8488" width="8.44140625" style="10" customWidth="1"/>
    <col min="8489" max="8489" width="1.44140625" style="10" customWidth="1"/>
    <col min="8490" max="8490" width="7.6640625" style="10" customWidth="1"/>
    <col min="8491" max="8491" width="1.44140625" style="10" customWidth="1"/>
    <col min="8492" max="8492" width="11.5546875" style="10"/>
    <col min="8493" max="8493" width="1.44140625" style="10" customWidth="1"/>
    <col min="8494" max="8494" width="10.77734375" style="10" customWidth="1"/>
    <col min="8495" max="8495" width="1.44140625" style="10" customWidth="1"/>
    <col min="8496" max="8496" width="9.21875" style="10" customWidth="1"/>
    <col min="8497" max="8497" width="0.88671875" style="10" customWidth="1"/>
    <col min="8498" max="8498" width="10.21875" style="10" customWidth="1"/>
    <col min="8499" max="8499" width="1.109375" style="10" customWidth="1"/>
    <col min="8500" max="8500" width="8.5546875" style="10" customWidth="1"/>
    <col min="8501" max="8501" width="1" style="10" customWidth="1"/>
    <col min="8502" max="8502" width="9.44140625" style="10" customWidth="1"/>
    <col min="8503" max="8503" width="1.109375" style="10" customWidth="1"/>
    <col min="8504" max="8504" width="9.21875" style="10" customWidth="1"/>
    <col min="8505" max="8505" width="1.44140625" style="10" customWidth="1"/>
    <col min="8506" max="8506" width="10.33203125" style="10" customWidth="1"/>
    <col min="8507" max="8507" width="2.21875" style="10" customWidth="1"/>
    <col min="8508" max="8508" width="4.109375" style="10" customWidth="1"/>
    <col min="8509" max="8509" width="1.109375" style="10" customWidth="1"/>
    <col min="8510" max="8510" width="7.6640625" style="10" customWidth="1"/>
    <col min="8511" max="8511" width="1.44140625" style="10" customWidth="1"/>
    <col min="8512" max="8512" width="11.5546875" style="10"/>
    <col min="8513" max="8513" width="1.44140625" style="10" customWidth="1"/>
    <col min="8514" max="8514" width="11.5546875" style="10"/>
    <col min="8515" max="8515" width="1.44140625" style="10" customWidth="1"/>
    <col min="8516" max="8516" width="11.5546875" style="10"/>
    <col min="8517" max="8517" width="1.44140625" style="10" customWidth="1"/>
    <col min="8518" max="8518" width="11.5546875" style="10"/>
    <col min="8519" max="8519" width="1.44140625" style="10" customWidth="1"/>
    <col min="8520" max="8704" width="11.5546875" style="10"/>
    <col min="8705" max="8705" width="4.5546875" style="10" customWidth="1"/>
    <col min="8706" max="8706" width="1.44140625" style="10" customWidth="1"/>
    <col min="8707" max="8707" width="15.44140625" style="10" customWidth="1"/>
    <col min="8708" max="8708" width="1.44140625" style="10" customWidth="1"/>
    <col min="8709" max="8709" width="11.6640625" style="10" customWidth="1"/>
    <col min="8710" max="8710" width="1.44140625" style="10" customWidth="1"/>
    <col min="8711" max="8711" width="8" style="10" customWidth="1"/>
    <col min="8712" max="8712" width="1.44140625" style="10" customWidth="1"/>
    <col min="8713" max="8713" width="7.33203125" style="10" customWidth="1"/>
    <col min="8714" max="8714" width="1.44140625" style="10" customWidth="1"/>
    <col min="8715" max="8715" width="11.5546875" style="10"/>
    <col min="8716" max="8716" width="1.44140625" style="10" customWidth="1"/>
    <col min="8717" max="8717" width="11.77734375" style="10" customWidth="1"/>
    <col min="8718" max="8718" width="1.44140625" style="10" customWidth="1"/>
    <col min="8719" max="8719" width="7.6640625" style="10" customWidth="1"/>
    <col min="8720" max="8720" width="1.44140625" style="10" customWidth="1"/>
    <col min="8721" max="8721" width="7.6640625" style="10" customWidth="1"/>
    <col min="8722" max="8722" width="1.44140625" style="10" customWidth="1"/>
    <col min="8723" max="8723" width="11.77734375" style="10" bestFit="1" customWidth="1"/>
    <col min="8724" max="8724" width="1.44140625" style="10" customWidth="1"/>
    <col min="8725" max="8725" width="7.33203125" style="10" customWidth="1"/>
    <col min="8726" max="8726" width="1.44140625" style="10" customWidth="1"/>
    <col min="8727" max="8727" width="7.5546875" style="10" customWidth="1"/>
    <col min="8728" max="8728" width="1.44140625" style="10" customWidth="1"/>
    <col min="8729" max="8729" width="10.77734375" style="10" customWidth="1"/>
    <col min="8730" max="8730" width="1.44140625" style="10" customWidth="1"/>
    <col min="8731" max="8731" width="10.33203125" style="10" customWidth="1"/>
    <col min="8732" max="8732" width="1.44140625" style="10" customWidth="1"/>
    <col min="8733" max="8733" width="9.5546875" style="10" customWidth="1"/>
    <col min="8734" max="8734" width="1" style="10" customWidth="1"/>
    <col min="8735" max="8735" width="1.44140625" style="10" customWidth="1"/>
    <col min="8736" max="8736" width="13.109375" style="10" customWidth="1"/>
    <col min="8737" max="8737" width="1.44140625" style="10" customWidth="1"/>
    <col min="8738" max="8738" width="8.44140625" style="10" customWidth="1"/>
    <col min="8739" max="8739" width="1.44140625" style="10" customWidth="1"/>
    <col min="8740" max="8740" width="8.44140625" style="10" customWidth="1"/>
    <col min="8741" max="8741" width="1.44140625" style="10" customWidth="1"/>
    <col min="8742" max="8742" width="11.5546875" style="10"/>
    <col min="8743" max="8743" width="1.44140625" style="10" customWidth="1"/>
    <col min="8744" max="8744" width="8.44140625" style="10" customWidth="1"/>
    <col min="8745" max="8745" width="1.44140625" style="10" customWidth="1"/>
    <col min="8746" max="8746" width="7.6640625" style="10" customWidth="1"/>
    <col min="8747" max="8747" width="1.44140625" style="10" customWidth="1"/>
    <col min="8748" max="8748" width="11.5546875" style="10"/>
    <col min="8749" max="8749" width="1.44140625" style="10" customWidth="1"/>
    <col min="8750" max="8750" width="10.77734375" style="10" customWidth="1"/>
    <col min="8751" max="8751" width="1.44140625" style="10" customWidth="1"/>
    <col min="8752" max="8752" width="9.21875" style="10" customWidth="1"/>
    <col min="8753" max="8753" width="0.88671875" style="10" customWidth="1"/>
    <col min="8754" max="8754" width="10.21875" style="10" customWidth="1"/>
    <col min="8755" max="8755" width="1.109375" style="10" customWidth="1"/>
    <col min="8756" max="8756" width="8.5546875" style="10" customWidth="1"/>
    <col min="8757" max="8757" width="1" style="10" customWidth="1"/>
    <col min="8758" max="8758" width="9.44140625" style="10" customWidth="1"/>
    <col min="8759" max="8759" width="1.109375" style="10" customWidth="1"/>
    <col min="8760" max="8760" width="9.21875" style="10" customWidth="1"/>
    <col min="8761" max="8761" width="1.44140625" style="10" customWidth="1"/>
    <col min="8762" max="8762" width="10.33203125" style="10" customWidth="1"/>
    <col min="8763" max="8763" width="2.21875" style="10" customWidth="1"/>
    <col min="8764" max="8764" width="4.109375" style="10" customWidth="1"/>
    <col min="8765" max="8765" width="1.109375" style="10" customWidth="1"/>
    <col min="8766" max="8766" width="7.6640625" style="10" customWidth="1"/>
    <col min="8767" max="8767" width="1.44140625" style="10" customWidth="1"/>
    <col min="8768" max="8768" width="11.5546875" style="10"/>
    <col min="8769" max="8769" width="1.44140625" style="10" customWidth="1"/>
    <col min="8770" max="8770" width="11.5546875" style="10"/>
    <col min="8771" max="8771" width="1.44140625" style="10" customWidth="1"/>
    <col min="8772" max="8772" width="11.5546875" style="10"/>
    <col min="8773" max="8773" width="1.44140625" style="10" customWidth="1"/>
    <col min="8774" max="8774" width="11.5546875" style="10"/>
    <col min="8775" max="8775" width="1.44140625" style="10" customWidth="1"/>
    <col min="8776" max="8960" width="11.5546875" style="10"/>
    <col min="8961" max="8961" width="4.5546875" style="10" customWidth="1"/>
    <col min="8962" max="8962" width="1.44140625" style="10" customWidth="1"/>
    <col min="8963" max="8963" width="15.44140625" style="10" customWidth="1"/>
    <col min="8964" max="8964" width="1.44140625" style="10" customWidth="1"/>
    <col min="8965" max="8965" width="11.6640625" style="10" customWidth="1"/>
    <col min="8966" max="8966" width="1.44140625" style="10" customWidth="1"/>
    <col min="8967" max="8967" width="8" style="10" customWidth="1"/>
    <col min="8968" max="8968" width="1.44140625" style="10" customWidth="1"/>
    <col min="8969" max="8969" width="7.33203125" style="10" customWidth="1"/>
    <col min="8970" max="8970" width="1.44140625" style="10" customWidth="1"/>
    <col min="8971" max="8971" width="11.5546875" style="10"/>
    <col min="8972" max="8972" width="1.44140625" style="10" customWidth="1"/>
    <col min="8973" max="8973" width="11.77734375" style="10" customWidth="1"/>
    <col min="8974" max="8974" width="1.44140625" style="10" customWidth="1"/>
    <col min="8975" max="8975" width="7.6640625" style="10" customWidth="1"/>
    <col min="8976" max="8976" width="1.44140625" style="10" customWidth="1"/>
    <col min="8977" max="8977" width="7.6640625" style="10" customWidth="1"/>
    <col min="8978" max="8978" width="1.44140625" style="10" customWidth="1"/>
    <col min="8979" max="8979" width="11.77734375" style="10" bestFit="1" customWidth="1"/>
    <col min="8980" max="8980" width="1.44140625" style="10" customWidth="1"/>
    <col min="8981" max="8981" width="7.33203125" style="10" customWidth="1"/>
    <col min="8982" max="8982" width="1.44140625" style="10" customWidth="1"/>
    <col min="8983" max="8983" width="7.5546875" style="10" customWidth="1"/>
    <col min="8984" max="8984" width="1.44140625" style="10" customWidth="1"/>
    <col min="8985" max="8985" width="10.77734375" style="10" customWidth="1"/>
    <col min="8986" max="8986" width="1.44140625" style="10" customWidth="1"/>
    <col min="8987" max="8987" width="10.33203125" style="10" customWidth="1"/>
    <col min="8988" max="8988" width="1.44140625" style="10" customWidth="1"/>
    <col min="8989" max="8989" width="9.5546875" style="10" customWidth="1"/>
    <col min="8990" max="8990" width="1" style="10" customWidth="1"/>
    <col min="8991" max="8991" width="1.44140625" style="10" customWidth="1"/>
    <col min="8992" max="8992" width="13.109375" style="10" customWidth="1"/>
    <col min="8993" max="8993" width="1.44140625" style="10" customWidth="1"/>
    <col min="8994" max="8994" width="8.44140625" style="10" customWidth="1"/>
    <col min="8995" max="8995" width="1.44140625" style="10" customWidth="1"/>
    <col min="8996" max="8996" width="8.44140625" style="10" customWidth="1"/>
    <col min="8997" max="8997" width="1.44140625" style="10" customWidth="1"/>
    <col min="8998" max="8998" width="11.5546875" style="10"/>
    <col min="8999" max="8999" width="1.44140625" style="10" customWidth="1"/>
    <col min="9000" max="9000" width="8.44140625" style="10" customWidth="1"/>
    <col min="9001" max="9001" width="1.44140625" style="10" customWidth="1"/>
    <col min="9002" max="9002" width="7.6640625" style="10" customWidth="1"/>
    <col min="9003" max="9003" width="1.44140625" style="10" customWidth="1"/>
    <col min="9004" max="9004" width="11.5546875" style="10"/>
    <col min="9005" max="9005" width="1.44140625" style="10" customWidth="1"/>
    <col min="9006" max="9006" width="10.77734375" style="10" customWidth="1"/>
    <col min="9007" max="9007" width="1.44140625" style="10" customWidth="1"/>
    <col min="9008" max="9008" width="9.21875" style="10" customWidth="1"/>
    <col min="9009" max="9009" width="0.88671875" style="10" customWidth="1"/>
    <col min="9010" max="9010" width="10.21875" style="10" customWidth="1"/>
    <col min="9011" max="9011" width="1.109375" style="10" customWidth="1"/>
    <col min="9012" max="9012" width="8.5546875" style="10" customWidth="1"/>
    <col min="9013" max="9013" width="1" style="10" customWidth="1"/>
    <col min="9014" max="9014" width="9.44140625" style="10" customWidth="1"/>
    <col min="9015" max="9015" width="1.109375" style="10" customWidth="1"/>
    <col min="9016" max="9016" width="9.21875" style="10" customWidth="1"/>
    <col min="9017" max="9017" width="1.44140625" style="10" customWidth="1"/>
    <col min="9018" max="9018" width="10.33203125" style="10" customWidth="1"/>
    <col min="9019" max="9019" width="2.21875" style="10" customWidth="1"/>
    <col min="9020" max="9020" width="4.109375" style="10" customWidth="1"/>
    <col min="9021" max="9021" width="1.109375" style="10" customWidth="1"/>
    <col min="9022" max="9022" width="7.6640625" style="10" customWidth="1"/>
    <col min="9023" max="9023" width="1.44140625" style="10" customWidth="1"/>
    <col min="9024" max="9024" width="11.5546875" style="10"/>
    <col min="9025" max="9025" width="1.44140625" style="10" customWidth="1"/>
    <col min="9026" max="9026" width="11.5546875" style="10"/>
    <col min="9027" max="9027" width="1.44140625" style="10" customWidth="1"/>
    <col min="9028" max="9028" width="11.5546875" style="10"/>
    <col min="9029" max="9029" width="1.44140625" style="10" customWidth="1"/>
    <col min="9030" max="9030" width="11.5546875" style="10"/>
    <col min="9031" max="9031" width="1.44140625" style="10" customWidth="1"/>
    <col min="9032" max="9216" width="11.5546875" style="10"/>
    <col min="9217" max="9217" width="4.5546875" style="10" customWidth="1"/>
    <col min="9218" max="9218" width="1.44140625" style="10" customWidth="1"/>
    <col min="9219" max="9219" width="15.44140625" style="10" customWidth="1"/>
    <col min="9220" max="9220" width="1.44140625" style="10" customWidth="1"/>
    <col min="9221" max="9221" width="11.6640625" style="10" customWidth="1"/>
    <col min="9222" max="9222" width="1.44140625" style="10" customWidth="1"/>
    <col min="9223" max="9223" width="8" style="10" customWidth="1"/>
    <col min="9224" max="9224" width="1.44140625" style="10" customWidth="1"/>
    <col min="9225" max="9225" width="7.33203125" style="10" customWidth="1"/>
    <col min="9226" max="9226" width="1.44140625" style="10" customWidth="1"/>
    <col min="9227" max="9227" width="11.5546875" style="10"/>
    <col min="9228" max="9228" width="1.44140625" style="10" customWidth="1"/>
    <col min="9229" max="9229" width="11.77734375" style="10" customWidth="1"/>
    <col min="9230" max="9230" width="1.44140625" style="10" customWidth="1"/>
    <col min="9231" max="9231" width="7.6640625" style="10" customWidth="1"/>
    <col min="9232" max="9232" width="1.44140625" style="10" customWidth="1"/>
    <col min="9233" max="9233" width="7.6640625" style="10" customWidth="1"/>
    <col min="9234" max="9234" width="1.44140625" style="10" customWidth="1"/>
    <col min="9235" max="9235" width="11.77734375" style="10" bestFit="1" customWidth="1"/>
    <col min="9236" max="9236" width="1.44140625" style="10" customWidth="1"/>
    <col min="9237" max="9237" width="7.33203125" style="10" customWidth="1"/>
    <col min="9238" max="9238" width="1.44140625" style="10" customWidth="1"/>
    <col min="9239" max="9239" width="7.5546875" style="10" customWidth="1"/>
    <col min="9240" max="9240" width="1.44140625" style="10" customWidth="1"/>
    <col min="9241" max="9241" width="10.77734375" style="10" customWidth="1"/>
    <col min="9242" max="9242" width="1.44140625" style="10" customWidth="1"/>
    <col min="9243" max="9243" width="10.33203125" style="10" customWidth="1"/>
    <col min="9244" max="9244" width="1.44140625" style="10" customWidth="1"/>
    <col min="9245" max="9245" width="9.5546875" style="10" customWidth="1"/>
    <col min="9246" max="9246" width="1" style="10" customWidth="1"/>
    <col min="9247" max="9247" width="1.44140625" style="10" customWidth="1"/>
    <col min="9248" max="9248" width="13.109375" style="10" customWidth="1"/>
    <col min="9249" max="9249" width="1.44140625" style="10" customWidth="1"/>
    <col min="9250" max="9250" width="8.44140625" style="10" customWidth="1"/>
    <col min="9251" max="9251" width="1.44140625" style="10" customWidth="1"/>
    <col min="9252" max="9252" width="8.44140625" style="10" customWidth="1"/>
    <col min="9253" max="9253" width="1.44140625" style="10" customWidth="1"/>
    <col min="9254" max="9254" width="11.5546875" style="10"/>
    <col min="9255" max="9255" width="1.44140625" style="10" customWidth="1"/>
    <col min="9256" max="9256" width="8.44140625" style="10" customWidth="1"/>
    <col min="9257" max="9257" width="1.44140625" style="10" customWidth="1"/>
    <col min="9258" max="9258" width="7.6640625" style="10" customWidth="1"/>
    <col min="9259" max="9259" width="1.44140625" style="10" customWidth="1"/>
    <col min="9260" max="9260" width="11.5546875" style="10"/>
    <col min="9261" max="9261" width="1.44140625" style="10" customWidth="1"/>
    <col min="9262" max="9262" width="10.77734375" style="10" customWidth="1"/>
    <col min="9263" max="9263" width="1.44140625" style="10" customWidth="1"/>
    <col min="9264" max="9264" width="9.21875" style="10" customWidth="1"/>
    <col min="9265" max="9265" width="0.88671875" style="10" customWidth="1"/>
    <col min="9266" max="9266" width="10.21875" style="10" customWidth="1"/>
    <col min="9267" max="9267" width="1.109375" style="10" customWidth="1"/>
    <col min="9268" max="9268" width="8.5546875" style="10" customWidth="1"/>
    <col min="9269" max="9269" width="1" style="10" customWidth="1"/>
    <col min="9270" max="9270" width="9.44140625" style="10" customWidth="1"/>
    <col min="9271" max="9271" width="1.109375" style="10" customWidth="1"/>
    <col min="9272" max="9272" width="9.21875" style="10" customWidth="1"/>
    <col min="9273" max="9273" width="1.44140625" style="10" customWidth="1"/>
    <col min="9274" max="9274" width="10.33203125" style="10" customWidth="1"/>
    <col min="9275" max="9275" width="2.21875" style="10" customWidth="1"/>
    <col min="9276" max="9276" width="4.109375" style="10" customWidth="1"/>
    <col min="9277" max="9277" width="1.109375" style="10" customWidth="1"/>
    <col min="9278" max="9278" width="7.6640625" style="10" customWidth="1"/>
    <col min="9279" max="9279" width="1.44140625" style="10" customWidth="1"/>
    <col min="9280" max="9280" width="11.5546875" style="10"/>
    <col min="9281" max="9281" width="1.44140625" style="10" customWidth="1"/>
    <col min="9282" max="9282" width="11.5546875" style="10"/>
    <col min="9283" max="9283" width="1.44140625" style="10" customWidth="1"/>
    <col min="9284" max="9284" width="11.5546875" style="10"/>
    <col min="9285" max="9285" width="1.44140625" style="10" customWidth="1"/>
    <col min="9286" max="9286" width="11.5546875" style="10"/>
    <col min="9287" max="9287" width="1.44140625" style="10" customWidth="1"/>
    <col min="9288" max="9472" width="11.5546875" style="10"/>
    <col min="9473" max="9473" width="4.5546875" style="10" customWidth="1"/>
    <col min="9474" max="9474" width="1.44140625" style="10" customWidth="1"/>
    <col min="9475" max="9475" width="15.44140625" style="10" customWidth="1"/>
    <col min="9476" max="9476" width="1.44140625" style="10" customWidth="1"/>
    <col min="9477" max="9477" width="11.6640625" style="10" customWidth="1"/>
    <col min="9478" max="9478" width="1.44140625" style="10" customWidth="1"/>
    <col min="9479" max="9479" width="8" style="10" customWidth="1"/>
    <col min="9480" max="9480" width="1.44140625" style="10" customWidth="1"/>
    <col min="9481" max="9481" width="7.33203125" style="10" customWidth="1"/>
    <col min="9482" max="9482" width="1.44140625" style="10" customWidth="1"/>
    <col min="9483" max="9483" width="11.5546875" style="10"/>
    <col min="9484" max="9484" width="1.44140625" style="10" customWidth="1"/>
    <col min="9485" max="9485" width="11.77734375" style="10" customWidth="1"/>
    <col min="9486" max="9486" width="1.44140625" style="10" customWidth="1"/>
    <col min="9487" max="9487" width="7.6640625" style="10" customWidth="1"/>
    <col min="9488" max="9488" width="1.44140625" style="10" customWidth="1"/>
    <col min="9489" max="9489" width="7.6640625" style="10" customWidth="1"/>
    <col min="9490" max="9490" width="1.44140625" style="10" customWidth="1"/>
    <col min="9491" max="9491" width="11.77734375" style="10" bestFit="1" customWidth="1"/>
    <col min="9492" max="9492" width="1.44140625" style="10" customWidth="1"/>
    <col min="9493" max="9493" width="7.33203125" style="10" customWidth="1"/>
    <col min="9494" max="9494" width="1.44140625" style="10" customWidth="1"/>
    <col min="9495" max="9495" width="7.5546875" style="10" customWidth="1"/>
    <col min="9496" max="9496" width="1.44140625" style="10" customWidth="1"/>
    <col min="9497" max="9497" width="10.77734375" style="10" customWidth="1"/>
    <col min="9498" max="9498" width="1.44140625" style="10" customWidth="1"/>
    <col min="9499" max="9499" width="10.33203125" style="10" customWidth="1"/>
    <col min="9500" max="9500" width="1.44140625" style="10" customWidth="1"/>
    <col min="9501" max="9501" width="9.5546875" style="10" customWidth="1"/>
    <col min="9502" max="9502" width="1" style="10" customWidth="1"/>
    <col min="9503" max="9503" width="1.44140625" style="10" customWidth="1"/>
    <col min="9504" max="9504" width="13.109375" style="10" customWidth="1"/>
    <col min="9505" max="9505" width="1.44140625" style="10" customWidth="1"/>
    <col min="9506" max="9506" width="8.44140625" style="10" customWidth="1"/>
    <col min="9507" max="9507" width="1.44140625" style="10" customWidth="1"/>
    <col min="9508" max="9508" width="8.44140625" style="10" customWidth="1"/>
    <col min="9509" max="9509" width="1.44140625" style="10" customWidth="1"/>
    <col min="9510" max="9510" width="11.5546875" style="10"/>
    <col min="9511" max="9511" width="1.44140625" style="10" customWidth="1"/>
    <col min="9512" max="9512" width="8.44140625" style="10" customWidth="1"/>
    <col min="9513" max="9513" width="1.44140625" style="10" customWidth="1"/>
    <col min="9514" max="9514" width="7.6640625" style="10" customWidth="1"/>
    <col min="9515" max="9515" width="1.44140625" style="10" customWidth="1"/>
    <col min="9516" max="9516" width="11.5546875" style="10"/>
    <col min="9517" max="9517" width="1.44140625" style="10" customWidth="1"/>
    <col min="9518" max="9518" width="10.77734375" style="10" customWidth="1"/>
    <col min="9519" max="9519" width="1.44140625" style="10" customWidth="1"/>
    <col min="9520" max="9520" width="9.21875" style="10" customWidth="1"/>
    <col min="9521" max="9521" width="0.88671875" style="10" customWidth="1"/>
    <col min="9522" max="9522" width="10.21875" style="10" customWidth="1"/>
    <col min="9523" max="9523" width="1.109375" style="10" customWidth="1"/>
    <col min="9524" max="9524" width="8.5546875" style="10" customWidth="1"/>
    <col min="9525" max="9525" width="1" style="10" customWidth="1"/>
    <col min="9526" max="9526" width="9.44140625" style="10" customWidth="1"/>
    <col min="9527" max="9527" width="1.109375" style="10" customWidth="1"/>
    <col min="9528" max="9528" width="9.21875" style="10" customWidth="1"/>
    <col min="9529" max="9529" width="1.44140625" style="10" customWidth="1"/>
    <col min="9530" max="9530" width="10.33203125" style="10" customWidth="1"/>
    <col min="9531" max="9531" width="2.21875" style="10" customWidth="1"/>
    <col min="9532" max="9532" width="4.109375" style="10" customWidth="1"/>
    <col min="9533" max="9533" width="1.109375" style="10" customWidth="1"/>
    <col min="9534" max="9534" width="7.6640625" style="10" customWidth="1"/>
    <col min="9535" max="9535" width="1.44140625" style="10" customWidth="1"/>
    <col min="9536" max="9536" width="11.5546875" style="10"/>
    <col min="9537" max="9537" width="1.44140625" style="10" customWidth="1"/>
    <col min="9538" max="9538" width="11.5546875" style="10"/>
    <col min="9539" max="9539" width="1.44140625" style="10" customWidth="1"/>
    <col min="9540" max="9540" width="11.5546875" style="10"/>
    <col min="9541" max="9541" width="1.44140625" style="10" customWidth="1"/>
    <col min="9542" max="9542" width="11.5546875" style="10"/>
    <col min="9543" max="9543" width="1.44140625" style="10" customWidth="1"/>
    <col min="9544" max="9728" width="11.5546875" style="10"/>
    <col min="9729" max="9729" width="4.5546875" style="10" customWidth="1"/>
    <col min="9730" max="9730" width="1.44140625" style="10" customWidth="1"/>
    <col min="9731" max="9731" width="15.44140625" style="10" customWidth="1"/>
    <col min="9732" max="9732" width="1.44140625" style="10" customWidth="1"/>
    <col min="9733" max="9733" width="11.6640625" style="10" customWidth="1"/>
    <col min="9734" max="9734" width="1.44140625" style="10" customWidth="1"/>
    <col min="9735" max="9735" width="8" style="10" customWidth="1"/>
    <col min="9736" max="9736" width="1.44140625" style="10" customWidth="1"/>
    <col min="9737" max="9737" width="7.33203125" style="10" customWidth="1"/>
    <col min="9738" max="9738" width="1.44140625" style="10" customWidth="1"/>
    <col min="9739" max="9739" width="11.5546875" style="10"/>
    <col min="9740" max="9740" width="1.44140625" style="10" customWidth="1"/>
    <col min="9741" max="9741" width="11.77734375" style="10" customWidth="1"/>
    <col min="9742" max="9742" width="1.44140625" style="10" customWidth="1"/>
    <col min="9743" max="9743" width="7.6640625" style="10" customWidth="1"/>
    <col min="9744" max="9744" width="1.44140625" style="10" customWidth="1"/>
    <col min="9745" max="9745" width="7.6640625" style="10" customWidth="1"/>
    <col min="9746" max="9746" width="1.44140625" style="10" customWidth="1"/>
    <col min="9747" max="9747" width="11.77734375" style="10" bestFit="1" customWidth="1"/>
    <col min="9748" max="9748" width="1.44140625" style="10" customWidth="1"/>
    <col min="9749" max="9749" width="7.33203125" style="10" customWidth="1"/>
    <col min="9750" max="9750" width="1.44140625" style="10" customWidth="1"/>
    <col min="9751" max="9751" width="7.5546875" style="10" customWidth="1"/>
    <col min="9752" max="9752" width="1.44140625" style="10" customWidth="1"/>
    <col min="9753" max="9753" width="10.77734375" style="10" customWidth="1"/>
    <col min="9754" max="9754" width="1.44140625" style="10" customWidth="1"/>
    <col min="9755" max="9755" width="10.33203125" style="10" customWidth="1"/>
    <col min="9756" max="9756" width="1.44140625" style="10" customWidth="1"/>
    <col min="9757" max="9757" width="9.5546875" style="10" customWidth="1"/>
    <col min="9758" max="9758" width="1" style="10" customWidth="1"/>
    <col min="9759" max="9759" width="1.44140625" style="10" customWidth="1"/>
    <col min="9760" max="9760" width="13.109375" style="10" customWidth="1"/>
    <col min="9761" max="9761" width="1.44140625" style="10" customWidth="1"/>
    <col min="9762" max="9762" width="8.44140625" style="10" customWidth="1"/>
    <col min="9763" max="9763" width="1.44140625" style="10" customWidth="1"/>
    <col min="9764" max="9764" width="8.44140625" style="10" customWidth="1"/>
    <col min="9765" max="9765" width="1.44140625" style="10" customWidth="1"/>
    <col min="9766" max="9766" width="11.5546875" style="10"/>
    <col min="9767" max="9767" width="1.44140625" style="10" customWidth="1"/>
    <col min="9768" max="9768" width="8.44140625" style="10" customWidth="1"/>
    <col min="9769" max="9769" width="1.44140625" style="10" customWidth="1"/>
    <col min="9770" max="9770" width="7.6640625" style="10" customWidth="1"/>
    <col min="9771" max="9771" width="1.44140625" style="10" customWidth="1"/>
    <col min="9772" max="9772" width="11.5546875" style="10"/>
    <col min="9773" max="9773" width="1.44140625" style="10" customWidth="1"/>
    <col min="9774" max="9774" width="10.77734375" style="10" customWidth="1"/>
    <col min="9775" max="9775" width="1.44140625" style="10" customWidth="1"/>
    <col min="9776" max="9776" width="9.21875" style="10" customWidth="1"/>
    <col min="9777" max="9777" width="0.88671875" style="10" customWidth="1"/>
    <col min="9778" max="9778" width="10.21875" style="10" customWidth="1"/>
    <col min="9779" max="9779" width="1.109375" style="10" customWidth="1"/>
    <col min="9780" max="9780" width="8.5546875" style="10" customWidth="1"/>
    <col min="9781" max="9781" width="1" style="10" customWidth="1"/>
    <col min="9782" max="9782" width="9.44140625" style="10" customWidth="1"/>
    <col min="9783" max="9783" width="1.109375" style="10" customWidth="1"/>
    <col min="9784" max="9784" width="9.21875" style="10" customWidth="1"/>
    <col min="9785" max="9785" width="1.44140625" style="10" customWidth="1"/>
    <col min="9786" max="9786" width="10.33203125" style="10" customWidth="1"/>
    <col min="9787" max="9787" width="2.21875" style="10" customWidth="1"/>
    <col min="9788" max="9788" width="4.109375" style="10" customWidth="1"/>
    <col min="9789" max="9789" width="1.109375" style="10" customWidth="1"/>
    <col min="9790" max="9790" width="7.6640625" style="10" customWidth="1"/>
    <col min="9791" max="9791" width="1.44140625" style="10" customWidth="1"/>
    <col min="9792" max="9792" width="11.5546875" style="10"/>
    <col min="9793" max="9793" width="1.44140625" style="10" customWidth="1"/>
    <col min="9794" max="9794" width="11.5546875" style="10"/>
    <col min="9795" max="9795" width="1.44140625" style="10" customWidth="1"/>
    <col min="9796" max="9796" width="11.5546875" style="10"/>
    <col min="9797" max="9797" width="1.44140625" style="10" customWidth="1"/>
    <col min="9798" max="9798" width="11.5546875" style="10"/>
    <col min="9799" max="9799" width="1.44140625" style="10" customWidth="1"/>
    <col min="9800" max="9984" width="11.5546875" style="10"/>
    <col min="9985" max="9985" width="4.5546875" style="10" customWidth="1"/>
    <col min="9986" max="9986" width="1.44140625" style="10" customWidth="1"/>
    <col min="9987" max="9987" width="15.44140625" style="10" customWidth="1"/>
    <col min="9988" max="9988" width="1.44140625" style="10" customWidth="1"/>
    <col min="9989" max="9989" width="11.6640625" style="10" customWidth="1"/>
    <col min="9990" max="9990" width="1.44140625" style="10" customWidth="1"/>
    <col min="9991" max="9991" width="8" style="10" customWidth="1"/>
    <col min="9992" max="9992" width="1.44140625" style="10" customWidth="1"/>
    <col min="9993" max="9993" width="7.33203125" style="10" customWidth="1"/>
    <col min="9994" max="9994" width="1.44140625" style="10" customWidth="1"/>
    <col min="9995" max="9995" width="11.5546875" style="10"/>
    <col min="9996" max="9996" width="1.44140625" style="10" customWidth="1"/>
    <col min="9997" max="9997" width="11.77734375" style="10" customWidth="1"/>
    <col min="9998" max="9998" width="1.44140625" style="10" customWidth="1"/>
    <col min="9999" max="9999" width="7.6640625" style="10" customWidth="1"/>
    <col min="10000" max="10000" width="1.44140625" style="10" customWidth="1"/>
    <col min="10001" max="10001" width="7.6640625" style="10" customWidth="1"/>
    <col min="10002" max="10002" width="1.44140625" style="10" customWidth="1"/>
    <col min="10003" max="10003" width="11.77734375" style="10" bestFit="1" customWidth="1"/>
    <col min="10004" max="10004" width="1.44140625" style="10" customWidth="1"/>
    <col min="10005" max="10005" width="7.33203125" style="10" customWidth="1"/>
    <col min="10006" max="10006" width="1.44140625" style="10" customWidth="1"/>
    <col min="10007" max="10007" width="7.5546875" style="10" customWidth="1"/>
    <col min="10008" max="10008" width="1.44140625" style="10" customWidth="1"/>
    <col min="10009" max="10009" width="10.77734375" style="10" customWidth="1"/>
    <col min="10010" max="10010" width="1.44140625" style="10" customWidth="1"/>
    <col min="10011" max="10011" width="10.33203125" style="10" customWidth="1"/>
    <col min="10012" max="10012" width="1.44140625" style="10" customWidth="1"/>
    <col min="10013" max="10013" width="9.5546875" style="10" customWidth="1"/>
    <col min="10014" max="10014" width="1" style="10" customWidth="1"/>
    <col min="10015" max="10015" width="1.44140625" style="10" customWidth="1"/>
    <col min="10016" max="10016" width="13.109375" style="10" customWidth="1"/>
    <col min="10017" max="10017" width="1.44140625" style="10" customWidth="1"/>
    <col min="10018" max="10018" width="8.44140625" style="10" customWidth="1"/>
    <col min="10019" max="10019" width="1.44140625" style="10" customWidth="1"/>
    <col min="10020" max="10020" width="8.44140625" style="10" customWidth="1"/>
    <col min="10021" max="10021" width="1.44140625" style="10" customWidth="1"/>
    <col min="10022" max="10022" width="11.5546875" style="10"/>
    <col min="10023" max="10023" width="1.44140625" style="10" customWidth="1"/>
    <col min="10024" max="10024" width="8.44140625" style="10" customWidth="1"/>
    <col min="10025" max="10025" width="1.44140625" style="10" customWidth="1"/>
    <col min="10026" max="10026" width="7.6640625" style="10" customWidth="1"/>
    <col min="10027" max="10027" width="1.44140625" style="10" customWidth="1"/>
    <col min="10028" max="10028" width="11.5546875" style="10"/>
    <col min="10029" max="10029" width="1.44140625" style="10" customWidth="1"/>
    <col min="10030" max="10030" width="10.77734375" style="10" customWidth="1"/>
    <col min="10031" max="10031" width="1.44140625" style="10" customWidth="1"/>
    <col min="10032" max="10032" width="9.21875" style="10" customWidth="1"/>
    <col min="10033" max="10033" width="0.88671875" style="10" customWidth="1"/>
    <col min="10034" max="10034" width="10.21875" style="10" customWidth="1"/>
    <col min="10035" max="10035" width="1.109375" style="10" customWidth="1"/>
    <col min="10036" max="10036" width="8.5546875" style="10" customWidth="1"/>
    <col min="10037" max="10037" width="1" style="10" customWidth="1"/>
    <col min="10038" max="10038" width="9.44140625" style="10" customWidth="1"/>
    <col min="10039" max="10039" width="1.109375" style="10" customWidth="1"/>
    <col min="10040" max="10040" width="9.21875" style="10" customWidth="1"/>
    <col min="10041" max="10041" width="1.44140625" style="10" customWidth="1"/>
    <col min="10042" max="10042" width="10.33203125" style="10" customWidth="1"/>
    <col min="10043" max="10043" width="2.21875" style="10" customWidth="1"/>
    <col min="10044" max="10044" width="4.109375" style="10" customWidth="1"/>
    <col min="10045" max="10045" width="1.109375" style="10" customWidth="1"/>
    <col min="10046" max="10046" width="7.6640625" style="10" customWidth="1"/>
    <col min="10047" max="10047" width="1.44140625" style="10" customWidth="1"/>
    <col min="10048" max="10048" width="11.5546875" style="10"/>
    <col min="10049" max="10049" width="1.44140625" style="10" customWidth="1"/>
    <col min="10050" max="10050" width="11.5546875" style="10"/>
    <col min="10051" max="10051" width="1.44140625" style="10" customWidth="1"/>
    <col min="10052" max="10052" width="11.5546875" style="10"/>
    <col min="10053" max="10053" width="1.44140625" style="10" customWidth="1"/>
    <col min="10054" max="10054" width="11.5546875" style="10"/>
    <col min="10055" max="10055" width="1.44140625" style="10" customWidth="1"/>
    <col min="10056" max="10240" width="11.5546875" style="10"/>
    <col min="10241" max="10241" width="4.5546875" style="10" customWidth="1"/>
    <col min="10242" max="10242" width="1.44140625" style="10" customWidth="1"/>
    <col min="10243" max="10243" width="15.44140625" style="10" customWidth="1"/>
    <col min="10244" max="10244" width="1.44140625" style="10" customWidth="1"/>
    <col min="10245" max="10245" width="11.6640625" style="10" customWidth="1"/>
    <col min="10246" max="10246" width="1.44140625" style="10" customWidth="1"/>
    <col min="10247" max="10247" width="8" style="10" customWidth="1"/>
    <col min="10248" max="10248" width="1.44140625" style="10" customWidth="1"/>
    <col min="10249" max="10249" width="7.33203125" style="10" customWidth="1"/>
    <col min="10250" max="10250" width="1.44140625" style="10" customWidth="1"/>
    <col min="10251" max="10251" width="11.5546875" style="10"/>
    <col min="10252" max="10252" width="1.44140625" style="10" customWidth="1"/>
    <col min="10253" max="10253" width="11.77734375" style="10" customWidth="1"/>
    <col min="10254" max="10254" width="1.44140625" style="10" customWidth="1"/>
    <col min="10255" max="10255" width="7.6640625" style="10" customWidth="1"/>
    <col min="10256" max="10256" width="1.44140625" style="10" customWidth="1"/>
    <col min="10257" max="10257" width="7.6640625" style="10" customWidth="1"/>
    <col min="10258" max="10258" width="1.44140625" style="10" customWidth="1"/>
    <col min="10259" max="10259" width="11.77734375" style="10" bestFit="1" customWidth="1"/>
    <col min="10260" max="10260" width="1.44140625" style="10" customWidth="1"/>
    <col min="10261" max="10261" width="7.33203125" style="10" customWidth="1"/>
    <col min="10262" max="10262" width="1.44140625" style="10" customWidth="1"/>
    <col min="10263" max="10263" width="7.5546875" style="10" customWidth="1"/>
    <col min="10264" max="10264" width="1.44140625" style="10" customWidth="1"/>
    <col min="10265" max="10265" width="10.77734375" style="10" customWidth="1"/>
    <col min="10266" max="10266" width="1.44140625" style="10" customWidth="1"/>
    <col min="10267" max="10267" width="10.33203125" style="10" customWidth="1"/>
    <col min="10268" max="10268" width="1.44140625" style="10" customWidth="1"/>
    <col min="10269" max="10269" width="9.5546875" style="10" customWidth="1"/>
    <col min="10270" max="10270" width="1" style="10" customWidth="1"/>
    <col min="10271" max="10271" width="1.44140625" style="10" customWidth="1"/>
    <col min="10272" max="10272" width="13.109375" style="10" customWidth="1"/>
    <col min="10273" max="10273" width="1.44140625" style="10" customWidth="1"/>
    <col min="10274" max="10274" width="8.44140625" style="10" customWidth="1"/>
    <col min="10275" max="10275" width="1.44140625" style="10" customWidth="1"/>
    <col min="10276" max="10276" width="8.44140625" style="10" customWidth="1"/>
    <col min="10277" max="10277" width="1.44140625" style="10" customWidth="1"/>
    <col min="10278" max="10278" width="11.5546875" style="10"/>
    <col min="10279" max="10279" width="1.44140625" style="10" customWidth="1"/>
    <col min="10280" max="10280" width="8.44140625" style="10" customWidth="1"/>
    <col min="10281" max="10281" width="1.44140625" style="10" customWidth="1"/>
    <col min="10282" max="10282" width="7.6640625" style="10" customWidth="1"/>
    <col min="10283" max="10283" width="1.44140625" style="10" customWidth="1"/>
    <col min="10284" max="10284" width="11.5546875" style="10"/>
    <col min="10285" max="10285" width="1.44140625" style="10" customWidth="1"/>
    <col min="10286" max="10286" width="10.77734375" style="10" customWidth="1"/>
    <col min="10287" max="10287" width="1.44140625" style="10" customWidth="1"/>
    <col min="10288" max="10288" width="9.21875" style="10" customWidth="1"/>
    <col min="10289" max="10289" width="0.88671875" style="10" customWidth="1"/>
    <col min="10290" max="10290" width="10.21875" style="10" customWidth="1"/>
    <col min="10291" max="10291" width="1.109375" style="10" customWidth="1"/>
    <col min="10292" max="10292" width="8.5546875" style="10" customWidth="1"/>
    <col min="10293" max="10293" width="1" style="10" customWidth="1"/>
    <col min="10294" max="10294" width="9.44140625" style="10" customWidth="1"/>
    <col min="10295" max="10295" width="1.109375" style="10" customWidth="1"/>
    <col min="10296" max="10296" width="9.21875" style="10" customWidth="1"/>
    <col min="10297" max="10297" width="1.44140625" style="10" customWidth="1"/>
    <col min="10298" max="10298" width="10.33203125" style="10" customWidth="1"/>
    <col min="10299" max="10299" width="2.21875" style="10" customWidth="1"/>
    <col min="10300" max="10300" width="4.109375" style="10" customWidth="1"/>
    <col min="10301" max="10301" width="1.109375" style="10" customWidth="1"/>
    <col min="10302" max="10302" width="7.6640625" style="10" customWidth="1"/>
    <col min="10303" max="10303" width="1.44140625" style="10" customWidth="1"/>
    <col min="10304" max="10304" width="11.5546875" style="10"/>
    <col min="10305" max="10305" width="1.44140625" style="10" customWidth="1"/>
    <col min="10306" max="10306" width="11.5546875" style="10"/>
    <col min="10307" max="10307" width="1.44140625" style="10" customWidth="1"/>
    <col min="10308" max="10308" width="11.5546875" style="10"/>
    <col min="10309" max="10309" width="1.44140625" style="10" customWidth="1"/>
    <col min="10310" max="10310" width="11.5546875" style="10"/>
    <col min="10311" max="10311" width="1.44140625" style="10" customWidth="1"/>
    <col min="10312" max="10496" width="11.5546875" style="10"/>
    <col min="10497" max="10497" width="4.5546875" style="10" customWidth="1"/>
    <col min="10498" max="10498" width="1.44140625" style="10" customWidth="1"/>
    <col min="10499" max="10499" width="15.44140625" style="10" customWidth="1"/>
    <col min="10500" max="10500" width="1.44140625" style="10" customWidth="1"/>
    <col min="10501" max="10501" width="11.6640625" style="10" customWidth="1"/>
    <col min="10502" max="10502" width="1.44140625" style="10" customWidth="1"/>
    <col min="10503" max="10503" width="8" style="10" customWidth="1"/>
    <col min="10504" max="10504" width="1.44140625" style="10" customWidth="1"/>
    <col min="10505" max="10505" width="7.33203125" style="10" customWidth="1"/>
    <col min="10506" max="10506" width="1.44140625" style="10" customWidth="1"/>
    <col min="10507" max="10507" width="11.5546875" style="10"/>
    <col min="10508" max="10508" width="1.44140625" style="10" customWidth="1"/>
    <col min="10509" max="10509" width="11.77734375" style="10" customWidth="1"/>
    <col min="10510" max="10510" width="1.44140625" style="10" customWidth="1"/>
    <col min="10511" max="10511" width="7.6640625" style="10" customWidth="1"/>
    <col min="10512" max="10512" width="1.44140625" style="10" customWidth="1"/>
    <col min="10513" max="10513" width="7.6640625" style="10" customWidth="1"/>
    <col min="10514" max="10514" width="1.44140625" style="10" customWidth="1"/>
    <col min="10515" max="10515" width="11.77734375" style="10" bestFit="1" customWidth="1"/>
    <col min="10516" max="10516" width="1.44140625" style="10" customWidth="1"/>
    <col min="10517" max="10517" width="7.33203125" style="10" customWidth="1"/>
    <col min="10518" max="10518" width="1.44140625" style="10" customWidth="1"/>
    <col min="10519" max="10519" width="7.5546875" style="10" customWidth="1"/>
    <col min="10520" max="10520" width="1.44140625" style="10" customWidth="1"/>
    <col min="10521" max="10521" width="10.77734375" style="10" customWidth="1"/>
    <col min="10522" max="10522" width="1.44140625" style="10" customWidth="1"/>
    <col min="10523" max="10523" width="10.33203125" style="10" customWidth="1"/>
    <col min="10524" max="10524" width="1.44140625" style="10" customWidth="1"/>
    <col min="10525" max="10525" width="9.5546875" style="10" customWidth="1"/>
    <col min="10526" max="10526" width="1" style="10" customWidth="1"/>
    <col min="10527" max="10527" width="1.44140625" style="10" customWidth="1"/>
    <col min="10528" max="10528" width="13.109375" style="10" customWidth="1"/>
    <col min="10529" max="10529" width="1.44140625" style="10" customWidth="1"/>
    <col min="10530" max="10530" width="8.44140625" style="10" customWidth="1"/>
    <col min="10531" max="10531" width="1.44140625" style="10" customWidth="1"/>
    <col min="10532" max="10532" width="8.44140625" style="10" customWidth="1"/>
    <col min="10533" max="10533" width="1.44140625" style="10" customWidth="1"/>
    <col min="10534" max="10534" width="11.5546875" style="10"/>
    <col min="10535" max="10535" width="1.44140625" style="10" customWidth="1"/>
    <col min="10536" max="10536" width="8.44140625" style="10" customWidth="1"/>
    <col min="10537" max="10537" width="1.44140625" style="10" customWidth="1"/>
    <col min="10538" max="10538" width="7.6640625" style="10" customWidth="1"/>
    <col min="10539" max="10539" width="1.44140625" style="10" customWidth="1"/>
    <col min="10540" max="10540" width="11.5546875" style="10"/>
    <col min="10541" max="10541" width="1.44140625" style="10" customWidth="1"/>
    <col min="10542" max="10542" width="10.77734375" style="10" customWidth="1"/>
    <col min="10543" max="10543" width="1.44140625" style="10" customWidth="1"/>
    <col min="10544" max="10544" width="9.21875" style="10" customWidth="1"/>
    <col min="10545" max="10545" width="0.88671875" style="10" customWidth="1"/>
    <col min="10546" max="10546" width="10.21875" style="10" customWidth="1"/>
    <col min="10547" max="10547" width="1.109375" style="10" customWidth="1"/>
    <col min="10548" max="10548" width="8.5546875" style="10" customWidth="1"/>
    <col min="10549" max="10549" width="1" style="10" customWidth="1"/>
    <col min="10550" max="10550" width="9.44140625" style="10" customWidth="1"/>
    <col min="10551" max="10551" width="1.109375" style="10" customWidth="1"/>
    <col min="10552" max="10552" width="9.21875" style="10" customWidth="1"/>
    <col min="10553" max="10553" width="1.44140625" style="10" customWidth="1"/>
    <col min="10554" max="10554" width="10.33203125" style="10" customWidth="1"/>
    <col min="10555" max="10555" width="2.21875" style="10" customWidth="1"/>
    <col min="10556" max="10556" width="4.109375" style="10" customWidth="1"/>
    <col min="10557" max="10557" width="1.109375" style="10" customWidth="1"/>
    <col min="10558" max="10558" width="7.6640625" style="10" customWidth="1"/>
    <col min="10559" max="10559" width="1.44140625" style="10" customWidth="1"/>
    <col min="10560" max="10560" width="11.5546875" style="10"/>
    <col min="10561" max="10561" width="1.44140625" style="10" customWidth="1"/>
    <col min="10562" max="10562" width="11.5546875" style="10"/>
    <col min="10563" max="10563" width="1.44140625" style="10" customWidth="1"/>
    <col min="10564" max="10564" width="11.5546875" style="10"/>
    <col min="10565" max="10565" width="1.44140625" style="10" customWidth="1"/>
    <col min="10566" max="10566" width="11.5546875" style="10"/>
    <col min="10567" max="10567" width="1.44140625" style="10" customWidth="1"/>
    <col min="10568" max="10752" width="11.5546875" style="10"/>
    <col min="10753" max="10753" width="4.5546875" style="10" customWidth="1"/>
    <col min="10754" max="10754" width="1.44140625" style="10" customWidth="1"/>
    <col min="10755" max="10755" width="15.44140625" style="10" customWidth="1"/>
    <col min="10756" max="10756" width="1.44140625" style="10" customWidth="1"/>
    <col min="10757" max="10757" width="11.6640625" style="10" customWidth="1"/>
    <col min="10758" max="10758" width="1.44140625" style="10" customWidth="1"/>
    <col min="10759" max="10759" width="8" style="10" customWidth="1"/>
    <col min="10760" max="10760" width="1.44140625" style="10" customWidth="1"/>
    <col min="10761" max="10761" width="7.33203125" style="10" customWidth="1"/>
    <col min="10762" max="10762" width="1.44140625" style="10" customWidth="1"/>
    <col min="10763" max="10763" width="11.5546875" style="10"/>
    <col min="10764" max="10764" width="1.44140625" style="10" customWidth="1"/>
    <col min="10765" max="10765" width="11.77734375" style="10" customWidth="1"/>
    <col min="10766" max="10766" width="1.44140625" style="10" customWidth="1"/>
    <col min="10767" max="10767" width="7.6640625" style="10" customWidth="1"/>
    <col min="10768" max="10768" width="1.44140625" style="10" customWidth="1"/>
    <col min="10769" max="10769" width="7.6640625" style="10" customWidth="1"/>
    <col min="10770" max="10770" width="1.44140625" style="10" customWidth="1"/>
    <col min="10771" max="10771" width="11.77734375" style="10" bestFit="1" customWidth="1"/>
    <col min="10772" max="10772" width="1.44140625" style="10" customWidth="1"/>
    <col min="10773" max="10773" width="7.33203125" style="10" customWidth="1"/>
    <col min="10774" max="10774" width="1.44140625" style="10" customWidth="1"/>
    <col min="10775" max="10775" width="7.5546875" style="10" customWidth="1"/>
    <col min="10776" max="10776" width="1.44140625" style="10" customWidth="1"/>
    <col min="10777" max="10777" width="10.77734375" style="10" customWidth="1"/>
    <col min="10778" max="10778" width="1.44140625" style="10" customWidth="1"/>
    <col min="10779" max="10779" width="10.33203125" style="10" customWidth="1"/>
    <col min="10780" max="10780" width="1.44140625" style="10" customWidth="1"/>
    <col min="10781" max="10781" width="9.5546875" style="10" customWidth="1"/>
    <col min="10782" max="10782" width="1" style="10" customWidth="1"/>
    <col min="10783" max="10783" width="1.44140625" style="10" customWidth="1"/>
    <col min="10784" max="10784" width="13.109375" style="10" customWidth="1"/>
    <col min="10785" max="10785" width="1.44140625" style="10" customWidth="1"/>
    <col min="10786" max="10786" width="8.44140625" style="10" customWidth="1"/>
    <col min="10787" max="10787" width="1.44140625" style="10" customWidth="1"/>
    <col min="10788" max="10788" width="8.44140625" style="10" customWidth="1"/>
    <col min="10789" max="10789" width="1.44140625" style="10" customWidth="1"/>
    <col min="10790" max="10790" width="11.5546875" style="10"/>
    <col min="10791" max="10791" width="1.44140625" style="10" customWidth="1"/>
    <col min="10792" max="10792" width="8.44140625" style="10" customWidth="1"/>
    <col min="10793" max="10793" width="1.44140625" style="10" customWidth="1"/>
    <col min="10794" max="10794" width="7.6640625" style="10" customWidth="1"/>
    <col min="10795" max="10795" width="1.44140625" style="10" customWidth="1"/>
    <col min="10796" max="10796" width="11.5546875" style="10"/>
    <col min="10797" max="10797" width="1.44140625" style="10" customWidth="1"/>
    <col min="10798" max="10798" width="10.77734375" style="10" customWidth="1"/>
    <col min="10799" max="10799" width="1.44140625" style="10" customWidth="1"/>
    <col min="10800" max="10800" width="9.21875" style="10" customWidth="1"/>
    <col min="10801" max="10801" width="0.88671875" style="10" customWidth="1"/>
    <col min="10802" max="10802" width="10.21875" style="10" customWidth="1"/>
    <col min="10803" max="10803" width="1.109375" style="10" customWidth="1"/>
    <col min="10804" max="10804" width="8.5546875" style="10" customWidth="1"/>
    <col min="10805" max="10805" width="1" style="10" customWidth="1"/>
    <col min="10806" max="10806" width="9.44140625" style="10" customWidth="1"/>
    <col min="10807" max="10807" width="1.109375" style="10" customWidth="1"/>
    <col min="10808" max="10808" width="9.21875" style="10" customWidth="1"/>
    <col min="10809" max="10809" width="1.44140625" style="10" customWidth="1"/>
    <col min="10810" max="10810" width="10.33203125" style="10" customWidth="1"/>
    <col min="10811" max="10811" width="2.21875" style="10" customWidth="1"/>
    <col min="10812" max="10812" width="4.109375" style="10" customWidth="1"/>
    <col min="10813" max="10813" width="1.109375" style="10" customWidth="1"/>
    <col min="10814" max="10814" width="7.6640625" style="10" customWidth="1"/>
    <col min="10815" max="10815" width="1.44140625" style="10" customWidth="1"/>
    <col min="10816" max="10816" width="11.5546875" style="10"/>
    <col min="10817" max="10817" width="1.44140625" style="10" customWidth="1"/>
    <col min="10818" max="10818" width="11.5546875" style="10"/>
    <col min="10819" max="10819" width="1.44140625" style="10" customWidth="1"/>
    <col min="10820" max="10820" width="11.5546875" style="10"/>
    <col min="10821" max="10821" width="1.44140625" style="10" customWidth="1"/>
    <col min="10822" max="10822" width="11.5546875" style="10"/>
    <col min="10823" max="10823" width="1.44140625" style="10" customWidth="1"/>
    <col min="10824" max="11008" width="11.5546875" style="10"/>
    <col min="11009" max="11009" width="4.5546875" style="10" customWidth="1"/>
    <col min="11010" max="11010" width="1.44140625" style="10" customWidth="1"/>
    <col min="11011" max="11011" width="15.44140625" style="10" customWidth="1"/>
    <col min="11012" max="11012" width="1.44140625" style="10" customWidth="1"/>
    <col min="11013" max="11013" width="11.6640625" style="10" customWidth="1"/>
    <col min="11014" max="11014" width="1.44140625" style="10" customWidth="1"/>
    <col min="11015" max="11015" width="8" style="10" customWidth="1"/>
    <col min="11016" max="11016" width="1.44140625" style="10" customWidth="1"/>
    <col min="11017" max="11017" width="7.33203125" style="10" customWidth="1"/>
    <col min="11018" max="11018" width="1.44140625" style="10" customWidth="1"/>
    <col min="11019" max="11019" width="11.5546875" style="10"/>
    <col min="11020" max="11020" width="1.44140625" style="10" customWidth="1"/>
    <col min="11021" max="11021" width="11.77734375" style="10" customWidth="1"/>
    <col min="11022" max="11022" width="1.44140625" style="10" customWidth="1"/>
    <col min="11023" max="11023" width="7.6640625" style="10" customWidth="1"/>
    <col min="11024" max="11024" width="1.44140625" style="10" customWidth="1"/>
    <col min="11025" max="11025" width="7.6640625" style="10" customWidth="1"/>
    <col min="11026" max="11026" width="1.44140625" style="10" customWidth="1"/>
    <col min="11027" max="11027" width="11.77734375" style="10" bestFit="1" customWidth="1"/>
    <col min="11028" max="11028" width="1.44140625" style="10" customWidth="1"/>
    <col min="11029" max="11029" width="7.33203125" style="10" customWidth="1"/>
    <col min="11030" max="11030" width="1.44140625" style="10" customWidth="1"/>
    <col min="11031" max="11031" width="7.5546875" style="10" customWidth="1"/>
    <col min="11032" max="11032" width="1.44140625" style="10" customWidth="1"/>
    <col min="11033" max="11033" width="10.77734375" style="10" customWidth="1"/>
    <col min="11034" max="11034" width="1.44140625" style="10" customWidth="1"/>
    <col min="11035" max="11035" width="10.33203125" style="10" customWidth="1"/>
    <col min="11036" max="11036" width="1.44140625" style="10" customWidth="1"/>
    <col min="11037" max="11037" width="9.5546875" style="10" customWidth="1"/>
    <col min="11038" max="11038" width="1" style="10" customWidth="1"/>
    <col min="11039" max="11039" width="1.44140625" style="10" customWidth="1"/>
    <col min="11040" max="11040" width="13.109375" style="10" customWidth="1"/>
    <col min="11041" max="11041" width="1.44140625" style="10" customWidth="1"/>
    <col min="11042" max="11042" width="8.44140625" style="10" customWidth="1"/>
    <col min="11043" max="11043" width="1.44140625" style="10" customWidth="1"/>
    <col min="11044" max="11044" width="8.44140625" style="10" customWidth="1"/>
    <col min="11045" max="11045" width="1.44140625" style="10" customWidth="1"/>
    <col min="11046" max="11046" width="11.5546875" style="10"/>
    <col min="11047" max="11047" width="1.44140625" style="10" customWidth="1"/>
    <col min="11048" max="11048" width="8.44140625" style="10" customWidth="1"/>
    <col min="11049" max="11049" width="1.44140625" style="10" customWidth="1"/>
    <col min="11050" max="11050" width="7.6640625" style="10" customWidth="1"/>
    <col min="11051" max="11051" width="1.44140625" style="10" customWidth="1"/>
    <col min="11052" max="11052" width="11.5546875" style="10"/>
    <col min="11053" max="11053" width="1.44140625" style="10" customWidth="1"/>
    <col min="11054" max="11054" width="10.77734375" style="10" customWidth="1"/>
    <col min="11055" max="11055" width="1.44140625" style="10" customWidth="1"/>
    <col min="11056" max="11056" width="9.21875" style="10" customWidth="1"/>
    <col min="11057" max="11057" width="0.88671875" style="10" customWidth="1"/>
    <col min="11058" max="11058" width="10.21875" style="10" customWidth="1"/>
    <col min="11059" max="11059" width="1.109375" style="10" customWidth="1"/>
    <col min="11060" max="11060" width="8.5546875" style="10" customWidth="1"/>
    <col min="11061" max="11061" width="1" style="10" customWidth="1"/>
    <col min="11062" max="11062" width="9.44140625" style="10" customWidth="1"/>
    <col min="11063" max="11063" width="1.109375" style="10" customWidth="1"/>
    <col min="11064" max="11064" width="9.21875" style="10" customWidth="1"/>
    <col min="11065" max="11065" width="1.44140625" style="10" customWidth="1"/>
    <col min="11066" max="11066" width="10.33203125" style="10" customWidth="1"/>
    <col min="11067" max="11067" width="2.21875" style="10" customWidth="1"/>
    <col min="11068" max="11068" width="4.109375" style="10" customWidth="1"/>
    <col min="11069" max="11069" width="1.109375" style="10" customWidth="1"/>
    <col min="11070" max="11070" width="7.6640625" style="10" customWidth="1"/>
    <col min="11071" max="11071" width="1.44140625" style="10" customWidth="1"/>
    <col min="11072" max="11072" width="11.5546875" style="10"/>
    <col min="11073" max="11073" width="1.44140625" style="10" customWidth="1"/>
    <col min="11074" max="11074" width="11.5546875" style="10"/>
    <col min="11075" max="11075" width="1.44140625" style="10" customWidth="1"/>
    <col min="11076" max="11076" width="11.5546875" style="10"/>
    <col min="11077" max="11077" width="1.44140625" style="10" customWidth="1"/>
    <col min="11078" max="11078" width="11.5546875" style="10"/>
    <col min="11079" max="11079" width="1.44140625" style="10" customWidth="1"/>
    <col min="11080" max="11264" width="11.5546875" style="10"/>
    <col min="11265" max="11265" width="4.5546875" style="10" customWidth="1"/>
    <col min="11266" max="11266" width="1.44140625" style="10" customWidth="1"/>
    <col min="11267" max="11267" width="15.44140625" style="10" customWidth="1"/>
    <col min="11268" max="11268" width="1.44140625" style="10" customWidth="1"/>
    <col min="11269" max="11269" width="11.6640625" style="10" customWidth="1"/>
    <col min="11270" max="11270" width="1.44140625" style="10" customWidth="1"/>
    <col min="11271" max="11271" width="8" style="10" customWidth="1"/>
    <col min="11272" max="11272" width="1.44140625" style="10" customWidth="1"/>
    <col min="11273" max="11273" width="7.33203125" style="10" customWidth="1"/>
    <col min="11274" max="11274" width="1.44140625" style="10" customWidth="1"/>
    <col min="11275" max="11275" width="11.5546875" style="10"/>
    <col min="11276" max="11276" width="1.44140625" style="10" customWidth="1"/>
    <col min="11277" max="11277" width="11.77734375" style="10" customWidth="1"/>
    <col min="11278" max="11278" width="1.44140625" style="10" customWidth="1"/>
    <col min="11279" max="11279" width="7.6640625" style="10" customWidth="1"/>
    <col min="11280" max="11280" width="1.44140625" style="10" customWidth="1"/>
    <col min="11281" max="11281" width="7.6640625" style="10" customWidth="1"/>
    <col min="11282" max="11282" width="1.44140625" style="10" customWidth="1"/>
    <col min="11283" max="11283" width="11.77734375" style="10" bestFit="1" customWidth="1"/>
    <col min="11284" max="11284" width="1.44140625" style="10" customWidth="1"/>
    <col min="11285" max="11285" width="7.33203125" style="10" customWidth="1"/>
    <col min="11286" max="11286" width="1.44140625" style="10" customWidth="1"/>
    <col min="11287" max="11287" width="7.5546875" style="10" customWidth="1"/>
    <col min="11288" max="11288" width="1.44140625" style="10" customWidth="1"/>
    <col min="11289" max="11289" width="10.77734375" style="10" customWidth="1"/>
    <col min="11290" max="11290" width="1.44140625" style="10" customWidth="1"/>
    <col min="11291" max="11291" width="10.33203125" style="10" customWidth="1"/>
    <col min="11292" max="11292" width="1.44140625" style="10" customWidth="1"/>
    <col min="11293" max="11293" width="9.5546875" style="10" customWidth="1"/>
    <col min="11294" max="11294" width="1" style="10" customWidth="1"/>
    <col min="11295" max="11295" width="1.44140625" style="10" customWidth="1"/>
    <col min="11296" max="11296" width="13.109375" style="10" customWidth="1"/>
    <col min="11297" max="11297" width="1.44140625" style="10" customWidth="1"/>
    <col min="11298" max="11298" width="8.44140625" style="10" customWidth="1"/>
    <col min="11299" max="11299" width="1.44140625" style="10" customWidth="1"/>
    <col min="11300" max="11300" width="8.44140625" style="10" customWidth="1"/>
    <col min="11301" max="11301" width="1.44140625" style="10" customWidth="1"/>
    <col min="11302" max="11302" width="11.5546875" style="10"/>
    <col min="11303" max="11303" width="1.44140625" style="10" customWidth="1"/>
    <col min="11304" max="11304" width="8.44140625" style="10" customWidth="1"/>
    <col min="11305" max="11305" width="1.44140625" style="10" customWidth="1"/>
    <col min="11306" max="11306" width="7.6640625" style="10" customWidth="1"/>
    <col min="11307" max="11307" width="1.44140625" style="10" customWidth="1"/>
    <col min="11308" max="11308" width="11.5546875" style="10"/>
    <col min="11309" max="11309" width="1.44140625" style="10" customWidth="1"/>
    <col min="11310" max="11310" width="10.77734375" style="10" customWidth="1"/>
    <col min="11311" max="11311" width="1.44140625" style="10" customWidth="1"/>
    <col min="11312" max="11312" width="9.21875" style="10" customWidth="1"/>
    <col min="11313" max="11313" width="0.88671875" style="10" customWidth="1"/>
    <col min="11314" max="11314" width="10.21875" style="10" customWidth="1"/>
    <col min="11315" max="11315" width="1.109375" style="10" customWidth="1"/>
    <col min="11316" max="11316" width="8.5546875" style="10" customWidth="1"/>
    <col min="11317" max="11317" width="1" style="10" customWidth="1"/>
    <col min="11318" max="11318" width="9.44140625" style="10" customWidth="1"/>
    <col min="11319" max="11319" width="1.109375" style="10" customWidth="1"/>
    <col min="11320" max="11320" width="9.21875" style="10" customWidth="1"/>
    <col min="11321" max="11321" width="1.44140625" style="10" customWidth="1"/>
    <col min="11322" max="11322" width="10.33203125" style="10" customWidth="1"/>
    <col min="11323" max="11323" width="2.21875" style="10" customWidth="1"/>
    <col min="11324" max="11324" width="4.109375" style="10" customWidth="1"/>
    <col min="11325" max="11325" width="1.109375" style="10" customWidth="1"/>
    <col min="11326" max="11326" width="7.6640625" style="10" customWidth="1"/>
    <col min="11327" max="11327" width="1.44140625" style="10" customWidth="1"/>
    <col min="11328" max="11328" width="11.5546875" style="10"/>
    <col min="11329" max="11329" width="1.44140625" style="10" customWidth="1"/>
    <col min="11330" max="11330" width="11.5546875" style="10"/>
    <col min="11331" max="11331" width="1.44140625" style="10" customWidth="1"/>
    <col min="11332" max="11332" width="11.5546875" style="10"/>
    <col min="11333" max="11333" width="1.44140625" style="10" customWidth="1"/>
    <col min="11334" max="11334" width="11.5546875" style="10"/>
    <col min="11335" max="11335" width="1.44140625" style="10" customWidth="1"/>
    <col min="11336" max="11520" width="11.5546875" style="10"/>
    <col min="11521" max="11521" width="4.5546875" style="10" customWidth="1"/>
    <col min="11522" max="11522" width="1.44140625" style="10" customWidth="1"/>
    <col min="11523" max="11523" width="15.44140625" style="10" customWidth="1"/>
    <col min="11524" max="11524" width="1.44140625" style="10" customWidth="1"/>
    <col min="11525" max="11525" width="11.6640625" style="10" customWidth="1"/>
    <col min="11526" max="11526" width="1.44140625" style="10" customWidth="1"/>
    <col min="11527" max="11527" width="8" style="10" customWidth="1"/>
    <col min="11528" max="11528" width="1.44140625" style="10" customWidth="1"/>
    <col min="11529" max="11529" width="7.33203125" style="10" customWidth="1"/>
    <col min="11530" max="11530" width="1.44140625" style="10" customWidth="1"/>
    <col min="11531" max="11531" width="11.5546875" style="10"/>
    <col min="11532" max="11532" width="1.44140625" style="10" customWidth="1"/>
    <col min="11533" max="11533" width="11.77734375" style="10" customWidth="1"/>
    <col min="11534" max="11534" width="1.44140625" style="10" customWidth="1"/>
    <col min="11535" max="11535" width="7.6640625" style="10" customWidth="1"/>
    <col min="11536" max="11536" width="1.44140625" style="10" customWidth="1"/>
    <col min="11537" max="11537" width="7.6640625" style="10" customWidth="1"/>
    <col min="11538" max="11538" width="1.44140625" style="10" customWidth="1"/>
    <col min="11539" max="11539" width="11.77734375" style="10" bestFit="1" customWidth="1"/>
    <col min="11540" max="11540" width="1.44140625" style="10" customWidth="1"/>
    <col min="11541" max="11541" width="7.33203125" style="10" customWidth="1"/>
    <col min="11542" max="11542" width="1.44140625" style="10" customWidth="1"/>
    <col min="11543" max="11543" width="7.5546875" style="10" customWidth="1"/>
    <col min="11544" max="11544" width="1.44140625" style="10" customWidth="1"/>
    <col min="11545" max="11545" width="10.77734375" style="10" customWidth="1"/>
    <col min="11546" max="11546" width="1.44140625" style="10" customWidth="1"/>
    <col min="11547" max="11547" width="10.33203125" style="10" customWidth="1"/>
    <col min="11548" max="11548" width="1.44140625" style="10" customWidth="1"/>
    <col min="11549" max="11549" width="9.5546875" style="10" customWidth="1"/>
    <col min="11550" max="11550" width="1" style="10" customWidth="1"/>
    <col min="11551" max="11551" width="1.44140625" style="10" customWidth="1"/>
    <col min="11552" max="11552" width="13.109375" style="10" customWidth="1"/>
    <col min="11553" max="11553" width="1.44140625" style="10" customWidth="1"/>
    <col min="11554" max="11554" width="8.44140625" style="10" customWidth="1"/>
    <col min="11555" max="11555" width="1.44140625" style="10" customWidth="1"/>
    <col min="11556" max="11556" width="8.44140625" style="10" customWidth="1"/>
    <col min="11557" max="11557" width="1.44140625" style="10" customWidth="1"/>
    <col min="11558" max="11558" width="11.5546875" style="10"/>
    <col min="11559" max="11559" width="1.44140625" style="10" customWidth="1"/>
    <col min="11560" max="11560" width="8.44140625" style="10" customWidth="1"/>
    <col min="11561" max="11561" width="1.44140625" style="10" customWidth="1"/>
    <col min="11562" max="11562" width="7.6640625" style="10" customWidth="1"/>
    <col min="11563" max="11563" width="1.44140625" style="10" customWidth="1"/>
    <col min="11564" max="11564" width="11.5546875" style="10"/>
    <col min="11565" max="11565" width="1.44140625" style="10" customWidth="1"/>
    <col min="11566" max="11566" width="10.77734375" style="10" customWidth="1"/>
    <col min="11567" max="11567" width="1.44140625" style="10" customWidth="1"/>
    <col min="11568" max="11568" width="9.21875" style="10" customWidth="1"/>
    <col min="11569" max="11569" width="0.88671875" style="10" customWidth="1"/>
    <col min="11570" max="11570" width="10.21875" style="10" customWidth="1"/>
    <col min="11571" max="11571" width="1.109375" style="10" customWidth="1"/>
    <col min="11572" max="11572" width="8.5546875" style="10" customWidth="1"/>
    <col min="11573" max="11573" width="1" style="10" customWidth="1"/>
    <col min="11574" max="11574" width="9.44140625" style="10" customWidth="1"/>
    <col min="11575" max="11575" width="1.109375" style="10" customWidth="1"/>
    <col min="11576" max="11576" width="9.21875" style="10" customWidth="1"/>
    <col min="11577" max="11577" width="1.44140625" style="10" customWidth="1"/>
    <col min="11578" max="11578" width="10.33203125" style="10" customWidth="1"/>
    <col min="11579" max="11579" width="2.21875" style="10" customWidth="1"/>
    <col min="11580" max="11580" width="4.109375" style="10" customWidth="1"/>
    <col min="11581" max="11581" width="1.109375" style="10" customWidth="1"/>
    <col min="11582" max="11582" width="7.6640625" style="10" customWidth="1"/>
    <col min="11583" max="11583" width="1.44140625" style="10" customWidth="1"/>
    <col min="11584" max="11584" width="11.5546875" style="10"/>
    <col min="11585" max="11585" width="1.44140625" style="10" customWidth="1"/>
    <col min="11586" max="11586" width="11.5546875" style="10"/>
    <col min="11587" max="11587" width="1.44140625" style="10" customWidth="1"/>
    <col min="11588" max="11588" width="11.5546875" style="10"/>
    <col min="11589" max="11589" width="1.44140625" style="10" customWidth="1"/>
    <col min="11590" max="11590" width="11.5546875" style="10"/>
    <col min="11591" max="11591" width="1.44140625" style="10" customWidth="1"/>
    <col min="11592" max="11776" width="11.5546875" style="10"/>
    <col min="11777" max="11777" width="4.5546875" style="10" customWidth="1"/>
    <col min="11778" max="11778" width="1.44140625" style="10" customWidth="1"/>
    <col min="11779" max="11779" width="15.44140625" style="10" customWidth="1"/>
    <col min="11780" max="11780" width="1.44140625" style="10" customWidth="1"/>
    <col min="11781" max="11781" width="11.6640625" style="10" customWidth="1"/>
    <col min="11782" max="11782" width="1.44140625" style="10" customWidth="1"/>
    <col min="11783" max="11783" width="8" style="10" customWidth="1"/>
    <col min="11784" max="11784" width="1.44140625" style="10" customWidth="1"/>
    <col min="11785" max="11785" width="7.33203125" style="10" customWidth="1"/>
    <col min="11786" max="11786" width="1.44140625" style="10" customWidth="1"/>
    <col min="11787" max="11787" width="11.5546875" style="10"/>
    <col min="11788" max="11788" width="1.44140625" style="10" customWidth="1"/>
    <col min="11789" max="11789" width="11.77734375" style="10" customWidth="1"/>
    <col min="11790" max="11790" width="1.44140625" style="10" customWidth="1"/>
    <col min="11791" max="11791" width="7.6640625" style="10" customWidth="1"/>
    <col min="11792" max="11792" width="1.44140625" style="10" customWidth="1"/>
    <col min="11793" max="11793" width="7.6640625" style="10" customWidth="1"/>
    <col min="11794" max="11794" width="1.44140625" style="10" customWidth="1"/>
    <col min="11795" max="11795" width="11.77734375" style="10" bestFit="1" customWidth="1"/>
    <col min="11796" max="11796" width="1.44140625" style="10" customWidth="1"/>
    <col min="11797" max="11797" width="7.33203125" style="10" customWidth="1"/>
    <col min="11798" max="11798" width="1.44140625" style="10" customWidth="1"/>
    <col min="11799" max="11799" width="7.5546875" style="10" customWidth="1"/>
    <col min="11800" max="11800" width="1.44140625" style="10" customWidth="1"/>
    <col min="11801" max="11801" width="10.77734375" style="10" customWidth="1"/>
    <col min="11802" max="11802" width="1.44140625" style="10" customWidth="1"/>
    <col min="11803" max="11803" width="10.33203125" style="10" customWidth="1"/>
    <col min="11804" max="11804" width="1.44140625" style="10" customWidth="1"/>
    <col min="11805" max="11805" width="9.5546875" style="10" customWidth="1"/>
    <col min="11806" max="11806" width="1" style="10" customWidth="1"/>
    <col min="11807" max="11807" width="1.44140625" style="10" customWidth="1"/>
    <col min="11808" max="11808" width="13.109375" style="10" customWidth="1"/>
    <col min="11809" max="11809" width="1.44140625" style="10" customWidth="1"/>
    <col min="11810" max="11810" width="8.44140625" style="10" customWidth="1"/>
    <col min="11811" max="11811" width="1.44140625" style="10" customWidth="1"/>
    <col min="11812" max="11812" width="8.44140625" style="10" customWidth="1"/>
    <col min="11813" max="11813" width="1.44140625" style="10" customWidth="1"/>
    <col min="11814" max="11814" width="11.5546875" style="10"/>
    <col min="11815" max="11815" width="1.44140625" style="10" customWidth="1"/>
    <col min="11816" max="11816" width="8.44140625" style="10" customWidth="1"/>
    <col min="11817" max="11817" width="1.44140625" style="10" customWidth="1"/>
    <col min="11818" max="11818" width="7.6640625" style="10" customWidth="1"/>
    <col min="11819" max="11819" width="1.44140625" style="10" customWidth="1"/>
    <col min="11820" max="11820" width="11.5546875" style="10"/>
    <col min="11821" max="11821" width="1.44140625" style="10" customWidth="1"/>
    <col min="11822" max="11822" width="10.77734375" style="10" customWidth="1"/>
    <col min="11823" max="11823" width="1.44140625" style="10" customWidth="1"/>
    <col min="11824" max="11824" width="9.21875" style="10" customWidth="1"/>
    <col min="11825" max="11825" width="0.88671875" style="10" customWidth="1"/>
    <col min="11826" max="11826" width="10.21875" style="10" customWidth="1"/>
    <col min="11827" max="11827" width="1.109375" style="10" customWidth="1"/>
    <col min="11828" max="11828" width="8.5546875" style="10" customWidth="1"/>
    <col min="11829" max="11829" width="1" style="10" customWidth="1"/>
    <col min="11830" max="11830" width="9.44140625" style="10" customWidth="1"/>
    <col min="11831" max="11831" width="1.109375" style="10" customWidth="1"/>
    <col min="11832" max="11832" width="9.21875" style="10" customWidth="1"/>
    <col min="11833" max="11833" width="1.44140625" style="10" customWidth="1"/>
    <col min="11834" max="11834" width="10.33203125" style="10" customWidth="1"/>
    <col min="11835" max="11835" width="2.21875" style="10" customWidth="1"/>
    <col min="11836" max="11836" width="4.109375" style="10" customWidth="1"/>
    <col min="11837" max="11837" width="1.109375" style="10" customWidth="1"/>
    <col min="11838" max="11838" width="7.6640625" style="10" customWidth="1"/>
    <col min="11839" max="11839" width="1.44140625" style="10" customWidth="1"/>
    <col min="11840" max="11840" width="11.5546875" style="10"/>
    <col min="11841" max="11841" width="1.44140625" style="10" customWidth="1"/>
    <col min="11842" max="11842" width="11.5546875" style="10"/>
    <col min="11843" max="11843" width="1.44140625" style="10" customWidth="1"/>
    <col min="11844" max="11844" width="11.5546875" style="10"/>
    <col min="11845" max="11845" width="1.44140625" style="10" customWidth="1"/>
    <col min="11846" max="11846" width="11.5546875" style="10"/>
    <col min="11847" max="11847" width="1.44140625" style="10" customWidth="1"/>
    <col min="11848" max="12032" width="11.5546875" style="10"/>
    <col min="12033" max="12033" width="4.5546875" style="10" customWidth="1"/>
    <col min="12034" max="12034" width="1.44140625" style="10" customWidth="1"/>
    <col min="12035" max="12035" width="15.44140625" style="10" customWidth="1"/>
    <col min="12036" max="12036" width="1.44140625" style="10" customWidth="1"/>
    <col min="12037" max="12037" width="11.6640625" style="10" customWidth="1"/>
    <col min="12038" max="12038" width="1.44140625" style="10" customWidth="1"/>
    <col min="12039" max="12039" width="8" style="10" customWidth="1"/>
    <col min="12040" max="12040" width="1.44140625" style="10" customWidth="1"/>
    <col min="12041" max="12041" width="7.33203125" style="10" customWidth="1"/>
    <col min="12042" max="12042" width="1.44140625" style="10" customWidth="1"/>
    <col min="12043" max="12043" width="11.5546875" style="10"/>
    <col min="12044" max="12044" width="1.44140625" style="10" customWidth="1"/>
    <col min="12045" max="12045" width="11.77734375" style="10" customWidth="1"/>
    <col min="12046" max="12046" width="1.44140625" style="10" customWidth="1"/>
    <col min="12047" max="12047" width="7.6640625" style="10" customWidth="1"/>
    <col min="12048" max="12048" width="1.44140625" style="10" customWidth="1"/>
    <col min="12049" max="12049" width="7.6640625" style="10" customWidth="1"/>
    <col min="12050" max="12050" width="1.44140625" style="10" customWidth="1"/>
    <col min="12051" max="12051" width="11.77734375" style="10" bestFit="1" customWidth="1"/>
    <col min="12052" max="12052" width="1.44140625" style="10" customWidth="1"/>
    <col min="12053" max="12053" width="7.33203125" style="10" customWidth="1"/>
    <col min="12054" max="12054" width="1.44140625" style="10" customWidth="1"/>
    <col min="12055" max="12055" width="7.5546875" style="10" customWidth="1"/>
    <col min="12056" max="12056" width="1.44140625" style="10" customWidth="1"/>
    <col min="12057" max="12057" width="10.77734375" style="10" customWidth="1"/>
    <col min="12058" max="12058" width="1.44140625" style="10" customWidth="1"/>
    <col min="12059" max="12059" width="10.33203125" style="10" customWidth="1"/>
    <col min="12060" max="12060" width="1.44140625" style="10" customWidth="1"/>
    <col min="12061" max="12061" width="9.5546875" style="10" customWidth="1"/>
    <col min="12062" max="12062" width="1" style="10" customWidth="1"/>
    <col min="12063" max="12063" width="1.44140625" style="10" customWidth="1"/>
    <col min="12064" max="12064" width="13.109375" style="10" customWidth="1"/>
    <col min="12065" max="12065" width="1.44140625" style="10" customWidth="1"/>
    <col min="12066" max="12066" width="8.44140625" style="10" customWidth="1"/>
    <col min="12067" max="12067" width="1.44140625" style="10" customWidth="1"/>
    <col min="12068" max="12068" width="8.44140625" style="10" customWidth="1"/>
    <col min="12069" max="12069" width="1.44140625" style="10" customWidth="1"/>
    <col min="12070" max="12070" width="11.5546875" style="10"/>
    <col min="12071" max="12071" width="1.44140625" style="10" customWidth="1"/>
    <col min="12072" max="12072" width="8.44140625" style="10" customWidth="1"/>
    <col min="12073" max="12073" width="1.44140625" style="10" customWidth="1"/>
    <col min="12074" max="12074" width="7.6640625" style="10" customWidth="1"/>
    <col min="12075" max="12075" width="1.44140625" style="10" customWidth="1"/>
    <col min="12076" max="12076" width="11.5546875" style="10"/>
    <col min="12077" max="12077" width="1.44140625" style="10" customWidth="1"/>
    <col min="12078" max="12078" width="10.77734375" style="10" customWidth="1"/>
    <col min="12079" max="12079" width="1.44140625" style="10" customWidth="1"/>
    <col min="12080" max="12080" width="9.21875" style="10" customWidth="1"/>
    <col min="12081" max="12081" width="0.88671875" style="10" customWidth="1"/>
    <col min="12082" max="12082" width="10.21875" style="10" customWidth="1"/>
    <col min="12083" max="12083" width="1.109375" style="10" customWidth="1"/>
    <col min="12084" max="12084" width="8.5546875" style="10" customWidth="1"/>
    <col min="12085" max="12085" width="1" style="10" customWidth="1"/>
    <col min="12086" max="12086" width="9.44140625" style="10" customWidth="1"/>
    <col min="12087" max="12087" width="1.109375" style="10" customWidth="1"/>
    <col min="12088" max="12088" width="9.21875" style="10" customWidth="1"/>
    <col min="12089" max="12089" width="1.44140625" style="10" customWidth="1"/>
    <col min="12090" max="12090" width="10.33203125" style="10" customWidth="1"/>
    <col min="12091" max="12091" width="2.21875" style="10" customWidth="1"/>
    <col min="12092" max="12092" width="4.109375" style="10" customWidth="1"/>
    <col min="12093" max="12093" width="1.109375" style="10" customWidth="1"/>
    <col min="12094" max="12094" width="7.6640625" style="10" customWidth="1"/>
    <col min="12095" max="12095" width="1.44140625" style="10" customWidth="1"/>
    <col min="12096" max="12096" width="11.5546875" style="10"/>
    <col min="12097" max="12097" width="1.44140625" style="10" customWidth="1"/>
    <col min="12098" max="12098" width="11.5546875" style="10"/>
    <col min="12099" max="12099" width="1.44140625" style="10" customWidth="1"/>
    <col min="12100" max="12100" width="11.5546875" style="10"/>
    <col min="12101" max="12101" width="1.44140625" style="10" customWidth="1"/>
    <col min="12102" max="12102" width="11.5546875" style="10"/>
    <col min="12103" max="12103" width="1.44140625" style="10" customWidth="1"/>
    <col min="12104" max="12288" width="11.5546875" style="10"/>
    <col min="12289" max="12289" width="4.5546875" style="10" customWidth="1"/>
    <col min="12290" max="12290" width="1.44140625" style="10" customWidth="1"/>
    <col min="12291" max="12291" width="15.44140625" style="10" customWidth="1"/>
    <col min="12292" max="12292" width="1.44140625" style="10" customWidth="1"/>
    <col min="12293" max="12293" width="11.6640625" style="10" customWidth="1"/>
    <col min="12294" max="12294" width="1.44140625" style="10" customWidth="1"/>
    <col min="12295" max="12295" width="8" style="10" customWidth="1"/>
    <col min="12296" max="12296" width="1.44140625" style="10" customWidth="1"/>
    <col min="12297" max="12297" width="7.33203125" style="10" customWidth="1"/>
    <col min="12298" max="12298" width="1.44140625" style="10" customWidth="1"/>
    <col min="12299" max="12299" width="11.5546875" style="10"/>
    <col min="12300" max="12300" width="1.44140625" style="10" customWidth="1"/>
    <col min="12301" max="12301" width="11.77734375" style="10" customWidth="1"/>
    <col min="12302" max="12302" width="1.44140625" style="10" customWidth="1"/>
    <col min="12303" max="12303" width="7.6640625" style="10" customWidth="1"/>
    <col min="12304" max="12304" width="1.44140625" style="10" customWidth="1"/>
    <col min="12305" max="12305" width="7.6640625" style="10" customWidth="1"/>
    <col min="12306" max="12306" width="1.44140625" style="10" customWidth="1"/>
    <col min="12307" max="12307" width="11.77734375" style="10" bestFit="1" customWidth="1"/>
    <col min="12308" max="12308" width="1.44140625" style="10" customWidth="1"/>
    <col min="12309" max="12309" width="7.33203125" style="10" customWidth="1"/>
    <col min="12310" max="12310" width="1.44140625" style="10" customWidth="1"/>
    <col min="12311" max="12311" width="7.5546875" style="10" customWidth="1"/>
    <col min="12312" max="12312" width="1.44140625" style="10" customWidth="1"/>
    <col min="12313" max="12313" width="10.77734375" style="10" customWidth="1"/>
    <col min="12314" max="12314" width="1.44140625" style="10" customWidth="1"/>
    <col min="12315" max="12315" width="10.33203125" style="10" customWidth="1"/>
    <col min="12316" max="12316" width="1.44140625" style="10" customWidth="1"/>
    <col min="12317" max="12317" width="9.5546875" style="10" customWidth="1"/>
    <col min="12318" max="12318" width="1" style="10" customWidth="1"/>
    <col min="12319" max="12319" width="1.44140625" style="10" customWidth="1"/>
    <col min="12320" max="12320" width="13.109375" style="10" customWidth="1"/>
    <col min="12321" max="12321" width="1.44140625" style="10" customWidth="1"/>
    <col min="12322" max="12322" width="8.44140625" style="10" customWidth="1"/>
    <col min="12323" max="12323" width="1.44140625" style="10" customWidth="1"/>
    <col min="12324" max="12324" width="8.44140625" style="10" customWidth="1"/>
    <col min="12325" max="12325" width="1.44140625" style="10" customWidth="1"/>
    <col min="12326" max="12326" width="11.5546875" style="10"/>
    <col min="12327" max="12327" width="1.44140625" style="10" customWidth="1"/>
    <col min="12328" max="12328" width="8.44140625" style="10" customWidth="1"/>
    <col min="12329" max="12329" width="1.44140625" style="10" customWidth="1"/>
    <col min="12330" max="12330" width="7.6640625" style="10" customWidth="1"/>
    <col min="12331" max="12331" width="1.44140625" style="10" customWidth="1"/>
    <col min="12332" max="12332" width="11.5546875" style="10"/>
    <col min="12333" max="12333" width="1.44140625" style="10" customWidth="1"/>
    <col min="12334" max="12334" width="10.77734375" style="10" customWidth="1"/>
    <col min="12335" max="12335" width="1.44140625" style="10" customWidth="1"/>
    <col min="12336" max="12336" width="9.21875" style="10" customWidth="1"/>
    <col min="12337" max="12337" width="0.88671875" style="10" customWidth="1"/>
    <col min="12338" max="12338" width="10.21875" style="10" customWidth="1"/>
    <col min="12339" max="12339" width="1.109375" style="10" customWidth="1"/>
    <col min="12340" max="12340" width="8.5546875" style="10" customWidth="1"/>
    <col min="12341" max="12341" width="1" style="10" customWidth="1"/>
    <col min="12342" max="12342" width="9.44140625" style="10" customWidth="1"/>
    <col min="12343" max="12343" width="1.109375" style="10" customWidth="1"/>
    <col min="12344" max="12344" width="9.21875" style="10" customWidth="1"/>
    <col min="12345" max="12345" width="1.44140625" style="10" customWidth="1"/>
    <col min="12346" max="12346" width="10.33203125" style="10" customWidth="1"/>
    <col min="12347" max="12347" width="2.21875" style="10" customWidth="1"/>
    <col min="12348" max="12348" width="4.109375" style="10" customWidth="1"/>
    <col min="12349" max="12349" width="1.109375" style="10" customWidth="1"/>
    <col min="12350" max="12350" width="7.6640625" style="10" customWidth="1"/>
    <col min="12351" max="12351" width="1.44140625" style="10" customWidth="1"/>
    <col min="12352" max="12352" width="11.5546875" style="10"/>
    <col min="12353" max="12353" width="1.44140625" style="10" customWidth="1"/>
    <col min="12354" max="12354" width="11.5546875" style="10"/>
    <col min="12355" max="12355" width="1.44140625" style="10" customWidth="1"/>
    <col min="12356" max="12356" width="11.5546875" style="10"/>
    <col min="12357" max="12357" width="1.44140625" style="10" customWidth="1"/>
    <col min="12358" max="12358" width="11.5546875" style="10"/>
    <col min="12359" max="12359" width="1.44140625" style="10" customWidth="1"/>
    <col min="12360" max="12544" width="11.5546875" style="10"/>
    <col min="12545" max="12545" width="4.5546875" style="10" customWidth="1"/>
    <col min="12546" max="12546" width="1.44140625" style="10" customWidth="1"/>
    <col min="12547" max="12547" width="15.44140625" style="10" customWidth="1"/>
    <col min="12548" max="12548" width="1.44140625" style="10" customWidth="1"/>
    <col min="12549" max="12549" width="11.6640625" style="10" customWidth="1"/>
    <col min="12550" max="12550" width="1.44140625" style="10" customWidth="1"/>
    <col min="12551" max="12551" width="8" style="10" customWidth="1"/>
    <col min="12552" max="12552" width="1.44140625" style="10" customWidth="1"/>
    <col min="12553" max="12553" width="7.33203125" style="10" customWidth="1"/>
    <col min="12554" max="12554" width="1.44140625" style="10" customWidth="1"/>
    <col min="12555" max="12555" width="11.5546875" style="10"/>
    <col min="12556" max="12556" width="1.44140625" style="10" customWidth="1"/>
    <col min="12557" max="12557" width="11.77734375" style="10" customWidth="1"/>
    <col min="12558" max="12558" width="1.44140625" style="10" customWidth="1"/>
    <col min="12559" max="12559" width="7.6640625" style="10" customWidth="1"/>
    <col min="12560" max="12560" width="1.44140625" style="10" customWidth="1"/>
    <col min="12561" max="12561" width="7.6640625" style="10" customWidth="1"/>
    <col min="12562" max="12562" width="1.44140625" style="10" customWidth="1"/>
    <col min="12563" max="12563" width="11.77734375" style="10" bestFit="1" customWidth="1"/>
    <col min="12564" max="12564" width="1.44140625" style="10" customWidth="1"/>
    <col min="12565" max="12565" width="7.33203125" style="10" customWidth="1"/>
    <col min="12566" max="12566" width="1.44140625" style="10" customWidth="1"/>
    <col min="12567" max="12567" width="7.5546875" style="10" customWidth="1"/>
    <col min="12568" max="12568" width="1.44140625" style="10" customWidth="1"/>
    <col min="12569" max="12569" width="10.77734375" style="10" customWidth="1"/>
    <col min="12570" max="12570" width="1.44140625" style="10" customWidth="1"/>
    <col min="12571" max="12571" width="10.33203125" style="10" customWidth="1"/>
    <col min="12572" max="12572" width="1.44140625" style="10" customWidth="1"/>
    <col min="12573" max="12573" width="9.5546875" style="10" customWidth="1"/>
    <col min="12574" max="12574" width="1" style="10" customWidth="1"/>
    <col min="12575" max="12575" width="1.44140625" style="10" customWidth="1"/>
    <col min="12576" max="12576" width="13.109375" style="10" customWidth="1"/>
    <col min="12577" max="12577" width="1.44140625" style="10" customWidth="1"/>
    <col min="12578" max="12578" width="8.44140625" style="10" customWidth="1"/>
    <col min="12579" max="12579" width="1.44140625" style="10" customWidth="1"/>
    <col min="12580" max="12580" width="8.44140625" style="10" customWidth="1"/>
    <col min="12581" max="12581" width="1.44140625" style="10" customWidth="1"/>
    <col min="12582" max="12582" width="11.5546875" style="10"/>
    <col min="12583" max="12583" width="1.44140625" style="10" customWidth="1"/>
    <col min="12584" max="12584" width="8.44140625" style="10" customWidth="1"/>
    <col min="12585" max="12585" width="1.44140625" style="10" customWidth="1"/>
    <col min="12586" max="12586" width="7.6640625" style="10" customWidth="1"/>
    <col min="12587" max="12587" width="1.44140625" style="10" customWidth="1"/>
    <col min="12588" max="12588" width="11.5546875" style="10"/>
    <col min="12589" max="12589" width="1.44140625" style="10" customWidth="1"/>
    <col min="12590" max="12590" width="10.77734375" style="10" customWidth="1"/>
    <col min="12591" max="12591" width="1.44140625" style="10" customWidth="1"/>
    <col min="12592" max="12592" width="9.21875" style="10" customWidth="1"/>
    <col min="12593" max="12593" width="0.88671875" style="10" customWidth="1"/>
    <col min="12594" max="12594" width="10.21875" style="10" customWidth="1"/>
    <col min="12595" max="12595" width="1.109375" style="10" customWidth="1"/>
    <col min="12596" max="12596" width="8.5546875" style="10" customWidth="1"/>
    <col min="12597" max="12597" width="1" style="10" customWidth="1"/>
    <col min="12598" max="12598" width="9.44140625" style="10" customWidth="1"/>
    <col min="12599" max="12599" width="1.109375" style="10" customWidth="1"/>
    <col min="12600" max="12600" width="9.21875" style="10" customWidth="1"/>
    <col min="12601" max="12601" width="1.44140625" style="10" customWidth="1"/>
    <col min="12602" max="12602" width="10.33203125" style="10" customWidth="1"/>
    <col min="12603" max="12603" width="2.21875" style="10" customWidth="1"/>
    <col min="12604" max="12604" width="4.109375" style="10" customWidth="1"/>
    <col min="12605" max="12605" width="1.109375" style="10" customWidth="1"/>
    <col min="12606" max="12606" width="7.6640625" style="10" customWidth="1"/>
    <col min="12607" max="12607" width="1.44140625" style="10" customWidth="1"/>
    <col min="12608" max="12608" width="11.5546875" style="10"/>
    <col min="12609" max="12609" width="1.44140625" style="10" customWidth="1"/>
    <col min="12610" max="12610" width="11.5546875" style="10"/>
    <col min="12611" max="12611" width="1.44140625" style="10" customWidth="1"/>
    <col min="12612" max="12612" width="11.5546875" style="10"/>
    <col min="12613" max="12613" width="1.44140625" style="10" customWidth="1"/>
    <col min="12614" max="12614" width="11.5546875" style="10"/>
    <col min="12615" max="12615" width="1.44140625" style="10" customWidth="1"/>
    <col min="12616" max="12800" width="11.5546875" style="10"/>
    <col min="12801" max="12801" width="4.5546875" style="10" customWidth="1"/>
    <col min="12802" max="12802" width="1.44140625" style="10" customWidth="1"/>
    <col min="12803" max="12803" width="15.44140625" style="10" customWidth="1"/>
    <col min="12804" max="12804" width="1.44140625" style="10" customWidth="1"/>
    <col min="12805" max="12805" width="11.6640625" style="10" customWidth="1"/>
    <col min="12806" max="12806" width="1.44140625" style="10" customWidth="1"/>
    <col min="12807" max="12807" width="8" style="10" customWidth="1"/>
    <col min="12808" max="12808" width="1.44140625" style="10" customWidth="1"/>
    <col min="12809" max="12809" width="7.33203125" style="10" customWidth="1"/>
    <col min="12810" max="12810" width="1.44140625" style="10" customWidth="1"/>
    <col min="12811" max="12811" width="11.5546875" style="10"/>
    <col min="12812" max="12812" width="1.44140625" style="10" customWidth="1"/>
    <col min="12813" max="12813" width="11.77734375" style="10" customWidth="1"/>
    <col min="12814" max="12814" width="1.44140625" style="10" customWidth="1"/>
    <col min="12815" max="12815" width="7.6640625" style="10" customWidth="1"/>
    <col min="12816" max="12816" width="1.44140625" style="10" customWidth="1"/>
    <col min="12817" max="12817" width="7.6640625" style="10" customWidth="1"/>
    <col min="12818" max="12818" width="1.44140625" style="10" customWidth="1"/>
    <col min="12819" max="12819" width="11.77734375" style="10" bestFit="1" customWidth="1"/>
    <col min="12820" max="12820" width="1.44140625" style="10" customWidth="1"/>
    <col min="12821" max="12821" width="7.33203125" style="10" customWidth="1"/>
    <col min="12822" max="12822" width="1.44140625" style="10" customWidth="1"/>
    <col min="12823" max="12823" width="7.5546875" style="10" customWidth="1"/>
    <col min="12824" max="12824" width="1.44140625" style="10" customWidth="1"/>
    <col min="12825" max="12825" width="10.77734375" style="10" customWidth="1"/>
    <col min="12826" max="12826" width="1.44140625" style="10" customWidth="1"/>
    <col min="12827" max="12827" width="10.33203125" style="10" customWidth="1"/>
    <col min="12828" max="12828" width="1.44140625" style="10" customWidth="1"/>
    <col min="12829" max="12829" width="9.5546875" style="10" customWidth="1"/>
    <col min="12830" max="12830" width="1" style="10" customWidth="1"/>
    <col min="12831" max="12831" width="1.44140625" style="10" customWidth="1"/>
    <col min="12832" max="12832" width="13.109375" style="10" customWidth="1"/>
    <col min="12833" max="12833" width="1.44140625" style="10" customWidth="1"/>
    <col min="12834" max="12834" width="8.44140625" style="10" customWidth="1"/>
    <col min="12835" max="12835" width="1.44140625" style="10" customWidth="1"/>
    <col min="12836" max="12836" width="8.44140625" style="10" customWidth="1"/>
    <col min="12837" max="12837" width="1.44140625" style="10" customWidth="1"/>
    <col min="12838" max="12838" width="11.5546875" style="10"/>
    <col min="12839" max="12839" width="1.44140625" style="10" customWidth="1"/>
    <col min="12840" max="12840" width="8.44140625" style="10" customWidth="1"/>
    <col min="12841" max="12841" width="1.44140625" style="10" customWidth="1"/>
    <col min="12842" max="12842" width="7.6640625" style="10" customWidth="1"/>
    <col min="12843" max="12843" width="1.44140625" style="10" customWidth="1"/>
    <col min="12844" max="12844" width="11.5546875" style="10"/>
    <col min="12845" max="12845" width="1.44140625" style="10" customWidth="1"/>
    <col min="12846" max="12846" width="10.77734375" style="10" customWidth="1"/>
    <col min="12847" max="12847" width="1.44140625" style="10" customWidth="1"/>
    <col min="12848" max="12848" width="9.21875" style="10" customWidth="1"/>
    <col min="12849" max="12849" width="0.88671875" style="10" customWidth="1"/>
    <col min="12850" max="12850" width="10.21875" style="10" customWidth="1"/>
    <col min="12851" max="12851" width="1.109375" style="10" customWidth="1"/>
    <col min="12852" max="12852" width="8.5546875" style="10" customWidth="1"/>
    <col min="12853" max="12853" width="1" style="10" customWidth="1"/>
    <col min="12854" max="12854" width="9.44140625" style="10" customWidth="1"/>
    <col min="12855" max="12855" width="1.109375" style="10" customWidth="1"/>
    <col min="12856" max="12856" width="9.21875" style="10" customWidth="1"/>
    <col min="12857" max="12857" width="1.44140625" style="10" customWidth="1"/>
    <col min="12858" max="12858" width="10.33203125" style="10" customWidth="1"/>
    <col min="12859" max="12859" width="2.21875" style="10" customWidth="1"/>
    <col min="12860" max="12860" width="4.109375" style="10" customWidth="1"/>
    <col min="12861" max="12861" width="1.109375" style="10" customWidth="1"/>
    <col min="12862" max="12862" width="7.6640625" style="10" customWidth="1"/>
    <col min="12863" max="12863" width="1.44140625" style="10" customWidth="1"/>
    <col min="12864" max="12864" width="11.5546875" style="10"/>
    <col min="12865" max="12865" width="1.44140625" style="10" customWidth="1"/>
    <col min="12866" max="12866" width="11.5546875" style="10"/>
    <col min="12867" max="12867" width="1.44140625" style="10" customWidth="1"/>
    <col min="12868" max="12868" width="11.5546875" style="10"/>
    <col min="12869" max="12869" width="1.44140625" style="10" customWidth="1"/>
    <col min="12870" max="12870" width="11.5546875" style="10"/>
    <col min="12871" max="12871" width="1.44140625" style="10" customWidth="1"/>
    <col min="12872" max="13056" width="11.5546875" style="10"/>
    <col min="13057" max="13057" width="4.5546875" style="10" customWidth="1"/>
    <col min="13058" max="13058" width="1.44140625" style="10" customWidth="1"/>
    <col min="13059" max="13059" width="15.44140625" style="10" customWidth="1"/>
    <col min="13060" max="13060" width="1.44140625" style="10" customWidth="1"/>
    <col min="13061" max="13061" width="11.6640625" style="10" customWidth="1"/>
    <col min="13062" max="13062" width="1.44140625" style="10" customWidth="1"/>
    <col min="13063" max="13063" width="8" style="10" customWidth="1"/>
    <col min="13064" max="13064" width="1.44140625" style="10" customWidth="1"/>
    <col min="13065" max="13065" width="7.33203125" style="10" customWidth="1"/>
    <col min="13066" max="13066" width="1.44140625" style="10" customWidth="1"/>
    <col min="13067" max="13067" width="11.5546875" style="10"/>
    <col min="13068" max="13068" width="1.44140625" style="10" customWidth="1"/>
    <col min="13069" max="13069" width="11.77734375" style="10" customWidth="1"/>
    <col min="13070" max="13070" width="1.44140625" style="10" customWidth="1"/>
    <col min="13071" max="13071" width="7.6640625" style="10" customWidth="1"/>
    <col min="13072" max="13072" width="1.44140625" style="10" customWidth="1"/>
    <col min="13073" max="13073" width="7.6640625" style="10" customWidth="1"/>
    <col min="13074" max="13074" width="1.44140625" style="10" customWidth="1"/>
    <col min="13075" max="13075" width="11.77734375" style="10" bestFit="1" customWidth="1"/>
    <col min="13076" max="13076" width="1.44140625" style="10" customWidth="1"/>
    <col min="13077" max="13077" width="7.33203125" style="10" customWidth="1"/>
    <col min="13078" max="13078" width="1.44140625" style="10" customWidth="1"/>
    <col min="13079" max="13079" width="7.5546875" style="10" customWidth="1"/>
    <col min="13080" max="13080" width="1.44140625" style="10" customWidth="1"/>
    <col min="13081" max="13081" width="10.77734375" style="10" customWidth="1"/>
    <col min="13082" max="13082" width="1.44140625" style="10" customWidth="1"/>
    <col min="13083" max="13083" width="10.33203125" style="10" customWidth="1"/>
    <col min="13084" max="13084" width="1.44140625" style="10" customWidth="1"/>
    <col min="13085" max="13085" width="9.5546875" style="10" customWidth="1"/>
    <col min="13086" max="13086" width="1" style="10" customWidth="1"/>
    <col min="13087" max="13087" width="1.44140625" style="10" customWidth="1"/>
    <col min="13088" max="13088" width="13.109375" style="10" customWidth="1"/>
    <col min="13089" max="13089" width="1.44140625" style="10" customWidth="1"/>
    <col min="13090" max="13090" width="8.44140625" style="10" customWidth="1"/>
    <col min="13091" max="13091" width="1.44140625" style="10" customWidth="1"/>
    <col min="13092" max="13092" width="8.44140625" style="10" customWidth="1"/>
    <col min="13093" max="13093" width="1.44140625" style="10" customWidth="1"/>
    <col min="13094" max="13094" width="11.5546875" style="10"/>
    <col min="13095" max="13095" width="1.44140625" style="10" customWidth="1"/>
    <col min="13096" max="13096" width="8.44140625" style="10" customWidth="1"/>
    <col min="13097" max="13097" width="1.44140625" style="10" customWidth="1"/>
    <col min="13098" max="13098" width="7.6640625" style="10" customWidth="1"/>
    <col min="13099" max="13099" width="1.44140625" style="10" customWidth="1"/>
    <col min="13100" max="13100" width="11.5546875" style="10"/>
    <col min="13101" max="13101" width="1.44140625" style="10" customWidth="1"/>
    <col min="13102" max="13102" width="10.77734375" style="10" customWidth="1"/>
    <col min="13103" max="13103" width="1.44140625" style="10" customWidth="1"/>
    <col min="13104" max="13104" width="9.21875" style="10" customWidth="1"/>
    <col min="13105" max="13105" width="0.88671875" style="10" customWidth="1"/>
    <col min="13106" max="13106" width="10.21875" style="10" customWidth="1"/>
    <col min="13107" max="13107" width="1.109375" style="10" customWidth="1"/>
    <col min="13108" max="13108" width="8.5546875" style="10" customWidth="1"/>
    <col min="13109" max="13109" width="1" style="10" customWidth="1"/>
    <col min="13110" max="13110" width="9.44140625" style="10" customWidth="1"/>
    <col min="13111" max="13111" width="1.109375" style="10" customWidth="1"/>
    <col min="13112" max="13112" width="9.21875" style="10" customWidth="1"/>
    <col min="13113" max="13113" width="1.44140625" style="10" customWidth="1"/>
    <col min="13114" max="13114" width="10.33203125" style="10" customWidth="1"/>
    <col min="13115" max="13115" width="2.21875" style="10" customWidth="1"/>
    <col min="13116" max="13116" width="4.109375" style="10" customWidth="1"/>
    <col min="13117" max="13117" width="1.109375" style="10" customWidth="1"/>
    <col min="13118" max="13118" width="7.6640625" style="10" customWidth="1"/>
    <col min="13119" max="13119" width="1.44140625" style="10" customWidth="1"/>
    <col min="13120" max="13120" width="11.5546875" style="10"/>
    <col min="13121" max="13121" width="1.44140625" style="10" customWidth="1"/>
    <col min="13122" max="13122" width="11.5546875" style="10"/>
    <col min="13123" max="13123" width="1.44140625" style="10" customWidth="1"/>
    <col min="13124" max="13124" width="11.5546875" style="10"/>
    <col min="13125" max="13125" width="1.44140625" style="10" customWidth="1"/>
    <col min="13126" max="13126" width="11.5546875" style="10"/>
    <col min="13127" max="13127" width="1.44140625" style="10" customWidth="1"/>
    <col min="13128" max="13312" width="11.5546875" style="10"/>
    <col min="13313" max="13313" width="4.5546875" style="10" customWidth="1"/>
    <col min="13314" max="13314" width="1.44140625" style="10" customWidth="1"/>
    <col min="13315" max="13315" width="15.44140625" style="10" customWidth="1"/>
    <col min="13316" max="13316" width="1.44140625" style="10" customWidth="1"/>
    <col min="13317" max="13317" width="11.6640625" style="10" customWidth="1"/>
    <col min="13318" max="13318" width="1.44140625" style="10" customWidth="1"/>
    <col min="13319" max="13319" width="8" style="10" customWidth="1"/>
    <col min="13320" max="13320" width="1.44140625" style="10" customWidth="1"/>
    <col min="13321" max="13321" width="7.33203125" style="10" customWidth="1"/>
    <col min="13322" max="13322" width="1.44140625" style="10" customWidth="1"/>
    <col min="13323" max="13323" width="11.5546875" style="10"/>
    <col min="13324" max="13324" width="1.44140625" style="10" customWidth="1"/>
    <col min="13325" max="13325" width="11.77734375" style="10" customWidth="1"/>
    <col min="13326" max="13326" width="1.44140625" style="10" customWidth="1"/>
    <col min="13327" max="13327" width="7.6640625" style="10" customWidth="1"/>
    <col min="13328" max="13328" width="1.44140625" style="10" customWidth="1"/>
    <col min="13329" max="13329" width="7.6640625" style="10" customWidth="1"/>
    <col min="13330" max="13330" width="1.44140625" style="10" customWidth="1"/>
    <col min="13331" max="13331" width="11.77734375" style="10" bestFit="1" customWidth="1"/>
    <col min="13332" max="13332" width="1.44140625" style="10" customWidth="1"/>
    <col min="13333" max="13333" width="7.33203125" style="10" customWidth="1"/>
    <col min="13334" max="13334" width="1.44140625" style="10" customWidth="1"/>
    <col min="13335" max="13335" width="7.5546875" style="10" customWidth="1"/>
    <col min="13336" max="13336" width="1.44140625" style="10" customWidth="1"/>
    <col min="13337" max="13337" width="10.77734375" style="10" customWidth="1"/>
    <col min="13338" max="13338" width="1.44140625" style="10" customWidth="1"/>
    <col min="13339" max="13339" width="10.33203125" style="10" customWidth="1"/>
    <col min="13340" max="13340" width="1.44140625" style="10" customWidth="1"/>
    <col min="13341" max="13341" width="9.5546875" style="10" customWidth="1"/>
    <col min="13342" max="13342" width="1" style="10" customWidth="1"/>
    <col min="13343" max="13343" width="1.44140625" style="10" customWidth="1"/>
    <col min="13344" max="13344" width="13.109375" style="10" customWidth="1"/>
    <col min="13345" max="13345" width="1.44140625" style="10" customWidth="1"/>
    <col min="13346" max="13346" width="8.44140625" style="10" customWidth="1"/>
    <col min="13347" max="13347" width="1.44140625" style="10" customWidth="1"/>
    <col min="13348" max="13348" width="8.44140625" style="10" customWidth="1"/>
    <col min="13349" max="13349" width="1.44140625" style="10" customWidth="1"/>
    <col min="13350" max="13350" width="11.5546875" style="10"/>
    <col min="13351" max="13351" width="1.44140625" style="10" customWidth="1"/>
    <col min="13352" max="13352" width="8.44140625" style="10" customWidth="1"/>
    <col min="13353" max="13353" width="1.44140625" style="10" customWidth="1"/>
    <col min="13354" max="13354" width="7.6640625" style="10" customWidth="1"/>
    <col min="13355" max="13355" width="1.44140625" style="10" customWidth="1"/>
    <col min="13356" max="13356" width="11.5546875" style="10"/>
    <col min="13357" max="13357" width="1.44140625" style="10" customWidth="1"/>
    <col min="13358" max="13358" width="10.77734375" style="10" customWidth="1"/>
    <col min="13359" max="13359" width="1.44140625" style="10" customWidth="1"/>
    <col min="13360" max="13360" width="9.21875" style="10" customWidth="1"/>
    <col min="13361" max="13361" width="0.88671875" style="10" customWidth="1"/>
    <col min="13362" max="13362" width="10.21875" style="10" customWidth="1"/>
    <col min="13363" max="13363" width="1.109375" style="10" customWidth="1"/>
    <col min="13364" max="13364" width="8.5546875" style="10" customWidth="1"/>
    <col min="13365" max="13365" width="1" style="10" customWidth="1"/>
    <col min="13366" max="13366" width="9.44140625" style="10" customWidth="1"/>
    <col min="13367" max="13367" width="1.109375" style="10" customWidth="1"/>
    <col min="13368" max="13368" width="9.21875" style="10" customWidth="1"/>
    <col min="13369" max="13369" width="1.44140625" style="10" customWidth="1"/>
    <col min="13370" max="13370" width="10.33203125" style="10" customWidth="1"/>
    <col min="13371" max="13371" width="2.21875" style="10" customWidth="1"/>
    <col min="13372" max="13372" width="4.109375" style="10" customWidth="1"/>
    <col min="13373" max="13373" width="1.109375" style="10" customWidth="1"/>
    <col min="13374" max="13374" width="7.6640625" style="10" customWidth="1"/>
    <col min="13375" max="13375" width="1.44140625" style="10" customWidth="1"/>
    <col min="13376" max="13376" width="11.5546875" style="10"/>
    <col min="13377" max="13377" width="1.44140625" style="10" customWidth="1"/>
    <col min="13378" max="13378" width="11.5546875" style="10"/>
    <col min="13379" max="13379" width="1.44140625" style="10" customWidth="1"/>
    <col min="13380" max="13380" width="11.5546875" style="10"/>
    <col min="13381" max="13381" width="1.44140625" style="10" customWidth="1"/>
    <col min="13382" max="13382" width="11.5546875" style="10"/>
    <col min="13383" max="13383" width="1.44140625" style="10" customWidth="1"/>
    <col min="13384" max="13568" width="11.5546875" style="10"/>
    <col min="13569" max="13569" width="4.5546875" style="10" customWidth="1"/>
    <col min="13570" max="13570" width="1.44140625" style="10" customWidth="1"/>
    <col min="13571" max="13571" width="15.44140625" style="10" customWidth="1"/>
    <col min="13572" max="13572" width="1.44140625" style="10" customWidth="1"/>
    <col min="13573" max="13573" width="11.6640625" style="10" customWidth="1"/>
    <col min="13574" max="13574" width="1.44140625" style="10" customWidth="1"/>
    <col min="13575" max="13575" width="8" style="10" customWidth="1"/>
    <col min="13576" max="13576" width="1.44140625" style="10" customWidth="1"/>
    <col min="13577" max="13577" width="7.33203125" style="10" customWidth="1"/>
    <col min="13578" max="13578" width="1.44140625" style="10" customWidth="1"/>
    <col min="13579" max="13579" width="11.5546875" style="10"/>
    <col min="13580" max="13580" width="1.44140625" style="10" customWidth="1"/>
    <col min="13581" max="13581" width="11.77734375" style="10" customWidth="1"/>
    <col min="13582" max="13582" width="1.44140625" style="10" customWidth="1"/>
    <col min="13583" max="13583" width="7.6640625" style="10" customWidth="1"/>
    <col min="13584" max="13584" width="1.44140625" style="10" customWidth="1"/>
    <col min="13585" max="13585" width="7.6640625" style="10" customWidth="1"/>
    <col min="13586" max="13586" width="1.44140625" style="10" customWidth="1"/>
    <col min="13587" max="13587" width="11.77734375" style="10" bestFit="1" customWidth="1"/>
    <col min="13588" max="13588" width="1.44140625" style="10" customWidth="1"/>
    <col min="13589" max="13589" width="7.33203125" style="10" customWidth="1"/>
    <col min="13590" max="13590" width="1.44140625" style="10" customWidth="1"/>
    <col min="13591" max="13591" width="7.5546875" style="10" customWidth="1"/>
    <col min="13592" max="13592" width="1.44140625" style="10" customWidth="1"/>
    <col min="13593" max="13593" width="10.77734375" style="10" customWidth="1"/>
    <col min="13594" max="13594" width="1.44140625" style="10" customWidth="1"/>
    <col min="13595" max="13595" width="10.33203125" style="10" customWidth="1"/>
    <col min="13596" max="13596" width="1.44140625" style="10" customWidth="1"/>
    <col min="13597" max="13597" width="9.5546875" style="10" customWidth="1"/>
    <col min="13598" max="13598" width="1" style="10" customWidth="1"/>
    <col min="13599" max="13599" width="1.44140625" style="10" customWidth="1"/>
    <col min="13600" max="13600" width="13.109375" style="10" customWidth="1"/>
    <col min="13601" max="13601" width="1.44140625" style="10" customWidth="1"/>
    <col min="13602" max="13602" width="8.44140625" style="10" customWidth="1"/>
    <col min="13603" max="13603" width="1.44140625" style="10" customWidth="1"/>
    <col min="13604" max="13604" width="8.44140625" style="10" customWidth="1"/>
    <col min="13605" max="13605" width="1.44140625" style="10" customWidth="1"/>
    <col min="13606" max="13606" width="11.5546875" style="10"/>
    <col min="13607" max="13607" width="1.44140625" style="10" customWidth="1"/>
    <col min="13608" max="13608" width="8.44140625" style="10" customWidth="1"/>
    <col min="13609" max="13609" width="1.44140625" style="10" customWidth="1"/>
    <col min="13610" max="13610" width="7.6640625" style="10" customWidth="1"/>
    <col min="13611" max="13611" width="1.44140625" style="10" customWidth="1"/>
    <col min="13612" max="13612" width="11.5546875" style="10"/>
    <col min="13613" max="13613" width="1.44140625" style="10" customWidth="1"/>
    <col min="13614" max="13614" width="10.77734375" style="10" customWidth="1"/>
    <col min="13615" max="13615" width="1.44140625" style="10" customWidth="1"/>
    <col min="13616" max="13616" width="9.21875" style="10" customWidth="1"/>
    <col min="13617" max="13617" width="0.88671875" style="10" customWidth="1"/>
    <col min="13618" max="13618" width="10.21875" style="10" customWidth="1"/>
    <col min="13619" max="13619" width="1.109375" style="10" customWidth="1"/>
    <col min="13620" max="13620" width="8.5546875" style="10" customWidth="1"/>
    <col min="13621" max="13621" width="1" style="10" customWidth="1"/>
    <col min="13622" max="13622" width="9.44140625" style="10" customWidth="1"/>
    <col min="13623" max="13623" width="1.109375" style="10" customWidth="1"/>
    <col min="13624" max="13624" width="9.21875" style="10" customWidth="1"/>
    <col min="13625" max="13625" width="1.44140625" style="10" customWidth="1"/>
    <col min="13626" max="13626" width="10.33203125" style="10" customWidth="1"/>
    <col min="13627" max="13627" width="2.21875" style="10" customWidth="1"/>
    <col min="13628" max="13628" width="4.109375" style="10" customWidth="1"/>
    <col min="13629" max="13629" width="1.109375" style="10" customWidth="1"/>
    <col min="13630" max="13630" width="7.6640625" style="10" customWidth="1"/>
    <col min="13631" max="13631" width="1.44140625" style="10" customWidth="1"/>
    <col min="13632" max="13632" width="11.5546875" style="10"/>
    <col min="13633" max="13633" width="1.44140625" style="10" customWidth="1"/>
    <col min="13634" max="13634" width="11.5546875" style="10"/>
    <col min="13635" max="13635" width="1.44140625" style="10" customWidth="1"/>
    <col min="13636" max="13636" width="11.5546875" style="10"/>
    <col min="13637" max="13637" width="1.44140625" style="10" customWidth="1"/>
    <col min="13638" max="13638" width="11.5546875" style="10"/>
    <col min="13639" max="13639" width="1.44140625" style="10" customWidth="1"/>
    <col min="13640" max="13824" width="11.5546875" style="10"/>
    <col min="13825" max="13825" width="4.5546875" style="10" customWidth="1"/>
    <col min="13826" max="13826" width="1.44140625" style="10" customWidth="1"/>
    <col min="13827" max="13827" width="15.44140625" style="10" customWidth="1"/>
    <col min="13828" max="13828" width="1.44140625" style="10" customWidth="1"/>
    <col min="13829" max="13829" width="11.6640625" style="10" customWidth="1"/>
    <col min="13830" max="13830" width="1.44140625" style="10" customWidth="1"/>
    <col min="13831" max="13831" width="8" style="10" customWidth="1"/>
    <col min="13832" max="13832" width="1.44140625" style="10" customWidth="1"/>
    <col min="13833" max="13833" width="7.33203125" style="10" customWidth="1"/>
    <col min="13834" max="13834" width="1.44140625" style="10" customWidth="1"/>
    <col min="13835" max="13835" width="11.5546875" style="10"/>
    <col min="13836" max="13836" width="1.44140625" style="10" customWidth="1"/>
    <col min="13837" max="13837" width="11.77734375" style="10" customWidth="1"/>
    <col min="13838" max="13838" width="1.44140625" style="10" customWidth="1"/>
    <col min="13839" max="13839" width="7.6640625" style="10" customWidth="1"/>
    <col min="13840" max="13840" width="1.44140625" style="10" customWidth="1"/>
    <col min="13841" max="13841" width="7.6640625" style="10" customWidth="1"/>
    <col min="13842" max="13842" width="1.44140625" style="10" customWidth="1"/>
    <col min="13843" max="13843" width="11.77734375" style="10" bestFit="1" customWidth="1"/>
    <col min="13844" max="13844" width="1.44140625" style="10" customWidth="1"/>
    <col min="13845" max="13845" width="7.33203125" style="10" customWidth="1"/>
    <col min="13846" max="13846" width="1.44140625" style="10" customWidth="1"/>
    <col min="13847" max="13847" width="7.5546875" style="10" customWidth="1"/>
    <col min="13848" max="13848" width="1.44140625" style="10" customWidth="1"/>
    <col min="13849" max="13849" width="10.77734375" style="10" customWidth="1"/>
    <col min="13850" max="13850" width="1.44140625" style="10" customWidth="1"/>
    <col min="13851" max="13851" width="10.33203125" style="10" customWidth="1"/>
    <col min="13852" max="13852" width="1.44140625" style="10" customWidth="1"/>
    <col min="13853" max="13853" width="9.5546875" style="10" customWidth="1"/>
    <col min="13854" max="13854" width="1" style="10" customWidth="1"/>
    <col min="13855" max="13855" width="1.44140625" style="10" customWidth="1"/>
    <col min="13856" max="13856" width="13.109375" style="10" customWidth="1"/>
    <col min="13857" max="13857" width="1.44140625" style="10" customWidth="1"/>
    <col min="13858" max="13858" width="8.44140625" style="10" customWidth="1"/>
    <col min="13859" max="13859" width="1.44140625" style="10" customWidth="1"/>
    <col min="13860" max="13860" width="8.44140625" style="10" customWidth="1"/>
    <col min="13861" max="13861" width="1.44140625" style="10" customWidth="1"/>
    <col min="13862" max="13862" width="11.5546875" style="10"/>
    <col min="13863" max="13863" width="1.44140625" style="10" customWidth="1"/>
    <col min="13864" max="13864" width="8.44140625" style="10" customWidth="1"/>
    <col min="13865" max="13865" width="1.44140625" style="10" customWidth="1"/>
    <col min="13866" max="13866" width="7.6640625" style="10" customWidth="1"/>
    <col min="13867" max="13867" width="1.44140625" style="10" customWidth="1"/>
    <col min="13868" max="13868" width="11.5546875" style="10"/>
    <col min="13869" max="13869" width="1.44140625" style="10" customWidth="1"/>
    <col min="13870" max="13870" width="10.77734375" style="10" customWidth="1"/>
    <col min="13871" max="13871" width="1.44140625" style="10" customWidth="1"/>
    <col min="13872" max="13872" width="9.21875" style="10" customWidth="1"/>
    <col min="13873" max="13873" width="0.88671875" style="10" customWidth="1"/>
    <col min="13874" max="13874" width="10.21875" style="10" customWidth="1"/>
    <col min="13875" max="13875" width="1.109375" style="10" customWidth="1"/>
    <col min="13876" max="13876" width="8.5546875" style="10" customWidth="1"/>
    <col min="13877" max="13877" width="1" style="10" customWidth="1"/>
    <col min="13878" max="13878" width="9.44140625" style="10" customWidth="1"/>
    <col min="13879" max="13879" width="1.109375" style="10" customWidth="1"/>
    <col min="13880" max="13880" width="9.21875" style="10" customWidth="1"/>
    <col min="13881" max="13881" width="1.44140625" style="10" customWidth="1"/>
    <col min="13882" max="13882" width="10.33203125" style="10" customWidth="1"/>
    <col min="13883" max="13883" width="2.21875" style="10" customWidth="1"/>
    <col min="13884" max="13884" width="4.109375" style="10" customWidth="1"/>
    <col min="13885" max="13885" width="1.109375" style="10" customWidth="1"/>
    <col min="13886" max="13886" width="7.6640625" style="10" customWidth="1"/>
    <col min="13887" max="13887" width="1.44140625" style="10" customWidth="1"/>
    <col min="13888" max="13888" width="11.5546875" style="10"/>
    <col min="13889" max="13889" width="1.44140625" style="10" customWidth="1"/>
    <col min="13890" max="13890" width="11.5546875" style="10"/>
    <col min="13891" max="13891" width="1.44140625" style="10" customWidth="1"/>
    <col min="13892" max="13892" width="11.5546875" style="10"/>
    <col min="13893" max="13893" width="1.44140625" style="10" customWidth="1"/>
    <col min="13894" max="13894" width="11.5546875" style="10"/>
    <col min="13895" max="13895" width="1.44140625" style="10" customWidth="1"/>
    <col min="13896" max="14080" width="11.5546875" style="10"/>
    <col min="14081" max="14081" width="4.5546875" style="10" customWidth="1"/>
    <col min="14082" max="14082" width="1.44140625" style="10" customWidth="1"/>
    <col min="14083" max="14083" width="15.44140625" style="10" customWidth="1"/>
    <col min="14084" max="14084" width="1.44140625" style="10" customWidth="1"/>
    <col min="14085" max="14085" width="11.6640625" style="10" customWidth="1"/>
    <col min="14086" max="14086" width="1.44140625" style="10" customWidth="1"/>
    <col min="14087" max="14087" width="8" style="10" customWidth="1"/>
    <col min="14088" max="14088" width="1.44140625" style="10" customWidth="1"/>
    <col min="14089" max="14089" width="7.33203125" style="10" customWidth="1"/>
    <col min="14090" max="14090" width="1.44140625" style="10" customWidth="1"/>
    <col min="14091" max="14091" width="11.5546875" style="10"/>
    <col min="14092" max="14092" width="1.44140625" style="10" customWidth="1"/>
    <col min="14093" max="14093" width="11.77734375" style="10" customWidth="1"/>
    <col min="14094" max="14094" width="1.44140625" style="10" customWidth="1"/>
    <col min="14095" max="14095" width="7.6640625" style="10" customWidth="1"/>
    <col min="14096" max="14096" width="1.44140625" style="10" customWidth="1"/>
    <col min="14097" max="14097" width="7.6640625" style="10" customWidth="1"/>
    <col min="14098" max="14098" width="1.44140625" style="10" customWidth="1"/>
    <col min="14099" max="14099" width="11.77734375" style="10" bestFit="1" customWidth="1"/>
    <col min="14100" max="14100" width="1.44140625" style="10" customWidth="1"/>
    <col min="14101" max="14101" width="7.33203125" style="10" customWidth="1"/>
    <col min="14102" max="14102" width="1.44140625" style="10" customWidth="1"/>
    <col min="14103" max="14103" width="7.5546875" style="10" customWidth="1"/>
    <col min="14104" max="14104" width="1.44140625" style="10" customWidth="1"/>
    <col min="14105" max="14105" width="10.77734375" style="10" customWidth="1"/>
    <col min="14106" max="14106" width="1.44140625" style="10" customWidth="1"/>
    <col min="14107" max="14107" width="10.33203125" style="10" customWidth="1"/>
    <col min="14108" max="14108" width="1.44140625" style="10" customWidth="1"/>
    <col min="14109" max="14109" width="9.5546875" style="10" customWidth="1"/>
    <col min="14110" max="14110" width="1" style="10" customWidth="1"/>
    <col min="14111" max="14111" width="1.44140625" style="10" customWidth="1"/>
    <col min="14112" max="14112" width="13.109375" style="10" customWidth="1"/>
    <col min="14113" max="14113" width="1.44140625" style="10" customWidth="1"/>
    <col min="14114" max="14114" width="8.44140625" style="10" customWidth="1"/>
    <col min="14115" max="14115" width="1.44140625" style="10" customWidth="1"/>
    <col min="14116" max="14116" width="8.44140625" style="10" customWidth="1"/>
    <col min="14117" max="14117" width="1.44140625" style="10" customWidth="1"/>
    <col min="14118" max="14118" width="11.5546875" style="10"/>
    <col min="14119" max="14119" width="1.44140625" style="10" customWidth="1"/>
    <col min="14120" max="14120" width="8.44140625" style="10" customWidth="1"/>
    <col min="14121" max="14121" width="1.44140625" style="10" customWidth="1"/>
    <col min="14122" max="14122" width="7.6640625" style="10" customWidth="1"/>
    <col min="14123" max="14123" width="1.44140625" style="10" customWidth="1"/>
    <col min="14124" max="14124" width="11.5546875" style="10"/>
    <col min="14125" max="14125" width="1.44140625" style="10" customWidth="1"/>
    <col min="14126" max="14126" width="10.77734375" style="10" customWidth="1"/>
    <col min="14127" max="14127" width="1.44140625" style="10" customWidth="1"/>
    <col min="14128" max="14128" width="9.21875" style="10" customWidth="1"/>
    <col min="14129" max="14129" width="0.88671875" style="10" customWidth="1"/>
    <col min="14130" max="14130" width="10.21875" style="10" customWidth="1"/>
    <col min="14131" max="14131" width="1.109375" style="10" customWidth="1"/>
    <col min="14132" max="14132" width="8.5546875" style="10" customWidth="1"/>
    <col min="14133" max="14133" width="1" style="10" customWidth="1"/>
    <col min="14134" max="14134" width="9.44140625" style="10" customWidth="1"/>
    <col min="14135" max="14135" width="1.109375" style="10" customWidth="1"/>
    <col min="14136" max="14136" width="9.21875" style="10" customWidth="1"/>
    <col min="14137" max="14137" width="1.44140625" style="10" customWidth="1"/>
    <col min="14138" max="14138" width="10.33203125" style="10" customWidth="1"/>
    <col min="14139" max="14139" width="2.21875" style="10" customWidth="1"/>
    <col min="14140" max="14140" width="4.109375" style="10" customWidth="1"/>
    <col min="14141" max="14141" width="1.109375" style="10" customWidth="1"/>
    <col min="14142" max="14142" width="7.6640625" style="10" customWidth="1"/>
    <col min="14143" max="14143" width="1.44140625" style="10" customWidth="1"/>
    <col min="14144" max="14144" width="11.5546875" style="10"/>
    <col min="14145" max="14145" width="1.44140625" style="10" customWidth="1"/>
    <col min="14146" max="14146" width="11.5546875" style="10"/>
    <col min="14147" max="14147" width="1.44140625" style="10" customWidth="1"/>
    <col min="14148" max="14148" width="11.5546875" style="10"/>
    <col min="14149" max="14149" width="1.44140625" style="10" customWidth="1"/>
    <col min="14150" max="14150" width="11.5546875" style="10"/>
    <col min="14151" max="14151" width="1.44140625" style="10" customWidth="1"/>
    <col min="14152" max="14336" width="11.5546875" style="10"/>
    <col min="14337" max="14337" width="4.5546875" style="10" customWidth="1"/>
    <col min="14338" max="14338" width="1.44140625" style="10" customWidth="1"/>
    <col min="14339" max="14339" width="15.44140625" style="10" customWidth="1"/>
    <col min="14340" max="14340" width="1.44140625" style="10" customWidth="1"/>
    <col min="14341" max="14341" width="11.6640625" style="10" customWidth="1"/>
    <col min="14342" max="14342" width="1.44140625" style="10" customWidth="1"/>
    <col min="14343" max="14343" width="8" style="10" customWidth="1"/>
    <col min="14344" max="14344" width="1.44140625" style="10" customWidth="1"/>
    <col min="14345" max="14345" width="7.33203125" style="10" customWidth="1"/>
    <col min="14346" max="14346" width="1.44140625" style="10" customWidth="1"/>
    <col min="14347" max="14347" width="11.5546875" style="10"/>
    <col min="14348" max="14348" width="1.44140625" style="10" customWidth="1"/>
    <col min="14349" max="14349" width="11.77734375" style="10" customWidth="1"/>
    <col min="14350" max="14350" width="1.44140625" style="10" customWidth="1"/>
    <col min="14351" max="14351" width="7.6640625" style="10" customWidth="1"/>
    <col min="14352" max="14352" width="1.44140625" style="10" customWidth="1"/>
    <col min="14353" max="14353" width="7.6640625" style="10" customWidth="1"/>
    <col min="14354" max="14354" width="1.44140625" style="10" customWidth="1"/>
    <col min="14355" max="14355" width="11.77734375" style="10" bestFit="1" customWidth="1"/>
    <col min="14356" max="14356" width="1.44140625" style="10" customWidth="1"/>
    <col min="14357" max="14357" width="7.33203125" style="10" customWidth="1"/>
    <col min="14358" max="14358" width="1.44140625" style="10" customWidth="1"/>
    <col min="14359" max="14359" width="7.5546875" style="10" customWidth="1"/>
    <col min="14360" max="14360" width="1.44140625" style="10" customWidth="1"/>
    <col min="14361" max="14361" width="10.77734375" style="10" customWidth="1"/>
    <col min="14362" max="14362" width="1.44140625" style="10" customWidth="1"/>
    <col min="14363" max="14363" width="10.33203125" style="10" customWidth="1"/>
    <col min="14364" max="14364" width="1.44140625" style="10" customWidth="1"/>
    <col min="14365" max="14365" width="9.5546875" style="10" customWidth="1"/>
    <col min="14366" max="14366" width="1" style="10" customWidth="1"/>
    <col min="14367" max="14367" width="1.44140625" style="10" customWidth="1"/>
    <col min="14368" max="14368" width="13.109375" style="10" customWidth="1"/>
    <col min="14369" max="14369" width="1.44140625" style="10" customWidth="1"/>
    <col min="14370" max="14370" width="8.44140625" style="10" customWidth="1"/>
    <col min="14371" max="14371" width="1.44140625" style="10" customWidth="1"/>
    <col min="14372" max="14372" width="8.44140625" style="10" customWidth="1"/>
    <col min="14373" max="14373" width="1.44140625" style="10" customWidth="1"/>
    <col min="14374" max="14374" width="11.5546875" style="10"/>
    <col min="14375" max="14375" width="1.44140625" style="10" customWidth="1"/>
    <col min="14376" max="14376" width="8.44140625" style="10" customWidth="1"/>
    <col min="14377" max="14377" width="1.44140625" style="10" customWidth="1"/>
    <col min="14378" max="14378" width="7.6640625" style="10" customWidth="1"/>
    <col min="14379" max="14379" width="1.44140625" style="10" customWidth="1"/>
    <col min="14380" max="14380" width="11.5546875" style="10"/>
    <col min="14381" max="14381" width="1.44140625" style="10" customWidth="1"/>
    <col min="14382" max="14382" width="10.77734375" style="10" customWidth="1"/>
    <col min="14383" max="14383" width="1.44140625" style="10" customWidth="1"/>
    <col min="14384" max="14384" width="9.21875" style="10" customWidth="1"/>
    <col min="14385" max="14385" width="0.88671875" style="10" customWidth="1"/>
    <col min="14386" max="14386" width="10.21875" style="10" customWidth="1"/>
    <col min="14387" max="14387" width="1.109375" style="10" customWidth="1"/>
    <col min="14388" max="14388" width="8.5546875" style="10" customWidth="1"/>
    <col min="14389" max="14389" width="1" style="10" customWidth="1"/>
    <col min="14390" max="14390" width="9.44140625" style="10" customWidth="1"/>
    <col min="14391" max="14391" width="1.109375" style="10" customWidth="1"/>
    <col min="14392" max="14392" width="9.21875" style="10" customWidth="1"/>
    <col min="14393" max="14393" width="1.44140625" style="10" customWidth="1"/>
    <col min="14394" max="14394" width="10.33203125" style="10" customWidth="1"/>
    <col min="14395" max="14395" width="2.21875" style="10" customWidth="1"/>
    <col min="14396" max="14396" width="4.109375" style="10" customWidth="1"/>
    <col min="14397" max="14397" width="1.109375" style="10" customWidth="1"/>
    <col min="14398" max="14398" width="7.6640625" style="10" customWidth="1"/>
    <col min="14399" max="14399" width="1.44140625" style="10" customWidth="1"/>
    <col min="14400" max="14400" width="11.5546875" style="10"/>
    <col min="14401" max="14401" width="1.44140625" style="10" customWidth="1"/>
    <col min="14402" max="14402" width="11.5546875" style="10"/>
    <col min="14403" max="14403" width="1.44140625" style="10" customWidth="1"/>
    <col min="14404" max="14404" width="11.5546875" style="10"/>
    <col min="14405" max="14405" width="1.44140625" style="10" customWidth="1"/>
    <col min="14406" max="14406" width="11.5546875" style="10"/>
    <col min="14407" max="14407" width="1.44140625" style="10" customWidth="1"/>
    <col min="14408" max="14592" width="11.5546875" style="10"/>
    <col min="14593" max="14593" width="4.5546875" style="10" customWidth="1"/>
    <col min="14594" max="14594" width="1.44140625" style="10" customWidth="1"/>
    <col min="14595" max="14595" width="15.44140625" style="10" customWidth="1"/>
    <col min="14596" max="14596" width="1.44140625" style="10" customWidth="1"/>
    <col min="14597" max="14597" width="11.6640625" style="10" customWidth="1"/>
    <col min="14598" max="14598" width="1.44140625" style="10" customWidth="1"/>
    <col min="14599" max="14599" width="8" style="10" customWidth="1"/>
    <col min="14600" max="14600" width="1.44140625" style="10" customWidth="1"/>
    <col min="14601" max="14601" width="7.33203125" style="10" customWidth="1"/>
    <col min="14602" max="14602" width="1.44140625" style="10" customWidth="1"/>
    <col min="14603" max="14603" width="11.5546875" style="10"/>
    <col min="14604" max="14604" width="1.44140625" style="10" customWidth="1"/>
    <col min="14605" max="14605" width="11.77734375" style="10" customWidth="1"/>
    <col min="14606" max="14606" width="1.44140625" style="10" customWidth="1"/>
    <col min="14607" max="14607" width="7.6640625" style="10" customWidth="1"/>
    <col min="14608" max="14608" width="1.44140625" style="10" customWidth="1"/>
    <col min="14609" max="14609" width="7.6640625" style="10" customWidth="1"/>
    <col min="14610" max="14610" width="1.44140625" style="10" customWidth="1"/>
    <col min="14611" max="14611" width="11.77734375" style="10" bestFit="1" customWidth="1"/>
    <col min="14612" max="14612" width="1.44140625" style="10" customWidth="1"/>
    <col min="14613" max="14613" width="7.33203125" style="10" customWidth="1"/>
    <col min="14614" max="14614" width="1.44140625" style="10" customWidth="1"/>
    <col min="14615" max="14615" width="7.5546875" style="10" customWidth="1"/>
    <col min="14616" max="14616" width="1.44140625" style="10" customWidth="1"/>
    <col min="14617" max="14617" width="10.77734375" style="10" customWidth="1"/>
    <col min="14618" max="14618" width="1.44140625" style="10" customWidth="1"/>
    <col min="14619" max="14619" width="10.33203125" style="10" customWidth="1"/>
    <col min="14620" max="14620" width="1.44140625" style="10" customWidth="1"/>
    <col min="14621" max="14621" width="9.5546875" style="10" customWidth="1"/>
    <col min="14622" max="14622" width="1" style="10" customWidth="1"/>
    <col min="14623" max="14623" width="1.44140625" style="10" customWidth="1"/>
    <col min="14624" max="14624" width="13.109375" style="10" customWidth="1"/>
    <col min="14625" max="14625" width="1.44140625" style="10" customWidth="1"/>
    <col min="14626" max="14626" width="8.44140625" style="10" customWidth="1"/>
    <col min="14627" max="14627" width="1.44140625" style="10" customWidth="1"/>
    <col min="14628" max="14628" width="8.44140625" style="10" customWidth="1"/>
    <col min="14629" max="14629" width="1.44140625" style="10" customWidth="1"/>
    <col min="14630" max="14630" width="11.5546875" style="10"/>
    <col min="14631" max="14631" width="1.44140625" style="10" customWidth="1"/>
    <col min="14632" max="14632" width="8.44140625" style="10" customWidth="1"/>
    <col min="14633" max="14633" width="1.44140625" style="10" customWidth="1"/>
    <col min="14634" max="14634" width="7.6640625" style="10" customWidth="1"/>
    <col min="14635" max="14635" width="1.44140625" style="10" customWidth="1"/>
    <col min="14636" max="14636" width="11.5546875" style="10"/>
    <col min="14637" max="14637" width="1.44140625" style="10" customWidth="1"/>
    <col min="14638" max="14638" width="10.77734375" style="10" customWidth="1"/>
    <col min="14639" max="14639" width="1.44140625" style="10" customWidth="1"/>
    <col min="14640" max="14640" width="9.21875" style="10" customWidth="1"/>
    <col min="14641" max="14641" width="0.88671875" style="10" customWidth="1"/>
    <col min="14642" max="14642" width="10.21875" style="10" customWidth="1"/>
    <col min="14643" max="14643" width="1.109375" style="10" customWidth="1"/>
    <col min="14644" max="14644" width="8.5546875" style="10" customWidth="1"/>
    <col min="14645" max="14645" width="1" style="10" customWidth="1"/>
    <col min="14646" max="14646" width="9.44140625" style="10" customWidth="1"/>
    <col min="14647" max="14647" width="1.109375" style="10" customWidth="1"/>
    <col min="14648" max="14648" width="9.21875" style="10" customWidth="1"/>
    <col min="14649" max="14649" width="1.44140625" style="10" customWidth="1"/>
    <col min="14650" max="14650" width="10.33203125" style="10" customWidth="1"/>
    <col min="14651" max="14651" width="2.21875" style="10" customWidth="1"/>
    <col min="14652" max="14652" width="4.109375" style="10" customWidth="1"/>
    <col min="14653" max="14653" width="1.109375" style="10" customWidth="1"/>
    <col min="14654" max="14654" width="7.6640625" style="10" customWidth="1"/>
    <col min="14655" max="14655" width="1.44140625" style="10" customWidth="1"/>
    <col min="14656" max="14656" width="11.5546875" style="10"/>
    <col min="14657" max="14657" width="1.44140625" style="10" customWidth="1"/>
    <col min="14658" max="14658" width="11.5546875" style="10"/>
    <col min="14659" max="14659" width="1.44140625" style="10" customWidth="1"/>
    <col min="14660" max="14660" width="11.5546875" style="10"/>
    <col min="14661" max="14661" width="1.44140625" style="10" customWidth="1"/>
    <col min="14662" max="14662" width="11.5546875" style="10"/>
    <col min="14663" max="14663" width="1.44140625" style="10" customWidth="1"/>
    <col min="14664" max="14848" width="11.5546875" style="10"/>
    <col min="14849" max="14849" width="4.5546875" style="10" customWidth="1"/>
    <col min="14850" max="14850" width="1.44140625" style="10" customWidth="1"/>
    <col min="14851" max="14851" width="15.44140625" style="10" customWidth="1"/>
    <col min="14852" max="14852" width="1.44140625" style="10" customWidth="1"/>
    <col min="14853" max="14853" width="11.6640625" style="10" customWidth="1"/>
    <col min="14854" max="14854" width="1.44140625" style="10" customWidth="1"/>
    <col min="14855" max="14855" width="8" style="10" customWidth="1"/>
    <col min="14856" max="14856" width="1.44140625" style="10" customWidth="1"/>
    <col min="14857" max="14857" width="7.33203125" style="10" customWidth="1"/>
    <col min="14858" max="14858" width="1.44140625" style="10" customWidth="1"/>
    <col min="14859" max="14859" width="11.5546875" style="10"/>
    <col min="14860" max="14860" width="1.44140625" style="10" customWidth="1"/>
    <col min="14861" max="14861" width="11.77734375" style="10" customWidth="1"/>
    <col min="14862" max="14862" width="1.44140625" style="10" customWidth="1"/>
    <col min="14863" max="14863" width="7.6640625" style="10" customWidth="1"/>
    <col min="14864" max="14864" width="1.44140625" style="10" customWidth="1"/>
    <col min="14865" max="14865" width="7.6640625" style="10" customWidth="1"/>
    <col min="14866" max="14866" width="1.44140625" style="10" customWidth="1"/>
    <col min="14867" max="14867" width="11.77734375" style="10" bestFit="1" customWidth="1"/>
    <col min="14868" max="14868" width="1.44140625" style="10" customWidth="1"/>
    <col min="14869" max="14869" width="7.33203125" style="10" customWidth="1"/>
    <col min="14870" max="14870" width="1.44140625" style="10" customWidth="1"/>
    <col min="14871" max="14871" width="7.5546875" style="10" customWidth="1"/>
    <col min="14872" max="14872" width="1.44140625" style="10" customWidth="1"/>
    <col min="14873" max="14873" width="10.77734375" style="10" customWidth="1"/>
    <col min="14874" max="14874" width="1.44140625" style="10" customWidth="1"/>
    <col min="14875" max="14875" width="10.33203125" style="10" customWidth="1"/>
    <col min="14876" max="14876" width="1.44140625" style="10" customWidth="1"/>
    <col min="14877" max="14877" width="9.5546875" style="10" customWidth="1"/>
    <col min="14878" max="14878" width="1" style="10" customWidth="1"/>
    <col min="14879" max="14879" width="1.44140625" style="10" customWidth="1"/>
    <col min="14880" max="14880" width="13.109375" style="10" customWidth="1"/>
    <col min="14881" max="14881" width="1.44140625" style="10" customWidth="1"/>
    <col min="14882" max="14882" width="8.44140625" style="10" customWidth="1"/>
    <col min="14883" max="14883" width="1.44140625" style="10" customWidth="1"/>
    <col min="14884" max="14884" width="8.44140625" style="10" customWidth="1"/>
    <col min="14885" max="14885" width="1.44140625" style="10" customWidth="1"/>
    <col min="14886" max="14886" width="11.5546875" style="10"/>
    <col min="14887" max="14887" width="1.44140625" style="10" customWidth="1"/>
    <col min="14888" max="14888" width="8.44140625" style="10" customWidth="1"/>
    <col min="14889" max="14889" width="1.44140625" style="10" customWidth="1"/>
    <col min="14890" max="14890" width="7.6640625" style="10" customWidth="1"/>
    <col min="14891" max="14891" width="1.44140625" style="10" customWidth="1"/>
    <col min="14892" max="14892" width="11.5546875" style="10"/>
    <col min="14893" max="14893" width="1.44140625" style="10" customWidth="1"/>
    <col min="14894" max="14894" width="10.77734375" style="10" customWidth="1"/>
    <col min="14895" max="14895" width="1.44140625" style="10" customWidth="1"/>
    <col min="14896" max="14896" width="9.21875" style="10" customWidth="1"/>
    <col min="14897" max="14897" width="0.88671875" style="10" customWidth="1"/>
    <col min="14898" max="14898" width="10.21875" style="10" customWidth="1"/>
    <col min="14899" max="14899" width="1.109375" style="10" customWidth="1"/>
    <col min="14900" max="14900" width="8.5546875" style="10" customWidth="1"/>
    <col min="14901" max="14901" width="1" style="10" customWidth="1"/>
    <col min="14902" max="14902" width="9.44140625" style="10" customWidth="1"/>
    <col min="14903" max="14903" width="1.109375" style="10" customWidth="1"/>
    <col min="14904" max="14904" width="9.21875" style="10" customWidth="1"/>
    <col min="14905" max="14905" width="1.44140625" style="10" customWidth="1"/>
    <col min="14906" max="14906" width="10.33203125" style="10" customWidth="1"/>
    <col min="14907" max="14907" width="2.21875" style="10" customWidth="1"/>
    <col min="14908" max="14908" width="4.109375" style="10" customWidth="1"/>
    <col min="14909" max="14909" width="1.109375" style="10" customWidth="1"/>
    <col min="14910" max="14910" width="7.6640625" style="10" customWidth="1"/>
    <col min="14911" max="14911" width="1.44140625" style="10" customWidth="1"/>
    <col min="14912" max="14912" width="11.5546875" style="10"/>
    <col min="14913" max="14913" width="1.44140625" style="10" customWidth="1"/>
    <col min="14914" max="14914" width="11.5546875" style="10"/>
    <col min="14915" max="14915" width="1.44140625" style="10" customWidth="1"/>
    <col min="14916" max="14916" width="11.5546875" style="10"/>
    <col min="14917" max="14917" width="1.44140625" style="10" customWidth="1"/>
    <col min="14918" max="14918" width="11.5546875" style="10"/>
    <col min="14919" max="14919" width="1.44140625" style="10" customWidth="1"/>
    <col min="14920" max="15104" width="11.5546875" style="10"/>
    <col min="15105" max="15105" width="4.5546875" style="10" customWidth="1"/>
    <col min="15106" max="15106" width="1.44140625" style="10" customWidth="1"/>
    <col min="15107" max="15107" width="15.44140625" style="10" customWidth="1"/>
    <col min="15108" max="15108" width="1.44140625" style="10" customWidth="1"/>
    <col min="15109" max="15109" width="11.6640625" style="10" customWidth="1"/>
    <col min="15110" max="15110" width="1.44140625" style="10" customWidth="1"/>
    <col min="15111" max="15111" width="8" style="10" customWidth="1"/>
    <col min="15112" max="15112" width="1.44140625" style="10" customWidth="1"/>
    <col min="15113" max="15113" width="7.33203125" style="10" customWidth="1"/>
    <col min="15114" max="15114" width="1.44140625" style="10" customWidth="1"/>
    <col min="15115" max="15115" width="11.5546875" style="10"/>
    <col min="15116" max="15116" width="1.44140625" style="10" customWidth="1"/>
    <col min="15117" max="15117" width="11.77734375" style="10" customWidth="1"/>
    <col min="15118" max="15118" width="1.44140625" style="10" customWidth="1"/>
    <col min="15119" max="15119" width="7.6640625" style="10" customWidth="1"/>
    <col min="15120" max="15120" width="1.44140625" style="10" customWidth="1"/>
    <col min="15121" max="15121" width="7.6640625" style="10" customWidth="1"/>
    <col min="15122" max="15122" width="1.44140625" style="10" customWidth="1"/>
    <col min="15123" max="15123" width="11.77734375" style="10" bestFit="1" customWidth="1"/>
    <col min="15124" max="15124" width="1.44140625" style="10" customWidth="1"/>
    <col min="15125" max="15125" width="7.33203125" style="10" customWidth="1"/>
    <col min="15126" max="15126" width="1.44140625" style="10" customWidth="1"/>
    <col min="15127" max="15127" width="7.5546875" style="10" customWidth="1"/>
    <col min="15128" max="15128" width="1.44140625" style="10" customWidth="1"/>
    <col min="15129" max="15129" width="10.77734375" style="10" customWidth="1"/>
    <col min="15130" max="15130" width="1.44140625" style="10" customWidth="1"/>
    <col min="15131" max="15131" width="10.33203125" style="10" customWidth="1"/>
    <col min="15132" max="15132" width="1.44140625" style="10" customWidth="1"/>
    <col min="15133" max="15133" width="9.5546875" style="10" customWidth="1"/>
    <col min="15134" max="15134" width="1" style="10" customWidth="1"/>
    <col min="15135" max="15135" width="1.44140625" style="10" customWidth="1"/>
    <col min="15136" max="15136" width="13.109375" style="10" customWidth="1"/>
    <col min="15137" max="15137" width="1.44140625" style="10" customWidth="1"/>
    <col min="15138" max="15138" width="8.44140625" style="10" customWidth="1"/>
    <col min="15139" max="15139" width="1.44140625" style="10" customWidth="1"/>
    <col min="15140" max="15140" width="8.44140625" style="10" customWidth="1"/>
    <col min="15141" max="15141" width="1.44140625" style="10" customWidth="1"/>
    <col min="15142" max="15142" width="11.5546875" style="10"/>
    <col min="15143" max="15143" width="1.44140625" style="10" customWidth="1"/>
    <col min="15144" max="15144" width="8.44140625" style="10" customWidth="1"/>
    <col min="15145" max="15145" width="1.44140625" style="10" customWidth="1"/>
    <col min="15146" max="15146" width="7.6640625" style="10" customWidth="1"/>
    <col min="15147" max="15147" width="1.44140625" style="10" customWidth="1"/>
    <col min="15148" max="15148" width="11.5546875" style="10"/>
    <col min="15149" max="15149" width="1.44140625" style="10" customWidth="1"/>
    <col min="15150" max="15150" width="10.77734375" style="10" customWidth="1"/>
    <col min="15151" max="15151" width="1.44140625" style="10" customWidth="1"/>
    <col min="15152" max="15152" width="9.21875" style="10" customWidth="1"/>
    <col min="15153" max="15153" width="0.88671875" style="10" customWidth="1"/>
    <col min="15154" max="15154" width="10.21875" style="10" customWidth="1"/>
    <col min="15155" max="15155" width="1.109375" style="10" customWidth="1"/>
    <col min="15156" max="15156" width="8.5546875" style="10" customWidth="1"/>
    <col min="15157" max="15157" width="1" style="10" customWidth="1"/>
    <col min="15158" max="15158" width="9.44140625" style="10" customWidth="1"/>
    <col min="15159" max="15159" width="1.109375" style="10" customWidth="1"/>
    <col min="15160" max="15160" width="9.21875" style="10" customWidth="1"/>
    <col min="15161" max="15161" width="1.44140625" style="10" customWidth="1"/>
    <col min="15162" max="15162" width="10.33203125" style="10" customWidth="1"/>
    <col min="15163" max="15163" width="2.21875" style="10" customWidth="1"/>
    <col min="15164" max="15164" width="4.109375" style="10" customWidth="1"/>
    <col min="15165" max="15165" width="1.109375" style="10" customWidth="1"/>
    <col min="15166" max="15166" width="7.6640625" style="10" customWidth="1"/>
    <col min="15167" max="15167" width="1.44140625" style="10" customWidth="1"/>
    <col min="15168" max="15168" width="11.5546875" style="10"/>
    <col min="15169" max="15169" width="1.44140625" style="10" customWidth="1"/>
    <col min="15170" max="15170" width="11.5546875" style="10"/>
    <col min="15171" max="15171" width="1.44140625" style="10" customWidth="1"/>
    <col min="15172" max="15172" width="11.5546875" style="10"/>
    <col min="15173" max="15173" width="1.44140625" style="10" customWidth="1"/>
    <col min="15174" max="15174" width="11.5546875" style="10"/>
    <col min="15175" max="15175" width="1.44140625" style="10" customWidth="1"/>
    <col min="15176" max="15360" width="11.5546875" style="10"/>
    <col min="15361" max="15361" width="4.5546875" style="10" customWidth="1"/>
    <col min="15362" max="15362" width="1.44140625" style="10" customWidth="1"/>
    <col min="15363" max="15363" width="15.44140625" style="10" customWidth="1"/>
    <col min="15364" max="15364" width="1.44140625" style="10" customWidth="1"/>
    <col min="15365" max="15365" width="11.6640625" style="10" customWidth="1"/>
    <col min="15366" max="15366" width="1.44140625" style="10" customWidth="1"/>
    <col min="15367" max="15367" width="8" style="10" customWidth="1"/>
    <col min="15368" max="15368" width="1.44140625" style="10" customWidth="1"/>
    <col min="15369" max="15369" width="7.33203125" style="10" customWidth="1"/>
    <col min="15370" max="15370" width="1.44140625" style="10" customWidth="1"/>
    <col min="15371" max="15371" width="11.5546875" style="10"/>
    <col min="15372" max="15372" width="1.44140625" style="10" customWidth="1"/>
    <col min="15373" max="15373" width="11.77734375" style="10" customWidth="1"/>
    <col min="15374" max="15374" width="1.44140625" style="10" customWidth="1"/>
    <col min="15375" max="15375" width="7.6640625" style="10" customWidth="1"/>
    <col min="15376" max="15376" width="1.44140625" style="10" customWidth="1"/>
    <col min="15377" max="15377" width="7.6640625" style="10" customWidth="1"/>
    <col min="15378" max="15378" width="1.44140625" style="10" customWidth="1"/>
    <col min="15379" max="15379" width="11.77734375" style="10" bestFit="1" customWidth="1"/>
    <col min="15380" max="15380" width="1.44140625" style="10" customWidth="1"/>
    <col min="15381" max="15381" width="7.33203125" style="10" customWidth="1"/>
    <col min="15382" max="15382" width="1.44140625" style="10" customWidth="1"/>
    <col min="15383" max="15383" width="7.5546875" style="10" customWidth="1"/>
    <col min="15384" max="15384" width="1.44140625" style="10" customWidth="1"/>
    <col min="15385" max="15385" width="10.77734375" style="10" customWidth="1"/>
    <col min="15386" max="15386" width="1.44140625" style="10" customWidth="1"/>
    <col min="15387" max="15387" width="10.33203125" style="10" customWidth="1"/>
    <col min="15388" max="15388" width="1.44140625" style="10" customWidth="1"/>
    <col min="15389" max="15389" width="9.5546875" style="10" customWidth="1"/>
    <col min="15390" max="15390" width="1" style="10" customWidth="1"/>
    <col min="15391" max="15391" width="1.44140625" style="10" customWidth="1"/>
    <col min="15392" max="15392" width="13.109375" style="10" customWidth="1"/>
    <col min="15393" max="15393" width="1.44140625" style="10" customWidth="1"/>
    <col min="15394" max="15394" width="8.44140625" style="10" customWidth="1"/>
    <col min="15395" max="15395" width="1.44140625" style="10" customWidth="1"/>
    <col min="15396" max="15396" width="8.44140625" style="10" customWidth="1"/>
    <col min="15397" max="15397" width="1.44140625" style="10" customWidth="1"/>
    <col min="15398" max="15398" width="11.5546875" style="10"/>
    <col min="15399" max="15399" width="1.44140625" style="10" customWidth="1"/>
    <col min="15400" max="15400" width="8.44140625" style="10" customWidth="1"/>
    <col min="15401" max="15401" width="1.44140625" style="10" customWidth="1"/>
    <col min="15402" max="15402" width="7.6640625" style="10" customWidth="1"/>
    <col min="15403" max="15403" width="1.44140625" style="10" customWidth="1"/>
    <col min="15404" max="15404" width="11.5546875" style="10"/>
    <col min="15405" max="15405" width="1.44140625" style="10" customWidth="1"/>
    <col min="15406" max="15406" width="10.77734375" style="10" customWidth="1"/>
    <col min="15407" max="15407" width="1.44140625" style="10" customWidth="1"/>
    <col min="15408" max="15408" width="9.21875" style="10" customWidth="1"/>
    <col min="15409" max="15409" width="0.88671875" style="10" customWidth="1"/>
    <col min="15410" max="15410" width="10.21875" style="10" customWidth="1"/>
    <col min="15411" max="15411" width="1.109375" style="10" customWidth="1"/>
    <col min="15412" max="15412" width="8.5546875" style="10" customWidth="1"/>
    <col min="15413" max="15413" width="1" style="10" customWidth="1"/>
    <col min="15414" max="15414" width="9.44140625" style="10" customWidth="1"/>
    <col min="15415" max="15415" width="1.109375" style="10" customWidth="1"/>
    <col min="15416" max="15416" width="9.21875" style="10" customWidth="1"/>
    <col min="15417" max="15417" width="1.44140625" style="10" customWidth="1"/>
    <col min="15418" max="15418" width="10.33203125" style="10" customWidth="1"/>
    <col min="15419" max="15419" width="2.21875" style="10" customWidth="1"/>
    <col min="15420" max="15420" width="4.109375" style="10" customWidth="1"/>
    <col min="15421" max="15421" width="1.109375" style="10" customWidth="1"/>
    <col min="15422" max="15422" width="7.6640625" style="10" customWidth="1"/>
    <col min="15423" max="15423" width="1.44140625" style="10" customWidth="1"/>
    <col min="15424" max="15424" width="11.5546875" style="10"/>
    <col min="15425" max="15425" width="1.44140625" style="10" customWidth="1"/>
    <col min="15426" max="15426" width="11.5546875" style="10"/>
    <col min="15427" max="15427" width="1.44140625" style="10" customWidth="1"/>
    <col min="15428" max="15428" width="11.5546875" style="10"/>
    <col min="15429" max="15429" width="1.44140625" style="10" customWidth="1"/>
    <col min="15430" max="15430" width="11.5546875" style="10"/>
    <col min="15431" max="15431" width="1.44140625" style="10" customWidth="1"/>
    <col min="15432" max="15616" width="11.5546875" style="10"/>
    <col min="15617" max="15617" width="4.5546875" style="10" customWidth="1"/>
    <col min="15618" max="15618" width="1.44140625" style="10" customWidth="1"/>
    <col min="15619" max="15619" width="15.44140625" style="10" customWidth="1"/>
    <col min="15620" max="15620" width="1.44140625" style="10" customWidth="1"/>
    <col min="15621" max="15621" width="11.6640625" style="10" customWidth="1"/>
    <col min="15622" max="15622" width="1.44140625" style="10" customWidth="1"/>
    <col min="15623" max="15623" width="8" style="10" customWidth="1"/>
    <col min="15624" max="15624" width="1.44140625" style="10" customWidth="1"/>
    <col min="15625" max="15625" width="7.33203125" style="10" customWidth="1"/>
    <col min="15626" max="15626" width="1.44140625" style="10" customWidth="1"/>
    <col min="15627" max="15627" width="11.5546875" style="10"/>
    <col min="15628" max="15628" width="1.44140625" style="10" customWidth="1"/>
    <col min="15629" max="15629" width="11.77734375" style="10" customWidth="1"/>
    <col min="15630" max="15630" width="1.44140625" style="10" customWidth="1"/>
    <col min="15631" max="15631" width="7.6640625" style="10" customWidth="1"/>
    <col min="15632" max="15632" width="1.44140625" style="10" customWidth="1"/>
    <col min="15633" max="15633" width="7.6640625" style="10" customWidth="1"/>
    <col min="15634" max="15634" width="1.44140625" style="10" customWidth="1"/>
    <col min="15635" max="15635" width="11.77734375" style="10" bestFit="1" customWidth="1"/>
    <col min="15636" max="15636" width="1.44140625" style="10" customWidth="1"/>
    <col min="15637" max="15637" width="7.33203125" style="10" customWidth="1"/>
    <col min="15638" max="15638" width="1.44140625" style="10" customWidth="1"/>
    <col min="15639" max="15639" width="7.5546875" style="10" customWidth="1"/>
    <col min="15640" max="15640" width="1.44140625" style="10" customWidth="1"/>
    <col min="15641" max="15641" width="10.77734375" style="10" customWidth="1"/>
    <col min="15642" max="15642" width="1.44140625" style="10" customWidth="1"/>
    <col min="15643" max="15643" width="10.33203125" style="10" customWidth="1"/>
    <col min="15644" max="15644" width="1.44140625" style="10" customWidth="1"/>
    <col min="15645" max="15645" width="9.5546875" style="10" customWidth="1"/>
    <col min="15646" max="15646" width="1" style="10" customWidth="1"/>
    <col min="15647" max="15647" width="1.44140625" style="10" customWidth="1"/>
    <col min="15648" max="15648" width="13.109375" style="10" customWidth="1"/>
    <col min="15649" max="15649" width="1.44140625" style="10" customWidth="1"/>
    <col min="15650" max="15650" width="8.44140625" style="10" customWidth="1"/>
    <col min="15651" max="15651" width="1.44140625" style="10" customWidth="1"/>
    <col min="15652" max="15652" width="8.44140625" style="10" customWidth="1"/>
    <col min="15653" max="15653" width="1.44140625" style="10" customWidth="1"/>
    <col min="15654" max="15654" width="11.5546875" style="10"/>
    <col min="15655" max="15655" width="1.44140625" style="10" customWidth="1"/>
    <col min="15656" max="15656" width="8.44140625" style="10" customWidth="1"/>
    <col min="15657" max="15657" width="1.44140625" style="10" customWidth="1"/>
    <col min="15658" max="15658" width="7.6640625" style="10" customWidth="1"/>
    <col min="15659" max="15659" width="1.44140625" style="10" customWidth="1"/>
    <col min="15660" max="15660" width="11.5546875" style="10"/>
    <col min="15661" max="15661" width="1.44140625" style="10" customWidth="1"/>
    <col min="15662" max="15662" width="10.77734375" style="10" customWidth="1"/>
    <col min="15663" max="15663" width="1.44140625" style="10" customWidth="1"/>
    <col min="15664" max="15664" width="9.21875" style="10" customWidth="1"/>
    <col min="15665" max="15665" width="0.88671875" style="10" customWidth="1"/>
    <col min="15666" max="15666" width="10.21875" style="10" customWidth="1"/>
    <col min="15667" max="15667" width="1.109375" style="10" customWidth="1"/>
    <col min="15668" max="15668" width="8.5546875" style="10" customWidth="1"/>
    <col min="15669" max="15669" width="1" style="10" customWidth="1"/>
    <col min="15670" max="15670" width="9.44140625" style="10" customWidth="1"/>
    <col min="15671" max="15671" width="1.109375" style="10" customWidth="1"/>
    <col min="15672" max="15672" width="9.21875" style="10" customWidth="1"/>
    <col min="15673" max="15673" width="1.44140625" style="10" customWidth="1"/>
    <col min="15674" max="15674" width="10.33203125" style="10" customWidth="1"/>
    <col min="15675" max="15675" width="2.21875" style="10" customWidth="1"/>
    <col min="15676" max="15676" width="4.109375" style="10" customWidth="1"/>
    <col min="15677" max="15677" width="1.109375" style="10" customWidth="1"/>
    <col min="15678" max="15678" width="7.6640625" style="10" customWidth="1"/>
    <col min="15679" max="15679" width="1.44140625" style="10" customWidth="1"/>
    <col min="15680" max="15680" width="11.5546875" style="10"/>
    <col min="15681" max="15681" width="1.44140625" style="10" customWidth="1"/>
    <col min="15682" max="15682" width="11.5546875" style="10"/>
    <col min="15683" max="15683" width="1.44140625" style="10" customWidth="1"/>
    <col min="15684" max="15684" width="11.5546875" style="10"/>
    <col min="15685" max="15685" width="1.44140625" style="10" customWidth="1"/>
    <col min="15686" max="15686" width="11.5546875" style="10"/>
    <col min="15687" max="15687" width="1.44140625" style="10" customWidth="1"/>
    <col min="15688" max="15872" width="11.5546875" style="10"/>
    <col min="15873" max="15873" width="4.5546875" style="10" customWidth="1"/>
    <col min="15874" max="15874" width="1.44140625" style="10" customWidth="1"/>
    <col min="15875" max="15875" width="15.44140625" style="10" customWidth="1"/>
    <col min="15876" max="15876" width="1.44140625" style="10" customWidth="1"/>
    <col min="15877" max="15877" width="11.6640625" style="10" customWidth="1"/>
    <col min="15878" max="15878" width="1.44140625" style="10" customWidth="1"/>
    <col min="15879" max="15879" width="8" style="10" customWidth="1"/>
    <col min="15880" max="15880" width="1.44140625" style="10" customWidth="1"/>
    <col min="15881" max="15881" width="7.33203125" style="10" customWidth="1"/>
    <col min="15882" max="15882" width="1.44140625" style="10" customWidth="1"/>
    <col min="15883" max="15883" width="11.5546875" style="10"/>
    <col min="15884" max="15884" width="1.44140625" style="10" customWidth="1"/>
    <col min="15885" max="15885" width="11.77734375" style="10" customWidth="1"/>
    <col min="15886" max="15886" width="1.44140625" style="10" customWidth="1"/>
    <col min="15887" max="15887" width="7.6640625" style="10" customWidth="1"/>
    <col min="15888" max="15888" width="1.44140625" style="10" customWidth="1"/>
    <col min="15889" max="15889" width="7.6640625" style="10" customWidth="1"/>
    <col min="15890" max="15890" width="1.44140625" style="10" customWidth="1"/>
    <col min="15891" max="15891" width="11.77734375" style="10" bestFit="1" customWidth="1"/>
    <col min="15892" max="15892" width="1.44140625" style="10" customWidth="1"/>
    <col min="15893" max="15893" width="7.33203125" style="10" customWidth="1"/>
    <col min="15894" max="15894" width="1.44140625" style="10" customWidth="1"/>
    <col min="15895" max="15895" width="7.5546875" style="10" customWidth="1"/>
    <col min="15896" max="15896" width="1.44140625" style="10" customWidth="1"/>
    <col min="15897" max="15897" width="10.77734375" style="10" customWidth="1"/>
    <col min="15898" max="15898" width="1.44140625" style="10" customWidth="1"/>
    <col min="15899" max="15899" width="10.33203125" style="10" customWidth="1"/>
    <col min="15900" max="15900" width="1.44140625" style="10" customWidth="1"/>
    <col min="15901" max="15901" width="9.5546875" style="10" customWidth="1"/>
    <col min="15902" max="15902" width="1" style="10" customWidth="1"/>
    <col min="15903" max="15903" width="1.44140625" style="10" customWidth="1"/>
    <col min="15904" max="15904" width="13.109375" style="10" customWidth="1"/>
    <col min="15905" max="15905" width="1.44140625" style="10" customWidth="1"/>
    <col min="15906" max="15906" width="8.44140625" style="10" customWidth="1"/>
    <col min="15907" max="15907" width="1.44140625" style="10" customWidth="1"/>
    <col min="15908" max="15908" width="8.44140625" style="10" customWidth="1"/>
    <col min="15909" max="15909" width="1.44140625" style="10" customWidth="1"/>
    <col min="15910" max="15910" width="11.5546875" style="10"/>
    <col min="15911" max="15911" width="1.44140625" style="10" customWidth="1"/>
    <col min="15912" max="15912" width="8.44140625" style="10" customWidth="1"/>
    <col min="15913" max="15913" width="1.44140625" style="10" customWidth="1"/>
    <col min="15914" max="15914" width="7.6640625" style="10" customWidth="1"/>
    <col min="15915" max="15915" width="1.44140625" style="10" customWidth="1"/>
    <col min="15916" max="15916" width="11.5546875" style="10"/>
    <col min="15917" max="15917" width="1.44140625" style="10" customWidth="1"/>
    <col min="15918" max="15918" width="10.77734375" style="10" customWidth="1"/>
    <col min="15919" max="15919" width="1.44140625" style="10" customWidth="1"/>
    <col min="15920" max="15920" width="9.21875" style="10" customWidth="1"/>
    <col min="15921" max="15921" width="0.88671875" style="10" customWidth="1"/>
    <col min="15922" max="15922" width="10.21875" style="10" customWidth="1"/>
    <col min="15923" max="15923" width="1.109375" style="10" customWidth="1"/>
    <col min="15924" max="15924" width="8.5546875" style="10" customWidth="1"/>
    <col min="15925" max="15925" width="1" style="10" customWidth="1"/>
    <col min="15926" max="15926" width="9.44140625" style="10" customWidth="1"/>
    <col min="15927" max="15927" width="1.109375" style="10" customWidth="1"/>
    <col min="15928" max="15928" width="9.21875" style="10" customWidth="1"/>
    <col min="15929" max="15929" width="1.44140625" style="10" customWidth="1"/>
    <col min="15930" max="15930" width="10.33203125" style="10" customWidth="1"/>
    <col min="15931" max="15931" width="2.21875" style="10" customWidth="1"/>
    <col min="15932" max="15932" width="4.109375" style="10" customWidth="1"/>
    <col min="15933" max="15933" width="1.109375" style="10" customWidth="1"/>
    <col min="15934" max="15934" width="7.6640625" style="10" customWidth="1"/>
    <col min="15935" max="15935" width="1.44140625" style="10" customWidth="1"/>
    <col min="15936" max="15936" width="11.5546875" style="10"/>
    <col min="15937" max="15937" width="1.44140625" style="10" customWidth="1"/>
    <col min="15938" max="15938" width="11.5546875" style="10"/>
    <col min="15939" max="15939" width="1.44140625" style="10" customWidth="1"/>
    <col min="15940" max="15940" width="11.5546875" style="10"/>
    <col min="15941" max="15941" width="1.44140625" style="10" customWidth="1"/>
    <col min="15942" max="15942" width="11.5546875" style="10"/>
    <col min="15943" max="15943" width="1.44140625" style="10" customWidth="1"/>
    <col min="15944" max="16128" width="11.5546875" style="10"/>
    <col min="16129" max="16129" width="4.5546875" style="10" customWidth="1"/>
    <col min="16130" max="16130" width="1.44140625" style="10" customWidth="1"/>
    <col min="16131" max="16131" width="15.44140625" style="10" customWidth="1"/>
    <col min="16132" max="16132" width="1.44140625" style="10" customWidth="1"/>
    <col min="16133" max="16133" width="11.6640625" style="10" customWidth="1"/>
    <col min="16134" max="16134" width="1.44140625" style="10" customWidth="1"/>
    <col min="16135" max="16135" width="8" style="10" customWidth="1"/>
    <col min="16136" max="16136" width="1.44140625" style="10" customWidth="1"/>
    <col min="16137" max="16137" width="7.33203125" style="10" customWidth="1"/>
    <col min="16138" max="16138" width="1.44140625" style="10" customWidth="1"/>
    <col min="16139" max="16139" width="11.5546875" style="10"/>
    <col min="16140" max="16140" width="1.44140625" style="10" customWidth="1"/>
    <col min="16141" max="16141" width="11.77734375" style="10" customWidth="1"/>
    <col min="16142" max="16142" width="1.44140625" style="10" customWidth="1"/>
    <col min="16143" max="16143" width="7.6640625" style="10" customWidth="1"/>
    <col min="16144" max="16144" width="1.44140625" style="10" customWidth="1"/>
    <col min="16145" max="16145" width="7.6640625" style="10" customWidth="1"/>
    <col min="16146" max="16146" width="1.44140625" style="10" customWidth="1"/>
    <col min="16147" max="16147" width="11.77734375" style="10" bestFit="1" customWidth="1"/>
    <col min="16148" max="16148" width="1.44140625" style="10" customWidth="1"/>
    <col min="16149" max="16149" width="7.33203125" style="10" customWidth="1"/>
    <col min="16150" max="16150" width="1.44140625" style="10" customWidth="1"/>
    <col min="16151" max="16151" width="7.5546875" style="10" customWidth="1"/>
    <col min="16152" max="16152" width="1.44140625" style="10" customWidth="1"/>
    <col min="16153" max="16153" width="10.77734375" style="10" customWidth="1"/>
    <col min="16154" max="16154" width="1.44140625" style="10" customWidth="1"/>
    <col min="16155" max="16155" width="10.33203125" style="10" customWidth="1"/>
    <col min="16156" max="16156" width="1.44140625" style="10" customWidth="1"/>
    <col min="16157" max="16157" width="9.5546875" style="10" customWidth="1"/>
    <col min="16158" max="16158" width="1" style="10" customWidth="1"/>
    <col min="16159" max="16159" width="1.44140625" style="10" customWidth="1"/>
    <col min="16160" max="16160" width="13.109375" style="10" customWidth="1"/>
    <col min="16161" max="16161" width="1.44140625" style="10" customWidth="1"/>
    <col min="16162" max="16162" width="8.44140625" style="10" customWidth="1"/>
    <col min="16163" max="16163" width="1.44140625" style="10" customWidth="1"/>
    <col min="16164" max="16164" width="8.44140625" style="10" customWidth="1"/>
    <col min="16165" max="16165" width="1.44140625" style="10" customWidth="1"/>
    <col min="16166" max="16166" width="11.5546875" style="10"/>
    <col min="16167" max="16167" width="1.44140625" style="10" customWidth="1"/>
    <col min="16168" max="16168" width="8.44140625" style="10" customWidth="1"/>
    <col min="16169" max="16169" width="1.44140625" style="10" customWidth="1"/>
    <col min="16170" max="16170" width="7.6640625" style="10" customWidth="1"/>
    <col min="16171" max="16171" width="1.44140625" style="10" customWidth="1"/>
    <col min="16172" max="16172" width="11.5546875" style="10"/>
    <col min="16173" max="16173" width="1.44140625" style="10" customWidth="1"/>
    <col min="16174" max="16174" width="10.77734375" style="10" customWidth="1"/>
    <col min="16175" max="16175" width="1.44140625" style="10" customWidth="1"/>
    <col min="16176" max="16176" width="9.21875" style="10" customWidth="1"/>
    <col min="16177" max="16177" width="0.88671875" style="10" customWidth="1"/>
    <col min="16178" max="16178" width="10.21875" style="10" customWidth="1"/>
    <col min="16179" max="16179" width="1.109375" style="10" customWidth="1"/>
    <col min="16180" max="16180" width="8.5546875" style="10" customWidth="1"/>
    <col min="16181" max="16181" width="1" style="10" customWidth="1"/>
    <col min="16182" max="16182" width="9.44140625" style="10" customWidth="1"/>
    <col min="16183" max="16183" width="1.109375" style="10" customWidth="1"/>
    <col min="16184" max="16184" width="9.21875" style="10" customWidth="1"/>
    <col min="16185" max="16185" width="1.44140625" style="10" customWidth="1"/>
    <col min="16186" max="16186" width="10.33203125" style="10" customWidth="1"/>
    <col min="16187" max="16187" width="2.21875" style="10" customWidth="1"/>
    <col min="16188" max="16188" width="4.109375" style="10" customWidth="1"/>
    <col min="16189" max="16189" width="1.109375" style="10" customWidth="1"/>
    <col min="16190" max="16190" width="7.6640625" style="10" customWidth="1"/>
    <col min="16191" max="16191" width="1.44140625" style="10" customWidth="1"/>
    <col min="16192" max="16192" width="11.5546875" style="10"/>
    <col min="16193" max="16193" width="1.44140625" style="10" customWidth="1"/>
    <col min="16194" max="16194" width="11.5546875" style="10"/>
    <col min="16195" max="16195" width="1.44140625" style="10" customWidth="1"/>
    <col min="16196" max="16196" width="11.5546875" style="10"/>
    <col min="16197" max="16197" width="1.44140625" style="10" customWidth="1"/>
    <col min="16198" max="16198" width="11.5546875" style="10"/>
    <col min="16199" max="16199" width="1.44140625" style="10" customWidth="1"/>
    <col min="16200" max="16384" width="11.5546875" style="10"/>
  </cols>
  <sheetData>
    <row r="1" spans="1:72" s="8" customFormat="1" ht="10.5" customHeight="1" x14ac:dyDescent="0.3">
      <c r="C1" s="10"/>
      <c r="AC1" s="11" t="s">
        <v>42</v>
      </c>
      <c r="AF1" s="38" t="s">
        <v>43</v>
      </c>
      <c r="BH1" s="11" t="s">
        <v>448</v>
      </c>
    </row>
    <row r="2" spans="1:72" s="8" customFormat="1" ht="10.5" customHeight="1" x14ac:dyDescent="0.3">
      <c r="A2" s="12"/>
      <c r="C2" s="10"/>
      <c r="AC2" s="11" t="s">
        <v>449</v>
      </c>
      <c r="AF2" s="38" t="s">
        <v>393</v>
      </c>
      <c r="BH2" s="11" t="s">
        <v>47</v>
      </c>
    </row>
    <row r="3" spans="1:72" s="8" customFormat="1" ht="10.5" customHeight="1" x14ac:dyDescent="0.3">
      <c r="A3" s="13"/>
      <c r="C3" s="10"/>
      <c r="AC3" s="11" t="s">
        <v>48</v>
      </c>
      <c r="AF3" s="14" t="s">
        <v>49</v>
      </c>
    </row>
    <row r="4" spans="1:72" ht="9.6" customHeight="1" x14ac:dyDescent="0.3">
      <c r="AT4" s="16" t="s">
        <v>394</v>
      </c>
      <c r="AU4" s="16"/>
      <c r="AV4" s="16"/>
      <c r="AW4" s="16"/>
      <c r="AX4" s="16"/>
      <c r="AY4" s="16"/>
      <c r="AZ4" s="16"/>
      <c r="BA4" s="16"/>
      <c r="BB4" s="16"/>
      <c r="BC4" s="16"/>
      <c r="BD4" s="16"/>
      <c r="BE4" s="16"/>
      <c r="BF4" s="16"/>
    </row>
    <row r="5" spans="1:72" ht="9.6" customHeight="1" x14ac:dyDescent="0.3"/>
    <row r="6" spans="1:72" ht="9.6" customHeight="1" x14ac:dyDescent="0.3">
      <c r="E6" s="16" t="s">
        <v>450</v>
      </c>
      <c r="F6" s="16"/>
      <c r="G6" s="16"/>
      <c r="H6" s="16"/>
      <c r="I6" s="16"/>
      <c r="J6" s="16"/>
      <c r="K6" s="16"/>
      <c r="M6" s="16" t="s">
        <v>451</v>
      </c>
      <c r="N6" s="16"/>
      <c r="O6" s="16"/>
      <c r="P6" s="16"/>
      <c r="Q6" s="16"/>
      <c r="S6" s="16" t="s">
        <v>452</v>
      </c>
      <c r="T6" s="16"/>
      <c r="U6" s="16"/>
      <c r="V6" s="16"/>
      <c r="W6" s="16"/>
      <c r="X6" s="16"/>
      <c r="Y6" s="16"/>
      <c r="Z6" s="16"/>
      <c r="AA6" s="16"/>
      <c r="AB6" s="16"/>
      <c r="AC6" s="16"/>
      <c r="AF6" s="16" t="s">
        <v>453</v>
      </c>
      <c r="AG6" s="16"/>
      <c r="AH6" s="16"/>
      <c r="AI6" s="16"/>
      <c r="AJ6" s="16"/>
      <c r="AL6" s="16" t="s">
        <v>454</v>
      </c>
      <c r="AM6" s="16"/>
      <c r="AN6" s="16"/>
      <c r="AO6" s="16"/>
      <c r="AP6" s="16"/>
      <c r="AX6" s="16" t="s">
        <v>398</v>
      </c>
      <c r="AY6" s="16"/>
      <c r="AZ6" s="16"/>
      <c r="BA6" s="16"/>
      <c r="BB6" s="16"/>
      <c r="BC6" s="16"/>
      <c r="BD6" s="16"/>
    </row>
    <row r="7" spans="1:72" ht="9.6" customHeight="1" x14ac:dyDescent="0.3"/>
    <row r="8" spans="1:72" ht="9.6" customHeight="1" x14ac:dyDescent="0.3">
      <c r="Y8" s="16" t="s">
        <v>400</v>
      </c>
      <c r="Z8" s="16"/>
      <c r="AA8" s="16"/>
      <c r="AB8" s="16"/>
      <c r="AC8" s="16"/>
      <c r="AT8" s="16" t="s">
        <v>433</v>
      </c>
      <c r="AU8" s="16"/>
      <c r="AV8" s="16"/>
      <c r="AX8" s="16" t="s">
        <v>59</v>
      </c>
      <c r="AY8" s="16"/>
      <c r="AZ8" s="16"/>
      <c r="BB8" s="16" t="s">
        <v>60</v>
      </c>
      <c r="BC8" s="16"/>
      <c r="BD8" s="16"/>
    </row>
    <row r="9" spans="1:72" ht="9.6" customHeight="1" x14ac:dyDescent="0.3">
      <c r="K9" s="19" t="s">
        <v>455</v>
      </c>
      <c r="AA9" s="18" t="s">
        <v>456</v>
      </c>
      <c r="BF9" s="18" t="s">
        <v>457</v>
      </c>
      <c r="BL9" s="18" t="s">
        <v>458</v>
      </c>
      <c r="BN9" s="18" t="s">
        <v>459</v>
      </c>
      <c r="BP9" s="18" t="s">
        <v>460</v>
      </c>
    </row>
    <row r="10" spans="1:72" ht="9.6" customHeight="1" x14ac:dyDescent="0.3">
      <c r="I10" s="18" t="s">
        <v>64</v>
      </c>
      <c r="Q10" s="18" t="s">
        <v>64</v>
      </c>
      <c r="W10" s="18" t="s">
        <v>64</v>
      </c>
      <c r="AA10" s="18" t="s">
        <v>461</v>
      </c>
      <c r="AC10" s="18" t="s">
        <v>462</v>
      </c>
      <c r="AJ10" s="18" t="s">
        <v>64</v>
      </c>
      <c r="AP10" s="18" t="s">
        <v>64</v>
      </c>
      <c r="AV10" s="18" t="s">
        <v>273</v>
      </c>
      <c r="AZ10" s="18" t="s">
        <v>273</v>
      </c>
      <c r="BD10" s="18" t="s">
        <v>273</v>
      </c>
      <c r="BF10" s="18" t="s">
        <v>463</v>
      </c>
      <c r="BL10" s="18" t="s">
        <v>464</v>
      </c>
      <c r="BM10" s="18"/>
      <c r="BN10" s="18" t="s">
        <v>465</v>
      </c>
      <c r="BO10" s="18"/>
      <c r="BP10" s="18" t="s">
        <v>271</v>
      </c>
      <c r="BQ10" s="18"/>
      <c r="BS10" s="18"/>
      <c r="BT10" s="18" t="s">
        <v>329</v>
      </c>
    </row>
    <row r="11" spans="1:72" ht="9.6" customHeight="1" x14ac:dyDescent="0.3">
      <c r="A11" s="19" t="s">
        <v>71</v>
      </c>
      <c r="C11" s="19" t="s">
        <v>73</v>
      </c>
      <c r="E11" s="19" t="s">
        <v>74</v>
      </c>
      <c r="G11" s="19" t="s">
        <v>436</v>
      </c>
      <c r="I11" s="19" t="s">
        <v>80</v>
      </c>
      <c r="K11" s="19" t="s">
        <v>438</v>
      </c>
      <c r="M11" s="19" t="s">
        <v>74</v>
      </c>
      <c r="O11" s="19" t="s">
        <v>436</v>
      </c>
      <c r="Q11" s="19" t="s">
        <v>80</v>
      </c>
      <c r="S11" s="19" t="s">
        <v>74</v>
      </c>
      <c r="U11" s="19" t="s">
        <v>436</v>
      </c>
      <c r="W11" s="19" t="s">
        <v>80</v>
      </c>
      <c r="Y11" s="19" t="s">
        <v>438</v>
      </c>
      <c r="AA11" s="19" t="s">
        <v>466</v>
      </c>
      <c r="AC11" s="19" t="s">
        <v>467</v>
      </c>
      <c r="AF11" s="19" t="s">
        <v>74</v>
      </c>
      <c r="AH11" s="19" t="s">
        <v>436</v>
      </c>
      <c r="AJ11" s="19" t="s">
        <v>80</v>
      </c>
      <c r="AL11" s="19" t="s">
        <v>74</v>
      </c>
      <c r="AN11" s="19" t="s">
        <v>436</v>
      </c>
      <c r="AP11" s="19" t="s">
        <v>80</v>
      </c>
      <c r="AR11" s="19" t="s">
        <v>65</v>
      </c>
      <c r="AT11" s="19" t="s">
        <v>74</v>
      </c>
      <c r="AV11" s="19" t="s">
        <v>374</v>
      </c>
      <c r="AX11" s="19" t="s">
        <v>74</v>
      </c>
      <c r="AZ11" s="19" t="s">
        <v>374</v>
      </c>
      <c r="BB11" s="19" t="s">
        <v>74</v>
      </c>
      <c r="BD11" s="19" t="s">
        <v>374</v>
      </c>
      <c r="BF11" s="19" t="s">
        <v>419</v>
      </c>
      <c r="BH11" s="19" t="s">
        <v>71</v>
      </c>
      <c r="BL11" s="111" t="s">
        <v>468</v>
      </c>
      <c r="BM11" s="18"/>
      <c r="BN11" s="111" t="s">
        <v>469</v>
      </c>
      <c r="BO11" s="18"/>
      <c r="BP11" s="111" t="s">
        <v>470</v>
      </c>
      <c r="BQ11" s="18"/>
      <c r="BR11" s="111" t="s">
        <v>453</v>
      </c>
      <c r="BS11" s="18"/>
      <c r="BT11" s="111" t="s">
        <v>471</v>
      </c>
    </row>
    <row r="12" spans="1:72" ht="8.85" customHeight="1" x14ac:dyDescent="0.3"/>
    <row r="13" spans="1:72" ht="8.85" customHeight="1" x14ac:dyDescent="0.3">
      <c r="B13" s="10" t="s">
        <v>283</v>
      </c>
      <c r="E13" s="36"/>
      <c r="K13" s="36"/>
      <c r="M13" s="36"/>
      <c r="S13" s="36"/>
      <c r="Y13" s="36"/>
      <c r="AA13" s="36"/>
      <c r="AC13" s="36"/>
      <c r="AF13" s="36"/>
      <c r="AL13" s="36"/>
      <c r="AT13" s="36"/>
      <c r="AX13" s="36"/>
      <c r="BB13" s="36"/>
      <c r="BF13" s="36"/>
    </row>
    <row r="14" spans="1:72" ht="8.85" customHeight="1" x14ac:dyDescent="0.3">
      <c r="A14" s="10">
        <v>1</v>
      </c>
      <c r="B14" s="21"/>
      <c r="C14" s="10" t="s">
        <v>84</v>
      </c>
      <c r="D14" s="21"/>
      <c r="E14" s="64">
        <v>64528650</v>
      </c>
      <c r="F14" s="21"/>
      <c r="G14" s="65">
        <f>(E14/$BJ14)</f>
        <v>405.45296320498642</v>
      </c>
      <c r="H14" s="21"/>
      <c r="I14" s="66">
        <f>IF(G$60,G14/G$60*100,0)</f>
        <v>131.51316644611407</v>
      </c>
      <c r="J14" s="21"/>
      <c r="K14" s="64">
        <v>0</v>
      </c>
      <c r="L14" s="21"/>
      <c r="M14" s="64">
        <v>55999374</v>
      </c>
      <c r="N14" s="21"/>
      <c r="O14" s="65">
        <f>(M14/$BJ14)</f>
        <v>351.86095053785061</v>
      </c>
      <c r="P14" s="21"/>
      <c r="Q14" s="66">
        <f>IF(O$60,O14/O$60*100,0)</f>
        <v>142.51666970297831</v>
      </c>
      <c r="R14" s="21"/>
      <c r="S14" s="64">
        <v>19214229</v>
      </c>
      <c r="T14" s="21"/>
      <c r="U14" s="65">
        <f>(S14/$BJ14)</f>
        <v>120.72879385744446</v>
      </c>
      <c r="V14" s="21"/>
      <c r="W14" s="66">
        <f>IF(U$60,U14/U$60*100,0)</f>
        <v>74.898366038532345</v>
      </c>
      <c r="X14" s="21"/>
      <c r="Y14" s="64">
        <v>16885901</v>
      </c>
      <c r="Z14" s="21"/>
      <c r="AA14" s="64">
        <v>1673518</v>
      </c>
      <c r="AB14" s="21"/>
      <c r="AC14" s="64">
        <v>0</v>
      </c>
      <c r="AD14" s="21"/>
      <c r="AE14" s="21"/>
      <c r="AF14" s="64">
        <v>8109086</v>
      </c>
      <c r="AG14" s="21"/>
      <c r="AH14" s="65">
        <f>(AF14/$BJ14)</f>
        <v>50.951832210716802</v>
      </c>
      <c r="AI14" s="21"/>
      <c r="AJ14" s="66">
        <f>IF(AH$60,AH14/AH$60*100,0)</f>
        <v>284.75083368301068</v>
      </c>
      <c r="AK14" s="21"/>
      <c r="AL14" s="64">
        <v>10392671</v>
      </c>
      <c r="AM14" s="21"/>
      <c r="AN14" s="65">
        <f>(AL14/$BJ14)</f>
        <v>65.300285261888007</v>
      </c>
      <c r="AO14" s="21"/>
      <c r="AP14" s="66">
        <f>IF(AN$60,AN14/AN$60*100,0)</f>
        <v>195.00183348763576</v>
      </c>
      <c r="AQ14" s="21"/>
      <c r="AR14" s="64">
        <f t="shared" ref="AR14:AR36" si="0">(E14+M14+S14+AF14+AL14)</f>
        <v>158244010</v>
      </c>
      <c r="AS14" s="21"/>
      <c r="AT14" s="64">
        <v>6040566</v>
      </c>
      <c r="AU14" s="21"/>
      <c r="AV14" s="66">
        <f>IF(AR$14,AT14/AR$14*100,0)</f>
        <v>3.8172478060938921</v>
      </c>
      <c r="AW14" s="21"/>
      <c r="AX14" s="64">
        <v>1926379</v>
      </c>
      <c r="AY14" s="21"/>
      <c r="AZ14" s="66">
        <f t="shared" ref="AZ14:AZ36" si="1">IF($AR14,AX14/$AR14*100,0)</f>
        <v>1.2173471842630883</v>
      </c>
      <c r="BA14" s="21"/>
      <c r="BB14" s="64">
        <v>666035</v>
      </c>
      <c r="BC14" s="21"/>
      <c r="BD14" s="66">
        <f t="shared" ref="BD14:BD36" si="2">IF($AR14,BB14/$AR14*100,0)</f>
        <v>0.42089112883324936</v>
      </c>
      <c r="BE14" s="21"/>
      <c r="BF14" s="64">
        <v>3195846</v>
      </c>
      <c r="BG14" s="21"/>
      <c r="BH14" s="10">
        <v>1</v>
      </c>
      <c r="BI14" s="21"/>
      <c r="BJ14" s="96">
        <v>159152</v>
      </c>
      <c r="BK14" s="21"/>
      <c r="BL14" s="96">
        <f>IF(E14,$BJ14,0)</f>
        <v>159152</v>
      </c>
      <c r="BM14" s="21"/>
      <c r="BN14" s="96">
        <f>IF(M14,$BJ14,0)</f>
        <v>159152</v>
      </c>
      <c r="BO14" s="21"/>
      <c r="BP14" s="96">
        <f>IF(S14,$BJ14,0)</f>
        <v>159152</v>
      </c>
      <c r="BQ14" s="21"/>
      <c r="BR14" s="96">
        <f>IF(AF14,$BJ14,0)</f>
        <v>159152</v>
      </c>
      <c r="BS14" s="21"/>
      <c r="BT14" s="96">
        <f>IF(AL14,$BJ14,0)</f>
        <v>159152</v>
      </c>
    </row>
    <row r="15" spans="1:72" ht="8.85" customHeight="1" x14ac:dyDescent="0.3">
      <c r="A15" s="10">
        <v>2</v>
      </c>
      <c r="B15" s="21"/>
      <c r="C15" s="10" t="s">
        <v>85</v>
      </c>
      <c r="D15" s="21"/>
      <c r="E15" s="70">
        <v>5577585</v>
      </c>
      <c r="F15" s="21"/>
      <c r="G15" s="66">
        <f>(E15/$BJ15)</f>
        <v>327.74620989540489</v>
      </c>
      <c r="H15" s="21"/>
      <c r="I15" s="66">
        <f>IF(G$60,G15/G$60*100,0)</f>
        <v>106.30811898214122</v>
      </c>
      <c r="J15" s="21"/>
      <c r="K15" s="70">
        <v>0</v>
      </c>
      <c r="L15" s="21"/>
      <c r="M15" s="70">
        <v>3642085</v>
      </c>
      <c r="N15" s="21"/>
      <c r="O15" s="66">
        <f>(M15/$BJ15)</f>
        <v>214.01369138559173</v>
      </c>
      <c r="P15" s="21"/>
      <c r="Q15" s="66">
        <f>IF(O$60,O15/O$60*100,0)</f>
        <v>86.683442764798897</v>
      </c>
      <c r="R15" s="21"/>
      <c r="S15" s="70">
        <v>4454255</v>
      </c>
      <c r="T15" s="21"/>
      <c r="U15" s="66">
        <f>(S15/$BJ15)</f>
        <v>261.7378657891644</v>
      </c>
      <c r="V15" s="21"/>
      <c r="W15" s="66">
        <f>IF(U$60,U15/U$60*100,0)</f>
        <v>162.3783179774745</v>
      </c>
      <c r="X15" s="21"/>
      <c r="Y15" s="70">
        <v>4265011</v>
      </c>
      <c r="Z15" s="21"/>
      <c r="AA15" s="70">
        <v>189244</v>
      </c>
      <c r="AB15" s="21"/>
      <c r="AC15" s="70">
        <v>0</v>
      </c>
      <c r="AD15" s="21"/>
      <c r="AE15" s="21"/>
      <c r="AF15" s="70">
        <v>163025</v>
      </c>
      <c r="AG15" s="21"/>
      <c r="AH15" s="66">
        <f>(AF15/$BJ15)</f>
        <v>9.5795628158420492</v>
      </c>
      <c r="AI15" s="21"/>
      <c r="AJ15" s="66">
        <f>IF(AH$60,AH15/AH$60*100,0)</f>
        <v>53.536612517656458</v>
      </c>
      <c r="AK15" s="21"/>
      <c r="AL15" s="70">
        <v>321774</v>
      </c>
      <c r="AM15" s="21"/>
      <c r="AN15" s="66">
        <f>(AL15/$BJ15)</f>
        <v>18.907862263485722</v>
      </c>
      <c r="AO15" s="21"/>
      <c r="AP15" s="66">
        <f>IF(AN$60,AN15/AN$60*100,0)</f>
        <v>56.463272617023655</v>
      </c>
      <c r="AQ15" s="21"/>
      <c r="AR15" s="70">
        <f t="shared" si="0"/>
        <v>14158724</v>
      </c>
      <c r="AS15" s="21"/>
      <c r="AT15" s="70">
        <v>3748111</v>
      </c>
      <c r="AU15" s="21"/>
      <c r="AV15" s="66">
        <f>IF(AR$15,AT15/AR$15*100,0)</f>
        <v>26.472095931808543</v>
      </c>
      <c r="AW15" s="21"/>
      <c r="AX15" s="70">
        <v>191645</v>
      </c>
      <c r="AY15" s="21"/>
      <c r="AZ15" s="66">
        <f t="shared" si="1"/>
        <v>1.3535471134263228</v>
      </c>
      <c r="BA15" s="21"/>
      <c r="BB15" s="70">
        <v>22435</v>
      </c>
      <c r="BC15" s="21"/>
      <c r="BD15" s="66">
        <f t="shared" si="2"/>
        <v>0.15845354426006183</v>
      </c>
      <c r="BE15" s="21"/>
      <c r="BF15" s="70">
        <v>438238</v>
      </c>
      <c r="BG15" s="21"/>
      <c r="BH15" s="10">
        <v>2</v>
      </c>
      <c r="BI15" s="21"/>
      <c r="BJ15" s="96">
        <v>17018</v>
      </c>
      <c r="BK15" s="21"/>
      <c r="BL15" s="96">
        <f>IF(E15,$BJ15,0)</f>
        <v>17018</v>
      </c>
      <c r="BM15" s="21"/>
      <c r="BN15" s="96">
        <f>IF(M15,$BJ15,0)</f>
        <v>17018</v>
      </c>
      <c r="BO15" s="21"/>
      <c r="BP15" s="96">
        <f>IF(S15,$BJ15,0)</f>
        <v>17018</v>
      </c>
      <c r="BQ15" s="21"/>
      <c r="BR15" s="96">
        <f>IF(AF15,$BJ15,0)</f>
        <v>17018</v>
      </c>
      <c r="BS15" s="21"/>
      <c r="BT15" s="96">
        <f>IF(AL15,$BJ15,0)</f>
        <v>17018</v>
      </c>
    </row>
    <row r="16" spans="1:72" ht="8.85" customHeight="1" x14ac:dyDescent="0.3">
      <c r="A16" s="10">
        <v>3</v>
      </c>
      <c r="B16" s="21"/>
      <c r="C16" s="10" t="s">
        <v>87</v>
      </c>
      <c r="D16" s="21"/>
      <c r="E16" s="70">
        <v>1753484</v>
      </c>
      <c r="F16" s="21"/>
      <c r="G16" s="66">
        <f>(E16/$BJ16)</f>
        <v>271.68949488689185</v>
      </c>
      <c r="H16" s="21"/>
      <c r="I16" s="66">
        <f>IF(G$60,G16/G$60*100,0)</f>
        <v>88.125501612516103</v>
      </c>
      <c r="J16" s="21"/>
      <c r="K16" s="70">
        <v>0</v>
      </c>
      <c r="L16" s="21"/>
      <c r="M16" s="70">
        <v>625013</v>
      </c>
      <c r="N16" s="21"/>
      <c r="O16" s="66">
        <f>(M16/$BJ16)</f>
        <v>96.841183762008058</v>
      </c>
      <c r="P16" s="21"/>
      <c r="Q16" s="66">
        <f>IF(O$60,O16/O$60*100,0)</f>
        <v>39.224253156705061</v>
      </c>
      <c r="R16" s="21"/>
      <c r="S16" s="70">
        <v>981540</v>
      </c>
      <c r="T16" s="21"/>
      <c r="U16" s="66">
        <f>(S16/$BJ16)</f>
        <v>152.08242950108459</v>
      </c>
      <c r="V16" s="21"/>
      <c r="W16" s="66">
        <f>IF(U$60,U16/U$60*100,0)</f>
        <v>94.349699925368228</v>
      </c>
      <c r="X16" s="21"/>
      <c r="Y16" s="70">
        <v>0</v>
      </c>
      <c r="Z16" s="21"/>
      <c r="AA16" s="70">
        <v>980536</v>
      </c>
      <c r="AB16" s="21"/>
      <c r="AC16" s="70">
        <v>1004</v>
      </c>
      <c r="AD16" s="21"/>
      <c r="AE16" s="21"/>
      <c r="AF16" s="70">
        <v>127869</v>
      </c>
      <c r="AG16" s="21"/>
      <c r="AH16" s="66">
        <f>(AF16/$BJ16)</f>
        <v>19.812364425162691</v>
      </c>
      <c r="AI16" s="21"/>
      <c r="AJ16" s="66">
        <f>IF(AH$60,AH16/AH$60*100,0)</f>
        <v>110.72393361568049</v>
      </c>
      <c r="AK16" s="21"/>
      <c r="AL16" s="70">
        <v>21907</v>
      </c>
      <c r="AM16" s="21"/>
      <c r="AN16" s="66">
        <f>(AL16/$BJ16)</f>
        <v>3.3943290982336536</v>
      </c>
      <c r="AO16" s="21"/>
      <c r="AP16" s="66">
        <f>IF(AN$60,AN16/AN$60*100,0)</f>
        <v>10.136255836577618</v>
      </c>
      <c r="AQ16" s="21"/>
      <c r="AR16" s="70">
        <f t="shared" si="0"/>
        <v>3509813</v>
      </c>
      <c r="AS16" s="21"/>
      <c r="AT16" s="70">
        <v>851211</v>
      </c>
      <c r="AU16" s="21"/>
      <c r="AV16" s="66">
        <f>IF(AR$16,AT16/AR$16*100,0)</f>
        <v>24.252317716072053</v>
      </c>
      <c r="AW16" s="21"/>
      <c r="AX16" s="70">
        <v>96573</v>
      </c>
      <c r="AY16" s="21"/>
      <c r="AZ16" s="66">
        <f t="shared" si="1"/>
        <v>2.7515141120053972</v>
      </c>
      <c r="BA16" s="21"/>
      <c r="BB16" s="70">
        <v>0</v>
      </c>
      <c r="BC16" s="21"/>
      <c r="BD16" s="66">
        <f t="shared" si="2"/>
        <v>0</v>
      </c>
      <c r="BE16" s="21"/>
      <c r="BF16" s="70">
        <v>42022</v>
      </c>
      <c r="BG16" s="21"/>
      <c r="BH16" s="10">
        <v>3</v>
      </c>
      <c r="BI16" s="21"/>
      <c r="BJ16" s="96">
        <v>6454</v>
      </c>
      <c r="BK16" s="21"/>
      <c r="BL16" s="96">
        <f>IF(E16,$BJ16,0)</f>
        <v>6454</v>
      </c>
      <c r="BM16" s="21"/>
      <c r="BN16" s="96">
        <f>IF(M16,$BJ16,0)</f>
        <v>6454</v>
      </c>
      <c r="BO16" s="21"/>
      <c r="BP16" s="96">
        <f>IF(S16,$BJ16,0)</f>
        <v>6454</v>
      </c>
      <c r="BQ16" s="21"/>
      <c r="BR16" s="96">
        <f>IF(AF16,$BJ16,0)</f>
        <v>6454</v>
      </c>
      <c r="BS16" s="21"/>
      <c r="BT16" s="96">
        <f>IF(AL16,$BJ16,0)</f>
        <v>6454</v>
      </c>
    </row>
    <row r="17" spans="1:72" ht="8.85" customHeight="1" x14ac:dyDescent="0.3">
      <c r="A17" s="10">
        <v>4</v>
      </c>
      <c r="B17" s="21"/>
      <c r="C17" s="10" t="s">
        <v>88</v>
      </c>
      <c r="D17" s="21"/>
      <c r="E17" s="70">
        <v>16934726</v>
      </c>
      <c r="F17" s="21"/>
      <c r="G17" s="66">
        <f>(E17/$BJ17)</f>
        <v>344.33472275878898</v>
      </c>
      <c r="H17" s="21"/>
      <c r="I17" s="66">
        <f>IF(G$60,G17/G$60*100,0)</f>
        <v>111.68878715151595</v>
      </c>
      <c r="J17" s="21"/>
      <c r="K17" s="70">
        <v>0</v>
      </c>
      <c r="L17" s="21"/>
      <c r="M17" s="70">
        <v>12893042</v>
      </c>
      <c r="N17" s="21"/>
      <c r="O17" s="66">
        <f>(M17/$BJ17)</f>
        <v>262.15493788251558</v>
      </c>
      <c r="P17" s="21"/>
      <c r="Q17" s="66">
        <f>IF(O$60,O17/O$60*100,0)</f>
        <v>106.18242415390793</v>
      </c>
      <c r="R17" s="21"/>
      <c r="S17" s="70">
        <v>9112149</v>
      </c>
      <c r="T17" s="21"/>
      <c r="U17" s="66">
        <f>(S17/$BJ17)</f>
        <v>185.27783086964479</v>
      </c>
      <c r="V17" s="21"/>
      <c r="W17" s="66">
        <f>IF(U$60,U17/U$60*100,0)</f>
        <v>114.94363814887272</v>
      </c>
      <c r="X17" s="21"/>
      <c r="Y17" s="70">
        <v>0</v>
      </c>
      <c r="Z17" s="21"/>
      <c r="AA17" s="70">
        <v>9107818</v>
      </c>
      <c r="AB17" s="21"/>
      <c r="AC17" s="70">
        <v>0</v>
      </c>
      <c r="AD17" s="21"/>
      <c r="AE17" s="21"/>
      <c r="AF17" s="70">
        <v>1245348</v>
      </c>
      <c r="AG17" s="21"/>
      <c r="AH17" s="66">
        <f>(AF17/$BJ17)</f>
        <v>25.321729936357535</v>
      </c>
      <c r="AI17" s="21"/>
      <c r="AJ17" s="66">
        <f>IF(AH$60,AH17/AH$60*100,0)</f>
        <v>141.51372770766196</v>
      </c>
      <c r="AK17" s="21"/>
      <c r="AL17" s="70">
        <v>2278035</v>
      </c>
      <c r="AM17" s="21"/>
      <c r="AN17" s="66">
        <f>(AL17/$BJ17)</f>
        <v>46.319411968036434</v>
      </c>
      <c r="AO17" s="21"/>
      <c r="AP17" s="66">
        <f>IF(AN$60,AN17/AN$60*100,0)</f>
        <v>138.32053295956908</v>
      </c>
      <c r="AQ17" s="21"/>
      <c r="AR17" s="70">
        <f t="shared" si="0"/>
        <v>42463300</v>
      </c>
      <c r="AS17" s="21"/>
      <c r="AT17" s="70">
        <v>3135441</v>
      </c>
      <c r="AU17" s="21"/>
      <c r="AV17" s="66">
        <f>IF(AR$17,AT17/AR$17*100,0)</f>
        <v>7.3838844366782608</v>
      </c>
      <c r="AW17" s="21"/>
      <c r="AX17" s="70">
        <v>54838</v>
      </c>
      <c r="AY17" s="21"/>
      <c r="AZ17" s="66">
        <f t="shared" si="1"/>
        <v>0.12914210624233161</v>
      </c>
      <c r="BA17" s="21"/>
      <c r="BB17" s="70">
        <v>21951</v>
      </c>
      <c r="BC17" s="21"/>
      <c r="BD17" s="66">
        <f t="shared" si="2"/>
        <v>5.1694051098242481E-2</v>
      </c>
      <c r="BE17" s="21"/>
      <c r="BF17" s="70">
        <v>2051101</v>
      </c>
      <c r="BG17" s="21"/>
      <c r="BH17" s="10">
        <v>4</v>
      </c>
      <c r="BI17" s="21"/>
      <c r="BJ17" s="96">
        <v>49181</v>
      </c>
      <c r="BK17" s="21"/>
      <c r="BL17" s="96">
        <f>IF(E17,$BJ17,0)</f>
        <v>49181</v>
      </c>
      <c r="BM17" s="21"/>
      <c r="BN17" s="96">
        <f>IF(M17,$BJ17,0)</f>
        <v>49181</v>
      </c>
      <c r="BO17" s="21"/>
      <c r="BP17" s="96">
        <f>IF(S17,$BJ17,0)</f>
        <v>49181</v>
      </c>
      <c r="BQ17" s="21"/>
      <c r="BR17" s="96">
        <f>IF(AF17,$BJ17,0)</f>
        <v>49181</v>
      </c>
      <c r="BS17" s="21"/>
      <c r="BT17" s="96">
        <f>IF(AL17,$BJ17,0)</f>
        <v>49181</v>
      </c>
    </row>
    <row r="18" spans="1:72" ht="8.85" customHeight="1" x14ac:dyDescent="0.3">
      <c r="A18" s="10">
        <v>5</v>
      </c>
      <c r="B18" s="21"/>
      <c r="C18" s="10" t="s">
        <v>89</v>
      </c>
      <c r="D18" s="21"/>
      <c r="E18" s="70">
        <v>56557250</v>
      </c>
      <c r="F18" s="21"/>
      <c r="G18" s="66">
        <f>(E18/$BJ18)</f>
        <v>230.14608639036399</v>
      </c>
      <c r="H18" s="21"/>
      <c r="I18" s="66">
        <f>IF(G$60,G18/G$60*100,0)</f>
        <v>74.650436211204521</v>
      </c>
      <c r="J18" s="21"/>
      <c r="K18" s="70">
        <v>0</v>
      </c>
      <c r="L18" s="21"/>
      <c r="M18" s="70">
        <v>52228390</v>
      </c>
      <c r="N18" s="21"/>
      <c r="O18" s="66">
        <f>(M18/$BJ18)</f>
        <v>212.53083480843964</v>
      </c>
      <c r="P18" s="21"/>
      <c r="Q18" s="66">
        <f>IF(O$60,O18/O$60*100,0)</f>
        <v>86.082831129151828</v>
      </c>
      <c r="R18" s="21"/>
      <c r="S18" s="70">
        <v>38430643</v>
      </c>
      <c r="T18" s="21"/>
      <c r="U18" s="66">
        <f>(S18/$BJ18)</f>
        <v>156.38423162221002</v>
      </c>
      <c r="V18" s="21"/>
      <c r="W18" s="66">
        <f>IF(U$60,U18/U$60*100,0)</f>
        <v>97.018474619446891</v>
      </c>
      <c r="X18" s="21"/>
      <c r="Y18" s="70">
        <v>30224360</v>
      </c>
      <c r="Z18" s="21"/>
      <c r="AA18" s="70">
        <v>7602130</v>
      </c>
      <c r="AB18" s="21"/>
      <c r="AC18" s="70">
        <v>604153</v>
      </c>
      <c r="AD18" s="21"/>
      <c r="AE18" s="21"/>
      <c r="AF18" s="70">
        <v>6993753</v>
      </c>
      <c r="AG18" s="21"/>
      <c r="AH18" s="66">
        <f>(AF18/$BJ18)</f>
        <v>28.459390831959958</v>
      </c>
      <c r="AI18" s="21"/>
      <c r="AJ18" s="66">
        <f>IF(AH$60,AH18/AH$60*100,0)</f>
        <v>159.0489470917737</v>
      </c>
      <c r="AK18" s="21"/>
      <c r="AL18" s="70">
        <v>1524219</v>
      </c>
      <c r="AM18" s="21"/>
      <c r="AN18" s="66">
        <f>(AL18/$BJ18)</f>
        <v>6.2024415552707071</v>
      </c>
      <c r="AO18" s="21"/>
      <c r="AP18" s="66">
        <f>IF(AN$60,AN18/AN$60*100,0)</f>
        <v>18.521932492745155</v>
      </c>
      <c r="AQ18" s="21"/>
      <c r="AR18" s="70">
        <f t="shared" si="0"/>
        <v>155734255</v>
      </c>
      <c r="AS18" s="21"/>
      <c r="AT18" s="70">
        <v>24887675</v>
      </c>
      <c r="AU18" s="21"/>
      <c r="AV18" s="66">
        <f>IF(AR$18,AT18/AR$18*100,0)</f>
        <v>15.980861114980774</v>
      </c>
      <c r="AW18" s="21"/>
      <c r="AX18" s="70">
        <v>1439537</v>
      </c>
      <c r="AY18" s="21"/>
      <c r="AZ18" s="66">
        <f t="shared" si="1"/>
        <v>0.92435476061448385</v>
      </c>
      <c r="BA18" s="21"/>
      <c r="BB18" s="70">
        <v>583693</v>
      </c>
      <c r="BC18" s="21"/>
      <c r="BD18" s="66">
        <f t="shared" si="2"/>
        <v>0.37480064999187235</v>
      </c>
      <c r="BE18" s="21"/>
      <c r="BF18" s="70">
        <v>8694834</v>
      </c>
      <c r="BG18" s="21"/>
      <c r="BH18" s="10">
        <v>5</v>
      </c>
      <c r="BI18" s="21"/>
      <c r="BJ18" s="96">
        <v>245745</v>
      </c>
      <c r="BK18" s="21"/>
      <c r="BL18" s="96">
        <f>IF(E18,$BJ18,0)</f>
        <v>245745</v>
      </c>
      <c r="BM18" s="21"/>
      <c r="BN18" s="96">
        <f>IF(M18,$BJ18,0)</f>
        <v>245745</v>
      </c>
      <c r="BO18" s="21"/>
      <c r="BP18" s="96">
        <f>IF(S18,$BJ18,0)</f>
        <v>245745</v>
      </c>
      <c r="BQ18" s="21"/>
      <c r="BR18" s="96">
        <f>IF(AF18,$BJ18,0)</f>
        <v>245745</v>
      </c>
      <c r="BS18" s="21"/>
      <c r="BT18" s="96">
        <f>IF(AL18,$BJ18,0)</f>
        <v>245745</v>
      </c>
    </row>
    <row r="19" spans="1:72"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9"/>
      <c r="BI19" s="21"/>
      <c r="BJ19" s="27"/>
      <c r="BK19" s="21"/>
      <c r="BL19" s="21"/>
      <c r="BM19" s="21"/>
      <c r="BN19" s="21"/>
      <c r="BO19" s="21"/>
      <c r="BP19" s="21"/>
      <c r="BQ19" s="21"/>
      <c r="BR19" s="21"/>
      <c r="BS19" s="21"/>
      <c r="BT19" s="21"/>
    </row>
    <row r="20" spans="1:72" ht="8.85" customHeight="1" x14ac:dyDescent="0.3">
      <c r="A20" s="10">
        <v>6</v>
      </c>
      <c r="B20" s="21"/>
      <c r="C20" s="10" t="s">
        <v>90</v>
      </c>
      <c r="D20" s="21"/>
      <c r="E20" s="70">
        <v>7447009</v>
      </c>
      <c r="F20" s="21"/>
      <c r="G20" s="66">
        <f>(E20/$BJ20)</f>
        <v>433.11672676515064</v>
      </c>
      <c r="H20" s="21"/>
      <c r="I20" s="66">
        <f>IF(G$60,G20/G$60*100,0)</f>
        <v>140.48621504059301</v>
      </c>
      <c r="J20" s="21"/>
      <c r="K20" s="70">
        <v>0</v>
      </c>
      <c r="L20" s="21"/>
      <c r="M20" s="70">
        <v>5460852</v>
      </c>
      <c r="N20" s="21"/>
      <c r="O20" s="66">
        <f>(M20/$BJ20)</f>
        <v>317.60218680935208</v>
      </c>
      <c r="P20" s="21"/>
      <c r="Q20" s="66">
        <f>IF(O$60,O20/O$60*100,0)</f>
        <v>128.64060614075709</v>
      </c>
      <c r="R20" s="21"/>
      <c r="S20" s="70">
        <v>4455653</v>
      </c>
      <c r="T20" s="21"/>
      <c r="U20" s="66">
        <f>(S20/$BJ20)</f>
        <v>259.13999069442826</v>
      </c>
      <c r="V20" s="21"/>
      <c r="W20" s="66">
        <f>IF(U$60,U20/U$60*100,0)</f>
        <v>160.76663452110128</v>
      </c>
      <c r="X20" s="21"/>
      <c r="Y20" s="70">
        <v>0</v>
      </c>
      <c r="Z20" s="21"/>
      <c r="AA20" s="70">
        <v>3976938</v>
      </c>
      <c r="AB20" s="21"/>
      <c r="AC20" s="70">
        <v>59950</v>
      </c>
      <c r="AD20" s="21"/>
      <c r="AE20" s="21"/>
      <c r="AF20" s="70">
        <v>290319</v>
      </c>
      <c r="AG20" s="21"/>
      <c r="AH20" s="66">
        <f>(AF20/$BJ20)</f>
        <v>16.884901709898802</v>
      </c>
      <c r="AI20" s="21"/>
      <c r="AJ20" s="66">
        <f>IF(AH$60,AH20/AH$60*100,0)</f>
        <v>94.363433657604602</v>
      </c>
      <c r="AK20" s="21"/>
      <c r="AL20" s="70">
        <v>839337</v>
      </c>
      <c r="AM20" s="21"/>
      <c r="AN20" s="66">
        <f>(AL20/$BJ20)</f>
        <v>48.815691520297776</v>
      </c>
      <c r="AO20" s="21"/>
      <c r="AP20" s="66">
        <f>IF(AN$60,AN20/AN$60*100,0)</f>
        <v>145.77500406388998</v>
      </c>
      <c r="AQ20" s="21"/>
      <c r="AR20" s="70">
        <f t="shared" si="0"/>
        <v>18493170</v>
      </c>
      <c r="AS20" s="21"/>
      <c r="AT20" s="70">
        <v>1740596</v>
      </c>
      <c r="AU20" s="21"/>
      <c r="AV20" s="66">
        <f>IF(AR$20,AT20/AR$20*100,0)</f>
        <v>9.4121018732861916</v>
      </c>
      <c r="AW20" s="21"/>
      <c r="AX20" s="70">
        <v>253568</v>
      </c>
      <c r="AY20" s="21"/>
      <c r="AZ20" s="66">
        <f t="shared" si="1"/>
        <v>1.3711440493976965</v>
      </c>
      <c r="BA20" s="21"/>
      <c r="BB20" s="70">
        <v>0</v>
      </c>
      <c r="BC20" s="21"/>
      <c r="BD20" s="66">
        <f t="shared" si="2"/>
        <v>0</v>
      </c>
      <c r="BE20" s="21"/>
      <c r="BF20" s="70">
        <v>1226771</v>
      </c>
      <c r="BG20" s="21"/>
      <c r="BH20" s="10">
        <v>6</v>
      </c>
      <c r="BI20" s="21"/>
      <c r="BJ20" s="96">
        <v>17194</v>
      </c>
      <c r="BK20" s="21"/>
      <c r="BL20" s="96">
        <f t="shared" ref="BL20:BL26" si="3">IF(E20,$BJ20,0)</f>
        <v>17194</v>
      </c>
      <c r="BM20" s="21"/>
      <c r="BN20" s="96">
        <f>IF(M20,$BJ20,0)</f>
        <v>17194</v>
      </c>
      <c r="BO20" s="21"/>
      <c r="BP20" s="96">
        <f>IF(S20,$BJ20,0)</f>
        <v>17194</v>
      </c>
      <c r="BQ20" s="21"/>
      <c r="BR20" s="96">
        <f>IF(AF20,$BJ20,0)</f>
        <v>17194</v>
      </c>
      <c r="BS20" s="21"/>
      <c r="BT20" s="96">
        <f>IF(AL20,$BJ20,0)</f>
        <v>17194</v>
      </c>
    </row>
    <row r="21" spans="1:72" ht="8.85" customHeight="1" x14ac:dyDescent="0.3">
      <c r="A21" s="10">
        <v>7</v>
      </c>
      <c r="B21" s="21"/>
      <c r="C21" s="10" t="s">
        <v>91</v>
      </c>
      <c r="D21" s="21"/>
      <c r="E21" s="70">
        <v>1846972</v>
      </c>
      <c r="F21" s="21"/>
      <c r="G21" s="66">
        <f>(E21/$BJ21)</f>
        <v>324.37161924833157</v>
      </c>
      <c r="H21" s="21"/>
      <c r="I21" s="66">
        <f>IF(G$60,G21/G$60*100,0)</f>
        <v>105.2135330702566</v>
      </c>
      <c r="J21" s="21"/>
      <c r="K21" s="70">
        <v>221608</v>
      </c>
      <c r="L21" s="21"/>
      <c r="M21" s="70">
        <v>681286</v>
      </c>
      <c r="N21" s="21"/>
      <c r="O21" s="66">
        <f>(M21/$BJ21)</f>
        <v>119.64980681419037</v>
      </c>
      <c r="P21" s="21"/>
      <c r="Q21" s="66">
        <f>IF(O$60,O21/O$60*100,0)</f>
        <v>48.462587200135452</v>
      </c>
      <c r="R21" s="21"/>
      <c r="S21" s="70">
        <v>367900</v>
      </c>
      <c r="T21" s="21"/>
      <c r="U21" s="66">
        <f>(S21/$BJ21)</f>
        <v>64.611872146118728</v>
      </c>
      <c r="V21" s="21"/>
      <c r="W21" s="66">
        <f>IF(U$60,U21/U$60*100,0)</f>
        <v>40.084254102207673</v>
      </c>
      <c r="X21" s="21"/>
      <c r="Y21" s="70">
        <v>364394</v>
      </c>
      <c r="Z21" s="21"/>
      <c r="AA21" s="70">
        <v>0</v>
      </c>
      <c r="AB21" s="21"/>
      <c r="AC21" s="70">
        <v>3506</v>
      </c>
      <c r="AD21" s="21"/>
      <c r="AE21" s="21"/>
      <c r="AF21" s="70">
        <v>164925</v>
      </c>
      <c r="AG21" s="21"/>
      <c r="AH21" s="66">
        <f>(AF21/$BJ21)</f>
        <v>28.964699683877765</v>
      </c>
      <c r="AI21" s="21"/>
      <c r="AJ21" s="66">
        <f>IF(AH$60,AH21/AH$60*100,0)</f>
        <v>161.87293026584172</v>
      </c>
      <c r="AK21" s="21"/>
      <c r="AL21" s="70">
        <v>1135496</v>
      </c>
      <c r="AM21" s="21"/>
      <c r="AN21" s="66">
        <f>(AL21/$BJ21)</f>
        <v>199.41974007727433</v>
      </c>
      <c r="AO21" s="21"/>
      <c r="AP21" s="66">
        <f>IF(AN$60,AN21/AN$60*100,0)</f>
        <v>595.51370706480611</v>
      </c>
      <c r="AQ21" s="21"/>
      <c r="AR21" s="70">
        <f t="shared" si="0"/>
        <v>4196579</v>
      </c>
      <c r="AS21" s="21"/>
      <c r="AT21" s="70">
        <v>352488</v>
      </c>
      <c r="AU21" s="21"/>
      <c r="AV21" s="66">
        <f>IF(AR$21,AT21/AR$21*100,0)</f>
        <v>8.3994129504055568</v>
      </c>
      <c r="AW21" s="21"/>
      <c r="AX21" s="70">
        <v>137043</v>
      </c>
      <c r="AY21" s="21"/>
      <c r="AZ21" s="66">
        <f t="shared" si="1"/>
        <v>3.2655884709902994</v>
      </c>
      <c r="BA21" s="21"/>
      <c r="BB21" s="70">
        <v>0</v>
      </c>
      <c r="BC21" s="21"/>
      <c r="BD21" s="66">
        <f t="shared" si="2"/>
        <v>0</v>
      </c>
      <c r="BE21" s="21"/>
      <c r="BF21" s="70">
        <v>357360</v>
      </c>
      <c r="BG21" s="21"/>
      <c r="BH21" s="10">
        <v>7</v>
      </c>
      <c r="BI21" s="21"/>
      <c r="BJ21" s="96">
        <v>5694</v>
      </c>
      <c r="BK21" s="21"/>
      <c r="BL21" s="96">
        <f t="shared" si="3"/>
        <v>5694</v>
      </c>
      <c r="BM21" s="21"/>
      <c r="BN21" s="96">
        <f>IF(M21,$BJ21,0)</f>
        <v>5694</v>
      </c>
      <c r="BO21" s="21"/>
      <c r="BP21" s="96">
        <f>IF(S21,$BJ21,0)</f>
        <v>5694</v>
      </c>
      <c r="BQ21" s="21"/>
      <c r="BR21" s="96">
        <f>IF(AF21,$BJ21,0)</f>
        <v>5694</v>
      </c>
      <c r="BS21" s="21"/>
      <c r="BT21" s="96">
        <f>IF(AL21,$BJ21,0)</f>
        <v>5694</v>
      </c>
    </row>
    <row r="22" spans="1:72" ht="8.85" customHeight="1" x14ac:dyDescent="0.3">
      <c r="A22" s="10">
        <v>8</v>
      </c>
      <c r="B22" s="21"/>
      <c r="C22" s="10" t="s">
        <v>92</v>
      </c>
      <c r="D22" s="21"/>
      <c r="E22" s="70">
        <v>13943976</v>
      </c>
      <c r="F22" s="21"/>
      <c r="G22" s="66">
        <f>(E22/$BJ22)</f>
        <v>349.19302814785135</v>
      </c>
      <c r="H22" s="21"/>
      <c r="I22" s="66">
        <f>IF(G$60,G22/G$60*100,0)</f>
        <v>113.26463239932782</v>
      </c>
      <c r="J22" s="21"/>
      <c r="K22" s="70">
        <v>0</v>
      </c>
      <c r="L22" s="21"/>
      <c r="M22" s="70">
        <v>10136267</v>
      </c>
      <c r="N22" s="21"/>
      <c r="O22" s="66">
        <f>(M22/$BJ22)</f>
        <v>253.83819993989783</v>
      </c>
      <c r="P22" s="21"/>
      <c r="Q22" s="66">
        <f>IF(O$60,O22/O$60*100,0)</f>
        <v>102.81383837431947</v>
      </c>
      <c r="R22" s="21"/>
      <c r="S22" s="70">
        <v>9525795</v>
      </c>
      <c r="T22" s="21"/>
      <c r="U22" s="66">
        <f>(S22/$BJ22)</f>
        <v>238.55041069818691</v>
      </c>
      <c r="V22" s="21"/>
      <c r="W22" s="66">
        <f>IF(U$60,U22/U$60*100,0)</f>
        <v>147.99316226261871</v>
      </c>
      <c r="X22" s="21"/>
      <c r="Y22" s="70">
        <v>5284350</v>
      </c>
      <c r="Z22" s="21"/>
      <c r="AA22" s="70">
        <v>4241445</v>
      </c>
      <c r="AB22" s="21"/>
      <c r="AC22" s="70">
        <v>0</v>
      </c>
      <c r="AD22" s="21"/>
      <c r="AE22" s="21"/>
      <c r="AF22" s="70">
        <v>1081487</v>
      </c>
      <c r="AG22" s="21"/>
      <c r="AH22" s="66">
        <f>(AF22/$BJ22)</f>
        <v>27.083216467995591</v>
      </c>
      <c r="AI22" s="21"/>
      <c r="AJ22" s="66">
        <f>IF(AH$60,AH22/AH$60*100,0)</f>
        <v>151.35802057491298</v>
      </c>
      <c r="AK22" s="21"/>
      <c r="AL22" s="70">
        <v>1137340</v>
      </c>
      <c r="AM22" s="21"/>
      <c r="AN22" s="66">
        <f>(AL22/$BJ22)</f>
        <v>28.481919262746668</v>
      </c>
      <c r="AO22" s="21"/>
      <c r="AP22" s="66">
        <f>IF(AN$60,AN22/AN$60*100,0)</f>
        <v>85.053632694066877</v>
      </c>
      <c r="AQ22" s="21"/>
      <c r="AR22" s="70">
        <f t="shared" si="0"/>
        <v>35824865</v>
      </c>
      <c r="AS22" s="21"/>
      <c r="AT22" s="70">
        <v>3335908</v>
      </c>
      <c r="AU22" s="21"/>
      <c r="AV22" s="66">
        <f>IF(AR$22,AT22/AR$22*100,0)</f>
        <v>9.3117112932595845</v>
      </c>
      <c r="AW22" s="21"/>
      <c r="AX22" s="70">
        <v>298057</v>
      </c>
      <c r="AY22" s="21"/>
      <c r="AZ22" s="66">
        <f t="shared" si="1"/>
        <v>0.83198359575116332</v>
      </c>
      <c r="BA22" s="21"/>
      <c r="BB22" s="70">
        <v>11501</v>
      </c>
      <c r="BC22" s="21"/>
      <c r="BD22" s="66">
        <f t="shared" si="2"/>
        <v>3.210340080834917E-2</v>
      </c>
      <c r="BE22" s="21"/>
      <c r="BF22" s="70">
        <v>52159</v>
      </c>
      <c r="BG22" s="21"/>
      <c r="BH22" s="10">
        <v>8</v>
      </c>
      <c r="BI22" s="21"/>
      <c r="BJ22" s="96">
        <v>39932</v>
      </c>
      <c r="BK22" s="21"/>
      <c r="BL22" s="96">
        <f t="shared" si="3"/>
        <v>39932</v>
      </c>
      <c r="BM22" s="21"/>
      <c r="BN22" s="96">
        <f>IF(M22,$BJ22,0)</f>
        <v>39932</v>
      </c>
      <c r="BO22" s="21"/>
      <c r="BP22" s="96">
        <f>IF(S22,$BJ22,0)</f>
        <v>39932</v>
      </c>
      <c r="BQ22" s="21"/>
      <c r="BR22" s="96">
        <f>IF(AF22,$BJ22,0)</f>
        <v>39932</v>
      </c>
      <c r="BS22" s="21"/>
      <c r="BT22" s="96">
        <f>IF(AL22,$BJ22,0)</f>
        <v>39932</v>
      </c>
    </row>
    <row r="23" spans="1:72" ht="8.85" customHeight="1" x14ac:dyDescent="0.3">
      <c r="A23" s="10">
        <v>9</v>
      </c>
      <c r="B23" s="21"/>
      <c r="C23" s="10" t="s">
        <v>93</v>
      </c>
      <c r="D23" s="21"/>
      <c r="E23" s="70">
        <v>0</v>
      </c>
      <c r="F23" s="21"/>
      <c r="G23" s="66">
        <v>0</v>
      </c>
      <c r="H23" s="21"/>
      <c r="I23" s="66">
        <f>IF(G$60,G23/G$60*100,0)</f>
        <v>0</v>
      </c>
      <c r="J23" s="21"/>
      <c r="K23" s="70">
        <v>0</v>
      </c>
      <c r="L23" s="21"/>
      <c r="M23" s="70">
        <v>0</v>
      </c>
      <c r="N23" s="21"/>
      <c r="O23" s="66">
        <v>0</v>
      </c>
      <c r="P23" s="21"/>
      <c r="Q23" s="66">
        <f>IF(O$60,O23/O$60*100,0)</f>
        <v>0</v>
      </c>
      <c r="R23" s="21"/>
      <c r="S23" s="70">
        <v>0</v>
      </c>
      <c r="T23" s="21"/>
      <c r="U23" s="66">
        <v>0</v>
      </c>
      <c r="V23" s="21"/>
      <c r="W23" s="66">
        <f>IF(U$60,U23/U$60*100,0)</f>
        <v>0</v>
      </c>
      <c r="X23" s="21"/>
      <c r="Y23" s="70">
        <v>0</v>
      </c>
      <c r="Z23" s="21"/>
      <c r="AA23" s="70">
        <v>0</v>
      </c>
      <c r="AB23" s="21"/>
      <c r="AC23" s="70">
        <v>0</v>
      </c>
      <c r="AD23" s="21"/>
      <c r="AE23" s="21"/>
      <c r="AF23" s="70">
        <v>0</v>
      </c>
      <c r="AG23" s="21"/>
      <c r="AH23" s="66">
        <v>0</v>
      </c>
      <c r="AI23" s="21"/>
      <c r="AJ23" s="66">
        <f>IF(AH$60,AH23/AH$60*100,0)</f>
        <v>0</v>
      </c>
      <c r="AK23" s="21"/>
      <c r="AL23" s="70">
        <v>0</v>
      </c>
      <c r="AM23" s="21"/>
      <c r="AN23" s="66">
        <v>0</v>
      </c>
      <c r="AO23" s="21"/>
      <c r="AP23" s="66">
        <f>IF(AN$60,AN23/AN$60*100,0)</f>
        <v>0</v>
      </c>
      <c r="AQ23" s="21"/>
      <c r="AR23" s="70">
        <f t="shared" si="0"/>
        <v>0</v>
      </c>
      <c r="AS23" s="21"/>
      <c r="AT23" s="70">
        <v>0</v>
      </c>
      <c r="AU23" s="21"/>
      <c r="AV23" s="66">
        <f>IF(AR$23,AT23/AR$23*100,0)</f>
        <v>0</v>
      </c>
      <c r="AW23" s="21"/>
      <c r="AX23" s="70">
        <v>0</v>
      </c>
      <c r="AY23" s="21"/>
      <c r="AZ23" s="66">
        <f t="shared" si="1"/>
        <v>0</v>
      </c>
      <c r="BA23" s="21"/>
      <c r="BB23" s="70">
        <v>0</v>
      </c>
      <c r="BC23" s="21"/>
      <c r="BD23" s="66">
        <f t="shared" si="2"/>
        <v>0</v>
      </c>
      <c r="BE23" s="21"/>
      <c r="BF23" s="70">
        <v>0</v>
      </c>
      <c r="BG23" s="21"/>
      <c r="BH23" s="10">
        <v>9</v>
      </c>
      <c r="BI23" s="21"/>
      <c r="BJ23" s="96">
        <v>0</v>
      </c>
      <c r="BK23" s="21"/>
      <c r="BL23" s="96">
        <f t="shared" si="3"/>
        <v>0</v>
      </c>
      <c r="BM23" s="21"/>
      <c r="BN23" s="96">
        <f>IF(M23,$BJ23,0)</f>
        <v>0</v>
      </c>
      <c r="BO23" s="21"/>
      <c r="BP23" s="96">
        <f>IF(S23,$BJ23,0)</f>
        <v>0</v>
      </c>
      <c r="BQ23" s="21"/>
      <c r="BR23" s="96">
        <f>IF(AF23,$BJ23,0)</f>
        <v>0</v>
      </c>
      <c r="BS23" s="21"/>
      <c r="BT23" s="96">
        <f>IF(AL23,$BJ23,0)</f>
        <v>0</v>
      </c>
    </row>
    <row r="24" spans="1:72" ht="8.85" customHeight="1" x14ac:dyDescent="0.3">
      <c r="A24" s="10">
        <v>10</v>
      </c>
      <c r="B24" s="21"/>
      <c r="C24" s="10" t="s">
        <v>94</v>
      </c>
      <c r="D24" s="21"/>
      <c r="E24" s="70">
        <v>13109497</v>
      </c>
      <c r="F24" s="21"/>
      <c r="G24" s="66">
        <f>(E24/$BJ24)</f>
        <v>547.52942404878252</v>
      </c>
      <c r="H24" s="21"/>
      <c r="I24" s="66">
        <f>IF(G$60,G24/G$60*100,0)</f>
        <v>177.59724262433738</v>
      </c>
      <c r="J24" s="21"/>
      <c r="K24" s="70">
        <v>0</v>
      </c>
      <c r="L24" s="21"/>
      <c r="M24" s="70">
        <v>12941971</v>
      </c>
      <c r="N24" s="21"/>
      <c r="O24" s="66">
        <f>(M24/$BJ24)</f>
        <v>540.53255648832646</v>
      </c>
      <c r="P24" s="21"/>
      <c r="Q24" s="66">
        <f>IF(O$60,O24/O$60*100,0)</f>
        <v>218.93563266682085</v>
      </c>
      <c r="R24" s="21"/>
      <c r="S24" s="70">
        <v>1803346</v>
      </c>
      <c r="T24" s="21"/>
      <c r="U24" s="66">
        <f>(S24/$BJ24)</f>
        <v>75.31829762352254</v>
      </c>
      <c r="V24" s="21"/>
      <c r="W24" s="66">
        <f>IF(U$60,U24/U$60*100,0)</f>
        <v>46.726362821671309</v>
      </c>
      <c r="X24" s="21"/>
      <c r="Y24" s="70">
        <v>0</v>
      </c>
      <c r="Z24" s="21"/>
      <c r="AA24" s="70">
        <v>1803346</v>
      </c>
      <c r="AB24" s="21"/>
      <c r="AC24" s="70">
        <v>0</v>
      </c>
      <c r="AD24" s="21"/>
      <c r="AE24" s="21"/>
      <c r="AF24" s="70">
        <v>1879580</v>
      </c>
      <c r="AG24" s="21"/>
      <c r="AH24" s="66">
        <f>(AF24/$BJ24)</f>
        <v>78.502276239401908</v>
      </c>
      <c r="AI24" s="21"/>
      <c r="AJ24" s="66">
        <f>IF(AH$60,AH24/AH$60*100,0)</f>
        <v>438.72001526339648</v>
      </c>
      <c r="AK24" s="21"/>
      <c r="AL24" s="70">
        <v>0</v>
      </c>
      <c r="AM24" s="21"/>
      <c r="AN24" s="66">
        <f>(AL24/$BJ24)</f>
        <v>0</v>
      </c>
      <c r="AO24" s="21"/>
      <c r="AP24" s="66">
        <f>IF(AN$60,AN24/AN$60*100,0)</f>
        <v>0</v>
      </c>
      <c r="AQ24" s="21"/>
      <c r="AR24" s="70">
        <f t="shared" si="0"/>
        <v>29734394</v>
      </c>
      <c r="AS24" s="21"/>
      <c r="AT24" s="70">
        <v>744041</v>
      </c>
      <c r="AU24" s="21"/>
      <c r="AV24" s="66">
        <f>IF(AR$24,AT24/AR$24*100,0)</f>
        <v>2.5022907815104625</v>
      </c>
      <c r="AW24" s="21"/>
      <c r="AX24" s="70">
        <v>23525</v>
      </c>
      <c r="AY24" s="21"/>
      <c r="AZ24" s="66">
        <f t="shared" si="1"/>
        <v>7.9117132839498922E-2</v>
      </c>
      <c r="BA24" s="21"/>
      <c r="BB24" s="70">
        <v>675150</v>
      </c>
      <c r="BC24" s="21"/>
      <c r="BD24" s="66">
        <f t="shared" si="2"/>
        <v>2.2706028580908697</v>
      </c>
      <c r="BE24" s="21"/>
      <c r="BF24" s="70">
        <v>1204973</v>
      </c>
      <c r="BG24" s="21"/>
      <c r="BH24" s="10">
        <v>10</v>
      </c>
      <c r="BI24" s="21"/>
      <c r="BJ24" s="96">
        <v>23943</v>
      </c>
      <c r="BK24" s="21"/>
      <c r="BL24" s="96">
        <f t="shared" si="3"/>
        <v>23943</v>
      </c>
      <c r="BM24" s="21"/>
      <c r="BN24" s="96">
        <f>IF(M24,$BJ24,0)</f>
        <v>23943</v>
      </c>
      <c r="BO24" s="21"/>
      <c r="BP24" s="96">
        <f>IF(S24,$BJ24,0)</f>
        <v>23943</v>
      </c>
      <c r="BQ24" s="21"/>
      <c r="BR24" s="96">
        <f>IF(AF24,$BJ24,0)</f>
        <v>23943</v>
      </c>
      <c r="BS24" s="21"/>
      <c r="BT24" s="96">
        <f>IF(AL24,$BJ24,0)</f>
        <v>0</v>
      </c>
    </row>
    <row r="25" spans="1:72"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9"/>
      <c r="BI25" s="21"/>
      <c r="BJ25" s="27"/>
      <c r="BK25" s="21"/>
      <c r="BL25" s="21"/>
      <c r="BM25" s="21"/>
      <c r="BN25" s="21"/>
      <c r="BO25" s="21"/>
      <c r="BP25" s="21"/>
      <c r="BQ25" s="21"/>
      <c r="BR25" s="21"/>
      <c r="BS25" s="21"/>
      <c r="BT25" s="21"/>
    </row>
    <row r="26" spans="1:72" ht="8.85" customHeight="1" x14ac:dyDescent="0.3">
      <c r="A26" s="10">
        <v>11</v>
      </c>
      <c r="B26" s="21"/>
      <c r="C26" s="10" t="s">
        <v>95</v>
      </c>
      <c r="D26" s="21"/>
      <c r="E26" s="70">
        <v>6114964</v>
      </c>
      <c r="F26" s="21"/>
      <c r="G26" s="66">
        <f>(E26/$BJ26)</f>
        <v>426.69485730235152</v>
      </c>
      <c r="H26" s="21"/>
      <c r="I26" s="66">
        <f>IF(G$60,G26/G$60*100,0)</f>
        <v>138.4032104403052</v>
      </c>
      <c r="J26" s="21"/>
      <c r="K26" s="70">
        <v>0</v>
      </c>
      <c r="L26" s="21"/>
      <c r="M26" s="70">
        <v>2889414</v>
      </c>
      <c r="N26" s="21"/>
      <c r="O26" s="66">
        <f>(M26/$BJ26)</f>
        <v>201.61984509106134</v>
      </c>
      <c r="P26" s="21"/>
      <c r="Q26" s="66">
        <f>IF(O$60,O26/O$60*100,0)</f>
        <v>81.66347764503476</v>
      </c>
      <c r="R26" s="21"/>
      <c r="S26" s="70">
        <v>1664529</v>
      </c>
      <c r="T26" s="21"/>
      <c r="U26" s="66">
        <f>(S26/$BJ26)</f>
        <v>116.14883818296002</v>
      </c>
      <c r="V26" s="21"/>
      <c r="W26" s="66">
        <f>IF(U$60,U26/U$60*100,0)</f>
        <v>72.057028975620597</v>
      </c>
      <c r="X26" s="21"/>
      <c r="Y26" s="70">
        <v>0</v>
      </c>
      <c r="Z26" s="21"/>
      <c r="AA26" s="70">
        <v>1367744</v>
      </c>
      <c r="AB26" s="21"/>
      <c r="AC26" s="70">
        <v>162744</v>
      </c>
      <c r="AD26" s="21"/>
      <c r="AE26" s="21"/>
      <c r="AF26" s="70">
        <v>820291</v>
      </c>
      <c r="AG26" s="21"/>
      <c r="AH26" s="66">
        <f>(AF26/$BJ26)</f>
        <v>57.23892261530947</v>
      </c>
      <c r="AI26" s="21"/>
      <c r="AJ26" s="66">
        <f>IF(AH$60,AH26/AH$60*100,0)</f>
        <v>319.88704285296609</v>
      </c>
      <c r="AK26" s="21"/>
      <c r="AL26" s="70">
        <v>213124</v>
      </c>
      <c r="AM26" s="21"/>
      <c r="AN26" s="66">
        <f>(AL26/$BJ26)</f>
        <v>14.871537226990441</v>
      </c>
      <c r="AO26" s="21"/>
      <c r="AP26" s="66">
        <f>IF(AN$60,AN26/AN$60*100,0)</f>
        <v>44.409867650843395</v>
      </c>
      <c r="AQ26" s="21"/>
      <c r="AR26" s="70">
        <f t="shared" si="0"/>
        <v>11702322</v>
      </c>
      <c r="AS26" s="21"/>
      <c r="AT26" s="70">
        <v>430072</v>
      </c>
      <c r="AU26" s="21"/>
      <c r="AV26" s="66">
        <f>IF(AR$26,AT26/AR$26*100,0)</f>
        <v>3.6750996938898108</v>
      </c>
      <c r="AW26" s="21"/>
      <c r="AX26" s="70">
        <v>11386</v>
      </c>
      <c r="AY26" s="21"/>
      <c r="AZ26" s="66">
        <f t="shared" si="1"/>
        <v>9.7296929617899763E-2</v>
      </c>
      <c r="BA26" s="21"/>
      <c r="BB26" s="70">
        <v>5416</v>
      </c>
      <c r="BC26" s="21"/>
      <c r="BD26" s="66">
        <f t="shared" si="2"/>
        <v>4.6281413210130434E-2</v>
      </c>
      <c r="BE26" s="21"/>
      <c r="BF26" s="70">
        <v>1197763</v>
      </c>
      <c r="BG26" s="21"/>
      <c r="BH26" s="10">
        <v>11</v>
      </c>
      <c r="BI26" s="21"/>
      <c r="BJ26" s="96">
        <v>14331</v>
      </c>
      <c r="BK26" s="21"/>
      <c r="BL26" s="96">
        <f t="shared" si="3"/>
        <v>14331</v>
      </c>
      <c r="BM26" s="21"/>
      <c r="BN26" s="96">
        <f>IF(M26,$BJ26,0)</f>
        <v>14331</v>
      </c>
      <c r="BO26" s="21"/>
      <c r="BP26" s="96">
        <f>IF(S26,$BJ26,0)</f>
        <v>14331</v>
      </c>
      <c r="BQ26" s="21"/>
      <c r="BR26" s="96">
        <f>IF(AF26,$BJ26,0)</f>
        <v>14331</v>
      </c>
      <c r="BS26" s="21"/>
      <c r="BT26" s="96">
        <f>IF(AL26,$BJ26,0)</f>
        <v>14331</v>
      </c>
    </row>
    <row r="27" spans="1:72" ht="8.85" customHeight="1" x14ac:dyDescent="0.3">
      <c r="A27" s="10">
        <v>12</v>
      </c>
      <c r="B27" s="21"/>
      <c r="C27" s="10" t="s">
        <v>96</v>
      </c>
      <c r="D27" s="21"/>
      <c r="E27" s="70">
        <v>3038778</v>
      </c>
      <c r="F27" s="21"/>
      <c r="G27" s="66">
        <f>(E27/$BJ27)</f>
        <v>367.84626558528021</v>
      </c>
      <c r="H27" s="21"/>
      <c r="I27" s="66">
        <f>IF(G$60,G27/G$60*100,0)</f>
        <v>119.31501688900097</v>
      </c>
      <c r="J27" s="21"/>
      <c r="K27" s="70">
        <v>0</v>
      </c>
      <c r="L27" s="21"/>
      <c r="M27" s="70">
        <v>2047280</v>
      </c>
      <c r="N27" s="21"/>
      <c r="O27" s="66">
        <f>(M27/$BJ27)</f>
        <v>247.82471855707541</v>
      </c>
      <c r="P27" s="21"/>
      <c r="Q27" s="66">
        <f>IF(O$60,O27/O$60*100,0)</f>
        <v>100.37815649859363</v>
      </c>
      <c r="R27" s="21"/>
      <c r="S27" s="70">
        <v>2541851</v>
      </c>
      <c r="T27" s="21"/>
      <c r="U27" s="66">
        <f>(S27/$BJ27)</f>
        <v>307.6928943227212</v>
      </c>
      <c r="V27" s="21"/>
      <c r="W27" s="66">
        <f>IF(U$60,U27/U$60*100,0)</f>
        <v>190.88814101506543</v>
      </c>
      <c r="X27" s="21"/>
      <c r="Y27" s="70">
        <v>0</v>
      </c>
      <c r="Z27" s="21"/>
      <c r="AA27" s="70">
        <v>1593838</v>
      </c>
      <c r="AB27" s="21"/>
      <c r="AC27" s="70">
        <v>0</v>
      </c>
      <c r="AD27" s="21"/>
      <c r="AE27" s="21"/>
      <c r="AF27" s="70">
        <v>159732</v>
      </c>
      <c r="AG27" s="21"/>
      <c r="AH27" s="66">
        <f>(AF27/$BJ27)</f>
        <v>19.335673647258201</v>
      </c>
      <c r="AI27" s="21"/>
      <c r="AJ27" s="66">
        <f>IF(AH$60,AH27/AH$60*100,0)</f>
        <v>108.05988620996708</v>
      </c>
      <c r="AK27" s="21"/>
      <c r="AL27" s="70">
        <v>757954</v>
      </c>
      <c r="AM27" s="21"/>
      <c r="AN27" s="66">
        <f>(AL27/$BJ27)</f>
        <v>91.750877617721827</v>
      </c>
      <c r="AO27" s="21"/>
      <c r="AP27" s="66">
        <f>IF(AN$60,AN27/AN$60*100,0)</f>
        <v>273.98945177346292</v>
      </c>
      <c r="AQ27" s="21"/>
      <c r="AR27" s="70">
        <f t="shared" si="0"/>
        <v>8545595</v>
      </c>
      <c r="AS27" s="21"/>
      <c r="AT27" s="70">
        <v>1582434</v>
      </c>
      <c r="AU27" s="21"/>
      <c r="AV27" s="66">
        <f>IF(AR$27,AT27/AR$27*100,0)</f>
        <v>18.517540323406386</v>
      </c>
      <c r="AW27" s="21"/>
      <c r="AX27" s="70">
        <v>18181</v>
      </c>
      <c r="AY27" s="21"/>
      <c r="AZ27" s="66">
        <f t="shared" si="1"/>
        <v>0.21275288613607363</v>
      </c>
      <c r="BA27" s="21"/>
      <c r="BB27" s="70">
        <v>0</v>
      </c>
      <c r="BC27" s="21"/>
      <c r="BD27" s="66">
        <f t="shared" si="2"/>
        <v>0</v>
      </c>
      <c r="BE27" s="21"/>
      <c r="BF27" s="70">
        <v>1227685</v>
      </c>
      <c r="BG27" s="21"/>
      <c r="BH27" s="10">
        <v>12</v>
      </c>
      <c r="BI27" s="21"/>
      <c r="BJ27" s="96">
        <v>8261</v>
      </c>
      <c r="BK27" s="21"/>
      <c r="BL27" s="96">
        <f>IF(E27,$BJ27,0)</f>
        <v>8261</v>
      </c>
      <c r="BM27" s="21"/>
      <c r="BN27" s="96">
        <f>IF(M27,$BJ27,0)</f>
        <v>8261</v>
      </c>
      <c r="BO27" s="21"/>
      <c r="BP27" s="96">
        <f>IF(S27,$BJ27,0)</f>
        <v>8261</v>
      </c>
      <c r="BQ27" s="21"/>
      <c r="BR27" s="96">
        <f>IF(AF27,$BJ27,0)</f>
        <v>8261</v>
      </c>
      <c r="BS27" s="21"/>
      <c r="BT27" s="96">
        <f>IF(AL27,$BJ27,0)</f>
        <v>8261</v>
      </c>
    </row>
    <row r="28" spans="1:72" ht="8.85" customHeight="1" x14ac:dyDescent="0.3">
      <c r="A28" s="10">
        <v>13</v>
      </c>
      <c r="B28" s="21"/>
      <c r="C28" s="10" t="s">
        <v>97</v>
      </c>
      <c r="D28" s="21"/>
      <c r="E28" s="70">
        <v>8524970</v>
      </c>
      <c r="F28" s="21"/>
      <c r="G28" s="66">
        <f>(E28/$BJ28)</f>
        <v>298.78627505958224</v>
      </c>
      <c r="H28" s="21"/>
      <c r="I28" s="66">
        <f>IF(G$60,G28/G$60*100,0)</f>
        <v>96.914642855524221</v>
      </c>
      <c r="J28" s="21"/>
      <c r="K28" s="70">
        <v>0</v>
      </c>
      <c r="L28" s="21"/>
      <c r="M28" s="70">
        <v>7153171</v>
      </c>
      <c r="N28" s="21"/>
      <c r="O28" s="66">
        <f>(M28/$BJ28)</f>
        <v>250.70696060563577</v>
      </c>
      <c r="P28" s="21"/>
      <c r="Q28" s="66">
        <f>IF(O$60,O28/O$60*100,0)</f>
        <v>101.54557089172482</v>
      </c>
      <c r="R28" s="21"/>
      <c r="S28" s="70">
        <v>8540450</v>
      </c>
      <c r="T28" s="21"/>
      <c r="U28" s="66">
        <f>(S28/$BJ28)</f>
        <v>299.32882377681199</v>
      </c>
      <c r="V28" s="21"/>
      <c r="W28" s="66">
        <f>IF(U$60,U28/U$60*100,0)</f>
        <v>185.69919480510552</v>
      </c>
      <c r="X28" s="21"/>
      <c r="Y28" s="70">
        <v>0</v>
      </c>
      <c r="Z28" s="21"/>
      <c r="AA28" s="70">
        <v>8540450</v>
      </c>
      <c r="AB28" s="21"/>
      <c r="AC28" s="70">
        <v>0</v>
      </c>
      <c r="AD28" s="21"/>
      <c r="AE28" s="21"/>
      <c r="AF28" s="70">
        <v>809482</v>
      </c>
      <c r="AG28" s="21"/>
      <c r="AH28" s="66">
        <f>(AF28/$BJ28)</f>
        <v>28.371022010374318</v>
      </c>
      <c r="AI28" s="21"/>
      <c r="AJ28" s="66">
        <f>IF(AH$60,AH28/AH$60*100,0)</f>
        <v>158.55508662540166</v>
      </c>
      <c r="AK28" s="21"/>
      <c r="AL28" s="70">
        <v>2382011</v>
      </c>
      <c r="AM28" s="21"/>
      <c r="AN28" s="66">
        <f>(AL28/$BJ28)</f>
        <v>83.485595121267352</v>
      </c>
      <c r="AO28" s="21"/>
      <c r="AP28" s="66">
        <f>IF(AN$60,AN28/AN$60*100,0)</f>
        <v>249.30739663943174</v>
      </c>
      <c r="AQ28" s="21"/>
      <c r="AR28" s="70">
        <f t="shared" si="0"/>
        <v>27410084</v>
      </c>
      <c r="AS28" s="21"/>
      <c r="AT28" s="70">
        <v>4590476</v>
      </c>
      <c r="AU28" s="21"/>
      <c r="AV28" s="66">
        <f>IF(AR$28,AT28/AR$28*100,0)</f>
        <v>16.747398512168004</v>
      </c>
      <c r="AW28" s="21"/>
      <c r="AX28" s="70">
        <v>368272</v>
      </c>
      <c r="AY28" s="21"/>
      <c r="AZ28" s="66">
        <f t="shared" si="1"/>
        <v>1.3435639234086258</v>
      </c>
      <c r="BA28" s="21"/>
      <c r="BB28" s="70">
        <v>0</v>
      </c>
      <c r="BC28" s="21"/>
      <c r="BD28" s="66">
        <f t="shared" si="2"/>
        <v>0</v>
      </c>
      <c r="BE28" s="21"/>
      <c r="BF28" s="70">
        <v>1754051</v>
      </c>
      <c r="BG28" s="21"/>
      <c r="BH28" s="10">
        <v>13</v>
      </c>
      <c r="BI28" s="21"/>
      <c r="BJ28" s="96">
        <v>28532</v>
      </c>
      <c r="BK28" s="21"/>
      <c r="BL28" s="96">
        <f>IF(E28,$BJ28,0)</f>
        <v>28532</v>
      </c>
      <c r="BM28" s="21"/>
      <c r="BN28" s="96">
        <f>IF(M28,$BJ28,0)</f>
        <v>28532</v>
      </c>
      <c r="BO28" s="21"/>
      <c r="BP28" s="96">
        <f>IF(S28,$BJ28,0)</f>
        <v>28532</v>
      </c>
      <c r="BQ28" s="21"/>
      <c r="BR28" s="96">
        <f>IF(AF28,$BJ28,0)</f>
        <v>28532</v>
      </c>
      <c r="BS28" s="21"/>
      <c r="BT28" s="96">
        <f>IF(AL28,$BJ28,0)</f>
        <v>28532</v>
      </c>
    </row>
    <row r="29" spans="1:72" ht="8.85" customHeight="1" x14ac:dyDescent="0.3">
      <c r="A29" s="10">
        <v>14</v>
      </c>
      <c r="B29" s="21"/>
      <c r="C29" s="10" t="s">
        <v>98</v>
      </c>
      <c r="D29" s="21"/>
      <c r="E29" s="70">
        <v>1855398</v>
      </c>
      <c r="F29" s="21"/>
      <c r="G29" s="66">
        <f>(E29/$BJ29)</f>
        <v>283.48326967150496</v>
      </c>
      <c r="H29" s="21"/>
      <c r="I29" s="66">
        <f>IF(G$60,G29/G$60*100,0)</f>
        <v>91.950943296346267</v>
      </c>
      <c r="J29" s="21"/>
      <c r="K29" s="70">
        <v>0</v>
      </c>
      <c r="L29" s="21"/>
      <c r="M29" s="70">
        <v>703884</v>
      </c>
      <c r="N29" s="21"/>
      <c r="O29" s="66">
        <f>(M29/$BJ29)</f>
        <v>107.54530175706647</v>
      </c>
      <c r="P29" s="21"/>
      <c r="Q29" s="66">
        <f>IF(O$60,O29/O$60*100,0)</f>
        <v>43.559815959089242</v>
      </c>
      <c r="R29" s="21"/>
      <c r="S29" s="70">
        <v>67540</v>
      </c>
      <c r="T29" s="21"/>
      <c r="U29" s="66">
        <f>(S29/$BJ29)</f>
        <v>10.319327731092438</v>
      </c>
      <c r="V29" s="21"/>
      <c r="W29" s="66">
        <f>IF(U$60,U29/U$60*100,0)</f>
        <v>6.40195897747122</v>
      </c>
      <c r="X29" s="21"/>
      <c r="Y29" s="70">
        <v>0</v>
      </c>
      <c r="Z29" s="21"/>
      <c r="AA29" s="70">
        <v>0</v>
      </c>
      <c r="AB29" s="21"/>
      <c r="AC29" s="70">
        <v>67540</v>
      </c>
      <c r="AD29" s="21"/>
      <c r="AE29" s="21"/>
      <c r="AF29" s="70">
        <v>209378</v>
      </c>
      <c r="AG29" s="21"/>
      <c r="AH29" s="66">
        <f>(AF29/$BJ29)</f>
        <v>31.990527119938886</v>
      </c>
      <c r="AI29" s="21"/>
      <c r="AJ29" s="66">
        <f>IF(AH$60,AH29/AH$60*100,0)</f>
        <v>178.78315405202594</v>
      </c>
      <c r="AK29" s="21"/>
      <c r="AL29" s="70">
        <v>400011</v>
      </c>
      <c r="AM29" s="21"/>
      <c r="AN29" s="66">
        <f>(AL29/$BJ29)</f>
        <v>61.117035905271202</v>
      </c>
      <c r="AO29" s="21"/>
      <c r="AP29" s="66">
        <f>IF(AN$60,AN29/AN$60*100,0)</f>
        <v>182.50967834306473</v>
      </c>
      <c r="AQ29" s="21"/>
      <c r="AR29" s="70">
        <f t="shared" si="0"/>
        <v>3236211</v>
      </c>
      <c r="AS29" s="21"/>
      <c r="AT29" s="70">
        <v>423218</v>
      </c>
      <c r="AU29" s="21"/>
      <c r="AV29" s="66">
        <f>IF(AR$29,AT29/AR$29*100,0)</f>
        <v>13.077577450914045</v>
      </c>
      <c r="AW29" s="21"/>
      <c r="AX29" s="70">
        <v>29789</v>
      </c>
      <c r="AY29" s="21"/>
      <c r="AZ29" s="66">
        <f t="shared" si="1"/>
        <v>0.92049004221294606</v>
      </c>
      <c r="BA29" s="21"/>
      <c r="BB29" s="70">
        <v>81465</v>
      </c>
      <c r="BC29" s="21"/>
      <c r="BD29" s="66">
        <f t="shared" si="2"/>
        <v>2.5172956893107403</v>
      </c>
      <c r="BE29" s="21"/>
      <c r="BF29" s="70">
        <v>20718</v>
      </c>
      <c r="BG29" s="21"/>
      <c r="BH29" s="10">
        <v>14</v>
      </c>
      <c r="BI29" s="21"/>
      <c r="BJ29" s="96">
        <v>6545</v>
      </c>
      <c r="BK29" s="21"/>
      <c r="BL29" s="96">
        <f>IF(E29,$BJ29,0)</f>
        <v>6545</v>
      </c>
      <c r="BM29" s="21"/>
      <c r="BN29" s="96">
        <f>IF(M29,$BJ29,0)</f>
        <v>6545</v>
      </c>
      <c r="BO29" s="21"/>
      <c r="BP29" s="96">
        <f>IF(S29,$BJ29,0)</f>
        <v>6545</v>
      </c>
      <c r="BQ29" s="21"/>
      <c r="BR29" s="96">
        <f>IF(AF29,$BJ29,0)</f>
        <v>6545</v>
      </c>
      <c r="BS29" s="21"/>
      <c r="BT29" s="96">
        <f>IF(AL29,$BJ29,0)</f>
        <v>6545</v>
      </c>
    </row>
    <row r="30" spans="1:72" ht="8.85" customHeight="1" x14ac:dyDescent="0.3">
      <c r="A30" s="10">
        <v>15</v>
      </c>
      <c r="B30" s="21"/>
      <c r="C30" s="10" t="s">
        <v>99</v>
      </c>
      <c r="D30" s="21"/>
      <c r="E30" s="70">
        <v>37542837</v>
      </c>
      <c r="F30" s="21"/>
      <c r="G30" s="66">
        <f>(E30/$BJ30)</f>
        <v>276.55254027535301</v>
      </c>
      <c r="H30" s="21"/>
      <c r="I30" s="66">
        <f>IF(G$60,G30/G$60*100,0)</f>
        <v>89.702884331715424</v>
      </c>
      <c r="J30" s="21"/>
      <c r="K30" s="70">
        <v>0</v>
      </c>
      <c r="L30" s="21"/>
      <c r="M30" s="70">
        <v>35236429</v>
      </c>
      <c r="N30" s="21"/>
      <c r="O30" s="66">
        <f>(M30/$BJ30)</f>
        <v>259.56280155871326</v>
      </c>
      <c r="P30" s="21"/>
      <c r="Q30" s="66">
        <f>IF(O$60,O30/O$60*100,0)</f>
        <v>105.13251328508393</v>
      </c>
      <c r="R30" s="21"/>
      <c r="S30" s="70">
        <v>19160999</v>
      </c>
      <c r="T30" s="21"/>
      <c r="U30" s="66">
        <f>(S30/$BJ30)</f>
        <v>141.14604465463009</v>
      </c>
      <c r="V30" s="21"/>
      <c r="W30" s="66">
        <f>IF(U$60,U30/U$60*100,0)</f>
        <v>87.564927799381323</v>
      </c>
      <c r="X30" s="21"/>
      <c r="Y30" s="70">
        <v>9491932</v>
      </c>
      <c r="Z30" s="21"/>
      <c r="AA30" s="70">
        <v>6104758</v>
      </c>
      <c r="AB30" s="21"/>
      <c r="AC30" s="70">
        <v>1444393</v>
      </c>
      <c r="AD30" s="21"/>
      <c r="AE30" s="21"/>
      <c r="AF30" s="70">
        <v>292129</v>
      </c>
      <c r="AG30" s="21"/>
      <c r="AH30" s="66">
        <f>(AF30/$BJ30)</f>
        <v>2.1519156114413676</v>
      </c>
      <c r="AI30" s="21"/>
      <c r="AJ30" s="66">
        <f>IF(AH$60,AH30/AH$60*100,0)</f>
        <v>12.026255735795347</v>
      </c>
      <c r="AK30" s="21"/>
      <c r="AL30" s="70">
        <v>7604801</v>
      </c>
      <c r="AM30" s="21"/>
      <c r="AN30" s="66">
        <f>(AL30/$BJ30)</f>
        <v>56.019395519804348</v>
      </c>
      <c r="AO30" s="21"/>
      <c r="AP30" s="66">
        <f>IF(AN$60,AN30/AN$60*100,0)</f>
        <v>167.28693899912463</v>
      </c>
      <c r="AQ30" s="21"/>
      <c r="AR30" s="70">
        <f t="shared" si="0"/>
        <v>99837195</v>
      </c>
      <c r="AS30" s="21"/>
      <c r="AT30" s="70">
        <v>18911930</v>
      </c>
      <c r="AU30" s="21"/>
      <c r="AV30" s="66">
        <f>IF(AR$30,AT30/AR$30*100,0)</f>
        <v>18.942769776334362</v>
      </c>
      <c r="AW30" s="21"/>
      <c r="AX30" s="70">
        <v>1625008</v>
      </c>
      <c r="AY30" s="21"/>
      <c r="AZ30" s="66">
        <f t="shared" si="1"/>
        <v>1.6276579084578648</v>
      </c>
      <c r="BA30" s="21"/>
      <c r="BB30" s="70">
        <v>1437661</v>
      </c>
      <c r="BC30" s="21"/>
      <c r="BD30" s="66">
        <f t="shared" si="2"/>
        <v>1.4400054007927607</v>
      </c>
      <c r="BE30" s="21"/>
      <c r="BF30" s="70">
        <v>4697920</v>
      </c>
      <c r="BG30" s="21"/>
      <c r="BH30" s="10">
        <v>15</v>
      </c>
      <c r="BI30" s="21"/>
      <c r="BJ30" s="96">
        <v>135753</v>
      </c>
      <c r="BK30" s="21"/>
      <c r="BL30" s="96">
        <f>IF(E30,$BJ30,0)</f>
        <v>135753</v>
      </c>
      <c r="BM30" s="21"/>
      <c r="BN30" s="96">
        <f>IF(M30,$BJ30,0)</f>
        <v>135753</v>
      </c>
      <c r="BO30" s="21"/>
      <c r="BP30" s="96">
        <f>IF(S30,$BJ30,0)</f>
        <v>135753</v>
      </c>
      <c r="BQ30" s="21"/>
      <c r="BR30" s="96">
        <f>IF(AF30,$BJ30,0)</f>
        <v>135753</v>
      </c>
      <c r="BS30" s="21"/>
      <c r="BT30" s="96">
        <f>IF(AL30,$BJ30,0)</f>
        <v>135753</v>
      </c>
    </row>
    <row r="31" spans="1:72"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9"/>
      <c r="BI31" s="21"/>
      <c r="BJ31" s="27"/>
      <c r="BK31" s="21"/>
      <c r="BL31" s="21"/>
      <c r="BM31" s="21"/>
      <c r="BN31" s="21"/>
      <c r="BO31" s="21"/>
      <c r="BP31" s="21"/>
      <c r="BQ31" s="21"/>
      <c r="BR31" s="21"/>
      <c r="BS31" s="21"/>
      <c r="BT31" s="21"/>
    </row>
    <row r="32" spans="1:72" ht="8.85" customHeight="1" x14ac:dyDescent="0.3">
      <c r="A32" s="10">
        <v>16</v>
      </c>
      <c r="B32" s="21"/>
      <c r="C32" s="10" t="s">
        <v>100</v>
      </c>
      <c r="D32" s="21"/>
      <c r="E32" s="70">
        <v>11886656</v>
      </c>
      <c r="F32" s="21"/>
      <c r="G32" s="66">
        <f>(E32/$BJ32)</f>
        <v>220.13548900864862</v>
      </c>
      <c r="H32" s="21"/>
      <c r="I32" s="66">
        <f>IF(G$60,G32/G$60*100,0)</f>
        <v>71.40338789941066</v>
      </c>
      <c r="J32" s="21"/>
      <c r="K32" s="70">
        <v>0</v>
      </c>
      <c r="L32" s="21"/>
      <c r="M32" s="70">
        <v>9493715</v>
      </c>
      <c r="N32" s="21"/>
      <c r="O32" s="66">
        <f>(M32/$BJ32)</f>
        <v>175.81930477619127</v>
      </c>
      <c r="P32" s="21"/>
      <c r="Q32" s="66">
        <f>IF(O$60,O32/O$60*100,0)</f>
        <v>71.213306699403873</v>
      </c>
      <c r="R32" s="21"/>
      <c r="S32" s="70">
        <v>8478132</v>
      </c>
      <c r="T32" s="21"/>
      <c r="U32" s="66">
        <f>(S32/$BJ32)</f>
        <v>157.01116728707152</v>
      </c>
      <c r="V32" s="21"/>
      <c r="W32" s="66">
        <f>IF(U$60,U32/U$60*100,0)</f>
        <v>97.407416274615358</v>
      </c>
      <c r="X32" s="21"/>
      <c r="Y32" s="70">
        <v>3096139</v>
      </c>
      <c r="Z32" s="21"/>
      <c r="AA32" s="70">
        <v>5328811</v>
      </c>
      <c r="AB32" s="21"/>
      <c r="AC32" s="70">
        <v>0</v>
      </c>
      <c r="AD32" s="21"/>
      <c r="AE32" s="21"/>
      <c r="AF32" s="70">
        <v>934390</v>
      </c>
      <c r="AG32" s="21"/>
      <c r="AH32" s="66">
        <f>(AF32/$BJ32)</f>
        <v>17.304479878511771</v>
      </c>
      <c r="AI32" s="21"/>
      <c r="AJ32" s="66">
        <f>IF(AH$60,AH32/AH$60*100,0)</f>
        <v>96.708299938637069</v>
      </c>
      <c r="AK32" s="21"/>
      <c r="AL32" s="70">
        <v>3955335</v>
      </c>
      <c r="AM32" s="21"/>
      <c r="AN32" s="66">
        <f>(AL32/$BJ32)</f>
        <v>73.251013945219185</v>
      </c>
      <c r="AO32" s="21"/>
      <c r="AP32" s="66">
        <f>IF(AN$60,AN32/AN$60*100,0)</f>
        <v>218.74455780490911</v>
      </c>
      <c r="AQ32" s="21"/>
      <c r="AR32" s="70">
        <f t="shared" si="0"/>
        <v>34748228</v>
      </c>
      <c r="AS32" s="21"/>
      <c r="AT32" s="70">
        <v>3389331</v>
      </c>
      <c r="AU32" s="21"/>
      <c r="AV32" s="66">
        <f>IF(AR$32,AT32/AR$32*100,0)</f>
        <v>9.7539678857868672</v>
      </c>
      <c r="AW32" s="21"/>
      <c r="AX32" s="70">
        <v>231221</v>
      </c>
      <c r="AY32" s="21"/>
      <c r="AZ32" s="66">
        <f t="shared" si="1"/>
        <v>0.66541810419800396</v>
      </c>
      <c r="BA32" s="21"/>
      <c r="BB32" s="70">
        <v>1079465</v>
      </c>
      <c r="BC32" s="21"/>
      <c r="BD32" s="66">
        <f t="shared" si="2"/>
        <v>3.1065325115283575</v>
      </c>
      <c r="BE32" s="21"/>
      <c r="BF32" s="70">
        <v>539758</v>
      </c>
      <c r="BG32" s="21"/>
      <c r="BH32" s="10">
        <v>16</v>
      </c>
      <c r="BI32" s="21"/>
      <c r="BJ32" s="96">
        <v>53997</v>
      </c>
      <c r="BK32" s="21"/>
      <c r="BL32" s="96">
        <f>IF(E32,$BJ32,0)</f>
        <v>53997</v>
      </c>
      <c r="BM32" s="21"/>
      <c r="BN32" s="96">
        <f>IF(M32,$BJ32,0)</f>
        <v>53997</v>
      </c>
      <c r="BO32" s="21"/>
      <c r="BP32" s="96">
        <f>IF(S32,$BJ32,0)</f>
        <v>53997</v>
      </c>
      <c r="BQ32" s="21"/>
      <c r="BR32" s="96">
        <f>IF(AF32,$BJ32,0)</f>
        <v>53997</v>
      </c>
      <c r="BS32" s="21"/>
      <c r="BT32" s="96">
        <f>IF(AL32,$BJ32,0)</f>
        <v>53997</v>
      </c>
    </row>
    <row r="33" spans="1:72" ht="8.85" customHeight="1" x14ac:dyDescent="0.3">
      <c r="A33" s="10">
        <v>17</v>
      </c>
      <c r="B33" s="21"/>
      <c r="C33" s="10" t="s">
        <v>101</v>
      </c>
      <c r="D33" s="21"/>
      <c r="E33" s="70">
        <v>0</v>
      </c>
      <c r="F33" s="21"/>
      <c r="G33" s="66">
        <v>0</v>
      </c>
      <c r="H33" s="21"/>
      <c r="I33" s="66">
        <f>IF(G$60,G33/G$60*100,0)</f>
        <v>0</v>
      </c>
      <c r="J33" s="21"/>
      <c r="K33" s="70">
        <v>0</v>
      </c>
      <c r="L33" s="21"/>
      <c r="M33" s="70">
        <v>0</v>
      </c>
      <c r="N33" s="21"/>
      <c r="O33" s="66">
        <v>0</v>
      </c>
      <c r="P33" s="21"/>
      <c r="Q33" s="66">
        <f>IF(O$60,O33/O$60*100,0)</f>
        <v>0</v>
      </c>
      <c r="R33" s="21"/>
      <c r="S33" s="70">
        <v>0</v>
      </c>
      <c r="T33" s="21"/>
      <c r="U33" s="66">
        <v>0</v>
      </c>
      <c r="V33" s="21"/>
      <c r="W33" s="66">
        <f>IF(U$60,U33/U$60*100,0)</f>
        <v>0</v>
      </c>
      <c r="X33" s="21"/>
      <c r="Y33" s="70">
        <v>0</v>
      </c>
      <c r="Z33" s="21"/>
      <c r="AA33" s="70">
        <v>0</v>
      </c>
      <c r="AB33" s="21"/>
      <c r="AC33" s="70">
        <v>0</v>
      </c>
      <c r="AD33" s="21"/>
      <c r="AE33" s="21"/>
      <c r="AF33" s="70">
        <v>0</v>
      </c>
      <c r="AG33" s="21"/>
      <c r="AH33" s="66">
        <v>0</v>
      </c>
      <c r="AI33" s="21"/>
      <c r="AJ33" s="66">
        <f>IF(AH$60,AH33/AH$60*100,0)</f>
        <v>0</v>
      </c>
      <c r="AK33" s="21"/>
      <c r="AL33" s="70">
        <v>0</v>
      </c>
      <c r="AM33" s="21"/>
      <c r="AN33" s="66">
        <v>0</v>
      </c>
      <c r="AO33" s="21"/>
      <c r="AP33" s="66">
        <f>IF(AN$60,AN33/AN$60*100,0)</f>
        <v>0</v>
      </c>
      <c r="AQ33" s="21"/>
      <c r="AR33" s="70">
        <f t="shared" si="0"/>
        <v>0</v>
      </c>
      <c r="AS33" s="21"/>
      <c r="AT33" s="70">
        <v>0</v>
      </c>
      <c r="AU33" s="21"/>
      <c r="AV33" s="66">
        <f>IF(AR$33,AT33/AR$33*100,0)</f>
        <v>0</v>
      </c>
      <c r="AW33" s="21"/>
      <c r="AX33" s="70">
        <v>0</v>
      </c>
      <c r="AY33" s="21"/>
      <c r="AZ33" s="66">
        <f t="shared" si="1"/>
        <v>0</v>
      </c>
      <c r="BA33" s="21"/>
      <c r="BB33" s="70">
        <v>0</v>
      </c>
      <c r="BC33" s="21"/>
      <c r="BD33" s="66">
        <f t="shared" si="2"/>
        <v>0</v>
      </c>
      <c r="BE33" s="21"/>
      <c r="BF33" s="70">
        <v>0</v>
      </c>
      <c r="BG33" s="21"/>
      <c r="BH33" s="10">
        <v>17</v>
      </c>
      <c r="BI33" s="21"/>
      <c r="BJ33" s="96">
        <v>0</v>
      </c>
      <c r="BK33" s="21"/>
      <c r="BL33" s="96">
        <f>IF(E33,$BJ33,0)</f>
        <v>0</v>
      </c>
      <c r="BM33" s="21"/>
      <c r="BN33" s="96">
        <f>IF(M33,$BJ33,0)</f>
        <v>0</v>
      </c>
      <c r="BO33" s="21"/>
      <c r="BP33" s="96">
        <f>IF(S33,$BJ33,0)</f>
        <v>0</v>
      </c>
      <c r="BQ33" s="21"/>
      <c r="BR33" s="96">
        <f>IF(AF33,$BJ33,0)</f>
        <v>0</v>
      </c>
      <c r="BS33" s="21"/>
      <c r="BT33" s="96">
        <f>IF(AL33,$BJ33,0)</f>
        <v>0</v>
      </c>
    </row>
    <row r="34" spans="1:72" ht="8.85" customHeight="1" x14ac:dyDescent="0.3">
      <c r="A34" s="10">
        <v>18</v>
      </c>
      <c r="B34" s="21"/>
      <c r="C34" s="10" t="s">
        <v>102</v>
      </c>
      <c r="D34" s="21"/>
      <c r="E34" s="70">
        <v>2354676</v>
      </c>
      <c r="F34" s="21"/>
      <c r="G34" s="66">
        <f>(E34/$BJ34)</f>
        <v>316.82938643702909</v>
      </c>
      <c r="H34" s="21"/>
      <c r="I34" s="66">
        <f>IF(G$60,G34/G$60*100,0)</f>
        <v>102.76712618930186</v>
      </c>
      <c r="J34" s="21"/>
      <c r="K34" s="70">
        <v>0</v>
      </c>
      <c r="L34" s="21"/>
      <c r="M34" s="70">
        <v>1300295</v>
      </c>
      <c r="N34" s="21"/>
      <c r="O34" s="66">
        <f>(M34/$BJ34)</f>
        <v>174.95896124865448</v>
      </c>
      <c r="P34" s="21"/>
      <c r="Q34" s="66">
        <f>IF(O$60,O34/O$60*100,0)</f>
        <v>70.864835821468603</v>
      </c>
      <c r="R34" s="21"/>
      <c r="S34" s="70">
        <v>149677</v>
      </c>
      <c r="T34" s="21"/>
      <c r="U34" s="66">
        <f>(S34/$BJ34)</f>
        <v>20.139531754574811</v>
      </c>
      <c r="V34" s="21"/>
      <c r="W34" s="66">
        <f>IF(U$60,U34/U$60*100,0)</f>
        <v>12.494268956086128</v>
      </c>
      <c r="X34" s="21"/>
      <c r="Y34" s="70">
        <v>0</v>
      </c>
      <c r="Z34" s="21"/>
      <c r="AA34" s="70">
        <v>107219</v>
      </c>
      <c r="AB34" s="21"/>
      <c r="AC34" s="70">
        <v>0</v>
      </c>
      <c r="AD34" s="21"/>
      <c r="AE34" s="21"/>
      <c r="AF34" s="70">
        <v>0</v>
      </c>
      <c r="AG34" s="21"/>
      <c r="AH34" s="66">
        <f>(AF34/$BJ34)</f>
        <v>0</v>
      </c>
      <c r="AI34" s="21"/>
      <c r="AJ34" s="66">
        <f>IF(AH$60,AH34/AH$60*100,0)</f>
        <v>0</v>
      </c>
      <c r="AK34" s="21"/>
      <c r="AL34" s="70">
        <v>25225</v>
      </c>
      <c r="AM34" s="21"/>
      <c r="AN34" s="66">
        <f>(AL34/$BJ34)</f>
        <v>3.3941065662002154</v>
      </c>
      <c r="AO34" s="21"/>
      <c r="AP34" s="66">
        <f>IF(AN$60,AN34/AN$60*100,0)</f>
        <v>10.135591304189189</v>
      </c>
      <c r="AQ34" s="21"/>
      <c r="AR34" s="70">
        <f t="shared" si="0"/>
        <v>3829873</v>
      </c>
      <c r="AS34" s="21"/>
      <c r="AT34" s="70">
        <v>437694</v>
      </c>
      <c r="AU34" s="21"/>
      <c r="AV34" s="66">
        <f>IF(AR$34,AT34/AR$34*100,0)</f>
        <v>11.428420733533462</v>
      </c>
      <c r="AW34" s="21"/>
      <c r="AX34" s="70">
        <v>134261</v>
      </c>
      <c r="AY34" s="21"/>
      <c r="AZ34" s="66">
        <f t="shared" si="1"/>
        <v>3.5056253823560208</v>
      </c>
      <c r="BA34" s="21"/>
      <c r="BB34" s="70">
        <v>2161</v>
      </c>
      <c r="BC34" s="21"/>
      <c r="BD34" s="66">
        <f t="shared" si="2"/>
        <v>5.642484750799831E-2</v>
      </c>
      <c r="BE34" s="21"/>
      <c r="BF34" s="70">
        <v>337412</v>
      </c>
      <c r="BG34" s="21"/>
      <c r="BH34" s="10">
        <v>18</v>
      </c>
      <c r="BI34" s="21"/>
      <c r="BJ34" s="96">
        <v>7432</v>
      </c>
      <c r="BK34" s="21"/>
      <c r="BL34" s="96">
        <f>IF(E34,$BJ34,0)</f>
        <v>7432</v>
      </c>
      <c r="BM34" s="21"/>
      <c r="BN34" s="96">
        <f>IF(M34,$BJ34,0)</f>
        <v>7432</v>
      </c>
      <c r="BO34" s="21"/>
      <c r="BP34" s="96">
        <f>IF(S34,$BJ34,0)</f>
        <v>7432</v>
      </c>
      <c r="BQ34" s="21"/>
      <c r="BR34" s="96">
        <f>IF(AF34,$BJ34,0)</f>
        <v>0</v>
      </c>
      <c r="BS34" s="21"/>
      <c r="BT34" s="96">
        <f>IF(AL34,$BJ34,0)</f>
        <v>7432</v>
      </c>
    </row>
    <row r="35" spans="1:72" ht="8.85" customHeight="1" x14ac:dyDescent="0.3">
      <c r="A35" s="10">
        <v>19</v>
      </c>
      <c r="B35" s="21"/>
      <c r="C35" s="10" t="s">
        <v>103</v>
      </c>
      <c r="D35" s="21"/>
      <c r="E35" s="70">
        <v>21981350</v>
      </c>
      <c r="F35" s="21"/>
      <c r="G35" s="66">
        <f>(E35/$BJ35)</f>
        <v>272.10366042360397</v>
      </c>
      <c r="H35" s="21"/>
      <c r="I35" s="66">
        <f>IF(G$60,G35/G$60*100,0)</f>
        <v>88.259840798830865</v>
      </c>
      <c r="J35" s="21"/>
      <c r="K35" s="70">
        <v>0</v>
      </c>
      <c r="L35" s="21"/>
      <c r="M35" s="70">
        <v>19191071</v>
      </c>
      <c r="N35" s="21"/>
      <c r="O35" s="66">
        <f>(M35/$BJ35)</f>
        <v>237.56323731478159</v>
      </c>
      <c r="P35" s="21"/>
      <c r="Q35" s="66">
        <f>IF(O$60,O35/O$60*100,0)</f>
        <v>96.221877915716377</v>
      </c>
      <c r="R35" s="21"/>
      <c r="S35" s="70">
        <v>15193201</v>
      </c>
      <c r="T35" s="21"/>
      <c r="U35" s="66">
        <f>(S35/$BJ35)</f>
        <v>188.07423591597242</v>
      </c>
      <c r="V35" s="21"/>
      <c r="W35" s="66">
        <f>IF(U$60,U35/U$60*100,0)</f>
        <v>116.67848666395983</v>
      </c>
      <c r="X35" s="21"/>
      <c r="Y35" s="70">
        <v>0</v>
      </c>
      <c r="Z35" s="21"/>
      <c r="AA35" s="70">
        <v>15193201</v>
      </c>
      <c r="AB35" s="21"/>
      <c r="AC35" s="70">
        <v>0</v>
      </c>
      <c r="AD35" s="21"/>
      <c r="AE35" s="21"/>
      <c r="AF35" s="70">
        <v>926855</v>
      </c>
      <c r="AG35" s="21"/>
      <c r="AH35" s="66">
        <f>(AF35/$BJ35)</f>
        <v>11.473391678942352</v>
      </c>
      <c r="AI35" s="21"/>
      <c r="AJ35" s="66">
        <f>IF(AH$60,AH35/AH$60*100,0)</f>
        <v>64.12051743771022</v>
      </c>
      <c r="AK35" s="21"/>
      <c r="AL35" s="70">
        <v>2341655</v>
      </c>
      <c r="AM35" s="21"/>
      <c r="AN35" s="66">
        <f>(AL35/$BJ35)</f>
        <v>28.986977458128568</v>
      </c>
      <c r="AO35" s="21"/>
      <c r="AP35" s="66">
        <f>IF(AN$60,AN35/AN$60*100,0)</f>
        <v>86.561853886707027</v>
      </c>
      <c r="AQ35" s="21"/>
      <c r="AR35" s="70">
        <f t="shared" si="0"/>
        <v>59634132</v>
      </c>
      <c r="AS35" s="21"/>
      <c r="AT35" s="70">
        <v>11455719</v>
      </c>
      <c r="AU35" s="21"/>
      <c r="AV35" s="66">
        <f>IF(AR$35,AT35/AR$35*100,0)</f>
        <v>19.210003760933418</v>
      </c>
      <c r="AW35" s="21"/>
      <c r="AX35" s="70">
        <v>449801</v>
      </c>
      <c r="AY35" s="21"/>
      <c r="AZ35" s="66">
        <f t="shared" si="1"/>
        <v>0.75426770695681455</v>
      </c>
      <c r="BA35" s="21"/>
      <c r="BB35" s="70">
        <v>278961</v>
      </c>
      <c r="BC35" s="21"/>
      <c r="BD35" s="66">
        <f t="shared" si="2"/>
        <v>0.46778747446177299</v>
      </c>
      <c r="BE35" s="21"/>
      <c r="BF35" s="70">
        <v>7079848</v>
      </c>
      <c r="BG35" s="21"/>
      <c r="BH35" s="10">
        <v>19</v>
      </c>
      <c r="BI35" s="21"/>
      <c r="BJ35" s="96">
        <v>80783</v>
      </c>
      <c r="BK35" s="21"/>
      <c r="BL35" s="96">
        <f>IF(E35,$BJ35,0)</f>
        <v>80783</v>
      </c>
      <c r="BM35" s="21"/>
      <c r="BN35" s="96">
        <f>IF(M35,$BJ35,0)</f>
        <v>80783</v>
      </c>
      <c r="BO35" s="21"/>
      <c r="BP35" s="96">
        <f>IF(S35,$BJ35,0)</f>
        <v>80783</v>
      </c>
      <c r="BQ35" s="21"/>
      <c r="BR35" s="96">
        <f>IF(AF35,$BJ35,0)</f>
        <v>80783</v>
      </c>
      <c r="BS35" s="21"/>
      <c r="BT35" s="96">
        <f>IF(AL35,$BJ35,0)</f>
        <v>80783</v>
      </c>
    </row>
    <row r="36" spans="1:72" ht="8.85" customHeight="1" x14ac:dyDescent="0.3">
      <c r="A36" s="10">
        <v>20</v>
      </c>
      <c r="B36" s="21"/>
      <c r="C36" s="10" t="s">
        <v>104</v>
      </c>
      <c r="D36" s="21"/>
      <c r="E36" s="70">
        <v>14657749</v>
      </c>
      <c r="F36" s="21"/>
      <c r="G36" s="66">
        <f>(E36/$BJ36)</f>
        <v>351.02495389994493</v>
      </c>
      <c r="H36" s="21"/>
      <c r="I36" s="66">
        <f>IF(G$60,G36/G$60*100,0)</f>
        <v>113.85883783920816</v>
      </c>
      <c r="J36" s="21"/>
      <c r="K36" s="70">
        <v>0</v>
      </c>
      <c r="L36" s="21"/>
      <c r="M36" s="70">
        <v>11872781</v>
      </c>
      <c r="N36" s="21"/>
      <c r="O36" s="66">
        <f>(M36/$BJ36)</f>
        <v>284.33031587518258</v>
      </c>
      <c r="P36" s="21"/>
      <c r="Q36" s="66">
        <f>IF(O$60,O36/O$60*100,0)</f>
        <v>115.1642705795733</v>
      </c>
      <c r="R36" s="21"/>
      <c r="S36" s="70">
        <v>6518728</v>
      </c>
      <c r="T36" s="21"/>
      <c r="U36" s="66">
        <f>(S36/$BJ36)</f>
        <v>156.11102330148239</v>
      </c>
      <c r="V36" s="21"/>
      <c r="W36" s="66">
        <f>IF(U$60,U36/U$60*100,0)</f>
        <v>96.848980200122256</v>
      </c>
      <c r="X36" s="21"/>
      <c r="Y36" s="70">
        <v>0</v>
      </c>
      <c r="Z36" s="21"/>
      <c r="AA36" s="70">
        <v>5873844</v>
      </c>
      <c r="AB36" s="21"/>
      <c r="AC36" s="70">
        <v>0</v>
      </c>
      <c r="AD36" s="21"/>
      <c r="AE36" s="21"/>
      <c r="AF36" s="70">
        <v>1311908</v>
      </c>
      <c r="AG36" s="21"/>
      <c r="AH36" s="66">
        <f>(AF36/$BJ36)</f>
        <v>31.417678473070385</v>
      </c>
      <c r="AI36" s="21"/>
      <c r="AJ36" s="66">
        <f>IF(AH$60,AH36/AH$60*100,0)</f>
        <v>175.58171609204459</v>
      </c>
      <c r="AK36" s="21"/>
      <c r="AL36" s="70">
        <v>1983792</v>
      </c>
      <c r="AM36" s="21"/>
      <c r="AN36" s="66">
        <f>(AL36/$BJ36)</f>
        <v>47.508010632947766</v>
      </c>
      <c r="AO36" s="21"/>
      <c r="AP36" s="66">
        <f>IF(AN$60,AN36/AN$60*100,0)</f>
        <v>141.86996491088618</v>
      </c>
      <c r="AQ36" s="21"/>
      <c r="AR36" s="70">
        <f t="shared" si="0"/>
        <v>36344958</v>
      </c>
      <c r="AS36" s="21"/>
      <c r="AT36" s="70">
        <v>1531857</v>
      </c>
      <c r="AU36" s="21"/>
      <c r="AV36" s="66">
        <f>IF(AR$36,AT36/AR$36*100,0)</f>
        <v>4.214771688551683</v>
      </c>
      <c r="AW36" s="21"/>
      <c r="AX36" s="70">
        <v>539382</v>
      </c>
      <c r="AY36" s="21"/>
      <c r="AZ36" s="66">
        <f t="shared" si="1"/>
        <v>1.484062796275621</v>
      </c>
      <c r="BA36" s="21"/>
      <c r="BB36" s="70">
        <v>284742</v>
      </c>
      <c r="BC36" s="21"/>
      <c r="BD36" s="66">
        <f t="shared" si="2"/>
        <v>0.78344291937275046</v>
      </c>
      <c r="BE36" s="21"/>
      <c r="BF36" s="70">
        <v>1159731</v>
      </c>
      <c r="BG36" s="21"/>
      <c r="BH36" s="10">
        <v>20</v>
      </c>
      <c r="BI36" s="21"/>
      <c r="BJ36" s="96">
        <v>41757</v>
      </c>
      <c r="BK36" s="21"/>
      <c r="BL36" s="96">
        <f>IF(E36,$BJ36,0)</f>
        <v>41757</v>
      </c>
      <c r="BM36" s="21"/>
      <c r="BN36" s="96">
        <f>IF(M36,$BJ36,0)</f>
        <v>41757</v>
      </c>
      <c r="BO36" s="21"/>
      <c r="BP36" s="96">
        <f>IF(S36,$BJ36,0)</f>
        <v>41757</v>
      </c>
      <c r="BQ36" s="21"/>
      <c r="BR36" s="96">
        <f>IF(AF36,$BJ36,0)</f>
        <v>41757</v>
      </c>
      <c r="BS36" s="21"/>
      <c r="BT36" s="96">
        <f>IF(AL36,$BJ36,0)</f>
        <v>41757</v>
      </c>
    </row>
    <row r="37" spans="1:72" ht="8.85" customHeight="1" x14ac:dyDescent="0.3">
      <c r="A37" s="29"/>
      <c r="B37" s="21"/>
      <c r="D37" s="21"/>
      <c r="E37" s="27"/>
      <c r="F37" s="21"/>
      <c r="G37" s="21"/>
      <c r="H37" s="21"/>
      <c r="I37" s="21"/>
      <c r="J37" s="21"/>
      <c r="K37" s="27"/>
      <c r="L37" s="21"/>
      <c r="M37" s="27"/>
      <c r="N37" s="21"/>
      <c r="O37" s="21"/>
      <c r="P37" s="21"/>
      <c r="Q37" s="21"/>
      <c r="R37" s="21"/>
      <c r="S37" s="27"/>
      <c r="T37" s="21"/>
      <c r="U37" s="21"/>
      <c r="V37" s="21"/>
      <c r="W37" s="21"/>
      <c r="X37" s="21"/>
      <c r="Y37" s="27"/>
      <c r="Z37" s="21"/>
      <c r="AA37" s="27"/>
      <c r="AB37" s="21"/>
      <c r="AC37" s="27"/>
      <c r="AD37" s="21"/>
      <c r="AE37" s="21"/>
      <c r="AF37" s="27"/>
      <c r="AG37" s="21"/>
      <c r="AH37" s="21"/>
      <c r="AI37" s="21"/>
      <c r="AJ37" s="21"/>
      <c r="AK37" s="21"/>
      <c r="AL37" s="27"/>
      <c r="AM37" s="21"/>
      <c r="AN37" s="21"/>
      <c r="AO37" s="21"/>
      <c r="AP37" s="21"/>
      <c r="AQ37" s="21"/>
      <c r="AR37" s="27"/>
      <c r="AS37" s="21"/>
      <c r="AT37" s="27"/>
      <c r="AU37" s="21"/>
      <c r="AV37" s="21"/>
      <c r="AW37" s="21"/>
      <c r="AX37" s="27"/>
      <c r="AY37" s="21"/>
      <c r="AZ37" s="21"/>
      <c r="BA37" s="21"/>
      <c r="BB37" s="27"/>
      <c r="BC37" s="21"/>
      <c r="BD37" s="21"/>
      <c r="BE37" s="21"/>
      <c r="BF37" s="27"/>
      <c r="BG37" s="21"/>
      <c r="BH37" s="29"/>
      <c r="BI37" s="21"/>
      <c r="BJ37" s="27"/>
      <c r="BK37" s="21"/>
      <c r="BL37" s="21"/>
      <c r="BM37" s="21"/>
      <c r="BN37" s="21"/>
      <c r="BO37" s="21"/>
      <c r="BP37" s="21"/>
      <c r="BQ37" s="21"/>
      <c r="BR37" s="21"/>
      <c r="BS37" s="21"/>
      <c r="BT37" s="21"/>
    </row>
    <row r="38" spans="1:72" ht="8.85" customHeight="1" x14ac:dyDescent="0.3">
      <c r="A38" s="10">
        <v>21</v>
      </c>
      <c r="B38" s="21"/>
      <c r="C38" s="10" t="s">
        <v>105</v>
      </c>
      <c r="D38" s="21"/>
      <c r="E38" s="70">
        <v>3722354</v>
      </c>
      <c r="F38" s="21"/>
      <c r="G38" s="66">
        <f>(E38/$BJ38)</f>
        <v>223.752945419572</v>
      </c>
      <c r="H38" s="21"/>
      <c r="I38" s="66">
        <f>IF(G$60,G38/G$60*100,0)</f>
        <v>72.576750015994335</v>
      </c>
      <c r="J38" s="21"/>
      <c r="K38" s="70">
        <v>0</v>
      </c>
      <c r="L38" s="21"/>
      <c r="M38" s="70">
        <v>3156627</v>
      </c>
      <c r="N38" s="21"/>
      <c r="O38" s="66">
        <f>(M38/$BJ38)</f>
        <v>189.74675402741045</v>
      </c>
      <c r="P38" s="21"/>
      <c r="Q38" s="66">
        <f>IF(O$60,O38/O$60*100,0)</f>
        <v>76.854437611222608</v>
      </c>
      <c r="R38" s="21"/>
      <c r="S38" s="70">
        <v>774923</v>
      </c>
      <c r="T38" s="21"/>
      <c r="U38" s="66">
        <f>(S38/$BJ38)</f>
        <v>46.581089204135608</v>
      </c>
      <c r="V38" s="21"/>
      <c r="W38" s="66">
        <f>IF(U$60,U38/U$60*100,0)</f>
        <v>28.898221859190258</v>
      </c>
      <c r="X38" s="21"/>
      <c r="Y38" s="70">
        <v>0</v>
      </c>
      <c r="Z38" s="21"/>
      <c r="AA38" s="70">
        <v>774923</v>
      </c>
      <c r="AB38" s="21"/>
      <c r="AC38" s="70">
        <v>0</v>
      </c>
      <c r="AD38" s="21"/>
      <c r="AE38" s="21"/>
      <c r="AF38" s="70">
        <v>20</v>
      </c>
      <c r="AG38" s="21"/>
      <c r="AH38" s="66">
        <f>(AF38/$BJ38)</f>
        <v>1.2022120702091848E-3</v>
      </c>
      <c r="AI38" s="21"/>
      <c r="AJ38" s="66">
        <f>IF(AH$60,AH38/AH$60*100,0)</f>
        <v>6.7187159794391141E-3</v>
      </c>
      <c r="AK38" s="21"/>
      <c r="AL38" s="70">
        <v>649099</v>
      </c>
      <c r="AM38" s="21"/>
      <c r="AN38" s="66">
        <f>(AL38/$BJ38)</f>
        <v>39.017732628035589</v>
      </c>
      <c r="AO38" s="21"/>
      <c r="AP38" s="66">
        <f>IF(AN$60,AN38/AN$60*100,0)</f>
        <v>116.51602087928315</v>
      </c>
      <c r="AQ38" s="21"/>
      <c r="AR38" s="70">
        <f t="shared" ref="AR38:AR47" si="4">(E38+M38+S38+AF38+AL38)</f>
        <v>8303023</v>
      </c>
      <c r="AS38" s="21"/>
      <c r="AT38" s="70">
        <v>758781</v>
      </c>
      <c r="AU38" s="21"/>
      <c r="AV38" s="66">
        <f>IF(AR$38,AT38/AR$38*100,0)</f>
        <v>9.1386113226471846</v>
      </c>
      <c r="AW38" s="21"/>
      <c r="AX38" s="70">
        <v>70721</v>
      </c>
      <c r="AY38" s="21"/>
      <c r="AZ38" s="66">
        <f t="shared" ref="AZ38:AZ47" si="5">IF($AR38,AX38/$AR38*100,0)</f>
        <v>0.85175001923998039</v>
      </c>
      <c r="BA38" s="21"/>
      <c r="BB38" s="70">
        <v>18947</v>
      </c>
      <c r="BC38" s="21"/>
      <c r="BD38" s="66">
        <f t="shared" ref="BD38:BD47" si="6">IF($AR38,BB38/$AR38*100,0)</f>
        <v>0.22819399633121576</v>
      </c>
      <c r="BE38" s="21"/>
      <c r="BF38" s="70">
        <v>257559</v>
      </c>
      <c r="BG38" s="21"/>
      <c r="BH38" s="10">
        <v>21</v>
      </c>
      <c r="BI38" s="21"/>
      <c r="BJ38" s="96">
        <v>16636</v>
      </c>
      <c r="BK38" s="21"/>
      <c r="BL38" s="96">
        <f>IF(E38,$BJ38,0)</f>
        <v>16636</v>
      </c>
      <c r="BM38" s="21"/>
      <c r="BN38" s="96">
        <f>IF(M38,$BJ38,0)</f>
        <v>16636</v>
      </c>
      <c r="BO38" s="21"/>
      <c r="BP38" s="96">
        <f>IF(S38,$BJ38,0)</f>
        <v>16636</v>
      </c>
      <c r="BQ38" s="21"/>
      <c r="BR38" s="96">
        <f>IF(AF38,$BJ38,0)</f>
        <v>16636</v>
      </c>
      <c r="BS38" s="21"/>
      <c r="BT38" s="96">
        <f>IF(AL38,$BJ38,0)</f>
        <v>16636</v>
      </c>
    </row>
    <row r="39" spans="1:72" ht="8.85" customHeight="1" x14ac:dyDescent="0.3">
      <c r="A39" s="10">
        <v>22</v>
      </c>
      <c r="B39" s="21"/>
      <c r="C39" s="10" t="s">
        <v>106</v>
      </c>
      <c r="D39" s="21"/>
      <c r="E39" s="70">
        <v>3988845</v>
      </c>
      <c r="F39" s="21"/>
      <c r="G39" s="66">
        <f>(E39/$BJ39)</f>
        <v>311.79903071992499</v>
      </c>
      <c r="H39" s="21"/>
      <c r="I39" s="66">
        <f>IF(G$60,G39/G$60*100,0)</f>
        <v>101.13547450897562</v>
      </c>
      <c r="J39" s="21"/>
      <c r="K39" s="70">
        <v>0</v>
      </c>
      <c r="L39" s="21"/>
      <c r="M39" s="70">
        <v>2585280</v>
      </c>
      <c r="N39" s="21"/>
      <c r="O39" s="66">
        <f>(M39/$BJ39)</f>
        <v>202.08551551629799</v>
      </c>
      <c r="P39" s="21"/>
      <c r="Q39" s="66">
        <f>IF(O$60,O39/O$60*100,0)</f>
        <v>81.852091351905187</v>
      </c>
      <c r="R39" s="21"/>
      <c r="S39" s="70">
        <v>3761962</v>
      </c>
      <c r="T39" s="21"/>
      <c r="U39" s="66">
        <f>(S39/$BJ39)</f>
        <v>294.06409755334948</v>
      </c>
      <c r="V39" s="21"/>
      <c r="W39" s="66">
        <f>IF(U$60,U39/U$60*100,0)</f>
        <v>182.43303617650892</v>
      </c>
      <c r="X39" s="21"/>
      <c r="Y39" s="70">
        <v>3300026</v>
      </c>
      <c r="Z39" s="21"/>
      <c r="AA39" s="70">
        <v>129906</v>
      </c>
      <c r="AB39" s="21"/>
      <c r="AC39" s="70">
        <v>332030</v>
      </c>
      <c r="AD39" s="21"/>
      <c r="AE39" s="21"/>
      <c r="AF39" s="70">
        <v>337448</v>
      </c>
      <c r="AG39" s="21"/>
      <c r="AH39" s="66">
        <f>(AF39/$BJ39)</f>
        <v>26.377550222778083</v>
      </c>
      <c r="AI39" s="21"/>
      <c r="AJ39" s="66">
        <f>IF(AH$60,AH39/AH$60*100,0)</f>
        <v>147.41431447232102</v>
      </c>
      <c r="AK39" s="21"/>
      <c r="AL39" s="70">
        <v>367413</v>
      </c>
      <c r="AM39" s="21"/>
      <c r="AN39" s="66">
        <f>(AL39/$BJ39)</f>
        <v>28.719846791213946</v>
      </c>
      <c r="AO39" s="21"/>
      <c r="AP39" s="66">
        <f>IF(AN$60,AN39/AN$60*100,0)</f>
        <v>85.764139609959017</v>
      </c>
      <c r="AQ39" s="21"/>
      <c r="AR39" s="70">
        <f t="shared" si="4"/>
        <v>11040948</v>
      </c>
      <c r="AS39" s="21"/>
      <c r="AT39" s="70">
        <v>2987951</v>
      </c>
      <c r="AU39" s="21"/>
      <c r="AV39" s="66">
        <f>IF(AR$39,AT39/AR$39*100,0)</f>
        <v>27.062449709934327</v>
      </c>
      <c r="AW39" s="21"/>
      <c r="AX39" s="70">
        <v>269612</v>
      </c>
      <c r="AY39" s="21"/>
      <c r="AZ39" s="66">
        <f t="shared" si="5"/>
        <v>2.441927993864295</v>
      </c>
      <c r="BA39" s="21"/>
      <c r="BB39" s="70">
        <v>96327</v>
      </c>
      <c r="BC39" s="21"/>
      <c r="BD39" s="66">
        <f t="shared" si="6"/>
        <v>0.87245225681707761</v>
      </c>
      <c r="BE39" s="21"/>
      <c r="BF39" s="70">
        <v>702057</v>
      </c>
      <c r="BG39" s="21"/>
      <c r="BH39" s="10">
        <v>22</v>
      </c>
      <c r="BI39" s="21"/>
      <c r="BJ39" s="96">
        <v>12793</v>
      </c>
      <c r="BK39" s="21"/>
      <c r="BL39" s="96">
        <f>IF(E39,$BJ39,0)</f>
        <v>12793</v>
      </c>
      <c r="BM39" s="21"/>
      <c r="BN39" s="96">
        <f>IF(M39,$BJ39,0)</f>
        <v>12793</v>
      </c>
      <c r="BO39" s="21"/>
      <c r="BP39" s="96">
        <f>IF(S39,$BJ39,0)</f>
        <v>12793</v>
      </c>
      <c r="BQ39" s="21"/>
      <c r="BR39" s="96">
        <f>IF(AF39,$BJ39,0)</f>
        <v>12793</v>
      </c>
      <c r="BS39" s="21"/>
      <c r="BT39" s="96">
        <f>IF(AL39,$BJ39,0)</f>
        <v>12793</v>
      </c>
    </row>
    <row r="40" spans="1:72" ht="8.85" customHeight="1" x14ac:dyDescent="0.3">
      <c r="A40" s="10">
        <v>23</v>
      </c>
      <c r="B40" s="21"/>
      <c r="C40" s="10" t="s">
        <v>107</v>
      </c>
      <c r="D40" s="21"/>
      <c r="E40" s="70">
        <v>66887988</v>
      </c>
      <c r="F40" s="21"/>
      <c r="G40" s="66">
        <f>(E40/$BJ40)</f>
        <v>369.54689502762432</v>
      </c>
      <c r="H40" s="21"/>
      <c r="I40" s="66">
        <f>IF(G$60,G40/G$60*100,0)</f>
        <v>119.86663491429847</v>
      </c>
      <c r="J40" s="21"/>
      <c r="K40" s="70">
        <v>0</v>
      </c>
      <c r="L40" s="21"/>
      <c r="M40" s="70">
        <v>45071769</v>
      </c>
      <c r="N40" s="21"/>
      <c r="O40" s="66">
        <f>(M40/$BJ40)</f>
        <v>249.01529834254143</v>
      </c>
      <c r="P40" s="21"/>
      <c r="Q40" s="66">
        <f>IF(O$60,O40/O$60*100,0)</f>
        <v>100.86038524770868</v>
      </c>
      <c r="R40" s="21"/>
      <c r="S40" s="70">
        <v>30504846</v>
      </c>
      <c r="T40" s="21"/>
      <c r="U40" s="66">
        <f>(S40/$BJ40)</f>
        <v>168.53506077348067</v>
      </c>
      <c r="V40" s="21"/>
      <c r="W40" s="66">
        <f>IF(U$60,U40/U$60*100,0)</f>
        <v>104.55667011006157</v>
      </c>
      <c r="X40" s="21"/>
      <c r="Y40" s="70">
        <v>17353163</v>
      </c>
      <c r="Z40" s="21"/>
      <c r="AA40" s="70">
        <v>12096597</v>
      </c>
      <c r="AB40" s="21"/>
      <c r="AC40" s="70">
        <v>478440</v>
      </c>
      <c r="AD40" s="21"/>
      <c r="AE40" s="21"/>
      <c r="AF40" s="70">
        <v>4100865</v>
      </c>
      <c r="AG40" s="21"/>
      <c r="AH40" s="66">
        <f>(AF40/$BJ40)</f>
        <v>22.656712707182319</v>
      </c>
      <c r="AI40" s="21"/>
      <c r="AJ40" s="66">
        <f>IF(AH$60,AH40/AH$60*100,0)</f>
        <v>126.61993792893801</v>
      </c>
      <c r="AK40" s="21"/>
      <c r="AL40" s="70">
        <v>254526</v>
      </c>
      <c r="AM40" s="21"/>
      <c r="AN40" s="66">
        <f>(AL40/$BJ40)</f>
        <v>1.406220994475138</v>
      </c>
      <c r="AO40" s="21"/>
      <c r="AP40" s="66">
        <f>IF(AN$60,AN40/AN$60*100,0)</f>
        <v>4.1993028225177174</v>
      </c>
      <c r="AQ40" s="21"/>
      <c r="AR40" s="70">
        <f t="shared" si="4"/>
        <v>146819994</v>
      </c>
      <c r="AS40" s="21"/>
      <c r="AT40" s="70">
        <v>10377207</v>
      </c>
      <c r="AU40" s="21"/>
      <c r="AV40" s="66">
        <f>IF(AR$40,AT40/AR$40*100,0)</f>
        <v>7.0679794469954818</v>
      </c>
      <c r="AW40" s="21"/>
      <c r="AX40" s="70">
        <v>551526</v>
      </c>
      <c r="AY40" s="21"/>
      <c r="AZ40" s="66">
        <f t="shared" si="5"/>
        <v>0.37564774726799133</v>
      </c>
      <c r="BA40" s="21"/>
      <c r="BB40" s="70">
        <v>461552</v>
      </c>
      <c r="BC40" s="21"/>
      <c r="BD40" s="66">
        <f t="shared" si="6"/>
        <v>0.31436590305268641</v>
      </c>
      <c r="BE40" s="21"/>
      <c r="BF40" s="70">
        <v>4738458</v>
      </c>
      <c r="BG40" s="21"/>
      <c r="BH40" s="10">
        <v>23</v>
      </c>
      <c r="BI40" s="21"/>
      <c r="BJ40" s="96">
        <v>181000</v>
      </c>
      <c r="BK40" s="21"/>
      <c r="BL40" s="96">
        <f>IF(E40,$BJ40,0)</f>
        <v>181000</v>
      </c>
      <c r="BM40" s="21"/>
      <c r="BN40" s="96">
        <f>IF(M40,$BJ40,0)</f>
        <v>181000</v>
      </c>
      <c r="BO40" s="21"/>
      <c r="BP40" s="96">
        <f>IF(S40,$BJ40,0)</f>
        <v>181000</v>
      </c>
      <c r="BQ40" s="21"/>
      <c r="BR40" s="96">
        <f>IF(AF40,$BJ40,0)</f>
        <v>181000</v>
      </c>
      <c r="BS40" s="21"/>
      <c r="BT40" s="96">
        <f>IF(AL40,$BJ40,0)</f>
        <v>181000</v>
      </c>
    </row>
    <row r="41" spans="1:72" ht="8.85" customHeight="1" x14ac:dyDescent="0.3">
      <c r="A41" s="10">
        <v>24</v>
      </c>
      <c r="B41" s="21"/>
      <c r="C41" s="10" t="s">
        <v>108</v>
      </c>
      <c r="D41" s="21"/>
      <c r="E41" s="70">
        <v>75095006</v>
      </c>
      <c r="F41" s="21"/>
      <c r="G41" s="66">
        <f>(E41/$BJ41)</f>
        <v>306.44268610183877</v>
      </c>
      <c r="H41" s="21"/>
      <c r="I41" s="66">
        <f>IF(G$60,G41/G$60*100,0)</f>
        <v>99.398084712307693</v>
      </c>
      <c r="J41" s="21"/>
      <c r="K41" s="70">
        <v>0</v>
      </c>
      <c r="L41" s="21"/>
      <c r="M41" s="70">
        <v>48344824</v>
      </c>
      <c r="N41" s="21"/>
      <c r="O41" s="66">
        <f>(M41/$BJ41)</f>
        <v>197.28232960898416</v>
      </c>
      <c r="P41" s="21"/>
      <c r="Q41" s="66">
        <f>IF(O$60,O41/O$60*100,0)</f>
        <v>79.906623807330334</v>
      </c>
      <c r="R41" s="21"/>
      <c r="S41" s="70">
        <v>45457051</v>
      </c>
      <c r="T41" s="21"/>
      <c r="U41" s="66">
        <f>(S41/$BJ41)</f>
        <v>185.49809837831663</v>
      </c>
      <c r="V41" s="21"/>
      <c r="W41" s="66">
        <f>IF(U$60,U41/U$60*100,0)</f>
        <v>115.08028886792469</v>
      </c>
      <c r="X41" s="21"/>
      <c r="Y41" s="70">
        <v>30247786</v>
      </c>
      <c r="Z41" s="21"/>
      <c r="AA41" s="70">
        <v>8386143</v>
      </c>
      <c r="AB41" s="21"/>
      <c r="AC41" s="70">
        <v>160023</v>
      </c>
      <c r="AD41" s="21"/>
      <c r="AE41" s="21"/>
      <c r="AF41" s="70">
        <v>2336554</v>
      </c>
      <c r="AG41" s="21"/>
      <c r="AH41" s="66">
        <f>(AF41/$BJ41)</f>
        <v>9.5348535424845142</v>
      </c>
      <c r="AI41" s="21"/>
      <c r="AJ41" s="66">
        <f>IF(AH$60,AH41/AH$60*100,0)</f>
        <v>53.28674902287046</v>
      </c>
      <c r="AK41" s="21"/>
      <c r="AL41" s="70">
        <v>7571245</v>
      </c>
      <c r="AM41" s="21"/>
      <c r="AN41" s="66">
        <f>(AL41/$BJ41)</f>
        <v>30.896231034792333</v>
      </c>
      <c r="AO41" s="21"/>
      <c r="AP41" s="66">
        <f>IF(AN$60,AN41/AN$60*100,0)</f>
        <v>92.263328949933978</v>
      </c>
      <c r="AQ41" s="21"/>
      <c r="AR41" s="70">
        <f t="shared" si="4"/>
        <v>178804680</v>
      </c>
      <c r="AS41" s="21"/>
      <c r="AT41" s="70">
        <v>24898150</v>
      </c>
      <c r="AU41" s="21"/>
      <c r="AV41" s="66">
        <f>IF(AR$41,AT41/AR$41*100,0)</f>
        <v>13.924775347043489</v>
      </c>
      <c r="AW41" s="21"/>
      <c r="AX41" s="70">
        <v>1643972</v>
      </c>
      <c r="AY41" s="21"/>
      <c r="AZ41" s="66">
        <f t="shared" si="5"/>
        <v>0.91942336184936546</v>
      </c>
      <c r="BA41" s="21"/>
      <c r="BB41" s="70">
        <v>1414029</v>
      </c>
      <c r="BC41" s="21"/>
      <c r="BD41" s="66">
        <f t="shared" si="6"/>
        <v>0.79082326033076988</v>
      </c>
      <c r="BE41" s="21"/>
      <c r="BF41" s="70">
        <v>7876074</v>
      </c>
      <c r="BG41" s="21"/>
      <c r="BH41" s="10">
        <v>24</v>
      </c>
      <c r="BI41" s="21"/>
      <c r="BJ41" s="96">
        <v>245054</v>
      </c>
      <c r="BK41" s="21"/>
      <c r="BL41" s="96">
        <f>IF(E41,$BJ41,0)</f>
        <v>245054</v>
      </c>
      <c r="BM41" s="21"/>
      <c r="BN41" s="96">
        <f>IF(M41,$BJ41,0)</f>
        <v>245054</v>
      </c>
      <c r="BO41" s="21"/>
      <c r="BP41" s="96">
        <f>IF(S41,$BJ41,0)</f>
        <v>245054</v>
      </c>
      <c r="BQ41" s="21"/>
      <c r="BR41" s="96">
        <f>IF(AF41,$BJ41,0)</f>
        <v>245054</v>
      </c>
      <c r="BS41" s="21"/>
      <c r="BT41" s="96">
        <f>IF(AL41,$BJ41,0)</f>
        <v>245054</v>
      </c>
    </row>
    <row r="42" spans="1:72" ht="8.85" customHeight="1" x14ac:dyDescent="0.3">
      <c r="A42" s="10">
        <v>25</v>
      </c>
      <c r="B42" s="21"/>
      <c r="C42" s="10" t="s">
        <v>109</v>
      </c>
      <c r="D42" s="21"/>
      <c r="E42" s="70">
        <v>1980481</v>
      </c>
      <c r="F42" s="21"/>
      <c r="G42" s="66">
        <f>(E42/$BJ42)</f>
        <v>510.56483629801494</v>
      </c>
      <c r="H42" s="21"/>
      <c r="I42" s="66">
        <f>IF(G$60,G42/G$60*100,0)</f>
        <v>165.60736852636236</v>
      </c>
      <c r="J42" s="21"/>
      <c r="K42" s="70">
        <v>0</v>
      </c>
      <c r="L42" s="21"/>
      <c r="M42" s="70">
        <v>300870</v>
      </c>
      <c r="N42" s="21"/>
      <c r="O42" s="66">
        <f>(M42/$BJ42)</f>
        <v>77.56380510440836</v>
      </c>
      <c r="P42" s="21"/>
      <c r="Q42" s="66">
        <f>IF(O$60,O42/O$60*100,0)</f>
        <v>31.4162034066978</v>
      </c>
      <c r="R42" s="21"/>
      <c r="S42" s="70">
        <v>742534</v>
      </c>
      <c r="T42" s="21"/>
      <c r="U42" s="66">
        <f>(S42/$BJ42)</f>
        <v>191.42407837071411</v>
      </c>
      <c r="V42" s="21"/>
      <c r="W42" s="66">
        <f>IF(U$60,U42/U$60*100,0)</f>
        <v>118.75667959814021</v>
      </c>
      <c r="X42" s="21"/>
      <c r="Y42" s="70">
        <v>0</v>
      </c>
      <c r="Z42" s="21"/>
      <c r="AA42" s="70">
        <v>742534</v>
      </c>
      <c r="AB42" s="21"/>
      <c r="AC42" s="70">
        <v>0</v>
      </c>
      <c r="AD42" s="21"/>
      <c r="AE42" s="21"/>
      <c r="AF42" s="70">
        <v>99017</v>
      </c>
      <c r="AG42" s="21"/>
      <c r="AH42" s="66">
        <f>(AF42/$BJ42)</f>
        <v>25.526424336169114</v>
      </c>
      <c r="AI42" s="21"/>
      <c r="AJ42" s="66">
        <f>IF(AH$60,AH42/AH$60*100,0)</f>
        <v>142.65768855200486</v>
      </c>
      <c r="AK42" s="21"/>
      <c r="AL42" s="70">
        <v>62056</v>
      </c>
      <c r="AM42" s="21"/>
      <c r="AN42" s="66">
        <f>(AL42/$BJ42)</f>
        <v>15.997937612786801</v>
      </c>
      <c r="AO42" s="21"/>
      <c r="AP42" s="66">
        <f>IF(AN$60,AN42/AN$60*100,0)</f>
        <v>47.773561080214492</v>
      </c>
      <c r="AQ42" s="21"/>
      <c r="AR42" s="70">
        <f t="shared" si="4"/>
        <v>3184958</v>
      </c>
      <c r="AS42" s="21"/>
      <c r="AT42" s="70">
        <v>408938</v>
      </c>
      <c r="AU42" s="21"/>
      <c r="AV42" s="66">
        <f>IF(AR$42,AT42/AR$42*100,0)</f>
        <v>12.839666959501505</v>
      </c>
      <c r="AW42" s="21"/>
      <c r="AX42" s="70">
        <v>295</v>
      </c>
      <c r="AY42" s="21"/>
      <c r="AZ42" s="66">
        <f t="shared" si="5"/>
        <v>9.2622885450922739E-3</v>
      </c>
      <c r="BA42" s="21"/>
      <c r="BB42" s="70">
        <v>8696</v>
      </c>
      <c r="BC42" s="21"/>
      <c r="BD42" s="66">
        <f t="shared" si="6"/>
        <v>0.2730334277563472</v>
      </c>
      <c r="BE42" s="21"/>
      <c r="BF42" s="70">
        <v>125342</v>
      </c>
      <c r="BG42" s="21"/>
      <c r="BH42" s="10">
        <v>25</v>
      </c>
      <c r="BI42" s="21"/>
      <c r="BJ42" s="96">
        <v>3879</v>
      </c>
      <c r="BK42" s="21"/>
      <c r="BL42" s="96">
        <f>IF(E42,$BJ42,0)</f>
        <v>3879</v>
      </c>
      <c r="BM42" s="21"/>
      <c r="BN42" s="96">
        <f>IF(M42,$BJ42,0)</f>
        <v>3879</v>
      </c>
      <c r="BO42" s="21"/>
      <c r="BP42" s="96">
        <f>IF(S42,$BJ42,0)</f>
        <v>3879</v>
      </c>
      <c r="BQ42" s="21"/>
      <c r="BR42" s="96">
        <f>IF(AF42,$BJ42,0)</f>
        <v>3879</v>
      </c>
      <c r="BS42" s="21"/>
      <c r="BT42" s="96">
        <f>IF(AL42,$BJ42,0)</f>
        <v>3879</v>
      </c>
    </row>
    <row r="43" spans="1:72"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9"/>
      <c r="BI43" s="21"/>
      <c r="BJ43" s="27"/>
      <c r="BK43" s="21"/>
      <c r="BL43" s="21"/>
      <c r="BM43" s="21"/>
      <c r="BN43" s="21"/>
      <c r="BO43" s="21"/>
      <c r="BP43" s="21"/>
      <c r="BQ43" s="21"/>
      <c r="BR43" s="21"/>
      <c r="BS43" s="21"/>
      <c r="BT43" s="21"/>
    </row>
    <row r="44" spans="1:72" ht="8.85" customHeight="1" x14ac:dyDescent="0.3">
      <c r="A44" s="10">
        <v>26</v>
      </c>
      <c r="B44" s="21"/>
      <c r="C44" s="10" t="s">
        <v>110</v>
      </c>
      <c r="D44" s="21"/>
      <c r="E44" s="70">
        <v>10835757</v>
      </c>
      <c r="F44" s="21"/>
      <c r="G44" s="66">
        <f>(E44/$BJ44)</f>
        <v>344.75841552656698</v>
      </c>
      <c r="H44" s="21"/>
      <c r="I44" s="66">
        <f>IF(G$60,G44/G$60*100,0)</f>
        <v>111.82621660091583</v>
      </c>
      <c r="J44" s="21"/>
      <c r="K44" s="70">
        <v>0</v>
      </c>
      <c r="L44" s="21"/>
      <c r="M44" s="70">
        <v>6958116</v>
      </c>
      <c r="N44" s="21"/>
      <c r="O44" s="66">
        <f>(M44/$BJ44)</f>
        <v>221.38453706649699</v>
      </c>
      <c r="P44" s="21"/>
      <c r="Q44" s="66">
        <f>IF(O$60,O44/O$60*100,0)</f>
        <v>89.668907272103468</v>
      </c>
      <c r="R44" s="21"/>
      <c r="S44" s="70">
        <v>8584672</v>
      </c>
      <c r="T44" s="21"/>
      <c r="U44" s="66">
        <f>(S44/$BJ44)</f>
        <v>273.13623926185176</v>
      </c>
      <c r="V44" s="21"/>
      <c r="W44" s="66">
        <f>IF(U$60,U44/U$60*100,0)</f>
        <v>169.44970104462664</v>
      </c>
      <c r="X44" s="21"/>
      <c r="Y44" s="70">
        <v>0</v>
      </c>
      <c r="Z44" s="21"/>
      <c r="AA44" s="70">
        <v>8584672</v>
      </c>
      <c r="AB44" s="21"/>
      <c r="AC44" s="70">
        <v>0</v>
      </c>
      <c r="AD44" s="21"/>
      <c r="AE44" s="21"/>
      <c r="AF44" s="70">
        <v>598935</v>
      </c>
      <c r="AG44" s="21"/>
      <c r="AH44" s="66">
        <f>(AF44/$BJ44)</f>
        <v>19.056156538339167</v>
      </c>
      <c r="AI44" s="21"/>
      <c r="AJ44" s="66">
        <f>IF(AH$60,AH44/AH$60*100,0)</f>
        <v>106.49776908208449</v>
      </c>
      <c r="AK44" s="21"/>
      <c r="AL44" s="70">
        <v>278670</v>
      </c>
      <c r="AM44" s="21"/>
      <c r="AN44" s="66">
        <f>(AL44/$BJ44)</f>
        <v>8.8663697104677066</v>
      </c>
      <c r="AO44" s="21"/>
      <c r="AP44" s="66">
        <f>IF(AN$60,AN44/AN$60*100,0)</f>
        <v>26.477041302138595</v>
      </c>
      <c r="AQ44" s="21"/>
      <c r="AR44" s="70">
        <f t="shared" si="4"/>
        <v>27256150</v>
      </c>
      <c r="AS44" s="21"/>
      <c r="AT44" s="70">
        <v>6336937</v>
      </c>
      <c r="AU44" s="21"/>
      <c r="AV44" s="66">
        <f>IF(AR$44,AT44/AR$44*100,0)</f>
        <v>23.249567528796252</v>
      </c>
      <c r="AW44" s="21"/>
      <c r="AX44" s="70">
        <v>355296</v>
      </c>
      <c r="AY44" s="21"/>
      <c r="AZ44" s="66">
        <f t="shared" si="5"/>
        <v>1.3035443376999321</v>
      </c>
      <c r="BA44" s="21"/>
      <c r="BB44" s="70">
        <v>0</v>
      </c>
      <c r="BC44" s="21"/>
      <c r="BD44" s="66">
        <f t="shared" si="6"/>
        <v>0</v>
      </c>
      <c r="BE44" s="21"/>
      <c r="BF44" s="70">
        <v>998448</v>
      </c>
      <c r="BG44" s="21"/>
      <c r="BH44" s="10">
        <v>26</v>
      </c>
      <c r="BI44" s="21"/>
      <c r="BJ44" s="96">
        <v>31430</v>
      </c>
      <c r="BK44" s="21"/>
      <c r="BL44" s="96">
        <f>IF(E44,$BJ44,0)</f>
        <v>31430</v>
      </c>
      <c r="BM44" s="21"/>
      <c r="BN44" s="96">
        <f>IF(M44,$BJ44,0)</f>
        <v>31430</v>
      </c>
      <c r="BO44" s="21"/>
      <c r="BP44" s="96">
        <f>IF(S44,$BJ44,0)</f>
        <v>31430</v>
      </c>
      <c r="BQ44" s="21"/>
      <c r="BR44" s="96">
        <f>IF(AF44,$BJ44,0)</f>
        <v>31430</v>
      </c>
      <c r="BS44" s="21"/>
      <c r="BT44" s="96">
        <f>IF(AL44,$BJ44,0)</f>
        <v>31430</v>
      </c>
    </row>
    <row r="45" spans="1:72" ht="8.85" customHeight="1" x14ac:dyDescent="0.3">
      <c r="A45" s="10">
        <v>27</v>
      </c>
      <c r="B45" s="21"/>
      <c r="C45" s="10" t="s">
        <v>111</v>
      </c>
      <c r="D45" s="21"/>
      <c r="E45" s="70">
        <v>3051030</v>
      </c>
      <c r="F45" s="21"/>
      <c r="G45" s="66">
        <f>(E45/$BJ45)</f>
        <v>246.15006050826946</v>
      </c>
      <c r="H45" s="21"/>
      <c r="I45" s="66">
        <f>IF(G$60,G45/G$60*100,0)</f>
        <v>79.84150275399189</v>
      </c>
      <c r="J45" s="21"/>
      <c r="K45" s="70">
        <v>0</v>
      </c>
      <c r="L45" s="21"/>
      <c r="M45" s="70">
        <v>3465677</v>
      </c>
      <c r="N45" s="21"/>
      <c r="O45" s="66">
        <f>(M45/$BJ45)</f>
        <v>279.60282371924166</v>
      </c>
      <c r="P45" s="21"/>
      <c r="Q45" s="66">
        <f>IF(O$60,O45/O$60*100,0)</f>
        <v>113.24946179763324</v>
      </c>
      <c r="R45" s="21"/>
      <c r="S45" s="70">
        <v>566259</v>
      </c>
      <c r="T45" s="21"/>
      <c r="U45" s="66">
        <f>(S45/$BJ45)</f>
        <v>45.684469544171037</v>
      </c>
      <c r="V45" s="21"/>
      <c r="W45" s="66">
        <f>IF(U$60,U45/U$60*100,0)</f>
        <v>28.341972224420715</v>
      </c>
      <c r="X45" s="21"/>
      <c r="Y45" s="70">
        <v>0</v>
      </c>
      <c r="Z45" s="21"/>
      <c r="AA45" s="70">
        <v>279076</v>
      </c>
      <c r="AB45" s="21"/>
      <c r="AC45" s="70">
        <v>0</v>
      </c>
      <c r="AD45" s="21"/>
      <c r="AE45" s="21"/>
      <c r="AF45" s="70">
        <v>252001</v>
      </c>
      <c r="AG45" s="21"/>
      <c r="AH45" s="66">
        <f>(AF45/$BJ45)</f>
        <v>20.330859217426383</v>
      </c>
      <c r="AI45" s="21"/>
      <c r="AJ45" s="66">
        <f>IF(AH$60,AH45/AH$60*100,0)</f>
        <v>113.62160810453494</v>
      </c>
      <c r="AK45" s="21"/>
      <c r="AL45" s="70">
        <v>84489</v>
      </c>
      <c r="AM45" s="21"/>
      <c r="AN45" s="66">
        <f>(AL45/$BJ45)</f>
        <v>6.8163775716014525</v>
      </c>
      <c r="AO45" s="21"/>
      <c r="AP45" s="66">
        <f>IF(AN$60,AN45/AN$60*100,0)</f>
        <v>20.355288171797039</v>
      </c>
      <c r="AQ45" s="21"/>
      <c r="AR45" s="70">
        <f t="shared" si="4"/>
        <v>7419456</v>
      </c>
      <c r="AS45" s="21"/>
      <c r="AT45" s="70">
        <v>613871</v>
      </c>
      <c r="AU45" s="21"/>
      <c r="AV45" s="66">
        <f>IF(AR$45,AT45/AR$45*100,0)</f>
        <v>8.2738006667874302</v>
      </c>
      <c r="AW45" s="21"/>
      <c r="AX45" s="70">
        <v>26391</v>
      </c>
      <c r="AY45" s="21"/>
      <c r="AZ45" s="66">
        <f t="shared" si="5"/>
        <v>0.3556999327174391</v>
      </c>
      <c r="BA45" s="21"/>
      <c r="BB45" s="70">
        <v>0</v>
      </c>
      <c r="BC45" s="21"/>
      <c r="BD45" s="66">
        <f t="shared" si="6"/>
        <v>0</v>
      </c>
      <c r="BE45" s="21"/>
      <c r="BF45" s="70">
        <v>631139</v>
      </c>
      <c r="BG45" s="21"/>
      <c r="BH45" s="10">
        <v>27</v>
      </c>
      <c r="BI45" s="21"/>
      <c r="BJ45" s="96">
        <v>12395</v>
      </c>
      <c r="BK45" s="21"/>
      <c r="BL45" s="96">
        <f>IF(E45,$BJ45,0)</f>
        <v>12395</v>
      </c>
      <c r="BM45" s="21"/>
      <c r="BN45" s="96">
        <f>IF(M45,$BJ45,0)</f>
        <v>12395</v>
      </c>
      <c r="BO45" s="21"/>
      <c r="BP45" s="96">
        <f>IF(S45,$BJ45,0)</f>
        <v>12395</v>
      </c>
      <c r="BQ45" s="21"/>
      <c r="BR45" s="96">
        <f>IF(AF45,$BJ45,0)</f>
        <v>12395</v>
      </c>
      <c r="BS45" s="21"/>
      <c r="BT45" s="96">
        <f>IF(AL45,$BJ45,0)</f>
        <v>12395</v>
      </c>
    </row>
    <row r="46" spans="1:72" ht="8.85" customHeight="1" x14ac:dyDescent="0.3">
      <c r="A46" s="10">
        <v>28</v>
      </c>
      <c r="B46" s="21"/>
      <c r="C46" s="10" t="s">
        <v>112</v>
      </c>
      <c r="D46" s="21"/>
      <c r="E46" s="70">
        <v>37497837</v>
      </c>
      <c r="F46" s="21"/>
      <c r="G46" s="66">
        <f>(E46/$BJ46)</f>
        <v>396.4626827798395</v>
      </c>
      <c r="H46" s="21"/>
      <c r="I46" s="66">
        <f>IF(G$60,G46/G$60*100,0)</f>
        <v>128.59706925791366</v>
      </c>
      <c r="J46" s="21"/>
      <c r="K46" s="70">
        <v>0</v>
      </c>
      <c r="L46" s="21"/>
      <c r="M46" s="70">
        <v>27841561</v>
      </c>
      <c r="N46" s="21"/>
      <c r="O46" s="66">
        <f>(M46/$BJ46)</f>
        <v>294.3673782260708</v>
      </c>
      <c r="P46" s="21"/>
      <c r="Q46" s="66">
        <f>IF(O$60,O46/O$60*100,0)</f>
        <v>119.22965122969424</v>
      </c>
      <c r="R46" s="21"/>
      <c r="S46" s="70">
        <v>18859037</v>
      </c>
      <c r="T46" s="21"/>
      <c r="U46" s="66">
        <f>(S46/$BJ46)</f>
        <v>199.39561857032595</v>
      </c>
      <c r="V46" s="21"/>
      <c r="W46" s="66">
        <f>IF(U$60,U46/U$60*100,0)</f>
        <v>123.70210576106867</v>
      </c>
      <c r="X46" s="21"/>
      <c r="Y46" s="70">
        <v>10450782</v>
      </c>
      <c r="Z46" s="21"/>
      <c r="AA46" s="70">
        <v>8408255</v>
      </c>
      <c r="AB46" s="21"/>
      <c r="AC46" s="70">
        <v>0</v>
      </c>
      <c r="AD46" s="21"/>
      <c r="AE46" s="21"/>
      <c r="AF46" s="70">
        <v>2512959</v>
      </c>
      <c r="AG46" s="21"/>
      <c r="AH46" s="66">
        <f>(AF46/$BJ46)</f>
        <v>26.569384971611633</v>
      </c>
      <c r="AI46" s="21"/>
      <c r="AJ46" s="66">
        <f>IF(AH$60,AH46/AH$60*100,0)</f>
        <v>148.48640751175907</v>
      </c>
      <c r="AK46" s="21"/>
      <c r="AL46" s="70">
        <v>1914471</v>
      </c>
      <c r="AM46" s="21"/>
      <c r="AN46" s="66">
        <f>(AL46/$BJ46)</f>
        <v>20.241602436007231</v>
      </c>
      <c r="AO46" s="21"/>
      <c r="AP46" s="66">
        <f>IF(AN$60,AN46/AN$60*100,0)</f>
        <v>60.446130854085666</v>
      </c>
      <c r="AQ46" s="21"/>
      <c r="AR46" s="70">
        <f t="shared" si="4"/>
        <v>88625865</v>
      </c>
      <c r="AS46" s="21"/>
      <c r="AT46" s="70">
        <v>15419603</v>
      </c>
      <c r="AU46" s="21"/>
      <c r="AV46" s="66">
        <f>IF(AR$46,AT46/AR$46*100,0)</f>
        <v>17.398535969155279</v>
      </c>
      <c r="AW46" s="21"/>
      <c r="AX46" s="70">
        <v>120210</v>
      </c>
      <c r="AY46" s="21"/>
      <c r="AZ46" s="66">
        <f t="shared" si="5"/>
        <v>0.1356376042140745</v>
      </c>
      <c r="BA46" s="21"/>
      <c r="BB46" s="70">
        <v>62149</v>
      </c>
      <c r="BC46" s="21"/>
      <c r="BD46" s="66">
        <f t="shared" si="6"/>
        <v>7.0125126564350035E-2</v>
      </c>
      <c r="BE46" s="21"/>
      <c r="BF46" s="70">
        <v>3898418</v>
      </c>
      <c r="BG46" s="21"/>
      <c r="BH46" s="10">
        <v>28</v>
      </c>
      <c r="BI46" s="21"/>
      <c r="BJ46" s="96">
        <v>94581</v>
      </c>
      <c r="BK46" s="21"/>
      <c r="BL46" s="96">
        <f>IF(E46,$BJ46,0)</f>
        <v>94581</v>
      </c>
      <c r="BM46" s="21"/>
      <c r="BN46" s="96">
        <f>IF(M46,$BJ46,0)</f>
        <v>94581</v>
      </c>
      <c r="BO46" s="21"/>
      <c r="BP46" s="96">
        <f>IF(S46,$BJ46,0)</f>
        <v>94581</v>
      </c>
      <c r="BQ46" s="21"/>
      <c r="BR46" s="96">
        <f>IF(AF46,$BJ46,0)</f>
        <v>94581</v>
      </c>
      <c r="BS46" s="21"/>
      <c r="BT46" s="96">
        <f>IF(AL46,$BJ46,0)</f>
        <v>94581</v>
      </c>
    </row>
    <row r="47" spans="1:72" ht="8.85" customHeight="1" x14ac:dyDescent="0.3">
      <c r="A47" s="10">
        <v>29</v>
      </c>
      <c r="B47" s="21"/>
      <c r="C47" s="10" t="s">
        <v>113</v>
      </c>
      <c r="D47" s="21"/>
      <c r="E47" s="70">
        <v>4437464</v>
      </c>
      <c r="F47" s="21"/>
      <c r="G47" s="66">
        <f>(E47/$BJ47)</f>
        <v>245.92462868543561</v>
      </c>
      <c r="H47" s="21"/>
      <c r="I47" s="66">
        <f>IF(G$60,G47/G$60*100,0)</f>
        <v>79.768381441462196</v>
      </c>
      <c r="J47" s="21"/>
      <c r="K47" s="70">
        <v>0</v>
      </c>
      <c r="L47" s="21"/>
      <c r="M47" s="70">
        <v>2292670</v>
      </c>
      <c r="N47" s="21"/>
      <c r="O47" s="66">
        <f>(M47/$BJ47)</f>
        <v>127.05996453114609</v>
      </c>
      <c r="P47" s="21"/>
      <c r="Q47" s="66">
        <f>IF(O$60,O47/O$60*100,0)</f>
        <v>51.46397453277369</v>
      </c>
      <c r="R47" s="21"/>
      <c r="S47" s="70">
        <v>1504261</v>
      </c>
      <c r="T47" s="21"/>
      <c r="U47" s="66">
        <f>(S47/$BJ47)</f>
        <v>83.366271336732439</v>
      </c>
      <c r="V47" s="21"/>
      <c r="W47" s="66">
        <f>IF(U$60,U47/U$60*100,0)</f>
        <v>51.719207210991044</v>
      </c>
      <c r="X47" s="21"/>
      <c r="Y47" s="70">
        <v>0</v>
      </c>
      <c r="Z47" s="21"/>
      <c r="AA47" s="70">
        <v>1504261</v>
      </c>
      <c r="AB47" s="21"/>
      <c r="AC47" s="70">
        <v>0</v>
      </c>
      <c r="AD47" s="21"/>
      <c r="AE47" s="21"/>
      <c r="AF47" s="70">
        <v>166601</v>
      </c>
      <c r="AG47" s="21"/>
      <c r="AH47" s="66">
        <f>(AF47/$BJ47)</f>
        <v>9.2330414542230113</v>
      </c>
      <c r="AI47" s="21"/>
      <c r="AJ47" s="66">
        <f>IF(AH$60,AH47/AH$60*100,0)</f>
        <v>51.600033550252043</v>
      </c>
      <c r="AK47" s="21"/>
      <c r="AL47" s="70">
        <v>899731</v>
      </c>
      <c r="AM47" s="21"/>
      <c r="AN47" s="66">
        <f>(AL47/$BJ47)</f>
        <v>49.863167812015071</v>
      </c>
      <c r="AO47" s="21"/>
      <c r="AP47" s="66">
        <f>IF(AN$60,AN47/AN$60*100,0)</f>
        <v>148.90301179923929</v>
      </c>
      <c r="AQ47" s="21"/>
      <c r="AR47" s="70">
        <f t="shared" si="4"/>
        <v>9300727</v>
      </c>
      <c r="AS47" s="21"/>
      <c r="AT47" s="70">
        <v>2090190</v>
      </c>
      <c r="AU47" s="21"/>
      <c r="AV47" s="66">
        <f>IF(AR$47,AT47/AR$47*100,0)</f>
        <v>22.473404498379534</v>
      </c>
      <c r="AW47" s="21"/>
      <c r="AX47" s="70">
        <v>183316</v>
      </c>
      <c r="AY47" s="21"/>
      <c r="AZ47" s="66">
        <f t="shared" si="5"/>
        <v>1.9709857089666216</v>
      </c>
      <c r="BA47" s="21"/>
      <c r="BB47" s="70">
        <v>0</v>
      </c>
      <c r="BC47" s="21"/>
      <c r="BD47" s="66">
        <f t="shared" si="6"/>
        <v>0</v>
      </c>
      <c r="BE47" s="21"/>
      <c r="BF47" s="70">
        <v>485633</v>
      </c>
      <c r="BG47" s="21"/>
      <c r="BH47" s="10">
        <v>29</v>
      </c>
      <c r="BI47" s="21"/>
      <c r="BJ47" s="96">
        <v>18044</v>
      </c>
      <c r="BK47" s="21"/>
      <c r="BL47" s="96">
        <f>IF(E47,$BJ47,0)</f>
        <v>18044</v>
      </c>
      <c r="BM47" s="21"/>
      <c r="BN47" s="96">
        <f>IF(M47,$BJ47,0)</f>
        <v>18044</v>
      </c>
      <c r="BO47" s="21"/>
      <c r="BP47" s="96">
        <f>IF(S47,$BJ47,0)</f>
        <v>18044</v>
      </c>
      <c r="BQ47" s="21"/>
      <c r="BR47" s="96">
        <f>IF(AF47,$BJ47,0)</f>
        <v>18044</v>
      </c>
      <c r="BS47" s="21"/>
      <c r="BT47" s="96">
        <f>IF(AL47,$BJ47,0)</f>
        <v>18044</v>
      </c>
    </row>
    <row r="48" spans="1:72" ht="8.85" customHeight="1" x14ac:dyDescent="0.3">
      <c r="A48" s="10">
        <v>30</v>
      </c>
      <c r="B48" s="21"/>
      <c r="C48" s="10" t="s">
        <v>114</v>
      </c>
      <c r="D48" s="21"/>
      <c r="E48" s="70">
        <v>100436915</v>
      </c>
      <c r="F48" s="21"/>
      <c r="G48" s="66">
        <f>(E48/$BJ48)</f>
        <v>442.7634995437333</v>
      </c>
      <c r="H48" s="21"/>
      <c r="I48" s="66">
        <f>IF(G$60,G48/G$60*100,0)</f>
        <v>143.61525280632804</v>
      </c>
      <c r="J48" s="21"/>
      <c r="K48" s="70">
        <v>0</v>
      </c>
      <c r="L48" s="21"/>
      <c r="M48" s="70">
        <v>79071512</v>
      </c>
      <c r="N48" s="21"/>
      <c r="O48" s="66">
        <f>(M48/$BJ48)</f>
        <v>348.57680930695949</v>
      </c>
      <c r="P48" s="21"/>
      <c r="Q48" s="66">
        <f>IF(O$60,O48/O$60*100,0)</f>
        <v>141.18647130970567</v>
      </c>
      <c r="R48" s="21"/>
      <c r="S48" s="70">
        <v>46801053</v>
      </c>
      <c r="T48" s="21"/>
      <c r="U48" s="66">
        <f>(S48/$BJ48)</f>
        <v>206.31655212241174</v>
      </c>
      <c r="V48" s="21"/>
      <c r="W48" s="66">
        <f>IF(U$60,U48/U$60*100,0)</f>
        <v>127.99575102952518</v>
      </c>
      <c r="X48" s="21"/>
      <c r="Y48" s="70">
        <v>36243656</v>
      </c>
      <c r="Z48" s="21"/>
      <c r="AA48" s="70">
        <v>0</v>
      </c>
      <c r="AB48" s="21"/>
      <c r="AC48" s="70">
        <v>205996</v>
      </c>
      <c r="AD48" s="21"/>
      <c r="AE48" s="21"/>
      <c r="AF48" s="70">
        <v>1932745</v>
      </c>
      <c r="AG48" s="21"/>
      <c r="AH48" s="66">
        <f>(AF48/$BJ48)</f>
        <v>8.5202630917691238</v>
      </c>
      <c r="AI48" s="21"/>
      <c r="AJ48" s="66">
        <f>IF(AH$60,AH48/AH$60*100,0)</f>
        <v>47.616580470477103</v>
      </c>
      <c r="AK48" s="21"/>
      <c r="AL48" s="70">
        <v>11833338</v>
      </c>
      <c r="AM48" s="21"/>
      <c r="AN48" s="66">
        <f>(AL48/$BJ48)</f>
        <v>52.165781318192039</v>
      </c>
      <c r="AO48" s="21"/>
      <c r="AP48" s="66">
        <f>IF(AN$60,AN48/AN$60*100,0)</f>
        <v>155.77915106443737</v>
      </c>
      <c r="AQ48" s="21"/>
      <c r="AR48" s="70">
        <f>(E48+M48+S48+AF48+AL48)</f>
        <v>240075563</v>
      </c>
      <c r="AS48" s="21"/>
      <c r="AT48" s="70">
        <v>37947571</v>
      </c>
      <c r="AU48" s="21"/>
      <c r="AV48" s="66">
        <f>IF(AR$48,AT48/AR$48*100,0)</f>
        <v>15.806511302443557</v>
      </c>
      <c r="AW48" s="21"/>
      <c r="AX48" s="70">
        <v>3557387</v>
      </c>
      <c r="AY48" s="21"/>
      <c r="AZ48" s="66">
        <f>IF($AR48,AX48/$AR48*100,0)</f>
        <v>1.4817780516878347</v>
      </c>
      <c r="BA48" s="21"/>
      <c r="BB48" s="70">
        <v>559063</v>
      </c>
      <c r="BC48" s="21"/>
      <c r="BD48" s="66">
        <f>IF($AR48,BB48/$AR48*100,0)</f>
        <v>0.23286959864382367</v>
      </c>
      <c r="BE48" s="21"/>
      <c r="BF48" s="70">
        <v>16886306</v>
      </c>
      <c r="BG48" s="21"/>
      <c r="BH48" s="10">
        <v>30</v>
      </c>
      <c r="BI48" s="21"/>
      <c r="BJ48" s="96">
        <v>226841</v>
      </c>
      <c r="BK48" s="21"/>
      <c r="BL48" s="96">
        <f>IF(E48,$BJ48,0)</f>
        <v>226841</v>
      </c>
      <c r="BM48" s="21"/>
      <c r="BN48" s="96">
        <f>IF(M48,$BJ48,0)</f>
        <v>226841</v>
      </c>
      <c r="BO48" s="21"/>
      <c r="BP48" s="96">
        <f>IF(S48,$BJ48,0)</f>
        <v>226841</v>
      </c>
      <c r="BQ48" s="21"/>
      <c r="BR48" s="96">
        <f>IF(AF48,$BJ48,0)</f>
        <v>226841</v>
      </c>
      <c r="BS48" s="21"/>
      <c r="BT48" s="96">
        <f>IF(AL48,$BJ48,0)</f>
        <v>226841</v>
      </c>
    </row>
    <row r="49" spans="1:72" ht="8.85" customHeight="1" x14ac:dyDescent="0.3">
      <c r="A49" s="29"/>
      <c r="B49" s="21"/>
      <c r="D49" s="21"/>
      <c r="E49" s="27"/>
      <c r="F49" s="21"/>
      <c r="G49" s="21"/>
      <c r="H49" s="21"/>
      <c r="I49" s="21"/>
      <c r="J49" s="21"/>
      <c r="K49" s="27"/>
      <c r="L49" s="21"/>
      <c r="M49" s="27"/>
      <c r="N49" s="21"/>
      <c r="O49" s="21"/>
      <c r="P49" s="21"/>
      <c r="Q49" s="21"/>
      <c r="R49" s="21"/>
      <c r="S49" s="27"/>
      <c r="T49" s="21"/>
      <c r="U49" s="21"/>
      <c r="V49" s="21"/>
      <c r="W49" s="21"/>
      <c r="X49" s="21"/>
      <c r="Y49" s="27"/>
      <c r="Z49" s="21"/>
      <c r="AA49" s="27"/>
      <c r="AB49" s="21"/>
      <c r="AC49" s="27"/>
      <c r="AD49" s="21"/>
      <c r="AE49" s="21"/>
      <c r="AF49" s="27"/>
      <c r="AG49" s="21"/>
      <c r="AH49" s="21"/>
      <c r="AI49" s="21"/>
      <c r="AJ49" s="21"/>
      <c r="AK49" s="21"/>
      <c r="AL49" s="27"/>
      <c r="AM49" s="21"/>
      <c r="AN49" s="21"/>
      <c r="AO49" s="21"/>
      <c r="AP49" s="21"/>
      <c r="AQ49" s="21"/>
      <c r="AR49" s="27"/>
      <c r="AS49" s="21"/>
      <c r="AT49" s="27"/>
      <c r="AU49" s="21"/>
      <c r="AV49" s="21"/>
      <c r="AW49" s="21"/>
      <c r="AX49" s="27"/>
      <c r="AY49" s="21"/>
      <c r="AZ49" s="21"/>
      <c r="BA49" s="21"/>
      <c r="BB49" s="27"/>
      <c r="BC49" s="21"/>
      <c r="BD49" s="21"/>
      <c r="BE49" s="21"/>
      <c r="BF49" s="27"/>
      <c r="BG49" s="21"/>
      <c r="BH49" s="29"/>
      <c r="BI49" s="21"/>
      <c r="BJ49" s="27"/>
      <c r="BK49" s="21"/>
      <c r="BL49" s="21"/>
      <c r="BM49" s="21"/>
      <c r="BN49" s="21"/>
      <c r="BO49" s="21"/>
      <c r="BP49" s="21"/>
      <c r="BQ49" s="21"/>
      <c r="BR49" s="21"/>
      <c r="BS49" s="21"/>
      <c r="BT49" s="21"/>
    </row>
    <row r="50" spans="1:72" ht="8.85" customHeight="1" x14ac:dyDescent="0.3">
      <c r="A50" s="10">
        <v>31</v>
      </c>
      <c r="B50" s="21"/>
      <c r="C50" s="10" t="s">
        <v>115</v>
      </c>
      <c r="D50" s="21"/>
      <c r="E50" s="70">
        <v>24529831</v>
      </c>
      <c r="F50" s="21"/>
      <c r="G50" s="66">
        <f>(E50/$BJ50)</f>
        <v>246.90815114546845</v>
      </c>
      <c r="H50" s="21"/>
      <c r="I50" s="66">
        <f>IF(G$60,G50/G$60*100,0)</f>
        <v>80.087397861930171</v>
      </c>
      <c r="J50" s="21"/>
      <c r="K50" s="70">
        <v>0</v>
      </c>
      <c r="L50" s="21"/>
      <c r="M50" s="70">
        <v>25101692</v>
      </c>
      <c r="N50" s="21"/>
      <c r="O50" s="66">
        <f>(M50/$BJ50)</f>
        <v>252.66429117848372</v>
      </c>
      <c r="P50" s="21"/>
      <c r="Q50" s="66">
        <f>IF(O$60,O50/O$60*100,0)</f>
        <v>102.33836200515674</v>
      </c>
      <c r="R50" s="21"/>
      <c r="S50" s="70">
        <v>19368049</v>
      </c>
      <c r="T50" s="21"/>
      <c r="U50" s="66">
        <f>(S50/$BJ50)</f>
        <v>194.95157426420261</v>
      </c>
      <c r="V50" s="21"/>
      <c r="W50" s="66">
        <f>IF(U$60,U50/U$60*100,0)</f>
        <v>120.94508610986175</v>
      </c>
      <c r="X50" s="21"/>
      <c r="Y50" s="70">
        <v>2795981</v>
      </c>
      <c r="Z50" s="21"/>
      <c r="AA50" s="70">
        <v>15747817</v>
      </c>
      <c r="AB50" s="21"/>
      <c r="AC50" s="70">
        <v>357863</v>
      </c>
      <c r="AD50" s="21"/>
      <c r="AE50" s="21"/>
      <c r="AF50" s="70">
        <v>795397</v>
      </c>
      <c r="AG50" s="21"/>
      <c r="AH50" s="66">
        <f>(AF50/$BJ50)</f>
        <v>8.0061702298989417</v>
      </c>
      <c r="AI50" s="21"/>
      <c r="AJ50" s="66">
        <f>IF(AH$60,AH50/AH$60*100,0)</f>
        <v>44.743506732861263</v>
      </c>
      <c r="AK50" s="21"/>
      <c r="AL50" s="70">
        <v>7410320</v>
      </c>
      <c r="AM50" s="21"/>
      <c r="AN50" s="66">
        <f>(AL50/$BJ50)</f>
        <v>74.589523694488065</v>
      </c>
      <c r="AO50" s="21"/>
      <c r="AP50" s="66">
        <f>IF(AN$60,AN50/AN$60*100,0)</f>
        <v>222.74165910702007</v>
      </c>
      <c r="AQ50" s="21"/>
      <c r="AR50" s="70">
        <f t="shared" ref="AR50:AR58" si="7">(E50+M50+S50+AF50+AL50)</f>
        <v>77205289</v>
      </c>
      <c r="AS50" s="21"/>
      <c r="AT50" s="70">
        <v>14692260</v>
      </c>
      <c r="AU50" s="21"/>
      <c r="AV50" s="66">
        <f>IF(AR$50,AT50/AR$50*100,0)</f>
        <v>19.030121109966959</v>
      </c>
      <c r="AW50" s="21"/>
      <c r="AX50" s="70">
        <v>490267</v>
      </c>
      <c r="AY50" s="21"/>
      <c r="AZ50" s="66">
        <f t="shared" ref="AZ50:AZ58" si="8">IF($AR50,AX50/$AR50*100,0)</f>
        <v>0.63501737555829885</v>
      </c>
      <c r="BA50" s="21"/>
      <c r="BB50" s="70">
        <v>255837</v>
      </c>
      <c r="BC50" s="21"/>
      <c r="BD50" s="66">
        <f t="shared" ref="BD50:BD58" si="9">IF($AR50,BB50/$AR50*100,0)</f>
        <v>0.33137237527859009</v>
      </c>
      <c r="BE50" s="21"/>
      <c r="BF50" s="70">
        <v>5108451</v>
      </c>
      <c r="BG50" s="21"/>
      <c r="BH50" s="10">
        <v>31</v>
      </c>
      <c r="BI50" s="21"/>
      <c r="BJ50" s="96">
        <v>99348</v>
      </c>
      <c r="BK50" s="21"/>
      <c r="BL50" s="96">
        <f>IF(E50,$BJ50,0)</f>
        <v>99348</v>
      </c>
      <c r="BM50" s="21"/>
      <c r="BN50" s="96">
        <f>IF(M50,$BJ50,0)</f>
        <v>99348</v>
      </c>
      <c r="BO50" s="21"/>
      <c r="BP50" s="96">
        <f>IF(S50,$BJ50,0)</f>
        <v>99348</v>
      </c>
      <c r="BQ50" s="21"/>
      <c r="BR50" s="96">
        <f>IF(AF50,$BJ50,0)</f>
        <v>99348</v>
      </c>
      <c r="BS50" s="21"/>
      <c r="BT50" s="96">
        <f>IF(AL50,$BJ50,0)</f>
        <v>99348</v>
      </c>
    </row>
    <row r="51" spans="1:72" ht="8.85" customHeight="1" x14ac:dyDescent="0.3">
      <c r="A51" s="10">
        <v>32</v>
      </c>
      <c r="B51" s="21"/>
      <c r="C51" s="10" t="s">
        <v>116</v>
      </c>
      <c r="D51" s="21"/>
      <c r="E51" s="70">
        <v>8029268</v>
      </c>
      <c r="F51" s="21"/>
      <c r="G51" s="66">
        <f>(E51/$BJ51)</f>
        <v>316.57406458226552</v>
      </c>
      <c r="H51" s="21"/>
      <c r="I51" s="66">
        <f>IF(G$60,G51/G$60*100,0)</f>
        <v>102.68430971333527</v>
      </c>
      <c r="J51" s="21"/>
      <c r="K51" s="70">
        <v>0</v>
      </c>
      <c r="L51" s="21"/>
      <c r="M51" s="70">
        <v>8179641</v>
      </c>
      <c r="N51" s="21"/>
      <c r="O51" s="66">
        <f>(M51/$BJ51)</f>
        <v>322.50289792217006</v>
      </c>
      <c r="P51" s="21"/>
      <c r="Q51" s="66">
        <f>IF(O$60,O51/O$60*100,0)</f>
        <v>130.62557499253666</v>
      </c>
      <c r="R51" s="21"/>
      <c r="S51" s="70">
        <v>3955315</v>
      </c>
      <c r="T51" s="21"/>
      <c r="U51" s="66">
        <f>(S51/$BJ51)</f>
        <v>155.94823167606356</v>
      </c>
      <c r="V51" s="21"/>
      <c r="W51" s="66">
        <f>IF(U$60,U51/U$60*100,0)</f>
        <v>96.747986672737028</v>
      </c>
      <c r="X51" s="21"/>
      <c r="Y51" s="70">
        <v>0</v>
      </c>
      <c r="Z51" s="21"/>
      <c r="AA51" s="70">
        <v>3853248</v>
      </c>
      <c r="AB51" s="21"/>
      <c r="AC51" s="70">
        <v>108</v>
      </c>
      <c r="AD51" s="21"/>
      <c r="AE51" s="21"/>
      <c r="AF51" s="70">
        <v>468888</v>
      </c>
      <c r="AG51" s="21"/>
      <c r="AH51" s="66">
        <f>(AF51/$BJ51)</f>
        <v>18.487087489650278</v>
      </c>
      <c r="AI51" s="21"/>
      <c r="AJ51" s="66">
        <f>IF(AH$60,AH51/AH$60*100,0)</f>
        <v>103.31745389013589</v>
      </c>
      <c r="AK51" s="21"/>
      <c r="AL51" s="70">
        <v>980500</v>
      </c>
      <c r="AM51" s="21"/>
      <c r="AN51" s="66">
        <f>(AL51/$BJ51)</f>
        <v>38.65867602412964</v>
      </c>
      <c r="AO51" s="21"/>
      <c r="AP51" s="66">
        <f>IF(AN$60,AN51/AN$60*100,0)</f>
        <v>115.44379438277244</v>
      </c>
      <c r="AQ51" s="21"/>
      <c r="AR51" s="70">
        <f t="shared" si="7"/>
        <v>21613612</v>
      </c>
      <c r="AS51" s="21"/>
      <c r="AT51" s="70">
        <v>1505798</v>
      </c>
      <c r="AU51" s="21"/>
      <c r="AV51" s="66">
        <f>IF(AR$51,AT51/AR$51*100,0)</f>
        <v>6.9668966020117322</v>
      </c>
      <c r="AW51" s="21"/>
      <c r="AX51" s="70">
        <v>47565</v>
      </c>
      <c r="AY51" s="21"/>
      <c r="AZ51" s="66">
        <f t="shared" si="8"/>
        <v>0.22006964870101303</v>
      </c>
      <c r="BA51" s="21"/>
      <c r="BB51" s="70">
        <v>7647</v>
      </c>
      <c r="BC51" s="21"/>
      <c r="BD51" s="66">
        <f t="shared" si="9"/>
        <v>3.5380481522477594E-2</v>
      </c>
      <c r="BE51" s="21"/>
      <c r="BF51" s="70">
        <v>2812687</v>
      </c>
      <c r="BG51" s="21"/>
      <c r="BH51" s="10">
        <v>32</v>
      </c>
      <c r="BI51" s="21"/>
      <c r="BJ51" s="96">
        <v>25363</v>
      </c>
      <c r="BK51" s="21"/>
      <c r="BL51" s="96">
        <f>IF(E51,$BJ51,0)</f>
        <v>25363</v>
      </c>
      <c r="BM51" s="21"/>
      <c r="BN51" s="96">
        <f>IF(M51,$BJ51,0)</f>
        <v>25363</v>
      </c>
      <c r="BO51" s="21"/>
      <c r="BP51" s="96">
        <f>IF(S51,$BJ51,0)</f>
        <v>25363</v>
      </c>
      <c r="BQ51" s="21"/>
      <c r="BR51" s="96">
        <f>IF(AF51,$BJ51,0)</f>
        <v>25363</v>
      </c>
      <c r="BS51" s="21"/>
      <c r="BT51" s="96">
        <f>IF(AL51,$BJ51,0)</f>
        <v>25363</v>
      </c>
    </row>
    <row r="52" spans="1:72" ht="8.85" customHeight="1" x14ac:dyDescent="0.3">
      <c r="A52" s="10">
        <v>33</v>
      </c>
      <c r="B52" s="21"/>
      <c r="C52" s="10" t="s">
        <v>117</v>
      </c>
      <c r="D52" s="21"/>
      <c r="E52" s="70">
        <v>5901856</v>
      </c>
      <c r="F52" s="21"/>
      <c r="G52" s="66">
        <f>(E52/$BJ52)</f>
        <v>236.34840414881262</v>
      </c>
      <c r="H52" s="21"/>
      <c r="I52" s="66">
        <f>IF(G$60,G52/G$60*100,0)</f>
        <v>76.66222678062293</v>
      </c>
      <c r="J52" s="21"/>
      <c r="K52" s="70">
        <v>0</v>
      </c>
      <c r="L52" s="21"/>
      <c r="M52" s="70">
        <v>4692119</v>
      </c>
      <c r="N52" s="21"/>
      <c r="O52" s="66">
        <f>(M52/$BJ52)</f>
        <v>187.90272716350967</v>
      </c>
      <c r="P52" s="21"/>
      <c r="Q52" s="66">
        <f>IF(O$60,O52/O$60*100,0)</f>
        <v>76.107538681164456</v>
      </c>
      <c r="R52" s="21"/>
      <c r="S52" s="70">
        <v>5220313</v>
      </c>
      <c r="T52" s="21"/>
      <c r="U52" s="66">
        <f>(S52/$BJ52)</f>
        <v>209.05502382764007</v>
      </c>
      <c r="V52" s="21"/>
      <c r="W52" s="66">
        <f>IF(U$60,U52/U$60*100,0)</f>
        <v>129.69465855283354</v>
      </c>
      <c r="X52" s="21"/>
      <c r="Y52" s="70">
        <v>0</v>
      </c>
      <c r="Z52" s="21"/>
      <c r="AA52" s="70">
        <v>4035410</v>
      </c>
      <c r="AB52" s="21"/>
      <c r="AC52" s="70">
        <v>0</v>
      </c>
      <c r="AD52" s="21"/>
      <c r="AE52" s="21"/>
      <c r="AF52" s="70">
        <v>380165</v>
      </c>
      <c r="AG52" s="21"/>
      <c r="AH52" s="66">
        <f>(AF52/$BJ52)</f>
        <v>15.224260141764447</v>
      </c>
      <c r="AI52" s="21"/>
      <c r="AJ52" s="66">
        <f>IF(AH$60,AH52/AH$60*100,0)</f>
        <v>85.08272577217825</v>
      </c>
      <c r="AK52" s="21"/>
      <c r="AL52" s="70">
        <v>85564</v>
      </c>
      <c r="AM52" s="21"/>
      <c r="AN52" s="66">
        <f>(AL52/$BJ52)</f>
        <v>3.4265347803452006</v>
      </c>
      <c r="AO52" s="21"/>
      <c r="AP52" s="66">
        <f>IF(AN$60,AN52/AN$60*100,0)</f>
        <v>10.232429490877671</v>
      </c>
      <c r="AQ52" s="21"/>
      <c r="AR52" s="70">
        <f t="shared" si="7"/>
        <v>16280017</v>
      </c>
      <c r="AS52" s="21"/>
      <c r="AT52" s="70">
        <v>2796981</v>
      </c>
      <c r="AU52" s="21"/>
      <c r="AV52" s="66">
        <f>IF(AR$52,AT52/AR$52*100,0)</f>
        <v>17.180455032694375</v>
      </c>
      <c r="AW52" s="21"/>
      <c r="AX52" s="70">
        <v>29258</v>
      </c>
      <c r="AY52" s="21"/>
      <c r="AZ52" s="66">
        <f t="shared" si="8"/>
        <v>0.17971725705200431</v>
      </c>
      <c r="BA52" s="21"/>
      <c r="BB52" s="70">
        <v>649641</v>
      </c>
      <c r="BC52" s="21"/>
      <c r="BD52" s="66">
        <f t="shared" si="9"/>
        <v>3.9904196660236901</v>
      </c>
      <c r="BE52" s="21"/>
      <c r="BF52" s="70">
        <v>422717</v>
      </c>
      <c r="BG52" s="21"/>
      <c r="BH52" s="10">
        <v>33</v>
      </c>
      <c r="BI52" s="21"/>
      <c r="BJ52" s="96">
        <v>24971</v>
      </c>
      <c r="BK52" s="21"/>
      <c r="BL52" s="96">
        <f>IF(E52,$BJ52,0)</f>
        <v>24971</v>
      </c>
      <c r="BM52" s="21"/>
      <c r="BN52" s="96">
        <f>IF(M52,$BJ52,0)</f>
        <v>24971</v>
      </c>
      <c r="BO52" s="21"/>
      <c r="BP52" s="96">
        <f>IF(S52,$BJ52,0)</f>
        <v>24971</v>
      </c>
      <c r="BQ52" s="21"/>
      <c r="BR52" s="96">
        <f>IF(AF52,$BJ52,0)</f>
        <v>24971</v>
      </c>
      <c r="BS52" s="21"/>
      <c r="BT52" s="96">
        <f>IF(AL52,$BJ52,0)</f>
        <v>24971</v>
      </c>
    </row>
    <row r="53" spans="1:72" ht="8.85" customHeight="1" x14ac:dyDescent="0.3">
      <c r="A53" s="10">
        <v>34</v>
      </c>
      <c r="B53" s="21"/>
      <c r="C53" s="10" t="s">
        <v>118</v>
      </c>
      <c r="D53" s="21"/>
      <c r="E53" s="70">
        <v>25959002</v>
      </c>
      <c r="F53" s="21"/>
      <c r="G53" s="66">
        <f>(E53/$BJ53)</f>
        <v>276.67468158806287</v>
      </c>
      <c r="H53" s="21"/>
      <c r="I53" s="66">
        <f>IF(G$60,G53/G$60*100,0)</f>
        <v>89.742502221448888</v>
      </c>
      <c r="J53" s="21"/>
      <c r="K53" s="70">
        <v>0</v>
      </c>
      <c r="L53" s="21"/>
      <c r="M53" s="70">
        <v>35571062</v>
      </c>
      <c r="N53" s="21"/>
      <c r="O53" s="66">
        <f>(M53/$BJ53)</f>
        <v>379.12136424193977</v>
      </c>
      <c r="P53" s="21"/>
      <c r="Q53" s="66">
        <f>IF(O$60,O53/O$60*100,0)</f>
        <v>153.55814324499414</v>
      </c>
      <c r="R53" s="21"/>
      <c r="S53" s="70">
        <v>11965208</v>
      </c>
      <c r="T53" s="21"/>
      <c r="U53" s="66">
        <f>(S53/$BJ53)</f>
        <v>127.52686384225953</v>
      </c>
      <c r="V53" s="21"/>
      <c r="W53" s="66">
        <f>IF(U$60,U53/U$60*100,0)</f>
        <v>79.115788558958215</v>
      </c>
      <c r="X53" s="21"/>
      <c r="Y53" s="70">
        <v>0</v>
      </c>
      <c r="Z53" s="21"/>
      <c r="AA53" s="70">
        <v>11965208</v>
      </c>
      <c r="AB53" s="21"/>
      <c r="AC53" s="70">
        <v>0</v>
      </c>
      <c r="AD53" s="21"/>
      <c r="AE53" s="21"/>
      <c r="AF53" s="70">
        <v>2530966</v>
      </c>
      <c r="AG53" s="21"/>
      <c r="AH53" s="66">
        <f>(AF53/$BJ53)</f>
        <v>26.975390354383162</v>
      </c>
      <c r="AI53" s="21"/>
      <c r="AJ53" s="66">
        <f>IF(AH$60,AH53/AH$60*100,0)</f>
        <v>150.75542054245565</v>
      </c>
      <c r="AK53" s="21"/>
      <c r="AL53" s="70">
        <v>882682</v>
      </c>
      <c r="AM53" s="21"/>
      <c r="AN53" s="66">
        <f>(AL53/$BJ53)</f>
        <v>9.4077484678923522</v>
      </c>
      <c r="AO53" s="21"/>
      <c r="AP53" s="66">
        <f>IF(AN$60,AN53/AN$60*100,0)</f>
        <v>28.093724137223834</v>
      </c>
      <c r="AQ53" s="21"/>
      <c r="AR53" s="70">
        <f t="shared" si="7"/>
        <v>76908920</v>
      </c>
      <c r="AS53" s="21"/>
      <c r="AT53" s="70">
        <v>4921889</v>
      </c>
      <c r="AU53" s="21"/>
      <c r="AV53" s="66">
        <f>IF(AR$53,AT53/AR$53*100,0)</f>
        <v>6.3996334885472326</v>
      </c>
      <c r="AW53" s="21"/>
      <c r="AX53" s="70">
        <v>0</v>
      </c>
      <c r="AY53" s="21"/>
      <c r="AZ53" s="66">
        <f t="shared" si="8"/>
        <v>0</v>
      </c>
      <c r="BA53" s="21"/>
      <c r="BB53" s="70">
        <v>319146</v>
      </c>
      <c r="BC53" s="21"/>
      <c r="BD53" s="66">
        <f t="shared" si="9"/>
        <v>0.41496617037399569</v>
      </c>
      <c r="BE53" s="21"/>
      <c r="BF53" s="70">
        <v>6044520</v>
      </c>
      <c r="BG53" s="21"/>
      <c r="BH53" s="10">
        <v>34</v>
      </c>
      <c r="BI53" s="21"/>
      <c r="BJ53" s="96">
        <v>93825</v>
      </c>
      <c r="BK53" s="21"/>
      <c r="BL53" s="96">
        <f>IF(E53,$BJ53,0)</f>
        <v>93825</v>
      </c>
      <c r="BM53" s="21"/>
      <c r="BN53" s="96">
        <f>IF(M53,$BJ53,0)</f>
        <v>93825</v>
      </c>
      <c r="BO53" s="21"/>
      <c r="BP53" s="96">
        <f>IF(S53,$BJ53,0)</f>
        <v>93825</v>
      </c>
      <c r="BQ53" s="21"/>
      <c r="BR53" s="96">
        <f>IF(AF53,$BJ53,0)</f>
        <v>93825</v>
      </c>
      <c r="BS53" s="21"/>
      <c r="BT53" s="96">
        <f>IF(AL53,$BJ53,0)</f>
        <v>93825</v>
      </c>
    </row>
    <row r="54" spans="1:72" ht="8.85" customHeight="1" x14ac:dyDescent="0.3">
      <c r="A54" s="10">
        <v>35</v>
      </c>
      <c r="B54" s="21"/>
      <c r="C54" s="10" t="s">
        <v>119</v>
      </c>
      <c r="D54" s="21"/>
      <c r="E54" s="70">
        <v>100798095</v>
      </c>
      <c r="F54" s="21"/>
      <c r="G54" s="66">
        <f>(E54/$BJ54)</f>
        <v>222.68784671363525</v>
      </c>
      <c r="H54" s="21"/>
      <c r="I54" s="66">
        <f>IF(G$60,G54/G$60*100,0)</f>
        <v>72.231273435213794</v>
      </c>
      <c r="J54" s="21"/>
      <c r="K54" s="70">
        <v>0</v>
      </c>
      <c r="L54" s="21"/>
      <c r="M54" s="70">
        <v>74822853</v>
      </c>
      <c r="N54" s="21"/>
      <c r="O54" s="66">
        <f>(M54/$BJ54)</f>
        <v>165.30213214387499</v>
      </c>
      <c r="P54" s="21"/>
      <c r="Q54" s="66">
        <f>IF(O$60,O54/O$60*100,0)</f>
        <v>66.953463667780539</v>
      </c>
      <c r="R54" s="21"/>
      <c r="S54" s="70">
        <v>45225453</v>
      </c>
      <c r="T54" s="21"/>
      <c r="U54" s="66">
        <f>(S54/$BJ54)</f>
        <v>99.914177398081932</v>
      </c>
      <c r="V54" s="21"/>
      <c r="W54" s="66">
        <f>IF(U$60,U54/U$60*100,0)</f>
        <v>61.985284471877868</v>
      </c>
      <c r="X54" s="21"/>
      <c r="Y54" s="70">
        <v>42892290</v>
      </c>
      <c r="Z54" s="21"/>
      <c r="AA54" s="70">
        <v>1264475</v>
      </c>
      <c r="AB54" s="21"/>
      <c r="AC54" s="70">
        <v>1068688</v>
      </c>
      <c r="AD54" s="21"/>
      <c r="AE54" s="21"/>
      <c r="AF54" s="70">
        <v>2026309</v>
      </c>
      <c r="AG54" s="21"/>
      <c r="AH54" s="66">
        <f>(AF54/$BJ54)</f>
        <v>4.4766162295672309</v>
      </c>
      <c r="AI54" s="21"/>
      <c r="AJ54" s="66">
        <f>IF(AH$60,AH54/AH$60*100,0)</f>
        <v>25.018142589581899</v>
      </c>
      <c r="AK54" s="21"/>
      <c r="AL54" s="70">
        <v>9997600</v>
      </c>
      <c r="AM54" s="21"/>
      <c r="AN54" s="66">
        <f>(AL54/$BJ54)</f>
        <v>22.087163614592516</v>
      </c>
      <c r="AO54" s="21"/>
      <c r="AP54" s="66">
        <f>IF(AN$60,AN54/AN$60*100,0)</f>
        <v>65.957405608773129</v>
      </c>
      <c r="AQ54" s="21"/>
      <c r="AR54" s="70">
        <f t="shared" si="7"/>
        <v>232870310</v>
      </c>
      <c r="AS54" s="21"/>
      <c r="AT54" s="70">
        <v>16740653</v>
      </c>
      <c r="AU54" s="21"/>
      <c r="AV54" s="66">
        <f>IF(AR$54,AT54/AR$54*100,0)</f>
        <v>7.1888309849374954</v>
      </c>
      <c r="AW54" s="21"/>
      <c r="AX54" s="70">
        <v>3460718</v>
      </c>
      <c r="AY54" s="21"/>
      <c r="AZ54" s="66">
        <f t="shared" si="8"/>
        <v>1.4861138802967198</v>
      </c>
      <c r="BA54" s="21"/>
      <c r="BB54" s="70">
        <v>40000</v>
      </c>
      <c r="BC54" s="21"/>
      <c r="BD54" s="66">
        <f t="shared" si="9"/>
        <v>1.7176942822809831E-2</v>
      </c>
      <c r="BE54" s="21"/>
      <c r="BF54" s="70">
        <v>7690200</v>
      </c>
      <c r="BG54" s="21"/>
      <c r="BH54" s="10">
        <v>35</v>
      </c>
      <c r="BI54" s="21"/>
      <c r="BJ54" s="96">
        <v>452643</v>
      </c>
      <c r="BK54" s="21"/>
      <c r="BL54" s="96">
        <f>IF(E54,$BJ54,0)</f>
        <v>452643</v>
      </c>
      <c r="BM54" s="21"/>
      <c r="BN54" s="96">
        <f>IF(M54,$BJ54,0)</f>
        <v>452643</v>
      </c>
      <c r="BO54" s="21"/>
      <c r="BP54" s="96">
        <f>IF(S54,$BJ54,0)</f>
        <v>452643</v>
      </c>
      <c r="BQ54" s="21"/>
      <c r="BR54" s="96">
        <f>IF(AF54,$BJ54,0)</f>
        <v>452643</v>
      </c>
      <c r="BS54" s="21"/>
      <c r="BT54" s="96">
        <f>IF(AL54,$BJ54,0)</f>
        <v>452643</v>
      </c>
    </row>
    <row r="55" spans="1:72"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9"/>
      <c r="BI55" s="21"/>
      <c r="BJ55" s="27"/>
      <c r="BK55" s="21"/>
      <c r="BL55" s="21"/>
      <c r="BM55" s="21"/>
      <c r="BN55" s="21"/>
      <c r="BO55" s="21"/>
      <c r="BP55" s="21"/>
      <c r="BQ55" s="21"/>
      <c r="BR55" s="21"/>
      <c r="BS55" s="21"/>
      <c r="BT55" s="21"/>
    </row>
    <row r="56" spans="1:72" ht="8.85" customHeight="1" x14ac:dyDescent="0.3">
      <c r="A56" s="10">
        <v>36</v>
      </c>
      <c r="B56" s="21"/>
      <c r="C56" s="10" t="s">
        <v>120</v>
      </c>
      <c r="D56" s="21"/>
      <c r="E56" s="70">
        <v>8015281</v>
      </c>
      <c r="F56" s="21"/>
      <c r="G56" s="66">
        <f>(E56/$BJ56)</f>
        <v>361.32538430329532</v>
      </c>
      <c r="H56" s="21"/>
      <c r="I56" s="66">
        <f>IF(G$60,G56/G$60*100,0)</f>
        <v>117.19989670678773</v>
      </c>
      <c r="J56" s="21"/>
      <c r="K56" s="70">
        <v>0</v>
      </c>
      <c r="L56" s="21"/>
      <c r="M56" s="70">
        <v>4889199</v>
      </c>
      <c r="N56" s="21"/>
      <c r="O56" s="66">
        <f>(M56/$BJ56)</f>
        <v>220.4029662354055</v>
      </c>
      <c r="P56" s="21"/>
      <c r="Q56" s="66">
        <f>IF(O$60,O56/O$60*100,0)</f>
        <v>89.271334862573767</v>
      </c>
      <c r="R56" s="21"/>
      <c r="S56" s="70">
        <v>4702978</v>
      </c>
      <c r="T56" s="21"/>
      <c r="U56" s="66">
        <f>(S56/$BJ56)</f>
        <v>212.0082044809088</v>
      </c>
      <c r="V56" s="21"/>
      <c r="W56" s="66">
        <f>IF(U$60,U56/U$60*100,0)</f>
        <v>131.52676834602514</v>
      </c>
      <c r="X56" s="21"/>
      <c r="Y56" s="70">
        <v>0</v>
      </c>
      <c r="Z56" s="21"/>
      <c r="AA56" s="70">
        <v>4141351</v>
      </c>
      <c r="AB56" s="21"/>
      <c r="AC56" s="70">
        <v>0</v>
      </c>
      <c r="AD56" s="21"/>
      <c r="AE56" s="21"/>
      <c r="AF56" s="70">
        <v>514737</v>
      </c>
      <c r="AG56" s="21"/>
      <c r="AH56" s="66">
        <f>(AF56/$BJ56)</f>
        <v>23.204120272280576</v>
      </c>
      <c r="AI56" s="21"/>
      <c r="AJ56" s="66">
        <f>IF(AH$60,AH56/AH$60*100,0)</f>
        <v>129.67919514821679</v>
      </c>
      <c r="AK56" s="21"/>
      <c r="AL56" s="70">
        <v>1416597</v>
      </c>
      <c r="AM56" s="21"/>
      <c r="AN56" s="66">
        <f>(AL56/$BJ56)</f>
        <v>63.859577153676241</v>
      </c>
      <c r="AO56" s="21"/>
      <c r="AP56" s="66">
        <f>IF(AN$60,AN56/AN$60*100,0)</f>
        <v>190.69954412557433</v>
      </c>
      <c r="AQ56" s="21"/>
      <c r="AR56" s="70">
        <f t="shared" si="7"/>
        <v>19538792</v>
      </c>
      <c r="AS56" s="21"/>
      <c r="AT56" s="70">
        <v>2006287</v>
      </c>
      <c r="AU56" s="21"/>
      <c r="AV56" s="66">
        <f>IF(AR$56,AT56/AR$56*100,0)</f>
        <v>10.268224361055688</v>
      </c>
      <c r="AW56" s="21"/>
      <c r="AX56" s="70">
        <v>126239</v>
      </c>
      <c r="AY56" s="21"/>
      <c r="AZ56" s="66">
        <f t="shared" si="8"/>
        <v>0.64609419046991234</v>
      </c>
      <c r="BA56" s="21"/>
      <c r="BB56" s="70">
        <v>796212</v>
      </c>
      <c r="BC56" s="21"/>
      <c r="BD56" s="66">
        <f t="shared" si="9"/>
        <v>4.0750318648153883</v>
      </c>
      <c r="BE56" s="21"/>
      <c r="BF56" s="70">
        <v>314136</v>
      </c>
      <c r="BG56" s="21"/>
      <c r="BH56" s="10">
        <v>36</v>
      </c>
      <c r="BI56" s="21"/>
      <c r="BJ56" s="96">
        <v>22183</v>
      </c>
      <c r="BK56" s="21"/>
      <c r="BL56" s="96">
        <f>IF(E56,$BJ56,0)</f>
        <v>22183</v>
      </c>
      <c r="BM56" s="21"/>
      <c r="BN56" s="96">
        <f>IF(M56,$BJ56,0)</f>
        <v>22183</v>
      </c>
      <c r="BO56" s="21"/>
      <c r="BP56" s="96">
        <f>IF(S56,$BJ56,0)</f>
        <v>22183</v>
      </c>
      <c r="BQ56" s="21"/>
      <c r="BR56" s="96">
        <f>IF(AF56,$BJ56,0)</f>
        <v>22183</v>
      </c>
      <c r="BS56" s="21"/>
      <c r="BT56" s="96">
        <f>IF(AL56,$BJ56,0)</f>
        <v>22183</v>
      </c>
    </row>
    <row r="57" spans="1:72" ht="8.85" customHeight="1" x14ac:dyDescent="0.3">
      <c r="A57" s="10">
        <v>37</v>
      </c>
      <c r="B57" s="21"/>
      <c r="C57" s="10" t="s">
        <v>121</v>
      </c>
      <c r="D57" s="21"/>
      <c r="E57" s="70">
        <v>5279239</v>
      </c>
      <c r="F57" s="21"/>
      <c r="G57" s="66">
        <f>(E57/$BJ57)</f>
        <v>343.18656958980694</v>
      </c>
      <c r="H57" s="21"/>
      <c r="I57" s="66">
        <f>IF(G$60,G57/G$60*100,0)</f>
        <v>111.31637093429465</v>
      </c>
      <c r="J57" s="21"/>
      <c r="K57" s="70">
        <v>0</v>
      </c>
      <c r="L57" s="21"/>
      <c r="M57" s="70">
        <v>4434170</v>
      </c>
      <c r="N57" s="21"/>
      <c r="O57" s="66">
        <f>(M57/$BJ57)</f>
        <v>288.25131638822074</v>
      </c>
      <c r="P57" s="21"/>
      <c r="Q57" s="66">
        <f>IF(O$60,O57/O$60*100,0)</f>
        <v>116.75242048415259</v>
      </c>
      <c r="R57" s="21"/>
      <c r="S57" s="70">
        <v>2187487</v>
      </c>
      <c r="T57" s="21"/>
      <c r="U57" s="66">
        <f>(S57/$BJ57)</f>
        <v>142.20158616654749</v>
      </c>
      <c r="V57" s="21"/>
      <c r="W57" s="66">
        <f>IF(U$60,U57/U$60*100,0)</f>
        <v>88.219770211058247</v>
      </c>
      <c r="X57" s="21"/>
      <c r="Y57" s="70">
        <v>0</v>
      </c>
      <c r="Z57" s="21"/>
      <c r="AA57" s="70">
        <v>2187487</v>
      </c>
      <c r="AB57" s="21"/>
      <c r="AC57" s="70">
        <v>0</v>
      </c>
      <c r="AD57" s="21"/>
      <c r="AE57" s="21"/>
      <c r="AF57" s="70">
        <v>426506</v>
      </c>
      <c r="AG57" s="21"/>
      <c r="AH57" s="66">
        <f>(AF57/$BJ57)</f>
        <v>27.72580120912696</v>
      </c>
      <c r="AI57" s="21"/>
      <c r="AJ57" s="66">
        <f>IF(AH$60,AH57/AH$60*100,0)</f>
        <v>154.94918762053402</v>
      </c>
      <c r="AK57" s="21"/>
      <c r="AL57" s="70">
        <v>41461</v>
      </c>
      <c r="AM57" s="21"/>
      <c r="AN57" s="66">
        <f>(AL57/$BJ57)</f>
        <v>2.6952480010401092</v>
      </c>
      <c r="AO57" s="21"/>
      <c r="AP57" s="66">
        <f>IF(AN$60,AN57/AN$60*100,0)</f>
        <v>8.0486371506474281</v>
      </c>
      <c r="AQ57" s="21"/>
      <c r="AR57" s="70">
        <f t="shared" si="7"/>
        <v>12368863</v>
      </c>
      <c r="AS57" s="21"/>
      <c r="AT57" s="70">
        <v>1440179</v>
      </c>
      <c r="AU57" s="21"/>
      <c r="AV57" s="66">
        <f>IF(AR$57,AT57/AR$57*100,0)</f>
        <v>11.643584377965865</v>
      </c>
      <c r="AW57" s="21"/>
      <c r="AX57" s="70">
        <v>47619</v>
      </c>
      <c r="AY57" s="21"/>
      <c r="AZ57" s="66">
        <f t="shared" si="8"/>
        <v>0.38499092438811877</v>
      </c>
      <c r="BA57" s="21"/>
      <c r="BB57" s="70">
        <v>0</v>
      </c>
      <c r="BC57" s="21"/>
      <c r="BD57" s="66">
        <f t="shared" si="9"/>
        <v>0</v>
      </c>
      <c r="BE57" s="21"/>
      <c r="BF57" s="70">
        <v>801812</v>
      </c>
      <c r="BG57" s="21"/>
      <c r="BH57" s="10">
        <v>37</v>
      </c>
      <c r="BI57" s="21"/>
      <c r="BJ57" s="96">
        <v>15383</v>
      </c>
      <c r="BK57" s="21"/>
      <c r="BL57" s="96">
        <f>IF(E57,$BJ57,0)</f>
        <v>15383</v>
      </c>
      <c r="BM57" s="21"/>
      <c r="BN57" s="96">
        <f>IF(M57,$BJ57,0)</f>
        <v>15383</v>
      </c>
      <c r="BO57" s="21"/>
      <c r="BP57" s="96">
        <f>IF(S57,$BJ57,0)</f>
        <v>15383</v>
      </c>
      <c r="BQ57" s="21"/>
      <c r="BR57" s="96">
        <f>IF(AF57,$BJ57,0)</f>
        <v>15383</v>
      </c>
      <c r="BS57" s="21"/>
      <c r="BT57" s="96">
        <f>IF(AL57,$BJ57,0)</f>
        <v>15383</v>
      </c>
    </row>
    <row r="58" spans="1:72" ht="8.85" customHeight="1" x14ac:dyDescent="0.3">
      <c r="A58" s="30">
        <v>38</v>
      </c>
      <c r="B58" s="21"/>
      <c r="C58" s="10" t="s">
        <v>122</v>
      </c>
      <c r="D58" s="21"/>
      <c r="E58" s="75">
        <v>8902902</v>
      </c>
      <c r="F58" s="21"/>
      <c r="G58" s="66">
        <f>(E58/$BJ58)</f>
        <v>315.92980837473385</v>
      </c>
      <c r="H58" s="21"/>
      <c r="I58" s="66">
        <f>IF(G$60,G58/G$60*100,0)</f>
        <v>102.47533806546446</v>
      </c>
      <c r="J58" s="21"/>
      <c r="K58" s="75">
        <v>0</v>
      </c>
      <c r="L58" s="21"/>
      <c r="M58" s="75">
        <v>7371201</v>
      </c>
      <c r="N58" s="21"/>
      <c r="O58" s="66">
        <f>(M58/$BJ58)</f>
        <v>261.57562100780694</v>
      </c>
      <c r="P58" s="21"/>
      <c r="Q58" s="66">
        <f>IF(O$60,O58/O$60*100,0)</f>
        <v>105.94777944110302</v>
      </c>
      <c r="R58" s="21"/>
      <c r="S58" s="75">
        <v>9588903</v>
      </c>
      <c r="T58" s="21"/>
      <c r="U58" s="66">
        <f>(S58/$BJ58)</f>
        <v>340.27334989354154</v>
      </c>
      <c r="V58" s="21"/>
      <c r="W58" s="66">
        <f>IF(U$60,U58/U$60*100,0)</f>
        <v>211.10057592041898</v>
      </c>
      <c r="X58" s="21"/>
      <c r="Y58" s="75">
        <v>0</v>
      </c>
      <c r="Z58" s="21"/>
      <c r="AA58" s="75">
        <v>9513417</v>
      </c>
      <c r="AB58" s="21"/>
      <c r="AC58" s="75">
        <v>75486</v>
      </c>
      <c r="AD58" s="21"/>
      <c r="AE58" s="21"/>
      <c r="AF58" s="75">
        <v>561656</v>
      </c>
      <c r="AG58" s="21"/>
      <c r="AH58" s="66">
        <f>(AF58/$BJ58)</f>
        <v>19.931014904187368</v>
      </c>
      <c r="AI58" s="21"/>
      <c r="AJ58" s="66">
        <f>IF(AH$60,AH58/AH$60*100,0)</f>
        <v>111.38702699924011</v>
      </c>
      <c r="AK58" s="21"/>
      <c r="AL58" s="75">
        <v>3221953</v>
      </c>
      <c r="AM58" s="21"/>
      <c r="AN58" s="66">
        <f>(AL58/$BJ58)</f>
        <v>114.3347409510291</v>
      </c>
      <c r="AO58" s="21"/>
      <c r="AP58" s="66">
        <f>IF(AN$60,AN58/AN$60*100,0)</f>
        <v>341.43011822028177</v>
      </c>
      <c r="AQ58" s="21"/>
      <c r="AR58" s="75">
        <f t="shared" si="7"/>
        <v>29646615</v>
      </c>
      <c r="AS58" s="21"/>
      <c r="AT58" s="75">
        <v>3627652</v>
      </c>
      <c r="AU58" s="21"/>
      <c r="AV58" s="66">
        <f>IF(AR$58,AT58/AR$58*100,0)</f>
        <v>12.23631095826623</v>
      </c>
      <c r="AW58" s="21"/>
      <c r="AX58" s="75">
        <v>181326</v>
      </c>
      <c r="AY58" s="21"/>
      <c r="AZ58" s="66">
        <f t="shared" si="8"/>
        <v>0.6116246323568475</v>
      </c>
      <c r="BA58" s="21"/>
      <c r="BB58" s="75">
        <v>7393</v>
      </c>
      <c r="BC58" s="21"/>
      <c r="BD58" s="66">
        <f t="shared" si="9"/>
        <v>2.4937079663226308E-2</v>
      </c>
      <c r="BE58" s="21"/>
      <c r="BF58" s="75">
        <v>2118079</v>
      </c>
      <c r="BG58" s="21"/>
      <c r="BH58" s="30">
        <v>38</v>
      </c>
      <c r="BI58" s="21"/>
      <c r="BJ58" s="106">
        <v>28180</v>
      </c>
      <c r="BK58" s="21"/>
      <c r="BL58" s="106">
        <f>IF(E58,$BJ58,0)</f>
        <v>28180</v>
      </c>
      <c r="BM58" s="21"/>
      <c r="BN58" s="106">
        <f>IF(M58,$BJ58,0)</f>
        <v>28180</v>
      </c>
      <c r="BO58" s="21"/>
      <c r="BP58" s="106">
        <f>IF(S58,$BJ58,0)</f>
        <v>28180</v>
      </c>
      <c r="BQ58" s="21"/>
      <c r="BR58" s="106">
        <f>IF(AF58,$BJ58,0)</f>
        <v>28180</v>
      </c>
      <c r="BS58" s="21"/>
      <c r="BT58" s="106">
        <f>IF(AL58,$BJ58,0)</f>
        <v>28180</v>
      </c>
    </row>
    <row r="59" spans="1:72"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row>
    <row r="60" spans="1:72" ht="8.85" customHeight="1" x14ac:dyDescent="0.3">
      <c r="A60" s="30">
        <f>A58</f>
        <v>38</v>
      </c>
      <c r="B60" s="21"/>
      <c r="C60" s="18" t="s">
        <v>65</v>
      </c>
      <c r="D60" s="21"/>
      <c r="E60" s="76">
        <f>SUM(E14:E58)</f>
        <v>785005678</v>
      </c>
      <c r="F60" s="21"/>
      <c r="G60" s="79">
        <f>IF(BL60=0,0,IF(ISNONTEXT(H60),E60/$BJ60,E60/BL60))</f>
        <v>308.29838118992888</v>
      </c>
      <c r="H60" s="130"/>
      <c r="I60" s="71">
        <f>IF(G$60,G60/G$60*100,0)</f>
        <v>100</v>
      </c>
      <c r="J60" s="21"/>
      <c r="K60" s="76">
        <f>SUM(K14:K58)</f>
        <v>221608</v>
      </c>
      <c r="L60" s="21"/>
      <c r="M60" s="76">
        <f>SUM(M14:M58)</f>
        <v>628647163</v>
      </c>
      <c r="N60" s="21"/>
      <c r="O60" s="79">
        <f>IF(BN60=0,0,IF(ISNONTEXT(P60),M60/$BJ60,M60/BN60))</f>
        <v>246.89108387893899</v>
      </c>
      <c r="P60" s="130"/>
      <c r="Q60" s="71">
        <f>IF(O$60,O60/O$60*100,0)</f>
        <v>100</v>
      </c>
      <c r="R60" s="21"/>
      <c r="S60" s="76">
        <f>SUM(S14:S58)</f>
        <v>410430921</v>
      </c>
      <c r="T60" s="21"/>
      <c r="U60" s="79">
        <f>IF(BP60=0,0,IF(ISNONTEXT(V60),S60/$BJ60,S60/BP60))</f>
        <v>161.19015706608889</v>
      </c>
      <c r="V60" s="130"/>
      <c r="W60" s="71">
        <f>IF(U$60,U60/U$60*100,0)</f>
        <v>100</v>
      </c>
      <c r="X60" s="21"/>
      <c r="Y60" s="76">
        <f>SUM(Y14:Y58)</f>
        <v>212895771</v>
      </c>
      <c r="Z60" s="21"/>
      <c r="AA60" s="76">
        <f>SUM(AA14:AA58)</f>
        <v>167299620</v>
      </c>
      <c r="AB60" s="21"/>
      <c r="AC60" s="76">
        <f>SUM(AC14:AC58)</f>
        <v>5021924</v>
      </c>
      <c r="AD60" s="21"/>
      <c r="AE60" s="21"/>
      <c r="AF60" s="76">
        <f>SUM(AF14:AF58)</f>
        <v>45561326</v>
      </c>
      <c r="AG60" s="21"/>
      <c r="AH60" s="79">
        <f>IF(BR60=0,0,IF(ISNONTEXT(AI60),AF60/$BJ60,AF60/BR60))</f>
        <v>17.893479556037832</v>
      </c>
      <c r="AI60" s="130"/>
      <c r="AJ60" s="71">
        <f>IF(AH$60,AH60/AH$60*100,0)</f>
        <v>100</v>
      </c>
      <c r="AK60" s="21"/>
      <c r="AL60" s="76">
        <f>SUM(AL14:AL58)</f>
        <v>85266402</v>
      </c>
      <c r="AM60" s="21"/>
      <c r="AN60" s="79">
        <f>IF(BT60=0,0,IF(ISNONTEXT(AO60),AL60/$BJ60,AL60/BT60))</f>
        <v>33.487010913683754</v>
      </c>
      <c r="AO60" s="130"/>
      <c r="AP60" s="71">
        <f>IF(AN$60,AN60/AN$60*100,0)</f>
        <v>100</v>
      </c>
      <c r="AQ60" s="21"/>
      <c r="AR60" s="76">
        <f>SUM(AR14:AR58)</f>
        <v>1954911490</v>
      </c>
      <c r="AS60" s="21"/>
      <c r="AT60" s="76">
        <f>SUM(AT14:AT58)</f>
        <v>237159666</v>
      </c>
      <c r="AU60" s="21"/>
      <c r="AV60" s="71">
        <f>IF(AR$60,AT60/AR$60*100,0)</f>
        <v>12.131478443558589</v>
      </c>
      <c r="AW60" s="21"/>
      <c r="AX60" s="76">
        <f>SUM(AX14:AX58)</f>
        <v>18990184</v>
      </c>
      <c r="AY60" s="21"/>
      <c r="AZ60" s="71">
        <f>IF($AR60,AX60/$AR60*100,0)</f>
        <v>0.971408889719094</v>
      </c>
      <c r="BA60" s="21"/>
      <c r="BB60" s="76">
        <f>SUM(BB14:BB58)</f>
        <v>9847275</v>
      </c>
      <c r="BC60" s="21"/>
      <c r="BD60" s="71">
        <f>IF($AR60,BB60/$AR60*100,0)</f>
        <v>0.50371973618099708</v>
      </c>
      <c r="BE60" s="21"/>
      <c r="BF60" s="76">
        <f>SUM(BF14:BF58)</f>
        <v>97190226</v>
      </c>
      <c r="BG60" s="21"/>
      <c r="BH60" s="30">
        <f>BH58</f>
        <v>38</v>
      </c>
      <c r="BI60" s="21"/>
      <c r="BJ60" s="106">
        <f>SUM(BJ14:BJ58)</f>
        <v>2546253</v>
      </c>
      <c r="BK60" s="21"/>
      <c r="BL60" s="106">
        <f>SUM(BL14:BL58)</f>
        <v>2546253</v>
      </c>
      <c r="BM60" s="21"/>
      <c r="BN60" s="106">
        <f>SUM(BN14:BN58)</f>
        <v>2546253</v>
      </c>
      <c r="BO60" s="21"/>
      <c r="BP60" s="106">
        <f>SUM(BP14:BP58)</f>
        <v>2546253</v>
      </c>
      <c r="BQ60" s="21"/>
      <c r="BR60" s="106">
        <f>SUM(BR14:BR58)</f>
        <v>2538821</v>
      </c>
      <c r="BS60" s="21"/>
      <c r="BT60" s="106">
        <f>SUM(BT14:BT58)</f>
        <v>2522310</v>
      </c>
    </row>
    <row r="61" spans="1:72"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row>
    <row r="62" spans="1:72"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row>
    <row r="63" spans="1:72"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row>
    <row r="64" spans="1:72"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row>
    <row r="65" spans="1:72"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row>
    <row r="66" spans="1:72"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row>
    <row r="67" spans="1:72"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row>
    <row r="68" spans="1:72"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row>
    <row r="69" spans="1:72"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row>
    <row r="70" spans="1:72"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row>
    <row r="71" spans="1:72"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row>
    <row r="72" spans="1:72"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row>
    <row r="73" spans="1:72"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row>
    <row r="74" spans="1:72"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row>
    <row r="75" spans="1:72" s="8" customFormat="1" ht="10.5" customHeight="1" x14ac:dyDescent="0.3">
      <c r="A75" s="112" t="s">
        <v>472</v>
      </c>
      <c r="BI75" s="113" t="s">
        <v>473</v>
      </c>
    </row>
    <row r="76" spans="1:72" s="8" customFormat="1" ht="10.5" customHeight="1" x14ac:dyDescent="0.3">
      <c r="A76" s="38"/>
      <c r="AC76" s="11" t="s">
        <v>42</v>
      </c>
      <c r="AF76" s="38" t="s">
        <v>43</v>
      </c>
      <c r="BH76" s="11" t="s">
        <v>448</v>
      </c>
    </row>
    <row r="77" spans="1:72" s="8" customFormat="1" ht="10.5" customHeight="1" x14ac:dyDescent="0.3">
      <c r="A77" s="12"/>
      <c r="AC77" s="11" t="s">
        <v>449</v>
      </c>
      <c r="AF77" s="38" t="s">
        <v>393</v>
      </c>
      <c r="BH77" s="11" t="s">
        <v>125</v>
      </c>
    </row>
    <row r="78" spans="1:72" s="8" customFormat="1" ht="10.5" customHeight="1" x14ac:dyDescent="0.3">
      <c r="A78" s="13"/>
      <c r="AC78" s="11" t="s">
        <v>48</v>
      </c>
      <c r="AF78" s="14" t="s">
        <v>49</v>
      </c>
    </row>
    <row r="79" spans="1:72" ht="8.85" customHeight="1" x14ac:dyDescent="0.3">
      <c r="AT79" s="16" t="s">
        <v>394</v>
      </c>
      <c r="AU79" s="16"/>
      <c r="AV79" s="16"/>
      <c r="AW79" s="16"/>
      <c r="AX79" s="16"/>
      <c r="AY79" s="16"/>
      <c r="AZ79" s="16"/>
      <c r="BA79" s="16"/>
      <c r="BB79" s="16"/>
      <c r="BC79" s="16"/>
      <c r="BD79" s="16"/>
      <c r="BE79" s="16"/>
      <c r="BF79" s="16"/>
    </row>
    <row r="80" spans="1:72" ht="8.4" customHeight="1" x14ac:dyDescent="0.3"/>
    <row r="81" spans="1:72" ht="9.6" customHeight="1" x14ac:dyDescent="0.3">
      <c r="E81" s="16" t="s">
        <v>450</v>
      </c>
      <c r="F81" s="16"/>
      <c r="G81" s="16"/>
      <c r="H81" s="16"/>
      <c r="I81" s="16"/>
      <c r="J81" s="16"/>
      <c r="K81" s="16"/>
      <c r="M81" s="16" t="s">
        <v>451</v>
      </c>
      <c r="N81" s="16"/>
      <c r="O81" s="16"/>
      <c r="P81" s="16"/>
      <c r="Q81" s="16"/>
      <c r="S81" s="16" t="s">
        <v>452</v>
      </c>
      <c r="T81" s="16"/>
      <c r="U81" s="16"/>
      <c r="V81" s="16"/>
      <c r="W81" s="16"/>
      <c r="X81" s="16"/>
      <c r="Y81" s="16"/>
      <c r="Z81" s="16"/>
      <c r="AA81" s="16"/>
      <c r="AB81" s="16"/>
      <c r="AC81" s="16"/>
      <c r="AF81" s="16" t="s">
        <v>453</v>
      </c>
      <c r="AG81" s="16"/>
      <c r="AH81" s="16"/>
      <c r="AI81" s="16"/>
      <c r="AJ81" s="16"/>
      <c r="AL81" s="16" t="s">
        <v>454</v>
      </c>
      <c r="AM81" s="16"/>
      <c r="AN81" s="16"/>
      <c r="AO81" s="16"/>
      <c r="AP81" s="16"/>
      <c r="AX81" s="16" t="s">
        <v>398</v>
      </c>
      <c r="AY81" s="16"/>
      <c r="AZ81" s="16"/>
      <c r="BA81" s="16"/>
      <c r="BB81" s="16"/>
      <c r="BC81" s="16"/>
      <c r="BD81" s="16"/>
    </row>
    <row r="82" spans="1:72" ht="8.4" customHeight="1" x14ac:dyDescent="0.3"/>
    <row r="83" spans="1:72" ht="9.6" customHeight="1" x14ac:dyDescent="0.3">
      <c r="Y83" s="16" t="s">
        <v>400</v>
      </c>
      <c r="Z83" s="16"/>
      <c r="AA83" s="16"/>
      <c r="AB83" s="16"/>
      <c r="AC83" s="16"/>
      <c r="AT83" s="16" t="s">
        <v>433</v>
      </c>
      <c r="AU83" s="16"/>
      <c r="AV83" s="16"/>
      <c r="AX83" s="16" t="s">
        <v>59</v>
      </c>
      <c r="AY83" s="16"/>
      <c r="AZ83" s="16"/>
      <c r="BB83" s="16" t="s">
        <v>60</v>
      </c>
      <c r="BC83" s="16"/>
      <c r="BD83" s="16"/>
    </row>
    <row r="84" spans="1:72" ht="9.6" customHeight="1" x14ac:dyDescent="0.3">
      <c r="K84" s="19" t="s">
        <v>455</v>
      </c>
      <c r="AA84" s="18" t="s">
        <v>456</v>
      </c>
      <c r="BF84" s="18" t="s">
        <v>457</v>
      </c>
      <c r="BL84" s="18" t="s">
        <v>458</v>
      </c>
      <c r="BN84" s="18" t="s">
        <v>459</v>
      </c>
      <c r="BP84" s="18" t="s">
        <v>460</v>
      </c>
    </row>
    <row r="85" spans="1:72" ht="9.6" customHeight="1" x14ac:dyDescent="0.3">
      <c r="I85" s="18" t="s">
        <v>64</v>
      </c>
      <c r="Q85" s="18" t="s">
        <v>64</v>
      </c>
      <c r="W85" s="18" t="s">
        <v>64</v>
      </c>
      <c r="AA85" s="18" t="s">
        <v>461</v>
      </c>
      <c r="AC85" s="18" t="s">
        <v>462</v>
      </c>
      <c r="AJ85" s="18" t="s">
        <v>64</v>
      </c>
      <c r="AP85" s="18" t="s">
        <v>64</v>
      </c>
      <c r="AV85" s="18" t="s">
        <v>273</v>
      </c>
      <c r="AZ85" s="18" t="s">
        <v>273</v>
      </c>
      <c r="BD85" s="18" t="s">
        <v>273</v>
      </c>
      <c r="BF85" s="18" t="s">
        <v>463</v>
      </c>
      <c r="BL85" s="18" t="s">
        <v>464</v>
      </c>
      <c r="BM85" s="18"/>
      <c r="BN85" s="18" t="s">
        <v>465</v>
      </c>
      <c r="BO85" s="18"/>
      <c r="BP85" s="18" t="s">
        <v>271</v>
      </c>
      <c r="BQ85" s="18"/>
      <c r="BS85" s="18"/>
      <c r="BT85" s="18" t="s">
        <v>329</v>
      </c>
    </row>
    <row r="86" spans="1:72" ht="9.6" customHeight="1" x14ac:dyDescent="0.3">
      <c r="A86" s="19" t="s">
        <v>71</v>
      </c>
      <c r="C86" s="19" t="s">
        <v>73</v>
      </c>
      <c r="E86" s="19" t="s">
        <v>74</v>
      </c>
      <c r="G86" s="19" t="s">
        <v>436</v>
      </c>
      <c r="I86" s="19" t="s">
        <v>80</v>
      </c>
      <c r="K86" s="19" t="s">
        <v>438</v>
      </c>
      <c r="M86" s="19" t="s">
        <v>74</v>
      </c>
      <c r="O86" s="19" t="s">
        <v>436</v>
      </c>
      <c r="Q86" s="19" t="s">
        <v>80</v>
      </c>
      <c r="S86" s="19" t="s">
        <v>74</v>
      </c>
      <c r="U86" s="19" t="s">
        <v>436</v>
      </c>
      <c r="W86" s="19" t="s">
        <v>80</v>
      </c>
      <c r="Y86" s="19" t="s">
        <v>438</v>
      </c>
      <c r="AA86" s="19" t="s">
        <v>466</v>
      </c>
      <c r="AC86" s="19" t="s">
        <v>467</v>
      </c>
      <c r="AF86" s="19" t="s">
        <v>74</v>
      </c>
      <c r="AH86" s="19" t="s">
        <v>436</v>
      </c>
      <c r="AJ86" s="19" t="s">
        <v>80</v>
      </c>
      <c r="AL86" s="19" t="s">
        <v>74</v>
      </c>
      <c r="AN86" s="19" t="s">
        <v>436</v>
      </c>
      <c r="AP86" s="19" t="s">
        <v>80</v>
      </c>
      <c r="AR86" s="19" t="s">
        <v>65</v>
      </c>
      <c r="AT86" s="19" t="s">
        <v>74</v>
      </c>
      <c r="AV86" s="19" t="s">
        <v>374</v>
      </c>
      <c r="AX86" s="19" t="s">
        <v>74</v>
      </c>
      <c r="AZ86" s="19" t="s">
        <v>374</v>
      </c>
      <c r="BB86" s="19" t="s">
        <v>74</v>
      </c>
      <c r="BD86" s="19" t="s">
        <v>374</v>
      </c>
      <c r="BF86" s="19" t="s">
        <v>419</v>
      </c>
      <c r="BH86" s="19" t="s">
        <v>71</v>
      </c>
      <c r="BL86" s="111" t="s">
        <v>468</v>
      </c>
      <c r="BM86" s="18"/>
      <c r="BN86" s="111" t="s">
        <v>469</v>
      </c>
      <c r="BO86" s="18"/>
      <c r="BP86" s="111" t="s">
        <v>470</v>
      </c>
      <c r="BQ86" s="18"/>
      <c r="BR86" s="111" t="s">
        <v>453</v>
      </c>
      <c r="BS86" s="18"/>
      <c r="BT86" s="111" t="s">
        <v>471</v>
      </c>
    </row>
    <row r="87" spans="1:72" ht="8.85" customHeight="1" x14ac:dyDescent="0.3"/>
    <row r="88" spans="1:72" ht="8.85" customHeight="1" x14ac:dyDescent="0.3">
      <c r="B88" s="10" t="s">
        <v>286</v>
      </c>
    </row>
    <row r="89" spans="1:72" ht="8.85" customHeight="1" x14ac:dyDescent="0.3">
      <c r="A89" s="10">
        <v>1</v>
      </c>
      <c r="B89" s="21"/>
      <c r="C89" s="10" t="s">
        <v>126</v>
      </c>
      <c r="D89" s="21"/>
      <c r="E89" s="64">
        <v>2971673</v>
      </c>
      <c r="F89" s="21"/>
      <c r="G89" s="65">
        <f>(E89/$BJ89)</f>
        <v>91.264795307269438</v>
      </c>
      <c r="H89" s="21"/>
      <c r="I89" s="66">
        <f>IF(G$219,G89/G$219*100,0)</f>
        <v>47.029025578805367</v>
      </c>
      <c r="J89" s="21"/>
      <c r="K89" s="64">
        <v>2971673</v>
      </c>
      <c r="L89" s="21"/>
      <c r="M89" s="64">
        <v>6388161</v>
      </c>
      <c r="N89" s="21"/>
      <c r="O89" s="65">
        <f>(M89/$BJ89)</f>
        <v>196.19056540032554</v>
      </c>
      <c r="P89" s="21"/>
      <c r="Q89" s="66">
        <f>IF(O$219,O89/O$219*100,0)</f>
        <v>98.879458166882003</v>
      </c>
      <c r="R89" s="21"/>
      <c r="S89" s="64">
        <v>2165903</v>
      </c>
      <c r="T89" s="21"/>
      <c r="U89" s="65">
        <f>(S89/$BJ89)</f>
        <v>66.51831946193299</v>
      </c>
      <c r="V89" s="21"/>
      <c r="W89" s="66">
        <f>IF(U$219,U89/U$219*100,0)</f>
        <v>57.035161619545669</v>
      </c>
      <c r="X89" s="21"/>
      <c r="Y89" s="64">
        <v>1980622</v>
      </c>
      <c r="Z89" s="21"/>
      <c r="AA89" s="64">
        <v>0</v>
      </c>
      <c r="AB89" s="21"/>
      <c r="AC89" s="64">
        <v>185281</v>
      </c>
      <c r="AD89" s="21"/>
      <c r="AE89" s="21"/>
      <c r="AF89" s="64">
        <v>503961</v>
      </c>
      <c r="AG89" s="21"/>
      <c r="AH89" s="65">
        <f>(AF89/$BJ89)</f>
        <v>15.477442338994504</v>
      </c>
      <c r="AI89" s="21"/>
      <c r="AJ89" s="66">
        <f>IF(AH$219,AH89/AH$219*100,0)</f>
        <v>92.412567567910472</v>
      </c>
      <c r="AK89" s="21"/>
      <c r="AL89" s="64">
        <v>1015452</v>
      </c>
      <c r="AM89" s="21"/>
      <c r="AN89" s="65">
        <f>(AL89/$BJ89)</f>
        <v>31.186142931728142</v>
      </c>
      <c r="AO89" s="21"/>
      <c r="AP89" s="66">
        <f>IF(AN$219,AN89/AN$219*100,0)</f>
        <v>71.923280468788249</v>
      </c>
      <c r="AQ89" s="21"/>
      <c r="AR89" s="64">
        <f>(E89+M89+S89+AF89+AL89)</f>
        <v>13045150</v>
      </c>
      <c r="AS89" s="21"/>
      <c r="AT89" s="64">
        <v>3066170</v>
      </c>
      <c r="AU89" s="21"/>
      <c r="AV89" s="66">
        <f>IF($AR89,AT89/$AR89*100,0)</f>
        <v>23.504290866720581</v>
      </c>
      <c r="AW89" s="21"/>
      <c r="AX89" s="64">
        <v>179237</v>
      </c>
      <c r="AY89" s="21"/>
      <c r="AZ89" s="66">
        <f>IF($AR89,AX89/$AR89*100,0)</f>
        <v>1.3739742356354661</v>
      </c>
      <c r="BA89" s="21"/>
      <c r="BB89" s="64">
        <v>0</v>
      </c>
      <c r="BC89" s="21"/>
      <c r="BD89" s="66">
        <f>IF($AR89,BB89/$AR89*100,0)</f>
        <v>0</v>
      </c>
      <c r="BE89" s="21"/>
      <c r="BF89" s="64">
        <v>462654</v>
      </c>
      <c r="BG89" s="21"/>
      <c r="BH89" s="10">
        <v>1</v>
      </c>
      <c r="BI89" s="21"/>
      <c r="BJ89" s="96">
        <v>32561</v>
      </c>
      <c r="BK89" s="21"/>
      <c r="BL89" s="96">
        <f>IF(E89,$BJ89,0)</f>
        <v>32561</v>
      </c>
      <c r="BM89" s="21"/>
      <c r="BN89" s="96">
        <f>IF(M89,$BJ89,0)</f>
        <v>32561</v>
      </c>
      <c r="BO89" s="21"/>
      <c r="BP89" s="96">
        <f>IF(S89,$BJ89,0)</f>
        <v>32561</v>
      </c>
      <c r="BQ89" s="21"/>
      <c r="BR89" s="96">
        <f>IF(AF89,$BJ89,0)</f>
        <v>32561</v>
      </c>
      <c r="BS89" s="21"/>
      <c r="BT89" s="96">
        <f>IF(AL89,$BJ89,0)</f>
        <v>32561</v>
      </c>
    </row>
    <row r="90" spans="1:72" ht="8.85" customHeight="1" x14ac:dyDescent="0.3">
      <c r="A90" s="10">
        <v>2</v>
      </c>
      <c r="B90" s="21"/>
      <c r="C90" s="10" t="s">
        <v>127</v>
      </c>
      <c r="D90" s="21"/>
      <c r="E90" s="70">
        <v>22826585</v>
      </c>
      <c r="F90" s="21"/>
      <c r="G90" s="66">
        <f>(E90/$BJ90)</f>
        <v>208.04018337252327</v>
      </c>
      <c r="H90" s="21"/>
      <c r="I90" s="66">
        <f>IF(G$219,G90/G$219*100,0)</f>
        <v>107.20373690978349</v>
      </c>
      <c r="J90" s="21"/>
      <c r="K90" s="70">
        <v>0</v>
      </c>
      <c r="L90" s="21"/>
      <c r="M90" s="70">
        <v>21820528</v>
      </c>
      <c r="N90" s="21"/>
      <c r="O90" s="66">
        <f>(M90/$BJ90)</f>
        <v>198.8710377134941</v>
      </c>
      <c r="P90" s="21"/>
      <c r="Q90" s="66">
        <f>IF(O$219,O90/O$219*100,0)</f>
        <v>100.23040819557791</v>
      </c>
      <c r="R90" s="21"/>
      <c r="S90" s="70">
        <v>7962749</v>
      </c>
      <c r="T90" s="21"/>
      <c r="U90" s="66">
        <f>(S90/$BJ90)</f>
        <v>72.572036601593112</v>
      </c>
      <c r="V90" s="21"/>
      <c r="W90" s="66">
        <f>IF(U$219,U90/U$219*100,0)</f>
        <v>62.22583297523321</v>
      </c>
      <c r="X90" s="21"/>
      <c r="Y90" s="70">
        <v>0</v>
      </c>
      <c r="Z90" s="21"/>
      <c r="AA90" s="70">
        <v>7806952</v>
      </c>
      <c r="AB90" s="21"/>
      <c r="AC90" s="70">
        <v>0</v>
      </c>
      <c r="AD90" s="21"/>
      <c r="AE90" s="21"/>
      <c r="AF90" s="70">
        <v>1629172</v>
      </c>
      <c r="AG90" s="21"/>
      <c r="AH90" s="71">
        <f>(AF90/$BJ90)</f>
        <v>14.848179945680902</v>
      </c>
      <c r="AI90" s="21"/>
      <c r="AJ90" s="71">
        <f>IF(AH$219,AH90/AH$219*100,0)</f>
        <v>88.655373571230015</v>
      </c>
      <c r="AK90" s="21"/>
      <c r="AL90" s="70">
        <v>3248514</v>
      </c>
      <c r="AM90" s="21"/>
      <c r="AN90" s="66">
        <f>(AL90/$BJ90)</f>
        <v>29.606769836495872</v>
      </c>
      <c r="AO90" s="21"/>
      <c r="AP90" s="66">
        <f>IF(AN$219,AN90/AN$219*100,0)</f>
        <v>68.280839197935194</v>
      </c>
      <c r="AQ90" s="21"/>
      <c r="AR90" s="70">
        <f>(E90+M90+S90+AF90+AL90)</f>
        <v>57487548</v>
      </c>
      <c r="AS90" s="21"/>
      <c r="AT90" s="70">
        <v>5852657</v>
      </c>
      <c r="AU90" s="21"/>
      <c r="AV90" s="66">
        <f>IF($AR90,AT90/$AR90*100,0)</f>
        <v>10.18073861838741</v>
      </c>
      <c r="AW90" s="21"/>
      <c r="AX90" s="70">
        <v>280390</v>
      </c>
      <c r="AY90" s="21"/>
      <c r="AZ90" s="66">
        <f>IF($AR90,AX90/$AR90*100,0)</f>
        <v>0.48774040597452512</v>
      </c>
      <c r="BA90" s="21"/>
      <c r="BB90" s="70">
        <v>126955</v>
      </c>
      <c r="BC90" s="21"/>
      <c r="BD90" s="66">
        <f>IF($AR90,BB90/$AR90*100,0)</f>
        <v>0.22083912850135823</v>
      </c>
      <c r="BE90" s="21"/>
      <c r="BF90" s="70">
        <v>3428474</v>
      </c>
      <c r="BG90" s="21"/>
      <c r="BH90" s="10">
        <v>2</v>
      </c>
      <c r="BI90" s="21"/>
      <c r="BJ90" s="96">
        <v>109722</v>
      </c>
      <c r="BK90" s="21"/>
      <c r="BL90" s="96">
        <f>IF(E90,$BJ90,0)</f>
        <v>109722</v>
      </c>
      <c r="BM90" s="21"/>
      <c r="BN90" s="96">
        <f>IF(M90,$BJ90,0)</f>
        <v>109722</v>
      </c>
      <c r="BO90" s="21"/>
      <c r="BP90" s="96">
        <f>IF(S90,$BJ90,0)</f>
        <v>109722</v>
      </c>
      <c r="BQ90" s="21"/>
      <c r="BR90" s="96">
        <f>IF(AF90,$BJ90,0)</f>
        <v>109722</v>
      </c>
      <c r="BS90" s="21"/>
      <c r="BT90" s="96">
        <f>IF(AL90,$BJ90,0)</f>
        <v>109722</v>
      </c>
    </row>
    <row r="91" spans="1:72" ht="8.85" customHeight="1" x14ac:dyDescent="0.3">
      <c r="A91" s="10">
        <v>3</v>
      </c>
      <c r="B91" s="21"/>
      <c r="C91" s="10" t="s">
        <v>128</v>
      </c>
      <c r="D91" s="21"/>
      <c r="E91" s="70">
        <v>2787192</v>
      </c>
      <c r="F91" s="21"/>
      <c r="G91" s="66">
        <f>(E91/$BJ91)</f>
        <v>186.40930979133228</v>
      </c>
      <c r="H91" s="21"/>
      <c r="I91" s="66">
        <f>IF(G$219,G91/G$219*100,0)</f>
        <v>96.057282206008935</v>
      </c>
      <c r="J91" s="21"/>
      <c r="K91" s="70">
        <v>2787192</v>
      </c>
      <c r="L91" s="21"/>
      <c r="M91" s="70">
        <v>1015470</v>
      </c>
      <c r="N91" s="21"/>
      <c r="O91" s="66">
        <f>(M91/$BJ91)</f>
        <v>67.915329052969497</v>
      </c>
      <c r="P91" s="21"/>
      <c r="Q91" s="66">
        <f>IF(O$219,O91/O$219*100,0)</f>
        <v>34.229122711789586</v>
      </c>
      <c r="R91" s="21"/>
      <c r="S91" s="70">
        <v>2681184</v>
      </c>
      <c r="T91" s="21"/>
      <c r="U91" s="66">
        <f>(S91/$BJ91)</f>
        <v>179.31942215088282</v>
      </c>
      <c r="V91" s="21"/>
      <c r="W91" s="66">
        <f>IF(U$219,U91/U$219*100,0)</f>
        <v>153.75481982451652</v>
      </c>
      <c r="X91" s="21"/>
      <c r="Y91" s="70">
        <v>2645694</v>
      </c>
      <c r="Z91" s="21"/>
      <c r="AA91" s="70">
        <v>0</v>
      </c>
      <c r="AB91" s="21"/>
      <c r="AC91" s="70">
        <v>3999</v>
      </c>
      <c r="AD91" s="21"/>
      <c r="AE91" s="21"/>
      <c r="AF91" s="70">
        <v>109438</v>
      </c>
      <c r="AG91" s="21"/>
      <c r="AH91" s="71">
        <f>(AF91/$BJ91)</f>
        <v>7.3192883895131082</v>
      </c>
      <c r="AI91" s="21"/>
      <c r="AJ91" s="71">
        <f>IF(AH$219,AH91/AH$219*100,0)</f>
        <v>43.701938474728955</v>
      </c>
      <c r="AK91" s="21"/>
      <c r="AL91" s="70">
        <v>925833</v>
      </c>
      <c r="AM91" s="21"/>
      <c r="AN91" s="66">
        <f>(AL91/$BJ91)</f>
        <v>61.920345104333869</v>
      </c>
      <c r="AO91" s="21"/>
      <c r="AP91" s="66">
        <f>IF(AN$219,AN91/AN$219*100,0)</f>
        <v>142.80426910800341</v>
      </c>
      <c r="AQ91" s="21"/>
      <c r="AR91" s="70">
        <f>(E91+M91+S91+AF91+AL91)</f>
        <v>7519117</v>
      </c>
      <c r="AS91" s="21"/>
      <c r="AT91" s="70">
        <v>2300517</v>
      </c>
      <c r="AU91" s="21"/>
      <c r="AV91" s="66">
        <f>IF($AR91,AT91/$AR91*100,0)</f>
        <v>30.595573921778314</v>
      </c>
      <c r="AW91" s="21"/>
      <c r="AX91" s="70">
        <v>172009</v>
      </c>
      <c r="AY91" s="21"/>
      <c r="AZ91" s="66">
        <f>IF($AR91,AX91/$AR91*100,0)</f>
        <v>2.287622336505736</v>
      </c>
      <c r="BA91" s="21"/>
      <c r="BB91" s="70">
        <v>0</v>
      </c>
      <c r="BC91" s="21"/>
      <c r="BD91" s="66">
        <f>IF($AR91,BB91/$AR91*100,0)</f>
        <v>0</v>
      </c>
      <c r="BE91" s="21"/>
      <c r="BF91" s="70">
        <v>7433</v>
      </c>
      <c r="BG91" s="21"/>
      <c r="BH91" s="10">
        <v>3</v>
      </c>
      <c r="BI91" s="21"/>
      <c r="BJ91" s="96">
        <v>14952</v>
      </c>
      <c r="BK91" s="21"/>
      <c r="BL91" s="96">
        <f>IF(E91,$BJ91,0)</f>
        <v>14952</v>
      </c>
      <c r="BM91" s="21"/>
      <c r="BN91" s="96">
        <f>IF(M91,$BJ91,0)</f>
        <v>14952</v>
      </c>
      <c r="BO91" s="21"/>
      <c r="BP91" s="96">
        <f>IF(S91,$BJ91,0)</f>
        <v>14952</v>
      </c>
      <c r="BQ91" s="21"/>
      <c r="BR91" s="96">
        <f>IF(AF91,$BJ91,0)</f>
        <v>14952</v>
      </c>
      <c r="BS91" s="21"/>
      <c r="BT91" s="96">
        <f>IF(AL91,$BJ91,0)</f>
        <v>14952</v>
      </c>
    </row>
    <row r="92" spans="1:72" ht="8.85" customHeight="1" x14ac:dyDescent="0.3">
      <c r="A92" s="10">
        <v>4</v>
      </c>
      <c r="B92" s="21"/>
      <c r="C92" s="10" t="s">
        <v>129</v>
      </c>
      <c r="D92" s="21"/>
      <c r="E92" s="70">
        <v>2372790</v>
      </c>
      <c r="F92" s="21"/>
      <c r="G92" s="66">
        <f>(E92/$BJ92)</f>
        <v>181.78119972420134</v>
      </c>
      <c r="H92" s="21"/>
      <c r="I92" s="66">
        <f>IF(G$219,G92/G$219*100,0)</f>
        <v>93.672403063993357</v>
      </c>
      <c r="J92" s="21"/>
      <c r="K92" s="70">
        <v>2372790</v>
      </c>
      <c r="L92" s="21"/>
      <c r="M92" s="70">
        <v>1140836</v>
      </c>
      <c r="N92" s="21"/>
      <c r="O92" s="66">
        <f>(M92/$BJ92)</f>
        <v>87.40029112081514</v>
      </c>
      <c r="P92" s="21"/>
      <c r="Q92" s="66">
        <f>IF(O$219,O92/O$219*100,0)</f>
        <v>44.04948531556456</v>
      </c>
      <c r="R92" s="21"/>
      <c r="S92" s="70">
        <v>1799524</v>
      </c>
      <c r="T92" s="21"/>
      <c r="U92" s="66">
        <f>(S92/$BJ92)</f>
        <v>137.8628667739217</v>
      </c>
      <c r="V92" s="21"/>
      <c r="W92" s="66">
        <f>IF(U$219,U92/U$219*100,0)</f>
        <v>118.20850182909928</v>
      </c>
      <c r="X92" s="21"/>
      <c r="Y92" s="70">
        <v>0</v>
      </c>
      <c r="Z92" s="21"/>
      <c r="AA92" s="70">
        <v>1799524</v>
      </c>
      <c r="AB92" s="21"/>
      <c r="AC92" s="70">
        <v>0</v>
      </c>
      <c r="AD92" s="21"/>
      <c r="AE92" s="21"/>
      <c r="AF92" s="70">
        <v>97292</v>
      </c>
      <c r="AG92" s="21"/>
      <c r="AH92" s="71">
        <f>(AF92/$BJ92)</f>
        <v>7.4536121964299396</v>
      </c>
      <c r="AI92" s="21"/>
      <c r="AJ92" s="71">
        <f>IF(AH$219,AH92/AH$219*100,0)</f>
        <v>44.503957801359313</v>
      </c>
      <c r="AK92" s="21"/>
      <c r="AL92" s="70">
        <v>364311</v>
      </c>
      <c r="AM92" s="21"/>
      <c r="AN92" s="66">
        <f>(AL92/$BJ92)</f>
        <v>27.910135601011262</v>
      </c>
      <c r="AO92" s="21"/>
      <c r="AP92" s="66">
        <f>IF(AN$219,AN92/AN$219*100,0)</f>
        <v>64.367963526235528</v>
      </c>
      <c r="AQ92" s="21"/>
      <c r="AR92" s="70">
        <f>(E92+M92+S92+AF92+AL92)</f>
        <v>5774753</v>
      </c>
      <c r="AS92" s="21"/>
      <c r="AT92" s="70">
        <v>1326637</v>
      </c>
      <c r="AU92" s="21"/>
      <c r="AV92" s="66">
        <f>IF($AR92,AT92/$AR92*100,0)</f>
        <v>22.97305183442478</v>
      </c>
      <c r="AW92" s="21"/>
      <c r="AX92" s="70">
        <v>39228</v>
      </c>
      <c r="AY92" s="21"/>
      <c r="AZ92" s="66">
        <f>IF($AR92,AX92/$AR92*100,0)</f>
        <v>0.67930178139220843</v>
      </c>
      <c r="BA92" s="21"/>
      <c r="BB92" s="70">
        <v>0</v>
      </c>
      <c r="BC92" s="21"/>
      <c r="BD92" s="66">
        <f>IF($AR92,BB92/$AR92*100,0)</f>
        <v>0</v>
      </c>
      <c r="BE92" s="21"/>
      <c r="BF92" s="70">
        <v>634901</v>
      </c>
      <c r="BG92" s="21"/>
      <c r="BH92" s="10">
        <v>4</v>
      </c>
      <c r="BI92" s="21"/>
      <c r="BJ92" s="96">
        <v>13053</v>
      </c>
      <c r="BK92" s="21"/>
      <c r="BL92" s="96">
        <f>IF(E92,$BJ92,0)</f>
        <v>13053</v>
      </c>
      <c r="BM92" s="21"/>
      <c r="BN92" s="96">
        <f>IF(M92,$BJ92,0)</f>
        <v>13053</v>
      </c>
      <c r="BO92" s="21"/>
      <c r="BP92" s="96">
        <f>IF(S92,$BJ92,0)</f>
        <v>13053</v>
      </c>
      <c r="BQ92" s="21"/>
      <c r="BR92" s="96">
        <f>IF(AF92,$BJ92,0)</f>
        <v>13053</v>
      </c>
      <c r="BS92" s="21"/>
      <c r="BT92" s="96">
        <f>IF(AL92,$BJ92,0)</f>
        <v>13053</v>
      </c>
    </row>
    <row r="93" spans="1:72" ht="8.85" customHeight="1" x14ac:dyDescent="0.3">
      <c r="A93" s="10">
        <v>5</v>
      </c>
      <c r="B93" s="21"/>
      <c r="C93" s="10" t="s">
        <v>130</v>
      </c>
      <c r="D93" s="21"/>
      <c r="E93" s="70">
        <v>3950956</v>
      </c>
      <c r="F93" s="21"/>
      <c r="G93" s="66">
        <f>(E93/$BJ93)</f>
        <v>124.37688094188755</v>
      </c>
      <c r="H93" s="21"/>
      <c r="I93" s="66">
        <f>IF(G$219,G93/G$219*100,0)</f>
        <v>64.091783644883151</v>
      </c>
      <c r="J93" s="21"/>
      <c r="K93" s="70">
        <v>3950956</v>
      </c>
      <c r="L93" s="21"/>
      <c r="M93" s="70">
        <v>2663475</v>
      </c>
      <c r="N93" s="21"/>
      <c r="O93" s="66">
        <f>(M93/$BJ93)</f>
        <v>83.846722911288794</v>
      </c>
      <c r="P93" s="21"/>
      <c r="Q93" s="66">
        <f>IF(O$219,O93/O$219*100,0)</f>
        <v>42.258497566484763</v>
      </c>
      <c r="R93" s="21"/>
      <c r="S93" s="70">
        <v>3699804</v>
      </c>
      <c r="T93" s="21"/>
      <c r="U93" s="66">
        <f>(S93/$BJ93)</f>
        <v>116.4705660139772</v>
      </c>
      <c r="V93" s="21"/>
      <c r="W93" s="66">
        <f>IF(U$219,U93/U$219*100,0)</f>
        <v>99.865985945852884</v>
      </c>
      <c r="X93" s="21"/>
      <c r="Y93" s="70">
        <v>0</v>
      </c>
      <c r="Z93" s="21"/>
      <c r="AA93" s="70">
        <v>3699804</v>
      </c>
      <c r="AB93" s="21"/>
      <c r="AC93" s="70">
        <v>0</v>
      </c>
      <c r="AD93" s="21"/>
      <c r="AE93" s="21"/>
      <c r="AF93" s="70">
        <v>284448</v>
      </c>
      <c r="AG93" s="21"/>
      <c r="AH93" s="71">
        <f>(AF93/$BJ93)</f>
        <v>8.9544796323112763</v>
      </c>
      <c r="AI93" s="21"/>
      <c r="AJ93" s="71">
        <f>IF(AH$219,AH93/AH$219*100,0)</f>
        <v>53.465323012161392</v>
      </c>
      <c r="AK93" s="21"/>
      <c r="AL93" s="70">
        <v>2390569</v>
      </c>
      <c r="AM93" s="21"/>
      <c r="AN93" s="66">
        <f>(AL93/$BJ93)</f>
        <v>75.255587735314492</v>
      </c>
      <c r="AO93" s="21"/>
      <c r="AP93" s="66">
        <f>IF(AN$219,AN93/AN$219*100,0)</f>
        <v>173.55877433704148</v>
      </c>
      <c r="AQ93" s="21"/>
      <c r="AR93" s="70">
        <f>(E93+M93+S93+AF93+AL93)</f>
        <v>12989252</v>
      </c>
      <c r="AS93" s="21"/>
      <c r="AT93" s="70">
        <v>3609204</v>
      </c>
      <c r="AU93" s="21"/>
      <c r="AV93" s="71">
        <f>IF($AR93,AT93/$AR93*100,0)</f>
        <v>27.786080368600132</v>
      </c>
      <c r="AW93" s="21"/>
      <c r="AX93" s="70">
        <v>164219</v>
      </c>
      <c r="AY93" s="21"/>
      <c r="AZ93" s="71">
        <f>IF($AR93,AX93/$AR93*100,0)</f>
        <v>1.2642683350819586</v>
      </c>
      <c r="BA93" s="21"/>
      <c r="BB93" s="70">
        <v>53226</v>
      </c>
      <c r="BC93" s="21"/>
      <c r="BD93" s="71">
        <f>IF($AR93,BB93/$AR93*100,0)</f>
        <v>0.40976955408979671</v>
      </c>
      <c r="BE93" s="21"/>
      <c r="BF93" s="70">
        <v>1633360</v>
      </c>
      <c r="BG93" s="21"/>
      <c r="BH93" s="10">
        <v>5</v>
      </c>
      <c r="BI93" s="21"/>
      <c r="BJ93" s="96">
        <v>31766</v>
      </c>
      <c r="BK93" s="21"/>
      <c r="BL93" s="96">
        <f>IF(E93,$BJ93,0)</f>
        <v>31766</v>
      </c>
      <c r="BM93" s="21"/>
      <c r="BN93" s="96">
        <f>IF(M93,$BJ93,0)</f>
        <v>31766</v>
      </c>
      <c r="BO93" s="21"/>
      <c r="BP93" s="96">
        <f>IF(S93,$BJ93,0)</f>
        <v>31766</v>
      </c>
      <c r="BQ93" s="21"/>
      <c r="BR93" s="96">
        <f>IF(AF93,$BJ93,0)</f>
        <v>31766</v>
      </c>
      <c r="BS93" s="21"/>
      <c r="BT93" s="96">
        <f>IF(AL93,$BJ93,0)</f>
        <v>31766</v>
      </c>
    </row>
    <row r="94" spans="1:72"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9"/>
      <c r="BI94" s="21"/>
      <c r="BJ94" s="27"/>
      <c r="BK94" s="21"/>
      <c r="BL94" s="21"/>
      <c r="BM94" s="21"/>
      <c r="BN94" s="21"/>
      <c r="BO94" s="21"/>
      <c r="BP94" s="21"/>
      <c r="BQ94" s="21"/>
      <c r="BR94" s="21"/>
      <c r="BS94" s="21"/>
      <c r="BT94" s="21"/>
    </row>
    <row r="95" spans="1:72" ht="8.85" customHeight="1" x14ac:dyDescent="0.3">
      <c r="A95" s="10">
        <v>6</v>
      </c>
      <c r="B95" s="21"/>
      <c r="C95" s="10" t="s">
        <v>131</v>
      </c>
      <c r="D95" s="21"/>
      <c r="E95" s="70">
        <v>1713768</v>
      </c>
      <c r="F95" s="21"/>
      <c r="G95" s="66">
        <f>(E95/$BJ95)</f>
        <v>108.34290049310911</v>
      </c>
      <c r="H95" s="21"/>
      <c r="I95" s="66">
        <f>IF(G$219,G95/G$219*100,0)</f>
        <v>55.829424932338014</v>
      </c>
      <c r="J95" s="21"/>
      <c r="K95" s="70">
        <v>1713768</v>
      </c>
      <c r="L95" s="21"/>
      <c r="M95" s="70">
        <v>291243</v>
      </c>
      <c r="N95" s="21"/>
      <c r="O95" s="66">
        <f>(M95/$BJ95)</f>
        <v>18.412125426729045</v>
      </c>
      <c r="P95" s="21"/>
      <c r="Q95" s="66">
        <f>IF(O$219,O95/O$219*100,0)</f>
        <v>9.2796561454459123</v>
      </c>
      <c r="R95" s="21"/>
      <c r="S95" s="70">
        <v>2028657</v>
      </c>
      <c r="T95" s="21"/>
      <c r="U95" s="66">
        <f>(S95/$BJ95)</f>
        <v>128.2499051713238</v>
      </c>
      <c r="V95" s="21"/>
      <c r="W95" s="66">
        <f>IF(U$219,U95/U$219*100,0)</f>
        <v>109.96600828624265</v>
      </c>
      <c r="X95" s="21"/>
      <c r="Y95" s="70">
        <v>0</v>
      </c>
      <c r="Z95" s="21"/>
      <c r="AA95" s="70">
        <v>2028657</v>
      </c>
      <c r="AB95" s="21"/>
      <c r="AC95" s="70">
        <v>0</v>
      </c>
      <c r="AD95" s="21"/>
      <c r="AE95" s="21"/>
      <c r="AF95" s="70">
        <v>77498</v>
      </c>
      <c r="AG95" s="21"/>
      <c r="AH95" s="71">
        <f>(AF95/$BJ95)</f>
        <v>4.8993551650018965</v>
      </c>
      <c r="AI95" s="21"/>
      <c r="AJ95" s="71">
        <f>IF(AH$219,AH95/AH$219*100,0)</f>
        <v>29.253023872311367</v>
      </c>
      <c r="AK95" s="21"/>
      <c r="AL95" s="70">
        <v>940939</v>
      </c>
      <c r="AM95" s="21"/>
      <c r="AN95" s="66">
        <f>(AL95/$BJ95)</f>
        <v>59.485333164749022</v>
      </c>
      <c r="AO95" s="21"/>
      <c r="AP95" s="66">
        <f>IF(AN$219,AN95/AN$219*100,0)</f>
        <v>137.18850421335108</v>
      </c>
      <c r="AQ95" s="21"/>
      <c r="AR95" s="70">
        <f>(E95+M95+S95+AF95+AL95)</f>
        <v>5052105</v>
      </c>
      <c r="AS95" s="21"/>
      <c r="AT95" s="70">
        <v>1880653</v>
      </c>
      <c r="AU95" s="21"/>
      <c r="AV95" s="71">
        <f>IF($AR95,AT95/$AR95*100,0)</f>
        <v>37.225136848897641</v>
      </c>
      <c r="AW95" s="21"/>
      <c r="AX95" s="70">
        <v>61548</v>
      </c>
      <c r="AY95" s="21"/>
      <c r="AZ95" s="71">
        <f>IF($AR95,AX95/$AR95*100,0)</f>
        <v>1.2182644659998161</v>
      </c>
      <c r="BA95" s="21"/>
      <c r="BB95" s="70">
        <v>0</v>
      </c>
      <c r="BC95" s="21"/>
      <c r="BD95" s="71">
        <f>IF($AR95,BB95/$AR95*100,0)</f>
        <v>0</v>
      </c>
      <c r="BE95" s="21"/>
      <c r="BF95" s="70">
        <v>234697</v>
      </c>
      <c r="BG95" s="21"/>
      <c r="BH95" s="10">
        <v>6</v>
      </c>
      <c r="BI95" s="21"/>
      <c r="BJ95" s="96">
        <v>15818</v>
      </c>
      <c r="BK95" s="21"/>
      <c r="BL95" s="96">
        <f>IF(E95,$BJ95,0)</f>
        <v>15818</v>
      </c>
      <c r="BM95" s="21"/>
      <c r="BN95" s="96">
        <f>IF(M95,$BJ95,0)</f>
        <v>15818</v>
      </c>
      <c r="BO95" s="21"/>
      <c r="BP95" s="96">
        <f>IF(S95,$BJ95,0)</f>
        <v>15818</v>
      </c>
      <c r="BQ95" s="21"/>
      <c r="BR95" s="96">
        <f>IF(AF95,$BJ95,0)</f>
        <v>15818</v>
      </c>
      <c r="BS95" s="21"/>
      <c r="BT95" s="96">
        <f>IF(AL95,$BJ95,0)</f>
        <v>15818</v>
      </c>
    </row>
    <row r="96" spans="1:72" ht="8.85" customHeight="1" x14ac:dyDescent="0.3">
      <c r="A96" s="10">
        <v>7</v>
      </c>
      <c r="B96" s="21"/>
      <c r="C96" s="10" t="s">
        <v>132</v>
      </c>
      <c r="D96" s="21"/>
      <c r="E96" s="70">
        <v>83180869</v>
      </c>
      <c r="F96" s="21"/>
      <c r="G96" s="66">
        <f>(E96/$BJ96)</f>
        <v>343.50684280947502</v>
      </c>
      <c r="H96" s="21"/>
      <c r="I96" s="66">
        <f>IF(G$219,G96/G$219*100,0)</f>
        <v>177.01011701819607</v>
      </c>
      <c r="J96" s="21"/>
      <c r="K96" s="70">
        <v>0</v>
      </c>
      <c r="L96" s="21"/>
      <c r="M96" s="70">
        <v>93960775</v>
      </c>
      <c r="N96" s="21"/>
      <c r="O96" s="66">
        <f>(M96/$BJ96)</f>
        <v>388.02394776834387</v>
      </c>
      <c r="P96" s="21"/>
      <c r="Q96" s="66">
        <f>IF(O$219,O96/O$219*100,0)</f>
        <v>195.56290911756912</v>
      </c>
      <c r="R96" s="21"/>
      <c r="S96" s="70">
        <v>48239425</v>
      </c>
      <c r="T96" s="21"/>
      <c r="U96" s="66">
        <f>(S96/$BJ96)</f>
        <v>199.21134246258549</v>
      </c>
      <c r="V96" s="21"/>
      <c r="W96" s="66">
        <f>IF(U$219,U96/U$219*100,0)</f>
        <v>170.81085640328726</v>
      </c>
      <c r="X96" s="21"/>
      <c r="Y96" s="70">
        <v>32429391</v>
      </c>
      <c r="Z96" s="21"/>
      <c r="AA96" s="70">
        <v>8588396</v>
      </c>
      <c r="AB96" s="21"/>
      <c r="AC96" s="70">
        <v>5451294</v>
      </c>
      <c r="AD96" s="21"/>
      <c r="AE96" s="21"/>
      <c r="AF96" s="70">
        <v>1241811</v>
      </c>
      <c r="AG96" s="21"/>
      <c r="AH96" s="71">
        <f>(AF96/$BJ96)</f>
        <v>5.1282293765899105</v>
      </c>
      <c r="AI96" s="21"/>
      <c r="AJ96" s="71">
        <f>IF(AH$219,AH96/AH$219*100,0)</f>
        <v>30.619583868444661</v>
      </c>
      <c r="AK96" s="21"/>
      <c r="AL96" s="70">
        <v>8018287</v>
      </c>
      <c r="AM96" s="21"/>
      <c r="AN96" s="66">
        <f>(AL96/$BJ96)</f>
        <v>33.112619346526152</v>
      </c>
      <c r="AO96" s="21"/>
      <c r="AP96" s="66">
        <f>IF(AN$219,AN96/AN$219*100,0)</f>
        <v>76.366231423042237</v>
      </c>
      <c r="AQ96" s="21"/>
      <c r="AR96" s="70">
        <f>(E96+M96+S96+AF96+AL96)</f>
        <v>234641167</v>
      </c>
      <c r="AS96" s="21"/>
      <c r="AT96" s="70">
        <v>17500685</v>
      </c>
      <c r="AU96" s="21"/>
      <c r="AV96" s="71">
        <f>IF($AR96,AT96/$AR96*100,0)</f>
        <v>7.4584887314339001</v>
      </c>
      <c r="AW96" s="21"/>
      <c r="AX96" s="70">
        <v>1665456</v>
      </c>
      <c r="AY96" s="21"/>
      <c r="AZ96" s="71">
        <f>IF($AR96,AX96/$AR96*100,0)</f>
        <v>0.70978849163326907</v>
      </c>
      <c r="BA96" s="21"/>
      <c r="BB96" s="70">
        <v>0</v>
      </c>
      <c r="BC96" s="21"/>
      <c r="BD96" s="71">
        <f>IF($AR96,BB96/$AR96*100,0)</f>
        <v>0</v>
      </c>
      <c r="BE96" s="21"/>
      <c r="BF96" s="70">
        <v>7926987</v>
      </c>
      <c r="BG96" s="21"/>
      <c r="BH96" s="10">
        <v>7</v>
      </c>
      <c r="BI96" s="21"/>
      <c r="BJ96" s="96">
        <v>242152</v>
      </c>
      <c r="BK96" s="21"/>
      <c r="BL96" s="96">
        <f>IF(E96,$BJ96,0)</f>
        <v>242152</v>
      </c>
      <c r="BM96" s="21"/>
      <c r="BN96" s="96">
        <f>IF(M96,$BJ96,0)</f>
        <v>242152</v>
      </c>
      <c r="BO96" s="21"/>
      <c r="BP96" s="96">
        <f>IF(S96,$BJ96,0)</f>
        <v>242152</v>
      </c>
      <c r="BQ96" s="21"/>
      <c r="BR96" s="96">
        <f>IF(AF96,$BJ96,0)</f>
        <v>242152</v>
      </c>
      <c r="BS96" s="21"/>
      <c r="BT96" s="96">
        <f>IF(AL96,$BJ96,0)</f>
        <v>242152</v>
      </c>
    </row>
    <row r="97" spans="1:72" ht="8.85" customHeight="1" x14ac:dyDescent="0.3">
      <c r="A97" s="10">
        <v>8</v>
      </c>
      <c r="B97" s="21"/>
      <c r="C97" s="10" t="s">
        <v>133</v>
      </c>
      <c r="D97" s="21"/>
      <c r="E97" s="70">
        <v>7502644</v>
      </c>
      <c r="F97" s="21"/>
      <c r="G97" s="66">
        <f>(E97/$BJ97)</f>
        <v>98.939009112368296</v>
      </c>
      <c r="H97" s="21"/>
      <c r="I97" s="66">
        <f>IF(G$219,G97/G$219*100,0)</f>
        <v>50.983571207512526</v>
      </c>
      <c r="J97" s="21"/>
      <c r="K97" s="70">
        <v>7502644</v>
      </c>
      <c r="L97" s="21"/>
      <c r="M97" s="70">
        <v>12677238</v>
      </c>
      <c r="N97" s="21"/>
      <c r="O97" s="66">
        <f>(M97/$BJ97)</f>
        <v>167.1775131542509</v>
      </c>
      <c r="P97" s="21"/>
      <c r="Q97" s="66">
        <f>IF(O$219,O97/O$219*100,0)</f>
        <v>84.256966611258306</v>
      </c>
      <c r="R97" s="21"/>
      <c r="S97" s="70">
        <v>8627684</v>
      </c>
      <c r="T97" s="21"/>
      <c r="U97" s="66">
        <f>(S97/$BJ97)</f>
        <v>113.7751579169469</v>
      </c>
      <c r="V97" s="21"/>
      <c r="W97" s="66">
        <f>IF(U$219,U97/U$219*100,0)</f>
        <v>97.554847635560279</v>
      </c>
      <c r="X97" s="21"/>
      <c r="Y97" s="70">
        <v>0</v>
      </c>
      <c r="Z97" s="21"/>
      <c r="AA97" s="70">
        <v>8627684</v>
      </c>
      <c r="AB97" s="21"/>
      <c r="AC97" s="70">
        <v>0</v>
      </c>
      <c r="AD97" s="21"/>
      <c r="AE97" s="21"/>
      <c r="AF97" s="70">
        <v>402287</v>
      </c>
      <c r="AG97" s="21"/>
      <c r="AH97" s="71">
        <f>(AF97/$BJ97)</f>
        <v>5.3050467486911685</v>
      </c>
      <c r="AI97" s="21"/>
      <c r="AJ97" s="71">
        <f>IF(AH$219,AH97/AH$219*100,0)</f>
        <v>31.675323375567221</v>
      </c>
      <c r="AK97" s="21"/>
      <c r="AL97" s="70">
        <v>2848044</v>
      </c>
      <c r="AM97" s="21"/>
      <c r="AN97" s="66">
        <f>(AL97/$BJ97)</f>
        <v>37.557779799818015</v>
      </c>
      <c r="AO97" s="21"/>
      <c r="AP97" s="66">
        <f>IF(AN$219,AN97/AN$219*100,0)</f>
        <v>86.617916689501072</v>
      </c>
      <c r="AQ97" s="21"/>
      <c r="AR97" s="70">
        <f>(E97+M97+S97+AF97+AL97)</f>
        <v>32057897</v>
      </c>
      <c r="AS97" s="21"/>
      <c r="AT97" s="70">
        <v>6633295</v>
      </c>
      <c r="AU97" s="21"/>
      <c r="AV97" s="71">
        <f>IF($AR97,AT97/$AR97*100,0)</f>
        <v>20.6916099331157</v>
      </c>
      <c r="AW97" s="21"/>
      <c r="AX97" s="70">
        <v>153823</v>
      </c>
      <c r="AY97" s="21"/>
      <c r="AZ97" s="71">
        <f>IF($AR97,AX97/$AR97*100,0)</f>
        <v>0.47982872987582437</v>
      </c>
      <c r="BA97" s="21"/>
      <c r="BB97" s="70">
        <v>966733</v>
      </c>
      <c r="BC97" s="21"/>
      <c r="BD97" s="71">
        <f>IF($AR97,BB97/$AR97*100,0)</f>
        <v>3.0155845843537397</v>
      </c>
      <c r="BE97" s="21"/>
      <c r="BF97" s="70">
        <v>2094802</v>
      </c>
      <c r="BG97" s="21"/>
      <c r="BH97" s="10">
        <v>8</v>
      </c>
      <c r="BI97" s="21"/>
      <c r="BJ97" s="96">
        <v>75831</v>
      </c>
      <c r="BK97" s="21"/>
      <c r="BL97" s="96">
        <f>IF(E97,$BJ97,0)</f>
        <v>75831</v>
      </c>
      <c r="BM97" s="21"/>
      <c r="BN97" s="96">
        <f>IF(M97,$BJ97,0)</f>
        <v>75831</v>
      </c>
      <c r="BO97" s="21"/>
      <c r="BP97" s="96">
        <f>IF(S97,$BJ97,0)</f>
        <v>75831</v>
      </c>
      <c r="BQ97" s="21"/>
      <c r="BR97" s="96">
        <f>IF(AF97,$BJ97,0)</f>
        <v>75831</v>
      </c>
      <c r="BS97" s="21"/>
      <c r="BT97" s="96">
        <f>IF(AL97,$BJ97,0)</f>
        <v>75831</v>
      </c>
    </row>
    <row r="98" spans="1:72" ht="8.85" customHeight="1" x14ac:dyDescent="0.3">
      <c r="A98" s="10">
        <v>9</v>
      </c>
      <c r="B98" s="21"/>
      <c r="C98" s="10" t="s">
        <v>134</v>
      </c>
      <c r="D98" s="21"/>
      <c r="E98" s="70">
        <v>1074006</v>
      </c>
      <c r="F98" s="21"/>
      <c r="G98" s="66">
        <f>(E98/$BJ98)</f>
        <v>248.7276516905975</v>
      </c>
      <c r="H98" s="21"/>
      <c r="I98" s="66">
        <f>IF(G$219,G98/G$219*100,0)</f>
        <v>128.17011262810095</v>
      </c>
      <c r="J98" s="21"/>
      <c r="K98" s="70">
        <v>1074006</v>
      </c>
      <c r="L98" s="21"/>
      <c r="M98" s="70">
        <v>525410</v>
      </c>
      <c r="N98" s="21"/>
      <c r="O98" s="66">
        <f>(M98/$BJ98)</f>
        <v>121.67901806391848</v>
      </c>
      <c r="P98" s="21"/>
      <c r="Q98" s="66">
        <f>IF(O$219,O98/O$219*100,0)</f>
        <v>61.325861169155601</v>
      </c>
      <c r="R98" s="21"/>
      <c r="S98" s="70">
        <v>174071</v>
      </c>
      <c r="T98" s="21"/>
      <c r="U98" s="66">
        <f>(S98/$BJ98)</f>
        <v>40.312876331635017</v>
      </c>
      <c r="V98" s="21"/>
      <c r="W98" s="66">
        <f>IF(U$219,U98/U$219*100,0)</f>
        <v>34.565687099767651</v>
      </c>
      <c r="X98" s="21"/>
      <c r="Y98" s="70">
        <v>0</v>
      </c>
      <c r="Z98" s="21"/>
      <c r="AA98" s="70">
        <v>174071</v>
      </c>
      <c r="AB98" s="21"/>
      <c r="AC98" s="70">
        <v>0</v>
      </c>
      <c r="AD98" s="21"/>
      <c r="AE98" s="21"/>
      <c r="AF98" s="70">
        <v>194773</v>
      </c>
      <c r="AG98" s="21"/>
      <c r="AH98" s="71">
        <f>(AF98/$BJ98)</f>
        <v>45.107225567392312</v>
      </c>
      <c r="AI98" s="21"/>
      <c r="AJ98" s="71">
        <f>IF(AH$219,AH98/AH$219*100,0)</f>
        <v>269.32579939551096</v>
      </c>
      <c r="AK98" s="21"/>
      <c r="AL98" s="70">
        <v>721327</v>
      </c>
      <c r="AM98" s="21"/>
      <c r="AN98" s="66">
        <f>(AL98/$BJ98)</f>
        <v>167.05118110236219</v>
      </c>
      <c r="AO98" s="21"/>
      <c r="AP98" s="66">
        <f>IF(AN$219,AN98/AN$219*100,0)</f>
        <v>385.26306306522616</v>
      </c>
      <c r="AQ98" s="21"/>
      <c r="AR98" s="70">
        <f>(E98+M98+S98+AF98+AL98)</f>
        <v>2689587</v>
      </c>
      <c r="AS98" s="21"/>
      <c r="AT98" s="70">
        <v>563574</v>
      </c>
      <c r="AU98" s="21"/>
      <c r="AV98" s="71">
        <f>IF($AR98,AT98/$AR98*100,0)</f>
        <v>20.953923409058714</v>
      </c>
      <c r="AW98" s="21"/>
      <c r="AX98" s="70">
        <v>994</v>
      </c>
      <c r="AY98" s="21"/>
      <c r="AZ98" s="71">
        <f>IF($AR98,AX98/$AR98*100,0)</f>
        <v>3.6957346983012632E-2</v>
      </c>
      <c r="BA98" s="21"/>
      <c r="BB98" s="70">
        <v>63959</v>
      </c>
      <c r="BC98" s="21"/>
      <c r="BD98" s="71">
        <f>IF($AR98,BB98/$AR98*100,0)</f>
        <v>2.3780230942520171</v>
      </c>
      <c r="BE98" s="21"/>
      <c r="BF98" s="70">
        <v>21501</v>
      </c>
      <c r="BG98" s="21"/>
      <c r="BH98" s="10">
        <v>9</v>
      </c>
      <c r="BI98" s="21"/>
      <c r="BJ98" s="96">
        <v>4318</v>
      </c>
      <c r="BK98" s="21"/>
      <c r="BL98" s="96">
        <f>IF(E98,$BJ98,0)</f>
        <v>4318</v>
      </c>
      <c r="BM98" s="21"/>
      <c r="BN98" s="96">
        <f>IF(M98,$BJ98,0)</f>
        <v>4318</v>
      </c>
      <c r="BO98" s="21"/>
      <c r="BP98" s="96">
        <f>IF(S98,$BJ98,0)</f>
        <v>4318</v>
      </c>
      <c r="BQ98" s="21"/>
      <c r="BR98" s="96">
        <f>IF(AF98,$BJ98,0)</f>
        <v>4318</v>
      </c>
      <c r="BS98" s="21"/>
      <c r="BT98" s="96">
        <f>IF(AL98,$BJ98,0)</f>
        <v>4318</v>
      </c>
    </row>
    <row r="99" spans="1:72" ht="8.85" customHeight="1" x14ac:dyDescent="0.3">
      <c r="A99" s="10">
        <v>10</v>
      </c>
      <c r="B99" s="21"/>
      <c r="C99" s="10" t="s">
        <v>135</v>
      </c>
      <c r="D99" s="21"/>
      <c r="E99" s="70">
        <v>0</v>
      </c>
      <c r="F99" s="21"/>
      <c r="G99" s="66">
        <v>0</v>
      </c>
      <c r="H99" s="21"/>
      <c r="I99" s="66">
        <f>IF(G$219,G99/G$219*100,0)</f>
        <v>0</v>
      </c>
      <c r="J99" s="21"/>
      <c r="K99" s="70">
        <v>0</v>
      </c>
      <c r="L99" s="21"/>
      <c r="M99" s="70">
        <v>0</v>
      </c>
      <c r="N99" s="21"/>
      <c r="O99" s="66">
        <v>0</v>
      </c>
      <c r="P99" s="21"/>
      <c r="Q99" s="66">
        <f>IF(O$219,O99/O$219*100,0)</f>
        <v>0</v>
      </c>
      <c r="R99" s="21"/>
      <c r="S99" s="70">
        <v>0</v>
      </c>
      <c r="T99" s="21"/>
      <c r="U99" s="66">
        <v>0</v>
      </c>
      <c r="V99" s="21"/>
      <c r="W99" s="66">
        <f>IF(U$219,U99/U$219*100,0)</f>
        <v>0</v>
      </c>
      <c r="X99" s="21"/>
      <c r="Y99" s="70">
        <v>0</v>
      </c>
      <c r="Z99" s="21"/>
      <c r="AA99" s="70">
        <v>0</v>
      </c>
      <c r="AB99" s="21"/>
      <c r="AC99" s="70">
        <v>0</v>
      </c>
      <c r="AD99" s="21"/>
      <c r="AE99" s="21"/>
      <c r="AF99" s="70">
        <v>0</v>
      </c>
      <c r="AG99" s="21"/>
      <c r="AH99" s="71">
        <v>0</v>
      </c>
      <c r="AI99" s="21"/>
      <c r="AJ99" s="71">
        <f>IF(AH$219,AH99/AH$219*100,0)</f>
        <v>0</v>
      </c>
      <c r="AK99" s="21"/>
      <c r="AL99" s="70">
        <v>0</v>
      </c>
      <c r="AM99" s="21"/>
      <c r="AN99" s="66">
        <v>0</v>
      </c>
      <c r="AO99" s="21"/>
      <c r="AP99" s="66">
        <f>IF(AN$219,AN99/AN$219*100,0)</f>
        <v>0</v>
      </c>
      <c r="AQ99" s="21"/>
      <c r="AR99" s="70">
        <f>(E99+M99+S99+AF99+AL99)</f>
        <v>0</v>
      </c>
      <c r="AS99" s="21"/>
      <c r="AT99" s="70">
        <v>0</v>
      </c>
      <c r="AU99" s="21"/>
      <c r="AV99" s="71">
        <f>IF($AR99,AT99/$AR99*100,0)</f>
        <v>0</v>
      </c>
      <c r="AW99" s="21"/>
      <c r="AX99" s="70">
        <v>0</v>
      </c>
      <c r="AY99" s="21"/>
      <c r="AZ99" s="71">
        <f>IF($AR99,AX99/$AR99*100,0)</f>
        <v>0</v>
      </c>
      <c r="BA99" s="21"/>
      <c r="BB99" s="70">
        <v>0</v>
      </c>
      <c r="BC99" s="21"/>
      <c r="BD99" s="71">
        <f>IF($AR99,BB99/$AR99*100,0)</f>
        <v>0</v>
      </c>
      <c r="BE99" s="21"/>
      <c r="BF99" s="70">
        <v>0</v>
      </c>
      <c r="BG99" s="21"/>
      <c r="BH99" s="10">
        <v>10</v>
      </c>
      <c r="BI99" s="21"/>
      <c r="BJ99" s="96">
        <v>0</v>
      </c>
      <c r="BK99" s="21"/>
      <c r="BL99" s="96">
        <f>IF(E99,$BJ99,0)</f>
        <v>0</v>
      </c>
      <c r="BM99" s="21"/>
      <c r="BN99" s="96">
        <f>IF(M99,$BJ99,0)</f>
        <v>0</v>
      </c>
      <c r="BO99" s="21"/>
      <c r="BP99" s="96">
        <f>IF(S99,$BJ99,0)</f>
        <v>0</v>
      </c>
      <c r="BQ99" s="21"/>
      <c r="BR99" s="96">
        <f>IF(AF99,$BJ99,0)</f>
        <v>0</v>
      </c>
      <c r="BS99" s="21"/>
      <c r="BT99" s="96">
        <f>IF(AL99,$BJ99,0)</f>
        <v>0</v>
      </c>
    </row>
    <row r="100" spans="1:72"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9"/>
      <c r="BI100" s="21"/>
      <c r="BJ100" s="27"/>
      <c r="BK100" s="21"/>
      <c r="BL100" s="21"/>
      <c r="BM100" s="21"/>
      <c r="BN100" s="21"/>
      <c r="BO100" s="21"/>
      <c r="BP100" s="21"/>
      <c r="BQ100" s="21"/>
      <c r="BR100" s="21"/>
      <c r="BS100" s="21"/>
      <c r="BT100" s="21"/>
    </row>
    <row r="101" spans="1:72" ht="8.85" customHeight="1" x14ac:dyDescent="0.3">
      <c r="A101" s="10">
        <v>11</v>
      </c>
      <c r="B101" s="21"/>
      <c r="C101" s="10" t="s">
        <v>136</v>
      </c>
      <c r="D101" s="21"/>
      <c r="E101" s="70">
        <v>829531</v>
      </c>
      <c r="F101" s="21"/>
      <c r="G101" s="66">
        <f>(E101/$BJ101)</f>
        <v>130.34742300439976</v>
      </c>
      <c r="H101" s="21"/>
      <c r="I101" s="66">
        <f>IF(G$219,G101/G$219*100,0)</f>
        <v>67.168422062050055</v>
      </c>
      <c r="J101" s="21"/>
      <c r="K101" s="70">
        <v>829531</v>
      </c>
      <c r="L101" s="21"/>
      <c r="M101" s="70">
        <v>240298</v>
      </c>
      <c r="N101" s="21"/>
      <c r="O101" s="66">
        <f>(M101/$BJ101)</f>
        <v>37.758956631049656</v>
      </c>
      <c r="P101" s="21"/>
      <c r="Q101" s="66">
        <f>IF(O$219,O101/O$219*100,0)</f>
        <v>19.030401207145871</v>
      </c>
      <c r="R101" s="21"/>
      <c r="S101" s="70">
        <v>301445</v>
      </c>
      <c r="T101" s="21"/>
      <c r="U101" s="66">
        <f>(S101/$BJ101)</f>
        <v>47.367221873035824</v>
      </c>
      <c r="V101" s="21"/>
      <c r="W101" s="66">
        <f>IF(U$219,U101/U$219*100,0)</f>
        <v>40.614332665808597</v>
      </c>
      <c r="X101" s="21"/>
      <c r="Y101" s="70">
        <v>0</v>
      </c>
      <c r="Z101" s="21"/>
      <c r="AA101" s="70">
        <v>301445</v>
      </c>
      <c r="AB101" s="21"/>
      <c r="AC101" s="70">
        <v>0</v>
      </c>
      <c r="AD101" s="21"/>
      <c r="AE101" s="21"/>
      <c r="AF101" s="70">
        <v>98613</v>
      </c>
      <c r="AG101" s="21"/>
      <c r="AH101" s="71">
        <f>(AF101/$BJ101)</f>
        <v>15.495443117536141</v>
      </c>
      <c r="AI101" s="21"/>
      <c r="AJ101" s="71">
        <f>IF(AH$219,AH101/AH$219*100,0)</f>
        <v>92.520046447612899</v>
      </c>
      <c r="AK101" s="21"/>
      <c r="AL101" s="70">
        <v>316485</v>
      </c>
      <c r="AM101" s="21"/>
      <c r="AN101" s="66">
        <f>(AL101/$BJ101)</f>
        <v>49.730515399120051</v>
      </c>
      <c r="AO101" s="21"/>
      <c r="AP101" s="66">
        <f>IF(AN$219,AN101/AN$219*100,0)</f>
        <v>114.69138119255395</v>
      </c>
      <c r="AQ101" s="21"/>
      <c r="AR101" s="70">
        <f>(E101+M101+S101+AF101+AL101)</f>
        <v>1786372</v>
      </c>
      <c r="AS101" s="21"/>
      <c r="AT101" s="70">
        <v>762882</v>
      </c>
      <c r="AU101" s="21"/>
      <c r="AV101" s="71">
        <f>IF($AR101,AT101/$AR101*100,0)</f>
        <v>42.705662650332634</v>
      </c>
      <c r="AW101" s="21"/>
      <c r="AX101" s="70">
        <v>7500</v>
      </c>
      <c r="AY101" s="21"/>
      <c r="AZ101" s="71">
        <f>IF($AR101,AX101/$AR101*100,0)</f>
        <v>0.41984536255606331</v>
      </c>
      <c r="BA101" s="21"/>
      <c r="BB101" s="70">
        <v>0</v>
      </c>
      <c r="BC101" s="21"/>
      <c r="BD101" s="71">
        <f>IF($AR101,BB101/$AR101*100,0)</f>
        <v>0</v>
      </c>
      <c r="BE101" s="21"/>
      <c r="BF101" s="70">
        <v>12558</v>
      </c>
      <c r="BG101" s="21"/>
      <c r="BH101" s="10">
        <v>11</v>
      </c>
      <c r="BI101" s="21"/>
      <c r="BJ101" s="96">
        <v>6364</v>
      </c>
      <c r="BK101" s="21"/>
      <c r="BL101" s="96">
        <f>IF(E101,$BJ101,0)</f>
        <v>6364</v>
      </c>
      <c r="BM101" s="21"/>
      <c r="BN101" s="96">
        <f>IF(M101,$BJ101,0)</f>
        <v>6364</v>
      </c>
      <c r="BO101" s="21"/>
      <c r="BP101" s="96">
        <f>IF(S101,$BJ101,0)</f>
        <v>6364</v>
      </c>
      <c r="BQ101" s="21"/>
      <c r="BR101" s="96">
        <f>IF(AF101,$BJ101,0)</f>
        <v>6364</v>
      </c>
      <c r="BS101" s="21"/>
      <c r="BT101" s="96">
        <f>IF(AL101,$BJ101,0)</f>
        <v>6364</v>
      </c>
    </row>
    <row r="102" spans="1:72" ht="8.85" customHeight="1" x14ac:dyDescent="0.3">
      <c r="A102" s="10">
        <v>12</v>
      </c>
      <c r="B102" s="21"/>
      <c r="C102" s="10" t="s">
        <v>137</v>
      </c>
      <c r="D102" s="21"/>
      <c r="E102" s="70">
        <v>4001293</v>
      </c>
      <c r="F102" s="21"/>
      <c r="G102" s="66">
        <f>(E102/$BJ102)</f>
        <v>119.4629784439004</v>
      </c>
      <c r="H102" s="21"/>
      <c r="I102" s="66">
        <f>IF(G$219,G102/G$219*100,0)</f>
        <v>61.55963479721914</v>
      </c>
      <c r="J102" s="21"/>
      <c r="K102" s="70">
        <v>4001293</v>
      </c>
      <c r="L102" s="21"/>
      <c r="M102" s="70">
        <v>4819893</v>
      </c>
      <c r="N102" s="21"/>
      <c r="O102" s="66">
        <f>(M102/$BJ102)</f>
        <v>143.90317668836209</v>
      </c>
      <c r="P102" s="21"/>
      <c r="Q102" s="66">
        <f>IF(O$219,O102/O$219*100,0)</f>
        <v>72.526770644674016</v>
      </c>
      <c r="R102" s="21"/>
      <c r="S102" s="70">
        <v>4658766</v>
      </c>
      <c r="T102" s="21"/>
      <c r="U102" s="66">
        <f>(S102/$BJ102)</f>
        <v>139.09255389024901</v>
      </c>
      <c r="V102" s="21"/>
      <c r="W102" s="66">
        <f>IF(U$219,U102/U$219*100,0)</f>
        <v>119.26287908920639</v>
      </c>
      <c r="X102" s="21"/>
      <c r="Y102" s="70">
        <v>4475521</v>
      </c>
      <c r="Z102" s="21"/>
      <c r="AA102" s="70">
        <v>183245</v>
      </c>
      <c r="AB102" s="21"/>
      <c r="AC102" s="70">
        <v>0</v>
      </c>
      <c r="AD102" s="21"/>
      <c r="AE102" s="21"/>
      <c r="AF102" s="70">
        <v>366724</v>
      </c>
      <c r="AG102" s="21"/>
      <c r="AH102" s="71">
        <f>(AF102/$BJ102)</f>
        <v>10.948946079894906</v>
      </c>
      <c r="AI102" s="21"/>
      <c r="AJ102" s="71">
        <f>IF(AH$219,AH102/AH$219*100,0)</f>
        <v>65.373864572990541</v>
      </c>
      <c r="AK102" s="21"/>
      <c r="AL102" s="70">
        <v>1763353</v>
      </c>
      <c r="AM102" s="21"/>
      <c r="AN102" s="66">
        <f>(AL102/$BJ102)</f>
        <v>52.646832268465992</v>
      </c>
      <c r="AO102" s="21"/>
      <c r="AP102" s="66">
        <f>IF(AN$219,AN102/AN$219*100,0)</f>
        <v>121.41715925972333</v>
      </c>
      <c r="AQ102" s="21"/>
      <c r="AR102" s="70">
        <f>(E102+M102+S102+AF102+AL102)</f>
        <v>15610029</v>
      </c>
      <c r="AS102" s="21"/>
      <c r="AT102" s="70">
        <v>3628436</v>
      </c>
      <c r="AU102" s="21"/>
      <c r="AV102" s="71">
        <f>IF($AR102,AT102/$AR102*100,0)</f>
        <v>23.244261749930125</v>
      </c>
      <c r="AW102" s="21"/>
      <c r="AX102" s="70">
        <v>26288</v>
      </c>
      <c r="AY102" s="21"/>
      <c r="AZ102" s="71">
        <f>IF($AR102,AX102/$AR102*100,0)</f>
        <v>0.16840455581472655</v>
      </c>
      <c r="BA102" s="21"/>
      <c r="BB102" s="70">
        <v>0</v>
      </c>
      <c r="BC102" s="21"/>
      <c r="BD102" s="71">
        <f>IF($AR102,BB102/$AR102*100,0)</f>
        <v>0</v>
      </c>
      <c r="BE102" s="21"/>
      <c r="BF102" s="70">
        <v>254289</v>
      </c>
      <c r="BG102" s="21"/>
      <c r="BH102" s="10">
        <v>12</v>
      </c>
      <c r="BI102" s="21"/>
      <c r="BJ102" s="96">
        <v>33494</v>
      </c>
      <c r="BK102" s="21"/>
      <c r="BL102" s="96">
        <f>IF(E102,$BJ102,0)</f>
        <v>33494</v>
      </c>
      <c r="BM102" s="21"/>
      <c r="BN102" s="96">
        <f>IF(M102,$BJ102,0)</f>
        <v>33494</v>
      </c>
      <c r="BO102" s="21"/>
      <c r="BP102" s="96">
        <f>IF(S102,$BJ102,0)</f>
        <v>33494</v>
      </c>
      <c r="BQ102" s="21"/>
      <c r="BR102" s="96">
        <f>IF(AF102,$BJ102,0)</f>
        <v>33494</v>
      </c>
      <c r="BS102" s="21"/>
      <c r="BT102" s="96">
        <f>IF(AL102,$BJ102,0)</f>
        <v>33494</v>
      </c>
    </row>
    <row r="103" spans="1:72" ht="8.85" customHeight="1" x14ac:dyDescent="0.3">
      <c r="A103" s="10">
        <v>13</v>
      </c>
      <c r="B103" s="21"/>
      <c r="C103" s="10" t="s">
        <v>138</v>
      </c>
      <c r="D103" s="21"/>
      <c r="E103" s="70">
        <v>4386235</v>
      </c>
      <c r="F103" s="21"/>
      <c r="G103" s="66">
        <f>(E103/$BJ103)</f>
        <v>269.2263073901301</v>
      </c>
      <c r="H103" s="21"/>
      <c r="I103" s="66">
        <f>IF(G$219,G103/G$219*100,0)</f>
        <v>138.73313202653108</v>
      </c>
      <c r="J103" s="21"/>
      <c r="K103" s="70">
        <v>4386235</v>
      </c>
      <c r="L103" s="21"/>
      <c r="M103" s="70">
        <v>1688331</v>
      </c>
      <c r="N103" s="21"/>
      <c r="O103" s="66">
        <f>(M103/$BJ103)</f>
        <v>103.62945003682789</v>
      </c>
      <c r="P103" s="21"/>
      <c r="Q103" s="66">
        <f>IF(O$219,O103/O$219*100,0)</f>
        <v>52.228932868738795</v>
      </c>
      <c r="R103" s="21"/>
      <c r="S103" s="70">
        <v>5718977</v>
      </c>
      <c r="T103" s="21"/>
      <c r="U103" s="66">
        <f>(S103/$BJ103)</f>
        <v>351.02976921188315</v>
      </c>
      <c r="V103" s="21"/>
      <c r="W103" s="66">
        <f>IF(U$219,U103/U$219*100,0)</f>
        <v>300.98534933266291</v>
      </c>
      <c r="X103" s="21"/>
      <c r="Y103" s="70">
        <v>0</v>
      </c>
      <c r="Z103" s="21"/>
      <c r="AA103" s="70">
        <v>5667792</v>
      </c>
      <c r="AB103" s="21"/>
      <c r="AC103" s="70">
        <v>51185</v>
      </c>
      <c r="AD103" s="21"/>
      <c r="AE103" s="21"/>
      <c r="AF103" s="70">
        <v>142891</v>
      </c>
      <c r="AG103" s="21"/>
      <c r="AH103" s="71">
        <f>(AF103/$BJ103)</f>
        <v>8.7706236189540885</v>
      </c>
      <c r="AI103" s="21"/>
      <c r="AJ103" s="71">
        <f>IF(AH$219,AH103/AH$219*100,0)</f>
        <v>52.367557251837361</v>
      </c>
      <c r="AK103" s="21"/>
      <c r="AL103" s="70">
        <v>262796</v>
      </c>
      <c r="AM103" s="21"/>
      <c r="AN103" s="66">
        <f>(AL103/$BJ103)</f>
        <v>16.130370734102627</v>
      </c>
      <c r="AO103" s="21"/>
      <c r="AP103" s="66">
        <f>IF(AN$219,AN103/AN$219*100,0)</f>
        <v>37.200790777947887</v>
      </c>
      <c r="AQ103" s="21"/>
      <c r="AR103" s="70">
        <f>(E103+M103+S103+AF103+AL103)</f>
        <v>12199230</v>
      </c>
      <c r="AS103" s="21"/>
      <c r="AT103" s="70">
        <v>3476119</v>
      </c>
      <c r="AU103" s="21"/>
      <c r="AV103" s="71">
        <f>IF($AR103,AT103/$AR103*100,0)</f>
        <v>28.494577116752453</v>
      </c>
      <c r="AW103" s="21"/>
      <c r="AX103" s="70">
        <v>93950</v>
      </c>
      <c r="AY103" s="21"/>
      <c r="AZ103" s="71">
        <f>IF($AR103,AX103/$AR103*100,0)</f>
        <v>0.77013057381490468</v>
      </c>
      <c r="BA103" s="21"/>
      <c r="BB103" s="70">
        <v>25525</v>
      </c>
      <c r="BC103" s="21"/>
      <c r="BD103" s="71">
        <f>IF($AR103,BB103/$AR103*100,0)</f>
        <v>0.20923451726051562</v>
      </c>
      <c r="BE103" s="21"/>
      <c r="BF103" s="70">
        <v>749658</v>
      </c>
      <c r="BG103" s="21"/>
      <c r="BH103" s="10">
        <v>13</v>
      </c>
      <c r="BI103" s="21"/>
      <c r="BJ103" s="96">
        <v>16292</v>
      </c>
      <c r="BK103" s="21"/>
      <c r="BL103" s="96">
        <f>IF(E103,$BJ103,0)</f>
        <v>16292</v>
      </c>
      <c r="BM103" s="21"/>
      <c r="BN103" s="96">
        <f>IF(M103,$BJ103,0)</f>
        <v>16292</v>
      </c>
      <c r="BO103" s="21"/>
      <c r="BP103" s="96">
        <f>IF(S103,$BJ103,0)</f>
        <v>16292</v>
      </c>
      <c r="BQ103" s="21"/>
      <c r="BR103" s="96">
        <f>IF(AF103,$BJ103,0)</f>
        <v>16292</v>
      </c>
      <c r="BS103" s="21"/>
      <c r="BT103" s="96">
        <f>IF(AL103,$BJ103,0)</f>
        <v>16292</v>
      </c>
    </row>
    <row r="104" spans="1:72" ht="8.85" customHeight="1" x14ac:dyDescent="0.3">
      <c r="A104" s="10">
        <v>14</v>
      </c>
      <c r="B104" s="21"/>
      <c r="C104" s="10" t="s">
        <v>139</v>
      </c>
      <c r="D104" s="21"/>
      <c r="E104" s="70">
        <v>3051483</v>
      </c>
      <c r="F104" s="21"/>
      <c r="G104" s="66">
        <f>(E104/$BJ104)</f>
        <v>143.29575017609767</v>
      </c>
      <c r="H104" s="21"/>
      <c r="I104" s="66">
        <f>IF(G$219,G104/G$219*100,0)</f>
        <v>73.840734290553115</v>
      </c>
      <c r="J104" s="21"/>
      <c r="K104" s="70">
        <v>3051483</v>
      </c>
      <c r="L104" s="21"/>
      <c r="M104" s="70">
        <v>860364</v>
      </c>
      <c r="N104" s="21"/>
      <c r="O104" s="66">
        <f>(M104/$BJ104)</f>
        <v>40.402160131486262</v>
      </c>
      <c r="P104" s="21"/>
      <c r="Q104" s="66">
        <f>IF(O$219,O104/O$219*100,0)</f>
        <v>20.362567865693784</v>
      </c>
      <c r="R104" s="21"/>
      <c r="S104" s="70">
        <v>4425724</v>
      </c>
      <c r="T104" s="21"/>
      <c r="U104" s="66">
        <f>(S104/$BJ104)</f>
        <v>207.82925569382485</v>
      </c>
      <c r="V104" s="21"/>
      <c r="W104" s="66">
        <f>IF(U$219,U104/U$219*100,0)</f>
        <v>178.20016025135345</v>
      </c>
      <c r="X104" s="21"/>
      <c r="Y104" s="70">
        <v>0</v>
      </c>
      <c r="Z104" s="21"/>
      <c r="AA104" s="70">
        <v>4098703</v>
      </c>
      <c r="AB104" s="21"/>
      <c r="AC104" s="70">
        <v>0</v>
      </c>
      <c r="AD104" s="21"/>
      <c r="AE104" s="21"/>
      <c r="AF104" s="70">
        <v>119794</v>
      </c>
      <c r="AG104" s="21"/>
      <c r="AH104" s="71">
        <f>(AF104/$BJ104)</f>
        <v>5.6254519840338109</v>
      </c>
      <c r="AI104" s="21"/>
      <c r="AJ104" s="71">
        <f>IF(AH$219,AH104/AH$219*100,0)</f>
        <v>33.588395949943084</v>
      </c>
      <c r="AK104" s="21"/>
      <c r="AL104" s="70">
        <v>1604759</v>
      </c>
      <c r="AM104" s="21"/>
      <c r="AN104" s="66">
        <f>(AL104/$BJ104)</f>
        <v>75.358487907959613</v>
      </c>
      <c r="AO104" s="21"/>
      <c r="AP104" s="66">
        <f>IF(AN$219,AN104/AN$219*100,0)</f>
        <v>173.79608864659374</v>
      </c>
      <c r="AQ104" s="21"/>
      <c r="AR104" s="70">
        <f>(E104+M104+S104+AF104+AL104)</f>
        <v>10062124</v>
      </c>
      <c r="AS104" s="21"/>
      <c r="AT104" s="70">
        <v>3106932</v>
      </c>
      <c r="AU104" s="21"/>
      <c r="AV104" s="71">
        <f>IF($AR104,AT104/$AR104*100,0)</f>
        <v>30.877496639874447</v>
      </c>
      <c r="AW104" s="21"/>
      <c r="AX104" s="70">
        <v>122522</v>
      </c>
      <c r="AY104" s="21"/>
      <c r="AZ104" s="71">
        <f>IF($AR104,AX104/$AR104*100,0)</f>
        <v>1.217655437360939</v>
      </c>
      <c r="BA104" s="21"/>
      <c r="BB104" s="70">
        <v>3819</v>
      </c>
      <c r="BC104" s="21"/>
      <c r="BD104" s="71">
        <f>IF($AR104,BB104/$AR104*100,0)</f>
        <v>3.7954213245632834E-2</v>
      </c>
      <c r="BE104" s="21"/>
      <c r="BF104" s="70">
        <v>550219</v>
      </c>
      <c r="BG104" s="21"/>
      <c r="BH104" s="10">
        <v>14</v>
      </c>
      <c r="BI104" s="21"/>
      <c r="BJ104" s="96">
        <v>21295</v>
      </c>
      <c r="BK104" s="21"/>
      <c r="BL104" s="96">
        <f>IF(E104,$BJ104,0)</f>
        <v>21295</v>
      </c>
      <c r="BM104" s="21"/>
      <c r="BN104" s="96">
        <f>IF(M104,$BJ104,0)</f>
        <v>21295</v>
      </c>
      <c r="BO104" s="21"/>
      <c r="BP104" s="96">
        <f>IF(S104,$BJ104,0)</f>
        <v>21295</v>
      </c>
      <c r="BQ104" s="21"/>
      <c r="BR104" s="96">
        <f>IF(AF104,$BJ104,0)</f>
        <v>21295</v>
      </c>
      <c r="BS104" s="21"/>
      <c r="BT104" s="96">
        <f>IF(AL104,$BJ104,0)</f>
        <v>21295</v>
      </c>
    </row>
    <row r="105" spans="1:72" ht="8.85" customHeight="1" x14ac:dyDescent="0.3">
      <c r="A105" s="10">
        <v>15</v>
      </c>
      <c r="B105" s="21"/>
      <c r="C105" s="10" t="s">
        <v>140</v>
      </c>
      <c r="D105" s="21"/>
      <c r="E105" s="70">
        <v>2018549</v>
      </c>
      <c r="F105" s="21"/>
      <c r="G105" s="66">
        <f>(E105/$BJ105)</f>
        <v>118.21663250366032</v>
      </c>
      <c r="H105" s="21"/>
      <c r="I105" s="66">
        <f>IF(G$219,G105/G$219*100,0)</f>
        <v>60.91738895744875</v>
      </c>
      <c r="J105" s="21"/>
      <c r="K105" s="70">
        <v>2018549</v>
      </c>
      <c r="L105" s="21"/>
      <c r="M105" s="70">
        <v>1228828</v>
      </c>
      <c r="N105" s="21"/>
      <c r="O105" s="66">
        <f>(M105/$BJ105)</f>
        <v>71.966500732064418</v>
      </c>
      <c r="P105" s="21"/>
      <c r="Q105" s="66">
        <f>IF(O$219,O105/O$219*100,0)</f>
        <v>36.270901121228121</v>
      </c>
      <c r="R105" s="21"/>
      <c r="S105" s="70">
        <v>2238624</v>
      </c>
      <c r="T105" s="21"/>
      <c r="U105" s="66">
        <f>(S105/$BJ105)</f>
        <v>131.10535871156662</v>
      </c>
      <c r="V105" s="21"/>
      <c r="W105" s="66">
        <f>IF(U$219,U105/U$219*100,0)</f>
        <v>112.41437522458743</v>
      </c>
      <c r="X105" s="21"/>
      <c r="Y105" s="70">
        <v>0</v>
      </c>
      <c r="Z105" s="21"/>
      <c r="AA105" s="70">
        <v>2238624</v>
      </c>
      <c r="AB105" s="21"/>
      <c r="AC105" s="70">
        <v>0</v>
      </c>
      <c r="AD105" s="21"/>
      <c r="AE105" s="21"/>
      <c r="AF105" s="70">
        <v>125903</v>
      </c>
      <c r="AG105" s="21"/>
      <c r="AH105" s="71">
        <f>(AF105/$BJ105)</f>
        <v>7.3735285505124448</v>
      </c>
      <c r="AI105" s="21"/>
      <c r="AJ105" s="71">
        <f>IF(AH$219,AH105/AH$219*100,0)</f>
        <v>44.025795119351486</v>
      </c>
      <c r="AK105" s="21"/>
      <c r="AL105" s="70">
        <v>197354</v>
      </c>
      <c r="AM105" s="21"/>
      <c r="AN105" s="66">
        <f>(AL105/$BJ105)</f>
        <v>11.558067349926793</v>
      </c>
      <c r="AO105" s="21"/>
      <c r="AP105" s="66">
        <f>IF(AN$219,AN105/AN$219*100,0)</f>
        <v>26.655881155479065</v>
      </c>
      <c r="AQ105" s="21"/>
      <c r="AR105" s="70">
        <f>(E105+M105+S105+AF105+AL105)</f>
        <v>5809258</v>
      </c>
      <c r="AS105" s="21"/>
      <c r="AT105" s="70">
        <v>1594446</v>
      </c>
      <c r="AU105" s="21"/>
      <c r="AV105" s="71">
        <f>IF($AR105,AT105/$AR105*100,0)</f>
        <v>27.446637763377009</v>
      </c>
      <c r="AW105" s="21"/>
      <c r="AX105" s="70">
        <v>55194</v>
      </c>
      <c r="AY105" s="21"/>
      <c r="AZ105" s="71">
        <f>IF($AR105,AX105/$AR105*100,0)</f>
        <v>0.95010412689537971</v>
      </c>
      <c r="BA105" s="21"/>
      <c r="BB105" s="70">
        <v>0</v>
      </c>
      <c r="BC105" s="21"/>
      <c r="BD105" s="71">
        <f>IF($AR105,BB105/$AR105*100,0)</f>
        <v>0</v>
      </c>
      <c r="BE105" s="21"/>
      <c r="BF105" s="70">
        <v>791731</v>
      </c>
      <c r="BG105" s="21"/>
      <c r="BH105" s="10">
        <v>15</v>
      </c>
      <c r="BI105" s="21"/>
      <c r="BJ105" s="96">
        <v>17075</v>
      </c>
      <c r="BK105" s="21"/>
      <c r="BL105" s="96">
        <f>IF(E105,$BJ105,0)</f>
        <v>17075</v>
      </c>
      <c r="BM105" s="21"/>
      <c r="BN105" s="96">
        <f>IF(M105,$BJ105,0)</f>
        <v>17075</v>
      </c>
      <c r="BO105" s="21"/>
      <c r="BP105" s="96">
        <f>IF(S105,$BJ105,0)</f>
        <v>17075</v>
      </c>
      <c r="BQ105" s="21"/>
      <c r="BR105" s="96">
        <f>IF(AF105,$BJ105,0)</f>
        <v>17075</v>
      </c>
      <c r="BS105" s="21"/>
      <c r="BT105" s="96">
        <f>IF(AL105,$BJ105,0)</f>
        <v>17075</v>
      </c>
    </row>
    <row r="106" spans="1:72"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9"/>
      <c r="BI106" s="21"/>
      <c r="BJ106" s="27"/>
      <c r="BK106" s="21"/>
      <c r="BL106" s="21"/>
      <c r="BM106" s="21"/>
      <c r="BN106" s="21"/>
      <c r="BO106" s="21"/>
      <c r="BP106" s="21"/>
      <c r="BQ106" s="21"/>
      <c r="BR106" s="21"/>
      <c r="BS106" s="21"/>
      <c r="BT106" s="21"/>
    </row>
    <row r="107" spans="1:72" ht="8.85" customHeight="1" x14ac:dyDescent="0.3">
      <c r="A107" s="10">
        <v>16</v>
      </c>
      <c r="B107" s="21"/>
      <c r="C107" s="10" t="s">
        <v>141</v>
      </c>
      <c r="D107" s="21"/>
      <c r="E107" s="70">
        <v>5234998</v>
      </c>
      <c r="F107" s="21"/>
      <c r="G107" s="66">
        <f>(E107/$BJ107)</f>
        <v>94.358291276135546</v>
      </c>
      <c r="H107" s="21"/>
      <c r="I107" s="66">
        <f>IF(G$219,G107/G$219*100,0)</f>
        <v>48.623113425690043</v>
      </c>
      <c r="J107" s="21"/>
      <c r="K107" s="70">
        <v>5234998</v>
      </c>
      <c r="L107" s="21"/>
      <c r="M107" s="70">
        <v>6231277</v>
      </c>
      <c r="N107" s="21"/>
      <c r="O107" s="66">
        <f>(M107/$BJ107)</f>
        <v>112.31573540014419</v>
      </c>
      <c r="P107" s="21"/>
      <c r="Q107" s="66">
        <f>IF(O$219,O107/O$219*100,0)</f>
        <v>56.606794711662104</v>
      </c>
      <c r="R107" s="21"/>
      <c r="S107" s="70">
        <v>6442330</v>
      </c>
      <c r="T107" s="21"/>
      <c r="U107" s="66">
        <f>(S107/$BJ107)</f>
        <v>116.11986301369863</v>
      </c>
      <c r="V107" s="21"/>
      <c r="W107" s="66">
        <f>IF(U$219,U107/U$219*100,0)</f>
        <v>99.56528077977012</v>
      </c>
      <c r="X107" s="21"/>
      <c r="Y107" s="70">
        <v>0</v>
      </c>
      <c r="Z107" s="21"/>
      <c r="AA107" s="70">
        <v>6175503</v>
      </c>
      <c r="AB107" s="21"/>
      <c r="AC107" s="70">
        <v>3995</v>
      </c>
      <c r="AD107" s="21"/>
      <c r="AE107" s="21"/>
      <c r="AF107" s="70">
        <v>289870</v>
      </c>
      <c r="AG107" s="21"/>
      <c r="AH107" s="71">
        <f>(AF107/$BJ107)</f>
        <v>5.2247656813266046</v>
      </c>
      <c r="AI107" s="21"/>
      <c r="AJ107" s="71">
        <f>IF(AH$219,AH107/AH$219*100,0)</f>
        <v>31.19598193143468</v>
      </c>
      <c r="AK107" s="21"/>
      <c r="AL107" s="70">
        <v>577448</v>
      </c>
      <c r="AM107" s="21"/>
      <c r="AN107" s="66">
        <f>(AL107/$BJ107)</f>
        <v>10.408219178082192</v>
      </c>
      <c r="AO107" s="21"/>
      <c r="AP107" s="66">
        <f>IF(AN$219,AN107/AN$219*100,0)</f>
        <v>24.004035021728278</v>
      </c>
      <c r="AQ107" s="21"/>
      <c r="AR107" s="70">
        <f>(E107+M107+S107+AF107+AL107)</f>
        <v>18775923</v>
      </c>
      <c r="AS107" s="21"/>
      <c r="AT107" s="70">
        <v>5450633</v>
      </c>
      <c r="AU107" s="21"/>
      <c r="AV107" s="71">
        <f>IF($AR107,AT107/$AR107*100,0)</f>
        <v>29.029907078336443</v>
      </c>
      <c r="AW107" s="21"/>
      <c r="AX107" s="70">
        <v>281750</v>
      </c>
      <c r="AY107" s="21"/>
      <c r="AZ107" s="71">
        <f>IF($AR107,AX107/$AR107*100,0)</f>
        <v>1.5005920081798376</v>
      </c>
      <c r="BA107" s="21"/>
      <c r="BB107" s="70">
        <v>5198</v>
      </c>
      <c r="BC107" s="21"/>
      <c r="BD107" s="71">
        <f>IF($AR107,BB107/$AR107*100,0)</f>
        <v>2.7684391334583124E-2</v>
      </c>
      <c r="BE107" s="21"/>
      <c r="BF107" s="70">
        <v>3298863</v>
      </c>
      <c r="BG107" s="21"/>
      <c r="BH107" s="10">
        <v>16</v>
      </c>
      <c r="BI107" s="21"/>
      <c r="BJ107" s="96">
        <v>55480</v>
      </c>
      <c r="BK107" s="21"/>
      <c r="BL107" s="96">
        <f>IF(E107,$BJ107,0)</f>
        <v>55480</v>
      </c>
      <c r="BM107" s="21"/>
      <c r="BN107" s="96">
        <f>IF(M107,$BJ107,0)</f>
        <v>55480</v>
      </c>
      <c r="BO107" s="21"/>
      <c r="BP107" s="96">
        <f>IF(S107,$BJ107,0)</f>
        <v>55480</v>
      </c>
      <c r="BQ107" s="21"/>
      <c r="BR107" s="96">
        <f>IF(AF107,$BJ107,0)</f>
        <v>55480</v>
      </c>
      <c r="BS107" s="21"/>
      <c r="BT107" s="96">
        <f>IF(AL107,$BJ107,0)</f>
        <v>55480</v>
      </c>
    </row>
    <row r="108" spans="1:72" ht="8.85" customHeight="1" x14ac:dyDescent="0.3">
      <c r="A108" s="10">
        <v>17</v>
      </c>
      <c r="B108" s="21"/>
      <c r="C108" s="10" t="s">
        <v>142</v>
      </c>
      <c r="D108" s="21"/>
      <c r="E108" s="70">
        <v>5702256</v>
      </c>
      <c r="F108" s="21"/>
      <c r="G108" s="66">
        <f>(E108/$BJ108)</f>
        <v>188.08153572135365</v>
      </c>
      <c r="H108" s="21"/>
      <c r="I108" s="66">
        <f>IF(G$219,G108/G$219*100,0)</f>
        <v>96.918985295044962</v>
      </c>
      <c r="J108" s="21"/>
      <c r="K108" s="70">
        <v>5702256</v>
      </c>
      <c r="L108" s="21"/>
      <c r="M108" s="70">
        <v>6475655</v>
      </c>
      <c r="N108" s="21"/>
      <c r="O108" s="66">
        <f>(M108/$BJ108)</f>
        <v>213.59110099610791</v>
      </c>
      <c r="P108" s="21"/>
      <c r="Q108" s="66">
        <f>IF(O$219,O108/O$219*100,0)</f>
        <v>107.64927606313874</v>
      </c>
      <c r="R108" s="21"/>
      <c r="S108" s="70">
        <v>3584054</v>
      </c>
      <c r="T108" s="21"/>
      <c r="U108" s="66">
        <f>(S108/$BJ108)</f>
        <v>118.21538360050135</v>
      </c>
      <c r="V108" s="21"/>
      <c r="W108" s="66">
        <f>IF(U$219,U108/U$219*100,0)</f>
        <v>101.36205430490068</v>
      </c>
      <c r="X108" s="21"/>
      <c r="Y108" s="70">
        <v>0</v>
      </c>
      <c r="Z108" s="21"/>
      <c r="AA108" s="70">
        <v>3584054</v>
      </c>
      <c r="AB108" s="21"/>
      <c r="AC108" s="70">
        <v>0</v>
      </c>
      <c r="AD108" s="21"/>
      <c r="AE108" s="21"/>
      <c r="AF108" s="70">
        <v>308716</v>
      </c>
      <c r="AG108" s="21"/>
      <c r="AH108" s="71">
        <f>(AF108/$BJ108)</f>
        <v>10.182597796688436</v>
      </c>
      <c r="AI108" s="21"/>
      <c r="AJ108" s="71">
        <f>IF(AH$219,AH108/AH$219*100,0)</f>
        <v>60.798159430549603</v>
      </c>
      <c r="AK108" s="21"/>
      <c r="AL108" s="70">
        <v>880156</v>
      </c>
      <c r="AM108" s="21"/>
      <c r="AN108" s="66">
        <f>(AL108/$BJ108)</f>
        <v>29.030806781449964</v>
      </c>
      <c r="AO108" s="21"/>
      <c r="AP108" s="66">
        <f>IF(AN$219,AN108/AN$219*100,0)</f>
        <v>66.952520000578417</v>
      </c>
      <c r="AQ108" s="21"/>
      <c r="AR108" s="70">
        <f>(E108+M108+S108+AF108+AL108)</f>
        <v>16950837</v>
      </c>
      <c r="AS108" s="21"/>
      <c r="AT108" s="70">
        <v>2825551</v>
      </c>
      <c r="AU108" s="21"/>
      <c r="AV108" s="71">
        <f>IF($AR108,AT108/$AR108*100,0)</f>
        <v>16.66909427540363</v>
      </c>
      <c r="AW108" s="21"/>
      <c r="AX108" s="70">
        <v>165641</v>
      </c>
      <c r="AY108" s="21"/>
      <c r="AZ108" s="71">
        <f>IF($AR108,AX108/$AR108*100,0)</f>
        <v>0.97718478444456747</v>
      </c>
      <c r="BA108" s="21"/>
      <c r="BB108" s="70">
        <v>924003</v>
      </c>
      <c r="BC108" s="21"/>
      <c r="BD108" s="71">
        <f>IF($AR108,BB108/$AR108*100,0)</f>
        <v>5.4510759557182933</v>
      </c>
      <c r="BE108" s="21"/>
      <c r="BF108" s="70">
        <v>937312</v>
      </c>
      <c r="BG108" s="21"/>
      <c r="BH108" s="10">
        <v>17</v>
      </c>
      <c r="BI108" s="21"/>
      <c r="BJ108" s="96">
        <v>30318</v>
      </c>
      <c r="BK108" s="21"/>
      <c r="BL108" s="96">
        <f>IF(E108,$BJ108,0)</f>
        <v>30318</v>
      </c>
      <c r="BM108" s="21"/>
      <c r="BN108" s="96">
        <f>IF(M108,$BJ108,0)</f>
        <v>30318</v>
      </c>
      <c r="BO108" s="21"/>
      <c r="BP108" s="96">
        <f>IF(S108,$BJ108,0)</f>
        <v>30318</v>
      </c>
      <c r="BQ108" s="21"/>
      <c r="BR108" s="96">
        <f>IF(AF108,$BJ108,0)</f>
        <v>30318</v>
      </c>
      <c r="BS108" s="21"/>
      <c r="BT108" s="96">
        <f>IF(AL108,$BJ108,0)</f>
        <v>30318</v>
      </c>
    </row>
    <row r="109" spans="1:72" ht="8.85" customHeight="1" x14ac:dyDescent="0.3">
      <c r="A109" s="10">
        <v>18</v>
      </c>
      <c r="B109" s="21"/>
      <c r="C109" s="10" t="s">
        <v>143</v>
      </c>
      <c r="D109" s="21"/>
      <c r="E109" s="70">
        <v>3138069</v>
      </c>
      <c r="F109" s="21"/>
      <c r="G109" s="66">
        <f>(E109/$BJ109)</f>
        <v>107.700483920788</v>
      </c>
      <c r="H109" s="21"/>
      <c r="I109" s="66">
        <f>IF(G$219,G109/G$219*100,0)</f>
        <v>55.498385725925282</v>
      </c>
      <c r="J109" s="21"/>
      <c r="K109" s="70">
        <v>3138069</v>
      </c>
      <c r="L109" s="21"/>
      <c r="M109" s="70">
        <v>2370462</v>
      </c>
      <c r="N109" s="21"/>
      <c r="O109" s="66">
        <f>(M109/$BJ109)</f>
        <v>81.355733260115997</v>
      </c>
      <c r="P109" s="21"/>
      <c r="Q109" s="66">
        <f>IF(O$219,O109/O$219*100,0)</f>
        <v>41.0030462327028</v>
      </c>
      <c r="R109" s="21"/>
      <c r="S109" s="70">
        <v>4521962</v>
      </c>
      <c r="T109" s="21"/>
      <c r="U109" s="66">
        <f>(S109/$BJ109)</f>
        <v>155.19655420942445</v>
      </c>
      <c r="V109" s="21"/>
      <c r="W109" s="66">
        <f>IF(U$219,U109/U$219*100,0)</f>
        <v>133.07101898743429</v>
      </c>
      <c r="X109" s="21"/>
      <c r="Y109" s="70">
        <v>0</v>
      </c>
      <c r="Z109" s="21"/>
      <c r="AA109" s="70">
        <v>4391490</v>
      </c>
      <c r="AB109" s="21"/>
      <c r="AC109" s="70">
        <v>0</v>
      </c>
      <c r="AD109" s="21"/>
      <c r="AE109" s="21"/>
      <c r="AF109" s="70">
        <v>280040</v>
      </c>
      <c r="AG109" s="21"/>
      <c r="AH109" s="71">
        <f>(AF109/$BJ109)</f>
        <v>9.611147338435666</v>
      </c>
      <c r="AI109" s="21"/>
      <c r="AJ109" s="71">
        <f>IF(AH$219,AH109/AH$219*100,0)</f>
        <v>57.38614839356142</v>
      </c>
      <c r="AK109" s="21"/>
      <c r="AL109" s="70">
        <v>731260</v>
      </c>
      <c r="AM109" s="21"/>
      <c r="AN109" s="66">
        <f>(AL109/$BJ109)</f>
        <v>25.097298966949239</v>
      </c>
      <c r="AO109" s="21"/>
      <c r="AP109" s="66">
        <f>IF(AN$219,AN109/AN$219*100,0)</f>
        <v>57.880837542512133</v>
      </c>
      <c r="AQ109" s="21"/>
      <c r="AR109" s="70">
        <f>(E109+M109+S109+AF109+AL109)</f>
        <v>11041793</v>
      </c>
      <c r="AS109" s="21"/>
      <c r="AT109" s="70">
        <v>4464549</v>
      </c>
      <c r="AU109" s="21"/>
      <c r="AV109" s="71">
        <f>IF($AR109,AT109/$AR109*100,0)</f>
        <v>40.433188704044717</v>
      </c>
      <c r="AW109" s="21"/>
      <c r="AX109" s="70">
        <v>126876</v>
      </c>
      <c r="AY109" s="21"/>
      <c r="AZ109" s="71">
        <f>IF($AR109,AX109/$AR109*100,0)</f>
        <v>1.1490525134821854</v>
      </c>
      <c r="BA109" s="21"/>
      <c r="BB109" s="70">
        <v>0</v>
      </c>
      <c r="BC109" s="21"/>
      <c r="BD109" s="71">
        <f>IF($AR109,BB109/$AR109*100,0)</f>
        <v>0</v>
      </c>
      <c r="BE109" s="21"/>
      <c r="BF109" s="70">
        <v>1620572</v>
      </c>
      <c r="BG109" s="21"/>
      <c r="BH109" s="10">
        <v>18</v>
      </c>
      <c r="BI109" s="21"/>
      <c r="BJ109" s="96">
        <v>29137</v>
      </c>
      <c r="BK109" s="21"/>
      <c r="BL109" s="96">
        <f>IF(E109,$BJ109,0)</f>
        <v>29137</v>
      </c>
      <c r="BM109" s="21"/>
      <c r="BN109" s="96">
        <f>IF(M109,$BJ109,0)</f>
        <v>29137</v>
      </c>
      <c r="BO109" s="21"/>
      <c r="BP109" s="96">
        <f>IF(S109,$BJ109,0)</f>
        <v>29137</v>
      </c>
      <c r="BQ109" s="21"/>
      <c r="BR109" s="96">
        <f>IF(AF109,$BJ109,0)</f>
        <v>29137</v>
      </c>
      <c r="BS109" s="21"/>
      <c r="BT109" s="96">
        <f>IF(AL109,$BJ109,0)</f>
        <v>29137</v>
      </c>
    </row>
    <row r="110" spans="1:72" ht="8.85" customHeight="1" x14ac:dyDescent="0.3">
      <c r="A110" s="10">
        <v>19</v>
      </c>
      <c r="B110" s="21"/>
      <c r="C110" s="10" t="s">
        <v>144</v>
      </c>
      <c r="D110" s="21"/>
      <c r="E110" s="70">
        <v>1203979</v>
      </c>
      <c r="F110" s="21"/>
      <c r="G110" s="66">
        <f>(E110/$BJ110)</f>
        <v>171.60476054732041</v>
      </c>
      <c r="H110" s="21"/>
      <c r="I110" s="66">
        <f>IF(G$219,G110/G$219*100,0)</f>
        <v>88.428453118788468</v>
      </c>
      <c r="J110" s="21"/>
      <c r="K110" s="70">
        <v>1203979</v>
      </c>
      <c r="L110" s="21"/>
      <c r="M110" s="70">
        <v>1630144</v>
      </c>
      <c r="N110" s="21"/>
      <c r="O110" s="66">
        <f>(M110/$BJ110)</f>
        <v>232.3466362599772</v>
      </c>
      <c r="P110" s="21"/>
      <c r="Q110" s="66">
        <f>IF(O$219,O110/O$219*100,0)</f>
        <v>117.10200973938394</v>
      </c>
      <c r="R110" s="21"/>
      <c r="S110" s="70">
        <v>477421</v>
      </c>
      <c r="T110" s="21"/>
      <c r="U110" s="66">
        <f>(S110/$BJ110)</f>
        <v>68.047462941847201</v>
      </c>
      <c r="V110" s="21"/>
      <c r="W110" s="66">
        <f>IF(U$219,U110/U$219*100,0)</f>
        <v>58.346303365486698</v>
      </c>
      <c r="X110" s="21"/>
      <c r="Y110" s="70">
        <v>0</v>
      </c>
      <c r="Z110" s="21"/>
      <c r="AA110" s="70">
        <v>477421</v>
      </c>
      <c r="AB110" s="21"/>
      <c r="AC110" s="70">
        <v>0</v>
      </c>
      <c r="AD110" s="21"/>
      <c r="AE110" s="21"/>
      <c r="AF110" s="70">
        <v>155131</v>
      </c>
      <c r="AG110" s="21"/>
      <c r="AH110" s="71">
        <f>(AF110/$BJ110)</f>
        <v>22.111031927023944</v>
      </c>
      <c r="AI110" s="21"/>
      <c r="AJ110" s="71">
        <f>IF(AH$219,AH110/AH$219*100,0)</f>
        <v>132.02034206932615</v>
      </c>
      <c r="AK110" s="21"/>
      <c r="AL110" s="70">
        <v>240377</v>
      </c>
      <c r="AM110" s="21"/>
      <c r="AN110" s="66">
        <f>(AL110/$BJ110)</f>
        <v>34.261259977194982</v>
      </c>
      <c r="AO110" s="21"/>
      <c r="AP110" s="66">
        <f>IF(AN$219,AN110/AN$219*100,0)</f>
        <v>79.015292655728061</v>
      </c>
      <c r="AQ110" s="21"/>
      <c r="AR110" s="70">
        <f>(E110+M110+S110+AF110+AL110)</f>
        <v>3707052</v>
      </c>
      <c r="AS110" s="21"/>
      <c r="AT110" s="70">
        <v>892874</v>
      </c>
      <c r="AU110" s="21"/>
      <c r="AV110" s="71">
        <f>IF($AR110,AT110/$AR110*100,0)</f>
        <v>24.085823452166302</v>
      </c>
      <c r="AW110" s="21"/>
      <c r="AX110" s="70">
        <v>8889</v>
      </c>
      <c r="AY110" s="21"/>
      <c r="AZ110" s="71">
        <f>IF($AR110,AX110/$AR110*100,0)</f>
        <v>0.23978622366236027</v>
      </c>
      <c r="BA110" s="21"/>
      <c r="BB110" s="70">
        <v>0</v>
      </c>
      <c r="BC110" s="21"/>
      <c r="BD110" s="71">
        <f>IF($AR110,BB110/$AR110*100,0)</f>
        <v>0</v>
      </c>
      <c r="BE110" s="21"/>
      <c r="BF110" s="70">
        <v>192214</v>
      </c>
      <c r="BG110" s="21"/>
      <c r="BH110" s="10">
        <v>19</v>
      </c>
      <c r="BI110" s="21"/>
      <c r="BJ110" s="96">
        <v>7016</v>
      </c>
      <c r="BK110" s="21"/>
      <c r="BL110" s="96">
        <f>IF(E110,$BJ110,0)</f>
        <v>7016</v>
      </c>
      <c r="BM110" s="21"/>
      <c r="BN110" s="96">
        <f>IF(M110,$BJ110,0)</f>
        <v>7016</v>
      </c>
      <c r="BO110" s="21"/>
      <c r="BP110" s="96">
        <f>IF(S110,$BJ110,0)</f>
        <v>7016</v>
      </c>
      <c r="BQ110" s="21"/>
      <c r="BR110" s="96">
        <f>IF(AF110,$BJ110,0)</f>
        <v>7016</v>
      </c>
      <c r="BS110" s="21"/>
      <c r="BT110" s="96">
        <f>IF(AL110,$BJ110,0)</f>
        <v>7016</v>
      </c>
    </row>
    <row r="111" spans="1:72" ht="8.85" customHeight="1" x14ac:dyDescent="0.3">
      <c r="A111" s="10">
        <v>20</v>
      </c>
      <c r="B111" s="21"/>
      <c r="C111" s="10" t="s">
        <v>145</v>
      </c>
      <c r="D111" s="21"/>
      <c r="E111" s="70">
        <v>1775622</v>
      </c>
      <c r="F111" s="21"/>
      <c r="G111" s="66">
        <f>(E111/$BJ111)</f>
        <v>148.86167002012073</v>
      </c>
      <c r="H111" s="21"/>
      <c r="I111" s="66">
        <f>IF(G$219,G111/G$219*100,0)</f>
        <v>76.708869652418016</v>
      </c>
      <c r="J111" s="21"/>
      <c r="K111" s="70">
        <v>1775622</v>
      </c>
      <c r="L111" s="21"/>
      <c r="M111" s="70">
        <v>611367</v>
      </c>
      <c r="N111" s="21"/>
      <c r="O111" s="66">
        <f>(M111/$BJ111)</f>
        <v>51.254778672032195</v>
      </c>
      <c r="P111" s="21"/>
      <c r="Q111" s="66">
        <f>IF(O$219,O111/O$219*100,0)</f>
        <v>25.832255150560847</v>
      </c>
      <c r="R111" s="21"/>
      <c r="S111" s="70">
        <v>1569483</v>
      </c>
      <c r="T111" s="21"/>
      <c r="U111" s="66">
        <f>(S111/$BJ111)</f>
        <v>131.57972837022132</v>
      </c>
      <c r="V111" s="21"/>
      <c r="W111" s="66">
        <f>IF(U$219,U111/U$219*100,0)</f>
        <v>112.82111656092356</v>
      </c>
      <c r="X111" s="21"/>
      <c r="Y111" s="70">
        <v>1569483</v>
      </c>
      <c r="Z111" s="21"/>
      <c r="AA111" s="70">
        <v>0</v>
      </c>
      <c r="AB111" s="21"/>
      <c r="AC111" s="70">
        <v>0</v>
      </c>
      <c r="AD111" s="21"/>
      <c r="AE111" s="21"/>
      <c r="AF111" s="70">
        <v>70976</v>
      </c>
      <c r="AG111" s="21"/>
      <c r="AH111" s="71">
        <f>(AF111/$BJ111)</f>
        <v>5.9503688799463443</v>
      </c>
      <c r="AI111" s="21"/>
      <c r="AJ111" s="71">
        <f>IF(AH$219,AH111/AH$219*100,0)</f>
        <v>35.528406704938625</v>
      </c>
      <c r="AK111" s="21"/>
      <c r="AL111" s="70">
        <v>22230</v>
      </c>
      <c r="AM111" s="21"/>
      <c r="AN111" s="66">
        <f>(AL111/$BJ111)</f>
        <v>1.8636820925553319</v>
      </c>
      <c r="AO111" s="21"/>
      <c r="AP111" s="66">
        <f>IF(AN$219,AN111/AN$219*100,0)</f>
        <v>4.2981310686915251</v>
      </c>
      <c r="AQ111" s="21"/>
      <c r="AR111" s="70">
        <f>(E111+M111+S111+AF111+AL111)</f>
        <v>4049678</v>
      </c>
      <c r="AS111" s="21"/>
      <c r="AT111" s="70">
        <v>1503682</v>
      </c>
      <c r="AU111" s="21"/>
      <c r="AV111" s="71">
        <f>IF($AR111,AT111/$AR111*100,0)</f>
        <v>37.130902753255938</v>
      </c>
      <c r="AW111" s="21"/>
      <c r="AX111" s="70">
        <v>48831</v>
      </c>
      <c r="AY111" s="21"/>
      <c r="AZ111" s="71">
        <f>IF($AR111,AX111/$AR111*100,0)</f>
        <v>1.2057995722129018</v>
      </c>
      <c r="BA111" s="21"/>
      <c r="BB111" s="70">
        <v>0</v>
      </c>
      <c r="BC111" s="21"/>
      <c r="BD111" s="71">
        <f>IF($AR111,BB111/$AR111*100,0)</f>
        <v>0</v>
      </c>
      <c r="BE111" s="21"/>
      <c r="BF111" s="70">
        <v>445263</v>
      </c>
      <c r="BG111" s="21"/>
      <c r="BH111" s="10">
        <v>20</v>
      </c>
      <c r="BI111" s="21"/>
      <c r="BJ111" s="96">
        <v>11928</v>
      </c>
      <c r="BK111" s="21"/>
      <c r="BL111" s="96">
        <f>IF(E111,$BJ111,0)</f>
        <v>11928</v>
      </c>
      <c r="BM111" s="21"/>
      <c r="BN111" s="96">
        <f>IF(M111,$BJ111,0)</f>
        <v>11928</v>
      </c>
      <c r="BO111" s="21"/>
      <c r="BP111" s="96">
        <f>IF(S111,$BJ111,0)</f>
        <v>11928</v>
      </c>
      <c r="BQ111" s="21"/>
      <c r="BR111" s="96">
        <f>IF(AF111,$BJ111,0)</f>
        <v>11928</v>
      </c>
      <c r="BS111" s="21"/>
      <c r="BT111" s="96">
        <f>IF(AL111,$BJ111,0)</f>
        <v>11928</v>
      </c>
    </row>
    <row r="112" spans="1:72" ht="8.85" customHeight="1" x14ac:dyDescent="0.3">
      <c r="A112" s="29"/>
      <c r="B112" s="21"/>
      <c r="D112" s="21"/>
      <c r="E112" s="27"/>
      <c r="F112" s="21"/>
      <c r="G112" s="21"/>
      <c r="H112" s="21"/>
      <c r="I112" s="21"/>
      <c r="J112" s="21"/>
      <c r="K112" s="27"/>
      <c r="L112" s="21"/>
      <c r="M112" s="27"/>
      <c r="N112" s="21"/>
      <c r="O112" s="21"/>
      <c r="P112" s="21"/>
      <c r="Q112" s="21"/>
      <c r="R112" s="21"/>
      <c r="S112" s="27"/>
      <c r="T112" s="21"/>
      <c r="U112" s="21"/>
      <c r="V112" s="21"/>
      <c r="W112" s="21"/>
      <c r="X112" s="21"/>
      <c r="Y112" s="27"/>
      <c r="Z112" s="21"/>
      <c r="AA112" s="27"/>
      <c r="AB112" s="21"/>
      <c r="AC112" s="27"/>
      <c r="AD112" s="21"/>
      <c r="AE112" s="21"/>
      <c r="AF112" s="27"/>
      <c r="AG112" s="21"/>
      <c r="AH112" s="21"/>
      <c r="AI112" s="21"/>
      <c r="AJ112" s="21"/>
      <c r="AK112" s="21"/>
      <c r="AL112" s="27"/>
      <c r="AM112" s="21"/>
      <c r="AN112" s="21"/>
      <c r="AO112" s="21"/>
      <c r="AP112" s="21"/>
      <c r="AQ112" s="21"/>
      <c r="AR112" s="27"/>
      <c r="AS112" s="21"/>
      <c r="AT112" s="27"/>
      <c r="AU112" s="21"/>
      <c r="AV112" s="21"/>
      <c r="AW112" s="21"/>
      <c r="AX112" s="27"/>
      <c r="AY112" s="21"/>
      <c r="AZ112" s="21"/>
      <c r="BA112" s="21"/>
      <c r="BB112" s="27"/>
      <c r="BC112" s="21"/>
      <c r="BD112" s="21"/>
      <c r="BE112" s="21"/>
      <c r="BF112" s="27"/>
      <c r="BG112" s="21"/>
      <c r="BH112" s="29"/>
      <c r="BI112" s="21"/>
      <c r="BJ112" s="27"/>
      <c r="BK112" s="21"/>
      <c r="BL112" s="21"/>
      <c r="BM112" s="21"/>
      <c r="BN112" s="21"/>
      <c r="BO112" s="21"/>
      <c r="BP112" s="21"/>
      <c r="BQ112" s="21"/>
      <c r="BR112" s="21"/>
      <c r="BS112" s="21"/>
      <c r="BT112" s="21"/>
    </row>
    <row r="113" spans="1:72" ht="8.85" customHeight="1" x14ac:dyDescent="0.3">
      <c r="A113" s="10">
        <v>21</v>
      </c>
      <c r="B113" s="21"/>
      <c r="C113" s="10" t="s">
        <v>146</v>
      </c>
      <c r="D113" s="21"/>
      <c r="E113" s="70">
        <v>72497077</v>
      </c>
      <c r="F113" s="21"/>
      <c r="G113" s="66">
        <f>(E113/$BJ113)</f>
        <v>206.68570247462654</v>
      </c>
      <c r="H113" s="21"/>
      <c r="I113" s="66">
        <f>IF(G$219,G113/G$219*100,0)</f>
        <v>106.5057687986545</v>
      </c>
      <c r="J113" s="21"/>
      <c r="K113" s="70">
        <v>0</v>
      </c>
      <c r="L113" s="21"/>
      <c r="M113" s="70">
        <v>66833722</v>
      </c>
      <c r="N113" s="21"/>
      <c r="O113" s="66">
        <f>(M113/$BJ113)</f>
        <v>190.53974797582393</v>
      </c>
      <c r="P113" s="21"/>
      <c r="Q113" s="66">
        <f>IF(O$219,O113/O$219*100,0)</f>
        <v>96.031463086208419</v>
      </c>
      <c r="R113" s="21"/>
      <c r="S113" s="70">
        <v>44885132</v>
      </c>
      <c r="T113" s="21"/>
      <c r="U113" s="66">
        <f>(S113/$BJ113)</f>
        <v>127.96536663245524</v>
      </c>
      <c r="V113" s="21"/>
      <c r="W113" s="66">
        <f>IF(U$219,U113/U$219*100,0)</f>
        <v>109.72203487136039</v>
      </c>
      <c r="X113" s="21"/>
      <c r="Y113" s="70">
        <v>25694866</v>
      </c>
      <c r="Z113" s="21"/>
      <c r="AA113" s="70">
        <v>13541857</v>
      </c>
      <c r="AB113" s="21"/>
      <c r="AC113" s="70">
        <v>131556</v>
      </c>
      <c r="AD113" s="21"/>
      <c r="AE113" s="21"/>
      <c r="AF113" s="70">
        <v>5121902</v>
      </c>
      <c r="AG113" s="21"/>
      <c r="AH113" s="71">
        <f>(AF113/$BJ113)</f>
        <v>14.60229786748774</v>
      </c>
      <c r="AI113" s="21"/>
      <c r="AJ113" s="71">
        <f>IF(AH$219,AH113/AH$219*100,0)</f>
        <v>87.187263164672999</v>
      </c>
      <c r="AK113" s="21"/>
      <c r="AL113" s="70">
        <v>8207176</v>
      </c>
      <c r="AM113" s="21"/>
      <c r="AN113" s="66">
        <f>(AL113/$BJ113)</f>
        <v>23.39826662105143</v>
      </c>
      <c r="AO113" s="21"/>
      <c r="AP113" s="66">
        <f>IF(AN$219,AN113/AN$219*100,0)</f>
        <v>53.962431210345052</v>
      </c>
      <c r="AQ113" s="21"/>
      <c r="AR113" s="70">
        <f>(E113+M113+S113+AF113+AL113)</f>
        <v>197545009</v>
      </c>
      <c r="AS113" s="21"/>
      <c r="AT113" s="70">
        <v>26518519</v>
      </c>
      <c r="AU113" s="21"/>
      <c r="AV113" s="71">
        <f>IF($AR113,AT113/$AR113*100,0)</f>
        <v>13.424038974328123</v>
      </c>
      <c r="AW113" s="21"/>
      <c r="AX113" s="70">
        <v>1142832</v>
      </c>
      <c r="AY113" s="21"/>
      <c r="AZ113" s="71">
        <f>IF($AR113,AX113/$AR113*100,0)</f>
        <v>0.5785172734989219</v>
      </c>
      <c r="BA113" s="21"/>
      <c r="BB113" s="70">
        <v>1238718</v>
      </c>
      <c r="BC113" s="21"/>
      <c r="BD113" s="71">
        <f>IF($AR113,BB113/$AR113*100,0)</f>
        <v>0.62705608522865797</v>
      </c>
      <c r="BE113" s="21"/>
      <c r="BF113" s="70">
        <v>12435989</v>
      </c>
      <c r="BG113" s="21"/>
      <c r="BH113" s="10">
        <v>21</v>
      </c>
      <c r="BI113" s="21"/>
      <c r="BJ113" s="96">
        <v>350760</v>
      </c>
      <c r="BK113" s="21"/>
      <c r="BL113" s="96">
        <f>IF(E113,$BJ113,0)</f>
        <v>350760</v>
      </c>
      <c r="BM113" s="21"/>
      <c r="BN113" s="96">
        <f>IF(M113,$BJ113,0)</f>
        <v>350760</v>
      </c>
      <c r="BO113" s="21"/>
      <c r="BP113" s="96">
        <f>IF(S113,$BJ113,0)</f>
        <v>350760</v>
      </c>
      <c r="BQ113" s="21"/>
      <c r="BR113" s="96">
        <f>IF(AF113,$BJ113,0)</f>
        <v>350760</v>
      </c>
      <c r="BS113" s="21"/>
      <c r="BT113" s="96">
        <f>IF(AL113,$BJ113,0)</f>
        <v>350760</v>
      </c>
    </row>
    <row r="114" spans="1:72" ht="8.85" customHeight="1" x14ac:dyDescent="0.3">
      <c r="A114" s="10">
        <v>22</v>
      </c>
      <c r="B114" s="21"/>
      <c r="C114" s="10" t="s">
        <v>147</v>
      </c>
      <c r="D114" s="21"/>
      <c r="E114" s="70">
        <v>3133626</v>
      </c>
      <c r="F114" s="21"/>
      <c r="G114" s="66">
        <f>(E114/$BJ114)</f>
        <v>218.21908077994428</v>
      </c>
      <c r="H114" s="21"/>
      <c r="I114" s="66">
        <f>IF(G$219,G114/G$219*100,0)</f>
        <v>112.44895358863478</v>
      </c>
      <c r="J114" s="21"/>
      <c r="K114" s="70">
        <v>3133626</v>
      </c>
      <c r="L114" s="21"/>
      <c r="M114" s="70">
        <v>1607883</v>
      </c>
      <c r="N114" s="21"/>
      <c r="O114" s="66">
        <f>(M114/$BJ114)</f>
        <v>111.96956824512534</v>
      </c>
      <c r="P114" s="21"/>
      <c r="Q114" s="66">
        <f>IF(O$219,O114/O$219*100,0)</f>
        <v>56.432327500898985</v>
      </c>
      <c r="R114" s="21"/>
      <c r="S114" s="70">
        <v>863940</v>
      </c>
      <c r="T114" s="21"/>
      <c r="U114" s="66">
        <f>(S114/$BJ114)</f>
        <v>60.162952646239553</v>
      </c>
      <c r="V114" s="21"/>
      <c r="W114" s="66">
        <f>IF(U$219,U114/U$219*100,0)</f>
        <v>51.585845154297147</v>
      </c>
      <c r="X114" s="21"/>
      <c r="Y114" s="70">
        <v>0</v>
      </c>
      <c r="Z114" s="21"/>
      <c r="AA114" s="70">
        <v>863940</v>
      </c>
      <c r="AB114" s="21"/>
      <c r="AC114" s="70">
        <v>0</v>
      </c>
      <c r="AD114" s="21"/>
      <c r="AE114" s="21"/>
      <c r="AF114" s="70">
        <v>205064</v>
      </c>
      <c r="AG114" s="21"/>
      <c r="AH114" s="71">
        <f>(AF114/$BJ114)</f>
        <v>14.280222841225626</v>
      </c>
      <c r="AI114" s="21"/>
      <c r="AJ114" s="71">
        <f>IF(AH$219,AH114/AH$219*100,0)</f>
        <v>85.264220618334704</v>
      </c>
      <c r="AK114" s="21"/>
      <c r="AL114" s="70">
        <v>112611</v>
      </c>
      <c r="AM114" s="21"/>
      <c r="AN114" s="66">
        <f>(AL114/$BJ114)</f>
        <v>7.8419916434540387</v>
      </c>
      <c r="AO114" s="21"/>
      <c r="AP114" s="66">
        <f>IF(AN$219,AN114/AN$219*100,0)</f>
        <v>18.08565315822414</v>
      </c>
      <c r="AQ114" s="21"/>
      <c r="AR114" s="70">
        <f>(E114+M114+S114+AF114+AL114)</f>
        <v>5923124</v>
      </c>
      <c r="AS114" s="21"/>
      <c r="AT114" s="70">
        <v>938688</v>
      </c>
      <c r="AU114" s="21"/>
      <c r="AV114" s="71">
        <f>IF($AR114,AT114/$AR114*100,0)</f>
        <v>15.847853261218237</v>
      </c>
      <c r="AW114" s="21"/>
      <c r="AX114" s="70">
        <v>91014</v>
      </c>
      <c r="AY114" s="21"/>
      <c r="AZ114" s="71">
        <f>IF($AR114,AX114/$AR114*100,0)</f>
        <v>1.5365877871204452</v>
      </c>
      <c r="BA114" s="21"/>
      <c r="BB114" s="70">
        <v>115051</v>
      </c>
      <c r="BC114" s="21"/>
      <c r="BD114" s="71">
        <f>IF($AR114,BB114/$AR114*100,0)</f>
        <v>1.9424040421912492</v>
      </c>
      <c r="BE114" s="21"/>
      <c r="BF114" s="70">
        <v>437120</v>
      </c>
      <c r="BG114" s="21"/>
      <c r="BH114" s="10">
        <v>22</v>
      </c>
      <c r="BI114" s="21"/>
      <c r="BJ114" s="96">
        <v>14360</v>
      </c>
      <c r="BK114" s="21"/>
      <c r="BL114" s="96">
        <f>IF(E114,$BJ114,0)</f>
        <v>14360</v>
      </c>
      <c r="BM114" s="21"/>
      <c r="BN114" s="96">
        <f>IF(M114,$BJ114,0)</f>
        <v>14360</v>
      </c>
      <c r="BO114" s="21"/>
      <c r="BP114" s="96">
        <f>IF(S114,$BJ114,0)</f>
        <v>14360</v>
      </c>
      <c r="BQ114" s="21"/>
      <c r="BR114" s="96">
        <f>IF(AF114,$BJ114,0)</f>
        <v>14360</v>
      </c>
      <c r="BS114" s="21"/>
      <c r="BT114" s="96">
        <f>IF(AL114,$BJ114,0)</f>
        <v>14360</v>
      </c>
    </row>
    <row r="115" spans="1:72" ht="8.85" customHeight="1" x14ac:dyDescent="0.3">
      <c r="A115" s="10">
        <v>23</v>
      </c>
      <c r="B115" s="21"/>
      <c r="C115" s="10" t="s">
        <v>148</v>
      </c>
      <c r="D115" s="21"/>
      <c r="E115" s="70">
        <v>719803</v>
      </c>
      <c r="F115" s="21"/>
      <c r="G115" s="66">
        <f>(E115/$BJ115)</f>
        <v>140.91679718089273</v>
      </c>
      <c r="H115" s="21"/>
      <c r="I115" s="66">
        <f>IF(G$219,G115/G$219*100,0)</f>
        <v>72.614852603254164</v>
      </c>
      <c r="J115" s="21"/>
      <c r="K115" s="70">
        <v>719803</v>
      </c>
      <c r="L115" s="21"/>
      <c r="M115" s="70">
        <v>683086</v>
      </c>
      <c r="N115" s="21"/>
      <c r="O115" s="66">
        <f>(M115/$BJ115)</f>
        <v>133.72866092404072</v>
      </c>
      <c r="P115" s="21"/>
      <c r="Q115" s="66">
        <f>IF(O$219,O115/O$219*100,0)</f>
        <v>67.398845130857097</v>
      </c>
      <c r="R115" s="21"/>
      <c r="S115" s="70">
        <v>146137</v>
      </c>
      <c r="T115" s="21"/>
      <c r="U115" s="66">
        <f>(S115/$BJ115)</f>
        <v>28.609436178543461</v>
      </c>
      <c r="V115" s="21"/>
      <c r="W115" s="66">
        <f>IF(U$219,U115/U$219*100,0)</f>
        <v>24.530743252182059</v>
      </c>
      <c r="X115" s="21"/>
      <c r="Y115" s="70">
        <v>0</v>
      </c>
      <c r="Z115" s="21"/>
      <c r="AA115" s="70">
        <v>146137</v>
      </c>
      <c r="AB115" s="21"/>
      <c r="AC115" s="70">
        <v>0</v>
      </c>
      <c r="AD115" s="21"/>
      <c r="AE115" s="21"/>
      <c r="AF115" s="70">
        <v>83792</v>
      </c>
      <c r="AG115" s="21"/>
      <c r="AH115" s="71">
        <f>(AF115/$BJ115)</f>
        <v>16.404072043852779</v>
      </c>
      <c r="AI115" s="21"/>
      <c r="AJ115" s="71">
        <f>IF(AH$219,AH115/AH$219*100,0)</f>
        <v>97.94527951960697</v>
      </c>
      <c r="AK115" s="21"/>
      <c r="AL115" s="70">
        <v>38796</v>
      </c>
      <c r="AM115" s="21"/>
      <c r="AN115" s="66">
        <f>(AL115/$BJ115)</f>
        <v>7.5951448707909162</v>
      </c>
      <c r="AO115" s="21"/>
      <c r="AP115" s="66">
        <f>IF(AN$219,AN115/AN$219*100,0)</f>
        <v>17.516360902303564</v>
      </c>
      <c r="AQ115" s="21"/>
      <c r="AR115" s="70">
        <f>(E115+M115+S115+AF115+AL115)</f>
        <v>1671614</v>
      </c>
      <c r="AS115" s="21"/>
      <c r="AT115" s="70">
        <v>441516</v>
      </c>
      <c r="AU115" s="21"/>
      <c r="AV115" s="71">
        <f>IF($AR115,AT115/$AR115*100,0)</f>
        <v>26.412556965902418</v>
      </c>
      <c r="AW115" s="21"/>
      <c r="AX115" s="70">
        <v>34868</v>
      </c>
      <c r="AY115" s="21"/>
      <c r="AZ115" s="71">
        <f>IF($AR115,AX115/$AR115*100,0)</f>
        <v>2.0858882493207167</v>
      </c>
      <c r="BA115" s="21"/>
      <c r="BB115" s="70">
        <v>2408</v>
      </c>
      <c r="BC115" s="21"/>
      <c r="BD115" s="71">
        <f>IF($AR115,BB115/$AR115*100,0)</f>
        <v>0.14405239487106475</v>
      </c>
      <c r="BE115" s="21"/>
      <c r="BF115" s="70">
        <v>244818</v>
      </c>
      <c r="BG115" s="21"/>
      <c r="BH115" s="10">
        <v>23</v>
      </c>
      <c r="BI115" s="21"/>
      <c r="BJ115" s="96">
        <v>5108</v>
      </c>
      <c r="BK115" s="21"/>
      <c r="BL115" s="96">
        <f>IF(E115,$BJ115,0)</f>
        <v>5108</v>
      </c>
      <c r="BM115" s="21"/>
      <c r="BN115" s="96">
        <f>IF(M115,$BJ115,0)</f>
        <v>5108</v>
      </c>
      <c r="BO115" s="21"/>
      <c r="BP115" s="96">
        <f>IF(S115,$BJ115,0)</f>
        <v>5108</v>
      </c>
      <c r="BQ115" s="21"/>
      <c r="BR115" s="96">
        <f>IF(AF115,$BJ115,0)</f>
        <v>5108</v>
      </c>
      <c r="BS115" s="21"/>
      <c r="BT115" s="96">
        <f>IF(AL115,$BJ115,0)</f>
        <v>5108</v>
      </c>
    </row>
    <row r="116" spans="1:72" ht="8.85" customHeight="1" x14ac:dyDescent="0.3">
      <c r="A116" s="10">
        <v>24</v>
      </c>
      <c r="B116" s="21"/>
      <c r="C116" s="10" t="s">
        <v>149</v>
      </c>
      <c r="D116" s="21"/>
      <c r="E116" s="70">
        <v>9359222</v>
      </c>
      <c r="F116" s="21"/>
      <c r="G116" s="66">
        <f>(E116/$BJ116)</f>
        <v>179.99196122927805</v>
      </c>
      <c r="H116" s="21"/>
      <c r="I116" s="66">
        <f>IF(G$219,G116/G$219*100,0)</f>
        <v>92.750403045683683</v>
      </c>
      <c r="J116" s="21"/>
      <c r="K116" s="70">
        <v>9359222</v>
      </c>
      <c r="L116" s="21"/>
      <c r="M116" s="70">
        <v>2888762</v>
      </c>
      <c r="N116" s="21"/>
      <c r="O116" s="66">
        <f>(M116/$BJ116)</f>
        <v>55.555252125081736</v>
      </c>
      <c r="P116" s="21"/>
      <c r="Q116" s="66">
        <f>IF(O$219,O116/O$219*100,0)</f>
        <v>27.999680908425002</v>
      </c>
      <c r="R116" s="21"/>
      <c r="S116" s="70">
        <v>4744092</v>
      </c>
      <c r="T116" s="21"/>
      <c r="U116" s="66">
        <f>(S116/$BJ116)</f>
        <v>91.236047540290016</v>
      </c>
      <c r="V116" s="21"/>
      <c r="W116" s="66">
        <f>IF(U$219,U116/U$219*100,0)</f>
        <v>78.22901659394654</v>
      </c>
      <c r="X116" s="21"/>
      <c r="Y116" s="70">
        <v>4238466</v>
      </c>
      <c r="Z116" s="21"/>
      <c r="AA116" s="70">
        <v>0</v>
      </c>
      <c r="AB116" s="21"/>
      <c r="AC116" s="70">
        <v>505626</v>
      </c>
      <c r="AD116" s="21"/>
      <c r="AE116" s="21"/>
      <c r="AF116" s="70">
        <v>687908</v>
      </c>
      <c r="AG116" s="21"/>
      <c r="AH116" s="71">
        <f>(AF116/$BJ116)</f>
        <v>13.229508827262586</v>
      </c>
      <c r="AI116" s="21"/>
      <c r="AJ116" s="71">
        <f>IF(AH$219,AH116/AH$219*100,0)</f>
        <v>78.990627237516591</v>
      </c>
      <c r="AK116" s="21"/>
      <c r="AL116" s="70">
        <v>4196924</v>
      </c>
      <c r="AM116" s="21"/>
      <c r="AN116" s="66">
        <f>(AL116/$BJ116)</f>
        <v>80.713181276202931</v>
      </c>
      <c r="AO116" s="21"/>
      <c r="AP116" s="66">
        <f>IF(AN$219,AN116/AN$219*100,0)</f>
        <v>186.14539114904281</v>
      </c>
      <c r="AQ116" s="21"/>
      <c r="AR116" s="70">
        <f>(E116+M116+S116+AF116+AL116)</f>
        <v>21876908</v>
      </c>
      <c r="AS116" s="21"/>
      <c r="AT116" s="70">
        <v>3210036</v>
      </c>
      <c r="AU116" s="21"/>
      <c r="AV116" s="71">
        <f>IF($AR116,AT116/$AR116*100,0)</f>
        <v>14.673170449864303</v>
      </c>
      <c r="AW116" s="21"/>
      <c r="AX116" s="70">
        <v>153306</v>
      </c>
      <c r="AY116" s="21"/>
      <c r="AZ116" s="71">
        <f>IF($AR116,AX116/$AR116*100,0)</f>
        <v>0.70076630573205323</v>
      </c>
      <c r="BA116" s="21"/>
      <c r="BB116" s="70">
        <v>37597</v>
      </c>
      <c r="BC116" s="21"/>
      <c r="BD116" s="71">
        <f>IF($AR116,BB116/$AR116*100,0)</f>
        <v>0.17185701014055552</v>
      </c>
      <c r="BE116" s="21"/>
      <c r="BF116" s="70">
        <v>1153193</v>
      </c>
      <c r="BG116" s="21"/>
      <c r="BH116" s="10">
        <v>24</v>
      </c>
      <c r="BI116" s="21"/>
      <c r="BJ116" s="96">
        <v>51998</v>
      </c>
      <c r="BK116" s="21"/>
      <c r="BL116" s="96">
        <f>IF(E116,$BJ116,0)</f>
        <v>51998</v>
      </c>
      <c r="BM116" s="21"/>
      <c r="BN116" s="96">
        <f>IF(M116,$BJ116,0)</f>
        <v>51998</v>
      </c>
      <c r="BO116" s="21"/>
      <c r="BP116" s="96">
        <f>IF(S116,$BJ116,0)</f>
        <v>51998</v>
      </c>
      <c r="BQ116" s="21"/>
      <c r="BR116" s="96">
        <f>IF(AF116,$BJ116,0)</f>
        <v>51998</v>
      </c>
      <c r="BS116" s="21"/>
      <c r="BT116" s="96">
        <f>IF(AL116,$BJ116,0)</f>
        <v>51998</v>
      </c>
    </row>
    <row r="117" spans="1:72" ht="8.85" customHeight="1" x14ac:dyDescent="0.3">
      <c r="A117" s="10">
        <v>25</v>
      </c>
      <c r="B117" s="21"/>
      <c r="C117" s="10" t="s">
        <v>150</v>
      </c>
      <c r="D117" s="21"/>
      <c r="E117" s="70">
        <v>1494125</v>
      </c>
      <c r="F117" s="21"/>
      <c r="G117" s="66">
        <f>(E117/$BJ117)</f>
        <v>151.61085743277525</v>
      </c>
      <c r="H117" s="21"/>
      <c r="I117" s="66">
        <f>IF(G$219,G117/G$219*100,0)</f>
        <v>78.125534256938963</v>
      </c>
      <c r="J117" s="21"/>
      <c r="K117" s="70">
        <v>1494125</v>
      </c>
      <c r="L117" s="21"/>
      <c r="M117" s="70">
        <v>716464</v>
      </c>
      <c r="N117" s="21"/>
      <c r="O117" s="66">
        <f>(M117/$BJ117)</f>
        <v>72.700558092338909</v>
      </c>
      <c r="P117" s="21"/>
      <c r="Q117" s="66">
        <f>IF(O$219,O117/O$219*100,0)</f>
        <v>36.640863835282431</v>
      </c>
      <c r="R117" s="21"/>
      <c r="S117" s="70">
        <v>1159730</v>
      </c>
      <c r="T117" s="21"/>
      <c r="U117" s="66">
        <f>(S117/$BJ117)</f>
        <v>117.67935058346018</v>
      </c>
      <c r="V117" s="21"/>
      <c r="W117" s="66">
        <f>IF(U$219,U117/U$219*100,0)</f>
        <v>100.90244062241953</v>
      </c>
      <c r="X117" s="21"/>
      <c r="Y117" s="70">
        <v>0</v>
      </c>
      <c r="Z117" s="21"/>
      <c r="AA117" s="70">
        <v>849405</v>
      </c>
      <c r="AB117" s="21"/>
      <c r="AC117" s="70">
        <v>0</v>
      </c>
      <c r="AD117" s="21"/>
      <c r="AE117" s="21"/>
      <c r="AF117" s="70">
        <v>140482</v>
      </c>
      <c r="AG117" s="21"/>
      <c r="AH117" s="71">
        <f>(AF117/$BJ117)</f>
        <v>14.254895991882293</v>
      </c>
      <c r="AI117" s="21"/>
      <c r="AJ117" s="71">
        <f>IF(AH$219,AH117/AH$219*100,0)</f>
        <v>85.112999303794496</v>
      </c>
      <c r="AK117" s="21"/>
      <c r="AL117" s="70">
        <v>306497</v>
      </c>
      <c r="AM117" s="21"/>
      <c r="AN117" s="66">
        <f>(AL117/$BJ117)</f>
        <v>31.100659563673261</v>
      </c>
      <c r="AO117" s="21"/>
      <c r="AP117" s="66">
        <f>IF(AN$219,AN117/AN$219*100,0)</f>
        <v>71.726133797925897</v>
      </c>
      <c r="AQ117" s="21"/>
      <c r="AR117" s="70">
        <f>(E117+M117+S117+AF117+AL117)</f>
        <v>3817298</v>
      </c>
      <c r="AS117" s="21"/>
      <c r="AT117" s="70">
        <v>1099133</v>
      </c>
      <c r="AU117" s="21"/>
      <c r="AV117" s="71">
        <f>IF($AR117,AT117/$AR117*100,0)</f>
        <v>28.793481672114673</v>
      </c>
      <c r="AW117" s="21"/>
      <c r="AX117" s="70">
        <v>904</v>
      </c>
      <c r="AY117" s="21"/>
      <c r="AZ117" s="71">
        <f>IF($AR117,AX117/$AR117*100,0)</f>
        <v>2.3681672219459941E-2</v>
      </c>
      <c r="BA117" s="21"/>
      <c r="BB117" s="70">
        <v>0</v>
      </c>
      <c r="BC117" s="21"/>
      <c r="BD117" s="71">
        <f>IF($AR117,BB117/$AR117*100,0)</f>
        <v>0</v>
      </c>
      <c r="BE117" s="21"/>
      <c r="BF117" s="70">
        <v>615192</v>
      </c>
      <c r="BG117" s="21"/>
      <c r="BH117" s="10">
        <v>25</v>
      </c>
      <c r="BI117" s="21"/>
      <c r="BJ117" s="96">
        <v>9855</v>
      </c>
      <c r="BK117" s="21"/>
      <c r="BL117" s="96">
        <f>IF(E117,$BJ117,0)</f>
        <v>9855</v>
      </c>
      <c r="BM117" s="21"/>
      <c r="BN117" s="96">
        <f>IF(M117,$BJ117,0)</f>
        <v>9855</v>
      </c>
      <c r="BO117" s="21"/>
      <c r="BP117" s="96">
        <f>IF(S117,$BJ117,0)</f>
        <v>9855</v>
      </c>
      <c r="BQ117" s="21"/>
      <c r="BR117" s="96">
        <f>IF(AF117,$BJ117,0)</f>
        <v>9855</v>
      </c>
      <c r="BS117" s="21"/>
      <c r="BT117" s="96">
        <f>IF(AL117,$BJ117,0)</f>
        <v>9855</v>
      </c>
    </row>
    <row r="118" spans="1:72"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7"/>
      <c r="AS118" s="21"/>
      <c r="AT118" s="21"/>
      <c r="AU118" s="21"/>
      <c r="AV118" s="21"/>
      <c r="AW118" s="21"/>
      <c r="AX118" s="21"/>
      <c r="AY118" s="21"/>
      <c r="AZ118" s="21"/>
      <c r="BA118" s="21"/>
      <c r="BB118" s="21"/>
      <c r="BC118" s="21"/>
      <c r="BD118" s="21"/>
      <c r="BE118" s="21"/>
      <c r="BF118" s="21"/>
      <c r="BG118" s="21"/>
      <c r="BH118" s="29"/>
      <c r="BI118" s="21"/>
      <c r="BJ118" s="27"/>
      <c r="BK118" s="21"/>
      <c r="BL118" s="21"/>
      <c r="BM118" s="21"/>
      <c r="BN118" s="21"/>
      <c r="BO118" s="21"/>
      <c r="BP118" s="21"/>
      <c r="BQ118" s="21"/>
      <c r="BR118" s="21"/>
      <c r="BS118" s="21"/>
      <c r="BT118" s="21"/>
    </row>
    <row r="119" spans="1:72" ht="8.85" customHeight="1" x14ac:dyDescent="0.3">
      <c r="A119" s="10">
        <v>26</v>
      </c>
      <c r="B119" s="21"/>
      <c r="C119" s="10" t="s">
        <v>151</v>
      </c>
      <c r="D119" s="21"/>
      <c r="E119" s="70">
        <v>1965550</v>
      </c>
      <c r="F119" s="21"/>
      <c r="G119" s="66">
        <f>(E119/$BJ119)</f>
        <v>137.46066158472621</v>
      </c>
      <c r="H119" s="21"/>
      <c r="I119" s="66">
        <f>IF(G$219,G119/G$219*100,0)</f>
        <v>70.833895457525614</v>
      </c>
      <c r="J119" s="21"/>
      <c r="K119" s="70">
        <v>1965550</v>
      </c>
      <c r="L119" s="21"/>
      <c r="M119" s="70">
        <v>523886</v>
      </c>
      <c r="N119" s="21"/>
      <c r="O119" s="66">
        <f>(M119/$BJ119)</f>
        <v>36.637946709560111</v>
      </c>
      <c r="P119" s="21"/>
      <c r="Q119" s="66">
        <f>IF(O$219,O119/O$219*100,0)</f>
        <v>18.465415559592397</v>
      </c>
      <c r="R119" s="21"/>
      <c r="S119" s="70">
        <v>2044698</v>
      </c>
      <c r="T119" s="21"/>
      <c r="U119" s="66">
        <f>(S119/$BJ119)</f>
        <v>142.99587383733129</v>
      </c>
      <c r="V119" s="21"/>
      <c r="W119" s="66">
        <f>IF(U$219,U119/U$219*100,0)</f>
        <v>122.60972377553432</v>
      </c>
      <c r="X119" s="21"/>
      <c r="Y119" s="70">
        <v>0</v>
      </c>
      <c r="Z119" s="21"/>
      <c r="AA119" s="70">
        <v>2044698</v>
      </c>
      <c r="AB119" s="21"/>
      <c r="AC119" s="70">
        <v>0</v>
      </c>
      <c r="AD119" s="21"/>
      <c r="AE119" s="21"/>
      <c r="AF119" s="70">
        <v>94870</v>
      </c>
      <c r="AG119" s="21"/>
      <c r="AH119" s="71">
        <f>(AF119/$BJ119)</f>
        <v>6.6347297013777187</v>
      </c>
      <c r="AI119" s="21"/>
      <c r="AJ119" s="71">
        <f>IF(AH$219,AH119/AH$219*100,0)</f>
        <v>39.614581879503433</v>
      </c>
      <c r="AK119" s="21"/>
      <c r="AL119" s="70">
        <v>1152471</v>
      </c>
      <c r="AM119" s="21"/>
      <c r="AN119" s="66">
        <f>(AL119/$BJ119)</f>
        <v>80.598013847122175</v>
      </c>
      <c r="AO119" s="21"/>
      <c r="AP119" s="66">
        <f>IF(AN$219,AN119/AN$219*100,0)</f>
        <v>185.87978538558633</v>
      </c>
      <c r="AQ119" s="21"/>
      <c r="AR119" s="70">
        <f>(E119+M119+S119+AF119+AL119)</f>
        <v>5781475</v>
      </c>
      <c r="AS119" s="21"/>
      <c r="AT119" s="70">
        <v>2094415</v>
      </c>
      <c r="AU119" s="21"/>
      <c r="AV119" s="71">
        <f>IF($AR119,AT119/$AR119*100,0)</f>
        <v>36.226309030135049</v>
      </c>
      <c r="AW119" s="21"/>
      <c r="AX119" s="70">
        <v>254083</v>
      </c>
      <c r="AY119" s="21"/>
      <c r="AZ119" s="71">
        <f>IF($AR119,AX119/$AR119*100,0)</f>
        <v>4.3947781491747353</v>
      </c>
      <c r="BA119" s="21"/>
      <c r="BB119" s="70">
        <v>0</v>
      </c>
      <c r="BC119" s="21"/>
      <c r="BD119" s="71">
        <f>IF($AR119,BB119/$AR119*100,0)</f>
        <v>0</v>
      </c>
      <c r="BE119" s="21"/>
      <c r="BF119" s="70">
        <v>185263</v>
      </c>
      <c r="BG119" s="21"/>
      <c r="BH119" s="10">
        <v>26</v>
      </c>
      <c r="BI119" s="21"/>
      <c r="BJ119" s="96">
        <v>14299</v>
      </c>
      <c r="BK119" s="21"/>
      <c r="BL119" s="96">
        <f>IF(E119,$BJ119,0)</f>
        <v>14299</v>
      </c>
      <c r="BM119" s="21"/>
      <c r="BN119" s="96">
        <f>IF(M119,$BJ119,0)</f>
        <v>14299</v>
      </c>
      <c r="BO119" s="21"/>
      <c r="BP119" s="96">
        <f>IF(S119,$BJ119,0)</f>
        <v>14299</v>
      </c>
      <c r="BQ119" s="21"/>
      <c r="BR119" s="96">
        <f>IF(AF119,$BJ119,0)</f>
        <v>14299</v>
      </c>
      <c r="BS119" s="21"/>
      <c r="BT119" s="96">
        <f>IF(AL119,$BJ119,0)</f>
        <v>14299</v>
      </c>
    </row>
    <row r="120" spans="1:72" ht="8.85" customHeight="1" x14ac:dyDescent="0.3">
      <c r="A120" s="10">
        <v>27</v>
      </c>
      <c r="B120" s="21"/>
      <c r="C120" s="10" t="s">
        <v>152</v>
      </c>
      <c r="D120" s="21"/>
      <c r="E120" s="70">
        <v>4250754</v>
      </c>
      <c r="F120" s="21"/>
      <c r="G120" s="66">
        <f>(E120/$BJ120)</f>
        <v>148.28039208846408</v>
      </c>
      <c r="H120" s="21"/>
      <c r="I120" s="66">
        <f>IF(G$219,G120/G$219*100,0)</f>
        <v>76.409335372806282</v>
      </c>
      <c r="J120" s="21"/>
      <c r="K120" s="70">
        <v>4250754</v>
      </c>
      <c r="L120" s="21"/>
      <c r="M120" s="70">
        <v>3913385</v>
      </c>
      <c r="N120" s="21"/>
      <c r="O120" s="66">
        <f>(M120/$BJ120)</f>
        <v>136.51184288554785</v>
      </c>
      <c r="P120" s="21"/>
      <c r="Q120" s="66">
        <f>IF(O$219,O120/O$219*100,0)</f>
        <v>68.801560515116904</v>
      </c>
      <c r="R120" s="21"/>
      <c r="S120" s="70">
        <v>4268544</v>
      </c>
      <c r="T120" s="21"/>
      <c r="U120" s="66">
        <f>(S120/$BJ120)</f>
        <v>148.90096626783409</v>
      </c>
      <c r="V120" s="21"/>
      <c r="W120" s="66">
        <f>IF(U$219,U120/U$219*100,0)</f>
        <v>127.67295904480214</v>
      </c>
      <c r="X120" s="21"/>
      <c r="Y120" s="70">
        <v>0</v>
      </c>
      <c r="Z120" s="21"/>
      <c r="AA120" s="70">
        <v>3800628</v>
      </c>
      <c r="AB120" s="21"/>
      <c r="AC120" s="70">
        <v>266551</v>
      </c>
      <c r="AD120" s="21"/>
      <c r="AE120" s="21"/>
      <c r="AF120" s="70">
        <v>285607</v>
      </c>
      <c r="AG120" s="21"/>
      <c r="AH120" s="71">
        <f>(AF120/$BJ120)</f>
        <v>9.9629190358251645</v>
      </c>
      <c r="AI120" s="21"/>
      <c r="AJ120" s="71">
        <f>IF(AH$219,AH120/AH$219*100,0)</f>
        <v>59.486503545367299</v>
      </c>
      <c r="AK120" s="21"/>
      <c r="AL120" s="70">
        <v>3739797</v>
      </c>
      <c r="AM120" s="21"/>
      <c r="AN120" s="66">
        <f>(AL120/$BJ120)</f>
        <v>130.45651794746573</v>
      </c>
      <c r="AO120" s="21"/>
      <c r="AP120" s="66">
        <f>IF(AN$219,AN120/AN$219*100,0)</f>
        <v>300.86634149845941</v>
      </c>
      <c r="AQ120" s="21"/>
      <c r="AR120" s="70">
        <f>(E120+M120+S120+AF120+AL120)</f>
        <v>16458087</v>
      </c>
      <c r="AS120" s="21"/>
      <c r="AT120" s="70">
        <v>3099186</v>
      </c>
      <c r="AU120" s="21"/>
      <c r="AV120" s="71">
        <f>IF($AR120,AT120/$AR120*100,0)</f>
        <v>18.83077905712857</v>
      </c>
      <c r="AW120" s="21"/>
      <c r="AX120" s="70">
        <v>25925</v>
      </c>
      <c r="AY120" s="21"/>
      <c r="AZ120" s="71">
        <f>IF($AR120,AX120/$AR120*100,0)</f>
        <v>0.15752134497770001</v>
      </c>
      <c r="BA120" s="21"/>
      <c r="BB120" s="70">
        <v>23435</v>
      </c>
      <c r="BC120" s="21"/>
      <c r="BD120" s="71">
        <f>IF($AR120,BB120/$AR120*100,0)</f>
        <v>0.14239200461147156</v>
      </c>
      <c r="BE120" s="21"/>
      <c r="BF120" s="70">
        <v>1213320</v>
      </c>
      <c r="BG120" s="21"/>
      <c r="BH120" s="10">
        <v>27</v>
      </c>
      <c r="BI120" s="21"/>
      <c r="BJ120" s="96">
        <v>28667</v>
      </c>
      <c r="BK120" s="21"/>
      <c r="BL120" s="96">
        <f>IF(E120,$BJ120,0)</f>
        <v>28667</v>
      </c>
      <c r="BM120" s="21"/>
      <c r="BN120" s="96">
        <f>IF(M120,$BJ120,0)</f>
        <v>28667</v>
      </c>
      <c r="BO120" s="21"/>
      <c r="BP120" s="96">
        <f>IF(S120,$BJ120,0)</f>
        <v>28667</v>
      </c>
      <c r="BQ120" s="21"/>
      <c r="BR120" s="96">
        <f>IF(AF120,$BJ120,0)</f>
        <v>28667</v>
      </c>
      <c r="BS120" s="21"/>
      <c r="BT120" s="96">
        <f>IF(AL120,$BJ120,0)</f>
        <v>28667</v>
      </c>
    </row>
    <row r="121" spans="1:72" ht="8.85" customHeight="1" x14ac:dyDescent="0.3">
      <c r="A121" s="10">
        <v>28</v>
      </c>
      <c r="B121" s="21"/>
      <c r="C121" s="10" t="s">
        <v>153</v>
      </c>
      <c r="D121" s="21"/>
      <c r="E121" s="70">
        <v>1108993</v>
      </c>
      <c r="F121" s="21"/>
      <c r="G121" s="66">
        <f>(E121/$BJ121)</f>
        <v>103.0183929400836</v>
      </c>
      <c r="H121" s="21"/>
      <c r="I121" s="66">
        <f>IF(G$219,G121/G$219*100,0)</f>
        <v>53.08569005556857</v>
      </c>
      <c r="J121" s="21"/>
      <c r="K121" s="70">
        <v>1108993</v>
      </c>
      <c r="L121" s="21"/>
      <c r="M121" s="70">
        <v>1518398</v>
      </c>
      <c r="N121" s="21"/>
      <c r="O121" s="66">
        <f>(M121/$BJ121)</f>
        <v>141.04951230840686</v>
      </c>
      <c r="P121" s="21"/>
      <c r="Q121" s="66">
        <f>IF(O$219,O121/O$219*100,0)</f>
        <v>71.0885323323253</v>
      </c>
      <c r="R121" s="21"/>
      <c r="S121" s="70">
        <v>1817186</v>
      </c>
      <c r="T121" s="21"/>
      <c r="U121" s="66">
        <f>(S121/$BJ121)</f>
        <v>168.80501625638644</v>
      </c>
      <c r="V121" s="21"/>
      <c r="W121" s="66">
        <f>IF(U$219,U121/U$219*100,0)</f>
        <v>144.73939603785135</v>
      </c>
      <c r="X121" s="21"/>
      <c r="Y121" s="70">
        <v>431475</v>
      </c>
      <c r="Z121" s="21"/>
      <c r="AA121" s="70">
        <v>1385711</v>
      </c>
      <c r="AB121" s="21"/>
      <c r="AC121" s="70">
        <v>0</v>
      </c>
      <c r="AD121" s="21"/>
      <c r="AE121" s="21"/>
      <c r="AF121" s="70">
        <v>275077</v>
      </c>
      <c r="AG121" s="21"/>
      <c r="AH121" s="71">
        <f>(AF121/$BJ121)</f>
        <v>25.55290292614956</v>
      </c>
      <c r="AI121" s="21"/>
      <c r="AJ121" s="71">
        <f>IF(AH$219,AH121/AH$219*100,0)</f>
        <v>152.57103315252687</v>
      </c>
      <c r="AK121" s="21"/>
      <c r="AL121" s="70">
        <v>181905</v>
      </c>
      <c r="AM121" s="21"/>
      <c r="AN121" s="66">
        <f>(AL121/$BJ121)</f>
        <v>16.897816999535532</v>
      </c>
      <c r="AO121" s="21"/>
      <c r="AP121" s="66">
        <f>IF(AN$219,AN121/AN$219*100,0)</f>
        <v>38.970719592623411</v>
      </c>
      <c r="AQ121" s="21"/>
      <c r="AR121" s="70">
        <f>(E121+M121+S121+AF121+AL121)</f>
        <v>4901559</v>
      </c>
      <c r="AS121" s="21"/>
      <c r="AT121" s="70">
        <v>898222</v>
      </c>
      <c r="AU121" s="21"/>
      <c r="AV121" s="71">
        <f>IF($AR121,AT121/$AR121*100,0)</f>
        <v>18.325230809218045</v>
      </c>
      <c r="AW121" s="21"/>
      <c r="AX121" s="70">
        <v>19396</v>
      </c>
      <c r="AY121" s="21"/>
      <c r="AZ121" s="71">
        <f>IF($AR121,AX121/$AR121*100,0)</f>
        <v>0.3957108340428015</v>
      </c>
      <c r="BA121" s="21"/>
      <c r="BB121" s="70">
        <v>0</v>
      </c>
      <c r="BC121" s="21"/>
      <c r="BD121" s="71">
        <f>IF($AR121,BB121/$AR121*100,0)</f>
        <v>0</v>
      </c>
      <c r="BE121" s="21"/>
      <c r="BF121" s="70">
        <v>341517</v>
      </c>
      <c r="BG121" s="21"/>
      <c r="BH121" s="10">
        <v>28</v>
      </c>
      <c r="BI121" s="21"/>
      <c r="BJ121" s="96">
        <v>10765</v>
      </c>
      <c r="BK121" s="21"/>
      <c r="BL121" s="96">
        <f>IF(E121,$BJ121,0)</f>
        <v>10765</v>
      </c>
      <c r="BM121" s="21"/>
      <c r="BN121" s="96">
        <f>IF(M121,$BJ121,0)</f>
        <v>10765</v>
      </c>
      <c r="BO121" s="21"/>
      <c r="BP121" s="96">
        <f>IF(S121,$BJ121,0)</f>
        <v>10765</v>
      </c>
      <c r="BQ121" s="21"/>
      <c r="BR121" s="96">
        <f>IF(AF121,$BJ121,0)</f>
        <v>10765</v>
      </c>
      <c r="BS121" s="21"/>
      <c r="BT121" s="96">
        <f>IF(AL121,$BJ121,0)</f>
        <v>10765</v>
      </c>
    </row>
    <row r="122" spans="1:72" ht="8.85" customHeight="1" x14ac:dyDescent="0.3">
      <c r="A122" s="10">
        <v>29</v>
      </c>
      <c r="B122" s="21"/>
      <c r="C122" s="10" t="s">
        <v>94</v>
      </c>
      <c r="D122" s="21"/>
      <c r="E122" s="70">
        <v>285934786</v>
      </c>
      <c r="F122" s="21"/>
      <c r="G122" s="66">
        <f>(E122/$BJ122)</f>
        <v>250.04616065369629</v>
      </c>
      <c r="H122" s="21"/>
      <c r="I122" s="66">
        <f>IF(G$219,G122/G$219*100,0)</f>
        <v>128.8495442922239</v>
      </c>
      <c r="J122" s="21"/>
      <c r="K122" s="70">
        <v>0</v>
      </c>
      <c r="L122" s="21"/>
      <c r="M122" s="70">
        <v>299441943</v>
      </c>
      <c r="N122" s="21"/>
      <c r="O122" s="66">
        <f>(M122/$BJ122)</f>
        <v>261.8579894851722</v>
      </c>
      <c r="P122" s="21"/>
      <c r="Q122" s="66">
        <f>IF(O$219,O122/O$219*100,0)</f>
        <v>131.97564349809429</v>
      </c>
      <c r="R122" s="21"/>
      <c r="S122" s="70">
        <v>95803532</v>
      </c>
      <c r="T122" s="21"/>
      <c r="U122" s="66">
        <f>(S122/$BJ122)</f>
        <v>83.778912278492527</v>
      </c>
      <c r="V122" s="21"/>
      <c r="W122" s="66">
        <f>IF(U$219,U122/U$219*100,0)</f>
        <v>71.835004864308161</v>
      </c>
      <c r="X122" s="21"/>
      <c r="Y122" s="70">
        <v>66730152</v>
      </c>
      <c r="Z122" s="21"/>
      <c r="AA122" s="70">
        <v>0</v>
      </c>
      <c r="AB122" s="21"/>
      <c r="AC122" s="70">
        <v>11775595</v>
      </c>
      <c r="AD122" s="21"/>
      <c r="AE122" s="21"/>
      <c r="AF122" s="70">
        <v>22088282</v>
      </c>
      <c r="AG122" s="21"/>
      <c r="AH122" s="71">
        <f>(AF122/$BJ122)</f>
        <v>19.315908311820962</v>
      </c>
      <c r="AI122" s="21"/>
      <c r="AJ122" s="71">
        <f>IF(AH$219,AH122/AH$219*100,0)</f>
        <v>115.33124420075748</v>
      </c>
      <c r="AK122" s="21"/>
      <c r="AL122" s="70">
        <v>106112599</v>
      </c>
      <c r="AM122" s="21"/>
      <c r="AN122" s="66">
        <f>(AL122/$BJ122)</f>
        <v>92.794054015293028</v>
      </c>
      <c r="AO122" s="21"/>
      <c r="AP122" s="66">
        <f>IF(AN$219,AN122/AN$219*100,0)</f>
        <v>214.0069962286924</v>
      </c>
      <c r="AQ122" s="21"/>
      <c r="AR122" s="70">
        <f>(E122+M122+S122+AF122+AL122)</f>
        <v>809381142</v>
      </c>
      <c r="AS122" s="21"/>
      <c r="AT122" s="70">
        <v>41767684</v>
      </c>
      <c r="AU122" s="21"/>
      <c r="AV122" s="71">
        <f>IF($AR122,AT122/$AR122*100,0)</f>
        <v>5.1604468936341981</v>
      </c>
      <c r="AW122" s="21"/>
      <c r="AX122" s="70">
        <v>7787397</v>
      </c>
      <c r="AY122" s="21"/>
      <c r="AZ122" s="71">
        <f>IF($AR122,AX122/$AR122*100,0)</f>
        <v>0.96214213500912038</v>
      </c>
      <c r="BA122" s="21"/>
      <c r="BB122" s="70">
        <v>8014633</v>
      </c>
      <c r="BC122" s="21"/>
      <c r="BD122" s="71">
        <f>IF($AR122,BB122/$AR122*100,0)</f>
        <v>0.99021741230536342</v>
      </c>
      <c r="BE122" s="21"/>
      <c r="BF122" s="70">
        <v>21851700</v>
      </c>
      <c r="BG122" s="21"/>
      <c r="BH122" s="10">
        <v>29</v>
      </c>
      <c r="BI122" s="21"/>
      <c r="BJ122" s="96">
        <v>1143528</v>
      </c>
      <c r="BK122" s="21"/>
      <c r="BL122" s="96">
        <f>IF(E122,$BJ122,0)</f>
        <v>1143528</v>
      </c>
      <c r="BM122" s="21"/>
      <c r="BN122" s="96">
        <f>IF(M122,$BJ122,0)</f>
        <v>1143528</v>
      </c>
      <c r="BO122" s="21"/>
      <c r="BP122" s="96">
        <f>IF(S122,$BJ122,0)</f>
        <v>1143528</v>
      </c>
      <c r="BQ122" s="21"/>
      <c r="BR122" s="96">
        <f>IF(AF122,$BJ122,0)</f>
        <v>1143528</v>
      </c>
      <c r="BS122" s="21"/>
      <c r="BT122" s="96">
        <f>IF(AL122,$BJ122,0)</f>
        <v>1143528</v>
      </c>
    </row>
    <row r="123" spans="1:72" ht="8.85" customHeight="1" x14ac:dyDescent="0.3">
      <c r="A123" s="10">
        <v>30</v>
      </c>
      <c r="B123" s="21"/>
      <c r="C123" s="10" t="s">
        <v>154</v>
      </c>
      <c r="D123" s="21"/>
      <c r="E123" s="70">
        <v>13044393</v>
      </c>
      <c r="F123" s="21"/>
      <c r="G123" s="66">
        <f>(E123/$BJ123)</f>
        <v>184.81712949844149</v>
      </c>
      <c r="H123" s="21"/>
      <c r="I123" s="66">
        <f>IF(G$219,G123/G$219*100,0)</f>
        <v>95.236826876346157</v>
      </c>
      <c r="J123" s="21"/>
      <c r="K123" s="70">
        <v>13044393</v>
      </c>
      <c r="L123" s="21"/>
      <c r="M123" s="70">
        <v>21141383</v>
      </c>
      <c r="N123" s="21"/>
      <c r="O123" s="66">
        <f>(M123/$BJ123)</f>
        <v>299.53787191839046</v>
      </c>
      <c r="P123" s="21"/>
      <c r="Q123" s="66">
        <f>IF(O$219,O123/O$219*100,0)</f>
        <v>150.96619154603957</v>
      </c>
      <c r="R123" s="21"/>
      <c r="S123" s="70">
        <v>7667789</v>
      </c>
      <c r="T123" s="21"/>
      <c r="U123" s="66">
        <f>(S123/$BJ123)</f>
        <v>108.63968546330405</v>
      </c>
      <c r="V123" s="21"/>
      <c r="W123" s="66">
        <f>IF(U$219,U123/U$219*100,0)</f>
        <v>93.151511776273182</v>
      </c>
      <c r="X123" s="21"/>
      <c r="Y123" s="70">
        <v>3458615</v>
      </c>
      <c r="Z123" s="21"/>
      <c r="AA123" s="70">
        <v>4070037</v>
      </c>
      <c r="AB123" s="21"/>
      <c r="AC123" s="70">
        <v>5838</v>
      </c>
      <c r="AD123" s="21"/>
      <c r="AE123" s="21"/>
      <c r="AF123" s="70">
        <v>1132686</v>
      </c>
      <c r="AG123" s="21"/>
      <c r="AH123" s="71">
        <f>(AF123/$BJ123)</f>
        <v>16.048257296684614</v>
      </c>
      <c r="AI123" s="21"/>
      <c r="AJ123" s="71">
        <f>IF(AH$219,AH123/AH$219*100,0)</f>
        <v>95.820784164098953</v>
      </c>
      <c r="AK123" s="21"/>
      <c r="AL123" s="70">
        <v>2831382</v>
      </c>
      <c r="AM123" s="21"/>
      <c r="AN123" s="66">
        <f>(AL123/$BJ123)</f>
        <v>40.115925191272318</v>
      </c>
      <c r="AO123" s="21"/>
      <c r="AP123" s="66">
        <f>IF(AN$219,AN123/AN$219*100,0)</f>
        <v>92.517659048544715</v>
      </c>
      <c r="AQ123" s="21"/>
      <c r="AR123" s="70">
        <f>(E123+M123+S123+AF123+AL123)</f>
        <v>45817633</v>
      </c>
      <c r="AS123" s="21"/>
      <c r="AT123" s="70">
        <v>5742106</v>
      </c>
      <c r="AU123" s="21"/>
      <c r="AV123" s="71">
        <f>IF($AR123,AT123/$AR123*100,0)</f>
        <v>12.532524323113767</v>
      </c>
      <c r="AW123" s="21"/>
      <c r="AX123" s="70">
        <v>49881</v>
      </c>
      <c r="AY123" s="21"/>
      <c r="AZ123" s="71">
        <f>IF($AR123,AX123/$AR123*100,0)</f>
        <v>0.10886856595145368</v>
      </c>
      <c r="BA123" s="21"/>
      <c r="BB123" s="70">
        <v>870661</v>
      </c>
      <c r="BC123" s="21"/>
      <c r="BD123" s="71">
        <f>IF($AR123,BB123/$AR123*100,0)</f>
        <v>1.90027494436476</v>
      </c>
      <c r="BE123" s="21"/>
      <c r="BF123" s="70">
        <v>2219260</v>
      </c>
      <c r="BG123" s="21"/>
      <c r="BH123" s="10">
        <v>30</v>
      </c>
      <c r="BI123" s="21"/>
      <c r="BJ123" s="96">
        <v>70580</v>
      </c>
      <c r="BK123" s="21"/>
      <c r="BL123" s="96">
        <f>IF(E123,$BJ123,0)</f>
        <v>70580</v>
      </c>
      <c r="BM123" s="21"/>
      <c r="BN123" s="96">
        <f>IF(M123,$BJ123,0)</f>
        <v>70580</v>
      </c>
      <c r="BO123" s="21"/>
      <c r="BP123" s="96">
        <f>IF(S123,$BJ123,0)</f>
        <v>70580</v>
      </c>
      <c r="BQ123" s="21"/>
      <c r="BR123" s="96">
        <f>IF(AF123,$BJ123,0)</f>
        <v>70580</v>
      </c>
      <c r="BS123" s="21"/>
      <c r="BT123" s="96">
        <f>IF(AL123,$BJ123,0)</f>
        <v>70580</v>
      </c>
    </row>
    <row r="124" spans="1:72" ht="8.85" customHeight="1" x14ac:dyDescent="0.3">
      <c r="A124" s="29"/>
      <c r="B124" s="21"/>
      <c r="D124" s="21"/>
      <c r="E124" s="27"/>
      <c r="F124" s="21"/>
      <c r="G124" s="21"/>
      <c r="H124" s="21"/>
      <c r="I124" s="21"/>
      <c r="J124" s="21"/>
      <c r="K124" s="27"/>
      <c r="L124" s="21"/>
      <c r="M124" s="27"/>
      <c r="N124" s="21"/>
      <c r="O124" s="21"/>
      <c r="P124" s="21"/>
      <c r="Q124" s="21"/>
      <c r="R124" s="21"/>
      <c r="S124" s="27"/>
      <c r="T124" s="21"/>
      <c r="U124" s="21"/>
      <c r="V124" s="21"/>
      <c r="W124" s="21"/>
      <c r="X124" s="21"/>
      <c r="Y124" s="27"/>
      <c r="Z124" s="21"/>
      <c r="AA124" s="27"/>
      <c r="AB124" s="21"/>
      <c r="AC124" s="27"/>
      <c r="AD124" s="21"/>
      <c r="AE124" s="21"/>
      <c r="AF124" s="27"/>
      <c r="AG124" s="21"/>
      <c r="AH124" s="21"/>
      <c r="AI124" s="21"/>
      <c r="AJ124" s="21"/>
      <c r="AK124" s="21"/>
      <c r="AL124" s="27"/>
      <c r="AM124" s="21"/>
      <c r="AN124" s="21"/>
      <c r="AO124" s="21"/>
      <c r="AP124" s="21"/>
      <c r="AQ124" s="21"/>
      <c r="AR124" s="21"/>
      <c r="AS124" s="21"/>
      <c r="AT124" s="27"/>
      <c r="AU124" s="21"/>
      <c r="AV124" s="21"/>
      <c r="AW124" s="21"/>
      <c r="AX124" s="27"/>
      <c r="AY124" s="21"/>
      <c r="AZ124" s="21"/>
      <c r="BA124" s="21"/>
      <c r="BB124" s="27"/>
      <c r="BC124" s="21"/>
      <c r="BD124" s="21"/>
      <c r="BE124" s="21"/>
      <c r="BF124" s="27"/>
      <c r="BG124" s="21"/>
      <c r="BH124" s="29"/>
      <c r="BI124" s="21"/>
      <c r="BJ124" s="27"/>
      <c r="BK124" s="21"/>
      <c r="BL124" s="21"/>
      <c r="BM124" s="21"/>
      <c r="BN124" s="21"/>
      <c r="BO124" s="21"/>
      <c r="BP124" s="21"/>
      <c r="BQ124" s="21"/>
      <c r="BR124" s="21"/>
      <c r="BS124" s="21"/>
      <c r="BT124" s="21"/>
    </row>
    <row r="125" spans="1:72" ht="8.85" customHeight="1" x14ac:dyDescent="0.3">
      <c r="A125" s="10">
        <v>31</v>
      </c>
      <c r="B125" s="21"/>
      <c r="C125" s="10" t="s">
        <v>155</v>
      </c>
      <c r="D125" s="21"/>
      <c r="E125" s="70">
        <v>1845713</v>
      </c>
      <c r="F125" s="21"/>
      <c r="G125" s="66">
        <f>(E125/$BJ125)</f>
        <v>118.61146455883298</v>
      </c>
      <c r="H125" s="21"/>
      <c r="I125" s="66">
        <f>IF(G$219,G125/G$219*100,0)</f>
        <v>61.120847111926935</v>
      </c>
      <c r="J125" s="21"/>
      <c r="K125" s="70">
        <v>1845713</v>
      </c>
      <c r="L125" s="21"/>
      <c r="M125" s="70">
        <v>1794628</v>
      </c>
      <c r="N125" s="21"/>
      <c r="O125" s="66">
        <f>(M125/$BJ125)</f>
        <v>115.32857785489364</v>
      </c>
      <c r="P125" s="21"/>
      <c r="Q125" s="66">
        <f>IF(O$219,O125/O$219*100,0)</f>
        <v>58.125258297614494</v>
      </c>
      <c r="R125" s="21"/>
      <c r="S125" s="70">
        <v>1022548</v>
      </c>
      <c r="T125" s="21"/>
      <c r="U125" s="66">
        <f>(S125/$BJ125)</f>
        <v>65.712229291176655</v>
      </c>
      <c r="V125" s="21"/>
      <c r="W125" s="66">
        <f>IF(U$219,U125/U$219*100,0)</f>
        <v>56.343991374402513</v>
      </c>
      <c r="X125" s="21"/>
      <c r="Y125" s="70">
        <v>0</v>
      </c>
      <c r="Z125" s="21"/>
      <c r="AA125" s="70">
        <v>1022548</v>
      </c>
      <c r="AB125" s="21"/>
      <c r="AC125" s="70">
        <v>0</v>
      </c>
      <c r="AD125" s="21"/>
      <c r="AE125" s="21"/>
      <c r="AF125" s="70">
        <v>141959</v>
      </c>
      <c r="AG125" s="21"/>
      <c r="AH125" s="71">
        <f>(AF125/$BJ125)</f>
        <v>9.1227427543217026</v>
      </c>
      <c r="AI125" s="21"/>
      <c r="AJ125" s="71">
        <f>IF(AH$219,AH125/AH$219*100,0)</f>
        <v>54.469986883064649</v>
      </c>
      <c r="AK125" s="21"/>
      <c r="AL125" s="70">
        <v>193033</v>
      </c>
      <c r="AM125" s="21"/>
      <c r="AN125" s="66">
        <f>(AL125/$BJ125)</f>
        <v>12.404922562817299</v>
      </c>
      <c r="AO125" s="21"/>
      <c r="AP125" s="66">
        <f>IF(AN$219,AN125/AN$219*100,0)</f>
        <v>28.608947462092193</v>
      </c>
      <c r="AQ125" s="21"/>
      <c r="AR125" s="70">
        <f>(E125+M125+S125+AF125+AL125)</f>
        <v>4997881</v>
      </c>
      <c r="AS125" s="21"/>
      <c r="AT125" s="70">
        <v>1617061</v>
      </c>
      <c r="AU125" s="21"/>
      <c r="AV125" s="71">
        <f>IF($AR125,AT125/$AR125*100,0)</f>
        <v>32.354932020190155</v>
      </c>
      <c r="AW125" s="21"/>
      <c r="AX125" s="70">
        <v>47252</v>
      </c>
      <c r="AY125" s="21"/>
      <c r="AZ125" s="71">
        <f>IF($AR125,AX125/$AR125*100,0)</f>
        <v>0.94544067775923435</v>
      </c>
      <c r="BA125" s="21"/>
      <c r="BB125" s="70">
        <v>0</v>
      </c>
      <c r="BC125" s="21"/>
      <c r="BD125" s="71">
        <f>IF($AR125,BB125/$AR125*100,0)</f>
        <v>0</v>
      </c>
      <c r="BE125" s="21"/>
      <c r="BF125" s="70">
        <v>626132</v>
      </c>
      <c r="BG125" s="21"/>
      <c r="BH125" s="10">
        <v>31</v>
      </c>
      <c r="BI125" s="21"/>
      <c r="BJ125" s="96">
        <v>15561</v>
      </c>
      <c r="BK125" s="21"/>
      <c r="BL125" s="96">
        <f>IF(E125,$BJ125,0)</f>
        <v>15561</v>
      </c>
      <c r="BM125" s="21"/>
      <c r="BN125" s="96">
        <f>IF(M125,$BJ125,0)</f>
        <v>15561</v>
      </c>
      <c r="BO125" s="21"/>
      <c r="BP125" s="96">
        <f>IF(S125,$BJ125,0)</f>
        <v>15561</v>
      </c>
      <c r="BQ125" s="21"/>
      <c r="BR125" s="96">
        <f>IF(AF125,$BJ125,0)</f>
        <v>15561</v>
      </c>
      <c r="BS125" s="21"/>
      <c r="BT125" s="96">
        <f>IF(AL125,$BJ125,0)</f>
        <v>15561</v>
      </c>
    </row>
    <row r="126" spans="1:72" ht="8.85" customHeight="1" x14ac:dyDescent="0.3">
      <c r="A126" s="10">
        <v>32</v>
      </c>
      <c r="B126" s="21"/>
      <c r="C126" s="10" t="s">
        <v>156</v>
      </c>
      <c r="D126" s="21"/>
      <c r="E126" s="70">
        <v>1492963</v>
      </c>
      <c r="F126" s="21"/>
      <c r="G126" s="66">
        <f>(E126/$BJ126)</f>
        <v>55.217212811598493</v>
      </c>
      <c r="H126" s="21"/>
      <c r="I126" s="66">
        <f>IF(G$219,G126/G$219*100,0)</f>
        <v>28.45359708487905</v>
      </c>
      <c r="J126" s="21"/>
      <c r="K126" s="70">
        <v>1492963</v>
      </c>
      <c r="L126" s="21"/>
      <c r="M126" s="70">
        <v>1055220</v>
      </c>
      <c r="N126" s="21"/>
      <c r="O126" s="66">
        <f>(M126/$BJ126)</f>
        <v>39.027294918263188</v>
      </c>
      <c r="P126" s="21"/>
      <c r="Q126" s="66">
        <f>IF(O$219,O126/O$219*100,0)</f>
        <v>19.66963991037343</v>
      </c>
      <c r="R126" s="21"/>
      <c r="S126" s="70">
        <v>2372330</v>
      </c>
      <c r="T126" s="21"/>
      <c r="U126" s="66">
        <f>(S126/$BJ126)</f>
        <v>87.740587321547451</v>
      </c>
      <c r="V126" s="21"/>
      <c r="W126" s="66">
        <f>IF(U$219,U126/U$219*100,0)</f>
        <v>75.231885275486718</v>
      </c>
      <c r="X126" s="21"/>
      <c r="Y126" s="70">
        <v>0</v>
      </c>
      <c r="Z126" s="21"/>
      <c r="AA126" s="70">
        <v>976814</v>
      </c>
      <c r="AB126" s="21"/>
      <c r="AC126" s="70">
        <v>0</v>
      </c>
      <c r="AD126" s="21"/>
      <c r="AE126" s="21"/>
      <c r="AF126" s="70">
        <v>287117</v>
      </c>
      <c r="AG126" s="21"/>
      <c r="AH126" s="71">
        <f>(AF126/$BJ126)</f>
        <v>10.619017678822399</v>
      </c>
      <c r="AI126" s="21"/>
      <c r="AJ126" s="71">
        <f>IF(AH$219,AH126/AH$219*100,0)</f>
        <v>63.40393116998446</v>
      </c>
      <c r="AK126" s="21"/>
      <c r="AL126" s="70">
        <v>3688792</v>
      </c>
      <c r="AM126" s="21"/>
      <c r="AN126" s="66">
        <f>(AL126/$BJ126)</f>
        <v>136.42991345513721</v>
      </c>
      <c r="AO126" s="21"/>
      <c r="AP126" s="66">
        <f>IF(AN$219,AN126/AN$219*100,0)</f>
        <v>314.6425305382449</v>
      </c>
      <c r="AQ126" s="21"/>
      <c r="AR126" s="70">
        <f>(E126+M126+S126+AF126+AL126)</f>
        <v>8896422</v>
      </c>
      <c r="AS126" s="21"/>
      <c r="AT126" s="70">
        <v>1433926</v>
      </c>
      <c r="AU126" s="21"/>
      <c r="AV126" s="71">
        <f>IF($AR126,AT126/$AR126*100,0)</f>
        <v>16.118007891262355</v>
      </c>
      <c r="AW126" s="21"/>
      <c r="AX126" s="70">
        <v>65550</v>
      </c>
      <c r="AY126" s="21"/>
      <c r="AZ126" s="71">
        <f>IF($AR126,AX126/$AR126*100,0)</f>
        <v>0.73681306934405766</v>
      </c>
      <c r="BA126" s="21"/>
      <c r="BB126" s="70">
        <v>0</v>
      </c>
      <c r="BC126" s="21"/>
      <c r="BD126" s="71">
        <f>IF($AR126,BB126/$AR126*100,0)</f>
        <v>0</v>
      </c>
      <c r="BE126" s="21"/>
      <c r="BF126" s="70">
        <v>1138892</v>
      </c>
      <c r="BG126" s="21"/>
      <c r="BH126" s="10">
        <v>32</v>
      </c>
      <c r="BI126" s="21"/>
      <c r="BJ126" s="96">
        <v>27038</v>
      </c>
      <c r="BK126" s="21"/>
      <c r="BL126" s="96">
        <f>IF(E126,$BJ126,0)</f>
        <v>27038</v>
      </c>
      <c r="BM126" s="21"/>
      <c r="BN126" s="96">
        <f>IF(M126,$BJ126,0)</f>
        <v>27038</v>
      </c>
      <c r="BO126" s="21"/>
      <c r="BP126" s="96">
        <f>IF(S126,$BJ126,0)</f>
        <v>27038</v>
      </c>
      <c r="BQ126" s="21"/>
      <c r="BR126" s="96">
        <f>IF(AF126,$BJ126,0)</f>
        <v>27038</v>
      </c>
      <c r="BS126" s="21"/>
      <c r="BT126" s="96">
        <f>IF(AL126,$BJ126,0)</f>
        <v>27038</v>
      </c>
    </row>
    <row r="127" spans="1:72" ht="8.85" customHeight="1" x14ac:dyDescent="0.3">
      <c r="A127" s="10">
        <v>33</v>
      </c>
      <c r="B127" s="21"/>
      <c r="C127" s="10" t="s">
        <v>96</v>
      </c>
      <c r="D127" s="21"/>
      <c r="E127" s="70">
        <v>4979140</v>
      </c>
      <c r="F127" s="21"/>
      <c r="G127" s="66">
        <f>(E127/$BJ127)</f>
        <v>89.260693413645981</v>
      </c>
      <c r="H127" s="21"/>
      <c r="I127" s="66">
        <f>IF(G$219,G127/G$219*100,0)</f>
        <v>45.996305800051395</v>
      </c>
      <c r="J127" s="21"/>
      <c r="K127" s="70">
        <v>4979140</v>
      </c>
      <c r="L127" s="21"/>
      <c r="M127" s="70">
        <v>4736339</v>
      </c>
      <c r="N127" s="21"/>
      <c r="O127" s="66">
        <f>(M127/$BJ127)</f>
        <v>84.908016923021762</v>
      </c>
      <c r="P127" s="21"/>
      <c r="Q127" s="66">
        <f>IF(O$219,O127/O$219*100,0)</f>
        <v>42.793386574127837</v>
      </c>
      <c r="R127" s="21"/>
      <c r="S127" s="70">
        <v>7697169</v>
      </c>
      <c r="T127" s="21"/>
      <c r="U127" s="66">
        <f>(S127/$BJ127)</f>
        <v>137.98660858341401</v>
      </c>
      <c r="V127" s="21"/>
      <c r="W127" s="66">
        <f>IF(U$219,U127/U$219*100,0)</f>
        <v>118.31460243657972</v>
      </c>
      <c r="X127" s="21"/>
      <c r="Y127" s="70">
        <v>0</v>
      </c>
      <c r="Z127" s="21"/>
      <c r="AA127" s="70">
        <v>7697169</v>
      </c>
      <c r="AB127" s="21"/>
      <c r="AC127" s="70">
        <v>0</v>
      </c>
      <c r="AD127" s="21"/>
      <c r="AE127" s="21"/>
      <c r="AF127" s="70">
        <v>443724</v>
      </c>
      <c r="AG127" s="21"/>
      <c r="AH127" s="71">
        <f>(AF127/$BJ127)</f>
        <v>7.9546090136603205</v>
      </c>
      <c r="AI127" s="21"/>
      <c r="AJ127" s="71">
        <f>IF(AH$219,AH127/AH$219*100,0)</f>
        <v>47.49530489925575</v>
      </c>
      <c r="AK127" s="21"/>
      <c r="AL127" s="70">
        <v>3089325</v>
      </c>
      <c r="AM127" s="21"/>
      <c r="AN127" s="66">
        <f>(AL127/$BJ127)</f>
        <v>55.382112509411641</v>
      </c>
      <c r="AO127" s="21"/>
      <c r="AP127" s="66">
        <f>IF(AN$219,AN127/AN$219*100,0)</f>
        <v>127.72542021911629</v>
      </c>
      <c r="AQ127" s="21"/>
      <c r="AR127" s="70">
        <f>(E127+M127+S127+AF127+AL127)</f>
        <v>20945697</v>
      </c>
      <c r="AS127" s="21"/>
      <c r="AT127" s="70">
        <v>5286952</v>
      </c>
      <c r="AU127" s="21"/>
      <c r="AV127" s="71">
        <f>IF($AR127,AT127/$AR127*100,0)</f>
        <v>25.241232125147235</v>
      </c>
      <c r="AW127" s="21"/>
      <c r="AX127" s="70">
        <v>2577402</v>
      </c>
      <c r="AY127" s="21"/>
      <c r="AZ127" s="71">
        <f>IF($AR127,AX127/$AR127*100,0)</f>
        <v>12.30516224883803</v>
      </c>
      <c r="BA127" s="21"/>
      <c r="BB127" s="70">
        <v>0</v>
      </c>
      <c r="BC127" s="21"/>
      <c r="BD127" s="71">
        <f>IF($AR127,BB127/$AR127*100,0)</f>
        <v>0</v>
      </c>
      <c r="BE127" s="21"/>
      <c r="BF127" s="70">
        <v>4682200</v>
      </c>
      <c r="BG127" s="21"/>
      <c r="BH127" s="10">
        <v>33</v>
      </c>
      <c r="BI127" s="21"/>
      <c r="BJ127" s="96">
        <v>55782</v>
      </c>
      <c r="BK127" s="21"/>
      <c r="BL127" s="96">
        <f>IF(E127,$BJ127,0)</f>
        <v>55782</v>
      </c>
      <c r="BM127" s="21"/>
      <c r="BN127" s="96">
        <f>IF(M127,$BJ127,0)</f>
        <v>55782</v>
      </c>
      <c r="BO127" s="21"/>
      <c r="BP127" s="96">
        <f>IF(S127,$BJ127,0)</f>
        <v>55782</v>
      </c>
      <c r="BQ127" s="21"/>
      <c r="BR127" s="96">
        <f>IF(AF127,$BJ127,0)</f>
        <v>55782</v>
      </c>
      <c r="BS127" s="21"/>
      <c r="BT127" s="96">
        <f>IF(AL127,$BJ127,0)</f>
        <v>55782</v>
      </c>
    </row>
    <row r="128" spans="1:72" ht="8.85" customHeight="1" x14ac:dyDescent="0.3">
      <c r="A128" s="10">
        <v>34</v>
      </c>
      <c r="B128" s="21"/>
      <c r="C128" s="10" t="s">
        <v>157</v>
      </c>
      <c r="D128" s="21"/>
      <c r="E128" s="70">
        <v>15617662</v>
      </c>
      <c r="F128" s="21"/>
      <c r="G128" s="66">
        <f>(E128/$BJ128)</f>
        <v>175.81517505347293</v>
      </c>
      <c r="H128" s="21"/>
      <c r="I128" s="66">
        <f>IF(G$219,G128/G$219*100,0)</f>
        <v>90.598092472501548</v>
      </c>
      <c r="J128" s="21"/>
      <c r="K128" s="70">
        <v>15617662</v>
      </c>
      <c r="L128" s="21"/>
      <c r="M128" s="70">
        <v>17694510</v>
      </c>
      <c r="N128" s="21"/>
      <c r="O128" s="66">
        <f>(M128/$BJ128)</f>
        <v>199.1952043228639</v>
      </c>
      <c r="P128" s="21"/>
      <c r="Q128" s="66">
        <f>IF(O$219,O128/O$219*100,0)</f>
        <v>100.39378719713629</v>
      </c>
      <c r="R128" s="21"/>
      <c r="S128" s="70">
        <v>9820818</v>
      </c>
      <c r="T128" s="21"/>
      <c r="U128" s="66">
        <f>(S128/$BJ128)</f>
        <v>110.55744680851063</v>
      </c>
      <c r="V128" s="21"/>
      <c r="W128" s="66">
        <f>IF(U$219,U128/U$219*100,0)</f>
        <v>94.795868235611735</v>
      </c>
      <c r="X128" s="21"/>
      <c r="Y128" s="70">
        <v>0</v>
      </c>
      <c r="Z128" s="21"/>
      <c r="AA128" s="70">
        <v>9820818</v>
      </c>
      <c r="AB128" s="21"/>
      <c r="AC128" s="70">
        <v>0</v>
      </c>
      <c r="AD128" s="21"/>
      <c r="AE128" s="21"/>
      <c r="AF128" s="70">
        <v>1396495</v>
      </c>
      <c r="AG128" s="21"/>
      <c r="AH128" s="71">
        <f>(AF128/$BJ128)</f>
        <v>15.720983901834966</v>
      </c>
      <c r="AI128" s="21"/>
      <c r="AJ128" s="71">
        <f>IF(AH$219,AH128/AH$219*100,0)</f>
        <v>93.866703247349278</v>
      </c>
      <c r="AK128" s="21"/>
      <c r="AL128" s="70">
        <v>1512923</v>
      </c>
      <c r="AM128" s="21"/>
      <c r="AN128" s="66">
        <f>(AL128/$BJ128)</f>
        <v>17.031667229539568</v>
      </c>
      <c r="AO128" s="21"/>
      <c r="AP128" s="66">
        <f>IF(AN$219,AN128/AN$219*100,0)</f>
        <v>39.279412708487953</v>
      </c>
      <c r="AQ128" s="21"/>
      <c r="AR128" s="70">
        <f>(E128+M128+S128+AF128+AL128)</f>
        <v>46042408</v>
      </c>
      <c r="AS128" s="21"/>
      <c r="AT128" s="70">
        <v>6978900</v>
      </c>
      <c r="AU128" s="21"/>
      <c r="AV128" s="71">
        <f>IF($AR128,AT128/$AR128*100,0)</f>
        <v>15.157547798108215</v>
      </c>
      <c r="AW128" s="21"/>
      <c r="AX128" s="70">
        <v>218546</v>
      </c>
      <c r="AY128" s="21"/>
      <c r="AZ128" s="71">
        <f>IF($AR128,AX128/$AR128*100,0)</f>
        <v>0.47466240253984981</v>
      </c>
      <c r="BA128" s="21"/>
      <c r="BB128" s="70">
        <v>142574</v>
      </c>
      <c r="BC128" s="21"/>
      <c r="BD128" s="71">
        <f>IF($AR128,BB128/$AR128*100,0)</f>
        <v>0.30965800051118092</v>
      </c>
      <c r="BE128" s="21"/>
      <c r="BF128" s="70">
        <v>2954210</v>
      </c>
      <c r="BG128" s="21"/>
      <c r="BH128" s="10">
        <v>34</v>
      </c>
      <c r="BI128" s="21"/>
      <c r="BJ128" s="96">
        <v>88830</v>
      </c>
      <c r="BK128" s="21"/>
      <c r="BL128" s="96">
        <f>IF(E128,$BJ128,0)</f>
        <v>88830</v>
      </c>
      <c r="BM128" s="21"/>
      <c r="BN128" s="96">
        <f>IF(M128,$BJ128,0)</f>
        <v>88830</v>
      </c>
      <c r="BO128" s="21"/>
      <c r="BP128" s="96">
        <f>IF(S128,$BJ128,0)</f>
        <v>88830</v>
      </c>
      <c r="BQ128" s="21"/>
      <c r="BR128" s="96">
        <f>IF(AF128,$BJ128,0)</f>
        <v>88830</v>
      </c>
      <c r="BS128" s="21"/>
      <c r="BT128" s="96">
        <f>IF(AL128,$BJ128,0)</f>
        <v>88830</v>
      </c>
    </row>
    <row r="129" spans="1:72" ht="8.85" customHeight="1" x14ac:dyDescent="0.3">
      <c r="A129" s="10">
        <v>35</v>
      </c>
      <c r="B129" s="21"/>
      <c r="C129" s="10" t="s">
        <v>158</v>
      </c>
      <c r="D129" s="21"/>
      <c r="E129" s="70">
        <v>1900825</v>
      </c>
      <c r="F129" s="21"/>
      <c r="G129" s="66">
        <f>(E129/$BJ129)</f>
        <v>113.43468401265143</v>
      </c>
      <c r="H129" s="21"/>
      <c r="I129" s="66">
        <f>IF(G$219,G129/G$219*100,0)</f>
        <v>58.453236409436904</v>
      </c>
      <c r="J129" s="21"/>
      <c r="K129" s="70">
        <v>1900825</v>
      </c>
      <c r="L129" s="21"/>
      <c r="M129" s="70">
        <v>873103</v>
      </c>
      <c r="N129" s="21"/>
      <c r="O129" s="66">
        <f>(M129/$BJ129)</f>
        <v>52.103777525810109</v>
      </c>
      <c r="P129" s="21"/>
      <c r="Q129" s="66">
        <f>IF(O$219,O129/O$219*100,0)</f>
        <v>26.260148033557368</v>
      </c>
      <c r="R129" s="21"/>
      <c r="S129" s="70">
        <v>2244580</v>
      </c>
      <c r="T129" s="21"/>
      <c r="U129" s="66">
        <f>(S129/$BJ129)</f>
        <v>133.9487975174554</v>
      </c>
      <c r="V129" s="21"/>
      <c r="W129" s="66">
        <f>IF(U$219,U129/U$219*100,0)</f>
        <v>114.85244030441804</v>
      </c>
      <c r="X129" s="21"/>
      <c r="Y129" s="70">
        <v>0</v>
      </c>
      <c r="Z129" s="21"/>
      <c r="AA129" s="70">
        <v>2074453</v>
      </c>
      <c r="AB129" s="21"/>
      <c r="AC129" s="70">
        <v>0</v>
      </c>
      <c r="AD129" s="21"/>
      <c r="AE129" s="21"/>
      <c r="AF129" s="70">
        <v>130073</v>
      </c>
      <c r="AG129" s="21"/>
      <c r="AH129" s="71">
        <f>(AF129/$BJ129)</f>
        <v>7.7623082890732231</v>
      </c>
      <c r="AI129" s="21"/>
      <c r="AJ129" s="71">
        <f>IF(AH$219,AH129/AH$219*100,0)</f>
        <v>46.347117536315928</v>
      </c>
      <c r="AK129" s="21"/>
      <c r="AL129" s="70">
        <v>434254</v>
      </c>
      <c r="AM129" s="21"/>
      <c r="AN129" s="66">
        <f>(AL129/$BJ129)</f>
        <v>25.914781882198483</v>
      </c>
      <c r="AO129" s="21"/>
      <c r="AP129" s="66">
        <f>IF(AN$219,AN129/AN$219*100,0)</f>
        <v>59.766163763219481</v>
      </c>
      <c r="AQ129" s="21"/>
      <c r="AR129" s="70">
        <f>(E129+M129+S129+AF129+AL129)</f>
        <v>5582835</v>
      </c>
      <c r="AS129" s="21"/>
      <c r="AT129" s="70">
        <v>2536744</v>
      </c>
      <c r="AU129" s="21"/>
      <c r="AV129" s="71">
        <f>IF($AR129,AT129/$AR129*100,0)</f>
        <v>45.438276431239686</v>
      </c>
      <c r="AW129" s="21"/>
      <c r="AX129" s="70">
        <v>64793</v>
      </c>
      <c r="AY129" s="21"/>
      <c r="AZ129" s="71">
        <f>IF($AR129,AX129/$AR129*100,0)</f>
        <v>1.1605752274606003</v>
      </c>
      <c r="BA129" s="21"/>
      <c r="BB129" s="70">
        <v>0</v>
      </c>
      <c r="BC129" s="21"/>
      <c r="BD129" s="71">
        <f>IF($AR129,BB129/$AR129*100,0)</f>
        <v>0</v>
      </c>
      <c r="BE129" s="21"/>
      <c r="BF129" s="70">
        <v>60340</v>
      </c>
      <c r="BG129" s="21"/>
      <c r="BH129" s="10">
        <v>35</v>
      </c>
      <c r="BI129" s="21"/>
      <c r="BJ129" s="96">
        <v>16757</v>
      </c>
      <c r="BK129" s="21"/>
      <c r="BL129" s="96">
        <f>IF(E129,$BJ129,0)</f>
        <v>16757</v>
      </c>
      <c r="BM129" s="21"/>
      <c r="BN129" s="96">
        <f>IF(M129,$BJ129,0)</f>
        <v>16757</v>
      </c>
      <c r="BO129" s="21"/>
      <c r="BP129" s="96">
        <f>IF(S129,$BJ129,0)</f>
        <v>16757</v>
      </c>
      <c r="BQ129" s="21"/>
      <c r="BR129" s="96">
        <f>IF(AF129,$BJ129,0)</f>
        <v>16757</v>
      </c>
      <c r="BS129" s="21"/>
      <c r="BT129" s="96">
        <f>IF(AL129,$BJ129,0)</f>
        <v>16757</v>
      </c>
    </row>
    <row r="130" spans="1:72"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7"/>
      <c r="AS130" s="21"/>
      <c r="AT130" s="21"/>
      <c r="AU130" s="21"/>
      <c r="AV130" s="21"/>
      <c r="AW130" s="21"/>
      <c r="AX130" s="21"/>
      <c r="AY130" s="21"/>
      <c r="AZ130" s="21"/>
      <c r="BA130" s="21"/>
      <c r="BB130" s="21"/>
      <c r="BC130" s="21"/>
      <c r="BD130" s="21"/>
      <c r="BE130" s="21"/>
      <c r="BF130" s="21"/>
      <c r="BG130" s="21"/>
      <c r="BH130" s="21"/>
      <c r="BI130" s="21"/>
      <c r="BJ130" s="27"/>
      <c r="BK130" s="21"/>
      <c r="BL130" s="21"/>
      <c r="BM130" s="21"/>
      <c r="BN130" s="21"/>
      <c r="BO130" s="21"/>
      <c r="BP130" s="21"/>
      <c r="BQ130" s="21"/>
      <c r="BR130" s="21"/>
      <c r="BS130" s="21"/>
      <c r="BT130" s="21"/>
    </row>
    <row r="131" spans="1:72" ht="8.85" customHeight="1" x14ac:dyDescent="0.3">
      <c r="A131" s="10">
        <v>36</v>
      </c>
      <c r="B131" s="21"/>
      <c r="C131" s="10" t="s">
        <v>159</v>
      </c>
      <c r="D131" s="21"/>
      <c r="E131" s="70">
        <v>3945913</v>
      </c>
      <c r="F131" s="21"/>
      <c r="G131" s="66">
        <f>(E131/$BJ131)</f>
        <v>106.38751685090321</v>
      </c>
      <c r="H131" s="21"/>
      <c r="I131" s="66">
        <f>IF(G$219,G131/G$219*100,0)</f>
        <v>54.821809816168951</v>
      </c>
      <c r="J131" s="21"/>
      <c r="K131" s="70">
        <v>3945913</v>
      </c>
      <c r="L131" s="21"/>
      <c r="M131" s="70">
        <v>3798448</v>
      </c>
      <c r="N131" s="21"/>
      <c r="O131" s="66">
        <f>(M131/$BJ131)</f>
        <v>102.41164734429765</v>
      </c>
      <c r="P131" s="21"/>
      <c r="Q131" s="66">
        <f>IF(O$219,O131/O$219*100,0)</f>
        <v>51.615163954082519</v>
      </c>
      <c r="R131" s="21"/>
      <c r="S131" s="70">
        <v>7948531</v>
      </c>
      <c r="T131" s="21"/>
      <c r="U131" s="66">
        <f>(S131/$BJ131)</f>
        <v>214.30388244809922</v>
      </c>
      <c r="V131" s="21"/>
      <c r="W131" s="66">
        <f>IF(U$219,U131/U$219*100,0)</f>
        <v>183.75173440932065</v>
      </c>
      <c r="X131" s="21"/>
      <c r="Y131" s="70">
        <v>2093835</v>
      </c>
      <c r="Z131" s="21"/>
      <c r="AA131" s="70">
        <v>5854696</v>
      </c>
      <c r="AB131" s="21"/>
      <c r="AC131" s="70">
        <v>0</v>
      </c>
      <c r="AD131" s="21"/>
      <c r="AE131" s="21"/>
      <c r="AF131" s="70">
        <v>562064</v>
      </c>
      <c r="AG131" s="21"/>
      <c r="AH131" s="71">
        <f>(AF131/$BJ131)</f>
        <v>15.154057697492586</v>
      </c>
      <c r="AI131" s="21"/>
      <c r="AJ131" s="71">
        <f>IF(AH$219,AH131/AH$219*100,0)</f>
        <v>90.48170558318013</v>
      </c>
      <c r="AK131" s="21"/>
      <c r="AL131" s="70">
        <v>948664</v>
      </c>
      <c r="AM131" s="21"/>
      <c r="AN131" s="66">
        <f>(AL131/$BJ131)</f>
        <v>25.577352386087895</v>
      </c>
      <c r="AO131" s="21"/>
      <c r="AP131" s="66">
        <f>IF(AN$219,AN131/AN$219*100,0)</f>
        <v>58.987964409091816</v>
      </c>
      <c r="AQ131" s="21"/>
      <c r="AR131" s="70">
        <f>(E131+M131+S131+AF131+AL131)</f>
        <v>17203620</v>
      </c>
      <c r="AS131" s="21"/>
      <c r="AT131" s="70">
        <v>3546175</v>
      </c>
      <c r="AU131" s="21"/>
      <c r="AV131" s="71">
        <f>IF($AR131,AT131/$AR131*100,0)</f>
        <v>20.612958202982863</v>
      </c>
      <c r="AW131" s="21"/>
      <c r="AX131" s="70">
        <v>36499</v>
      </c>
      <c r="AY131" s="21"/>
      <c r="AZ131" s="71">
        <f>IF($AR131,AX131/$AR131*100,0)</f>
        <v>0.2121588363379335</v>
      </c>
      <c r="BA131" s="21"/>
      <c r="BB131" s="70">
        <v>0</v>
      </c>
      <c r="BC131" s="21"/>
      <c r="BD131" s="71">
        <f>IF($AR131,BB131/$AR131*100,0)</f>
        <v>0</v>
      </c>
      <c r="BE131" s="21"/>
      <c r="BF131" s="70">
        <v>1140622</v>
      </c>
      <c r="BG131" s="21"/>
      <c r="BH131" s="10">
        <v>36</v>
      </c>
      <c r="BI131" s="21"/>
      <c r="BJ131" s="96">
        <v>37090</v>
      </c>
      <c r="BK131" s="21"/>
      <c r="BL131" s="96">
        <f>IF(E131,$BJ131,0)</f>
        <v>37090</v>
      </c>
      <c r="BM131" s="21"/>
      <c r="BN131" s="96">
        <f>IF(M131,$BJ131,0)</f>
        <v>37090</v>
      </c>
      <c r="BO131" s="21"/>
      <c r="BP131" s="96">
        <f>IF(S131,$BJ131,0)</f>
        <v>37090</v>
      </c>
      <c r="BQ131" s="21"/>
      <c r="BR131" s="96">
        <f>IF(AF131,$BJ131,0)</f>
        <v>37090</v>
      </c>
      <c r="BS131" s="21"/>
      <c r="BT131" s="96">
        <f>IF(AL131,$BJ131,0)</f>
        <v>37090</v>
      </c>
    </row>
    <row r="132" spans="1:72" ht="8.85" customHeight="1" x14ac:dyDescent="0.3">
      <c r="A132" s="10">
        <v>37</v>
      </c>
      <c r="B132" s="21"/>
      <c r="C132" s="10" t="s">
        <v>160</v>
      </c>
      <c r="D132" s="21"/>
      <c r="E132" s="70">
        <v>3657317</v>
      </c>
      <c r="F132" s="21"/>
      <c r="G132" s="66">
        <f>(E132/$BJ132)</f>
        <v>155.81616394001364</v>
      </c>
      <c r="H132" s="21"/>
      <c r="I132" s="66">
        <f>IF(G$219,G132/G$219*100,0)</f>
        <v>80.292541443332979</v>
      </c>
      <c r="J132" s="21"/>
      <c r="K132" s="70">
        <v>3657317</v>
      </c>
      <c r="L132" s="21"/>
      <c r="M132" s="70">
        <v>7721366</v>
      </c>
      <c r="N132" s="21"/>
      <c r="O132" s="66">
        <f>(M132/$BJ132)</f>
        <v>328.96071915473755</v>
      </c>
      <c r="P132" s="21"/>
      <c r="Q132" s="66">
        <f>IF(O$219,O132/O$219*100,0)</f>
        <v>165.79521855108695</v>
      </c>
      <c r="R132" s="21"/>
      <c r="S132" s="70">
        <v>592171</v>
      </c>
      <c r="T132" s="21"/>
      <c r="U132" s="66">
        <f>(S132/$BJ132)</f>
        <v>25.22882583503749</v>
      </c>
      <c r="V132" s="21"/>
      <c r="W132" s="66">
        <f>IF(U$219,U132/U$219*100,0)</f>
        <v>21.632088282028853</v>
      </c>
      <c r="X132" s="21"/>
      <c r="Y132" s="70">
        <v>0</v>
      </c>
      <c r="Z132" s="21"/>
      <c r="AA132" s="70">
        <v>592171</v>
      </c>
      <c r="AB132" s="21"/>
      <c r="AC132" s="70">
        <v>0</v>
      </c>
      <c r="AD132" s="21"/>
      <c r="AE132" s="21"/>
      <c r="AF132" s="70">
        <v>767719</v>
      </c>
      <c r="AG132" s="21"/>
      <c r="AH132" s="71">
        <f>(AF132/$BJ132)</f>
        <v>32.70786468984322</v>
      </c>
      <c r="AI132" s="21"/>
      <c r="AJ132" s="71">
        <f>IF(AH$219,AH132/AH$219*100,0)</f>
        <v>195.29181175089261</v>
      </c>
      <c r="AK132" s="21"/>
      <c r="AL132" s="70">
        <v>1956965</v>
      </c>
      <c r="AM132" s="21"/>
      <c r="AN132" s="66">
        <f>(AL132/$BJ132)</f>
        <v>83.374446148602587</v>
      </c>
      <c r="AO132" s="21"/>
      <c r="AP132" s="66">
        <f>IF(AN$219,AN132/AN$219*100,0)</f>
        <v>192.28295359908216</v>
      </c>
      <c r="AQ132" s="21"/>
      <c r="AR132" s="70">
        <f>(E132+M132+S132+AF132+AL132)</f>
        <v>14695538</v>
      </c>
      <c r="AS132" s="21"/>
      <c r="AT132" s="70">
        <v>1130104</v>
      </c>
      <c r="AU132" s="21"/>
      <c r="AV132" s="71">
        <f>IF($AR132,AT132/$AR132*100,0)</f>
        <v>7.6901165510238556</v>
      </c>
      <c r="AW132" s="21"/>
      <c r="AX132" s="70">
        <v>38643</v>
      </c>
      <c r="AY132" s="21"/>
      <c r="AZ132" s="71">
        <f>IF($AR132,AX132/$AR132*100,0)</f>
        <v>0.26295736842026474</v>
      </c>
      <c r="BA132" s="21"/>
      <c r="BB132" s="70">
        <v>0</v>
      </c>
      <c r="BC132" s="21"/>
      <c r="BD132" s="71">
        <f>IF($AR132,BB132/$AR132*100,0)</f>
        <v>0</v>
      </c>
      <c r="BE132" s="21"/>
      <c r="BF132" s="70">
        <v>754581</v>
      </c>
      <c r="BG132" s="21"/>
      <c r="BH132" s="10">
        <v>37</v>
      </c>
      <c r="BI132" s="21"/>
      <c r="BJ132" s="96">
        <v>23472</v>
      </c>
      <c r="BK132" s="21"/>
      <c r="BL132" s="96">
        <f>IF(E132,$BJ132,0)</f>
        <v>23472</v>
      </c>
      <c r="BM132" s="21"/>
      <c r="BN132" s="96">
        <f>IF(M132,$BJ132,0)</f>
        <v>23472</v>
      </c>
      <c r="BO132" s="21"/>
      <c r="BP132" s="96">
        <f>IF(S132,$BJ132,0)</f>
        <v>23472</v>
      </c>
      <c r="BQ132" s="21"/>
      <c r="BR132" s="96">
        <f>IF(AF132,$BJ132,0)</f>
        <v>23472</v>
      </c>
      <c r="BS132" s="21"/>
      <c r="BT132" s="96">
        <f>IF(AL132,$BJ132,0)</f>
        <v>23472</v>
      </c>
    </row>
    <row r="133" spans="1:72" ht="8.85" customHeight="1" x14ac:dyDescent="0.3">
      <c r="A133" s="10">
        <v>38</v>
      </c>
      <c r="B133" s="21"/>
      <c r="C133" s="10" t="s">
        <v>161</v>
      </c>
      <c r="D133" s="21"/>
      <c r="E133" s="70">
        <v>1632067</v>
      </c>
      <c r="F133" s="21"/>
      <c r="G133" s="66">
        <f>(E133/$BJ133)</f>
        <v>105.66960181288442</v>
      </c>
      <c r="H133" s="21"/>
      <c r="I133" s="66">
        <f>IF(G$219,G133/G$219*100,0)</f>
        <v>54.451866021601489</v>
      </c>
      <c r="J133" s="21"/>
      <c r="K133" s="70">
        <v>1632067</v>
      </c>
      <c r="L133" s="21"/>
      <c r="M133" s="70">
        <v>690253</v>
      </c>
      <c r="N133" s="21"/>
      <c r="O133" s="66">
        <f>(M133/$BJ133)</f>
        <v>44.691032696665587</v>
      </c>
      <c r="P133" s="21"/>
      <c r="Q133" s="66">
        <f>IF(O$219,O133/O$219*100,0)</f>
        <v>22.524146810768954</v>
      </c>
      <c r="R133" s="21"/>
      <c r="S133" s="70">
        <v>1419477</v>
      </c>
      <c r="T133" s="21"/>
      <c r="U133" s="66">
        <f>(S133/$BJ133)</f>
        <v>91.905276788604723</v>
      </c>
      <c r="V133" s="21"/>
      <c r="W133" s="66">
        <f>IF(U$219,U133/U$219*100,0)</f>
        <v>78.802837439796377</v>
      </c>
      <c r="X133" s="21"/>
      <c r="Y133" s="70">
        <v>0</v>
      </c>
      <c r="Z133" s="21"/>
      <c r="AA133" s="70">
        <v>1419477</v>
      </c>
      <c r="AB133" s="21"/>
      <c r="AC133" s="70">
        <v>0</v>
      </c>
      <c r="AD133" s="21"/>
      <c r="AE133" s="21"/>
      <c r="AF133" s="70">
        <v>164690</v>
      </c>
      <c r="AG133" s="21"/>
      <c r="AH133" s="71">
        <f>(AF133/$BJ133)</f>
        <v>10.662997733894464</v>
      </c>
      <c r="AI133" s="21"/>
      <c r="AJ133" s="71">
        <f>IF(AH$219,AH133/AH$219*100,0)</f>
        <v>63.666526870357245</v>
      </c>
      <c r="AK133" s="21"/>
      <c r="AL133" s="70">
        <v>139071</v>
      </c>
      <c r="AM133" s="21"/>
      <c r="AN133" s="66">
        <f>(AL133/$BJ133)</f>
        <v>9.0042732275817414</v>
      </c>
      <c r="AO133" s="21"/>
      <c r="AP133" s="66">
        <f>IF(AN$219,AN133/AN$219*100,0)</f>
        <v>20.76617394407215</v>
      </c>
      <c r="AQ133" s="21"/>
      <c r="AR133" s="70">
        <f>(E133+M133+S133+AF133+AL133)</f>
        <v>4045558</v>
      </c>
      <c r="AS133" s="21"/>
      <c r="AT133" s="70">
        <v>2005122</v>
      </c>
      <c r="AU133" s="21"/>
      <c r="AV133" s="71">
        <f>IF($AR133,AT133/$AR133*100,0)</f>
        <v>49.56354599291371</v>
      </c>
      <c r="AW133" s="21"/>
      <c r="AX133" s="70">
        <v>238344</v>
      </c>
      <c r="AY133" s="21"/>
      <c r="AZ133" s="71">
        <f>IF($AR133,AX133/$AR133*100,0)</f>
        <v>5.8914987747054921</v>
      </c>
      <c r="BA133" s="21"/>
      <c r="BB133" s="70">
        <v>0</v>
      </c>
      <c r="BC133" s="21"/>
      <c r="BD133" s="71">
        <f>IF($AR133,BB133/$AR133*100,0)</f>
        <v>0</v>
      </c>
      <c r="BE133" s="21"/>
      <c r="BF133" s="70">
        <v>8335</v>
      </c>
      <c r="BG133" s="21"/>
      <c r="BH133" s="10">
        <v>38</v>
      </c>
      <c r="BI133" s="21"/>
      <c r="BJ133" s="96">
        <v>15445</v>
      </c>
      <c r="BK133" s="21"/>
      <c r="BL133" s="96">
        <f>IF(E133,$BJ133,0)</f>
        <v>15445</v>
      </c>
      <c r="BM133" s="21"/>
      <c r="BN133" s="96">
        <f>IF(M133,$BJ133,0)</f>
        <v>15445</v>
      </c>
      <c r="BO133" s="21"/>
      <c r="BP133" s="96">
        <f>IF(S133,$BJ133,0)</f>
        <v>15445</v>
      </c>
      <c r="BQ133" s="21"/>
      <c r="BR133" s="96">
        <f>IF(AF133,$BJ133,0)</f>
        <v>15445</v>
      </c>
      <c r="BS133" s="21"/>
      <c r="BT133" s="96">
        <f>IF(AL133,$BJ133,0)</f>
        <v>15445</v>
      </c>
    </row>
    <row r="134" spans="1:72" ht="8.85" customHeight="1" x14ac:dyDescent="0.3">
      <c r="A134" s="10">
        <v>39</v>
      </c>
      <c r="B134" s="21"/>
      <c r="C134" s="10" t="s">
        <v>162</v>
      </c>
      <c r="D134" s="21"/>
      <c r="E134" s="70">
        <v>3297143</v>
      </c>
      <c r="F134" s="21"/>
      <c r="G134" s="66">
        <f>(E134/$BJ134)</f>
        <v>164.06145195800369</v>
      </c>
      <c r="H134" s="21"/>
      <c r="I134" s="66">
        <f>IF(G$219,G134/G$219*100,0)</f>
        <v>84.541363344452009</v>
      </c>
      <c r="J134" s="21"/>
      <c r="K134" s="70">
        <v>3297143</v>
      </c>
      <c r="L134" s="21"/>
      <c r="M134" s="70">
        <v>1715214</v>
      </c>
      <c r="N134" s="21"/>
      <c r="O134" s="66">
        <f>(M134/$BJ134)</f>
        <v>85.346768174354381</v>
      </c>
      <c r="P134" s="21"/>
      <c r="Q134" s="66">
        <f>IF(O$219,O134/O$219*100,0)</f>
        <v>43.014515892519299</v>
      </c>
      <c r="R134" s="21"/>
      <c r="S134" s="70">
        <v>2555058</v>
      </c>
      <c r="T134" s="21"/>
      <c r="U134" s="66">
        <f>(S134/$BJ134)</f>
        <v>127.13628899835797</v>
      </c>
      <c r="V134" s="21"/>
      <c r="W134" s="66">
        <f>IF(U$219,U134/U$219*100,0)</f>
        <v>109.01115436147393</v>
      </c>
      <c r="X134" s="21"/>
      <c r="Y134" s="70">
        <v>0</v>
      </c>
      <c r="Z134" s="21"/>
      <c r="AA134" s="70">
        <v>2372624</v>
      </c>
      <c r="AB134" s="21"/>
      <c r="AC134" s="70">
        <v>0</v>
      </c>
      <c r="AD134" s="21"/>
      <c r="AE134" s="21"/>
      <c r="AF134" s="70">
        <v>319179</v>
      </c>
      <c r="AG134" s="21"/>
      <c r="AH134" s="71">
        <f>(AF134/$BJ134)</f>
        <v>15.881922675026123</v>
      </c>
      <c r="AI134" s="21"/>
      <c r="AJ134" s="71">
        <f>IF(AH$219,AH134/AH$219*100,0)</f>
        <v>94.827634965011271</v>
      </c>
      <c r="AK134" s="21"/>
      <c r="AL134" s="70">
        <v>414564</v>
      </c>
      <c r="AM134" s="21"/>
      <c r="AN134" s="66">
        <f>(AL134/$BJ134)</f>
        <v>20.628153455739664</v>
      </c>
      <c r="AO134" s="21"/>
      <c r="AP134" s="66">
        <f>IF(AN$219,AN134/AN$219*100,0)</f>
        <v>47.573836552930629</v>
      </c>
      <c r="AQ134" s="21"/>
      <c r="AR134" s="70">
        <f>(E134+M134+S134+AF134+AL134)</f>
        <v>8301158</v>
      </c>
      <c r="AS134" s="21"/>
      <c r="AT134" s="70">
        <v>1611269</v>
      </c>
      <c r="AU134" s="21"/>
      <c r="AV134" s="71">
        <f>IF($AR134,AT134/$AR134*100,0)</f>
        <v>19.41017144836901</v>
      </c>
      <c r="AW134" s="21"/>
      <c r="AX134" s="70">
        <v>68414</v>
      </c>
      <c r="AY134" s="21"/>
      <c r="AZ134" s="71">
        <f>IF($AR134,AX134/$AR134*100,0)</f>
        <v>0.824150076411026</v>
      </c>
      <c r="BA134" s="21"/>
      <c r="BB134" s="70">
        <v>0</v>
      </c>
      <c r="BC134" s="21"/>
      <c r="BD134" s="71">
        <f>IF($AR134,BB134/$AR134*100,0)</f>
        <v>0</v>
      </c>
      <c r="BE134" s="21"/>
      <c r="BF134" s="70">
        <v>893088</v>
      </c>
      <c r="BG134" s="21"/>
      <c r="BH134" s="10">
        <v>39</v>
      </c>
      <c r="BI134" s="21"/>
      <c r="BJ134" s="96">
        <v>20097</v>
      </c>
      <c r="BK134" s="21"/>
      <c r="BL134" s="96">
        <f>IF(E134,$BJ134,0)</f>
        <v>20097</v>
      </c>
      <c r="BM134" s="21"/>
      <c r="BN134" s="96">
        <f>IF(M134,$BJ134,0)</f>
        <v>20097</v>
      </c>
      <c r="BO134" s="21"/>
      <c r="BP134" s="96">
        <f>IF(S134,$BJ134,0)</f>
        <v>20097</v>
      </c>
      <c r="BQ134" s="21"/>
      <c r="BR134" s="96">
        <f>IF(AF134,$BJ134,0)</f>
        <v>20097</v>
      </c>
      <c r="BS134" s="21"/>
      <c r="BT134" s="96">
        <f>IF(AL134,$BJ134,0)</f>
        <v>20097</v>
      </c>
    </row>
    <row r="135" spans="1:72" ht="8.85" customHeight="1" x14ac:dyDescent="0.3">
      <c r="A135" s="10">
        <v>40</v>
      </c>
      <c r="B135" s="21"/>
      <c r="C135" s="10" t="s">
        <v>163</v>
      </c>
      <c r="D135" s="21"/>
      <c r="E135" s="100">
        <v>2139545</v>
      </c>
      <c r="F135" s="21"/>
      <c r="G135" s="66">
        <f>(E135/$BJ135)</f>
        <v>187.54777349228613</v>
      </c>
      <c r="H135" s="21"/>
      <c r="I135" s="66">
        <f>IF(G$219,G135/G$219*100,0)</f>
        <v>96.64393600096281</v>
      </c>
      <c r="J135" s="21"/>
      <c r="K135" s="100">
        <v>2139545</v>
      </c>
      <c r="L135" s="21"/>
      <c r="M135" s="100">
        <v>315830</v>
      </c>
      <c r="N135" s="21"/>
      <c r="O135" s="66">
        <f>(M135/$BJ135)</f>
        <v>27.684957924263674</v>
      </c>
      <c r="P135" s="21"/>
      <c r="Q135" s="66">
        <f>IF(O$219,O135/O$219*100,0)</f>
        <v>13.953135989685956</v>
      </c>
      <c r="R135" s="21"/>
      <c r="S135" s="100">
        <v>2507703</v>
      </c>
      <c r="T135" s="21"/>
      <c r="U135" s="66">
        <f>(S135/$BJ135)</f>
        <v>219.81968793828892</v>
      </c>
      <c r="V135" s="21"/>
      <c r="W135" s="66">
        <f>IF(U$219,U135/U$219*100,0)</f>
        <v>188.48118127658529</v>
      </c>
      <c r="X135" s="21"/>
      <c r="Y135" s="100">
        <v>0</v>
      </c>
      <c r="Z135" s="21"/>
      <c r="AA135" s="100">
        <v>2469458</v>
      </c>
      <c r="AB135" s="21"/>
      <c r="AC135" s="100">
        <v>38245</v>
      </c>
      <c r="AD135" s="21"/>
      <c r="AE135" s="21"/>
      <c r="AF135" s="100">
        <v>170358</v>
      </c>
      <c r="AG135" s="21"/>
      <c r="AH135" s="71">
        <f>(AF135/$BJ135)</f>
        <v>14.933204768583451</v>
      </c>
      <c r="AI135" s="21"/>
      <c r="AJ135" s="71">
        <f>IF(AH$219,AH135/AH$219*100,0)</f>
        <v>89.163038986441094</v>
      </c>
      <c r="AK135" s="21"/>
      <c r="AL135" s="100">
        <v>198782</v>
      </c>
      <c r="AM135" s="21"/>
      <c r="AN135" s="66">
        <f>(AL135/$BJ135)</f>
        <v>17.424789621318372</v>
      </c>
      <c r="AO135" s="21"/>
      <c r="AP135" s="66">
        <f>IF(AN$219,AN135/AN$219*100,0)</f>
        <v>40.186054228869807</v>
      </c>
      <c r="AQ135" s="21"/>
      <c r="AR135" s="100">
        <f>(E135+M135+S135+AF135+AL135)</f>
        <v>5332218</v>
      </c>
      <c r="AS135" s="21"/>
      <c r="AT135" s="100">
        <v>1993986</v>
      </c>
      <c r="AU135" s="21"/>
      <c r="AV135" s="71">
        <f>IF($AR135,AT135/$AR135*100,0)</f>
        <v>37.395057741450181</v>
      </c>
      <c r="AW135" s="21"/>
      <c r="AX135" s="100">
        <v>150494</v>
      </c>
      <c r="AY135" s="21"/>
      <c r="AZ135" s="71">
        <f>IF($AR135,AX135/$AR135*100,0)</f>
        <v>2.822352724513514</v>
      </c>
      <c r="BA135" s="21"/>
      <c r="BB135" s="100">
        <v>0</v>
      </c>
      <c r="BC135" s="21"/>
      <c r="BD135" s="71">
        <f>IF($AR135,BB135/$AR135*100,0)</f>
        <v>0</v>
      </c>
      <c r="BE135" s="21"/>
      <c r="BF135" s="100">
        <v>212099</v>
      </c>
      <c r="BG135" s="21"/>
      <c r="BH135" s="10">
        <v>40</v>
      </c>
      <c r="BI135" s="21"/>
      <c r="BJ135" s="121">
        <v>11408</v>
      </c>
      <c r="BK135" s="21"/>
      <c r="BL135" s="121">
        <f>IF(E135,$BJ135,0)</f>
        <v>11408</v>
      </c>
      <c r="BM135" s="21"/>
      <c r="BN135" s="96">
        <f>IF(M135,$BJ135,0)</f>
        <v>11408</v>
      </c>
      <c r="BO135" s="21"/>
      <c r="BP135" s="96">
        <f>IF(S135,$BJ135,0)</f>
        <v>11408</v>
      </c>
      <c r="BQ135" s="21"/>
      <c r="BR135" s="96">
        <f>IF(AF135,$BJ135,0)</f>
        <v>11408</v>
      </c>
      <c r="BS135" s="21"/>
      <c r="BT135" s="96">
        <f>IF(AL135,$BJ135,0)</f>
        <v>11408</v>
      </c>
    </row>
    <row r="136" spans="1:72" ht="8.85" customHeight="1" x14ac:dyDescent="0.3">
      <c r="A136" s="29"/>
      <c r="B136" s="21"/>
      <c r="D136" s="21"/>
      <c r="E136" s="27"/>
      <c r="F136" s="21"/>
      <c r="G136" s="21"/>
      <c r="H136" s="21"/>
      <c r="I136" s="21"/>
      <c r="J136" s="21"/>
      <c r="K136" s="27"/>
      <c r="L136" s="21"/>
      <c r="M136" s="27"/>
      <c r="N136" s="21"/>
      <c r="O136" s="21"/>
      <c r="P136" s="21"/>
      <c r="Q136" s="21"/>
      <c r="R136" s="21"/>
      <c r="S136" s="27"/>
      <c r="T136" s="21"/>
      <c r="U136" s="21"/>
      <c r="V136" s="21"/>
      <c r="W136" s="21"/>
      <c r="X136" s="21"/>
      <c r="Y136" s="27"/>
      <c r="Z136" s="21"/>
      <c r="AA136" s="27"/>
      <c r="AB136" s="21"/>
      <c r="AC136" s="27"/>
      <c r="AD136" s="21"/>
      <c r="AE136" s="21"/>
      <c r="AF136" s="27"/>
      <c r="AG136" s="21"/>
      <c r="AH136" s="21"/>
      <c r="AI136" s="21"/>
      <c r="AJ136" s="21"/>
      <c r="AK136" s="21"/>
      <c r="AL136" s="27"/>
      <c r="AM136" s="21"/>
      <c r="AN136" s="21"/>
      <c r="AO136" s="21"/>
      <c r="AP136" s="21"/>
      <c r="AQ136" s="21"/>
      <c r="AR136" s="27"/>
      <c r="AS136" s="21"/>
      <c r="AT136" s="27"/>
      <c r="AU136" s="21"/>
      <c r="AV136" s="21"/>
      <c r="AW136" s="21"/>
      <c r="AX136" s="27"/>
      <c r="AY136" s="21"/>
      <c r="AZ136" s="21"/>
      <c r="BA136" s="21"/>
      <c r="BB136" s="27"/>
      <c r="BC136" s="21"/>
      <c r="BD136" s="21"/>
      <c r="BE136" s="21"/>
      <c r="BF136" s="27"/>
      <c r="BG136" s="21"/>
      <c r="BH136" s="29"/>
      <c r="BI136" s="21"/>
      <c r="BJ136" s="27"/>
      <c r="BK136" s="21"/>
      <c r="BL136" s="21"/>
      <c r="BM136" s="21"/>
      <c r="BN136" s="21"/>
      <c r="BO136" s="21"/>
      <c r="BP136" s="21"/>
      <c r="BQ136" s="21"/>
      <c r="BR136" s="21"/>
      <c r="BS136" s="21"/>
      <c r="BT136" s="21"/>
    </row>
    <row r="137" spans="1:72" ht="8.85" customHeight="1" x14ac:dyDescent="0.3">
      <c r="A137" s="10">
        <v>41</v>
      </c>
      <c r="B137" s="21"/>
      <c r="C137" s="10" t="s">
        <v>164</v>
      </c>
      <c r="D137" s="21"/>
      <c r="E137" s="70">
        <v>6327633</v>
      </c>
      <c r="F137" s="21"/>
      <c r="G137" s="66">
        <f>(E137/$BJ137)</f>
        <v>184.32325439133095</v>
      </c>
      <c r="H137" s="21"/>
      <c r="I137" s="66">
        <f>IF(G$219,G137/G$219*100,0)</f>
        <v>94.982331537077187</v>
      </c>
      <c r="J137" s="21"/>
      <c r="K137" s="70">
        <v>6327633</v>
      </c>
      <c r="L137" s="21"/>
      <c r="M137" s="70">
        <v>1141270</v>
      </c>
      <c r="N137" s="21"/>
      <c r="O137" s="66">
        <f>(M137/$BJ137)</f>
        <v>33.245069766086985</v>
      </c>
      <c r="P137" s="21"/>
      <c r="Q137" s="66">
        <f>IF(O$219,O137/O$219*100,0)</f>
        <v>16.755415727984936</v>
      </c>
      <c r="R137" s="21"/>
      <c r="S137" s="70">
        <v>6045253</v>
      </c>
      <c r="T137" s="21"/>
      <c r="U137" s="66">
        <f>(S137/$BJ137)</f>
        <v>176.09755600221388</v>
      </c>
      <c r="V137" s="21"/>
      <c r="W137" s="66">
        <f>IF(U$219,U137/U$219*100,0)</f>
        <v>150.99227774599879</v>
      </c>
      <c r="X137" s="21"/>
      <c r="Y137" s="70">
        <v>0</v>
      </c>
      <c r="Z137" s="21"/>
      <c r="AA137" s="70">
        <v>5517771</v>
      </c>
      <c r="AB137" s="21"/>
      <c r="AC137" s="70">
        <v>0</v>
      </c>
      <c r="AD137" s="21"/>
      <c r="AE137" s="21"/>
      <c r="AF137" s="70">
        <v>220274</v>
      </c>
      <c r="AG137" s="21"/>
      <c r="AH137" s="71">
        <f>(AF137/$BJ137)</f>
        <v>6.4165574295784902</v>
      </c>
      <c r="AI137" s="21"/>
      <c r="AJ137" s="71">
        <f>IF(AH$219,AH137/AH$219*100,0)</f>
        <v>38.311920925096636</v>
      </c>
      <c r="AK137" s="21"/>
      <c r="AL137" s="70">
        <v>299399</v>
      </c>
      <c r="AM137" s="21"/>
      <c r="AN137" s="66">
        <f>(AL137/$BJ137)</f>
        <v>8.7214599900958376</v>
      </c>
      <c r="AO137" s="21"/>
      <c r="AP137" s="66">
        <f>IF(AN$219,AN137/AN$219*100,0)</f>
        <v>20.113933753789105</v>
      </c>
      <c r="AQ137" s="21"/>
      <c r="AR137" s="70">
        <f>(E137+M137+S137+AF137+AL137)</f>
        <v>14033829</v>
      </c>
      <c r="AS137" s="21"/>
      <c r="AT137" s="70">
        <v>4777902</v>
      </c>
      <c r="AU137" s="21"/>
      <c r="AV137" s="71">
        <f>IF($AR137,AT137/$AR137*100,0)</f>
        <v>34.045605087535272</v>
      </c>
      <c r="AW137" s="21"/>
      <c r="AX137" s="70">
        <v>17963</v>
      </c>
      <c r="AY137" s="21"/>
      <c r="AZ137" s="71">
        <f>IF($AR137,AX137/$AR137*100,0)</f>
        <v>0.12799785432756805</v>
      </c>
      <c r="BA137" s="21"/>
      <c r="BB137" s="70">
        <v>80343</v>
      </c>
      <c r="BC137" s="21"/>
      <c r="BD137" s="71">
        <f>IF($AR137,BB137/$AR137*100,0)</f>
        <v>0.57249521851805374</v>
      </c>
      <c r="BE137" s="21"/>
      <c r="BF137" s="70">
        <v>586515</v>
      </c>
      <c r="BG137" s="21"/>
      <c r="BH137" s="10">
        <v>41</v>
      </c>
      <c r="BI137" s="21"/>
      <c r="BJ137" s="96">
        <v>34329</v>
      </c>
      <c r="BK137" s="21"/>
      <c r="BL137" s="96">
        <f>IF(E137,$BJ137,0)</f>
        <v>34329</v>
      </c>
      <c r="BM137" s="21"/>
      <c r="BN137" s="96">
        <f>IF(M137,$BJ137,0)</f>
        <v>34329</v>
      </c>
      <c r="BO137" s="21"/>
      <c r="BP137" s="96">
        <f>IF(S137,$BJ137,0)</f>
        <v>34329</v>
      </c>
      <c r="BQ137" s="21"/>
      <c r="BR137" s="96">
        <f>IF(AF137,$BJ137,0)</f>
        <v>34329</v>
      </c>
      <c r="BS137" s="21"/>
      <c r="BT137" s="96">
        <f>IF(AL137,$BJ137,0)</f>
        <v>34329</v>
      </c>
    </row>
    <row r="138" spans="1:72" ht="8.85" customHeight="1" x14ac:dyDescent="0.3">
      <c r="A138" s="10">
        <v>42</v>
      </c>
      <c r="B138" s="21"/>
      <c r="C138" s="10" t="s">
        <v>165</v>
      </c>
      <c r="D138" s="21"/>
      <c r="E138" s="70">
        <v>27528457</v>
      </c>
      <c r="F138" s="21"/>
      <c r="G138" s="66">
        <f>(E138/$BJ138)</f>
        <v>255.06316247868949</v>
      </c>
      <c r="H138" s="21"/>
      <c r="I138" s="66">
        <f>IF(G$219,G138/G$219*100,0)</f>
        <v>131.4348205355129</v>
      </c>
      <c r="J138" s="21"/>
      <c r="K138" s="70">
        <v>27528457</v>
      </c>
      <c r="L138" s="21"/>
      <c r="M138" s="70">
        <v>31416712</v>
      </c>
      <c r="N138" s="21"/>
      <c r="O138" s="66">
        <f>(M138/$BJ138)</f>
        <v>291.08954117559853</v>
      </c>
      <c r="P138" s="21"/>
      <c r="Q138" s="66">
        <f>IF(O$219,O138/O$219*100,0)</f>
        <v>146.70825812015173</v>
      </c>
      <c r="R138" s="21"/>
      <c r="S138" s="70">
        <v>11856727</v>
      </c>
      <c r="T138" s="21"/>
      <c r="U138" s="66">
        <f>(S138/$BJ138)</f>
        <v>109.85774775776443</v>
      </c>
      <c r="V138" s="21"/>
      <c r="W138" s="66">
        <f>IF(U$219,U138/U$219*100,0)</f>
        <v>94.19592150263405</v>
      </c>
      <c r="X138" s="21"/>
      <c r="Y138" s="70">
        <v>0</v>
      </c>
      <c r="Z138" s="21"/>
      <c r="AA138" s="70">
        <v>10848517</v>
      </c>
      <c r="AB138" s="21"/>
      <c r="AC138" s="70">
        <v>442092</v>
      </c>
      <c r="AD138" s="21"/>
      <c r="AE138" s="21"/>
      <c r="AF138" s="70">
        <v>1702465</v>
      </c>
      <c r="AG138" s="21"/>
      <c r="AH138" s="71">
        <f>(AF138/$BJ138)</f>
        <v>15.7740808687273</v>
      </c>
      <c r="AI138" s="21"/>
      <c r="AJ138" s="71">
        <f>IF(AH$219,AH138/AH$219*100,0)</f>
        <v>94.183734119318757</v>
      </c>
      <c r="AK138" s="21"/>
      <c r="AL138" s="70">
        <v>1152131</v>
      </c>
      <c r="AM138" s="21"/>
      <c r="AN138" s="66">
        <f>(AL138/$BJ138)</f>
        <v>10.674996293825513</v>
      </c>
      <c r="AO138" s="21"/>
      <c r="AP138" s="66">
        <f>IF(AN$219,AN138/AN$219*100,0)</f>
        <v>24.61929178369035</v>
      </c>
      <c r="AQ138" s="21"/>
      <c r="AR138" s="70">
        <f>(E138+M138+S138+AF138+AL138)</f>
        <v>73656492</v>
      </c>
      <c r="AS138" s="21"/>
      <c r="AT138" s="70">
        <v>8103285</v>
      </c>
      <c r="AU138" s="21"/>
      <c r="AV138" s="71">
        <f>IF($AR138,AT138/$AR138*100,0)</f>
        <v>11.001453884064965</v>
      </c>
      <c r="AW138" s="21"/>
      <c r="AX138" s="70">
        <v>116358</v>
      </c>
      <c r="AY138" s="21"/>
      <c r="AZ138" s="71">
        <f>IF($AR138,AX138/$AR138*100,0)</f>
        <v>0.15797385517626877</v>
      </c>
      <c r="BA138" s="21"/>
      <c r="BB138" s="70">
        <v>878225</v>
      </c>
      <c r="BC138" s="21"/>
      <c r="BD138" s="71">
        <f>IF($AR138,BB138/$AR138*100,0)</f>
        <v>1.1923253146511512</v>
      </c>
      <c r="BE138" s="21"/>
      <c r="BF138" s="70">
        <v>3650768</v>
      </c>
      <c r="BG138" s="21"/>
      <c r="BH138" s="10">
        <v>42</v>
      </c>
      <c r="BI138" s="21"/>
      <c r="BJ138" s="96">
        <v>107928</v>
      </c>
      <c r="BK138" s="21"/>
      <c r="BL138" s="96">
        <f>IF(E138,$BJ138,0)</f>
        <v>107928</v>
      </c>
      <c r="BM138" s="21"/>
      <c r="BN138" s="96">
        <f>IF(M138,$BJ138,0)</f>
        <v>107928</v>
      </c>
      <c r="BO138" s="21"/>
      <c r="BP138" s="96">
        <f>IF(S138,$BJ138,0)</f>
        <v>107928</v>
      </c>
      <c r="BQ138" s="21"/>
      <c r="BR138" s="96">
        <f>IF(AF138,$BJ138,0)</f>
        <v>107928</v>
      </c>
      <c r="BS138" s="21"/>
      <c r="BT138" s="96">
        <f>IF(AL138,$BJ138,0)</f>
        <v>107928</v>
      </c>
    </row>
    <row r="139" spans="1:72" ht="8.85" customHeight="1" x14ac:dyDescent="0.3">
      <c r="A139" s="10">
        <v>43</v>
      </c>
      <c r="B139" s="21"/>
      <c r="C139" s="10" t="s">
        <v>166</v>
      </c>
      <c r="D139" s="21"/>
      <c r="E139" s="70">
        <v>79774022</v>
      </c>
      <c r="F139" s="21"/>
      <c r="G139" s="66">
        <f>(E139/$BJ139)</f>
        <v>242.4749680090213</v>
      </c>
      <c r="H139" s="21"/>
      <c r="I139" s="66">
        <f>IF(G$219,G139/G$219*100,0)</f>
        <v>124.94808577966508</v>
      </c>
      <c r="J139" s="21"/>
      <c r="K139" s="70">
        <v>0</v>
      </c>
      <c r="L139" s="21"/>
      <c r="M139" s="70">
        <v>71814410</v>
      </c>
      <c r="N139" s="21"/>
      <c r="O139" s="66">
        <f>(M139/$BJ139)</f>
        <v>218.281544928708</v>
      </c>
      <c r="P139" s="21"/>
      <c r="Q139" s="66">
        <f>IF(O$219,O139/O$219*100,0)</f>
        <v>110.01324577631675</v>
      </c>
      <c r="R139" s="21"/>
      <c r="S139" s="70">
        <v>48434174</v>
      </c>
      <c r="T139" s="21"/>
      <c r="U139" s="66">
        <f>(S139/$BJ139)</f>
        <v>147.21678181392647</v>
      </c>
      <c r="V139" s="21"/>
      <c r="W139" s="66">
        <f>IF(U$219,U139/U$219*100,0)</f>
        <v>126.22887967985787</v>
      </c>
      <c r="X139" s="21"/>
      <c r="Y139" s="70">
        <v>40046020</v>
      </c>
      <c r="Z139" s="21"/>
      <c r="AA139" s="70">
        <v>1796456</v>
      </c>
      <c r="AB139" s="21"/>
      <c r="AC139" s="70">
        <v>607381</v>
      </c>
      <c r="AD139" s="21"/>
      <c r="AE139" s="21"/>
      <c r="AF139" s="70">
        <v>5348596</v>
      </c>
      <c r="AG139" s="21"/>
      <c r="AH139" s="71">
        <f>(AF139/$BJ139)</f>
        <v>16.257180113009461</v>
      </c>
      <c r="AI139" s="21"/>
      <c r="AJ139" s="71">
        <f>IF(AH$219,AH139/AH$219*100,0)</f>
        <v>97.068218556502089</v>
      </c>
      <c r="AK139" s="21"/>
      <c r="AL139" s="70">
        <v>3177728</v>
      </c>
      <c r="AM139" s="21"/>
      <c r="AN139" s="66">
        <f>(AL139/$BJ139)</f>
        <v>9.6587770783497824</v>
      </c>
      <c r="AO139" s="21"/>
      <c r="AP139" s="66">
        <f>IF(AN$219,AN139/AN$219*100,0)</f>
        <v>22.275628451791974</v>
      </c>
      <c r="AQ139" s="21"/>
      <c r="AR139" s="70">
        <f>(E139+M139+S139+AF139+AL139)</f>
        <v>208548930</v>
      </c>
      <c r="AS139" s="21"/>
      <c r="AT139" s="70">
        <v>17417333</v>
      </c>
      <c r="AU139" s="21"/>
      <c r="AV139" s="71">
        <f>IF($AR139,AT139/$AR139*100,0)</f>
        <v>8.3516769901432717</v>
      </c>
      <c r="AW139" s="21"/>
      <c r="AX139" s="70">
        <v>523117</v>
      </c>
      <c r="AY139" s="21"/>
      <c r="AZ139" s="71">
        <f>IF($AR139,AX139/$AR139*100,0)</f>
        <v>0.25083657825528044</v>
      </c>
      <c r="BA139" s="21"/>
      <c r="BB139" s="70">
        <v>51904</v>
      </c>
      <c r="BC139" s="21"/>
      <c r="BD139" s="71">
        <f>IF($AR139,BB139/$AR139*100,0)</f>
        <v>2.4888164134910691E-2</v>
      </c>
      <c r="BE139" s="21"/>
      <c r="BF139" s="70">
        <v>1679117</v>
      </c>
      <c r="BG139" s="21"/>
      <c r="BH139" s="10">
        <v>43</v>
      </c>
      <c r="BI139" s="21"/>
      <c r="BJ139" s="96">
        <v>328999</v>
      </c>
      <c r="BK139" s="21"/>
      <c r="BL139" s="96">
        <f>IF(E139,$BJ139,0)</f>
        <v>328999</v>
      </c>
      <c r="BM139" s="21"/>
      <c r="BN139" s="96">
        <f>IF(M139,$BJ139,0)</f>
        <v>328999</v>
      </c>
      <c r="BO139" s="21"/>
      <c r="BP139" s="96">
        <f>IF(S139,$BJ139,0)</f>
        <v>328999</v>
      </c>
      <c r="BQ139" s="21"/>
      <c r="BR139" s="96">
        <f>IF(AF139,$BJ139,0)</f>
        <v>328999</v>
      </c>
      <c r="BS139" s="21"/>
      <c r="BT139" s="96">
        <f>IF(AL139,$BJ139,0)</f>
        <v>328999</v>
      </c>
    </row>
    <row r="140" spans="1:72" ht="8.85" customHeight="1" x14ac:dyDescent="0.3">
      <c r="A140" s="10">
        <v>44</v>
      </c>
      <c r="B140" s="21"/>
      <c r="C140" s="10" t="s">
        <v>167</v>
      </c>
      <c r="D140" s="21"/>
      <c r="E140" s="70">
        <v>6527554</v>
      </c>
      <c r="F140" s="21"/>
      <c r="G140" s="66">
        <f>(E140/$BJ140)</f>
        <v>127.94358964307415</v>
      </c>
      <c r="H140" s="21"/>
      <c r="I140" s="66">
        <f>IF(G$219,G140/G$219*100,0)</f>
        <v>65.929719446694904</v>
      </c>
      <c r="J140" s="21"/>
      <c r="K140" s="70">
        <v>6527554</v>
      </c>
      <c r="L140" s="21"/>
      <c r="M140" s="70">
        <v>2708796</v>
      </c>
      <c r="N140" s="21"/>
      <c r="O140" s="66">
        <f>(M140/$BJ140)</f>
        <v>53.093866990728941</v>
      </c>
      <c r="P140" s="21"/>
      <c r="Q140" s="66">
        <f>IF(O$219,O140/O$219*100,0)</f>
        <v>26.759150162574883</v>
      </c>
      <c r="R140" s="21"/>
      <c r="S140" s="70">
        <v>4189814</v>
      </c>
      <c r="T140" s="21"/>
      <c r="U140" s="66">
        <f>(S140/$BJ140)</f>
        <v>82.122620984339164</v>
      </c>
      <c r="V140" s="21"/>
      <c r="W140" s="66">
        <f>IF(U$219,U140/U$219*100,0)</f>
        <v>70.41484208185625</v>
      </c>
      <c r="X140" s="21"/>
      <c r="Y140" s="70">
        <v>3839758</v>
      </c>
      <c r="Z140" s="21"/>
      <c r="AA140" s="70">
        <v>0</v>
      </c>
      <c r="AB140" s="21"/>
      <c r="AC140" s="70">
        <v>350056</v>
      </c>
      <c r="AD140" s="21"/>
      <c r="AE140" s="21"/>
      <c r="AF140" s="70">
        <v>330481</v>
      </c>
      <c r="AG140" s="21"/>
      <c r="AH140" s="71">
        <f>(AF140/$BJ140)</f>
        <v>6.4776063819361411</v>
      </c>
      <c r="AI140" s="21"/>
      <c r="AJ140" s="71">
        <f>IF(AH$219,AH140/AH$219*100,0)</f>
        <v>38.676431437307542</v>
      </c>
      <c r="AK140" s="21"/>
      <c r="AL140" s="70">
        <v>1952917</v>
      </c>
      <c r="AM140" s="21"/>
      <c r="AN140" s="66">
        <f>(AL140/$BJ140)</f>
        <v>38.278229679139145</v>
      </c>
      <c r="AO140" s="21"/>
      <c r="AP140" s="66">
        <f>IF(AN$219,AN140/AN$219*100,0)</f>
        <v>88.279459729547895</v>
      </c>
      <c r="AQ140" s="21"/>
      <c r="AR140" s="70">
        <f>(E140+M140+S140+AF140+AL140)</f>
        <v>15709562</v>
      </c>
      <c r="AS140" s="21"/>
      <c r="AT140" s="70">
        <v>5077445</v>
      </c>
      <c r="AU140" s="21"/>
      <c r="AV140" s="71">
        <f>IF($AR140,AT140/$AR140*100,0)</f>
        <v>32.320729247575457</v>
      </c>
      <c r="AW140" s="21"/>
      <c r="AX140" s="70">
        <v>2407366</v>
      </c>
      <c r="AY140" s="21"/>
      <c r="AZ140" s="71">
        <f>IF($AR140,AX140/$AR140*100,0)</f>
        <v>15.32420827518934</v>
      </c>
      <c r="BA140" s="21"/>
      <c r="BB140" s="70">
        <v>0</v>
      </c>
      <c r="BC140" s="21"/>
      <c r="BD140" s="71">
        <f>IF($AR140,BB140/$AR140*100,0)</f>
        <v>0</v>
      </c>
      <c r="BE140" s="21"/>
      <c r="BF140" s="70">
        <v>72255</v>
      </c>
      <c r="BG140" s="21"/>
      <c r="BH140" s="10">
        <v>44</v>
      </c>
      <c r="BI140" s="21"/>
      <c r="BJ140" s="96">
        <v>51019</v>
      </c>
      <c r="BK140" s="21"/>
      <c r="BL140" s="96">
        <f>IF(E140,$BJ140,0)</f>
        <v>51019</v>
      </c>
      <c r="BM140" s="21"/>
      <c r="BN140" s="96">
        <f>IF(M140,$BJ140,0)</f>
        <v>51019</v>
      </c>
      <c r="BO140" s="21"/>
      <c r="BP140" s="96">
        <f>IF(S140,$BJ140,0)</f>
        <v>51019</v>
      </c>
      <c r="BQ140" s="21"/>
      <c r="BR140" s="96">
        <f>IF(AF140,$BJ140,0)</f>
        <v>51019</v>
      </c>
      <c r="BS140" s="21"/>
      <c r="BT140" s="96">
        <f>IF(AL140,$BJ140,0)</f>
        <v>51019</v>
      </c>
    </row>
    <row r="141" spans="1:72" ht="8.85" customHeight="1" x14ac:dyDescent="0.3">
      <c r="A141" s="10">
        <v>45</v>
      </c>
      <c r="B141" s="21"/>
      <c r="C141" s="10" t="s">
        <v>168</v>
      </c>
      <c r="D141" s="21"/>
      <c r="E141" s="70">
        <v>746193</v>
      </c>
      <c r="F141" s="21"/>
      <c r="G141" s="66">
        <f>(E141/$BJ141)</f>
        <v>332.23196794300981</v>
      </c>
      <c r="H141" s="21"/>
      <c r="I141" s="66">
        <f>IF(G$219,G141/G$219*100,0)</f>
        <v>171.20013983359172</v>
      </c>
      <c r="J141" s="21"/>
      <c r="K141" s="70">
        <v>746193</v>
      </c>
      <c r="L141" s="21"/>
      <c r="M141" s="70">
        <v>268208</v>
      </c>
      <c r="N141" s="21"/>
      <c r="O141" s="66">
        <f>(M141/$BJ141)</f>
        <v>119.41585040071237</v>
      </c>
      <c r="P141" s="21"/>
      <c r="Q141" s="66">
        <f>IF(O$219,O141/O$219*100,0)</f>
        <v>60.185231435906175</v>
      </c>
      <c r="R141" s="21"/>
      <c r="S141" s="70">
        <v>64286</v>
      </c>
      <c r="T141" s="21"/>
      <c r="U141" s="66">
        <f>(S141/$BJ141)</f>
        <v>28.622439893143365</v>
      </c>
      <c r="V141" s="21"/>
      <c r="W141" s="66">
        <f>IF(U$219,U141/U$219*100,0)</f>
        <v>24.541893097365453</v>
      </c>
      <c r="X141" s="21"/>
      <c r="Y141" s="70">
        <v>0</v>
      </c>
      <c r="Z141" s="21"/>
      <c r="AA141" s="70">
        <v>64286</v>
      </c>
      <c r="AB141" s="21"/>
      <c r="AC141" s="70">
        <v>0</v>
      </c>
      <c r="AD141" s="21"/>
      <c r="AE141" s="21"/>
      <c r="AF141" s="70">
        <v>86235</v>
      </c>
      <c r="AG141" s="21"/>
      <c r="AH141" s="71">
        <f>(AF141/$BJ141)</f>
        <v>38.394924309884239</v>
      </c>
      <c r="AI141" s="21"/>
      <c r="AJ141" s="71">
        <f>IF(AH$219,AH141/AH$219*100,0)</f>
        <v>229.24805399614195</v>
      </c>
      <c r="AK141" s="21"/>
      <c r="AL141" s="70">
        <v>229989</v>
      </c>
      <c r="AM141" s="21"/>
      <c r="AN141" s="66">
        <f>(AL141/$BJ141)</f>
        <v>102.3993766696349</v>
      </c>
      <c r="AO141" s="21"/>
      <c r="AP141" s="66">
        <f>IF(AN$219,AN141/AN$219*100,0)</f>
        <v>236.15934500660373</v>
      </c>
      <c r="AQ141" s="21"/>
      <c r="AR141" s="70">
        <f>(E141+M141+S141+AF141+AL141)</f>
        <v>1394911</v>
      </c>
      <c r="AS141" s="21"/>
      <c r="AT141" s="70">
        <v>538628</v>
      </c>
      <c r="AU141" s="21"/>
      <c r="AV141" s="71">
        <f>IF($AR141,AT141/$AR141*100,0)</f>
        <v>38.613789696977086</v>
      </c>
      <c r="AW141" s="21"/>
      <c r="AX141" s="70">
        <v>7829</v>
      </c>
      <c r="AY141" s="21"/>
      <c r="AZ141" s="71">
        <f>IF($AR141,AX141/$AR141*100,0)</f>
        <v>0.56125444562412941</v>
      </c>
      <c r="BA141" s="21"/>
      <c r="BB141" s="70">
        <v>21176</v>
      </c>
      <c r="BC141" s="21"/>
      <c r="BD141" s="71">
        <f>IF($AR141,BB141/$AR141*100,0)</f>
        <v>1.5180896845748582</v>
      </c>
      <c r="BE141" s="21"/>
      <c r="BF141" s="70">
        <v>21738</v>
      </c>
      <c r="BG141" s="21"/>
      <c r="BH141" s="10">
        <v>45</v>
      </c>
      <c r="BI141" s="21"/>
      <c r="BJ141" s="96">
        <v>2246</v>
      </c>
      <c r="BK141" s="21"/>
      <c r="BL141" s="96">
        <f>IF(E141,$BJ141,0)</f>
        <v>2246</v>
      </c>
      <c r="BM141" s="21"/>
      <c r="BN141" s="96">
        <f>IF(M141,$BJ141,0)</f>
        <v>2246</v>
      </c>
      <c r="BO141" s="21"/>
      <c r="BP141" s="96">
        <f>IF(S141,$BJ141,0)</f>
        <v>2246</v>
      </c>
      <c r="BQ141" s="21"/>
      <c r="BR141" s="96">
        <f>IF(AF141,$BJ141,0)</f>
        <v>2246</v>
      </c>
      <c r="BS141" s="21"/>
      <c r="BT141" s="96">
        <f>IF(AL141,$BJ141,0)</f>
        <v>2246</v>
      </c>
    </row>
    <row r="142" spans="1:72"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7"/>
      <c r="AS142" s="21"/>
      <c r="AT142" s="21"/>
      <c r="AU142" s="21"/>
      <c r="AV142" s="21"/>
      <c r="AW142" s="21"/>
      <c r="AX142" s="21"/>
      <c r="AY142" s="21"/>
      <c r="AZ142" s="21"/>
      <c r="BA142" s="21"/>
      <c r="BB142" s="21"/>
      <c r="BC142" s="21"/>
      <c r="BD142" s="21"/>
      <c r="BE142" s="21"/>
      <c r="BF142" s="21"/>
      <c r="BG142" s="21"/>
      <c r="BH142" s="29"/>
      <c r="BI142" s="21"/>
      <c r="BJ142" s="27"/>
      <c r="BK142" s="21"/>
      <c r="BL142" s="21"/>
      <c r="BM142" s="21"/>
      <c r="BN142" s="21"/>
      <c r="BO142" s="21"/>
      <c r="BP142" s="21"/>
      <c r="BQ142" s="21"/>
      <c r="BR142" s="21"/>
      <c r="BS142" s="21"/>
      <c r="BT142" s="21"/>
    </row>
    <row r="143" spans="1:72" ht="8.85" customHeight="1" x14ac:dyDescent="0.3">
      <c r="A143" s="10">
        <v>46</v>
      </c>
      <c r="B143" s="21"/>
      <c r="C143" s="10" t="s">
        <v>169</v>
      </c>
      <c r="D143" s="21"/>
      <c r="E143" s="70">
        <v>3712794</v>
      </c>
      <c r="F143" s="21"/>
      <c r="G143" s="66">
        <f>(E143/$BJ143)</f>
        <v>98.616005737204176</v>
      </c>
      <c r="H143" s="21"/>
      <c r="I143" s="66">
        <f>IF(G$219,G143/G$219*100,0)</f>
        <v>50.817126589503012</v>
      </c>
      <c r="J143" s="21"/>
      <c r="K143" s="70">
        <v>3712794</v>
      </c>
      <c r="L143" s="21"/>
      <c r="M143" s="70">
        <v>5692703</v>
      </c>
      <c r="N143" s="21"/>
      <c r="O143" s="66">
        <f>(M143/$BJ143)</f>
        <v>151.20462694892294</v>
      </c>
      <c r="P143" s="21"/>
      <c r="Q143" s="66">
        <f>IF(O$219,O143/O$219*100,0)</f>
        <v>76.206679737772021</v>
      </c>
      <c r="R143" s="21"/>
      <c r="S143" s="70">
        <v>1784390</v>
      </c>
      <c r="T143" s="21"/>
      <c r="U143" s="66">
        <f>(S143/$BJ143)</f>
        <v>47.395415548885758</v>
      </c>
      <c r="V143" s="21"/>
      <c r="W143" s="66">
        <f>IF(U$219,U143/U$219*100,0)</f>
        <v>40.638506921438591</v>
      </c>
      <c r="X143" s="21"/>
      <c r="Y143" s="70">
        <v>0</v>
      </c>
      <c r="Z143" s="21"/>
      <c r="AA143" s="70">
        <v>1784390</v>
      </c>
      <c r="AB143" s="21"/>
      <c r="AC143" s="70">
        <v>0</v>
      </c>
      <c r="AD143" s="21"/>
      <c r="AE143" s="21"/>
      <c r="AF143" s="70">
        <v>453480</v>
      </c>
      <c r="AG143" s="21"/>
      <c r="AH143" s="71">
        <f>(AF143/$BJ143)</f>
        <v>12.044941432707375</v>
      </c>
      <c r="AI143" s="21"/>
      <c r="AJ143" s="71">
        <f>IF(AH$219,AH143/AH$219*100,0)</f>
        <v>71.917823347155675</v>
      </c>
      <c r="AK143" s="21"/>
      <c r="AL143" s="70">
        <v>4141221</v>
      </c>
      <c r="AM143" s="21"/>
      <c r="AN143" s="66">
        <f>(AL143/$BJ143)</f>
        <v>109.99551116895535</v>
      </c>
      <c r="AO143" s="21"/>
      <c r="AP143" s="66">
        <f>IF(AN$219,AN143/AN$219*100,0)</f>
        <v>253.67798824726654</v>
      </c>
      <c r="AQ143" s="21"/>
      <c r="AR143" s="70">
        <f>(E143+M143+S143+AF143+AL143)</f>
        <v>15784588</v>
      </c>
      <c r="AS143" s="21"/>
      <c r="AT143" s="70">
        <v>2529235</v>
      </c>
      <c r="AU143" s="21"/>
      <c r="AV143" s="71">
        <f>IF($AR143,AT143/$AR143*100,0)</f>
        <v>16.023446414946022</v>
      </c>
      <c r="AW143" s="21"/>
      <c r="AX143" s="70">
        <v>284945</v>
      </c>
      <c r="AY143" s="21"/>
      <c r="AZ143" s="71">
        <f>IF($AR143,AX143/$AR143*100,0)</f>
        <v>1.8052102468559836</v>
      </c>
      <c r="BA143" s="21"/>
      <c r="BB143" s="70">
        <v>0</v>
      </c>
      <c r="BC143" s="21"/>
      <c r="BD143" s="71">
        <f>IF($AR143,BB143/$AR143*100,0)</f>
        <v>0</v>
      </c>
      <c r="BE143" s="21"/>
      <c r="BF143" s="70">
        <v>1746893</v>
      </c>
      <c r="BG143" s="21"/>
      <c r="BH143" s="10">
        <v>46</v>
      </c>
      <c r="BI143" s="21"/>
      <c r="BJ143" s="96">
        <v>37649</v>
      </c>
      <c r="BK143" s="21"/>
      <c r="BL143" s="96">
        <f>IF(E143,$BJ143,0)</f>
        <v>37649</v>
      </c>
      <c r="BM143" s="21"/>
      <c r="BN143" s="96">
        <f>IF(M143,$BJ143,0)</f>
        <v>37649</v>
      </c>
      <c r="BO143" s="21"/>
      <c r="BP143" s="96">
        <f>IF(S143,$BJ143,0)</f>
        <v>37649</v>
      </c>
      <c r="BQ143" s="21"/>
      <c r="BR143" s="96">
        <f>IF(AF143,$BJ143,0)</f>
        <v>37649</v>
      </c>
      <c r="BS143" s="21"/>
      <c r="BT143" s="96">
        <f>IF(AL143,$BJ143,0)</f>
        <v>37649</v>
      </c>
    </row>
    <row r="144" spans="1:72" ht="8.85" customHeight="1" x14ac:dyDescent="0.3">
      <c r="A144" s="10">
        <v>47</v>
      </c>
      <c r="B144" s="21"/>
      <c r="C144" s="10" t="s">
        <v>170</v>
      </c>
      <c r="D144" s="21"/>
      <c r="E144" s="70">
        <v>15969048</v>
      </c>
      <c r="F144" s="21"/>
      <c r="G144" s="66">
        <f>(E144/$BJ144)</f>
        <v>210.37648701700766</v>
      </c>
      <c r="H144" s="21"/>
      <c r="I144" s="66">
        <f>IF(G$219,G144/G$219*100,0)</f>
        <v>108.40764125741711</v>
      </c>
      <c r="J144" s="21"/>
      <c r="K144" s="70">
        <v>0</v>
      </c>
      <c r="L144" s="21"/>
      <c r="M144" s="70">
        <v>12600845</v>
      </c>
      <c r="N144" s="21"/>
      <c r="O144" s="66">
        <f>(M144/$BJ144)</f>
        <v>166.00372824640678</v>
      </c>
      <c r="P144" s="21"/>
      <c r="Q144" s="66">
        <f>IF(O$219,O144/O$219*100,0)</f>
        <v>83.66538252842912</v>
      </c>
      <c r="R144" s="21"/>
      <c r="S144" s="70">
        <v>4718208</v>
      </c>
      <c r="T144" s="21"/>
      <c r="U144" s="66">
        <f>(S144/$BJ144)</f>
        <v>62.157745662455376</v>
      </c>
      <c r="V144" s="21"/>
      <c r="W144" s="66">
        <f>IF(U$219,U144/U$219*100,0)</f>
        <v>53.296251295007316</v>
      </c>
      <c r="X144" s="21"/>
      <c r="Y144" s="70">
        <v>0</v>
      </c>
      <c r="Z144" s="21"/>
      <c r="AA144" s="70">
        <v>4718208</v>
      </c>
      <c r="AB144" s="21"/>
      <c r="AC144" s="70">
        <v>0</v>
      </c>
      <c r="AD144" s="21"/>
      <c r="AE144" s="21"/>
      <c r="AF144" s="70">
        <v>1235994</v>
      </c>
      <c r="AG144" s="21"/>
      <c r="AH144" s="71">
        <f>(AF144/$BJ144)</f>
        <v>16.283004202510966</v>
      </c>
      <c r="AI144" s="21"/>
      <c r="AJ144" s="71">
        <f>IF(AH$219,AH144/AH$219*100,0)</f>
        <v>97.222408787915512</v>
      </c>
      <c r="AK144" s="21"/>
      <c r="AL144" s="70">
        <v>529080</v>
      </c>
      <c r="AM144" s="21"/>
      <c r="AN144" s="66">
        <f>(AL144/$BJ144)</f>
        <v>6.9701081586678439</v>
      </c>
      <c r="AO144" s="21"/>
      <c r="AP144" s="66">
        <f>IF(AN$219,AN144/AN$219*100,0)</f>
        <v>16.074865208279121</v>
      </c>
      <c r="AQ144" s="21"/>
      <c r="AR144" s="70">
        <f>(E144+M144+S144+AF144+AL144)</f>
        <v>35053175</v>
      </c>
      <c r="AS144" s="21"/>
      <c r="AT144" s="70">
        <v>4345566</v>
      </c>
      <c r="AU144" s="21"/>
      <c r="AV144" s="71">
        <f>IF($AR144,AT144/$AR144*100,0)</f>
        <v>12.397068168575315</v>
      </c>
      <c r="AW144" s="21"/>
      <c r="AX144" s="70">
        <v>242177</v>
      </c>
      <c r="AY144" s="21"/>
      <c r="AZ144" s="71">
        <f>IF($AR144,AX144/$AR144*100,0)</f>
        <v>0.69088463455878102</v>
      </c>
      <c r="BA144" s="21"/>
      <c r="BB144" s="70">
        <v>152023</v>
      </c>
      <c r="BC144" s="21"/>
      <c r="BD144" s="71">
        <f>IF($AR144,BB144/$AR144*100,0)</f>
        <v>0.43369252571272077</v>
      </c>
      <c r="BE144" s="21"/>
      <c r="BF144" s="70">
        <v>2069674</v>
      </c>
      <c r="BG144" s="21"/>
      <c r="BH144" s="10">
        <v>47</v>
      </c>
      <c r="BI144" s="21"/>
      <c r="BJ144" s="96">
        <v>75907</v>
      </c>
      <c r="BK144" s="21"/>
      <c r="BL144" s="96">
        <f>IF(E144,$BJ144,0)</f>
        <v>75907</v>
      </c>
      <c r="BM144" s="21"/>
      <c r="BN144" s="96">
        <f>IF(M144,$BJ144,0)</f>
        <v>75907</v>
      </c>
      <c r="BO144" s="21"/>
      <c r="BP144" s="96">
        <f>IF(S144,$BJ144,0)</f>
        <v>75907</v>
      </c>
      <c r="BQ144" s="21"/>
      <c r="BR144" s="96">
        <f>IF(AF144,$BJ144,0)</f>
        <v>75907</v>
      </c>
      <c r="BS144" s="21"/>
      <c r="BT144" s="96">
        <f>IF(AL144,$BJ144,0)</f>
        <v>75907</v>
      </c>
    </row>
    <row r="145" spans="1:72" ht="8.85" customHeight="1" x14ac:dyDescent="0.3">
      <c r="A145" s="10">
        <v>48</v>
      </c>
      <c r="B145" s="21"/>
      <c r="C145" s="10" t="s">
        <v>171</v>
      </c>
      <c r="D145" s="21"/>
      <c r="E145" s="70">
        <v>1543703</v>
      </c>
      <c r="F145" s="21"/>
      <c r="G145" s="66">
        <f>(E145/$BJ145)</f>
        <v>223.66024340770792</v>
      </c>
      <c r="H145" s="21"/>
      <c r="I145" s="66">
        <f>IF(G$219,G145/G$219*100,0)</f>
        <v>115.25280117891315</v>
      </c>
      <c r="J145" s="21"/>
      <c r="K145" s="70">
        <v>1543703</v>
      </c>
      <c r="L145" s="21"/>
      <c r="M145" s="70">
        <v>1463854</v>
      </c>
      <c r="N145" s="21"/>
      <c r="O145" s="66">
        <f>(M145/$BJ145)</f>
        <v>212.09127789046653</v>
      </c>
      <c r="P145" s="21"/>
      <c r="Q145" s="66">
        <f>IF(O$219,O145/O$219*100,0)</f>
        <v>106.89336970378156</v>
      </c>
      <c r="R145" s="21"/>
      <c r="S145" s="70">
        <v>968747</v>
      </c>
      <c r="T145" s="21"/>
      <c r="U145" s="66">
        <f>(S145/$BJ145)</f>
        <v>140.35743262822371</v>
      </c>
      <c r="V145" s="21"/>
      <c r="W145" s="66">
        <f>IF(U$219,U145/U$219*100,0)</f>
        <v>120.3474308913727</v>
      </c>
      <c r="X145" s="21"/>
      <c r="Y145" s="70">
        <v>0</v>
      </c>
      <c r="Z145" s="21"/>
      <c r="AA145" s="70">
        <v>968747</v>
      </c>
      <c r="AB145" s="21"/>
      <c r="AC145" s="70">
        <v>0</v>
      </c>
      <c r="AD145" s="21"/>
      <c r="AE145" s="21"/>
      <c r="AF145" s="70">
        <v>92089</v>
      </c>
      <c r="AG145" s="21"/>
      <c r="AH145" s="71">
        <f>(AF145/$BJ145)</f>
        <v>13.342364532019705</v>
      </c>
      <c r="AI145" s="21"/>
      <c r="AJ145" s="71">
        <f>IF(AH$219,AH145/AH$219*100,0)</f>
        <v>79.664465021102799</v>
      </c>
      <c r="AK145" s="21"/>
      <c r="AL145" s="70">
        <v>220525</v>
      </c>
      <c r="AM145" s="21"/>
      <c r="AN145" s="66">
        <f>(AL145/$BJ145)</f>
        <v>31.950883801796582</v>
      </c>
      <c r="AO145" s="21"/>
      <c r="AP145" s="66">
        <f>IF(AN$219,AN145/AN$219*100,0)</f>
        <v>73.686969944729157</v>
      </c>
      <c r="AQ145" s="21"/>
      <c r="AR145" s="70">
        <f>(E145+M145+S145+AF145+AL145)</f>
        <v>4288918</v>
      </c>
      <c r="AS145" s="21"/>
      <c r="AT145" s="70">
        <v>669397</v>
      </c>
      <c r="AU145" s="21"/>
      <c r="AV145" s="71">
        <f>IF($AR145,AT145/$AR145*100,0)</f>
        <v>15.60759613496924</v>
      </c>
      <c r="AW145" s="21"/>
      <c r="AX145" s="70">
        <v>28383</v>
      </c>
      <c r="AY145" s="21"/>
      <c r="AZ145" s="71">
        <f>IF($AR145,AX145/$AR145*100,0)</f>
        <v>0.66177530090339798</v>
      </c>
      <c r="BA145" s="21"/>
      <c r="BB145" s="70">
        <v>0</v>
      </c>
      <c r="BC145" s="21"/>
      <c r="BD145" s="71">
        <f>IF($AR145,BB145/$AR145*100,0)</f>
        <v>0</v>
      </c>
      <c r="BE145" s="21"/>
      <c r="BF145" s="70">
        <v>154274</v>
      </c>
      <c r="BG145" s="21"/>
      <c r="BH145" s="10">
        <v>48</v>
      </c>
      <c r="BI145" s="21"/>
      <c r="BJ145" s="96">
        <v>6902</v>
      </c>
      <c r="BK145" s="21"/>
      <c r="BL145" s="96">
        <f>IF(E145,$BJ145,0)</f>
        <v>6902</v>
      </c>
      <c r="BM145" s="21"/>
      <c r="BN145" s="96">
        <f>IF(M145,$BJ145,0)</f>
        <v>6902</v>
      </c>
      <c r="BO145" s="21"/>
      <c r="BP145" s="96">
        <f>IF(S145,$BJ145,0)</f>
        <v>6902</v>
      </c>
      <c r="BQ145" s="21"/>
      <c r="BR145" s="96">
        <f>IF(AF145,$BJ145,0)</f>
        <v>6902</v>
      </c>
      <c r="BS145" s="21"/>
      <c r="BT145" s="96">
        <f>IF(AL145,$BJ145,0)</f>
        <v>6902</v>
      </c>
    </row>
    <row r="146" spans="1:72" ht="8.85" customHeight="1" x14ac:dyDescent="0.3">
      <c r="A146" s="10">
        <v>49</v>
      </c>
      <c r="B146" s="21"/>
      <c r="C146" s="10" t="s">
        <v>172</v>
      </c>
      <c r="D146" s="21"/>
      <c r="E146" s="70">
        <v>3595870</v>
      </c>
      <c r="F146" s="21"/>
      <c r="G146" s="66">
        <f>(E146/$BJ146)</f>
        <v>138.21763530135303</v>
      </c>
      <c r="H146" s="21"/>
      <c r="I146" s="66">
        <f>IF(G$219,G146/G$219*100,0)</f>
        <v>71.223966307538149</v>
      </c>
      <c r="J146" s="21"/>
      <c r="K146" s="70">
        <v>3595870</v>
      </c>
      <c r="L146" s="21"/>
      <c r="M146" s="70">
        <v>4977345</v>
      </c>
      <c r="N146" s="21"/>
      <c r="O146" s="66">
        <f>(M146/$BJ146)</f>
        <v>191.31861162361625</v>
      </c>
      <c r="P146" s="21"/>
      <c r="Q146" s="66">
        <f>IF(O$219,O146/O$219*100,0)</f>
        <v>96.42400803515865</v>
      </c>
      <c r="R146" s="21"/>
      <c r="S146" s="70">
        <v>2100482</v>
      </c>
      <c r="T146" s="21"/>
      <c r="U146" s="66">
        <f>(S146/$BJ146)</f>
        <v>80.738084255842551</v>
      </c>
      <c r="V146" s="21"/>
      <c r="W146" s="66">
        <f>IF(U$219,U146/U$219*100,0)</f>
        <v>69.227691283147436</v>
      </c>
      <c r="X146" s="21"/>
      <c r="Y146" s="70">
        <v>0</v>
      </c>
      <c r="Z146" s="21"/>
      <c r="AA146" s="70">
        <v>1110947</v>
      </c>
      <c r="AB146" s="21"/>
      <c r="AC146" s="70">
        <v>0</v>
      </c>
      <c r="AD146" s="21"/>
      <c r="AE146" s="21"/>
      <c r="AF146" s="70">
        <v>553038</v>
      </c>
      <c r="AG146" s="21"/>
      <c r="AH146" s="71">
        <f>(AF146/$BJ146)</f>
        <v>21.257610701107012</v>
      </c>
      <c r="AI146" s="21"/>
      <c r="AJ146" s="71">
        <f>IF(AH$219,AH146/AH$219*100,0)</f>
        <v>126.92474261713262</v>
      </c>
      <c r="AK146" s="21"/>
      <c r="AL146" s="70">
        <v>1225966</v>
      </c>
      <c r="AM146" s="21"/>
      <c r="AN146" s="66">
        <f>(AL146/$BJ146)</f>
        <v>47.123539360393607</v>
      </c>
      <c r="AO146" s="21"/>
      <c r="AP146" s="66">
        <f>IF(AN$219,AN146/AN$219*100,0)</f>
        <v>108.67902278006262</v>
      </c>
      <c r="AQ146" s="21"/>
      <c r="AR146" s="70">
        <f>(E146+M146+S146+AF146+AL146)</f>
        <v>12452701</v>
      </c>
      <c r="AS146" s="21"/>
      <c r="AT146" s="70">
        <v>1856747</v>
      </c>
      <c r="AU146" s="21"/>
      <c r="AV146" s="71">
        <f>IF($AR146,AT146/$AR146*100,0)</f>
        <v>14.910395744666157</v>
      </c>
      <c r="AW146" s="21"/>
      <c r="AX146" s="70">
        <v>111188</v>
      </c>
      <c r="AY146" s="21"/>
      <c r="AZ146" s="71">
        <f>IF($AR146,AX146/$AR146*100,0)</f>
        <v>0.89288259631384381</v>
      </c>
      <c r="BA146" s="21"/>
      <c r="BB146" s="70">
        <v>279236</v>
      </c>
      <c r="BC146" s="21"/>
      <c r="BD146" s="71">
        <f>IF($AR146,BB146/$AR146*100,0)</f>
        <v>2.2423729598903885</v>
      </c>
      <c r="BE146" s="21"/>
      <c r="BF146" s="70">
        <v>319615</v>
      </c>
      <c r="BG146" s="21"/>
      <c r="BH146" s="10">
        <v>49</v>
      </c>
      <c r="BI146" s="21"/>
      <c r="BJ146" s="96">
        <v>26016</v>
      </c>
      <c r="BK146" s="21"/>
      <c r="BL146" s="96">
        <f>IF(E146,$BJ146,0)</f>
        <v>26016</v>
      </c>
      <c r="BM146" s="21"/>
      <c r="BN146" s="96">
        <f>IF(M146,$BJ146,0)</f>
        <v>26016</v>
      </c>
      <c r="BO146" s="21"/>
      <c r="BP146" s="96">
        <f>IF(S146,$BJ146,0)</f>
        <v>26016</v>
      </c>
      <c r="BQ146" s="21"/>
      <c r="BR146" s="96">
        <f>IF(AF146,$BJ146,0)</f>
        <v>26016</v>
      </c>
      <c r="BS146" s="21"/>
      <c r="BT146" s="96">
        <f>IF(AL146,$BJ146,0)</f>
        <v>26016</v>
      </c>
    </row>
    <row r="147" spans="1:72" ht="8.85" customHeight="1" x14ac:dyDescent="0.3">
      <c r="A147" s="10">
        <v>50</v>
      </c>
      <c r="B147" s="21"/>
      <c r="C147" s="10" t="s">
        <v>173</v>
      </c>
      <c r="D147" s="21"/>
      <c r="E147" s="100">
        <v>2036605</v>
      </c>
      <c r="F147" s="21"/>
      <c r="G147" s="66">
        <f>(E147/$BJ147)</f>
        <v>118.87030876087083</v>
      </c>
      <c r="H147" s="21"/>
      <c r="I147" s="66">
        <f>IF(G$219,G147/G$219*100,0)</f>
        <v>61.254230313604864</v>
      </c>
      <c r="J147" s="21"/>
      <c r="K147" s="100">
        <v>2036605</v>
      </c>
      <c r="L147" s="21"/>
      <c r="M147" s="100">
        <v>2314308</v>
      </c>
      <c r="N147" s="21"/>
      <c r="O147" s="66">
        <f>(M147/$BJ147)</f>
        <v>135.0789704079846</v>
      </c>
      <c r="P147" s="21"/>
      <c r="Q147" s="66">
        <f>IF(O$219,O147/O$219*100,0)</f>
        <v>68.079397072065547</v>
      </c>
      <c r="R147" s="21"/>
      <c r="S147" s="100">
        <v>1063110</v>
      </c>
      <c r="T147" s="21"/>
      <c r="U147" s="66">
        <f>(S147/$BJ147)</f>
        <v>62.050428996673084</v>
      </c>
      <c r="V147" s="21"/>
      <c r="W147" s="66">
        <f>IF(U$219,U147/U$219*100,0)</f>
        <v>53.204234187135746</v>
      </c>
      <c r="X147" s="21"/>
      <c r="Y147" s="100">
        <v>0</v>
      </c>
      <c r="Z147" s="21"/>
      <c r="AA147" s="100">
        <v>1063110</v>
      </c>
      <c r="AB147" s="21"/>
      <c r="AC147" s="100">
        <v>0</v>
      </c>
      <c r="AD147" s="21"/>
      <c r="AE147" s="21"/>
      <c r="AF147" s="100">
        <v>186363</v>
      </c>
      <c r="AG147" s="21"/>
      <c r="AH147" s="71">
        <f>(AF147/$BJ147)</f>
        <v>10.877429521975136</v>
      </c>
      <c r="AI147" s="21"/>
      <c r="AJ147" s="71">
        <f>IF(AH$219,AH147/AH$219*100,0)</f>
        <v>64.9468541796561</v>
      </c>
      <c r="AK147" s="21"/>
      <c r="AL147" s="100">
        <v>359009</v>
      </c>
      <c r="AM147" s="21"/>
      <c r="AN147" s="66">
        <f>(AL147/$BJ147)</f>
        <v>20.954240354870716</v>
      </c>
      <c r="AO147" s="21"/>
      <c r="AP147" s="66">
        <f>IF(AN$219,AN147/AN$219*100,0)</f>
        <v>48.3258769560912</v>
      </c>
      <c r="AQ147" s="21"/>
      <c r="AR147" s="100">
        <f>(E147+M147+S147+AF147+AL147)</f>
        <v>5959395</v>
      </c>
      <c r="AS147" s="21"/>
      <c r="AT147" s="100">
        <v>797668</v>
      </c>
      <c r="AU147" s="21"/>
      <c r="AV147" s="71">
        <f>IF($AR147,AT147/$AR147*100,0)</f>
        <v>13.385049992490849</v>
      </c>
      <c r="AW147" s="21"/>
      <c r="AX147" s="100">
        <v>51649</v>
      </c>
      <c r="AY147" s="21"/>
      <c r="AZ147" s="71">
        <f>IF($AR147,AX147/$AR147*100,0)</f>
        <v>0.86668193667310178</v>
      </c>
      <c r="BA147" s="21"/>
      <c r="BB147" s="100">
        <v>0</v>
      </c>
      <c r="BC147" s="21"/>
      <c r="BD147" s="71">
        <f>IF($AR147,BB147/$AR147*100,0)</f>
        <v>0</v>
      </c>
      <c r="BE147" s="21"/>
      <c r="BF147" s="100">
        <v>163132</v>
      </c>
      <c r="BG147" s="21"/>
      <c r="BH147" s="10">
        <v>50</v>
      </c>
      <c r="BI147" s="21"/>
      <c r="BJ147" s="96">
        <v>17133</v>
      </c>
      <c r="BK147" s="21"/>
      <c r="BL147" s="96">
        <f>IF(E147,$BJ147,0)</f>
        <v>17133</v>
      </c>
      <c r="BM147" s="21"/>
      <c r="BN147" s="96">
        <f>IF(M147,$BJ147,0)</f>
        <v>17133</v>
      </c>
      <c r="BO147" s="21"/>
      <c r="BP147" s="96">
        <f>IF(S147,$BJ147,0)</f>
        <v>17133</v>
      </c>
      <c r="BQ147" s="21"/>
      <c r="BR147" s="96">
        <f>IF(AF147,$BJ147,0)</f>
        <v>17133</v>
      </c>
      <c r="BS147" s="21"/>
      <c r="BT147" s="96">
        <f>IF(AL147,$BJ147,0)</f>
        <v>17133</v>
      </c>
    </row>
    <row r="148" spans="1:72" ht="8.85" customHeight="1" x14ac:dyDescent="0.3">
      <c r="A148" s="21"/>
      <c r="B148" s="21"/>
      <c r="D148" s="21"/>
      <c r="E148" s="70"/>
      <c r="F148" s="21"/>
      <c r="G148" s="71"/>
      <c r="H148" s="21"/>
      <c r="I148" s="71"/>
      <c r="J148" s="21"/>
      <c r="K148" s="70"/>
      <c r="L148" s="21"/>
      <c r="M148" s="70"/>
      <c r="N148" s="21"/>
      <c r="O148" s="71"/>
      <c r="P148" s="21"/>
      <c r="Q148" s="71"/>
      <c r="R148" s="21"/>
      <c r="S148" s="70"/>
      <c r="T148" s="21"/>
      <c r="U148" s="71"/>
      <c r="V148" s="21"/>
      <c r="W148" s="71"/>
      <c r="X148" s="21"/>
      <c r="Y148" s="70"/>
      <c r="Z148" s="21"/>
      <c r="AA148" s="70"/>
      <c r="AB148" s="21"/>
      <c r="AC148" s="70"/>
      <c r="AD148" s="21"/>
      <c r="AE148" s="21"/>
      <c r="AF148" s="70"/>
      <c r="AG148" s="21"/>
      <c r="AH148" s="71"/>
      <c r="AI148" s="21"/>
      <c r="AJ148" s="71"/>
      <c r="AK148" s="21"/>
      <c r="AL148" s="70"/>
      <c r="AM148" s="21"/>
      <c r="AN148" s="71"/>
      <c r="AO148" s="21"/>
      <c r="AP148" s="71"/>
      <c r="AQ148" s="21"/>
      <c r="AR148" s="70"/>
      <c r="AS148" s="21"/>
      <c r="AT148" s="70"/>
      <c r="AU148" s="21"/>
      <c r="AV148" s="71"/>
      <c r="AW148" s="21"/>
      <c r="AX148" s="70"/>
      <c r="AY148" s="21"/>
      <c r="AZ148" s="71"/>
      <c r="BA148" s="21"/>
      <c r="BB148" s="70"/>
      <c r="BC148" s="21"/>
      <c r="BD148" s="71"/>
      <c r="BE148" s="21"/>
      <c r="BF148" s="70"/>
      <c r="BG148" s="21"/>
      <c r="BI148" s="21"/>
      <c r="BJ148" s="96"/>
      <c r="BK148" s="21"/>
      <c r="BL148" s="96"/>
      <c r="BM148" s="21"/>
      <c r="BN148" s="96"/>
      <c r="BO148" s="21"/>
      <c r="BP148" s="96"/>
      <c r="BQ148" s="21"/>
      <c r="BR148" s="96"/>
      <c r="BS148" s="21"/>
      <c r="BT148" s="96"/>
    </row>
    <row r="149" spans="1:72" ht="9"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row>
    <row r="150" spans="1:72" ht="9.75"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row>
    <row r="151" spans="1:72" s="8" customFormat="1" ht="13.5" customHeight="1" x14ac:dyDescent="0.3">
      <c r="A151" s="112" t="s">
        <v>474</v>
      </c>
      <c r="BI151" s="113" t="s">
        <v>475</v>
      </c>
    </row>
    <row r="152" spans="1:72" s="8" customFormat="1" ht="10.5" customHeight="1" x14ac:dyDescent="0.3">
      <c r="A152" s="38"/>
      <c r="AC152" s="11" t="s">
        <v>42</v>
      </c>
      <c r="AF152" s="38" t="s">
        <v>43</v>
      </c>
      <c r="BH152" s="11" t="s">
        <v>448</v>
      </c>
    </row>
    <row r="153" spans="1:72" s="8" customFormat="1" ht="10.5" customHeight="1" x14ac:dyDescent="0.3">
      <c r="A153" s="12"/>
      <c r="AC153" s="11" t="s">
        <v>449</v>
      </c>
      <c r="AF153" s="38" t="s">
        <v>393</v>
      </c>
      <c r="BH153" s="11" t="s">
        <v>174</v>
      </c>
    </row>
    <row r="154" spans="1:72" s="8" customFormat="1" ht="10.5" customHeight="1" x14ac:dyDescent="0.3">
      <c r="A154" s="13"/>
      <c r="AC154" s="11" t="s">
        <v>48</v>
      </c>
      <c r="AF154" s="14" t="s">
        <v>49</v>
      </c>
    </row>
    <row r="155" spans="1:72" ht="9.6" customHeight="1" x14ac:dyDescent="0.3">
      <c r="AT155" s="16" t="s">
        <v>394</v>
      </c>
      <c r="AU155" s="16"/>
      <c r="AV155" s="16"/>
      <c r="AW155" s="16"/>
      <c r="AX155" s="16"/>
      <c r="AY155" s="16"/>
      <c r="AZ155" s="16"/>
      <c r="BA155" s="16"/>
      <c r="BB155" s="16"/>
      <c r="BC155" s="16"/>
      <c r="BD155" s="16"/>
      <c r="BE155" s="16"/>
      <c r="BF155" s="16"/>
    </row>
    <row r="156" spans="1:72" ht="9.6" customHeight="1" x14ac:dyDescent="0.3"/>
    <row r="157" spans="1:72" ht="9.6" customHeight="1" x14ac:dyDescent="0.3">
      <c r="E157" s="16" t="s">
        <v>450</v>
      </c>
      <c r="F157" s="16"/>
      <c r="G157" s="16"/>
      <c r="H157" s="16"/>
      <c r="I157" s="16"/>
      <c r="J157" s="16"/>
      <c r="K157" s="16"/>
      <c r="M157" s="16" t="s">
        <v>451</v>
      </c>
      <c r="N157" s="16"/>
      <c r="O157" s="16"/>
      <c r="P157" s="16"/>
      <c r="Q157" s="16"/>
      <c r="S157" s="16" t="s">
        <v>452</v>
      </c>
      <c r="T157" s="16"/>
      <c r="U157" s="16"/>
      <c r="V157" s="16"/>
      <c r="W157" s="16"/>
      <c r="X157" s="16"/>
      <c r="Y157" s="16"/>
      <c r="Z157" s="16"/>
      <c r="AA157" s="16"/>
      <c r="AB157" s="16"/>
      <c r="AC157" s="16"/>
      <c r="AF157" s="16" t="s">
        <v>453</v>
      </c>
      <c r="AG157" s="16"/>
      <c r="AH157" s="16"/>
      <c r="AI157" s="16"/>
      <c r="AJ157" s="16"/>
      <c r="AL157" s="16" t="s">
        <v>454</v>
      </c>
      <c r="AM157" s="16"/>
      <c r="AN157" s="16"/>
      <c r="AO157" s="16"/>
      <c r="AP157" s="16"/>
      <c r="AX157" s="16" t="s">
        <v>398</v>
      </c>
      <c r="AY157" s="16"/>
      <c r="AZ157" s="16"/>
      <c r="BA157" s="16"/>
      <c r="BB157" s="16"/>
      <c r="BC157" s="16"/>
      <c r="BD157" s="16"/>
    </row>
    <row r="158" spans="1:72" ht="9.6" customHeight="1" x14ac:dyDescent="0.3"/>
    <row r="159" spans="1:72" ht="9.6" customHeight="1" x14ac:dyDescent="0.3">
      <c r="Y159" s="16" t="s">
        <v>400</v>
      </c>
      <c r="Z159" s="16"/>
      <c r="AA159" s="16"/>
      <c r="AB159" s="16"/>
      <c r="AC159" s="16"/>
      <c r="AT159" s="16" t="s">
        <v>433</v>
      </c>
      <c r="AU159" s="16"/>
      <c r="AV159" s="16"/>
      <c r="AX159" s="16" t="s">
        <v>59</v>
      </c>
      <c r="AY159" s="16"/>
      <c r="AZ159" s="16"/>
      <c r="BB159" s="16" t="s">
        <v>60</v>
      </c>
      <c r="BC159" s="16"/>
      <c r="BD159" s="16"/>
    </row>
    <row r="160" spans="1:72" ht="9.6" customHeight="1" x14ac:dyDescent="0.3">
      <c r="K160" s="19" t="s">
        <v>455</v>
      </c>
      <c r="AA160" s="18" t="s">
        <v>456</v>
      </c>
      <c r="BF160" s="18" t="s">
        <v>457</v>
      </c>
      <c r="BL160" s="18" t="s">
        <v>458</v>
      </c>
      <c r="BN160" s="18" t="s">
        <v>459</v>
      </c>
      <c r="BP160" s="18" t="s">
        <v>460</v>
      </c>
    </row>
    <row r="161" spans="1:72" ht="9.6" customHeight="1" x14ac:dyDescent="0.3">
      <c r="I161" s="18" t="s">
        <v>64</v>
      </c>
      <c r="Q161" s="18" t="s">
        <v>64</v>
      </c>
      <c r="W161" s="18" t="s">
        <v>64</v>
      </c>
      <c r="AA161" s="18" t="s">
        <v>461</v>
      </c>
      <c r="AC161" s="18" t="s">
        <v>462</v>
      </c>
      <c r="AJ161" s="18" t="s">
        <v>64</v>
      </c>
      <c r="AP161" s="18" t="s">
        <v>64</v>
      </c>
      <c r="AV161" s="18" t="s">
        <v>273</v>
      </c>
      <c r="AZ161" s="18" t="s">
        <v>273</v>
      </c>
      <c r="BD161" s="18" t="s">
        <v>273</v>
      </c>
      <c r="BF161" s="18" t="s">
        <v>463</v>
      </c>
      <c r="BL161" s="18" t="s">
        <v>464</v>
      </c>
      <c r="BM161" s="18"/>
      <c r="BN161" s="18" t="s">
        <v>465</v>
      </c>
      <c r="BO161" s="18"/>
      <c r="BP161" s="18" t="s">
        <v>271</v>
      </c>
      <c r="BQ161" s="18"/>
      <c r="BS161" s="18"/>
      <c r="BT161" s="18" t="s">
        <v>329</v>
      </c>
    </row>
    <row r="162" spans="1:72" ht="9.6" customHeight="1" x14ac:dyDescent="0.3">
      <c r="A162" s="19" t="s">
        <v>71</v>
      </c>
      <c r="C162" s="19" t="s">
        <v>73</v>
      </c>
      <c r="E162" s="19" t="s">
        <v>74</v>
      </c>
      <c r="G162" s="19" t="s">
        <v>436</v>
      </c>
      <c r="I162" s="19" t="s">
        <v>80</v>
      </c>
      <c r="K162" s="19" t="s">
        <v>438</v>
      </c>
      <c r="M162" s="19" t="s">
        <v>74</v>
      </c>
      <c r="O162" s="19" t="s">
        <v>436</v>
      </c>
      <c r="Q162" s="19" t="s">
        <v>80</v>
      </c>
      <c r="S162" s="19" t="s">
        <v>74</v>
      </c>
      <c r="U162" s="19" t="s">
        <v>436</v>
      </c>
      <c r="W162" s="19" t="s">
        <v>80</v>
      </c>
      <c r="Y162" s="19" t="s">
        <v>438</v>
      </c>
      <c r="AA162" s="19" t="s">
        <v>466</v>
      </c>
      <c r="AC162" s="19" t="s">
        <v>467</v>
      </c>
      <c r="AF162" s="19" t="s">
        <v>74</v>
      </c>
      <c r="AH162" s="19" t="s">
        <v>436</v>
      </c>
      <c r="AJ162" s="19" t="s">
        <v>80</v>
      </c>
      <c r="AL162" s="19" t="s">
        <v>74</v>
      </c>
      <c r="AN162" s="19" t="s">
        <v>436</v>
      </c>
      <c r="AP162" s="19" t="s">
        <v>80</v>
      </c>
      <c r="AR162" s="19" t="s">
        <v>65</v>
      </c>
      <c r="AT162" s="19" t="s">
        <v>74</v>
      </c>
      <c r="AV162" s="19" t="s">
        <v>374</v>
      </c>
      <c r="AX162" s="19" t="s">
        <v>74</v>
      </c>
      <c r="AZ162" s="19" t="s">
        <v>374</v>
      </c>
      <c r="BB162" s="19" t="s">
        <v>74</v>
      </c>
      <c r="BD162" s="19" t="s">
        <v>374</v>
      </c>
      <c r="BF162" s="19" t="s">
        <v>419</v>
      </c>
      <c r="BH162" s="19" t="s">
        <v>71</v>
      </c>
      <c r="BL162" s="111" t="s">
        <v>468</v>
      </c>
      <c r="BM162" s="18"/>
      <c r="BN162" s="111" t="s">
        <v>469</v>
      </c>
      <c r="BO162" s="18"/>
      <c r="BP162" s="111" t="s">
        <v>470</v>
      </c>
      <c r="BQ162" s="18"/>
      <c r="BR162" s="111" t="s">
        <v>453</v>
      </c>
      <c r="BS162" s="18"/>
      <c r="BT162" s="111" t="s">
        <v>471</v>
      </c>
    </row>
    <row r="163" spans="1:72" ht="8.85" customHeight="1" x14ac:dyDescent="0.3">
      <c r="C163" s="18"/>
      <c r="E163" s="18"/>
      <c r="G163" s="18"/>
      <c r="I163" s="18"/>
      <c r="K163" s="18"/>
      <c r="M163" s="18"/>
      <c r="O163" s="18"/>
      <c r="Q163" s="18"/>
      <c r="S163" s="18"/>
      <c r="U163" s="18"/>
      <c r="W163" s="18"/>
      <c r="Y163" s="18"/>
      <c r="AA163" s="18"/>
      <c r="AC163" s="18"/>
      <c r="AF163" s="18"/>
      <c r="AH163" s="18"/>
      <c r="AJ163" s="18"/>
      <c r="AL163" s="18"/>
      <c r="AN163" s="18"/>
      <c r="AP163" s="18"/>
      <c r="AR163" s="18"/>
      <c r="AT163" s="18"/>
      <c r="AV163" s="18"/>
      <c r="AX163" s="18"/>
      <c r="AZ163" s="18"/>
      <c r="BB163" s="18"/>
      <c r="BD163" s="18"/>
      <c r="BF163" s="18"/>
    </row>
    <row r="164" spans="1:72" ht="8.85" customHeight="1" x14ac:dyDescent="0.3">
      <c r="B164" s="10" t="s">
        <v>286</v>
      </c>
    </row>
    <row r="165" spans="1:72" ht="8.85" customHeight="1" x14ac:dyDescent="0.3">
      <c r="A165" s="10">
        <v>51</v>
      </c>
      <c r="B165" s="21"/>
      <c r="C165" s="10" t="s">
        <v>175</v>
      </c>
      <c r="D165" s="21"/>
      <c r="E165" s="64">
        <v>2511629</v>
      </c>
      <c r="F165" s="21"/>
      <c r="G165" s="65">
        <f>(E165/$BJ165)</f>
        <v>231.93545110351832</v>
      </c>
      <c r="H165" s="21"/>
      <c r="I165" s="66">
        <f>IF(G$219,G165/G$219*100,0)</f>
        <v>119.5170407806777</v>
      </c>
      <c r="J165" s="21"/>
      <c r="K165" s="64">
        <v>2511629</v>
      </c>
      <c r="L165" s="21"/>
      <c r="M165" s="64">
        <v>1897370</v>
      </c>
      <c r="N165" s="21"/>
      <c r="O165" s="65">
        <f>(M165/$BJ165)</f>
        <v>175.21193092621664</v>
      </c>
      <c r="P165" s="21"/>
      <c r="Q165" s="66">
        <f>IF(O$219,O165/O$219*100,0)</f>
        <v>88.306289137840011</v>
      </c>
      <c r="R165" s="21"/>
      <c r="S165" s="64">
        <v>1216030</v>
      </c>
      <c r="T165" s="21"/>
      <c r="U165" s="65">
        <f>(S165/$BJ165)</f>
        <v>112.29384061316834</v>
      </c>
      <c r="V165" s="21"/>
      <c r="W165" s="66">
        <f>IF(U$219,U165/U$219*100,0)</f>
        <v>96.284713745915198</v>
      </c>
      <c r="X165" s="21"/>
      <c r="Y165" s="64">
        <v>1064123</v>
      </c>
      <c r="Z165" s="21"/>
      <c r="AA165" s="64">
        <v>96731</v>
      </c>
      <c r="AB165" s="21"/>
      <c r="AC165" s="64">
        <v>55176</v>
      </c>
      <c r="AD165" s="21"/>
      <c r="AE165" s="21"/>
      <c r="AF165" s="64">
        <v>160029</v>
      </c>
      <c r="AG165" s="21"/>
      <c r="AH165" s="65">
        <f>(AF165/$BJ165)</f>
        <v>14.777818819835627</v>
      </c>
      <c r="AI165" s="21"/>
      <c r="AJ165" s="66">
        <f>IF(AH$219,AH165/AH$219*100,0)</f>
        <v>88.235262020890147</v>
      </c>
      <c r="AK165" s="21"/>
      <c r="AL165" s="64">
        <v>177241</v>
      </c>
      <c r="AM165" s="21"/>
      <c r="AN165" s="65">
        <f>(AL165/$BJ165)</f>
        <v>16.367254594145351</v>
      </c>
      <c r="AO165" s="21"/>
      <c r="AP165" s="66">
        <f>IF(AN$219,AN165/AN$219*100,0)</f>
        <v>37.74710599049854</v>
      </c>
      <c r="AQ165" s="21"/>
      <c r="AR165" s="64">
        <f>(E165+M165+S165+AF165+AL165)</f>
        <v>5962299</v>
      </c>
      <c r="AS165" s="21"/>
      <c r="AT165" s="64">
        <v>1471295</v>
      </c>
      <c r="AU165" s="21"/>
      <c r="AV165" s="66">
        <f>IF($AR165,AT165/$AR165*100,0)</f>
        <v>24.67663899445499</v>
      </c>
      <c r="AW165" s="21"/>
      <c r="AX165" s="64">
        <v>70418</v>
      </c>
      <c r="AY165" s="21"/>
      <c r="AZ165" s="66">
        <f>IF($AR165,AX165/$AR165*100,0)</f>
        <v>1.1810544892163242</v>
      </c>
      <c r="BA165" s="21"/>
      <c r="BB165" s="64">
        <v>0</v>
      </c>
      <c r="BC165" s="21"/>
      <c r="BD165" s="66">
        <f>IF($AR165,BB165/$AR165*100,0)</f>
        <v>0</v>
      </c>
      <c r="BE165" s="21"/>
      <c r="BF165" s="64">
        <v>371903</v>
      </c>
      <c r="BG165" s="21"/>
      <c r="BH165" s="10">
        <v>51</v>
      </c>
      <c r="BI165" s="21"/>
      <c r="BJ165" s="96">
        <v>10829</v>
      </c>
      <c r="BK165" s="21"/>
      <c r="BL165" s="96">
        <f>IF(E165,$BJ165,0)</f>
        <v>10829</v>
      </c>
      <c r="BM165" s="21"/>
      <c r="BN165" s="96">
        <f>IF(M165,$BJ165,0)</f>
        <v>10829</v>
      </c>
      <c r="BO165" s="21"/>
      <c r="BP165" s="96">
        <f>IF(S165,$BJ165,0)</f>
        <v>10829</v>
      </c>
      <c r="BQ165" s="21"/>
      <c r="BR165" s="96">
        <f>IF(AF165,$BJ165,0)</f>
        <v>10829</v>
      </c>
      <c r="BS165" s="21"/>
      <c r="BT165" s="96">
        <f>IF(AL165,$BJ165,0)</f>
        <v>10829</v>
      </c>
    </row>
    <row r="166" spans="1:72" ht="8.85" customHeight="1" x14ac:dyDescent="0.3">
      <c r="A166" s="10">
        <v>52</v>
      </c>
      <c r="B166" s="21"/>
      <c r="C166" s="10" t="s">
        <v>176</v>
      </c>
      <c r="D166" s="21"/>
      <c r="E166" s="70">
        <v>0</v>
      </c>
      <c r="F166" s="21"/>
      <c r="G166" s="66">
        <v>0</v>
      </c>
      <c r="H166" s="21"/>
      <c r="I166" s="66">
        <f>IF(G$219,G166/G$219*100,0)</f>
        <v>0</v>
      </c>
      <c r="J166" s="21"/>
      <c r="K166" s="70">
        <v>0</v>
      </c>
      <c r="L166" s="21"/>
      <c r="M166" s="70">
        <v>0</v>
      </c>
      <c r="N166" s="21"/>
      <c r="O166" s="66">
        <v>0</v>
      </c>
      <c r="P166" s="21"/>
      <c r="Q166" s="66">
        <f>IF(O$219,O166/O$219*100,0)</f>
        <v>0</v>
      </c>
      <c r="R166" s="21"/>
      <c r="S166" s="70">
        <v>0</v>
      </c>
      <c r="T166" s="21"/>
      <c r="U166" s="66">
        <v>0</v>
      </c>
      <c r="V166" s="21"/>
      <c r="W166" s="66">
        <f>IF(U$219,U166/U$219*100,0)</f>
        <v>0</v>
      </c>
      <c r="X166" s="21"/>
      <c r="Y166" s="70">
        <v>0</v>
      </c>
      <c r="Z166" s="21"/>
      <c r="AA166" s="70">
        <v>0</v>
      </c>
      <c r="AB166" s="21"/>
      <c r="AC166" s="70">
        <v>0</v>
      </c>
      <c r="AD166" s="21"/>
      <c r="AE166" s="21"/>
      <c r="AF166" s="70">
        <v>0</v>
      </c>
      <c r="AG166" s="21"/>
      <c r="AH166" s="71">
        <v>0</v>
      </c>
      <c r="AI166" s="21"/>
      <c r="AJ166" s="71">
        <f>IF(AH$219,AH166/AH$219*100,0)</f>
        <v>0</v>
      </c>
      <c r="AK166" s="21"/>
      <c r="AL166" s="70">
        <v>0</v>
      </c>
      <c r="AM166" s="21"/>
      <c r="AN166" s="66">
        <v>0</v>
      </c>
      <c r="AO166" s="21"/>
      <c r="AP166" s="66">
        <f>IF(AN$219,AN166/AN$219*100,0)</f>
        <v>0</v>
      </c>
      <c r="AQ166" s="21"/>
      <c r="AR166" s="70">
        <f>(E166+M166+S166+AF166+AL166)</f>
        <v>0</v>
      </c>
      <c r="AS166" s="21"/>
      <c r="AT166" s="70">
        <v>0</v>
      </c>
      <c r="AU166" s="21"/>
      <c r="AV166" s="66">
        <f>IF($AR166,AT166/$AR166*100,0)</f>
        <v>0</v>
      </c>
      <c r="AW166" s="21"/>
      <c r="AX166" s="70">
        <v>0</v>
      </c>
      <c r="AY166" s="21"/>
      <c r="AZ166" s="66">
        <f>IF($AR166,AX166/$AR166*100,0)</f>
        <v>0</v>
      </c>
      <c r="BA166" s="21"/>
      <c r="BB166" s="70">
        <v>0</v>
      </c>
      <c r="BC166" s="21"/>
      <c r="BD166" s="66">
        <f>IF($AR166,BB166/$AR166*100,0)</f>
        <v>0</v>
      </c>
      <c r="BE166" s="21"/>
      <c r="BF166" s="70">
        <v>0</v>
      </c>
      <c r="BG166" s="21"/>
      <c r="BH166" s="10">
        <v>52</v>
      </c>
      <c r="BI166" s="21"/>
      <c r="BJ166" s="96">
        <v>0</v>
      </c>
      <c r="BK166" s="21"/>
      <c r="BL166" s="96">
        <f>IF(E166,$BJ166,0)</f>
        <v>0</v>
      </c>
      <c r="BM166" s="21"/>
      <c r="BN166" s="96">
        <f>IF(M166,$BJ166,0)</f>
        <v>0</v>
      </c>
      <c r="BO166" s="21"/>
      <c r="BP166" s="96">
        <f>IF(S166,$BJ166,0)</f>
        <v>0</v>
      </c>
      <c r="BQ166" s="21"/>
      <c r="BR166" s="96">
        <f>IF(AF166,$BJ166,0)</f>
        <v>0</v>
      </c>
      <c r="BS166" s="21"/>
      <c r="BT166" s="96">
        <f>IF(AL166,$BJ166,0)</f>
        <v>0</v>
      </c>
    </row>
    <row r="167" spans="1:72" ht="8.85" customHeight="1" x14ac:dyDescent="0.3">
      <c r="A167" s="10">
        <v>53</v>
      </c>
      <c r="B167" s="21"/>
      <c r="C167" s="10" t="s">
        <v>177</v>
      </c>
      <c r="D167" s="21"/>
      <c r="E167" s="70">
        <v>68025018</v>
      </c>
      <c r="F167" s="21"/>
      <c r="G167" s="66">
        <f>(E167/$BJ167)</f>
        <v>164.49202265286087</v>
      </c>
      <c r="H167" s="21"/>
      <c r="I167" s="66">
        <f>IF(G$219,G167/G$219*100,0)</f>
        <v>84.763237728257351</v>
      </c>
      <c r="J167" s="21"/>
      <c r="K167" s="70">
        <v>67511396</v>
      </c>
      <c r="L167" s="21"/>
      <c r="M167" s="70">
        <v>99010804</v>
      </c>
      <c r="N167" s="21"/>
      <c r="O167" s="66">
        <f>(M167/$BJ167)</f>
        <v>239.41908276225618</v>
      </c>
      <c r="P167" s="21"/>
      <c r="Q167" s="66">
        <f>IF(O$219,O167/O$219*100,0)</f>
        <v>120.66650162324517</v>
      </c>
      <c r="R167" s="21"/>
      <c r="S167" s="70">
        <v>32107475</v>
      </c>
      <c r="T167" s="21"/>
      <c r="U167" s="66">
        <f>(S167/$BJ167)</f>
        <v>77.63942826191041</v>
      </c>
      <c r="V167" s="21"/>
      <c r="W167" s="66">
        <f>IF(U$219,U167/U$219*100,0)</f>
        <v>66.570793952504062</v>
      </c>
      <c r="X167" s="21"/>
      <c r="Y167" s="70">
        <v>23684905</v>
      </c>
      <c r="Z167" s="21"/>
      <c r="AA167" s="70">
        <v>2942300</v>
      </c>
      <c r="AB167" s="21"/>
      <c r="AC167" s="70">
        <v>2093761</v>
      </c>
      <c r="AD167" s="21"/>
      <c r="AE167" s="21"/>
      <c r="AF167" s="70">
        <v>9621397</v>
      </c>
      <c r="AG167" s="21"/>
      <c r="AH167" s="71">
        <f>(AF167/$BJ167)</f>
        <v>23.26560285917407</v>
      </c>
      <c r="AI167" s="21"/>
      <c r="AJ167" s="71">
        <f>IF(AH$219,AH167/AH$219*100,0)</f>
        <v>138.91404336327008</v>
      </c>
      <c r="AK167" s="21"/>
      <c r="AL167" s="70">
        <v>11291170</v>
      </c>
      <c r="AM167" s="21"/>
      <c r="AN167" s="66">
        <f>(AL167/$BJ167)</f>
        <v>27.303298786592059</v>
      </c>
      <c r="AO167" s="21"/>
      <c r="AP167" s="66">
        <f>IF(AN$219,AN167/AN$219*100,0)</f>
        <v>62.968441485378911</v>
      </c>
      <c r="AQ167" s="21"/>
      <c r="AR167" s="70">
        <f>(E167+M167+S167+AF167+AL167)</f>
        <v>220055864</v>
      </c>
      <c r="AS167" s="21"/>
      <c r="AT167" s="70">
        <v>16419861</v>
      </c>
      <c r="AU167" s="21"/>
      <c r="AV167" s="66">
        <f>IF($AR167,AT167/$AR167*100,0)</f>
        <v>7.4616784581573334</v>
      </c>
      <c r="AW167" s="21"/>
      <c r="AX167" s="70">
        <v>590258</v>
      </c>
      <c r="AY167" s="21"/>
      <c r="AZ167" s="66">
        <f>IF($AR167,AX167/$AR167*100,0)</f>
        <v>0.26823097974794252</v>
      </c>
      <c r="BA167" s="21"/>
      <c r="BB167" s="70">
        <v>658186</v>
      </c>
      <c r="BC167" s="21"/>
      <c r="BD167" s="66">
        <f>IF($AR167,BB167/$AR167*100,0)</f>
        <v>0.29909950502386973</v>
      </c>
      <c r="BE167" s="21"/>
      <c r="BF167" s="70">
        <v>5708497</v>
      </c>
      <c r="BG167" s="21"/>
      <c r="BH167" s="10">
        <v>53</v>
      </c>
      <c r="BI167" s="21"/>
      <c r="BJ167" s="96">
        <v>413546</v>
      </c>
      <c r="BK167" s="21"/>
      <c r="BL167" s="96">
        <f>IF(E167,$BJ167,0)</f>
        <v>413546</v>
      </c>
      <c r="BM167" s="21"/>
      <c r="BN167" s="96">
        <f>IF(M167,$BJ167,0)</f>
        <v>413546</v>
      </c>
      <c r="BO167" s="21"/>
      <c r="BP167" s="96">
        <f>IF(S167,$BJ167,0)</f>
        <v>413546</v>
      </c>
      <c r="BQ167" s="21"/>
      <c r="BR167" s="96">
        <f>IF(AF167,$BJ167,0)</f>
        <v>413546</v>
      </c>
      <c r="BS167" s="21"/>
      <c r="BT167" s="96">
        <f>IF(AL167,$BJ167,0)</f>
        <v>413546</v>
      </c>
    </row>
    <row r="168" spans="1:72" ht="8.85" customHeight="1" x14ac:dyDescent="0.3">
      <c r="A168" s="10">
        <v>54</v>
      </c>
      <c r="B168" s="21"/>
      <c r="C168" s="10" t="s">
        <v>178</v>
      </c>
      <c r="D168" s="21"/>
      <c r="E168" s="70">
        <v>5338614</v>
      </c>
      <c r="F168" s="21"/>
      <c r="G168" s="66">
        <f>(E168/$BJ168)</f>
        <v>145.78410704533042</v>
      </c>
      <c r="H168" s="21"/>
      <c r="I168" s="66">
        <f>IF(G$219,G168/G$219*100,0)</f>
        <v>75.122992125661867</v>
      </c>
      <c r="J168" s="21"/>
      <c r="K168" s="70">
        <v>5338614</v>
      </c>
      <c r="L168" s="21"/>
      <c r="M168" s="70">
        <v>7125066</v>
      </c>
      <c r="N168" s="21"/>
      <c r="O168" s="66">
        <f>(M168/$BJ168)</f>
        <v>194.56761332605134</v>
      </c>
      <c r="P168" s="21"/>
      <c r="Q168" s="66">
        <f>IF(O$219,O168/O$219*100,0)</f>
        <v>98.061495175605657</v>
      </c>
      <c r="R168" s="21"/>
      <c r="S168" s="70">
        <v>5216538</v>
      </c>
      <c r="T168" s="21"/>
      <c r="U168" s="66">
        <f>(S168/$BJ168)</f>
        <v>142.45051884216275</v>
      </c>
      <c r="V168" s="21"/>
      <c r="W168" s="66">
        <f>IF(U$219,U168/U$219*100,0)</f>
        <v>122.14211709904177</v>
      </c>
      <c r="X168" s="21"/>
      <c r="Y168" s="70">
        <v>0</v>
      </c>
      <c r="Z168" s="21"/>
      <c r="AA168" s="70">
        <v>2170846</v>
      </c>
      <c r="AB168" s="21"/>
      <c r="AC168" s="70">
        <v>0</v>
      </c>
      <c r="AD168" s="21"/>
      <c r="AE168" s="21"/>
      <c r="AF168" s="70">
        <v>674623</v>
      </c>
      <c r="AG168" s="21"/>
      <c r="AH168" s="71">
        <f>(AF168/$BJ168)</f>
        <v>18.42225559803386</v>
      </c>
      <c r="AI168" s="21"/>
      <c r="AJ168" s="71">
        <f>IF(AH$219,AH168/AH$219*100,0)</f>
        <v>109.99543095808562</v>
      </c>
      <c r="AK168" s="21"/>
      <c r="AL168" s="70">
        <v>1199789</v>
      </c>
      <c r="AM168" s="21"/>
      <c r="AN168" s="66">
        <f>(AL168/$BJ168)</f>
        <v>32.763216821409067</v>
      </c>
      <c r="AO168" s="21"/>
      <c r="AP168" s="66">
        <f>IF(AN$219,AN168/AN$219*100,0)</f>
        <v>75.560419179267384</v>
      </c>
      <c r="AQ168" s="21"/>
      <c r="AR168" s="70">
        <f>(E168+M168+S168+AF168+AL168)</f>
        <v>19554630</v>
      </c>
      <c r="AS168" s="21"/>
      <c r="AT168" s="70">
        <v>2930417</v>
      </c>
      <c r="AU168" s="21"/>
      <c r="AV168" s="66">
        <f>IF($AR168,AT168/$AR168*100,0)</f>
        <v>14.985796202740731</v>
      </c>
      <c r="AW168" s="21"/>
      <c r="AX168" s="70">
        <v>117798</v>
      </c>
      <c r="AY168" s="21"/>
      <c r="AZ168" s="66">
        <f>IF($AR168,AX168/$AR168*100,0)</f>
        <v>0.60240464790180126</v>
      </c>
      <c r="BA168" s="21"/>
      <c r="BB168" s="70">
        <v>65369</v>
      </c>
      <c r="BC168" s="21"/>
      <c r="BD168" s="66">
        <f>IF($AR168,BB168/$AR168*100,0)</f>
        <v>0.33428911720651322</v>
      </c>
      <c r="BE168" s="21"/>
      <c r="BF168" s="70">
        <v>2245117</v>
      </c>
      <c r="BG168" s="21"/>
      <c r="BH168" s="10">
        <v>54</v>
      </c>
      <c r="BI168" s="21"/>
      <c r="BJ168" s="96">
        <v>36620</v>
      </c>
      <c r="BK168" s="21"/>
      <c r="BL168" s="96">
        <f>IF(E168,$BJ168,0)</f>
        <v>36620</v>
      </c>
      <c r="BM168" s="21"/>
      <c r="BN168" s="96">
        <f>IF(M168,$BJ168,0)</f>
        <v>36620</v>
      </c>
      <c r="BO168" s="21"/>
      <c r="BP168" s="96">
        <f>IF(S168,$BJ168,0)</f>
        <v>36620</v>
      </c>
      <c r="BQ168" s="21"/>
      <c r="BR168" s="96">
        <f>IF(AF168,$BJ168,0)</f>
        <v>36620</v>
      </c>
      <c r="BS168" s="21"/>
      <c r="BT168" s="96">
        <f>IF(AL168,$BJ168,0)</f>
        <v>36620</v>
      </c>
    </row>
    <row r="169" spans="1:72" ht="8.85" customHeight="1" x14ac:dyDescent="0.3">
      <c r="A169" s="10">
        <v>55</v>
      </c>
      <c r="B169" s="21"/>
      <c r="C169" s="10" t="s">
        <v>179</v>
      </c>
      <c r="D169" s="21"/>
      <c r="E169" s="70">
        <v>1069489</v>
      </c>
      <c r="F169" s="21"/>
      <c r="G169" s="66">
        <f>(E169/$BJ169)</f>
        <v>87.33374162991997</v>
      </c>
      <c r="H169" s="21"/>
      <c r="I169" s="66">
        <f>IF(G$219,G169/G$219*100,0)</f>
        <v>45.003341706713243</v>
      </c>
      <c r="J169" s="21"/>
      <c r="K169" s="70">
        <v>1069489</v>
      </c>
      <c r="L169" s="21"/>
      <c r="M169" s="70">
        <v>315552</v>
      </c>
      <c r="N169" s="21"/>
      <c r="O169" s="66">
        <f>(M169/$BJ169)</f>
        <v>25.767760901518862</v>
      </c>
      <c r="P169" s="21"/>
      <c r="Q169" s="66">
        <f>IF(O$219,O169/O$219*100,0)</f>
        <v>12.986874424450404</v>
      </c>
      <c r="R169" s="21"/>
      <c r="S169" s="70">
        <v>1791070</v>
      </c>
      <c r="T169" s="21"/>
      <c r="U169" s="66">
        <f>(S169/$BJ169)</f>
        <v>146.25755348685286</v>
      </c>
      <c r="V169" s="21"/>
      <c r="W169" s="66">
        <f>IF(U$219,U169/U$219*100,0)</f>
        <v>125.40640335894</v>
      </c>
      <c r="X169" s="21"/>
      <c r="Y169" s="70">
        <v>0</v>
      </c>
      <c r="Z169" s="21"/>
      <c r="AA169" s="70">
        <v>1791070</v>
      </c>
      <c r="AB169" s="21"/>
      <c r="AC169" s="70">
        <v>0</v>
      </c>
      <c r="AD169" s="21"/>
      <c r="AE169" s="21"/>
      <c r="AF169" s="70">
        <v>91449</v>
      </c>
      <c r="AG169" s="21"/>
      <c r="AH169" s="71">
        <f>(AF169/$BJ169)</f>
        <v>7.4676629103380696</v>
      </c>
      <c r="AI169" s="21"/>
      <c r="AJ169" s="71">
        <f>IF(AH$219,AH169/AH$219*100,0)</f>
        <v>44.587851672192294</v>
      </c>
      <c r="AK169" s="21"/>
      <c r="AL169" s="70">
        <v>181438</v>
      </c>
      <c r="AM169" s="21"/>
      <c r="AN169" s="66">
        <f>(AL169/$BJ169)</f>
        <v>14.816103217377103</v>
      </c>
      <c r="AO169" s="21"/>
      <c r="AP169" s="66">
        <f>IF(AN$219,AN169/AN$219*100,0)</f>
        <v>34.169751273530743</v>
      </c>
      <c r="AQ169" s="21"/>
      <c r="AR169" s="70">
        <f>(E169+M169+S169+AF169+AL169)</f>
        <v>3448998</v>
      </c>
      <c r="AS169" s="21"/>
      <c r="AT169" s="70">
        <v>1271727</v>
      </c>
      <c r="AU169" s="21"/>
      <c r="AV169" s="71">
        <f>IF($AR169,AT169/$AR169*100,0)</f>
        <v>36.872361190119562</v>
      </c>
      <c r="AW169" s="21"/>
      <c r="AX169" s="70">
        <v>162042</v>
      </c>
      <c r="AY169" s="21"/>
      <c r="AZ169" s="71">
        <f>IF($AR169,AX169/$AR169*100,0)</f>
        <v>4.6982340958156543</v>
      </c>
      <c r="BA169" s="21"/>
      <c r="BB169" s="70">
        <v>0</v>
      </c>
      <c r="BC169" s="21"/>
      <c r="BD169" s="71">
        <f>IF($AR169,BB169/$AR169*100,0)</f>
        <v>0</v>
      </c>
      <c r="BE169" s="21"/>
      <c r="BF169" s="70">
        <v>638143</v>
      </c>
      <c r="BG169" s="21"/>
      <c r="BH169" s="10">
        <v>55</v>
      </c>
      <c r="BI169" s="21"/>
      <c r="BJ169" s="96">
        <v>12246</v>
      </c>
      <c r="BK169" s="21"/>
      <c r="BL169" s="96">
        <f>IF(E169,$BJ169,0)</f>
        <v>12246</v>
      </c>
      <c r="BM169" s="21"/>
      <c r="BN169" s="96">
        <f>IF(M169,$BJ169,0)</f>
        <v>12246</v>
      </c>
      <c r="BO169" s="21"/>
      <c r="BP169" s="96">
        <f>IF(S169,$BJ169,0)</f>
        <v>12246</v>
      </c>
      <c r="BQ169" s="21"/>
      <c r="BR169" s="96">
        <f>IF(AF169,$BJ169,0)</f>
        <v>12246</v>
      </c>
      <c r="BS169" s="21"/>
      <c r="BT169" s="96">
        <f>IF(AL169,$BJ169,0)</f>
        <v>12246</v>
      </c>
    </row>
    <row r="170" spans="1:72"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9"/>
      <c r="BI170" s="21"/>
      <c r="BJ170" s="27"/>
      <c r="BK170" s="21"/>
      <c r="BL170" s="21"/>
      <c r="BM170" s="21"/>
      <c r="BN170" s="21"/>
      <c r="BO170" s="21"/>
      <c r="BP170" s="21"/>
      <c r="BQ170" s="21"/>
      <c r="BR170" s="21"/>
      <c r="BS170" s="21"/>
      <c r="BT170" s="21"/>
    </row>
    <row r="171" spans="1:72" ht="8.85" customHeight="1" x14ac:dyDescent="0.3">
      <c r="A171" s="10">
        <v>56</v>
      </c>
      <c r="B171" s="21"/>
      <c r="C171" s="10" t="s">
        <v>180</v>
      </c>
      <c r="D171" s="21"/>
      <c r="E171" s="70">
        <v>2260988</v>
      </c>
      <c r="F171" s="21"/>
      <c r="G171" s="66">
        <f>(E171/$BJ171)</f>
        <v>170.62772620934268</v>
      </c>
      <c r="H171" s="21"/>
      <c r="I171" s="66">
        <f>IF(G$219,G171/G$219*100,0)</f>
        <v>87.924984363750724</v>
      </c>
      <c r="J171" s="21"/>
      <c r="K171" s="70">
        <v>2260988</v>
      </c>
      <c r="L171" s="21"/>
      <c r="M171" s="70">
        <v>2577502</v>
      </c>
      <c r="N171" s="21"/>
      <c r="O171" s="66">
        <f>(M171/$BJ171)</f>
        <v>194.51377254546827</v>
      </c>
      <c r="P171" s="21"/>
      <c r="Q171" s="66">
        <f>IF(O$219,O171/O$219*100,0)</f>
        <v>98.034359583226504</v>
      </c>
      <c r="R171" s="21"/>
      <c r="S171" s="70">
        <v>1659664</v>
      </c>
      <c r="T171" s="21"/>
      <c r="U171" s="66">
        <f>(S171/$BJ171)</f>
        <v>125.24820768243906</v>
      </c>
      <c r="V171" s="21"/>
      <c r="W171" s="66">
        <f>IF(U$219,U171/U$219*100,0)</f>
        <v>107.39224660981452</v>
      </c>
      <c r="X171" s="21"/>
      <c r="Y171" s="70">
        <v>0</v>
      </c>
      <c r="Z171" s="21"/>
      <c r="AA171" s="70">
        <v>1497560</v>
      </c>
      <c r="AB171" s="21"/>
      <c r="AC171" s="70">
        <v>162044</v>
      </c>
      <c r="AD171" s="21"/>
      <c r="AE171" s="21"/>
      <c r="AF171" s="70">
        <v>270326</v>
      </c>
      <c r="AG171" s="21"/>
      <c r="AH171" s="71">
        <f>(AF171/$BJ171)</f>
        <v>20.40042260961437</v>
      </c>
      <c r="AI171" s="21"/>
      <c r="AJ171" s="71">
        <f>IF(AH$219,AH171/AH$219*100,0)</f>
        <v>121.80665199928586</v>
      </c>
      <c r="AK171" s="21"/>
      <c r="AL171" s="70">
        <v>294074</v>
      </c>
      <c r="AM171" s="21"/>
      <c r="AN171" s="66">
        <f>(AL171/$BJ171)</f>
        <v>22.192589238548035</v>
      </c>
      <c r="AO171" s="21"/>
      <c r="AP171" s="66">
        <f>IF(AN$219,AN171/AN$219*100,0)</f>
        <v>51.181828532851291</v>
      </c>
      <c r="AQ171" s="21"/>
      <c r="AR171" s="70">
        <f>(E171+M171+S171+AF171+AL171)</f>
        <v>7062554</v>
      </c>
      <c r="AS171" s="21"/>
      <c r="AT171" s="70">
        <v>1442840</v>
      </c>
      <c r="AU171" s="21"/>
      <c r="AV171" s="71">
        <f>IF($AR171,AT171/$AR171*100,0)</f>
        <v>20.429436716519263</v>
      </c>
      <c r="AW171" s="21"/>
      <c r="AX171" s="70">
        <v>53732</v>
      </c>
      <c r="AY171" s="21"/>
      <c r="AZ171" s="71">
        <f>IF($AR171,AX171/$AR171*100,0)</f>
        <v>0.76080126254609881</v>
      </c>
      <c r="BA171" s="21"/>
      <c r="BB171" s="70">
        <v>12994</v>
      </c>
      <c r="BC171" s="21"/>
      <c r="BD171" s="71">
        <f>IF($AR171,BB171/$AR171*100,0)</f>
        <v>0.18398443395972616</v>
      </c>
      <c r="BE171" s="21"/>
      <c r="BF171" s="70">
        <v>565264</v>
      </c>
      <c r="BG171" s="21"/>
      <c r="BH171" s="10">
        <v>56</v>
      </c>
      <c r="BI171" s="21"/>
      <c r="BJ171" s="96">
        <v>13251</v>
      </c>
      <c r="BK171" s="21"/>
      <c r="BL171" s="96">
        <f>IF(E171,$BJ171,0)</f>
        <v>13251</v>
      </c>
      <c r="BM171" s="21"/>
      <c r="BN171" s="96">
        <f>IF(M171,$BJ171,0)</f>
        <v>13251</v>
      </c>
      <c r="BO171" s="21"/>
      <c r="BP171" s="96">
        <f>IF(S171,$BJ171,0)</f>
        <v>13251</v>
      </c>
      <c r="BQ171" s="21"/>
      <c r="BR171" s="96">
        <f>IF(AF171,$BJ171,0)</f>
        <v>13251</v>
      </c>
      <c r="BS171" s="21"/>
      <c r="BT171" s="96">
        <f>IF(AL171,$BJ171,0)</f>
        <v>13251</v>
      </c>
    </row>
    <row r="172" spans="1:72" ht="8.85" customHeight="1" x14ac:dyDescent="0.3">
      <c r="A172" s="10">
        <v>57</v>
      </c>
      <c r="B172" s="21"/>
      <c r="C172" s="10" t="s">
        <v>181</v>
      </c>
      <c r="D172" s="21"/>
      <c r="E172" s="70">
        <v>1441651</v>
      </c>
      <c r="F172" s="21"/>
      <c r="G172" s="66">
        <f>(E172/$BJ172)</f>
        <v>166.76124927703876</v>
      </c>
      <c r="H172" s="21"/>
      <c r="I172" s="66">
        <f>IF(G$219,G172/G$219*100,0)</f>
        <v>85.932577084065542</v>
      </c>
      <c r="J172" s="21"/>
      <c r="K172" s="70">
        <v>1441651</v>
      </c>
      <c r="L172" s="21"/>
      <c r="M172" s="70">
        <v>550645</v>
      </c>
      <c r="N172" s="21"/>
      <c r="O172" s="66">
        <f>(M172/$BJ172)</f>
        <v>63.695199537304802</v>
      </c>
      <c r="P172" s="21"/>
      <c r="Q172" s="66">
        <f>IF(O$219,O172/O$219*100,0)</f>
        <v>32.102190058063215</v>
      </c>
      <c r="R172" s="21"/>
      <c r="S172" s="70">
        <v>625604</v>
      </c>
      <c r="T172" s="21"/>
      <c r="U172" s="66">
        <f>(S172/$BJ172)</f>
        <v>72.365991902834011</v>
      </c>
      <c r="V172" s="21"/>
      <c r="W172" s="66">
        <f>IF(U$219,U172/U$219*100,0)</f>
        <v>62.049162957264684</v>
      </c>
      <c r="X172" s="21"/>
      <c r="Y172" s="70">
        <v>0</v>
      </c>
      <c r="Z172" s="21"/>
      <c r="AA172" s="70">
        <v>625604</v>
      </c>
      <c r="AB172" s="21"/>
      <c r="AC172" s="70">
        <v>0</v>
      </c>
      <c r="AD172" s="21"/>
      <c r="AE172" s="21"/>
      <c r="AF172" s="70">
        <v>149602</v>
      </c>
      <c r="AG172" s="21"/>
      <c r="AH172" s="71">
        <f>(AF172/$BJ172)</f>
        <v>17.305031810294967</v>
      </c>
      <c r="AI172" s="21"/>
      <c r="AJ172" s="71">
        <f>IF(AH$219,AH172/AH$219*100,0)</f>
        <v>103.32472164374519</v>
      </c>
      <c r="AK172" s="21"/>
      <c r="AL172" s="70">
        <v>103294</v>
      </c>
      <c r="AM172" s="21"/>
      <c r="AN172" s="66">
        <f>(AL172/$BJ172)</f>
        <v>11.94840948525159</v>
      </c>
      <c r="AO172" s="21"/>
      <c r="AP172" s="66">
        <f>IF(AN$219,AN172/AN$219*100,0)</f>
        <v>27.556110688166434</v>
      </c>
      <c r="AQ172" s="21"/>
      <c r="AR172" s="70">
        <f>(E172+M172+S172+AF172+AL172)</f>
        <v>2870796</v>
      </c>
      <c r="AS172" s="21"/>
      <c r="AT172" s="70">
        <v>659640</v>
      </c>
      <c r="AU172" s="21"/>
      <c r="AV172" s="71">
        <f>IF($AR172,AT172/$AR172*100,0)</f>
        <v>22.977599244251419</v>
      </c>
      <c r="AW172" s="21"/>
      <c r="AX172" s="70">
        <v>44366</v>
      </c>
      <c r="AY172" s="21"/>
      <c r="AZ172" s="71">
        <f>IF($AR172,AX172/$AR172*100,0)</f>
        <v>1.5454250319423604</v>
      </c>
      <c r="BA172" s="21"/>
      <c r="BB172" s="70">
        <v>0</v>
      </c>
      <c r="BC172" s="21"/>
      <c r="BD172" s="71">
        <f>IF($AR172,BB172/$AR172*100,0)</f>
        <v>0</v>
      </c>
      <c r="BE172" s="21"/>
      <c r="BF172" s="70">
        <v>27214</v>
      </c>
      <c r="BG172" s="21"/>
      <c r="BH172" s="10">
        <v>57</v>
      </c>
      <c r="BI172" s="21"/>
      <c r="BJ172" s="96">
        <v>8645</v>
      </c>
      <c r="BK172" s="21"/>
      <c r="BL172" s="96">
        <f>IF(E172,$BJ172,0)</f>
        <v>8645</v>
      </c>
      <c r="BM172" s="21"/>
      <c r="BN172" s="96">
        <f>IF(M172,$BJ172,0)</f>
        <v>8645</v>
      </c>
      <c r="BO172" s="21"/>
      <c r="BP172" s="96">
        <f>IF(S172,$BJ172,0)</f>
        <v>8645</v>
      </c>
      <c r="BQ172" s="21"/>
      <c r="BR172" s="96">
        <f>IF(AF172,$BJ172,0)</f>
        <v>8645</v>
      </c>
      <c r="BS172" s="21"/>
      <c r="BT172" s="96">
        <f>IF(AL172,$BJ172,0)</f>
        <v>8645</v>
      </c>
    </row>
    <row r="173" spans="1:72" ht="8.85" customHeight="1" x14ac:dyDescent="0.3">
      <c r="A173" s="10">
        <v>58</v>
      </c>
      <c r="B173" s="21"/>
      <c r="C173" s="10" t="s">
        <v>182</v>
      </c>
      <c r="D173" s="21"/>
      <c r="E173" s="70">
        <v>9334973</v>
      </c>
      <c r="F173" s="21"/>
      <c r="G173" s="66">
        <f>(E173/$BJ173)</f>
        <v>301.93657211243004</v>
      </c>
      <c r="H173" s="21"/>
      <c r="I173" s="66">
        <f>IF(G$219,G173/G$219*100,0)</f>
        <v>155.58883055886545</v>
      </c>
      <c r="J173" s="21"/>
      <c r="K173" s="70">
        <v>9334973</v>
      </c>
      <c r="L173" s="21"/>
      <c r="M173" s="70">
        <v>1477740</v>
      </c>
      <c r="N173" s="21"/>
      <c r="O173" s="66">
        <f>(M173/$BJ173)</f>
        <v>47.797004884044377</v>
      </c>
      <c r="P173" s="21"/>
      <c r="Q173" s="66">
        <f>IF(O$219,O173/O$219*100,0)</f>
        <v>24.089547503420768</v>
      </c>
      <c r="R173" s="21"/>
      <c r="S173" s="70">
        <v>3669097</v>
      </c>
      <c r="T173" s="21"/>
      <c r="U173" s="66">
        <f>(S173/$BJ173)</f>
        <v>118.67571239124106</v>
      </c>
      <c r="V173" s="21"/>
      <c r="W173" s="66">
        <f>IF(U$219,U173/U$219*100,0)</f>
        <v>101.75675650408948</v>
      </c>
      <c r="X173" s="21"/>
      <c r="Y173" s="70">
        <v>0</v>
      </c>
      <c r="Z173" s="21"/>
      <c r="AA173" s="70">
        <v>3669097</v>
      </c>
      <c r="AB173" s="21"/>
      <c r="AC173" s="70">
        <v>0</v>
      </c>
      <c r="AD173" s="21"/>
      <c r="AE173" s="21"/>
      <c r="AF173" s="70">
        <v>252004</v>
      </c>
      <c r="AG173" s="21"/>
      <c r="AH173" s="71">
        <f>(AF173/$BJ173)</f>
        <v>8.1509848950415638</v>
      </c>
      <c r="AI173" s="21"/>
      <c r="AJ173" s="71">
        <f>IF(AH$219,AH173/AH$219*100,0)</f>
        <v>48.667824170164636</v>
      </c>
      <c r="AK173" s="21"/>
      <c r="AL173" s="70">
        <v>1970363</v>
      </c>
      <c r="AM173" s="21"/>
      <c r="AN173" s="66">
        <f>(AL173/$BJ173)</f>
        <v>63.730730665976644</v>
      </c>
      <c r="AO173" s="21"/>
      <c r="AP173" s="66">
        <f>IF(AN$219,AN173/AN$219*100,0)</f>
        <v>146.97948464497213</v>
      </c>
      <c r="AQ173" s="21"/>
      <c r="AR173" s="70">
        <f>(E173+M173+S173+AF173+AL173)</f>
        <v>16704177</v>
      </c>
      <c r="AS173" s="21"/>
      <c r="AT173" s="70">
        <v>5423492</v>
      </c>
      <c r="AU173" s="21"/>
      <c r="AV173" s="71">
        <f>IF($AR173,AT173/$AR173*100,0)</f>
        <v>32.467879141845778</v>
      </c>
      <c r="AW173" s="21"/>
      <c r="AX173" s="70">
        <v>98263</v>
      </c>
      <c r="AY173" s="21"/>
      <c r="AZ173" s="71">
        <f>IF($AR173,AX173/$AR173*100,0)</f>
        <v>0.58825406363929211</v>
      </c>
      <c r="BA173" s="21"/>
      <c r="BB173" s="70">
        <v>14626</v>
      </c>
      <c r="BC173" s="21"/>
      <c r="BD173" s="71">
        <f>IF($AR173,BB173/$AR173*100,0)</f>
        <v>8.7558938102727246E-2</v>
      </c>
      <c r="BE173" s="21"/>
      <c r="BF173" s="70">
        <v>881673</v>
      </c>
      <c r="BG173" s="21"/>
      <c r="BH173" s="10">
        <v>58</v>
      </c>
      <c r="BI173" s="21"/>
      <c r="BJ173" s="96">
        <v>30917</v>
      </c>
      <c r="BK173" s="21"/>
      <c r="BL173" s="96">
        <f>IF(E173,$BJ173,0)</f>
        <v>30917</v>
      </c>
      <c r="BM173" s="21"/>
      <c r="BN173" s="96">
        <f>IF(M173,$BJ173,0)</f>
        <v>30917</v>
      </c>
      <c r="BO173" s="21"/>
      <c r="BP173" s="96">
        <f>IF(S173,$BJ173,0)</f>
        <v>30917</v>
      </c>
      <c r="BQ173" s="21"/>
      <c r="BR173" s="96">
        <f>IF(AF173,$BJ173,0)</f>
        <v>30917</v>
      </c>
      <c r="BS173" s="21"/>
      <c r="BT173" s="96">
        <f>IF(AL173,$BJ173,0)</f>
        <v>30917</v>
      </c>
    </row>
    <row r="174" spans="1:72" ht="8.85" customHeight="1" x14ac:dyDescent="0.3">
      <c r="A174" s="10">
        <v>59</v>
      </c>
      <c r="B174" s="21"/>
      <c r="C174" s="10" t="s">
        <v>183</v>
      </c>
      <c r="D174" s="21"/>
      <c r="E174" s="70">
        <v>1789176</v>
      </c>
      <c r="F174" s="21"/>
      <c r="G174" s="66">
        <f>(E174/$BJ174)</f>
        <v>167.0253920836445</v>
      </c>
      <c r="H174" s="21"/>
      <c r="I174" s="66">
        <f>IF(G$219,G174/G$219*100,0)</f>
        <v>86.068690672733496</v>
      </c>
      <c r="J174" s="21"/>
      <c r="K174" s="70">
        <v>1789176</v>
      </c>
      <c r="L174" s="21"/>
      <c r="M174" s="70">
        <v>378528</v>
      </c>
      <c r="N174" s="21"/>
      <c r="O174" s="66">
        <f>(M174/$BJ174)</f>
        <v>35.336818521284542</v>
      </c>
      <c r="P174" s="21"/>
      <c r="Q174" s="66">
        <f>IF(O$219,O174/O$219*100,0)</f>
        <v>17.809650844302315</v>
      </c>
      <c r="R174" s="21"/>
      <c r="S174" s="70">
        <v>1232636</v>
      </c>
      <c r="T174" s="21"/>
      <c r="U174" s="66">
        <f>(S174/$BJ174)</f>
        <v>115.07057505601195</v>
      </c>
      <c r="V174" s="21"/>
      <c r="W174" s="66">
        <f>IF(U$219,U174/U$219*100,0)</f>
        <v>98.665584143772691</v>
      </c>
      <c r="X174" s="21"/>
      <c r="Y174" s="70">
        <v>0</v>
      </c>
      <c r="Z174" s="21"/>
      <c r="AA174" s="70">
        <v>1232636</v>
      </c>
      <c r="AB174" s="21"/>
      <c r="AC174" s="70">
        <v>0</v>
      </c>
      <c r="AD174" s="21"/>
      <c r="AE174" s="21"/>
      <c r="AF174" s="70">
        <v>87019</v>
      </c>
      <c r="AG174" s="21"/>
      <c r="AH174" s="71">
        <f>(AF174/$BJ174)</f>
        <v>8.1235063480209107</v>
      </c>
      <c r="AI174" s="21"/>
      <c r="AJ174" s="71">
        <f>IF(AH$219,AH174/AH$219*100,0)</f>
        <v>48.503755519311625</v>
      </c>
      <c r="AK174" s="21"/>
      <c r="AL174" s="70">
        <v>788927</v>
      </c>
      <c r="AM174" s="21"/>
      <c r="AN174" s="66">
        <f>(AL174/$BJ174)</f>
        <v>73.648898431665415</v>
      </c>
      <c r="AO174" s="21"/>
      <c r="AP174" s="66">
        <f>IF(AN$219,AN174/AN$219*100,0)</f>
        <v>169.85333485176969</v>
      </c>
      <c r="AQ174" s="21"/>
      <c r="AR174" s="70">
        <f>(E174+M174+S174+AF174+AL174)</f>
        <v>4276286</v>
      </c>
      <c r="AS174" s="21"/>
      <c r="AT174" s="70">
        <v>1034014</v>
      </c>
      <c r="AU174" s="21"/>
      <c r="AV174" s="71">
        <f>IF($AR174,AT174/$AR174*100,0)</f>
        <v>24.180188135218273</v>
      </c>
      <c r="AW174" s="21"/>
      <c r="AX174" s="70">
        <v>12901</v>
      </c>
      <c r="AY174" s="21"/>
      <c r="AZ174" s="71">
        <f>IF($AR174,AX174/$AR174*100,0)</f>
        <v>0.30168702467515035</v>
      </c>
      <c r="BA174" s="21"/>
      <c r="BB174" s="70">
        <v>0</v>
      </c>
      <c r="BC174" s="21"/>
      <c r="BD174" s="71">
        <f>IF($AR174,BB174/$AR174*100,0)</f>
        <v>0</v>
      </c>
      <c r="BE174" s="21"/>
      <c r="BF174" s="70">
        <v>20364</v>
      </c>
      <c r="BG174" s="21"/>
      <c r="BH174" s="10">
        <v>59</v>
      </c>
      <c r="BI174" s="21"/>
      <c r="BJ174" s="96">
        <v>10712</v>
      </c>
      <c r="BK174" s="21"/>
      <c r="BL174" s="96">
        <f>IF(E174,$BJ174,0)</f>
        <v>10712</v>
      </c>
      <c r="BM174" s="21"/>
      <c r="BN174" s="96">
        <f>IF(M174,$BJ174,0)</f>
        <v>10712</v>
      </c>
      <c r="BO174" s="21"/>
      <c r="BP174" s="96">
        <f>IF(S174,$BJ174,0)</f>
        <v>10712</v>
      </c>
      <c r="BQ174" s="21"/>
      <c r="BR174" s="96">
        <f>IF(AF174,$BJ174,0)</f>
        <v>10712</v>
      </c>
      <c r="BS174" s="21"/>
      <c r="BT174" s="96">
        <f>IF(AL174,$BJ174,0)</f>
        <v>10712</v>
      </c>
    </row>
    <row r="175" spans="1:72" ht="8.85" customHeight="1" x14ac:dyDescent="0.3">
      <c r="A175" s="10">
        <v>60</v>
      </c>
      <c r="B175" s="21"/>
      <c r="C175" s="10" t="s">
        <v>184</v>
      </c>
      <c r="D175" s="21"/>
      <c r="E175" s="70">
        <v>6397784</v>
      </c>
      <c r="F175" s="21"/>
      <c r="G175" s="66">
        <f>(E175/$BJ175)</f>
        <v>63.931170245720622</v>
      </c>
      <c r="H175" s="21"/>
      <c r="I175" s="66">
        <f>IF(G$219,G175/G$219*100,0)</f>
        <v>32.943925756325804</v>
      </c>
      <c r="J175" s="21"/>
      <c r="K175" s="70">
        <v>6397784</v>
      </c>
      <c r="L175" s="21"/>
      <c r="M175" s="70">
        <v>3173998</v>
      </c>
      <c r="N175" s="21"/>
      <c r="O175" s="66">
        <f>(M175/$BJ175)</f>
        <v>31.716826716496957</v>
      </c>
      <c r="P175" s="21"/>
      <c r="Q175" s="66">
        <f>IF(O$219,O175/O$219*100,0)</f>
        <v>15.985185801880068</v>
      </c>
      <c r="R175" s="21"/>
      <c r="S175" s="70">
        <v>10935785</v>
      </c>
      <c r="T175" s="21"/>
      <c r="U175" s="66">
        <f>(S175/$BJ175)</f>
        <v>109.27807700378723</v>
      </c>
      <c r="V175" s="21"/>
      <c r="W175" s="66">
        <f>IF(U$219,U175/U$219*100,0)</f>
        <v>93.698891279882659</v>
      </c>
      <c r="X175" s="21"/>
      <c r="Y175" s="70">
        <v>2585287</v>
      </c>
      <c r="Z175" s="21"/>
      <c r="AA175" s="70">
        <v>8350498</v>
      </c>
      <c r="AB175" s="21"/>
      <c r="AC175" s="70">
        <v>0</v>
      </c>
      <c r="AD175" s="21"/>
      <c r="AE175" s="21"/>
      <c r="AF175" s="70">
        <v>369182</v>
      </c>
      <c r="AG175" s="21"/>
      <c r="AH175" s="71">
        <f>(AF175/$BJ175)</f>
        <v>3.6891269373357449</v>
      </c>
      <c r="AI175" s="21"/>
      <c r="AJ175" s="71">
        <f>IF(AH$219,AH175/AH$219*100,0)</f>
        <v>22.027004520262761</v>
      </c>
      <c r="AK175" s="21"/>
      <c r="AL175" s="70">
        <v>1987543</v>
      </c>
      <c r="AM175" s="21"/>
      <c r="AN175" s="66">
        <f>(AL175/$BJ175)</f>
        <v>19.860931519990405</v>
      </c>
      <c r="AO175" s="21"/>
      <c r="AP175" s="66">
        <f>IF(AN$219,AN175/AN$219*100,0)</f>
        <v>45.804425100302403</v>
      </c>
      <c r="AQ175" s="21"/>
      <c r="AR175" s="70">
        <f>(E175+M175+S175+AF175+AL175)</f>
        <v>22864292</v>
      </c>
      <c r="AS175" s="21"/>
      <c r="AT175" s="70">
        <v>6833153</v>
      </c>
      <c r="AU175" s="21"/>
      <c r="AV175" s="71">
        <f>IF($AR175,AT175/$AR175*100,0)</f>
        <v>29.885696876159557</v>
      </c>
      <c r="AW175" s="21"/>
      <c r="AX175" s="70">
        <v>86603</v>
      </c>
      <c r="AY175" s="21"/>
      <c r="AZ175" s="71">
        <f>IF($AR175,AX175/$AR175*100,0)</f>
        <v>0.37876965532105694</v>
      </c>
      <c r="BA175" s="21"/>
      <c r="BB175" s="70">
        <v>0</v>
      </c>
      <c r="BC175" s="21"/>
      <c r="BD175" s="71">
        <f>IF($AR175,BB175/$AR175*100,0)</f>
        <v>0</v>
      </c>
      <c r="BE175" s="21"/>
      <c r="BF175" s="70">
        <v>4104018</v>
      </c>
      <c r="BG175" s="21"/>
      <c r="BH175" s="10">
        <v>60</v>
      </c>
      <c r="BI175" s="21"/>
      <c r="BJ175" s="96">
        <v>100073</v>
      </c>
      <c r="BK175" s="21"/>
      <c r="BL175" s="96">
        <f>IF(E175,$BJ175,0)</f>
        <v>100073</v>
      </c>
      <c r="BM175" s="21"/>
      <c r="BN175" s="96">
        <f>IF(M175,$BJ175,0)</f>
        <v>100073</v>
      </c>
      <c r="BO175" s="21"/>
      <c r="BP175" s="96">
        <f>IF(S175,$BJ175,0)</f>
        <v>100073</v>
      </c>
      <c r="BQ175" s="21"/>
      <c r="BR175" s="96">
        <f>IF(AF175,$BJ175,0)</f>
        <v>100073</v>
      </c>
      <c r="BS175" s="21"/>
      <c r="BT175" s="96">
        <f>IF(AL175,$BJ175,0)</f>
        <v>100073</v>
      </c>
    </row>
    <row r="176" spans="1:72"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9"/>
      <c r="BI176" s="21"/>
      <c r="BJ176" s="27"/>
      <c r="BK176" s="21"/>
      <c r="BL176" s="21"/>
      <c r="BM176" s="21"/>
      <c r="BN176" s="21"/>
      <c r="BO176" s="21"/>
      <c r="BP176" s="21"/>
      <c r="BQ176" s="21"/>
      <c r="BR176" s="21"/>
      <c r="BS176" s="21"/>
      <c r="BT176" s="21"/>
    </row>
    <row r="177" spans="1:72" ht="8.85" customHeight="1" x14ac:dyDescent="0.3">
      <c r="A177" s="10">
        <v>61</v>
      </c>
      <c r="B177" s="21"/>
      <c r="C177" s="10" t="s">
        <v>185</v>
      </c>
      <c r="D177" s="21"/>
      <c r="E177" s="70">
        <v>1941966</v>
      </c>
      <c r="F177" s="21"/>
      <c r="G177" s="66">
        <f>(E177/$BJ177)</f>
        <v>131.26713532513182</v>
      </c>
      <c r="H177" s="21"/>
      <c r="I177" s="66">
        <f>IF(G$219,G177/G$219*100,0)</f>
        <v>67.642352607899923</v>
      </c>
      <c r="J177" s="21"/>
      <c r="K177" s="70">
        <v>1941966</v>
      </c>
      <c r="L177" s="21"/>
      <c r="M177" s="70">
        <v>2422975</v>
      </c>
      <c r="N177" s="21"/>
      <c r="O177" s="66">
        <f>(M177/$BJ177)</f>
        <v>163.78092469920239</v>
      </c>
      <c r="P177" s="21"/>
      <c r="Q177" s="66">
        <f>IF(O$219,O177/O$219*100,0)</f>
        <v>82.545096188917768</v>
      </c>
      <c r="R177" s="21"/>
      <c r="S177" s="70">
        <v>1246594</v>
      </c>
      <c r="T177" s="21"/>
      <c r="U177" s="66">
        <f>(S177/$BJ177)</f>
        <v>84.263485196701367</v>
      </c>
      <c r="V177" s="21"/>
      <c r="W177" s="66">
        <f>IF(U$219,U177/U$219*100,0)</f>
        <v>72.250494836545244</v>
      </c>
      <c r="X177" s="21"/>
      <c r="Y177" s="70">
        <v>0</v>
      </c>
      <c r="Z177" s="21"/>
      <c r="AA177" s="70">
        <v>1246594</v>
      </c>
      <c r="AB177" s="21"/>
      <c r="AC177" s="70">
        <v>0</v>
      </c>
      <c r="AD177" s="21"/>
      <c r="AE177" s="21"/>
      <c r="AF177" s="70">
        <v>305005</v>
      </c>
      <c r="AG177" s="21"/>
      <c r="AH177" s="71">
        <f>(AF177/$BJ177)</f>
        <v>20.616804109774233</v>
      </c>
      <c r="AI177" s="21"/>
      <c r="AJ177" s="71">
        <f>IF(AH$219,AH177/AH$219*100,0)</f>
        <v>123.09862063118244</v>
      </c>
      <c r="AK177" s="21"/>
      <c r="AL177" s="70">
        <v>270203</v>
      </c>
      <c r="AM177" s="21"/>
      <c r="AN177" s="66">
        <f>(AL177/$BJ177)</f>
        <v>18.264363931323508</v>
      </c>
      <c r="AO177" s="21"/>
      <c r="AP177" s="66">
        <f>IF(AN$219,AN177/AN$219*100,0)</f>
        <v>42.122328897561019</v>
      </c>
      <c r="AQ177" s="21"/>
      <c r="AR177" s="70">
        <f>(E177+M177+S177+AF177+AL177)</f>
        <v>6186743</v>
      </c>
      <c r="AS177" s="21"/>
      <c r="AT177" s="70">
        <v>1271192</v>
      </c>
      <c r="AU177" s="21"/>
      <c r="AV177" s="71">
        <f>IF($AR177,AT177/$AR177*100,0)</f>
        <v>20.547030966051118</v>
      </c>
      <c r="AW177" s="21"/>
      <c r="AX177" s="70">
        <v>28435</v>
      </c>
      <c r="AY177" s="21"/>
      <c r="AZ177" s="71">
        <f>IF($AR177,AX177/$AR177*100,0)</f>
        <v>0.45961178603992442</v>
      </c>
      <c r="BA177" s="21"/>
      <c r="BB177" s="70">
        <v>22138</v>
      </c>
      <c r="BC177" s="21"/>
      <c r="BD177" s="71">
        <f>IF($AR177,BB177/$AR177*100,0)</f>
        <v>0.35782963669252144</v>
      </c>
      <c r="BE177" s="21"/>
      <c r="BF177" s="70">
        <v>79287</v>
      </c>
      <c r="BG177" s="21"/>
      <c r="BH177" s="10">
        <v>61</v>
      </c>
      <c r="BI177" s="21"/>
      <c r="BJ177" s="96">
        <v>14794</v>
      </c>
      <c r="BK177" s="21"/>
      <c r="BL177" s="96">
        <f>IF(E177,$BJ177,0)</f>
        <v>14794</v>
      </c>
      <c r="BM177" s="21"/>
      <c r="BN177" s="96">
        <f>IF(M177,$BJ177,0)</f>
        <v>14794</v>
      </c>
      <c r="BO177" s="21"/>
      <c r="BP177" s="96">
        <f>IF(S177,$BJ177,0)</f>
        <v>14794</v>
      </c>
      <c r="BQ177" s="21"/>
      <c r="BR177" s="96">
        <f>IF(AF177,$BJ177,0)</f>
        <v>14794</v>
      </c>
      <c r="BS177" s="21"/>
      <c r="BT177" s="96">
        <f>IF(AL177,$BJ177,0)</f>
        <v>14794</v>
      </c>
    </row>
    <row r="178" spans="1:72" ht="8.85" customHeight="1" x14ac:dyDescent="0.3">
      <c r="A178" s="10">
        <v>62</v>
      </c>
      <c r="B178" s="21"/>
      <c r="C178" s="10" t="s">
        <v>186</v>
      </c>
      <c r="D178" s="21"/>
      <c r="E178" s="70">
        <v>3511680</v>
      </c>
      <c r="F178" s="21"/>
      <c r="G178" s="66">
        <f>(E178/$BJ178)</f>
        <v>152.24486256828231</v>
      </c>
      <c r="H178" s="21"/>
      <c r="I178" s="66">
        <f>IF(G$219,G178/G$219*100,0)</f>
        <v>78.45223902447249</v>
      </c>
      <c r="J178" s="21"/>
      <c r="K178" s="70">
        <v>3511680</v>
      </c>
      <c r="L178" s="21"/>
      <c r="M178" s="70">
        <v>4188959</v>
      </c>
      <c r="N178" s="21"/>
      <c r="O178" s="66">
        <f>(M178/$BJ178)</f>
        <v>181.60751755831095</v>
      </c>
      <c r="P178" s="21"/>
      <c r="Q178" s="66">
        <f>IF(O$219,O178/O$219*100,0)</f>
        <v>91.52964567157774</v>
      </c>
      <c r="R178" s="21"/>
      <c r="S178" s="70">
        <v>1296644</v>
      </c>
      <c r="T178" s="21"/>
      <c r="U178" s="66">
        <f>(S178/$BJ178)</f>
        <v>56.214514870371978</v>
      </c>
      <c r="V178" s="21"/>
      <c r="W178" s="66">
        <f>IF(U$219,U178/U$219*100,0)</f>
        <v>48.200314844557383</v>
      </c>
      <c r="X178" s="21"/>
      <c r="Y178" s="70">
        <v>0</v>
      </c>
      <c r="Z178" s="21"/>
      <c r="AA178" s="70">
        <v>88282</v>
      </c>
      <c r="AB178" s="21"/>
      <c r="AC178" s="70">
        <v>100847</v>
      </c>
      <c r="AD178" s="21"/>
      <c r="AE178" s="21"/>
      <c r="AF178" s="70">
        <v>479630</v>
      </c>
      <c r="AG178" s="21"/>
      <c r="AH178" s="71">
        <f>(AF178/$BJ178)</f>
        <v>20.793809069626288</v>
      </c>
      <c r="AI178" s="21"/>
      <c r="AJ178" s="71">
        <f>IF(AH$219,AH178/AH$219*100,0)</f>
        <v>124.15548018548826</v>
      </c>
      <c r="AK178" s="21"/>
      <c r="AL178" s="70">
        <v>1748377</v>
      </c>
      <c r="AM178" s="21"/>
      <c r="AN178" s="66">
        <f>(AL178/$BJ178)</f>
        <v>75.798881470562733</v>
      </c>
      <c r="AO178" s="21"/>
      <c r="AP178" s="66">
        <f>IF(AN$219,AN178/AN$219*100,0)</f>
        <v>174.81174966594756</v>
      </c>
      <c r="AQ178" s="21"/>
      <c r="AR178" s="70">
        <f>(E178+M178+S178+AF178+AL178)</f>
        <v>11225290</v>
      </c>
      <c r="AS178" s="21"/>
      <c r="AT178" s="70">
        <v>913622</v>
      </c>
      <c r="AU178" s="21"/>
      <c r="AV178" s="71">
        <f>IF($AR178,AT178/$AR178*100,0)</f>
        <v>8.1389612206009829</v>
      </c>
      <c r="AW178" s="21"/>
      <c r="AX178" s="70">
        <v>427349</v>
      </c>
      <c r="AY178" s="21"/>
      <c r="AZ178" s="71">
        <f>IF($AR178,AX178/$AR178*100,0)</f>
        <v>3.8070196850148195</v>
      </c>
      <c r="BA178" s="21"/>
      <c r="BB178" s="70">
        <v>0</v>
      </c>
      <c r="BC178" s="21"/>
      <c r="BD178" s="71">
        <f>IF($AR178,BB178/$AR178*100,0)</f>
        <v>0</v>
      </c>
      <c r="BE178" s="21"/>
      <c r="BF178" s="70">
        <v>6323</v>
      </c>
      <c r="BG178" s="21"/>
      <c r="BH178" s="10">
        <v>62</v>
      </c>
      <c r="BI178" s="21"/>
      <c r="BJ178" s="96">
        <v>23066</v>
      </c>
      <c r="BK178" s="21"/>
      <c r="BL178" s="96">
        <f>IF(E178,$BJ178,0)</f>
        <v>23066</v>
      </c>
      <c r="BM178" s="21"/>
      <c r="BN178" s="96">
        <f>IF(M178,$BJ178,0)</f>
        <v>23066</v>
      </c>
      <c r="BO178" s="21"/>
      <c r="BP178" s="96">
        <f>IF(S178,$BJ178,0)</f>
        <v>23066</v>
      </c>
      <c r="BQ178" s="21"/>
      <c r="BR178" s="96">
        <f>IF(AF178,$BJ178,0)</f>
        <v>23066</v>
      </c>
      <c r="BS178" s="21"/>
      <c r="BT178" s="96">
        <f>IF(AL178,$BJ178,0)</f>
        <v>23066</v>
      </c>
    </row>
    <row r="179" spans="1:72" ht="8.85" customHeight="1" x14ac:dyDescent="0.3">
      <c r="A179" s="10">
        <v>63</v>
      </c>
      <c r="B179" s="21"/>
      <c r="C179" s="10" t="s">
        <v>187</v>
      </c>
      <c r="D179" s="21"/>
      <c r="E179" s="70">
        <v>2386839</v>
      </c>
      <c r="F179" s="21"/>
      <c r="G179" s="66">
        <f>(E179/$BJ179)</f>
        <v>202.10321761219305</v>
      </c>
      <c r="H179" s="21"/>
      <c r="I179" s="66">
        <f>IF(G$219,G179/G$219*100,0)</f>
        <v>104.14440046287621</v>
      </c>
      <c r="J179" s="21"/>
      <c r="K179" s="70">
        <v>2386839</v>
      </c>
      <c r="L179" s="21"/>
      <c r="M179" s="70">
        <v>2448247</v>
      </c>
      <c r="N179" s="21"/>
      <c r="O179" s="66">
        <f>(M179/$BJ179)</f>
        <v>207.30287891617274</v>
      </c>
      <c r="P179" s="21"/>
      <c r="Q179" s="66">
        <f>IF(O$219,O179/O$219*100,0)</f>
        <v>104.48003094256792</v>
      </c>
      <c r="R179" s="21"/>
      <c r="S179" s="70">
        <v>4487176</v>
      </c>
      <c r="T179" s="21"/>
      <c r="U179" s="66">
        <f>(S179/$BJ179)</f>
        <v>379.94716342082978</v>
      </c>
      <c r="V179" s="21"/>
      <c r="W179" s="66">
        <f>IF(U$219,U179/U$219*100,0)</f>
        <v>325.78014670073605</v>
      </c>
      <c r="X179" s="21"/>
      <c r="Y179" s="70">
        <v>4460218</v>
      </c>
      <c r="Z179" s="21"/>
      <c r="AA179" s="70">
        <v>0</v>
      </c>
      <c r="AB179" s="21"/>
      <c r="AC179" s="70">
        <v>26958</v>
      </c>
      <c r="AD179" s="21"/>
      <c r="AE179" s="21"/>
      <c r="AF179" s="70">
        <v>20549</v>
      </c>
      <c r="AG179" s="21"/>
      <c r="AH179" s="71">
        <f>(AF179/$BJ179)</f>
        <v>1.7399661303979679</v>
      </c>
      <c r="AI179" s="21"/>
      <c r="AJ179" s="71">
        <f>IF(AH$219,AH179/AH$219*100,0)</f>
        <v>10.38897345371884</v>
      </c>
      <c r="AK179" s="21"/>
      <c r="AL179" s="70">
        <v>793420</v>
      </c>
      <c r="AM179" s="21"/>
      <c r="AN179" s="66">
        <f>(AL179/$BJ179)</f>
        <v>67.182049110922947</v>
      </c>
      <c r="AO179" s="21"/>
      <c r="AP179" s="66">
        <f>IF(AN$219,AN179/AN$219*100,0)</f>
        <v>154.93911418448886</v>
      </c>
      <c r="AQ179" s="21"/>
      <c r="AR179" s="70">
        <f>(E179+M179+S179+AF179+AL179)</f>
        <v>10136231</v>
      </c>
      <c r="AS179" s="21"/>
      <c r="AT179" s="70">
        <v>3180872</v>
      </c>
      <c r="AU179" s="21"/>
      <c r="AV179" s="71">
        <f>IF($AR179,AT179/$AR179*100,0)</f>
        <v>31.381210629473618</v>
      </c>
      <c r="AW179" s="21"/>
      <c r="AX179" s="70">
        <v>28379</v>
      </c>
      <c r="AY179" s="21"/>
      <c r="AZ179" s="71">
        <f>IF($AR179,AX179/$AR179*100,0)</f>
        <v>0.2799758608500536</v>
      </c>
      <c r="BA179" s="21"/>
      <c r="BB179" s="70">
        <v>0</v>
      </c>
      <c r="BC179" s="21"/>
      <c r="BD179" s="71">
        <f>IF($AR179,BB179/$AR179*100,0)</f>
        <v>0</v>
      </c>
      <c r="BE179" s="21"/>
      <c r="BF179" s="70">
        <v>455403</v>
      </c>
      <c r="BG179" s="21"/>
      <c r="BH179" s="10">
        <v>63</v>
      </c>
      <c r="BI179" s="21"/>
      <c r="BJ179" s="96">
        <v>11810</v>
      </c>
      <c r="BK179" s="21"/>
      <c r="BL179" s="96">
        <f>IF(E179,$BJ179,0)</f>
        <v>11810</v>
      </c>
      <c r="BM179" s="21"/>
      <c r="BN179" s="96">
        <f>IF(M179,$BJ179,0)</f>
        <v>11810</v>
      </c>
      <c r="BO179" s="21"/>
      <c r="BP179" s="96">
        <f>IF(S179,$BJ179,0)</f>
        <v>11810</v>
      </c>
      <c r="BQ179" s="21"/>
      <c r="BR179" s="96">
        <f>IF(AF179,$BJ179,0)</f>
        <v>11810</v>
      </c>
      <c r="BS179" s="21"/>
      <c r="BT179" s="96">
        <f>IF(AL179,$BJ179,0)</f>
        <v>11810</v>
      </c>
    </row>
    <row r="180" spans="1:72" ht="8.85" customHeight="1" x14ac:dyDescent="0.3">
      <c r="A180" s="10">
        <v>64</v>
      </c>
      <c r="B180" s="21"/>
      <c r="C180" s="10" t="s">
        <v>188</v>
      </c>
      <c r="D180" s="21"/>
      <c r="E180" s="70">
        <v>1953674</v>
      </c>
      <c r="F180" s="21"/>
      <c r="G180" s="66">
        <f>(E180/$BJ180)</f>
        <v>163.06435189049327</v>
      </c>
      <c r="H180" s="21"/>
      <c r="I180" s="66">
        <f>IF(G$219,G180/G$219*100,0)</f>
        <v>84.027554658181487</v>
      </c>
      <c r="J180" s="21"/>
      <c r="K180" s="70">
        <v>1953674</v>
      </c>
      <c r="L180" s="21"/>
      <c r="M180" s="70">
        <v>2024428</v>
      </c>
      <c r="N180" s="21"/>
      <c r="O180" s="66">
        <f>(M180/$BJ180)</f>
        <v>168.96986895918539</v>
      </c>
      <c r="P180" s="21"/>
      <c r="Q180" s="66">
        <f>IF(O$219,O180/O$219*100,0)</f>
        <v>85.160308576110481</v>
      </c>
      <c r="R180" s="21"/>
      <c r="S180" s="70">
        <v>1955767</v>
      </c>
      <c r="T180" s="21"/>
      <c r="U180" s="66">
        <f>(S180/$BJ180)</f>
        <v>163.23904515482849</v>
      </c>
      <c r="V180" s="21"/>
      <c r="W180" s="66">
        <f>IF(U$219,U180/U$219*100,0)</f>
        <v>139.96693539971466</v>
      </c>
      <c r="X180" s="21"/>
      <c r="Y180" s="70">
        <v>0</v>
      </c>
      <c r="Z180" s="21"/>
      <c r="AA180" s="70">
        <v>1955767</v>
      </c>
      <c r="AB180" s="21"/>
      <c r="AC180" s="70">
        <v>0</v>
      </c>
      <c r="AD180" s="21"/>
      <c r="AE180" s="21"/>
      <c r="AF180" s="70">
        <v>230257</v>
      </c>
      <c r="AG180" s="21"/>
      <c r="AH180" s="71">
        <f>(AF180/$BJ180)</f>
        <v>19.218512645021285</v>
      </c>
      <c r="AI180" s="21"/>
      <c r="AJ180" s="71">
        <f>IF(AH$219,AH180/AH$219*100,0)</f>
        <v>114.74971506682104</v>
      </c>
      <c r="AK180" s="21"/>
      <c r="AL180" s="70">
        <v>433806</v>
      </c>
      <c r="AM180" s="21"/>
      <c r="AN180" s="66">
        <f>(AL180/$BJ180)</f>
        <v>36.207829062682578</v>
      </c>
      <c r="AO180" s="21"/>
      <c r="AP180" s="66">
        <f>IF(AN$219,AN180/AN$219*100,0)</f>
        <v>83.50458248531325</v>
      </c>
      <c r="AQ180" s="21"/>
      <c r="AR180" s="70">
        <f>(E180+M180+S180+AF180+AL180)</f>
        <v>6597932</v>
      </c>
      <c r="AS180" s="21"/>
      <c r="AT180" s="70">
        <v>1403345</v>
      </c>
      <c r="AU180" s="21"/>
      <c r="AV180" s="71">
        <f>IF($AR180,AT180/$AR180*100,0)</f>
        <v>21.269467463441575</v>
      </c>
      <c r="AW180" s="21"/>
      <c r="AX180" s="70">
        <v>3010</v>
      </c>
      <c r="AY180" s="21"/>
      <c r="AZ180" s="71">
        <f>IF($AR180,AX180/$AR180*100,0)</f>
        <v>4.5620354983955579E-2</v>
      </c>
      <c r="BA180" s="21"/>
      <c r="BB180" s="70">
        <v>0</v>
      </c>
      <c r="BC180" s="21"/>
      <c r="BD180" s="71">
        <f>IF($AR180,BB180/$AR180*100,0)</f>
        <v>0</v>
      </c>
      <c r="BE180" s="21"/>
      <c r="BF180" s="70">
        <v>1435084</v>
      </c>
      <c r="BG180" s="21"/>
      <c r="BH180" s="10">
        <v>64</v>
      </c>
      <c r="BI180" s="21"/>
      <c r="BJ180" s="96">
        <v>11981</v>
      </c>
      <c r="BK180" s="21"/>
      <c r="BL180" s="96">
        <f>IF(E180,$BJ180,0)</f>
        <v>11981</v>
      </c>
      <c r="BM180" s="21"/>
      <c r="BN180" s="96">
        <f>IF(M180,$BJ180,0)</f>
        <v>11981</v>
      </c>
      <c r="BO180" s="21"/>
      <c r="BP180" s="96">
        <f>IF(S180,$BJ180,0)</f>
        <v>11981</v>
      </c>
      <c r="BQ180" s="21"/>
      <c r="BR180" s="96">
        <f>IF(AF180,$BJ180,0)</f>
        <v>11981</v>
      </c>
      <c r="BS180" s="21"/>
      <c r="BT180" s="96">
        <f>IF(AL180,$BJ180,0)</f>
        <v>11981</v>
      </c>
    </row>
    <row r="181" spans="1:72" ht="8.85" customHeight="1" x14ac:dyDescent="0.3">
      <c r="A181" s="10">
        <v>65</v>
      </c>
      <c r="B181" s="21"/>
      <c r="C181" s="10" t="s">
        <v>189</v>
      </c>
      <c r="D181" s="21"/>
      <c r="E181" s="70">
        <v>1656832</v>
      </c>
      <c r="F181" s="21"/>
      <c r="G181" s="66">
        <f>(E181/$BJ181)</f>
        <v>107.49575034062156</v>
      </c>
      <c r="H181" s="21"/>
      <c r="I181" s="66">
        <f>IF(G$219,G181/G$219*100,0)</f>
        <v>55.392885891667497</v>
      </c>
      <c r="J181" s="21"/>
      <c r="K181" s="70">
        <v>1656832</v>
      </c>
      <c r="L181" s="21"/>
      <c r="M181" s="70">
        <v>511290</v>
      </c>
      <c r="N181" s="21"/>
      <c r="O181" s="66">
        <f>(M181/$BJ181)</f>
        <v>33.172646467267889</v>
      </c>
      <c r="P181" s="21"/>
      <c r="Q181" s="66">
        <f>IF(O$219,O181/O$219*100,0)</f>
        <v>16.718914601994101</v>
      </c>
      <c r="R181" s="21"/>
      <c r="S181" s="70">
        <v>3214879</v>
      </c>
      <c r="T181" s="21"/>
      <c r="U181" s="66">
        <f>(S181/$BJ181)</f>
        <v>208.58230065529099</v>
      </c>
      <c r="V181" s="21"/>
      <c r="W181" s="66">
        <f>IF(U$219,U181/U$219*100,0)</f>
        <v>178.84584765643871</v>
      </c>
      <c r="X181" s="21"/>
      <c r="Y181" s="70">
        <v>0</v>
      </c>
      <c r="Z181" s="21"/>
      <c r="AA181" s="70">
        <v>3214879</v>
      </c>
      <c r="AB181" s="21"/>
      <c r="AC181" s="70">
        <v>0</v>
      </c>
      <c r="AD181" s="21"/>
      <c r="AE181" s="21"/>
      <c r="AF181" s="70">
        <v>83736</v>
      </c>
      <c r="AG181" s="21"/>
      <c r="AH181" s="71">
        <f>(AF181/$BJ181)</f>
        <v>5.4328164536430288</v>
      </c>
      <c r="AI181" s="21"/>
      <c r="AJ181" s="71">
        <f>IF(AH$219,AH181/AH$219*100,0)</f>
        <v>32.438209531650472</v>
      </c>
      <c r="AK181" s="21"/>
      <c r="AL181" s="70">
        <v>145997</v>
      </c>
      <c r="AM181" s="21"/>
      <c r="AN181" s="66">
        <f>(AL181/$BJ181)</f>
        <v>9.4723285538182047</v>
      </c>
      <c r="AO181" s="21"/>
      <c r="AP181" s="66">
        <f>IF(AN$219,AN181/AN$219*100,0)</f>
        <v>21.845630117203655</v>
      </c>
      <c r="AQ181" s="21"/>
      <c r="AR181" s="70">
        <f>(E181+M181+S181+AF181+AL181)</f>
        <v>5612734</v>
      </c>
      <c r="AS181" s="21"/>
      <c r="AT181" s="70">
        <v>1770034</v>
      </c>
      <c r="AU181" s="21"/>
      <c r="AV181" s="71">
        <f>IF($AR181,AT181/$AR181*100,0)</f>
        <v>31.536039299207836</v>
      </c>
      <c r="AW181" s="21"/>
      <c r="AX181" s="70">
        <v>43137</v>
      </c>
      <c r="AY181" s="21"/>
      <c r="AZ181" s="71">
        <f>IF($AR181,AX181/$AR181*100,0)</f>
        <v>0.76855593014028456</v>
      </c>
      <c r="BA181" s="21"/>
      <c r="BB181" s="70">
        <v>0</v>
      </c>
      <c r="BC181" s="21"/>
      <c r="BD181" s="71">
        <f>IF($AR181,BB181/$AR181*100,0)</f>
        <v>0</v>
      </c>
      <c r="BE181" s="21"/>
      <c r="BF181" s="70">
        <v>1280655</v>
      </c>
      <c r="BG181" s="21"/>
      <c r="BH181" s="10">
        <v>65</v>
      </c>
      <c r="BI181" s="21"/>
      <c r="BJ181" s="96">
        <v>15413</v>
      </c>
      <c r="BK181" s="21"/>
      <c r="BL181" s="96">
        <f>IF(E181,$BJ181,0)</f>
        <v>15413</v>
      </c>
      <c r="BM181" s="21"/>
      <c r="BN181" s="96">
        <f>IF(M181,$BJ181,0)</f>
        <v>15413</v>
      </c>
      <c r="BO181" s="21"/>
      <c r="BP181" s="96">
        <f>IF(S181,$BJ181,0)</f>
        <v>15413</v>
      </c>
      <c r="BQ181" s="21"/>
      <c r="BR181" s="96">
        <f>IF(AF181,$BJ181,0)</f>
        <v>15413</v>
      </c>
      <c r="BS181" s="21"/>
      <c r="BT181" s="96">
        <f>IF(AL181,$BJ181,0)</f>
        <v>15413</v>
      </c>
    </row>
    <row r="182" spans="1:72"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9"/>
      <c r="BI182" s="21"/>
      <c r="BJ182" s="27"/>
      <c r="BK182" s="21"/>
      <c r="BL182" s="21"/>
      <c r="BM182" s="21"/>
      <c r="BN182" s="21"/>
      <c r="BO182" s="21"/>
      <c r="BP182" s="21"/>
      <c r="BQ182" s="21"/>
      <c r="BR182" s="21"/>
      <c r="BS182" s="21"/>
      <c r="BT182" s="21"/>
    </row>
    <row r="183" spans="1:72" ht="8.85" customHeight="1" x14ac:dyDescent="0.3">
      <c r="A183" s="10">
        <v>66</v>
      </c>
      <c r="B183" s="21"/>
      <c r="C183" s="10" t="s">
        <v>190</v>
      </c>
      <c r="D183" s="21"/>
      <c r="E183" s="70">
        <v>2307083</v>
      </c>
      <c r="F183" s="21"/>
      <c r="G183" s="66">
        <f>(E183/$BJ183)</f>
        <v>64.226580551766375</v>
      </c>
      <c r="H183" s="21"/>
      <c r="I183" s="66">
        <f>IF(G$219,G183/G$219*100,0)</f>
        <v>33.096151582204158</v>
      </c>
      <c r="J183" s="21"/>
      <c r="K183" s="70">
        <v>2307083</v>
      </c>
      <c r="L183" s="21"/>
      <c r="M183" s="70">
        <v>10142218</v>
      </c>
      <c r="N183" s="21"/>
      <c r="O183" s="66">
        <f>(M183/$BJ183)</f>
        <v>282.34787450238025</v>
      </c>
      <c r="P183" s="21"/>
      <c r="Q183" s="66">
        <f>IF(O$219,O183/O$219*100,0)</f>
        <v>142.30248426268022</v>
      </c>
      <c r="R183" s="21"/>
      <c r="S183" s="70">
        <v>4179787</v>
      </c>
      <c r="T183" s="21"/>
      <c r="U183" s="66">
        <f>(S183/$BJ183)</f>
        <v>116.36054118760613</v>
      </c>
      <c r="V183" s="21"/>
      <c r="W183" s="66">
        <f>IF(U$219,U183/U$219*100,0)</f>
        <v>99.771646765233214</v>
      </c>
      <c r="X183" s="21"/>
      <c r="Y183" s="70">
        <v>0</v>
      </c>
      <c r="Z183" s="21"/>
      <c r="AA183" s="70">
        <v>4176194</v>
      </c>
      <c r="AB183" s="21"/>
      <c r="AC183" s="70">
        <v>0</v>
      </c>
      <c r="AD183" s="21"/>
      <c r="AE183" s="21"/>
      <c r="AF183" s="70">
        <v>308693</v>
      </c>
      <c r="AG183" s="21"/>
      <c r="AH183" s="71">
        <f>(AF183/$BJ183)</f>
        <v>8.5936638735001818</v>
      </c>
      <c r="AI183" s="21"/>
      <c r="AJ183" s="71">
        <f>IF(AH$219,AH183/AH$219*100,0)</f>
        <v>51.310967663236006</v>
      </c>
      <c r="AK183" s="21"/>
      <c r="AL183" s="70">
        <v>4710719</v>
      </c>
      <c r="AM183" s="21"/>
      <c r="AN183" s="66">
        <f>(AL183/$BJ183)</f>
        <v>131.14108738620862</v>
      </c>
      <c r="AO183" s="21"/>
      <c r="AP183" s="66">
        <f>IF(AN$219,AN183/AN$219*100,0)</f>
        <v>302.44513499821517</v>
      </c>
      <c r="AQ183" s="21"/>
      <c r="AR183" s="70">
        <f>(E183+M183+S183+AF183+AL183)</f>
        <v>21648500</v>
      </c>
      <c r="AS183" s="21"/>
      <c r="AT183" s="70">
        <v>2841664</v>
      </c>
      <c r="AU183" s="21"/>
      <c r="AV183" s="71">
        <f>IF($AR183,AT183/$AR183*100,0)</f>
        <v>13.126378271011848</v>
      </c>
      <c r="AW183" s="21"/>
      <c r="AX183" s="70">
        <v>74261</v>
      </c>
      <c r="AY183" s="21"/>
      <c r="AZ183" s="71">
        <f>IF($AR183,AX183/$AR183*100,0)</f>
        <v>0.34303069496731875</v>
      </c>
      <c r="BA183" s="21"/>
      <c r="BB183" s="70">
        <v>0</v>
      </c>
      <c r="BC183" s="21"/>
      <c r="BD183" s="71">
        <f>IF($AR183,BB183/$AR183*100,0)</f>
        <v>0</v>
      </c>
      <c r="BE183" s="21"/>
      <c r="BF183" s="70">
        <v>2141908</v>
      </c>
      <c r="BG183" s="21"/>
      <c r="BH183" s="10">
        <v>66</v>
      </c>
      <c r="BI183" s="21"/>
      <c r="BJ183" s="96">
        <v>35921</v>
      </c>
      <c r="BK183" s="21"/>
      <c r="BL183" s="96">
        <f>IF(E183,$BJ183,0)</f>
        <v>35921</v>
      </c>
      <c r="BM183" s="21"/>
      <c r="BN183" s="96">
        <f>IF(M183,$BJ183,0)</f>
        <v>35921</v>
      </c>
      <c r="BO183" s="21"/>
      <c r="BP183" s="96">
        <f>IF(S183,$BJ183,0)</f>
        <v>35921</v>
      </c>
      <c r="BQ183" s="21"/>
      <c r="BR183" s="96">
        <f>IF(AF183,$BJ183,0)</f>
        <v>35921</v>
      </c>
      <c r="BS183" s="21"/>
      <c r="BT183" s="96">
        <f>IF(AL183,$BJ183,0)</f>
        <v>35921</v>
      </c>
    </row>
    <row r="184" spans="1:72" ht="8.85" customHeight="1" x14ac:dyDescent="0.3">
      <c r="A184" s="10">
        <v>67</v>
      </c>
      <c r="B184" s="21"/>
      <c r="C184" s="10" t="s">
        <v>191</v>
      </c>
      <c r="D184" s="21"/>
      <c r="E184" s="70">
        <v>4114878</v>
      </c>
      <c r="F184" s="21"/>
      <c r="G184" s="66">
        <f>(E184/$BJ184)</f>
        <v>172.48094898771848</v>
      </c>
      <c r="H184" s="21"/>
      <c r="I184" s="66">
        <f>IF(G$219,G184/G$219*100,0)</f>
        <v>88.879955677213133</v>
      </c>
      <c r="J184" s="21"/>
      <c r="K184" s="70">
        <v>4114878</v>
      </c>
      <c r="L184" s="21"/>
      <c r="M184" s="70">
        <v>1841304</v>
      </c>
      <c r="N184" s="21"/>
      <c r="O184" s="66">
        <f>(M184/$BJ184)</f>
        <v>77.180869346523039</v>
      </c>
      <c r="P184" s="21"/>
      <c r="Q184" s="66">
        <f>IF(O$219,O184/O$219*100,0)</f>
        <v>38.89892730703373</v>
      </c>
      <c r="R184" s="21"/>
      <c r="S184" s="70">
        <v>3446453</v>
      </c>
      <c r="T184" s="21"/>
      <c r="U184" s="66">
        <f>(S184/$BJ184)</f>
        <v>144.46296684411283</v>
      </c>
      <c r="V184" s="21"/>
      <c r="W184" s="66">
        <f>IF(U$219,U184/U$219*100,0)</f>
        <v>123.86766124944444</v>
      </c>
      <c r="X184" s="21"/>
      <c r="Y184" s="70">
        <v>3134355</v>
      </c>
      <c r="Z184" s="21"/>
      <c r="AA184" s="70">
        <v>108446</v>
      </c>
      <c r="AB184" s="21"/>
      <c r="AC184" s="70">
        <v>0</v>
      </c>
      <c r="AD184" s="21"/>
      <c r="AE184" s="21"/>
      <c r="AF184" s="70">
        <v>2464</v>
      </c>
      <c r="AG184" s="21"/>
      <c r="AH184" s="71">
        <f>(AF184/$BJ184)</f>
        <v>0.10328205558117115</v>
      </c>
      <c r="AI184" s="21"/>
      <c r="AJ184" s="71">
        <f>IF(AH$219,AH184/AH$219*100,0)</f>
        <v>0.616675528869567</v>
      </c>
      <c r="AK184" s="21"/>
      <c r="AL184" s="70">
        <v>638668</v>
      </c>
      <c r="AM184" s="21"/>
      <c r="AN184" s="66">
        <f>(AL184/$BJ184)</f>
        <v>26.770675273504633</v>
      </c>
      <c r="AO184" s="21"/>
      <c r="AP184" s="66">
        <f>IF(AN$219,AN184/AN$219*100,0)</f>
        <v>61.740074437875755</v>
      </c>
      <c r="AQ184" s="21"/>
      <c r="AR184" s="70">
        <f>(E184+M184+S184+AF184+AL184)</f>
        <v>10043767</v>
      </c>
      <c r="AS184" s="21"/>
      <c r="AT184" s="70">
        <v>2592495</v>
      </c>
      <c r="AU184" s="21"/>
      <c r="AV184" s="71">
        <f>IF($AR184,AT184/$AR184*100,0)</f>
        <v>25.811978712767829</v>
      </c>
      <c r="AW184" s="21"/>
      <c r="AX184" s="70">
        <v>54447</v>
      </c>
      <c r="AY184" s="21"/>
      <c r="AZ184" s="71">
        <f>IF($AR184,AX184/$AR184*100,0)</f>
        <v>0.54209740229935643</v>
      </c>
      <c r="BA184" s="21"/>
      <c r="BB184" s="70">
        <v>2869</v>
      </c>
      <c r="BC184" s="21"/>
      <c r="BD184" s="71">
        <f>IF($AR184,BB184/$AR184*100,0)</f>
        <v>2.8564979653550305E-2</v>
      </c>
      <c r="BE184" s="21"/>
      <c r="BF184" s="70">
        <v>546723</v>
      </c>
      <c r="BG184" s="21"/>
      <c r="BH184" s="10">
        <v>67</v>
      </c>
      <c r="BI184" s="21"/>
      <c r="BJ184" s="96">
        <v>23857</v>
      </c>
      <c r="BK184" s="21"/>
      <c r="BL184" s="96">
        <f>IF(E184,$BJ184,0)</f>
        <v>23857</v>
      </c>
      <c r="BM184" s="21"/>
      <c r="BN184" s="96">
        <f>IF(M184,$BJ184,0)</f>
        <v>23857</v>
      </c>
      <c r="BO184" s="21"/>
      <c r="BP184" s="96">
        <f>IF(S184,$BJ184,0)</f>
        <v>23857</v>
      </c>
      <c r="BQ184" s="21"/>
      <c r="BR184" s="96">
        <f>IF(AF184,$BJ184,0)</f>
        <v>23857</v>
      </c>
      <c r="BS184" s="21"/>
      <c r="BT184" s="96">
        <f>IF(AL184,$BJ184,0)</f>
        <v>23857</v>
      </c>
    </row>
    <row r="185" spans="1:72" ht="8.85" customHeight="1" x14ac:dyDescent="0.3">
      <c r="A185" s="10">
        <v>68</v>
      </c>
      <c r="B185" s="21"/>
      <c r="C185" s="10" t="s">
        <v>192</v>
      </c>
      <c r="D185" s="21"/>
      <c r="E185" s="70">
        <v>2442559</v>
      </c>
      <c r="F185" s="21"/>
      <c r="G185" s="66">
        <f>(E185/$BJ185)</f>
        <v>137.59345425867508</v>
      </c>
      <c r="H185" s="21"/>
      <c r="I185" s="66">
        <f>IF(G$219,G185/G$219*100,0)</f>
        <v>70.902323924809124</v>
      </c>
      <c r="J185" s="21"/>
      <c r="K185" s="70">
        <v>2442559</v>
      </c>
      <c r="L185" s="21"/>
      <c r="M185" s="70">
        <v>2170162</v>
      </c>
      <c r="N185" s="21"/>
      <c r="O185" s="66">
        <f>(M185/$BJ185)</f>
        <v>122.24887336638125</v>
      </c>
      <c r="P185" s="21"/>
      <c r="Q185" s="66">
        <f>IF(O$219,O185/O$219*100,0)</f>
        <v>61.613066537191862</v>
      </c>
      <c r="R185" s="21"/>
      <c r="S185" s="70">
        <v>1619146</v>
      </c>
      <c r="T185" s="21"/>
      <c r="U185" s="66">
        <f>(S185/$BJ185)</f>
        <v>91.209215863001347</v>
      </c>
      <c r="V185" s="21"/>
      <c r="W185" s="66">
        <f>IF(U$219,U185/U$219*100,0)</f>
        <v>78.206010164092916</v>
      </c>
      <c r="X185" s="21"/>
      <c r="Y185" s="70">
        <v>1605264</v>
      </c>
      <c r="Z185" s="21"/>
      <c r="AA185" s="70">
        <v>0</v>
      </c>
      <c r="AB185" s="21"/>
      <c r="AC185" s="70">
        <v>0</v>
      </c>
      <c r="AD185" s="21"/>
      <c r="AE185" s="21"/>
      <c r="AF185" s="70">
        <v>136233</v>
      </c>
      <c r="AG185" s="21"/>
      <c r="AH185" s="71">
        <f>(AF185/$BJ185)</f>
        <v>7.6742338891392521</v>
      </c>
      <c r="AI185" s="21"/>
      <c r="AJ185" s="71">
        <f>IF(AH$219,AH185/AH$219*100,0)</f>
        <v>45.821243735165005</v>
      </c>
      <c r="AK185" s="21"/>
      <c r="AL185" s="70">
        <v>227587</v>
      </c>
      <c r="AM185" s="21"/>
      <c r="AN185" s="66">
        <f>(AL185/$BJ185)</f>
        <v>12.820358269490761</v>
      </c>
      <c r="AO185" s="21"/>
      <c r="AP185" s="66">
        <f>IF(AN$219,AN185/AN$219*100,0)</f>
        <v>29.567049235473913</v>
      </c>
      <c r="AQ185" s="21"/>
      <c r="AR185" s="70">
        <f>(E185+M185+S185+AF185+AL185)</f>
        <v>6595687</v>
      </c>
      <c r="AS185" s="21"/>
      <c r="AT185" s="70">
        <v>2217206</v>
      </c>
      <c r="AU185" s="21"/>
      <c r="AV185" s="71">
        <f>IF($AR185,AT185/$AR185*100,0)</f>
        <v>33.61599784829086</v>
      </c>
      <c r="AW185" s="21"/>
      <c r="AX185" s="70">
        <v>207283</v>
      </c>
      <c r="AY185" s="21"/>
      <c r="AZ185" s="71">
        <f>IF($AR185,AX185/$AR185*100,0)</f>
        <v>3.1427052253995682</v>
      </c>
      <c r="BA185" s="21"/>
      <c r="BB185" s="70">
        <v>7859</v>
      </c>
      <c r="BC185" s="21"/>
      <c r="BD185" s="71">
        <f>IF($AR185,BB185/$AR185*100,0)</f>
        <v>0.11915362266280979</v>
      </c>
      <c r="BE185" s="21"/>
      <c r="BF185" s="70">
        <v>236054</v>
      </c>
      <c r="BG185" s="21"/>
      <c r="BH185" s="10">
        <v>68</v>
      </c>
      <c r="BI185" s="21"/>
      <c r="BJ185" s="96">
        <v>17752</v>
      </c>
      <c r="BK185" s="21"/>
      <c r="BL185" s="96">
        <f>IF(E185,$BJ185,0)</f>
        <v>17752</v>
      </c>
      <c r="BM185" s="21"/>
      <c r="BN185" s="96">
        <f>IF(M185,$BJ185,0)</f>
        <v>17752</v>
      </c>
      <c r="BO185" s="21"/>
      <c r="BP185" s="96">
        <f>IF(S185,$BJ185,0)</f>
        <v>17752</v>
      </c>
      <c r="BQ185" s="21"/>
      <c r="BR185" s="96">
        <f>IF(AF185,$BJ185,0)</f>
        <v>17752</v>
      </c>
      <c r="BS185" s="21"/>
      <c r="BT185" s="96">
        <f>IF(AL185,$BJ185,0)</f>
        <v>17752</v>
      </c>
    </row>
    <row r="186" spans="1:72" ht="8.85" customHeight="1" x14ac:dyDescent="0.3">
      <c r="A186" s="10">
        <v>69</v>
      </c>
      <c r="B186" s="21"/>
      <c r="C186" s="10" t="s">
        <v>193</v>
      </c>
      <c r="D186" s="21"/>
      <c r="E186" s="70">
        <v>7361260</v>
      </c>
      <c r="F186" s="21"/>
      <c r="G186" s="66">
        <f>(E186/$BJ186)</f>
        <v>120.6724369692797</v>
      </c>
      <c r="H186" s="21"/>
      <c r="I186" s="66">
        <f>IF(G$219,G186/G$219*100,0)</f>
        <v>62.182872440332957</v>
      </c>
      <c r="J186" s="21"/>
      <c r="K186" s="70">
        <v>7361260</v>
      </c>
      <c r="L186" s="21"/>
      <c r="M186" s="70">
        <v>3910286</v>
      </c>
      <c r="N186" s="21"/>
      <c r="O186" s="66">
        <f>(M186/$BJ186)</f>
        <v>64.100947509917702</v>
      </c>
      <c r="P186" s="21"/>
      <c r="Q186" s="66">
        <f>IF(O$219,O186/O$219*100,0)</f>
        <v>32.306685822690888</v>
      </c>
      <c r="R186" s="21"/>
      <c r="S186" s="70">
        <v>4452548</v>
      </c>
      <c r="T186" s="21"/>
      <c r="U186" s="66">
        <f>(S186/$BJ186)</f>
        <v>72.990197042719913</v>
      </c>
      <c r="V186" s="21"/>
      <c r="W186" s="66">
        <f>IF(U$219,U186/U$219*100,0)</f>
        <v>62.584378538853713</v>
      </c>
      <c r="X186" s="21"/>
      <c r="Y186" s="70">
        <v>4452548</v>
      </c>
      <c r="Z186" s="21"/>
      <c r="AA186" s="70">
        <v>0</v>
      </c>
      <c r="AB186" s="21"/>
      <c r="AC186" s="70">
        <v>0</v>
      </c>
      <c r="AD186" s="21"/>
      <c r="AE186" s="21"/>
      <c r="AF186" s="70">
        <v>175333</v>
      </c>
      <c r="AG186" s="21"/>
      <c r="AH186" s="71">
        <f>(AF186/$BJ186)</f>
        <v>2.8742172387790563</v>
      </c>
      <c r="AI186" s="21"/>
      <c r="AJ186" s="71">
        <f>IF(AH$219,AH186/AH$219*100,0)</f>
        <v>17.161349334464926</v>
      </c>
      <c r="AK186" s="21"/>
      <c r="AL186" s="70">
        <v>2314402</v>
      </c>
      <c r="AM186" s="21"/>
      <c r="AN186" s="66">
        <f>(AL186/$BJ186)</f>
        <v>37.939772466476512</v>
      </c>
      <c r="AO186" s="21"/>
      <c r="AP186" s="66">
        <f>IF(AN$219,AN186/AN$219*100,0)</f>
        <v>87.498890196268007</v>
      </c>
      <c r="AQ186" s="21"/>
      <c r="AR186" s="70">
        <f>(E186+M186+S186+AF186+AL186)</f>
        <v>18213829</v>
      </c>
      <c r="AS186" s="21"/>
      <c r="AT186" s="70">
        <v>5189416</v>
      </c>
      <c r="AU186" s="21"/>
      <c r="AV186" s="71">
        <f>IF($AR186,AT186/$AR186*100,0)</f>
        <v>28.491625786099124</v>
      </c>
      <c r="AW186" s="21"/>
      <c r="AX186" s="70">
        <v>235008</v>
      </c>
      <c r="AY186" s="21"/>
      <c r="AZ186" s="71">
        <f>IF($AR186,AX186/$AR186*100,0)</f>
        <v>1.2902723529467637</v>
      </c>
      <c r="BA186" s="21"/>
      <c r="BB186" s="70">
        <v>0</v>
      </c>
      <c r="BC186" s="21"/>
      <c r="BD186" s="71">
        <f>IF($AR186,BB186/$AR186*100,0)</f>
        <v>0</v>
      </c>
      <c r="BE186" s="21"/>
      <c r="BF186" s="70">
        <v>109449</v>
      </c>
      <c r="BG186" s="21"/>
      <c r="BH186" s="10">
        <v>69</v>
      </c>
      <c r="BI186" s="21"/>
      <c r="BJ186" s="96">
        <v>61002</v>
      </c>
      <c r="BK186" s="21"/>
      <c r="BL186" s="96">
        <f>IF(E186,$BJ186,0)</f>
        <v>61002</v>
      </c>
      <c r="BM186" s="21"/>
      <c r="BN186" s="96">
        <f>IF(M186,$BJ186,0)</f>
        <v>61002</v>
      </c>
      <c r="BO186" s="21"/>
      <c r="BP186" s="96">
        <f>IF(S186,$BJ186,0)</f>
        <v>61002</v>
      </c>
      <c r="BQ186" s="21"/>
      <c r="BR186" s="96">
        <f>IF(AF186,$BJ186,0)</f>
        <v>61002</v>
      </c>
      <c r="BS186" s="21"/>
      <c r="BT186" s="96">
        <f>IF(AL186,$BJ186,0)</f>
        <v>61002</v>
      </c>
    </row>
    <row r="187" spans="1:72" ht="8.85" customHeight="1" x14ac:dyDescent="0.3">
      <c r="A187" s="10">
        <v>70</v>
      </c>
      <c r="B187" s="21"/>
      <c r="C187" s="10" t="s">
        <v>194</v>
      </c>
      <c r="D187" s="21"/>
      <c r="E187" s="70">
        <v>4954141</v>
      </c>
      <c r="F187" s="21"/>
      <c r="G187" s="66">
        <f>(E187/$BJ187)</f>
        <v>165.87340543074296</v>
      </c>
      <c r="H187" s="21"/>
      <c r="I187" s="66">
        <f>IF(G$219,G187/G$219*100,0)</f>
        <v>85.475068459662765</v>
      </c>
      <c r="J187" s="21"/>
      <c r="K187" s="70">
        <v>4954141</v>
      </c>
      <c r="L187" s="21"/>
      <c r="M187" s="70">
        <v>2416856</v>
      </c>
      <c r="N187" s="21"/>
      <c r="O187" s="66">
        <f>(M187/$BJ187)</f>
        <v>80.920614725282078</v>
      </c>
      <c r="P187" s="21"/>
      <c r="Q187" s="66">
        <f>IF(O$219,O187/O$219*100,0)</f>
        <v>40.783747792561428</v>
      </c>
      <c r="R187" s="21"/>
      <c r="S187" s="70">
        <v>812054</v>
      </c>
      <c r="T187" s="21"/>
      <c r="U187" s="66">
        <f>(S187/$BJ187)</f>
        <v>27.189004587002376</v>
      </c>
      <c r="V187" s="21"/>
      <c r="W187" s="66">
        <f>IF(U$219,U187/U$219*100,0)</f>
        <v>23.312814927347919</v>
      </c>
      <c r="X187" s="21"/>
      <c r="Y187" s="70">
        <v>0</v>
      </c>
      <c r="Z187" s="21"/>
      <c r="AA187" s="70">
        <v>812054</v>
      </c>
      <c r="AB187" s="21"/>
      <c r="AC187" s="70">
        <v>0</v>
      </c>
      <c r="AD187" s="21"/>
      <c r="AE187" s="21"/>
      <c r="AF187" s="70">
        <v>361555</v>
      </c>
      <c r="AG187" s="21"/>
      <c r="AH187" s="71">
        <f>(AF187/$BJ187)</f>
        <v>12.105501054675729</v>
      </c>
      <c r="AI187" s="21"/>
      <c r="AJ187" s="71">
        <f>IF(AH$219,AH187/AH$219*100,0)</f>
        <v>72.279412170067175</v>
      </c>
      <c r="AK187" s="21"/>
      <c r="AL187" s="70">
        <v>3553679</v>
      </c>
      <c r="AM187" s="21"/>
      <c r="AN187" s="66">
        <f>(AL187/$BJ187)</f>
        <v>118.98346000602672</v>
      </c>
      <c r="AO187" s="21"/>
      <c r="AP187" s="66">
        <f>IF(AN$219,AN187/AN$219*100,0)</f>
        <v>274.40651394096898</v>
      </c>
      <c r="AQ187" s="21"/>
      <c r="AR187" s="70">
        <f>(E187+M187+S187+AF187+AL187)</f>
        <v>12098285</v>
      </c>
      <c r="AS187" s="21"/>
      <c r="AT187" s="70">
        <v>1434296</v>
      </c>
      <c r="AU187" s="21"/>
      <c r="AV187" s="71">
        <f>IF($AR187,AT187/$AR187*100,0)</f>
        <v>11.855366277121096</v>
      </c>
      <c r="AW187" s="21"/>
      <c r="AX187" s="70">
        <v>331854</v>
      </c>
      <c r="AY187" s="21"/>
      <c r="AZ187" s="71">
        <f>IF($AR187,AX187/$AR187*100,0)</f>
        <v>2.7429838196074896</v>
      </c>
      <c r="BA187" s="21"/>
      <c r="BB187" s="70">
        <v>19235</v>
      </c>
      <c r="BC187" s="21"/>
      <c r="BD187" s="71">
        <f>IF($AR187,BB187/$AR187*100,0)</f>
        <v>0.15898947660763488</v>
      </c>
      <c r="BE187" s="21"/>
      <c r="BF187" s="70">
        <v>685507</v>
      </c>
      <c r="BG187" s="21"/>
      <c r="BH187" s="10">
        <v>70</v>
      </c>
      <c r="BI187" s="21"/>
      <c r="BJ187" s="96">
        <v>29867</v>
      </c>
      <c r="BK187" s="21"/>
      <c r="BL187" s="96">
        <f>IF(E187,$BJ187,0)</f>
        <v>29867</v>
      </c>
      <c r="BM187" s="21"/>
      <c r="BN187" s="96">
        <f>IF(M187,$BJ187,0)</f>
        <v>29867</v>
      </c>
      <c r="BO187" s="21"/>
      <c r="BP187" s="96">
        <f>IF(S187,$BJ187,0)</f>
        <v>29867</v>
      </c>
      <c r="BQ187" s="21"/>
      <c r="BR187" s="96">
        <f>IF(AF187,$BJ187,0)</f>
        <v>29867</v>
      </c>
      <c r="BS187" s="21"/>
      <c r="BT187" s="96">
        <f>IF(AL187,$BJ187,0)</f>
        <v>29867</v>
      </c>
    </row>
    <row r="188" spans="1:72" ht="8.85" customHeight="1" x14ac:dyDescent="0.3">
      <c r="A188" s="29"/>
      <c r="B188" s="21"/>
      <c r="D188" s="21"/>
      <c r="E188" s="27"/>
      <c r="F188" s="21"/>
      <c r="G188" s="21"/>
      <c r="H188" s="21"/>
      <c r="I188" s="21"/>
      <c r="J188" s="21"/>
      <c r="K188" s="27"/>
      <c r="L188" s="21"/>
      <c r="M188" s="27"/>
      <c r="N188" s="21"/>
      <c r="O188" s="21"/>
      <c r="P188" s="21"/>
      <c r="Q188" s="21"/>
      <c r="R188" s="21"/>
      <c r="S188" s="27"/>
      <c r="T188" s="21"/>
      <c r="U188" s="21"/>
      <c r="V188" s="21"/>
      <c r="W188" s="21"/>
      <c r="X188" s="21"/>
      <c r="Y188" s="27"/>
      <c r="Z188" s="21"/>
      <c r="AA188" s="27"/>
      <c r="AB188" s="21"/>
      <c r="AC188" s="27"/>
      <c r="AD188" s="21"/>
      <c r="AE188" s="21"/>
      <c r="AF188" s="27"/>
      <c r="AG188" s="21"/>
      <c r="AH188" s="21"/>
      <c r="AI188" s="21"/>
      <c r="AJ188" s="21"/>
      <c r="AK188" s="21"/>
      <c r="AL188" s="27"/>
      <c r="AM188" s="21"/>
      <c r="AN188" s="21"/>
      <c r="AO188" s="21"/>
      <c r="AP188" s="21"/>
      <c r="AQ188" s="21"/>
      <c r="AR188" s="27"/>
      <c r="AS188" s="21"/>
      <c r="AT188" s="27"/>
      <c r="AU188" s="21"/>
      <c r="AV188" s="21"/>
      <c r="AW188" s="21"/>
      <c r="AX188" s="27"/>
      <c r="AY188" s="21"/>
      <c r="AZ188" s="21"/>
      <c r="BA188" s="21"/>
      <c r="BB188" s="27"/>
      <c r="BC188" s="21"/>
      <c r="BD188" s="21"/>
      <c r="BE188" s="21"/>
      <c r="BF188" s="27"/>
      <c r="BG188" s="21"/>
      <c r="BH188" s="29"/>
      <c r="BI188" s="21"/>
      <c r="BJ188" s="27"/>
      <c r="BK188" s="21"/>
      <c r="BL188" s="21"/>
      <c r="BM188" s="21"/>
      <c r="BN188" s="21"/>
      <c r="BO188" s="21"/>
      <c r="BP188" s="21"/>
      <c r="BQ188" s="21"/>
      <c r="BR188" s="21"/>
      <c r="BS188" s="21"/>
      <c r="BT188" s="21"/>
    </row>
    <row r="189" spans="1:72" ht="8.85" customHeight="1" x14ac:dyDescent="0.3">
      <c r="A189" s="10">
        <v>71</v>
      </c>
      <c r="B189" s="21"/>
      <c r="C189" s="10" t="s">
        <v>195</v>
      </c>
      <c r="D189" s="21"/>
      <c r="E189" s="70">
        <v>2344727</v>
      </c>
      <c r="F189" s="21"/>
      <c r="G189" s="66">
        <f>(E189/$BJ189)</f>
        <v>102.12670412474411</v>
      </c>
      <c r="H189" s="21"/>
      <c r="I189" s="66">
        <f>IF(G$219,G189/G$219*100,0)</f>
        <v>52.62620010696628</v>
      </c>
      <c r="J189" s="21"/>
      <c r="K189" s="70">
        <v>2344727</v>
      </c>
      <c r="L189" s="21"/>
      <c r="M189" s="70">
        <v>1182691</v>
      </c>
      <c r="N189" s="21"/>
      <c r="O189" s="66">
        <f>(M189/$BJ189)</f>
        <v>51.51317566096084</v>
      </c>
      <c r="P189" s="21"/>
      <c r="Q189" s="66">
        <f>IF(O$219,O189/O$219*100,0)</f>
        <v>25.962486460130101</v>
      </c>
      <c r="R189" s="21"/>
      <c r="S189" s="70">
        <v>4266007</v>
      </c>
      <c r="T189" s="21"/>
      <c r="U189" s="66">
        <f>(S189/$BJ189)</f>
        <v>185.80979136721982</v>
      </c>
      <c r="V189" s="21"/>
      <c r="W189" s="66">
        <f>IF(U$219,U189/U$219*100,0)</f>
        <v>159.31989212668361</v>
      </c>
      <c r="X189" s="21"/>
      <c r="Y189" s="70">
        <v>0</v>
      </c>
      <c r="Z189" s="21"/>
      <c r="AA189" s="70">
        <v>3489555</v>
      </c>
      <c r="AB189" s="21"/>
      <c r="AC189" s="70">
        <v>0</v>
      </c>
      <c r="AD189" s="21"/>
      <c r="AE189" s="21"/>
      <c r="AF189" s="70">
        <v>64577</v>
      </c>
      <c r="AG189" s="21"/>
      <c r="AH189" s="71">
        <f>(AF189/$BJ189)</f>
        <v>2.8127096127880136</v>
      </c>
      <c r="AI189" s="21"/>
      <c r="AJ189" s="71">
        <f>IF(AH$219,AH189/AH$219*100,0)</f>
        <v>16.794100178025282</v>
      </c>
      <c r="AK189" s="21"/>
      <c r="AL189" s="70">
        <v>179217</v>
      </c>
      <c r="AM189" s="21"/>
      <c r="AN189" s="66">
        <f>(AL189/$BJ189)</f>
        <v>7.8059584476675816</v>
      </c>
      <c r="AO189" s="21"/>
      <c r="AP189" s="66">
        <f>IF(AN$219,AN189/AN$219*100,0)</f>
        <v>18.002551325066715</v>
      </c>
      <c r="AQ189" s="21"/>
      <c r="AR189" s="70">
        <f>(E189+M189+S189+AF189+AL189)</f>
        <v>8037219</v>
      </c>
      <c r="AS189" s="21"/>
      <c r="AT189" s="70">
        <v>2440185</v>
      </c>
      <c r="AU189" s="21"/>
      <c r="AV189" s="71">
        <f>IF($AR189,AT189/$AR189*100,0)</f>
        <v>30.361061456705364</v>
      </c>
      <c r="AW189" s="21"/>
      <c r="AX189" s="70">
        <v>101203</v>
      </c>
      <c r="AY189" s="21"/>
      <c r="AZ189" s="71">
        <f>IF($AR189,AX189/$AR189*100,0)</f>
        <v>1.2591793255851309</v>
      </c>
      <c r="BA189" s="21"/>
      <c r="BB189" s="70">
        <v>0</v>
      </c>
      <c r="BC189" s="21"/>
      <c r="BD189" s="71">
        <f>IF($AR189,BB189/$AR189*100,0)</f>
        <v>0</v>
      </c>
      <c r="BE189" s="21"/>
      <c r="BF189" s="70">
        <v>1505569</v>
      </c>
      <c r="BG189" s="21"/>
      <c r="BH189" s="10">
        <v>71</v>
      </c>
      <c r="BI189" s="21"/>
      <c r="BJ189" s="96">
        <v>22959</v>
      </c>
      <c r="BK189" s="21"/>
      <c r="BL189" s="96">
        <f>IF(E189,$BJ189,0)</f>
        <v>22959</v>
      </c>
      <c r="BM189" s="21"/>
      <c r="BN189" s="96">
        <f>IF(M189,$BJ189,0)</f>
        <v>22959</v>
      </c>
      <c r="BO189" s="21"/>
      <c r="BP189" s="96">
        <f>IF(S189,$BJ189,0)</f>
        <v>22959</v>
      </c>
      <c r="BQ189" s="21"/>
      <c r="BR189" s="96">
        <f>IF(AF189,$BJ189,0)</f>
        <v>22959</v>
      </c>
      <c r="BS189" s="21"/>
      <c r="BT189" s="96">
        <f>IF(AL189,$BJ189,0)</f>
        <v>22959</v>
      </c>
    </row>
    <row r="190" spans="1:72" ht="8.85" customHeight="1" x14ac:dyDescent="0.3">
      <c r="A190" s="10">
        <v>72</v>
      </c>
      <c r="B190" s="21"/>
      <c r="C190" s="10" t="s">
        <v>196</v>
      </c>
      <c r="D190" s="21"/>
      <c r="E190" s="70">
        <v>7561674</v>
      </c>
      <c r="F190" s="21"/>
      <c r="G190" s="66">
        <f>(E190/$BJ190)</f>
        <v>202.4544578313253</v>
      </c>
      <c r="H190" s="21"/>
      <c r="I190" s="66">
        <f>IF(G$219,G190/G$219*100,0)</f>
        <v>104.32539561214776</v>
      </c>
      <c r="J190" s="21"/>
      <c r="K190" s="70">
        <v>0</v>
      </c>
      <c r="L190" s="21"/>
      <c r="M190" s="70">
        <v>4571438</v>
      </c>
      <c r="N190" s="21"/>
      <c r="O190" s="66">
        <f>(M190/$BJ190)</f>
        <v>122.39459170013387</v>
      </c>
      <c r="P190" s="21"/>
      <c r="Q190" s="66">
        <f>IF(O$219,O190/O$219*100,0)</f>
        <v>61.686508141567899</v>
      </c>
      <c r="R190" s="21"/>
      <c r="S190" s="70">
        <v>5448233</v>
      </c>
      <c r="T190" s="21"/>
      <c r="U190" s="66">
        <f>(S190/$BJ190)</f>
        <v>145.8696921017403</v>
      </c>
      <c r="V190" s="21"/>
      <c r="W190" s="66">
        <f>IF(U$219,U190/U$219*100,0)</f>
        <v>125.07383727842536</v>
      </c>
      <c r="X190" s="21"/>
      <c r="Y190" s="70">
        <v>0</v>
      </c>
      <c r="Z190" s="21"/>
      <c r="AA190" s="70">
        <v>2094949</v>
      </c>
      <c r="AB190" s="21"/>
      <c r="AC190" s="70">
        <v>943377</v>
      </c>
      <c r="AD190" s="21"/>
      <c r="AE190" s="21"/>
      <c r="AF190" s="70">
        <v>916905</v>
      </c>
      <c r="AG190" s="21"/>
      <c r="AH190" s="71">
        <f>(AF190/$BJ190)</f>
        <v>24.548995983935743</v>
      </c>
      <c r="AI190" s="21"/>
      <c r="AJ190" s="71">
        <f>IF(AH$219,AH190/AH$219*100,0)</f>
        <v>146.57691499674536</v>
      </c>
      <c r="AK190" s="21"/>
      <c r="AL190" s="70">
        <v>524953</v>
      </c>
      <c r="AM190" s="21"/>
      <c r="AN190" s="66">
        <f>(AL190/$BJ190)</f>
        <v>14.054966532797858</v>
      </c>
      <c r="AO190" s="21"/>
      <c r="AP190" s="66">
        <f>IF(AN$219,AN190/AN$219*100,0)</f>
        <v>32.414373977918402</v>
      </c>
      <c r="AQ190" s="21"/>
      <c r="AR190" s="70">
        <f>(E190+M190+S190+AF190+AL190)</f>
        <v>19023203</v>
      </c>
      <c r="AS190" s="21"/>
      <c r="AT190" s="70">
        <v>3845686</v>
      </c>
      <c r="AU190" s="21"/>
      <c r="AV190" s="71">
        <f>IF($AR190,AT190/$AR190*100,0)</f>
        <v>20.215764926652994</v>
      </c>
      <c r="AW190" s="21"/>
      <c r="AX190" s="70">
        <v>490678</v>
      </c>
      <c r="AY190" s="21"/>
      <c r="AZ190" s="71">
        <f>IF($AR190,AX190/$AR190*100,0)</f>
        <v>2.5793658407577316</v>
      </c>
      <c r="BA190" s="21"/>
      <c r="BB190" s="70">
        <v>4242</v>
      </c>
      <c r="BC190" s="21"/>
      <c r="BD190" s="71">
        <f>IF($AR190,BB190/$AR190*100,0)</f>
        <v>2.2299083913471355E-2</v>
      </c>
      <c r="BE190" s="21"/>
      <c r="BF190" s="70">
        <v>1261066</v>
      </c>
      <c r="BG190" s="21"/>
      <c r="BH190" s="10">
        <v>72</v>
      </c>
      <c r="BI190" s="21"/>
      <c r="BJ190" s="96">
        <v>37350</v>
      </c>
      <c r="BK190" s="21"/>
      <c r="BL190" s="96">
        <f>IF(E190,$BJ190,0)</f>
        <v>37350</v>
      </c>
      <c r="BM190" s="21"/>
      <c r="BN190" s="96">
        <f>IF(M190,$BJ190,0)</f>
        <v>37350</v>
      </c>
      <c r="BO190" s="21"/>
      <c r="BP190" s="96">
        <f>IF(S190,$BJ190,0)</f>
        <v>37350</v>
      </c>
      <c r="BQ190" s="21"/>
      <c r="BR190" s="96">
        <f>IF(AF190,$BJ190,0)</f>
        <v>37350</v>
      </c>
      <c r="BS190" s="21"/>
      <c r="BT190" s="96">
        <f>IF(AL190,$BJ190,0)</f>
        <v>37350</v>
      </c>
    </row>
    <row r="191" spans="1:72" ht="8.85" customHeight="1" x14ac:dyDescent="0.3">
      <c r="A191" s="10">
        <v>73</v>
      </c>
      <c r="B191" s="21"/>
      <c r="C191" s="10" t="s">
        <v>197</v>
      </c>
      <c r="D191" s="21"/>
      <c r="E191" s="70">
        <v>111162000</v>
      </c>
      <c r="F191" s="21"/>
      <c r="G191" s="66">
        <f>(E191/$BJ191)</f>
        <v>238.80231494012864</v>
      </c>
      <c r="H191" s="21"/>
      <c r="I191" s="66">
        <f>IF(G$219,G191/G$219*100,0)</f>
        <v>123.05555652413433</v>
      </c>
      <c r="J191" s="21"/>
      <c r="K191" s="70">
        <v>0</v>
      </c>
      <c r="L191" s="21"/>
      <c r="M191" s="70">
        <v>130537000</v>
      </c>
      <c r="N191" s="21"/>
      <c r="O191" s="66">
        <f>(M191/$BJ191)</f>
        <v>280.42440569025001</v>
      </c>
      <c r="P191" s="21"/>
      <c r="Q191" s="66">
        <f>IF(O$219,O191/O$219*100,0)</f>
        <v>141.33306173435295</v>
      </c>
      <c r="R191" s="21"/>
      <c r="S191" s="70">
        <v>53999000</v>
      </c>
      <c r="T191" s="21"/>
      <c r="U191" s="66">
        <f>(S191/$BJ191)</f>
        <v>116.00264662791247</v>
      </c>
      <c r="V191" s="21"/>
      <c r="W191" s="66">
        <f>IF(U$219,U191/U$219*100,0)</f>
        <v>99.464775301552208</v>
      </c>
      <c r="X191" s="21"/>
      <c r="Y191" s="70">
        <v>0</v>
      </c>
      <c r="Z191" s="21"/>
      <c r="AA191" s="70">
        <v>48782000</v>
      </c>
      <c r="AB191" s="21"/>
      <c r="AC191" s="70">
        <v>935000</v>
      </c>
      <c r="AD191" s="21"/>
      <c r="AE191" s="21"/>
      <c r="AF191" s="70">
        <v>17618000</v>
      </c>
      <c r="AG191" s="21"/>
      <c r="AH191" s="71">
        <f>(AF191/$BJ191)</f>
        <v>37.847638443129725</v>
      </c>
      <c r="AI191" s="21"/>
      <c r="AJ191" s="71">
        <f>IF(AH$219,AH191/AH$219*100,0)</f>
        <v>225.98032467545241</v>
      </c>
      <c r="AK191" s="21"/>
      <c r="AL191" s="70">
        <v>14669000</v>
      </c>
      <c r="AM191" s="21"/>
      <c r="AN191" s="66">
        <f>(AL191/$BJ191)</f>
        <v>31.512487701343506</v>
      </c>
      <c r="AO191" s="21"/>
      <c r="AP191" s="66">
        <f>IF(AN$219,AN191/AN$219*100,0)</f>
        <v>72.675915587723978</v>
      </c>
      <c r="AQ191" s="21"/>
      <c r="AR191" s="70">
        <f>(E191+M191+S191+AF191+AL191)</f>
        <v>327985000</v>
      </c>
      <c r="AS191" s="21"/>
      <c r="AT191" s="70">
        <v>15921000</v>
      </c>
      <c r="AU191" s="21"/>
      <c r="AV191" s="71">
        <f>IF($AR191,AT191/$AR191*100,0)</f>
        <v>4.8541854048203419</v>
      </c>
      <c r="AW191" s="21"/>
      <c r="AX191" s="70">
        <v>446000</v>
      </c>
      <c r="AY191" s="21"/>
      <c r="AZ191" s="71">
        <f>IF($AR191,AX191/$AR191*100,0)</f>
        <v>0.13598182843727608</v>
      </c>
      <c r="BA191" s="21"/>
      <c r="BB191" s="70">
        <v>2019000</v>
      </c>
      <c r="BC191" s="21"/>
      <c r="BD191" s="71">
        <f>IF($AR191,BB191/$AR191*100,0)</f>
        <v>0.61557693187188445</v>
      </c>
      <c r="BE191" s="21"/>
      <c r="BF191" s="70">
        <v>8227000</v>
      </c>
      <c r="BG191" s="21"/>
      <c r="BH191" s="10">
        <v>73</v>
      </c>
      <c r="BI191" s="21"/>
      <c r="BJ191" s="96">
        <v>465498</v>
      </c>
      <c r="BK191" s="21"/>
      <c r="BL191" s="96">
        <f>IF(E191,$BJ191,0)</f>
        <v>465498</v>
      </c>
      <c r="BM191" s="21"/>
      <c r="BN191" s="96">
        <f>IF(M191,$BJ191,0)</f>
        <v>465498</v>
      </c>
      <c r="BO191" s="21"/>
      <c r="BP191" s="96">
        <f>IF(S191,$BJ191,0)</f>
        <v>465498</v>
      </c>
      <c r="BQ191" s="21"/>
      <c r="BR191" s="96">
        <f>IF(AF191,$BJ191,0)</f>
        <v>465498</v>
      </c>
      <c r="BS191" s="21"/>
      <c r="BT191" s="96">
        <f>IF(AL191,$BJ191,0)</f>
        <v>465498</v>
      </c>
    </row>
    <row r="192" spans="1:72" ht="8.85" customHeight="1" x14ac:dyDescent="0.3">
      <c r="A192" s="10">
        <v>74</v>
      </c>
      <c r="B192" s="21"/>
      <c r="C192" s="10" t="s">
        <v>198</v>
      </c>
      <c r="D192" s="21"/>
      <c r="E192" s="70">
        <v>3366851</v>
      </c>
      <c r="F192" s="21"/>
      <c r="G192" s="66">
        <f>(E192/$BJ192)</f>
        <v>98.74332052673256</v>
      </c>
      <c r="H192" s="21"/>
      <c r="I192" s="66">
        <f>IF(G$219,G192/G$219*100,0)</f>
        <v>50.882732286345181</v>
      </c>
      <c r="J192" s="21"/>
      <c r="K192" s="70">
        <v>3366851</v>
      </c>
      <c r="L192" s="21"/>
      <c r="M192" s="70">
        <v>2458685</v>
      </c>
      <c r="N192" s="21"/>
      <c r="O192" s="66">
        <f>(M192/$BJ192)</f>
        <v>72.108543273601782</v>
      </c>
      <c r="P192" s="21"/>
      <c r="Q192" s="66">
        <f>IF(O$219,O192/O$219*100,0)</f>
        <v>36.342490137321747</v>
      </c>
      <c r="R192" s="21"/>
      <c r="S192" s="70">
        <v>4975175</v>
      </c>
      <c r="T192" s="21"/>
      <c r="U192" s="66">
        <f>(S192/$BJ192)</f>
        <v>145.91239698507201</v>
      </c>
      <c r="V192" s="21"/>
      <c r="W192" s="66">
        <f>IF(U$219,U192/U$219*100,0)</f>
        <v>125.11045395699558</v>
      </c>
      <c r="X192" s="21"/>
      <c r="Y192" s="70">
        <v>0</v>
      </c>
      <c r="Z192" s="21"/>
      <c r="AA192" s="70">
        <v>4015726</v>
      </c>
      <c r="AB192" s="21"/>
      <c r="AC192" s="70">
        <v>0</v>
      </c>
      <c r="AD192" s="21"/>
      <c r="AE192" s="21"/>
      <c r="AF192" s="70">
        <v>243080</v>
      </c>
      <c r="AG192" s="21"/>
      <c r="AH192" s="71">
        <f>(AF192/$BJ192)</f>
        <v>7.1290729389682372</v>
      </c>
      <c r="AI192" s="21"/>
      <c r="AJ192" s="71">
        <f>IF(AH$219,AH192/AH$219*100,0)</f>
        <v>42.566201846484439</v>
      </c>
      <c r="AK192" s="21"/>
      <c r="AL192" s="70">
        <v>1596668</v>
      </c>
      <c r="AM192" s="21"/>
      <c r="AN192" s="66">
        <f>(AL192/$BJ192)</f>
        <v>46.827228201894592</v>
      </c>
      <c r="AO192" s="21"/>
      <c r="AP192" s="66">
        <f>IF(AN$219,AN192/AN$219*100,0)</f>
        <v>107.99565290628851</v>
      </c>
      <c r="AQ192" s="21"/>
      <c r="AR192" s="70">
        <f>(E192+M192+S192+AF192+AL192)</f>
        <v>12640459</v>
      </c>
      <c r="AS192" s="21"/>
      <c r="AT192" s="70">
        <v>5763175</v>
      </c>
      <c r="AU192" s="21"/>
      <c r="AV192" s="71">
        <f>IF($AR192,AT192/$AR192*100,0)</f>
        <v>45.593083289143216</v>
      </c>
      <c r="AW192" s="21"/>
      <c r="AX192" s="70">
        <v>271672</v>
      </c>
      <c r="AY192" s="21"/>
      <c r="AZ192" s="71">
        <f>IF($AR192,AX192/$AR192*100,0)</f>
        <v>2.1492257520078977</v>
      </c>
      <c r="BA192" s="21"/>
      <c r="BB192" s="70">
        <v>0</v>
      </c>
      <c r="BC192" s="21"/>
      <c r="BD192" s="71">
        <f>IF($AR192,BB192/$AR192*100,0)</f>
        <v>0</v>
      </c>
      <c r="BE192" s="21"/>
      <c r="BF192" s="70">
        <v>1380243</v>
      </c>
      <c r="BG192" s="21"/>
      <c r="BH192" s="10">
        <v>74</v>
      </c>
      <c r="BI192" s="21"/>
      <c r="BJ192" s="96">
        <v>34097</v>
      </c>
      <c r="BK192" s="21"/>
      <c r="BL192" s="96">
        <f>IF(E192,$BJ192,0)</f>
        <v>34097</v>
      </c>
      <c r="BM192" s="21"/>
      <c r="BN192" s="96">
        <f>IF(M192,$BJ192,0)</f>
        <v>34097</v>
      </c>
      <c r="BO192" s="21"/>
      <c r="BP192" s="96">
        <f>IF(S192,$BJ192,0)</f>
        <v>34097</v>
      </c>
      <c r="BQ192" s="21"/>
      <c r="BR192" s="96">
        <f>IF(AF192,$BJ192,0)</f>
        <v>34097</v>
      </c>
      <c r="BS192" s="21"/>
      <c r="BT192" s="96">
        <f>IF(AL192,$BJ192,0)</f>
        <v>34097</v>
      </c>
    </row>
    <row r="193" spans="1:72" ht="8.85" customHeight="1" x14ac:dyDescent="0.3">
      <c r="A193" s="10">
        <v>75</v>
      </c>
      <c r="B193" s="21"/>
      <c r="C193" s="10" t="s">
        <v>199</v>
      </c>
      <c r="D193" s="21"/>
      <c r="E193" s="70">
        <v>1520319</v>
      </c>
      <c r="F193" s="21"/>
      <c r="G193" s="66">
        <f>(E193/$BJ193)</f>
        <v>208.69169526424159</v>
      </c>
      <c r="H193" s="21"/>
      <c r="I193" s="66">
        <f>IF(G$219,G193/G$219*100,0)</f>
        <v>107.53946296184287</v>
      </c>
      <c r="J193" s="21"/>
      <c r="K193" s="70">
        <v>1520319</v>
      </c>
      <c r="L193" s="21"/>
      <c r="M193" s="70">
        <v>1266664</v>
      </c>
      <c r="N193" s="21"/>
      <c r="O193" s="66">
        <f>(M193/$BJ193)</f>
        <v>173.87288949897049</v>
      </c>
      <c r="P193" s="21"/>
      <c r="Q193" s="66">
        <f>IF(O$219,O193/O$219*100,0)</f>
        <v>87.631416263505116</v>
      </c>
      <c r="R193" s="21"/>
      <c r="S193" s="70">
        <v>284899</v>
      </c>
      <c r="T193" s="21"/>
      <c r="U193" s="66">
        <f>(S193/$BJ193)</f>
        <v>39.107618393960195</v>
      </c>
      <c r="V193" s="21"/>
      <c r="W193" s="66">
        <f>IF(U$219,U193/U$219*100,0)</f>
        <v>33.532256282143592</v>
      </c>
      <c r="X193" s="21"/>
      <c r="Y193" s="70">
        <v>0</v>
      </c>
      <c r="Z193" s="21"/>
      <c r="AA193" s="70">
        <v>284899</v>
      </c>
      <c r="AB193" s="21"/>
      <c r="AC193" s="70">
        <v>0</v>
      </c>
      <c r="AD193" s="21"/>
      <c r="AE193" s="21"/>
      <c r="AF193" s="70">
        <v>207376</v>
      </c>
      <c r="AG193" s="21"/>
      <c r="AH193" s="71">
        <f>(AF193/$BJ193)</f>
        <v>28.466163349347976</v>
      </c>
      <c r="AI193" s="21"/>
      <c r="AJ193" s="71">
        <f>IF(AH$219,AH193/AH$219*100,0)</f>
        <v>169.96550116637013</v>
      </c>
      <c r="AK193" s="21"/>
      <c r="AL193" s="70">
        <v>264602</v>
      </c>
      <c r="AM193" s="21"/>
      <c r="AN193" s="66">
        <f>(AL193/$BJ193)</f>
        <v>36.321482498284148</v>
      </c>
      <c r="AO193" s="21"/>
      <c r="AP193" s="66">
        <f>IF(AN$219,AN193/AN$219*100,0)</f>
        <v>83.766696589738032</v>
      </c>
      <c r="AQ193" s="21"/>
      <c r="AR193" s="70">
        <f>(E193+M193+S193+AF193+AL193)</f>
        <v>3543860</v>
      </c>
      <c r="AS193" s="21"/>
      <c r="AT193" s="70">
        <v>966270</v>
      </c>
      <c r="AU193" s="21"/>
      <c r="AV193" s="71">
        <f>IF($AR193,AT193/$AR193*100,0)</f>
        <v>27.266031953858221</v>
      </c>
      <c r="AW193" s="21"/>
      <c r="AX193" s="70">
        <v>5844</v>
      </c>
      <c r="AY193" s="21"/>
      <c r="AZ193" s="71">
        <f>IF($AR193,AX193/$AR193*100,0)</f>
        <v>0.16490493416782831</v>
      </c>
      <c r="BA193" s="21"/>
      <c r="BB193" s="70">
        <v>0</v>
      </c>
      <c r="BC193" s="21"/>
      <c r="BD193" s="71">
        <f>IF($AR193,BB193/$AR193*100,0)</f>
        <v>0</v>
      </c>
      <c r="BE193" s="21"/>
      <c r="BF193" s="70">
        <v>114882</v>
      </c>
      <c r="BG193" s="21"/>
      <c r="BH193" s="10">
        <v>75</v>
      </c>
      <c r="BI193" s="21"/>
      <c r="BJ193" s="96">
        <v>7285</v>
      </c>
      <c r="BK193" s="21"/>
      <c r="BL193" s="96">
        <f>IF(E193,$BJ193,0)</f>
        <v>7285</v>
      </c>
      <c r="BM193" s="21"/>
      <c r="BN193" s="96">
        <f>IF(M193,$BJ193,0)</f>
        <v>7285</v>
      </c>
      <c r="BO193" s="21"/>
      <c r="BP193" s="96">
        <f>IF(S193,$BJ193,0)</f>
        <v>7285</v>
      </c>
      <c r="BQ193" s="21"/>
      <c r="BR193" s="96">
        <f>IF(AF193,$BJ193,0)</f>
        <v>7285</v>
      </c>
      <c r="BS193" s="21"/>
      <c r="BT193" s="96">
        <f>IF(AL193,$BJ193,0)</f>
        <v>7285</v>
      </c>
    </row>
    <row r="194" spans="1:72"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7"/>
      <c r="AS194" s="21"/>
      <c r="AT194" s="21"/>
      <c r="AU194" s="21"/>
      <c r="AV194" s="21"/>
      <c r="AW194" s="21"/>
      <c r="AX194" s="21"/>
      <c r="AY194" s="21"/>
      <c r="AZ194" s="21"/>
      <c r="BA194" s="21"/>
      <c r="BB194" s="21"/>
      <c r="BC194" s="21"/>
      <c r="BD194" s="21"/>
      <c r="BE194" s="21"/>
      <c r="BF194" s="21"/>
      <c r="BG194" s="21"/>
      <c r="BH194" s="29"/>
      <c r="BI194" s="21"/>
      <c r="BJ194" s="27"/>
      <c r="BK194" s="21"/>
      <c r="BL194" s="21"/>
      <c r="BM194" s="21"/>
      <c r="BN194" s="21"/>
      <c r="BO194" s="21"/>
      <c r="BP194" s="21"/>
      <c r="BQ194" s="21"/>
      <c r="BR194" s="21"/>
      <c r="BS194" s="21"/>
      <c r="BT194" s="21"/>
    </row>
    <row r="195" spans="1:72" ht="8.85" customHeight="1" x14ac:dyDescent="0.3">
      <c r="A195" s="10">
        <v>76</v>
      </c>
      <c r="B195" s="21"/>
      <c r="C195" s="10" t="s">
        <v>114</v>
      </c>
      <c r="D195" s="21"/>
      <c r="E195" s="70">
        <v>1252840</v>
      </c>
      <c r="F195" s="21"/>
      <c r="G195" s="66">
        <f>(E195/$BJ195)</f>
        <v>136.29677980852915</v>
      </c>
      <c r="H195" s="21"/>
      <c r="I195" s="66">
        <f>IF(G$219,G195/G$219*100,0)</f>
        <v>70.234143651375263</v>
      </c>
      <c r="J195" s="21"/>
      <c r="K195" s="70">
        <v>1252840</v>
      </c>
      <c r="L195" s="21"/>
      <c r="M195" s="70">
        <v>990094</v>
      </c>
      <c r="N195" s="21"/>
      <c r="O195" s="66">
        <f>(M195/$BJ195)</f>
        <v>107.71257615317667</v>
      </c>
      <c r="P195" s="21"/>
      <c r="Q195" s="66">
        <f>IF(O$219,O195/O$219*100,0)</f>
        <v>54.286816218979361</v>
      </c>
      <c r="R195" s="21"/>
      <c r="S195" s="70">
        <v>1943968</v>
      </c>
      <c r="T195" s="21"/>
      <c r="U195" s="66">
        <f>(S195/$BJ195)</f>
        <v>211.48476936466491</v>
      </c>
      <c r="V195" s="21"/>
      <c r="W195" s="66">
        <f>IF(U$219,U195/U$219*100,0)</f>
        <v>181.33452706496692</v>
      </c>
      <c r="X195" s="21"/>
      <c r="Y195" s="70">
        <v>0</v>
      </c>
      <c r="Z195" s="21"/>
      <c r="AA195" s="70">
        <v>1943968</v>
      </c>
      <c r="AB195" s="21"/>
      <c r="AC195" s="70">
        <v>0</v>
      </c>
      <c r="AD195" s="21"/>
      <c r="AE195" s="21"/>
      <c r="AF195" s="70">
        <v>82271</v>
      </c>
      <c r="AG195" s="21"/>
      <c r="AH195" s="71">
        <f>(AF195/$BJ195)</f>
        <v>8.9502828546562228</v>
      </c>
      <c r="AI195" s="21"/>
      <c r="AJ195" s="71">
        <f>IF(AH$219,AH195/AH$219*100,0)</f>
        <v>53.440264931496607</v>
      </c>
      <c r="AK195" s="21"/>
      <c r="AL195" s="70">
        <v>333130</v>
      </c>
      <c r="AM195" s="21"/>
      <c r="AN195" s="66">
        <f>(AL195/$BJ195)</f>
        <v>36.241296779808529</v>
      </c>
      <c r="AO195" s="21"/>
      <c r="AP195" s="66">
        <f>IF(AN$219,AN195/AN$219*100,0)</f>
        <v>83.581767663703843</v>
      </c>
      <c r="AQ195" s="21"/>
      <c r="AR195" s="70">
        <f>(E195+M195+S195+AF195+AL195)</f>
        <v>4602303</v>
      </c>
      <c r="AS195" s="21"/>
      <c r="AT195" s="70">
        <v>1310023</v>
      </c>
      <c r="AU195" s="21"/>
      <c r="AV195" s="71">
        <f>IF($AR195,AT195/$AR195*100,0)</f>
        <v>28.464510050728954</v>
      </c>
      <c r="AW195" s="21"/>
      <c r="AX195" s="70">
        <v>80541</v>
      </c>
      <c r="AY195" s="21"/>
      <c r="AZ195" s="71">
        <f>IF($AR195,AX195/$AR195*100,0)</f>
        <v>1.7500151554558665</v>
      </c>
      <c r="BA195" s="21"/>
      <c r="BB195" s="70">
        <v>0</v>
      </c>
      <c r="BC195" s="21"/>
      <c r="BD195" s="71">
        <f>IF($AR195,BB195/$AR195*100,0)</f>
        <v>0</v>
      </c>
      <c r="BE195" s="21"/>
      <c r="BF195" s="70">
        <v>1397843</v>
      </c>
      <c r="BG195" s="21"/>
      <c r="BH195" s="10">
        <v>76</v>
      </c>
      <c r="BI195" s="21"/>
      <c r="BJ195" s="96">
        <v>9192</v>
      </c>
      <c r="BK195" s="21"/>
      <c r="BL195" s="96">
        <f>IF(E195,$BJ195,0)</f>
        <v>9192</v>
      </c>
      <c r="BM195" s="21"/>
      <c r="BN195" s="96">
        <f>IF(M195,$BJ195,0)</f>
        <v>9192</v>
      </c>
      <c r="BO195" s="21"/>
      <c r="BP195" s="96">
        <f>IF(S195,$BJ195,0)</f>
        <v>9192</v>
      </c>
      <c r="BQ195" s="21"/>
      <c r="BR195" s="96">
        <f>IF(AF195,$BJ195,0)</f>
        <v>9192</v>
      </c>
      <c r="BS195" s="21"/>
      <c r="BT195" s="96">
        <f>IF(AL195,$BJ195,0)</f>
        <v>9192</v>
      </c>
    </row>
    <row r="196" spans="1:72" ht="8.85" customHeight="1" x14ac:dyDescent="0.3">
      <c r="A196" s="10">
        <v>77</v>
      </c>
      <c r="B196" s="21"/>
      <c r="C196" s="10" t="s">
        <v>115</v>
      </c>
      <c r="D196" s="21"/>
      <c r="E196" s="70">
        <v>17046019</v>
      </c>
      <c r="F196" s="21"/>
      <c r="G196" s="66">
        <f>(E196/$BJ196)</f>
        <v>181.71759501092691</v>
      </c>
      <c r="H196" s="21"/>
      <c r="I196" s="66">
        <f>IF(G$219,G196/G$219*100,0)</f>
        <v>93.639627362503589</v>
      </c>
      <c r="J196" s="21"/>
      <c r="K196" s="70">
        <v>0</v>
      </c>
      <c r="L196" s="21"/>
      <c r="M196" s="70">
        <v>18935088</v>
      </c>
      <c r="N196" s="21"/>
      <c r="O196" s="66">
        <f>(M196/$BJ196)</f>
        <v>201.8558499013912</v>
      </c>
      <c r="P196" s="21"/>
      <c r="Q196" s="66">
        <f>IF(O$219,O196/O$219*100,0)</f>
        <v>101.73474461087366</v>
      </c>
      <c r="R196" s="21"/>
      <c r="S196" s="70">
        <v>15234511</v>
      </c>
      <c r="T196" s="21"/>
      <c r="U196" s="66">
        <f>(S196/$BJ196)</f>
        <v>162.40617237887108</v>
      </c>
      <c r="V196" s="21"/>
      <c r="W196" s="66">
        <f>IF(U$219,U196/U$219*100,0)</f>
        <v>139.25280080086273</v>
      </c>
      <c r="X196" s="21"/>
      <c r="Y196" s="70">
        <v>9910152</v>
      </c>
      <c r="Z196" s="21"/>
      <c r="AA196" s="70">
        <v>4706392</v>
      </c>
      <c r="AB196" s="21"/>
      <c r="AC196" s="70">
        <v>617967</v>
      </c>
      <c r="AD196" s="21"/>
      <c r="AE196" s="21"/>
      <c r="AF196" s="70">
        <v>1028650</v>
      </c>
      <c r="AG196" s="21"/>
      <c r="AH196" s="71">
        <f>(AF196/$BJ196)</f>
        <v>10.96583337775172</v>
      </c>
      <c r="AI196" s="21"/>
      <c r="AJ196" s="71">
        <f>IF(AH$219,AH196/AH$219*100,0)</f>
        <v>65.474695092662401</v>
      </c>
      <c r="AK196" s="21"/>
      <c r="AL196" s="70">
        <v>0</v>
      </c>
      <c r="AM196" s="21"/>
      <c r="AN196" s="66">
        <f>(AL196/$BJ196)</f>
        <v>0</v>
      </c>
      <c r="AO196" s="21"/>
      <c r="AP196" s="66">
        <f>IF(AN$219,AN196/AN$219*100,0)</f>
        <v>0</v>
      </c>
      <c r="AQ196" s="21"/>
      <c r="AR196" s="70">
        <f>(E196+M196+S196+AF196+AL196)</f>
        <v>52244268</v>
      </c>
      <c r="AS196" s="21"/>
      <c r="AT196" s="70">
        <v>8849509</v>
      </c>
      <c r="AU196" s="21"/>
      <c r="AV196" s="71">
        <f>IF($AR196,AT196/$AR196*100,0)</f>
        <v>16.938717564192878</v>
      </c>
      <c r="AW196" s="21"/>
      <c r="AX196" s="70">
        <v>409387</v>
      </c>
      <c r="AY196" s="21"/>
      <c r="AZ196" s="71">
        <f>IF($AR196,AX196/$AR196*100,0)</f>
        <v>0.78360175321051484</v>
      </c>
      <c r="BA196" s="21"/>
      <c r="BB196" s="70">
        <v>376932</v>
      </c>
      <c r="BC196" s="21"/>
      <c r="BD196" s="71">
        <f>IF($AR196,BB196/$AR196*100,0)</f>
        <v>0.72148010572183729</v>
      </c>
      <c r="BE196" s="21"/>
      <c r="BF196" s="70">
        <v>7424899</v>
      </c>
      <c r="BG196" s="21"/>
      <c r="BH196" s="10">
        <v>77</v>
      </c>
      <c r="BI196" s="21"/>
      <c r="BJ196" s="96">
        <v>93805</v>
      </c>
      <c r="BK196" s="21"/>
      <c r="BL196" s="96">
        <f>IF(E196,$BJ196,0)</f>
        <v>93805</v>
      </c>
      <c r="BM196" s="21"/>
      <c r="BN196" s="96">
        <f>IF(M196,$BJ196,0)</f>
        <v>93805</v>
      </c>
      <c r="BO196" s="21"/>
      <c r="BP196" s="96">
        <f>IF(S196,$BJ196,0)</f>
        <v>93805</v>
      </c>
      <c r="BQ196" s="21"/>
      <c r="BR196" s="96">
        <f>IF(AF196,$BJ196,0)</f>
        <v>93805</v>
      </c>
      <c r="BS196" s="21"/>
      <c r="BT196" s="96">
        <f>IF(AL196,$BJ196,0)</f>
        <v>0</v>
      </c>
    </row>
    <row r="197" spans="1:72" ht="8.85" customHeight="1" x14ac:dyDescent="0.3">
      <c r="A197" s="10">
        <v>78</v>
      </c>
      <c r="B197" s="21"/>
      <c r="C197" s="10" t="s">
        <v>200</v>
      </c>
      <c r="D197" s="21"/>
      <c r="E197" s="70">
        <v>2646656</v>
      </c>
      <c r="F197" s="21"/>
      <c r="G197" s="66">
        <f>(E197/$BJ197)</f>
        <v>117.62915555555556</v>
      </c>
      <c r="H197" s="21"/>
      <c r="I197" s="66">
        <f>IF(G$219,G197/G$219*100,0)</f>
        <v>60.614660305876598</v>
      </c>
      <c r="J197" s="21"/>
      <c r="K197" s="70">
        <v>2646656</v>
      </c>
      <c r="L197" s="21"/>
      <c r="M197" s="70">
        <v>5102954</v>
      </c>
      <c r="N197" s="21"/>
      <c r="O197" s="66">
        <f>(M197/$BJ197)</f>
        <v>226.79795555555555</v>
      </c>
      <c r="P197" s="21"/>
      <c r="Q197" s="66">
        <f>IF(O$219,O197/O$219*100,0)</f>
        <v>114.30549126014552</v>
      </c>
      <c r="R197" s="21"/>
      <c r="S197" s="70">
        <v>3961397</v>
      </c>
      <c r="T197" s="21"/>
      <c r="U197" s="66">
        <f>(S197/$BJ197)</f>
        <v>176.06208888888889</v>
      </c>
      <c r="V197" s="21"/>
      <c r="W197" s="66">
        <f>IF(U$219,U197/U$219*100,0)</f>
        <v>150.96186698762378</v>
      </c>
      <c r="X197" s="21"/>
      <c r="Y197" s="70">
        <v>0</v>
      </c>
      <c r="Z197" s="21"/>
      <c r="AA197" s="70">
        <v>3726744</v>
      </c>
      <c r="AB197" s="21"/>
      <c r="AC197" s="70">
        <v>0</v>
      </c>
      <c r="AD197" s="21"/>
      <c r="AE197" s="21"/>
      <c r="AF197" s="70">
        <v>240322</v>
      </c>
      <c r="AG197" s="21"/>
      <c r="AH197" s="71">
        <f>(AF197/$BJ197)</f>
        <v>10.680977777777779</v>
      </c>
      <c r="AI197" s="21"/>
      <c r="AJ197" s="71">
        <f>IF(AH$219,AH197/AH$219*100,0)</f>
        <v>63.773881947756209</v>
      </c>
      <c r="AK197" s="21"/>
      <c r="AL197" s="70">
        <v>418832</v>
      </c>
      <c r="AM197" s="21"/>
      <c r="AN197" s="66">
        <f>(AL197/$BJ197)</f>
        <v>18.614755555555554</v>
      </c>
      <c r="AO197" s="21"/>
      <c r="AP197" s="66">
        <f>IF(AN$219,AN197/AN$219*100,0)</f>
        <v>42.930422258728697</v>
      </c>
      <c r="AQ197" s="21"/>
      <c r="AR197" s="70">
        <f>(E197+M197+S197+AF197+AL197)</f>
        <v>12370161</v>
      </c>
      <c r="AS197" s="21"/>
      <c r="AT197" s="70">
        <v>2810993</v>
      </c>
      <c r="AU197" s="21"/>
      <c r="AV197" s="71">
        <f>IF($AR197,AT197/$AR197*100,0)</f>
        <v>22.723980714559818</v>
      </c>
      <c r="AW197" s="21"/>
      <c r="AX197" s="70">
        <v>131895</v>
      </c>
      <c r="AY197" s="21"/>
      <c r="AZ197" s="71">
        <f>IF($AR197,AX197/$AR197*100,0)</f>
        <v>1.0662351120571512</v>
      </c>
      <c r="BA197" s="21"/>
      <c r="BB197" s="70">
        <v>161194</v>
      </c>
      <c r="BC197" s="21"/>
      <c r="BD197" s="71">
        <f>IF($AR197,BB197/$AR197*100,0)</f>
        <v>1.3030873244091163</v>
      </c>
      <c r="BE197" s="21"/>
      <c r="BF197" s="70">
        <v>216871</v>
      </c>
      <c r="BG197" s="21"/>
      <c r="BH197" s="10">
        <v>78</v>
      </c>
      <c r="BI197" s="21"/>
      <c r="BJ197" s="96">
        <v>22500</v>
      </c>
      <c r="BK197" s="21"/>
      <c r="BL197" s="96">
        <f>IF(E197,$BJ197,0)</f>
        <v>22500</v>
      </c>
      <c r="BM197" s="21"/>
      <c r="BN197" s="96">
        <f>IF(M197,$BJ197,0)</f>
        <v>22500</v>
      </c>
      <c r="BO197" s="21"/>
      <c r="BP197" s="96">
        <f>IF(S197,$BJ197,0)</f>
        <v>22500</v>
      </c>
      <c r="BQ197" s="21"/>
      <c r="BR197" s="96">
        <f>IF(AF197,$BJ197,0)</f>
        <v>22500</v>
      </c>
      <c r="BS197" s="21"/>
      <c r="BT197" s="96">
        <f>IF(AL197,$BJ197,0)</f>
        <v>22500</v>
      </c>
    </row>
    <row r="198" spans="1:72" ht="8.85" customHeight="1" x14ac:dyDescent="0.3">
      <c r="A198" s="10">
        <v>79</v>
      </c>
      <c r="B198" s="21"/>
      <c r="C198" s="10" t="s">
        <v>201</v>
      </c>
      <c r="D198" s="21"/>
      <c r="E198" s="70">
        <v>6060394</v>
      </c>
      <c r="F198" s="21"/>
      <c r="G198" s="66">
        <f>(E198/$BJ198)</f>
        <v>73.720246204748932</v>
      </c>
      <c r="H198" s="21"/>
      <c r="I198" s="66">
        <f>IF(G$219,G198/G$219*100,0)</f>
        <v>37.988266261556099</v>
      </c>
      <c r="J198" s="21"/>
      <c r="K198" s="70">
        <v>6060394</v>
      </c>
      <c r="L198" s="21"/>
      <c r="M198" s="70">
        <v>10346244</v>
      </c>
      <c r="N198" s="21"/>
      <c r="O198" s="66">
        <f>(M198/$BJ198)</f>
        <v>125.85446671856754</v>
      </c>
      <c r="P198" s="21"/>
      <c r="Q198" s="66">
        <f>IF(O$219,O198/O$219*100,0)</f>
        <v>63.430274802568022</v>
      </c>
      <c r="R198" s="21"/>
      <c r="S198" s="70">
        <v>12290412</v>
      </c>
      <c r="T198" s="21"/>
      <c r="U198" s="66">
        <f>(S198/$BJ198)</f>
        <v>149.50384390813545</v>
      </c>
      <c r="V198" s="21"/>
      <c r="W198" s="66">
        <f>IF(U$219,U198/U$219*100,0)</f>
        <v>128.18988767332945</v>
      </c>
      <c r="X198" s="21"/>
      <c r="Y198" s="70">
        <v>8377096</v>
      </c>
      <c r="Z198" s="21"/>
      <c r="AA198" s="70">
        <v>2359681</v>
      </c>
      <c r="AB198" s="21"/>
      <c r="AC198" s="70">
        <v>1553635</v>
      </c>
      <c r="AD198" s="21"/>
      <c r="AE198" s="21"/>
      <c r="AF198" s="70">
        <v>836320</v>
      </c>
      <c r="AG198" s="21"/>
      <c r="AH198" s="71">
        <f>(AF198/$BJ198)</f>
        <v>10.173219151420787</v>
      </c>
      <c r="AI198" s="21"/>
      <c r="AJ198" s="71">
        <f>IF(AH$219,AH198/AH$219*100,0)</f>
        <v>60.742161503339851</v>
      </c>
      <c r="AK198" s="21"/>
      <c r="AL198" s="70">
        <v>3460589</v>
      </c>
      <c r="AM198" s="21"/>
      <c r="AN198" s="66">
        <f>(AL198/$BJ198)</f>
        <v>42.095525982872715</v>
      </c>
      <c r="AO198" s="21"/>
      <c r="AP198" s="66">
        <f>IF(AN$219,AN198/AN$219*100,0)</f>
        <v>97.083128502789293</v>
      </c>
      <c r="AQ198" s="21"/>
      <c r="AR198" s="70">
        <f>(E198+M198+S198+AF198+AL198)</f>
        <v>32993959</v>
      </c>
      <c r="AS198" s="21"/>
      <c r="AT198" s="70">
        <v>8090198</v>
      </c>
      <c r="AU198" s="21"/>
      <c r="AV198" s="71">
        <f>IF($AR198,AT198/$AR198*100,0)</f>
        <v>24.520240205184226</v>
      </c>
      <c r="AW198" s="21"/>
      <c r="AX198" s="70">
        <v>205864</v>
      </c>
      <c r="AY198" s="21"/>
      <c r="AZ198" s="71">
        <f>IF($AR198,AX198/$AR198*100,0)</f>
        <v>0.62394452269277545</v>
      </c>
      <c r="BA198" s="21"/>
      <c r="BB198" s="70">
        <v>912033</v>
      </c>
      <c r="BC198" s="21"/>
      <c r="BD198" s="71">
        <f>IF($AR198,BB198/$AR198*100,0)</f>
        <v>2.7642423875231219</v>
      </c>
      <c r="BE198" s="21"/>
      <c r="BF198" s="70">
        <v>1290697</v>
      </c>
      <c r="BG198" s="21"/>
      <c r="BH198" s="10">
        <v>79</v>
      </c>
      <c r="BI198" s="21"/>
      <c r="BJ198" s="96">
        <v>82208</v>
      </c>
      <c r="BK198" s="21"/>
      <c r="BL198" s="96">
        <f>IF(E198,$BJ198,0)</f>
        <v>82208</v>
      </c>
      <c r="BM198" s="21"/>
      <c r="BN198" s="96">
        <f>IF(M198,$BJ198,0)</f>
        <v>82208</v>
      </c>
      <c r="BO198" s="21"/>
      <c r="BP198" s="96">
        <f>IF(S198,$BJ198,0)</f>
        <v>82208</v>
      </c>
      <c r="BQ198" s="21"/>
      <c r="BR198" s="96">
        <f>IF(AF198,$BJ198,0)</f>
        <v>82208</v>
      </c>
      <c r="BS198" s="21"/>
      <c r="BT198" s="96">
        <f>IF(AL198,$BJ198,0)</f>
        <v>82208</v>
      </c>
    </row>
    <row r="199" spans="1:72" ht="8.85" customHeight="1" x14ac:dyDescent="0.3">
      <c r="A199" s="10">
        <v>80</v>
      </c>
      <c r="B199" s="21"/>
      <c r="C199" s="10" t="s">
        <v>202</v>
      </c>
      <c r="D199" s="21"/>
      <c r="E199" s="70">
        <v>1832935</v>
      </c>
      <c r="F199" s="21"/>
      <c r="G199" s="66">
        <f>(E199/$BJ199)</f>
        <v>68.316623183004097</v>
      </c>
      <c r="H199" s="21"/>
      <c r="I199" s="66">
        <f>IF(G$219,G199/G$219*100,0)</f>
        <v>35.203762944014358</v>
      </c>
      <c r="J199" s="21"/>
      <c r="K199" s="70">
        <v>1832935</v>
      </c>
      <c r="L199" s="21"/>
      <c r="M199" s="70">
        <v>483817</v>
      </c>
      <c r="N199" s="21"/>
      <c r="O199" s="66">
        <f>(M199/$BJ199)</f>
        <v>18.032687290346626</v>
      </c>
      <c r="P199" s="21"/>
      <c r="Q199" s="66">
        <f>IF(O$219,O199/O$219*100,0)</f>
        <v>9.0884204595871729</v>
      </c>
      <c r="R199" s="21"/>
      <c r="S199" s="70">
        <v>5006088</v>
      </c>
      <c r="T199" s="21"/>
      <c r="U199" s="66">
        <f>(S199/$BJ199)</f>
        <v>186.58546403279911</v>
      </c>
      <c r="V199" s="21"/>
      <c r="W199" s="66">
        <f>IF(U$219,U199/U$219*100,0)</f>
        <v>159.98498132621603</v>
      </c>
      <c r="X199" s="21"/>
      <c r="Y199" s="70">
        <v>0</v>
      </c>
      <c r="Z199" s="21"/>
      <c r="AA199" s="70">
        <v>4790377</v>
      </c>
      <c r="AB199" s="21"/>
      <c r="AC199" s="70">
        <v>215711</v>
      </c>
      <c r="AD199" s="21"/>
      <c r="AE199" s="21"/>
      <c r="AF199" s="70">
        <v>118232</v>
      </c>
      <c r="AG199" s="21"/>
      <c r="AH199" s="71">
        <f>(AF199/$BJ199)</f>
        <v>4.4067089079388744</v>
      </c>
      <c r="AI199" s="21"/>
      <c r="AJ199" s="71">
        <f>IF(AH$219,AH199/AH$219*100,0)</f>
        <v>26.311536220749399</v>
      </c>
      <c r="AK199" s="21"/>
      <c r="AL199" s="70">
        <v>918772</v>
      </c>
      <c r="AM199" s="21"/>
      <c r="AN199" s="66">
        <f>(AL199/$BJ199)</f>
        <v>34.244204248975031</v>
      </c>
      <c r="AO199" s="21"/>
      <c r="AP199" s="66">
        <f>IF(AN$219,AN199/AN$219*100,0)</f>
        <v>78.975957752176555</v>
      </c>
      <c r="AQ199" s="21"/>
      <c r="AR199" s="70">
        <f>(E199+M199+S199+AF199+AL199)</f>
        <v>8359844</v>
      </c>
      <c r="AS199" s="21"/>
      <c r="AT199" s="70">
        <v>3533658</v>
      </c>
      <c r="AU199" s="21"/>
      <c r="AV199" s="71">
        <f>IF($AR199,AT199/$AR199*100,0)</f>
        <v>42.269425123243927</v>
      </c>
      <c r="AW199" s="21"/>
      <c r="AX199" s="70">
        <v>73610</v>
      </c>
      <c r="AY199" s="21"/>
      <c r="AZ199" s="71">
        <f>IF($AR199,AX199/$AR199*100,0)</f>
        <v>0.8805188230785167</v>
      </c>
      <c r="BA199" s="21"/>
      <c r="BB199" s="70">
        <v>3702</v>
      </c>
      <c r="BC199" s="21"/>
      <c r="BD199" s="71">
        <f>IF($AR199,BB199/$AR199*100,0)</f>
        <v>4.428312298650549E-2</v>
      </c>
      <c r="BE199" s="21"/>
      <c r="BF199" s="70">
        <v>617902</v>
      </c>
      <c r="BG199" s="21"/>
      <c r="BH199" s="10">
        <v>80</v>
      </c>
      <c r="BI199" s="21"/>
      <c r="BJ199" s="96">
        <v>26830</v>
      </c>
      <c r="BK199" s="21"/>
      <c r="BL199" s="96">
        <f>IF(E199,$BJ199,0)</f>
        <v>26830</v>
      </c>
      <c r="BM199" s="21"/>
      <c r="BN199" s="96">
        <f>IF(M199,$BJ199,0)</f>
        <v>26830</v>
      </c>
      <c r="BO199" s="21"/>
      <c r="BP199" s="96">
        <f>IF(S199,$BJ199,0)</f>
        <v>26830</v>
      </c>
      <c r="BQ199" s="21"/>
      <c r="BR199" s="96">
        <f>IF(AF199,$BJ199,0)</f>
        <v>26830</v>
      </c>
      <c r="BS199" s="21"/>
      <c r="BT199" s="96">
        <f>IF(AL199,$BJ199,0)</f>
        <v>26830</v>
      </c>
    </row>
    <row r="200" spans="1:72" ht="8.85" customHeight="1" x14ac:dyDescent="0.3">
      <c r="A200" s="29"/>
      <c r="B200" s="21"/>
      <c r="D200" s="21"/>
      <c r="E200" s="27"/>
      <c r="F200" s="21"/>
      <c r="G200" s="21"/>
      <c r="H200" s="21"/>
      <c r="I200" s="21"/>
      <c r="J200" s="21"/>
      <c r="K200" s="27"/>
      <c r="L200" s="21"/>
      <c r="M200" s="27"/>
      <c r="N200" s="21"/>
      <c r="O200" s="21"/>
      <c r="P200" s="21"/>
      <c r="Q200" s="21"/>
      <c r="R200" s="21"/>
      <c r="S200" s="27"/>
      <c r="T200" s="21"/>
      <c r="U200" s="21"/>
      <c r="V200" s="21"/>
      <c r="W200" s="21"/>
      <c r="X200" s="21"/>
      <c r="Y200" s="27"/>
      <c r="Z200" s="21"/>
      <c r="AA200" s="27"/>
      <c r="AB200" s="21"/>
      <c r="AC200" s="27"/>
      <c r="AD200" s="21"/>
      <c r="AE200" s="21"/>
      <c r="AF200" s="27"/>
      <c r="AG200" s="21"/>
      <c r="AH200" s="21"/>
      <c r="AI200" s="21"/>
      <c r="AJ200" s="21"/>
      <c r="AK200" s="21"/>
      <c r="AL200" s="27"/>
      <c r="AM200" s="21"/>
      <c r="AN200" s="21"/>
      <c r="AO200" s="21"/>
      <c r="AP200" s="21"/>
      <c r="AQ200" s="21"/>
      <c r="AR200" s="21"/>
      <c r="AS200" s="21"/>
      <c r="AT200" s="27"/>
      <c r="AU200" s="21"/>
      <c r="AV200" s="21"/>
      <c r="AW200" s="21"/>
      <c r="AX200" s="27"/>
      <c r="AY200" s="21"/>
      <c r="AZ200" s="21"/>
      <c r="BA200" s="21"/>
      <c r="BB200" s="27"/>
      <c r="BC200" s="21"/>
      <c r="BD200" s="21"/>
      <c r="BE200" s="21"/>
      <c r="BF200" s="27"/>
      <c r="BG200" s="21"/>
      <c r="BH200" s="29"/>
      <c r="BI200" s="21"/>
      <c r="BJ200" s="27"/>
      <c r="BK200" s="21"/>
      <c r="BL200" s="21"/>
      <c r="BM200" s="21"/>
      <c r="BN200" s="21"/>
      <c r="BO200" s="21"/>
      <c r="BP200" s="21"/>
      <c r="BQ200" s="21"/>
      <c r="BR200" s="21"/>
      <c r="BS200" s="21"/>
      <c r="BT200" s="21"/>
    </row>
    <row r="201" spans="1:72" ht="8.85" customHeight="1" x14ac:dyDescent="0.3">
      <c r="A201" s="10">
        <v>81</v>
      </c>
      <c r="B201" s="21"/>
      <c r="C201" s="10" t="s">
        <v>203</v>
      </c>
      <c r="D201" s="21"/>
      <c r="E201" s="70">
        <v>3123102</v>
      </c>
      <c r="F201" s="21"/>
      <c r="G201" s="66">
        <f>(E201/$BJ201)</f>
        <v>142.65951032340581</v>
      </c>
      <c r="H201" s="21"/>
      <c r="I201" s="66">
        <f>IF(G$219,G201/G$219*100,0)</f>
        <v>73.512877966482478</v>
      </c>
      <c r="J201" s="21"/>
      <c r="K201" s="70">
        <v>3123102</v>
      </c>
      <c r="L201" s="21"/>
      <c r="M201" s="70">
        <v>724686</v>
      </c>
      <c r="N201" s="21"/>
      <c r="O201" s="66">
        <f>(M201/$BJ201)</f>
        <v>33.102777270235705</v>
      </c>
      <c r="P201" s="21"/>
      <c r="Q201" s="66">
        <f>IF(O$219,O201/O$219*100,0)</f>
        <v>16.683700735664697</v>
      </c>
      <c r="R201" s="21"/>
      <c r="S201" s="70">
        <v>4155502</v>
      </c>
      <c r="T201" s="21"/>
      <c r="U201" s="66">
        <f>(S201/$BJ201)</f>
        <v>189.81828978622329</v>
      </c>
      <c r="V201" s="21"/>
      <c r="W201" s="66">
        <f>IF(U$219,U201/U$219*100,0)</f>
        <v>162.75692055778214</v>
      </c>
      <c r="X201" s="21"/>
      <c r="Y201" s="70">
        <v>0</v>
      </c>
      <c r="Z201" s="21"/>
      <c r="AA201" s="70">
        <v>4155502</v>
      </c>
      <c r="AB201" s="21"/>
      <c r="AC201" s="70">
        <v>0</v>
      </c>
      <c r="AD201" s="21"/>
      <c r="AE201" s="21"/>
      <c r="AF201" s="70">
        <v>90505</v>
      </c>
      <c r="AG201" s="21"/>
      <c r="AH201" s="71">
        <f>(AF201/$BJ201)</f>
        <v>4.1341585967476702</v>
      </c>
      <c r="AI201" s="21"/>
      <c r="AJ201" s="71">
        <f>IF(AH$219,AH201/AH$219*100,0)</f>
        <v>24.684195378706342</v>
      </c>
      <c r="AK201" s="21"/>
      <c r="AL201" s="70">
        <v>185791</v>
      </c>
      <c r="AM201" s="21"/>
      <c r="AN201" s="66">
        <f>(AL201/$BJ201)</f>
        <v>8.4867074730495151</v>
      </c>
      <c r="AO201" s="21"/>
      <c r="AP201" s="66">
        <f>IF(AN$219,AN201/AN$219*100,0)</f>
        <v>19.572533967312172</v>
      </c>
      <c r="AQ201" s="21"/>
      <c r="AR201" s="70">
        <f>(E201+M201+S201+AF201+AL201)</f>
        <v>8279586</v>
      </c>
      <c r="AS201" s="21"/>
      <c r="AT201" s="70">
        <v>3457084</v>
      </c>
      <c r="AU201" s="21"/>
      <c r="AV201" s="71">
        <f>IF($AR201,AT201/$AR201*100,0)</f>
        <v>41.754309937719107</v>
      </c>
      <c r="AW201" s="21"/>
      <c r="AX201" s="70">
        <v>19685</v>
      </c>
      <c r="AY201" s="21"/>
      <c r="AZ201" s="71">
        <f>IF($AR201,AX201/$AR201*100,0)</f>
        <v>0.23775343356539808</v>
      </c>
      <c r="BA201" s="21"/>
      <c r="BB201" s="70">
        <v>3661</v>
      </c>
      <c r="BC201" s="21"/>
      <c r="BD201" s="71">
        <f>IF($AR201,BB201/$AR201*100,0)</f>
        <v>4.4217186704745864E-2</v>
      </c>
      <c r="BE201" s="21"/>
      <c r="BF201" s="70">
        <v>548682</v>
      </c>
      <c r="BG201" s="21"/>
      <c r="BH201" s="10">
        <v>81</v>
      </c>
      <c r="BI201" s="21"/>
      <c r="BJ201" s="96">
        <v>21892</v>
      </c>
      <c r="BK201" s="21"/>
      <c r="BL201" s="96">
        <f>IF(E201,$BJ201,0)</f>
        <v>21892</v>
      </c>
      <c r="BM201" s="21"/>
      <c r="BN201" s="96">
        <f>IF(M201,$BJ201,0)</f>
        <v>21892</v>
      </c>
      <c r="BO201" s="21"/>
      <c r="BP201" s="96">
        <f>IF(S201,$BJ201,0)</f>
        <v>21892</v>
      </c>
      <c r="BQ201" s="21"/>
      <c r="BR201" s="96">
        <f>IF(AF201,$BJ201,0)</f>
        <v>21892</v>
      </c>
      <c r="BS201" s="21"/>
      <c r="BT201" s="96">
        <f>IF(AL201,$BJ201,0)</f>
        <v>21892</v>
      </c>
    </row>
    <row r="202" spans="1:72" ht="8.85" customHeight="1" x14ac:dyDescent="0.3">
      <c r="A202" s="10">
        <v>82</v>
      </c>
      <c r="B202" s="21"/>
      <c r="C202" s="10" t="s">
        <v>204</v>
      </c>
      <c r="D202" s="21"/>
      <c r="E202" s="70">
        <v>5327119</v>
      </c>
      <c r="F202" s="21"/>
      <c r="G202" s="66">
        <f>(E202/$BJ202)</f>
        <v>123.92395375346035</v>
      </c>
      <c r="H202" s="21"/>
      <c r="I202" s="66">
        <f>IF(G$219,G202/G$219*100,0)</f>
        <v>63.858388892194952</v>
      </c>
      <c r="J202" s="21"/>
      <c r="K202" s="70">
        <v>5327119</v>
      </c>
      <c r="L202" s="21"/>
      <c r="M202" s="70">
        <v>6158455</v>
      </c>
      <c r="N202" s="21"/>
      <c r="O202" s="66">
        <f>(M202/$BJ202)</f>
        <v>143.2631958499081</v>
      </c>
      <c r="P202" s="21"/>
      <c r="Q202" s="66">
        <f>IF(O$219,O202/O$219*100,0)</f>
        <v>72.204222216239685</v>
      </c>
      <c r="R202" s="21"/>
      <c r="S202" s="70">
        <v>7468555</v>
      </c>
      <c r="T202" s="21"/>
      <c r="U202" s="66">
        <f>(S202/$BJ202)</f>
        <v>173.73985158303674</v>
      </c>
      <c r="V202" s="21"/>
      <c r="W202" s="66">
        <f>IF(U$219,U202/U$219*100,0)</f>
        <v>148.97069852261146</v>
      </c>
      <c r="X202" s="21"/>
      <c r="Y202" s="70">
        <v>0</v>
      </c>
      <c r="Z202" s="21"/>
      <c r="AA202" s="70">
        <v>6910568</v>
      </c>
      <c r="AB202" s="21"/>
      <c r="AC202" s="70">
        <v>557987</v>
      </c>
      <c r="AD202" s="21"/>
      <c r="AE202" s="21"/>
      <c r="AF202" s="70">
        <v>473461</v>
      </c>
      <c r="AG202" s="21"/>
      <c r="AH202" s="71">
        <f>(AF202/$BJ202)</f>
        <v>11.014050759531951</v>
      </c>
      <c r="AI202" s="21"/>
      <c r="AJ202" s="71">
        <f>IF(AH$219,AH202/AH$219*100,0)</f>
        <v>65.762590983606032</v>
      </c>
      <c r="AK202" s="21"/>
      <c r="AL202" s="70">
        <v>2156919</v>
      </c>
      <c r="AM202" s="21"/>
      <c r="AN202" s="66">
        <f>(AL202/$BJ202)</f>
        <v>50.176076488240632</v>
      </c>
      <c r="AO202" s="21"/>
      <c r="AP202" s="66">
        <f>IF(AN$219,AN202/AN$219*100,0)</f>
        <v>115.71895985943024</v>
      </c>
      <c r="AQ202" s="21"/>
      <c r="AR202" s="70">
        <f>(E202+M202+S202+AF202+AL202)</f>
        <v>21584509</v>
      </c>
      <c r="AS202" s="21"/>
      <c r="AT202" s="70">
        <v>5362381</v>
      </c>
      <c r="AU202" s="21"/>
      <c r="AV202" s="71">
        <f>IF($AR202,AT202/$AR202*100,0)</f>
        <v>24.843655234409084</v>
      </c>
      <c r="AW202" s="21"/>
      <c r="AX202" s="70">
        <v>162760</v>
      </c>
      <c r="AY202" s="21"/>
      <c r="AZ202" s="71">
        <f>IF($AR202,AX202/$AR202*100,0)</f>
        <v>0.75405931170359264</v>
      </c>
      <c r="BA202" s="21"/>
      <c r="BB202" s="70">
        <v>7347</v>
      </c>
      <c r="BC202" s="21"/>
      <c r="BD202" s="71">
        <f>IF($AR202,BB202/$AR202*100,0)</f>
        <v>3.4038300338451066E-2</v>
      </c>
      <c r="BE202" s="21"/>
      <c r="BF202" s="70">
        <v>2270512</v>
      </c>
      <c r="BG202" s="21"/>
      <c r="BH202" s="10">
        <v>82</v>
      </c>
      <c r="BI202" s="21"/>
      <c r="BJ202" s="96">
        <v>42987</v>
      </c>
      <c r="BK202" s="21"/>
      <c r="BL202" s="96">
        <f>IF(E202,$BJ202,0)</f>
        <v>42987</v>
      </c>
      <c r="BM202" s="21"/>
      <c r="BN202" s="96">
        <f>IF(M202,$BJ202,0)</f>
        <v>42987</v>
      </c>
      <c r="BO202" s="21"/>
      <c r="BP202" s="96">
        <f>IF(S202,$BJ202,0)</f>
        <v>42987</v>
      </c>
      <c r="BQ202" s="21"/>
      <c r="BR202" s="96">
        <f>IF(AF202,$BJ202,0)</f>
        <v>42987</v>
      </c>
      <c r="BS202" s="21"/>
      <c r="BT202" s="96">
        <f>IF(AL202,$BJ202,0)</f>
        <v>42987</v>
      </c>
    </row>
    <row r="203" spans="1:72" ht="8.85" customHeight="1" x14ac:dyDescent="0.3">
      <c r="A203" s="10">
        <v>83</v>
      </c>
      <c r="B203" s="21"/>
      <c r="C203" s="10" t="s">
        <v>205</v>
      </c>
      <c r="D203" s="21"/>
      <c r="E203" s="70">
        <v>4275661</v>
      </c>
      <c r="F203" s="21"/>
      <c r="G203" s="66">
        <f>(E203/$BJ203)</f>
        <v>142.16661679135495</v>
      </c>
      <c r="H203" s="21"/>
      <c r="I203" s="66">
        <f>IF(G$219,G203/G$219*100,0)</f>
        <v>73.258888435816189</v>
      </c>
      <c r="J203" s="21"/>
      <c r="K203" s="70">
        <v>4275661</v>
      </c>
      <c r="L203" s="21"/>
      <c r="M203" s="70">
        <v>637710</v>
      </c>
      <c r="N203" s="21"/>
      <c r="O203" s="66">
        <f>(M203/$BJ203)</f>
        <v>21.203990024937657</v>
      </c>
      <c r="P203" s="21"/>
      <c r="Q203" s="66">
        <f>IF(O$219,O203/O$219*100,0)</f>
        <v>10.686747552633982</v>
      </c>
      <c r="R203" s="21"/>
      <c r="S203" s="70">
        <v>5353677</v>
      </c>
      <c r="T203" s="21"/>
      <c r="U203" s="66">
        <f>(S203/$BJ203)</f>
        <v>178.01087281795512</v>
      </c>
      <c r="V203" s="21"/>
      <c r="W203" s="66">
        <f>IF(U$219,U203/U$219*100,0)</f>
        <v>152.63282330845317</v>
      </c>
      <c r="X203" s="21"/>
      <c r="Y203" s="70">
        <v>0</v>
      </c>
      <c r="Z203" s="21"/>
      <c r="AA203" s="70">
        <v>5353677</v>
      </c>
      <c r="AB203" s="21"/>
      <c r="AC203" s="70">
        <v>0</v>
      </c>
      <c r="AD203" s="21"/>
      <c r="AE203" s="21"/>
      <c r="AF203" s="70">
        <v>275093</v>
      </c>
      <c r="AG203" s="21"/>
      <c r="AH203" s="71">
        <f>(AF203/$BJ203)</f>
        <v>9.1468994181213628</v>
      </c>
      <c r="AI203" s="21"/>
      <c r="AJ203" s="71">
        <f>IF(AH$219,AH203/AH$219*100,0)</f>
        <v>54.614221264734873</v>
      </c>
      <c r="AK203" s="21"/>
      <c r="AL203" s="70">
        <v>778685</v>
      </c>
      <c r="AM203" s="21"/>
      <c r="AN203" s="66">
        <f>(AL203/$BJ203)</f>
        <v>25.891438071487947</v>
      </c>
      <c r="AO203" s="21"/>
      <c r="AP203" s="66">
        <f>IF(AN$219,AN203/AN$219*100,0)</f>
        <v>59.712326921368927</v>
      </c>
      <c r="AQ203" s="21"/>
      <c r="AR203" s="70">
        <f>(E203+M203+S203+AF203+AL203)</f>
        <v>11320826</v>
      </c>
      <c r="AS203" s="21"/>
      <c r="AT203" s="70">
        <v>4417485</v>
      </c>
      <c r="AU203" s="21"/>
      <c r="AV203" s="71">
        <f>IF($AR203,AT203/$AR203*100,0)</f>
        <v>39.02087179857724</v>
      </c>
      <c r="AW203" s="21"/>
      <c r="AX203" s="70">
        <v>91357</v>
      </c>
      <c r="AY203" s="21"/>
      <c r="AZ203" s="71">
        <f>IF($AR203,AX203/$AR203*100,0)</f>
        <v>0.80698175203823463</v>
      </c>
      <c r="BA203" s="21"/>
      <c r="BB203" s="70">
        <v>0</v>
      </c>
      <c r="BC203" s="21"/>
      <c r="BD203" s="71">
        <f>IF($AR203,BB203/$AR203*100,0)</f>
        <v>0</v>
      </c>
      <c r="BE203" s="21"/>
      <c r="BF203" s="70">
        <v>598011</v>
      </c>
      <c r="BG203" s="21"/>
      <c r="BH203" s="10">
        <v>83</v>
      </c>
      <c r="BI203" s="21"/>
      <c r="BJ203" s="96">
        <v>30075</v>
      </c>
      <c r="BK203" s="21"/>
      <c r="BL203" s="96">
        <f>IF(E203,$BJ203,0)</f>
        <v>30075</v>
      </c>
      <c r="BM203" s="21"/>
      <c r="BN203" s="96">
        <f>IF(M203,$BJ203,0)</f>
        <v>30075</v>
      </c>
      <c r="BO203" s="21"/>
      <c r="BP203" s="96">
        <f>IF(S203,$BJ203,0)</f>
        <v>30075</v>
      </c>
      <c r="BQ203" s="21"/>
      <c r="BR203" s="96">
        <f>IF(AF203,$BJ203,0)</f>
        <v>30075</v>
      </c>
      <c r="BS203" s="21"/>
      <c r="BT203" s="96">
        <f>IF(AL203,$BJ203,0)</f>
        <v>30075</v>
      </c>
    </row>
    <row r="204" spans="1:72" ht="8.85" customHeight="1" x14ac:dyDescent="0.3">
      <c r="A204" s="10">
        <v>84</v>
      </c>
      <c r="B204" s="21"/>
      <c r="C204" s="10" t="s">
        <v>206</v>
      </c>
      <c r="D204" s="21"/>
      <c r="E204" s="70">
        <v>2359572</v>
      </c>
      <c r="F204" s="21"/>
      <c r="G204" s="66">
        <f>(E204/$BJ204)</f>
        <v>132.15189022682722</v>
      </c>
      <c r="H204" s="21"/>
      <c r="I204" s="66">
        <f>IF(G$219,G204/G$219*100,0)</f>
        <v>68.098269489789786</v>
      </c>
      <c r="J204" s="21"/>
      <c r="K204" s="70">
        <v>2359572</v>
      </c>
      <c r="L204" s="21"/>
      <c r="M204" s="70">
        <v>3150980</v>
      </c>
      <c r="N204" s="21"/>
      <c r="O204" s="66">
        <f>(M204/$BJ204)</f>
        <v>176.47605712685521</v>
      </c>
      <c r="P204" s="21"/>
      <c r="Q204" s="66">
        <f>IF(O$219,O204/O$219*100,0)</f>
        <v>88.943404962031906</v>
      </c>
      <c r="R204" s="21"/>
      <c r="S204" s="70">
        <v>3622158</v>
      </c>
      <c r="T204" s="21"/>
      <c r="U204" s="66">
        <f>(S204/$BJ204)</f>
        <v>202.86519182301876</v>
      </c>
      <c r="V204" s="21"/>
      <c r="W204" s="66">
        <f>IF(U$219,U204/U$219*100,0)</f>
        <v>173.94379617824725</v>
      </c>
      <c r="X204" s="21"/>
      <c r="Y204" s="70">
        <v>3300633</v>
      </c>
      <c r="Z204" s="21"/>
      <c r="AA204" s="70">
        <v>109875</v>
      </c>
      <c r="AB204" s="21"/>
      <c r="AC204" s="70">
        <v>211650</v>
      </c>
      <c r="AD204" s="21"/>
      <c r="AE204" s="21"/>
      <c r="AF204" s="70">
        <v>222427</v>
      </c>
      <c r="AG204" s="21"/>
      <c r="AH204" s="71">
        <f>(AF204/$BJ204)</f>
        <v>12.457406888826659</v>
      </c>
      <c r="AI204" s="21"/>
      <c r="AJ204" s="71">
        <f>IF(AH$219,AH204/AH$219*100,0)</f>
        <v>74.38056822439026</v>
      </c>
      <c r="AK204" s="21"/>
      <c r="AL204" s="70">
        <v>273778</v>
      </c>
      <c r="AM204" s="21"/>
      <c r="AN204" s="66">
        <f>(AL204/$BJ204)</f>
        <v>15.333408008961076</v>
      </c>
      <c r="AO204" s="21"/>
      <c r="AP204" s="66">
        <f>IF(AN$219,AN204/AN$219*100,0)</f>
        <v>35.362789402496965</v>
      </c>
      <c r="AQ204" s="21"/>
      <c r="AR204" s="70">
        <f>(E204+M204+S204+AF204+AL204)</f>
        <v>9628915</v>
      </c>
      <c r="AS204" s="21"/>
      <c r="AT204" s="70">
        <v>3018451</v>
      </c>
      <c r="AU204" s="21"/>
      <c r="AV204" s="71">
        <f>IF($AR204,AT204/$AR204*100,0)</f>
        <v>31.347779059219029</v>
      </c>
      <c r="AW204" s="21"/>
      <c r="AX204" s="70">
        <v>31020</v>
      </c>
      <c r="AY204" s="21"/>
      <c r="AZ204" s="71">
        <f>IF($AR204,AX204/$AR204*100,0)</f>
        <v>0.32215467682495896</v>
      </c>
      <c r="BA204" s="21"/>
      <c r="BB204" s="70">
        <v>0</v>
      </c>
      <c r="BC204" s="21"/>
      <c r="BD204" s="71">
        <f>IF($AR204,BB204/$AR204*100,0)</f>
        <v>0</v>
      </c>
      <c r="BE204" s="21"/>
      <c r="BF204" s="70">
        <v>683408</v>
      </c>
      <c r="BG204" s="21"/>
      <c r="BH204" s="10">
        <v>84</v>
      </c>
      <c r="BI204" s="21"/>
      <c r="BJ204" s="96">
        <v>17855</v>
      </c>
      <c r="BK204" s="21"/>
      <c r="BL204" s="96">
        <f>IF(E204,$BJ204,0)</f>
        <v>17855</v>
      </c>
      <c r="BM204" s="21"/>
      <c r="BN204" s="96">
        <f>IF(M204,$BJ204,0)</f>
        <v>17855</v>
      </c>
      <c r="BO204" s="21"/>
      <c r="BP204" s="96">
        <f>IF(S204,$BJ204,0)</f>
        <v>17855</v>
      </c>
      <c r="BQ204" s="21"/>
      <c r="BR204" s="96">
        <f>IF(AF204,$BJ204,0)</f>
        <v>17855</v>
      </c>
      <c r="BS204" s="21"/>
      <c r="BT204" s="96">
        <f>IF(AL204,$BJ204,0)</f>
        <v>17855</v>
      </c>
    </row>
    <row r="205" spans="1:72" ht="8.85" customHeight="1" x14ac:dyDescent="0.3">
      <c r="A205" s="10">
        <v>85</v>
      </c>
      <c r="B205" s="21"/>
      <c r="C205" s="10" t="s">
        <v>207</v>
      </c>
      <c r="D205" s="21"/>
      <c r="E205" s="70">
        <v>24029294</v>
      </c>
      <c r="F205" s="21"/>
      <c r="G205" s="66">
        <f>(E205/$BJ205)</f>
        <v>177.05702391040046</v>
      </c>
      <c r="H205" s="21"/>
      <c r="I205" s="66">
        <f>IF(G$219,G205/G$219*100,0)</f>
        <v>91.23802095161362</v>
      </c>
      <c r="J205" s="21"/>
      <c r="K205" s="70">
        <v>24029294</v>
      </c>
      <c r="L205" s="21"/>
      <c r="M205" s="70">
        <v>32679743</v>
      </c>
      <c r="N205" s="21"/>
      <c r="O205" s="66">
        <f>(M205/$BJ205)</f>
        <v>240.79683896400545</v>
      </c>
      <c r="P205" s="21"/>
      <c r="Q205" s="66">
        <f>IF(O$219,O205/O$219*100,0)</f>
        <v>121.36088662813596</v>
      </c>
      <c r="R205" s="21"/>
      <c r="S205" s="70">
        <v>15372756</v>
      </c>
      <c r="T205" s="21"/>
      <c r="U205" s="66">
        <f>(S205/$BJ205)</f>
        <v>113.27234277714328</v>
      </c>
      <c r="V205" s="21"/>
      <c r="W205" s="66">
        <f>IF(U$219,U205/U$219*100,0)</f>
        <v>97.123716136817805</v>
      </c>
      <c r="X205" s="21"/>
      <c r="Y205" s="70">
        <v>0</v>
      </c>
      <c r="Z205" s="21"/>
      <c r="AA205" s="70">
        <v>15372756</v>
      </c>
      <c r="AB205" s="21"/>
      <c r="AC205" s="70">
        <v>0</v>
      </c>
      <c r="AD205" s="21"/>
      <c r="AE205" s="21"/>
      <c r="AF205" s="70">
        <v>2776995</v>
      </c>
      <c r="AG205" s="21"/>
      <c r="AH205" s="71">
        <f>(AF205/$BJ205)</f>
        <v>20.461960726522491</v>
      </c>
      <c r="AI205" s="21"/>
      <c r="AJ205" s="71">
        <f>IF(AH$219,AH205/AH$219*100,0)</f>
        <v>122.17408321060725</v>
      </c>
      <c r="AK205" s="21"/>
      <c r="AL205" s="70">
        <v>1641870</v>
      </c>
      <c r="AM205" s="21"/>
      <c r="AN205" s="66">
        <f>(AL205/$BJ205)</f>
        <v>12.097925800390524</v>
      </c>
      <c r="AO205" s="21"/>
      <c r="AP205" s="66">
        <f>IF(AN$219,AN205/AN$219*100,0)</f>
        <v>27.90093383259757</v>
      </c>
      <c r="AQ205" s="21"/>
      <c r="AR205" s="70">
        <f>(E205+M205+S205+AF205+AL205)</f>
        <v>76500658</v>
      </c>
      <c r="AS205" s="21"/>
      <c r="AT205" s="70">
        <v>10043079</v>
      </c>
      <c r="AU205" s="21"/>
      <c r="AV205" s="71">
        <f>IF($AR205,AT205/$AR205*100,0)</f>
        <v>13.128094924359997</v>
      </c>
      <c r="AW205" s="21"/>
      <c r="AX205" s="70">
        <v>9884446</v>
      </c>
      <c r="AY205" s="21"/>
      <c r="AZ205" s="71">
        <f>IF($AR205,AX205/$AR205*100,0)</f>
        <v>12.920733309248137</v>
      </c>
      <c r="BA205" s="21"/>
      <c r="BB205" s="70">
        <v>263822</v>
      </c>
      <c r="BC205" s="21"/>
      <c r="BD205" s="71">
        <f>IF($AR205,BB205/$AR205*100,0)</f>
        <v>0.34486239320974205</v>
      </c>
      <c r="BE205" s="21"/>
      <c r="BF205" s="70">
        <v>5408516</v>
      </c>
      <c r="BG205" s="21"/>
      <c r="BH205" s="10">
        <v>85</v>
      </c>
      <c r="BI205" s="21"/>
      <c r="BJ205" s="96">
        <v>135715</v>
      </c>
      <c r="BK205" s="21"/>
      <c r="BL205" s="96">
        <f>IF(E205,$BJ205,0)</f>
        <v>135715</v>
      </c>
      <c r="BM205" s="21"/>
      <c r="BN205" s="96">
        <f>IF(M205,$BJ205,0)</f>
        <v>135715</v>
      </c>
      <c r="BO205" s="21"/>
      <c r="BP205" s="96">
        <f>IF(S205,$BJ205,0)</f>
        <v>135715</v>
      </c>
      <c r="BQ205" s="21"/>
      <c r="BR205" s="96">
        <f>IF(AF205,$BJ205,0)</f>
        <v>135715</v>
      </c>
      <c r="BS205" s="21"/>
      <c r="BT205" s="96">
        <f>IF(AL205,$BJ205,0)</f>
        <v>135715</v>
      </c>
    </row>
    <row r="206" spans="1:72"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7"/>
      <c r="AS206" s="21"/>
      <c r="AT206" s="21"/>
      <c r="AU206" s="21"/>
      <c r="AV206" s="21"/>
      <c r="AW206" s="21"/>
      <c r="AX206" s="21"/>
      <c r="AY206" s="21"/>
      <c r="AZ206" s="21"/>
      <c r="BA206" s="21"/>
      <c r="BB206" s="21"/>
      <c r="BC206" s="21"/>
      <c r="BD206" s="21"/>
      <c r="BE206" s="21"/>
      <c r="BF206" s="21"/>
      <c r="BG206" s="21"/>
      <c r="BH206" s="21"/>
      <c r="BI206" s="21"/>
      <c r="BJ206" s="27"/>
      <c r="BK206" s="21"/>
      <c r="BL206" s="21"/>
      <c r="BM206" s="21"/>
      <c r="BN206" s="21"/>
      <c r="BO206" s="21"/>
      <c r="BP206" s="21"/>
      <c r="BQ206" s="21"/>
      <c r="BR206" s="21"/>
      <c r="BS206" s="21"/>
      <c r="BT206" s="21"/>
    </row>
    <row r="207" spans="1:72" ht="8.85" customHeight="1" x14ac:dyDescent="0.3">
      <c r="A207" s="10">
        <v>86</v>
      </c>
      <c r="B207" s="21"/>
      <c r="C207" s="10" t="s">
        <v>208</v>
      </c>
      <c r="D207" s="21"/>
      <c r="E207" s="70">
        <v>26547520</v>
      </c>
      <c r="F207" s="21"/>
      <c r="G207" s="66">
        <f>(E207/$BJ207)</f>
        <v>175.01282228770708</v>
      </c>
      <c r="H207" s="21"/>
      <c r="I207" s="66">
        <f>IF(G$219,G207/G$219*100,0)</f>
        <v>90.184637660956895</v>
      </c>
      <c r="J207" s="21"/>
      <c r="K207" s="70">
        <v>26547520</v>
      </c>
      <c r="L207" s="21"/>
      <c r="M207" s="70">
        <v>23549170</v>
      </c>
      <c r="N207" s="21"/>
      <c r="O207" s="66">
        <f>(M207/$BJ207)</f>
        <v>155.24639228948703</v>
      </c>
      <c r="P207" s="21"/>
      <c r="Q207" s="66">
        <f>IF(O$219,O207/O$219*100,0)</f>
        <v>78.243717380724846</v>
      </c>
      <c r="R207" s="21"/>
      <c r="S207" s="70">
        <v>16828971</v>
      </c>
      <c r="T207" s="21"/>
      <c r="U207" s="66">
        <f>(S207/$BJ207)</f>
        <v>110.94391155588079</v>
      </c>
      <c r="V207" s="21"/>
      <c r="W207" s="66">
        <f>IF(U$219,U207/U$219*100,0)</f>
        <v>95.127236789490013</v>
      </c>
      <c r="X207" s="21"/>
      <c r="Y207" s="70">
        <v>0</v>
      </c>
      <c r="Z207" s="21"/>
      <c r="AA207" s="70">
        <v>16538750</v>
      </c>
      <c r="AB207" s="21"/>
      <c r="AC207" s="70">
        <v>290221</v>
      </c>
      <c r="AD207" s="21"/>
      <c r="AE207" s="21"/>
      <c r="AF207" s="70">
        <v>4747033</v>
      </c>
      <c r="AG207" s="21"/>
      <c r="AH207" s="66">
        <f>(AF207/$BJ207)</f>
        <v>31.294510478676766</v>
      </c>
      <c r="AI207" s="21"/>
      <c r="AJ207" s="66">
        <f>IF(AH$219,AH207/AH$219*100,0)</f>
        <v>186.8529696815061</v>
      </c>
      <c r="AK207" s="21"/>
      <c r="AL207" s="70">
        <v>1183242</v>
      </c>
      <c r="AM207" s="21"/>
      <c r="AN207" s="66">
        <f>(AL207/$BJ207)</f>
        <v>7.8004469671498926</v>
      </c>
      <c r="AO207" s="21"/>
      <c r="AP207" s="66">
        <f>IF(AN$219,AN207/AN$219*100,0)</f>
        <v>17.989840431002648</v>
      </c>
      <c r="AQ207" s="21"/>
      <c r="AR207" s="70">
        <f>(E207+M207+S207+AF207+AL207)</f>
        <v>72855936</v>
      </c>
      <c r="AS207" s="21"/>
      <c r="AT207" s="70">
        <v>11783638</v>
      </c>
      <c r="AU207" s="21"/>
      <c r="AV207" s="71">
        <f>IF($AR207,AT207/$AR207*100,0)</f>
        <v>16.173888700023014</v>
      </c>
      <c r="AW207" s="21"/>
      <c r="AX207" s="70">
        <v>684519</v>
      </c>
      <c r="AY207" s="21"/>
      <c r="AZ207" s="71">
        <f>IF($AR207,AX207/$AR207*100,0)</f>
        <v>0.93955144574630123</v>
      </c>
      <c r="BA207" s="21"/>
      <c r="BB207" s="70">
        <v>0</v>
      </c>
      <c r="BC207" s="21"/>
      <c r="BD207" s="71">
        <f>IF($AR207,BB207/$AR207*100,0)</f>
        <v>0</v>
      </c>
      <c r="BE207" s="21"/>
      <c r="BF207" s="70">
        <v>4055130</v>
      </c>
      <c r="BG207" s="21"/>
      <c r="BH207" s="10">
        <v>86</v>
      </c>
      <c r="BI207" s="21"/>
      <c r="BJ207" s="96">
        <v>151689</v>
      </c>
      <c r="BK207" s="21"/>
      <c r="BL207" s="96">
        <f>IF(E207,$BJ207,0)</f>
        <v>151689</v>
      </c>
      <c r="BM207" s="21"/>
      <c r="BN207" s="96">
        <f>IF(M207,$BJ207,0)</f>
        <v>151689</v>
      </c>
      <c r="BO207" s="21"/>
      <c r="BP207" s="96">
        <f>IF(S207,$BJ207,0)</f>
        <v>151689</v>
      </c>
      <c r="BQ207" s="21"/>
      <c r="BR207" s="96">
        <f>IF(AF207,$BJ207,0)</f>
        <v>151689</v>
      </c>
      <c r="BS207" s="21"/>
      <c r="BT207" s="96">
        <f>IF(AL207,$BJ207,0)</f>
        <v>151689</v>
      </c>
    </row>
    <row r="208" spans="1:72" ht="8.85" customHeight="1" x14ac:dyDescent="0.3">
      <c r="A208" s="10">
        <v>87</v>
      </c>
      <c r="B208" s="21"/>
      <c r="C208" s="10" t="s">
        <v>209</v>
      </c>
      <c r="D208" s="21"/>
      <c r="E208" s="70">
        <v>1712062</v>
      </c>
      <c r="F208" s="21"/>
      <c r="G208" s="66">
        <f>(E208/$BJ208)</f>
        <v>260.94528273129094</v>
      </c>
      <c r="H208" s="21"/>
      <c r="I208" s="66">
        <f>IF(G$219,G208/G$219*100,0)</f>
        <v>134.46589492609084</v>
      </c>
      <c r="J208" s="21"/>
      <c r="K208" s="70">
        <v>1712062</v>
      </c>
      <c r="L208" s="21"/>
      <c r="M208" s="70">
        <v>771089</v>
      </c>
      <c r="N208" s="21"/>
      <c r="O208" s="66">
        <f>(M208/$BJ208)</f>
        <v>117.52613930803231</v>
      </c>
      <c r="P208" s="21"/>
      <c r="Q208" s="66">
        <f>IF(O$219,O208/O$219*100,0)</f>
        <v>59.232822697214395</v>
      </c>
      <c r="R208" s="21"/>
      <c r="S208" s="70">
        <v>523084</v>
      </c>
      <c r="T208" s="21"/>
      <c r="U208" s="66">
        <f>(S208/$BJ208)</f>
        <v>79.726261240664527</v>
      </c>
      <c r="V208" s="21"/>
      <c r="W208" s="66">
        <f>IF(U$219,U208/U$219*100,0)</f>
        <v>68.360118414983205</v>
      </c>
      <c r="X208" s="21"/>
      <c r="Y208" s="70">
        <v>0</v>
      </c>
      <c r="Z208" s="21"/>
      <c r="AA208" s="70">
        <v>523084</v>
      </c>
      <c r="AB208" s="21"/>
      <c r="AC208" s="70">
        <v>0</v>
      </c>
      <c r="AD208" s="21"/>
      <c r="AE208" s="21"/>
      <c r="AF208" s="70">
        <v>131206</v>
      </c>
      <c r="AG208" s="21"/>
      <c r="AH208" s="66">
        <f>(AF208/$BJ208)</f>
        <v>19.997866178936139</v>
      </c>
      <c r="AI208" s="21"/>
      <c r="AJ208" s="66">
        <f>IF(AH$219,AH208/AH$219*100,0)</f>
        <v>119.40307183822641</v>
      </c>
      <c r="AK208" s="21"/>
      <c r="AL208" s="70">
        <v>678397</v>
      </c>
      <c r="AM208" s="21"/>
      <c r="AN208" s="66">
        <f>(AL208/$BJ208)</f>
        <v>103.39841487578113</v>
      </c>
      <c r="AO208" s="21"/>
      <c r="AP208" s="66">
        <f>IF(AN$219,AN208/AN$219*100,0)</f>
        <v>238.46338450443429</v>
      </c>
      <c r="AQ208" s="21"/>
      <c r="AR208" s="70">
        <f>(E208+M208+S208+AF208+AL208)</f>
        <v>3815838</v>
      </c>
      <c r="AS208" s="21"/>
      <c r="AT208" s="70">
        <v>683323</v>
      </c>
      <c r="AU208" s="21"/>
      <c r="AV208" s="71">
        <f>IF($AR208,AT208/$AR208*100,0)</f>
        <v>17.907547437810514</v>
      </c>
      <c r="AW208" s="21"/>
      <c r="AX208" s="70">
        <v>57992</v>
      </c>
      <c r="AY208" s="21"/>
      <c r="AZ208" s="71">
        <f>IF($AR208,AX208/$AR208*100,0)</f>
        <v>1.519771017532715</v>
      </c>
      <c r="BA208" s="21"/>
      <c r="BB208" s="70">
        <v>0</v>
      </c>
      <c r="BC208" s="21"/>
      <c r="BD208" s="71">
        <f>IF($AR208,BB208/$AR208*100,0)</f>
        <v>0</v>
      </c>
      <c r="BE208" s="21"/>
      <c r="BF208" s="70">
        <v>241726</v>
      </c>
      <c r="BG208" s="21"/>
      <c r="BH208" s="10">
        <v>87</v>
      </c>
      <c r="BI208" s="21"/>
      <c r="BJ208" s="96">
        <v>6561</v>
      </c>
      <c r="BK208" s="21"/>
      <c r="BL208" s="96">
        <f>IF(E208,$BJ208,0)</f>
        <v>6561</v>
      </c>
      <c r="BM208" s="21"/>
      <c r="BN208" s="96">
        <f>IF(M208,$BJ208,0)</f>
        <v>6561</v>
      </c>
      <c r="BO208" s="21"/>
      <c r="BP208" s="96">
        <f>IF(S208,$BJ208,0)</f>
        <v>6561</v>
      </c>
      <c r="BQ208" s="21"/>
      <c r="BR208" s="96">
        <f>IF(AF208,$BJ208,0)</f>
        <v>6561</v>
      </c>
      <c r="BS208" s="21"/>
      <c r="BT208" s="96">
        <f>IF(AL208,$BJ208,0)</f>
        <v>6561</v>
      </c>
    </row>
    <row r="209" spans="1:72" ht="8.85" customHeight="1" x14ac:dyDescent="0.3">
      <c r="A209" s="10">
        <v>88</v>
      </c>
      <c r="B209" s="21"/>
      <c r="C209" s="10" t="s">
        <v>210</v>
      </c>
      <c r="D209" s="21"/>
      <c r="E209" s="70">
        <v>1986058</v>
      </c>
      <c r="F209" s="21"/>
      <c r="G209" s="66">
        <f>(E209/$BJ209)</f>
        <v>173.4699973796838</v>
      </c>
      <c r="H209" s="21"/>
      <c r="I209" s="66">
        <f>IF(G$219,G209/G$219*100,0)</f>
        <v>89.389615310676504</v>
      </c>
      <c r="J209" s="21"/>
      <c r="K209" s="70">
        <v>1986058</v>
      </c>
      <c r="L209" s="21"/>
      <c r="M209" s="70">
        <v>1967300</v>
      </c>
      <c r="N209" s="21"/>
      <c r="O209" s="66">
        <f>(M209/$BJ209)</f>
        <v>171.83160101318893</v>
      </c>
      <c r="P209" s="21"/>
      <c r="Q209" s="66">
        <f>IF(O$219,O209/O$219*100,0)</f>
        <v>86.60261297204957</v>
      </c>
      <c r="R209" s="21"/>
      <c r="S209" s="70">
        <v>1893146</v>
      </c>
      <c r="T209" s="21"/>
      <c r="U209" s="66">
        <f>(S209/$BJ209)</f>
        <v>165.35470346755176</v>
      </c>
      <c r="V209" s="21"/>
      <c r="W209" s="66">
        <f>IF(U$219,U209/U$219*100,0)</f>
        <v>141.78097572385363</v>
      </c>
      <c r="X209" s="21"/>
      <c r="Y209" s="70">
        <v>1728188</v>
      </c>
      <c r="Z209" s="21"/>
      <c r="AA209" s="70">
        <v>164958</v>
      </c>
      <c r="AB209" s="21"/>
      <c r="AC209" s="70">
        <v>0</v>
      </c>
      <c r="AD209" s="21"/>
      <c r="AE209" s="21"/>
      <c r="AF209" s="70">
        <v>205396</v>
      </c>
      <c r="AG209" s="21"/>
      <c r="AH209" s="66">
        <f>(AF209/$BJ209)</f>
        <v>17.940082103240456</v>
      </c>
      <c r="AI209" s="21"/>
      <c r="AJ209" s="66">
        <f>IF(AH$219,AH209/AH$219*100,0)</f>
        <v>107.11647397726796</v>
      </c>
      <c r="AK209" s="21"/>
      <c r="AL209" s="70">
        <v>514085</v>
      </c>
      <c r="AM209" s="21"/>
      <c r="AN209" s="66">
        <f>(AL209/$BJ209)</f>
        <v>44.902174862433398</v>
      </c>
      <c r="AO209" s="21"/>
      <c r="AP209" s="66">
        <f>IF(AN$219,AN209/AN$219*100,0)</f>
        <v>103.55598393040557</v>
      </c>
      <c r="AQ209" s="21"/>
      <c r="AR209" s="70">
        <f>(E209+M209+S209+AF209+AL209)</f>
        <v>6565985</v>
      </c>
      <c r="AS209" s="21"/>
      <c r="AT209" s="70">
        <v>1605305</v>
      </c>
      <c r="AU209" s="21"/>
      <c r="AV209" s="71">
        <f>IF($AR209,AT209/$AR209*100,0)</f>
        <v>24.44880699544699</v>
      </c>
      <c r="AW209" s="21"/>
      <c r="AX209" s="70">
        <v>81131</v>
      </c>
      <c r="AY209" s="21"/>
      <c r="AZ209" s="71">
        <f>IF($AR209,AX209/$AR209*100,0)</f>
        <v>1.2356257286606656</v>
      </c>
      <c r="BA209" s="21"/>
      <c r="BB209" s="70">
        <v>5737</v>
      </c>
      <c r="BC209" s="21"/>
      <c r="BD209" s="71">
        <f>IF($AR209,BB209/$AR209*100,0)</f>
        <v>8.7374552332970604E-2</v>
      </c>
      <c r="BE209" s="21"/>
      <c r="BF209" s="70">
        <v>8892</v>
      </c>
      <c r="BG209" s="21"/>
      <c r="BH209" s="10">
        <v>88</v>
      </c>
      <c r="BI209" s="21"/>
      <c r="BJ209" s="96">
        <v>11449</v>
      </c>
      <c r="BK209" s="21"/>
      <c r="BL209" s="96">
        <f>IF(E209,$BJ209,0)</f>
        <v>11449</v>
      </c>
      <c r="BM209" s="21"/>
      <c r="BN209" s="96">
        <f>IF(M209,$BJ209,0)</f>
        <v>11449</v>
      </c>
      <c r="BO209" s="21"/>
      <c r="BP209" s="96">
        <f>IF(S209,$BJ209,0)</f>
        <v>11449</v>
      </c>
      <c r="BQ209" s="21"/>
      <c r="BR209" s="96">
        <f>IF(AF209,$BJ209,0)</f>
        <v>11449</v>
      </c>
      <c r="BS209" s="21"/>
      <c r="BT209" s="96">
        <f>IF(AL209,$BJ209,0)</f>
        <v>11449</v>
      </c>
    </row>
    <row r="210" spans="1:72" ht="8.85" customHeight="1" x14ac:dyDescent="0.3">
      <c r="A210" s="10">
        <v>89</v>
      </c>
      <c r="B210" s="21"/>
      <c r="C210" s="10" t="s">
        <v>211</v>
      </c>
      <c r="D210" s="21"/>
      <c r="E210" s="70">
        <v>5635802</v>
      </c>
      <c r="F210" s="21"/>
      <c r="G210" s="66">
        <f>(E210/$BJ210)</f>
        <v>136.35444691764249</v>
      </c>
      <c r="H210" s="21"/>
      <c r="I210" s="66">
        <f>IF(G$219,G210/G$219*100,0)</f>
        <v>70.263859687448274</v>
      </c>
      <c r="J210" s="21"/>
      <c r="K210" s="70">
        <v>5635802</v>
      </c>
      <c r="L210" s="21"/>
      <c r="M210" s="70">
        <v>2257850</v>
      </c>
      <c r="N210" s="21"/>
      <c r="O210" s="66">
        <f>(M210/$BJ210)</f>
        <v>54.627165392432012</v>
      </c>
      <c r="P210" s="21"/>
      <c r="Q210" s="66">
        <f>IF(O$219,O210/O$219*100,0)</f>
        <v>27.531927971024455</v>
      </c>
      <c r="R210" s="21"/>
      <c r="S210" s="70">
        <v>7394035</v>
      </c>
      <c r="T210" s="21"/>
      <c r="U210" s="66">
        <f>(S210/$BJ210)</f>
        <v>178.89371431336494</v>
      </c>
      <c r="V210" s="21"/>
      <c r="W210" s="66">
        <f>IF(U$219,U210/U$219*100,0)</f>
        <v>153.38980285607923</v>
      </c>
      <c r="X210" s="21"/>
      <c r="Y210" s="70">
        <v>0</v>
      </c>
      <c r="Z210" s="21"/>
      <c r="AA210" s="70">
        <v>7091805</v>
      </c>
      <c r="AB210" s="21"/>
      <c r="AC210" s="70">
        <v>302230</v>
      </c>
      <c r="AD210" s="21"/>
      <c r="AE210" s="21"/>
      <c r="AF210" s="70">
        <v>249733</v>
      </c>
      <c r="AG210" s="21"/>
      <c r="AH210" s="66">
        <f>(AF210/$BJ210)</f>
        <v>6.0421223265266626</v>
      </c>
      <c r="AI210" s="21"/>
      <c r="AJ210" s="66">
        <f>IF(AH$219,AH210/AH$219*100,0)</f>
        <v>36.076247323302916</v>
      </c>
      <c r="AK210" s="21"/>
      <c r="AL210" s="70">
        <v>926053</v>
      </c>
      <c r="AM210" s="21"/>
      <c r="AN210" s="66">
        <f>(AL210/$BJ210)</f>
        <v>22.405230813897223</v>
      </c>
      <c r="AO210" s="21"/>
      <c r="AP210" s="66">
        <f>IF(AN$219,AN210/AN$219*100,0)</f>
        <v>51.672234791061733</v>
      </c>
      <c r="AQ210" s="21"/>
      <c r="AR210" s="70">
        <f>(E210+M210+S210+AF210+AL210)</f>
        <v>16463473</v>
      </c>
      <c r="AS210" s="21"/>
      <c r="AT210" s="70">
        <v>5321840</v>
      </c>
      <c r="AU210" s="21"/>
      <c r="AV210" s="71">
        <f>IF($AR210,AT210/$AR210*100,0)</f>
        <v>32.325135771777923</v>
      </c>
      <c r="AW210" s="21"/>
      <c r="AX210" s="70">
        <v>230761</v>
      </c>
      <c r="AY210" s="21"/>
      <c r="AZ210" s="71">
        <f>IF($AR210,AX210/$AR210*100,0)</f>
        <v>1.401654438282858</v>
      </c>
      <c r="BA210" s="21"/>
      <c r="BB210" s="70">
        <v>0</v>
      </c>
      <c r="BC210" s="21"/>
      <c r="BD210" s="71">
        <f>IF($AR210,BB210/$AR210*100,0)</f>
        <v>0</v>
      </c>
      <c r="BE210" s="21"/>
      <c r="BF210" s="70">
        <v>615366</v>
      </c>
      <c r="BG210" s="21"/>
      <c r="BH210" s="10">
        <v>89</v>
      </c>
      <c r="BI210" s="21"/>
      <c r="BJ210" s="96">
        <v>41332</v>
      </c>
      <c r="BK210" s="21"/>
      <c r="BL210" s="96">
        <f>IF(E210,$BJ210,0)</f>
        <v>41332</v>
      </c>
      <c r="BM210" s="21"/>
      <c r="BN210" s="96">
        <f>IF(M210,$BJ210,0)</f>
        <v>41332</v>
      </c>
      <c r="BO210" s="21"/>
      <c r="BP210" s="96">
        <f>IF(S210,$BJ210,0)</f>
        <v>41332</v>
      </c>
      <c r="BQ210" s="21"/>
      <c r="BR210" s="96">
        <f>IF(AF210,$BJ210,0)</f>
        <v>41332</v>
      </c>
      <c r="BS210" s="21"/>
      <c r="BT210" s="96">
        <f>IF(AL210,$BJ210,0)</f>
        <v>41332</v>
      </c>
    </row>
    <row r="211" spans="1:72" ht="8.85" customHeight="1" x14ac:dyDescent="0.3">
      <c r="A211" s="10">
        <v>90</v>
      </c>
      <c r="B211" s="21"/>
      <c r="C211" s="10" t="s">
        <v>212</v>
      </c>
      <c r="D211" s="21"/>
      <c r="E211" s="100">
        <v>5441197</v>
      </c>
      <c r="F211" s="21"/>
      <c r="G211" s="66">
        <f>(E211/$BJ211)</f>
        <v>136.24792167467947</v>
      </c>
      <c r="H211" s="21"/>
      <c r="I211" s="66">
        <f>IF(G$219,G211/G$219*100,0)</f>
        <v>70.208966906949186</v>
      </c>
      <c r="J211" s="21"/>
      <c r="K211" s="100">
        <v>5441197</v>
      </c>
      <c r="L211" s="21"/>
      <c r="M211" s="100">
        <v>4839263</v>
      </c>
      <c r="N211" s="21"/>
      <c r="O211" s="66">
        <f>(M211/$BJ211)</f>
        <v>121.17545572916667</v>
      </c>
      <c r="P211" s="21"/>
      <c r="Q211" s="66">
        <f>IF(O$219,O211/O$219*100,0)</f>
        <v>61.072067258567145</v>
      </c>
      <c r="R211" s="21"/>
      <c r="S211" s="100">
        <v>7163131</v>
      </c>
      <c r="T211" s="21"/>
      <c r="U211" s="66">
        <f>(S211/$BJ211)</f>
        <v>179.36525941506412</v>
      </c>
      <c r="V211" s="21"/>
      <c r="W211" s="66">
        <f>IF(U$219,U211/U$219*100,0)</f>
        <v>153.7941223173024</v>
      </c>
      <c r="X211" s="21"/>
      <c r="Y211" s="100">
        <v>0</v>
      </c>
      <c r="Z211" s="21"/>
      <c r="AA211" s="100">
        <v>7119796</v>
      </c>
      <c r="AB211" s="21"/>
      <c r="AC211" s="100">
        <v>43335</v>
      </c>
      <c r="AD211" s="21"/>
      <c r="AE211" s="21"/>
      <c r="AF211" s="100">
        <v>669824</v>
      </c>
      <c r="AG211" s="21"/>
      <c r="AH211" s="66">
        <f>(AF211/$BJ211)</f>
        <v>16.772435897435898</v>
      </c>
      <c r="AI211" s="21"/>
      <c r="AJ211" s="66">
        <f>IF(AH$219,AH211/AH$219*100,0)</f>
        <v>100.14470296201002</v>
      </c>
      <c r="AK211" s="21"/>
      <c r="AL211" s="100">
        <v>713043</v>
      </c>
      <c r="AM211" s="21"/>
      <c r="AN211" s="66">
        <f>(AL211/$BJ211)</f>
        <v>17.854642427884617</v>
      </c>
      <c r="AO211" s="21"/>
      <c r="AP211" s="66">
        <f>IF(AN$219,AN211/AN$219*100,0)</f>
        <v>41.177405549058427</v>
      </c>
      <c r="AQ211" s="21"/>
      <c r="AR211" s="100">
        <f>(E211+M211+S211+AF211+AL211)</f>
        <v>18826458</v>
      </c>
      <c r="AS211" s="21"/>
      <c r="AT211" s="100">
        <v>4702710</v>
      </c>
      <c r="AU211" s="21"/>
      <c r="AV211" s="71">
        <f>IF($AR211,AT211/$AR211*100,0)</f>
        <v>24.979260570416379</v>
      </c>
      <c r="AW211" s="21"/>
      <c r="AX211" s="100">
        <v>67967</v>
      </c>
      <c r="AY211" s="21"/>
      <c r="AZ211" s="71">
        <f>IF($AR211,AX211/$AR211*100,0)</f>
        <v>0.36101851978741833</v>
      </c>
      <c r="BA211" s="21"/>
      <c r="BB211" s="100">
        <v>0</v>
      </c>
      <c r="BC211" s="21"/>
      <c r="BD211" s="71">
        <f>IF($AR211,BB211/$AR211*100,0)</f>
        <v>0</v>
      </c>
      <c r="BE211" s="21"/>
      <c r="BF211" s="100">
        <v>2251820</v>
      </c>
      <c r="BG211" s="21"/>
      <c r="BH211" s="10">
        <v>90</v>
      </c>
      <c r="BI211" s="21"/>
      <c r="BJ211" s="96">
        <v>39936</v>
      </c>
      <c r="BK211" s="21"/>
      <c r="BL211" s="96">
        <f>IF(E211,$BJ211,0)</f>
        <v>39936</v>
      </c>
      <c r="BM211" s="21"/>
      <c r="BN211" s="96">
        <f>IF(M211,$BJ211,0)</f>
        <v>39936</v>
      </c>
      <c r="BO211" s="21"/>
      <c r="BP211" s="96">
        <f>IF(S211,$BJ211,0)</f>
        <v>39936</v>
      </c>
      <c r="BQ211" s="21"/>
      <c r="BR211" s="96">
        <f>IF(AF211,$BJ211,0)</f>
        <v>39936</v>
      </c>
      <c r="BS211" s="21"/>
      <c r="BT211" s="96">
        <f>IF(AL211,$BJ211,0)</f>
        <v>39936</v>
      </c>
    </row>
    <row r="212" spans="1:72" ht="8.85" customHeight="1" x14ac:dyDescent="0.3">
      <c r="A212" s="21"/>
      <c r="B212" s="21"/>
      <c r="D212" s="21"/>
      <c r="E212" s="27"/>
      <c r="F212" s="21"/>
      <c r="G212" s="21"/>
      <c r="H212" s="21"/>
      <c r="I212" s="21"/>
      <c r="J212" s="21"/>
      <c r="K212" s="27"/>
      <c r="L212" s="21"/>
      <c r="M212" s="27"/>
      <c r="N212" s="21"/>
      <c r="O212" s="21"/>
      <c r="P212" s="21"/>
      <c r="Q212" s="21"/>
      <c r="R212" s="21"/>
      <c r="S212" s="27"/>
      <c r="T212" s="21"/>
      <c r="U212" s="21"/>
      <c r="V212" s="21"/>
      <c r="W212" s="21"/>
      <c r="X212" s="21"/>
      <c r="Y212" s="27"/>
      <c r="Z212" s="21"/>
      <c r="AA212" s="27"/>
      <c r="AB212" s="21"/>
      <c r="AC212" s="27"/>
      <c r="AD212" s="21"/>
      <c r="AE212" s="21"/>
      <c r="AF212" s="27"/>
      <c r="AG212" s="21"/>
      <c r="AH212" s="21"/>
      <c r="AI212" s="21"/>
      <c r="AJ212" s="21"/>
      <c r="AK212" s="21"/>
      <c r="AL212" s="27"/>
      <c r="AM212" s="21"/>
      <c r="AN212" s="21"/>
      <c r="AO212" s="21"/>
      <c r="AP212" s="21"/>
      <c r="AQ212" s="21"/>
      <c r="AR212" s="27"/>
      <c r="AS212" s="21"/>
      <c r="AT212" s="27"/>
      <c r="AU212" s="21"/>
      <c r="AV212" s="21"/>
      <c r="AW212" s="21"/>
      <c r="AX212" s="27"/>
      <c r="AY212" s="21"/>
      <c r="AZ212" s="21"/>
      <c r="BA212" s="21"/>
      <c r="BB212" s="27"/>
      <c r="BC212" s="21"/>
      <c r="BD212" s="21"/>
      <c r="BE212" s="21"/>
      <c r="BF212" s="27"/>
      <c r="BG212" s="21"/>
      <c r="BH212" s="21"/>
      <c r="BI212" s="21"/>
      <c r="BJ212" s="27"/>
      <c r="BK212" s="21"/>
      <c r="BL212" s="21"/>
      <c r="BM212" s="21"/>
      <c r="BN212" s="21"/>
      <c r="BO212" s="21"/>
      <c r="BP212" s="21"/>
      <c r="BQ212" s="21"/>
      <c r="BR212" s="21"/>
      <c r="BS212" s="21"/>
      <c r="BT212" s="21"/>
    </row>
    <row r="213" spans="1:72" ht="8.85" customHeight="1" x14ac:dyDescent="0.3">
      <c r="A213" s="10">
        <v>91</v>
      </c>
      <c r="B213" s="21"/>
      <c r="C213" s="10" t="s">
        <v>213</v>
      </c>
      <c r="D213" s="21"/>
      <c r="E213" s="70">
        <v>6169095</v>
      </c>
      <c r="F213" s="21"/>
      <c r="G213" s="66">
        <f>(E213/$BJ213)</f>
        <v>115.48935732070315</v>
      </c>
      <c r="H213" s="21"/>
      <c r="I213" s="66">
        <f>IF(G$219,G213/G$219*100,0)</f>
        <v>59.512015791290807</v>
      </c>
      <c r="J213" s="21"/>
      <c r="K213" s="70">
        <v>6169095</v>
      </c>
      <c r="L213" s="21"/>
      <c r="M213" s="70">
        <v>2392466</v>
      </c>
      <c r="N213" s="21"/>
      <c r="O213" s="66">
        <f>(M213/$BJ213)</f>
        <v>44.788475578935547</v>
      </c>
      <c r="P213" s="21"/>
      <c r="Q213" s="66">
        <f>IF(O$219,O213/O$219*100,0)</f>
        <v>22.573257731986867</v>
      </c>
      <c r="R213" s="21"/>
      <c r="S213" s="70">
        <v>7070959</v>
      </c>
      <c r="T213" s="21"/>
      <c r="U213" s="66">
        <f>(S213/$BJ213)</f>
        <v>132.37282138645</v>
      </c>
      <c r="V213" s="21"/>
      <c r="W213" s="66">
        <f>IF(U$219,U213/U$219*100,0)</f>
        <v>113.50114258572145</v>
      </c>
      <c r="X213" s="21"/>
      <c r="Y213" s="70">
        <v>0</v>
      </c>
      <c r="Z213" s="21"/>
      <c r="AA213" s="70">
        <v>7070959</v>
      </c>
      <c r="AB213" s="21"/>
      <c r="AC213" s="70">
        <v>0</v>
      </c>
      <c r="AD213" s="21"/>
      <c r="AE213" s="21"/>
      <c r="AF213" s="70">
        <v>309564</v>
      </c>
      <c r="AG213" s="21"/>
      <c r="AH213" s="66">
        <f>(AF213/$BJ213)</f>
        <v>5.7952337270906265</v>
      </c>
      <c r="AI213" s="21"/>
      <c r="AJ213" s="66">
        <f>IF(AH$219,AH213/AH$219*100,0)</f>
        <v>34.602127189148263</v>
      </c>
      <c r="AK213" s="21"/>
      <c r="AL213" s="70">
        <v>891831</v>
      </c>
      <c r="AM213" s="21"/>
      <c r="AN213" s="66">
        <f>(AL213/$BJ213)</f>
        <v>16.695639964805213</v>
      </c>
      <c r="AO213" s="21"/>
      <c r="AP213" s="66">
        <f>IF(AN$219,AN213/AN$219*100,0)</f>
        <v>38.504447261187941</v>
      </c>
      <c r="AQ213" s="21"/>
      <c r="AR213" s="70">
        <f>(E213+M213+S213+AF213+AL213)</f>
        <v>16833915</v>
      </c>
      <c r="AS213" s="21"/>
      <c r="AT213" s="70">
        <v>5235254</v>
      </c>
      <c r="AU213" s="21"/>
      <c r="AV213" s="71">
        <f>IF($AR213,AT213/$AR213*100,0)</f>
        <v>31.099444187522629</v>
      </c>
      <c r="AW213" s="21"/>
      <c r="AX213" s="70">
        <v>181385</v>
      </c>
      <c r="AY213" s="21"/>
      <c r="AZ213" s="71">
        <f>IF($AR213,AX213/$AR213*100,0)</f>
        <v>1.0774974211287154</v>
      </c>
      <c r="BA213" s="21"/>
      <c r="BB213" s="70">
        <v>0</v>
      </c>
      <c r="BC213" s="21"/>
      <c r="BD213" s="71">
        <f>IF($AR213,BB213/$AR213*100,0)</f>
        <v>0</v>
      </c>
      <c r="BE213" s="21"/>
      <c r="BF213" s="70">
        <v>586915</v>
      </c>
      <c r="BG213" s="21"/>
      <c r="BH213" s="10">
        <v>91</v>
      </c>
      <c r="BI213" s="21"/>
      <c r="BJ213" s="96">
        <v>53417</v>
      </c>
      <c r="BK213" s="21"/>
      <c r="BL213" s="96">
        <f>IF(E213,$BJ213,0)</f>
        <v>53417</v>
      </c>
      <c r="BM213" s="21"/>
      <c r="BN213" s="96">
        <f>IF(M213,$BJ213,0)</f>
        <v>53417</v>
      </c>
      <c r="BO213" s="21"/>
      <c r="BP213" s="96">
        <f>IF(S213,$BJ213,0)</f>
        <v>53417</v>
      </c>
      <c r="BQ213" s="21"/>
      <c r="BR213" s="96">
        <f>IF(AF213,$BJ213,0)</f>
        <v>53417</v>
      </c>
      <c r="BS213" s="21"/>
      <c r="BT213" s="96">
        <f>IF(AL213,$BJ213,0)</f>
        <v>53417</v>
      </c>
    </row>
    <row r="214" spans="1:72" ht="8.85" customHeight="1" x14ac:dyDescent="0.3">
      <c r="A214" s="10">
        <v>92</v>
      </c>
      <c r="B214" s="21"/>
      <c r="C214" s="10" t="s">
        <v>214</v>
      </c>
      <c r="D214" s="21"/>
      <c r="E214" s="70">
        <v>2851264</v>
      </c>
      <c r="F214" s="21"/>
      <c r="G214" s="66">
        <f>(E214/$BJ214)</f>
        <v>159.33299804414642</v>
      </c>
      <c r="H214" s="21"/>
      <c r="I214" s="66">
        <f>IF(G$219,G214/G$219*100,0)</f>
        <v>82.104776714149409</v>
      </c>
      <c r="J214" s="21"/>
      <c r="K214" s="70">
        <v>2851264</v>
      </c>
      <c r="L214" s="21"/>
      <c r="M214" s="70">
        <v>1876249</v>
      </c>
      <c r="N214" s="21"/>
      <c r="O214" s="66">
        <f>(M214/$BJ214)</f>
        <v>104.84766694607433</v>
      </c>
      <c r="P214" s="21"/>
      <c r="Q214" s="66">
        <f>IF(O$219,O214/O$219*100,0)</f>
        <v>52.842910547381152</v>
      </c>
      <c r="R214" s="21"/>
      <c r="S214" s="70">
        <v>2278270</v>
      </c>
      <c r="T214" s="21"/>
      <c r="U214" s="66">
        <f>(S214/$BJ214)</f>
        <v>127.31321598211791</v>
      </c>
      <c r="V214" s="21"/>
      <c r="W214" s="66">
        <f>IF(U$219,U214/U$219*100,0)</f>
        <v>109.16285781993822</v>
      </c>
      <c r="X214" s="21"/>
      <c r="Y214" s="70">
        <v>0</v>
      </c>
      <c r="Z214" s="21"/>
      <c r="AA214" s="70">
        <v>2045272</v>
      </c>
      <c r="AB214" s="21"/>
      <c r="AC214" s="70">
        <v>0</v>
      </c>
      <c r="AD214" s="21"/>
      <c r="AE214" s="21"/>
      <c r="AF214" s="70">
        <v>215129</v>
      </c>
      <c r="AG214" s="21"/>
      <c r="AH214" s="66">
        <f>(AF214/$BJ214)</f>
        <v>12.021737915618887</v>
      </c>
      <c r="AI214" s="21"/>
      <c r="AJ214" s="66">
        <f>IF(AH$219,AH214/AH$219*100,0)</f>
        <v>71.779280004929774</v>
      </c>
      <c r="AK214" s="21"/>
      <c r="AL214" s="70">
        <v>593128</v>
      </c>
      <c r="AM214" s="21"/>
      <c r="AN214" s="66">
        <f>(AL214/$BJ214)</f>
        <v>33.144900810282202</v>
      </c>
      <c r="AO214" s="21"/>
      <c r="AP214" s="66">
        <f>IF(AN$219,AN214/AN$219*100,0)</f>
        <v>76.440680795532842</v>
      </c>
      <c r="AQ214" s="21"/>
      <c r="AR214" s="70">
        <f>(E214+M214+S214+AF214+AL214)</f>
        <v>7814040</v>
      </c>
      <c r="AS214" s="21"/>
      <c r="AT214" s="70">
        <v>1981725</v>
      </c>
      <c r="AU214" s="21"/>
      <c r="AV214" s="71">
        <f>IF($AR214,AT214/$AR214*100,0)</f>
        <v>25.361080823748022</v>
      </c>
      <c r="AW214" s="21"/>
      <c r="AX214" s="70">
        <v>128671</v>
      </c>
      <c r="AY214" s="21"/>
      <c r="AZ214" s="71">
        <f>IF($AR214,AX214/$AR214*100,0)</f>
        <v>1.6466642095510136</v>
      </c>
      <c r="BA214" s="21"/>
      <c r="BB214" s="70">
        <v>0</v>
      </c>
      <c r="BC214" s="21"/>
      <c r="BD214" s="71">
        <f>IF($AR214,BB214/$AR214*100,0)</f>
        <v>0</v>
      </c>
      <c r="BE214" s="21"/>
      <c r="BF214" s="70">
        <v>1123839</v>
      </c>
      <c r="BG214" s="21"/>
      <c r="BH214" s="10">
        <v>92</v>
      </c>
      <c r="BI214" s="21"/>
      <c r="BJ214" s="96">
        <v>17895</v>
      </c>
      <c r="BK214" s="21"/>
      <c r="BL214" s="96">
        <f>IF(E214,$BJ214,0)</f>
        <v>17895</v>
      </c>
      <c r="BM214" s="21"/>
      <c r="BN214" s="96">
        <f>IF(M214,$BJ214,0)</f>
        <v>17895</v>
      </c>
      <c r="BO214" s="21"/>
      <c r="BP214" s="96">
        <f>IF(S214,$BJ214,0)</f>
        <v>17895</v>
      </c>
      <c r="BQ214" s="21"/>
      <c r="BR214" s="96">
        <f>IF(AF214,$BJ214,0)</f>
        <v>17895</v>
      </c>
      <c r="BS214" s="21"/>
      <c r="BT214" s="96">
        <f>IF(AL214,$BJ214,0)</f>
        <v>17895</v>
      </c>
    </row>
    <row r="215" spans="1:72" ht="8.85" customHeight="1" x14ac:dyDescent="0.3">
      <c r="A215" s="10">
        <v>93</v>
      </c>
      <c r="B215" s="21"/>
      <c r="C215" s="10" t="s">
        <v>215</v>
      </c>
      <c r="D215" s="21"/>
      <c r="E215" s="70">
        <v>6255099</v>
      </c>
      <c r="F215" s="21"/>
      <c r="G215" s="66">
        <f>(E215/$BJ215)</f>
        <v>165.68920851875399</v>
      </c>
      <c r="H215" s="21"/>
      <c r="I215" s="66">
        <f>IF(G$219,G215/G$219*100,0)</f>
        <v>85.380151232748474</v>
      </c>
      <c r="J215" s="21"/>
      <c r="K215" s="70">
        <v>6255099</v>
      </c>
      <c r="L215" s="21"/>
      <c r="M215" s="70">
        <v>591055</v>
      </c>
      <c r="N215" s="21"/>
      <c r="O215" s="66">
        <f>(M215/$BJ215)</f>
        <v>15.656256622165714</v>
      </c>
      <c r="P215" s="21"/>
      <c r="Q215" s="66">
        <f>IF(O$219,O215/O$219*100,0)</f>
        <v>7.89070651059368</v>
      </c>
      <c r="R215" s="21"/>
      <c r="S215" s="70">
        <v>8224098</v>
      </c>
      <c r="T215" s="21"/>
      <c r="U215" s="66">
        <f>(S215/$BJ215)</f>
        <v>217.84535918626827</v>
      </c>
      <c r="V215" s="21"/>
      <c r="W215" s="66">
        <f>IF(U$219,U215/U$219*100,0)</f>
        <v>186.78832192035853</v>
      </c>
      <c r="X215" s="21"/>
      <c r="Y215" s="70">
        <v>0</v>
      </c>
      <c r="Z215" s="21"/>
      <c r="AA215" s="70">
        <v>7373155</v>
      </c>
      <c r="AB215" s="21"/>
      <c r="AC215" s="70">
        <v>0</v>
      </c>
      <c r="AD215" s="21"/>
      <c r="AE215" s="21"/>
      <c r="AF215" s="70">
        <v>153099</v>
      </c>
      <c r="AG215" s="21"/>
      <c r="AH215" s="66">
        <f>(AF215/$BJ215)</f>
        <v>4.0553877940241581</v>
      </c>
      <c r="AI215" s="21"/>
      <c r="AJ215" s="66">
        <f>IF(AH$219,AH215/AH$219*100,0)</f>
        <v>24.213871408529108</v>
      </c>
      <c r="AK215" s="21"/>
      <c r="AL215" s="70">
        <v>495916</v>
      </c>
      <c r="AM215" s="21"/>
      <c r="AN215" s="66">
        <f>(AL215/$BJ215)</f>
        <v>13.136151727060819</v>
      </c>
      <c r="AO215" s="21"/>
      <c r="AP215" s="66">
        <f>IF(AN$219,AN215/AN$219*100,0)</f>
        <v>30.295350310369329</v>
      </c>
      <c r="AQ215" s="21"/>
      <c r="AR215" s="70">
        <f>(E215+M215+S215+AF215+AL215)</f>
        <v>15719267</v>
      </c>
      <c r="AS215" s="21"/>
      <c r="AT215" s="70">
        <v>6468335</v>
      </c>
      <c r="AU215" s="21"/>
      <c r="AV215" s="71">
        <f>IF($AR215,AT215/$AR215*100,0)</f>
        <v>41.149087931390184</v>
      </c>
      <c r="AW215" s="21"/>
      <c r="AX215" s="70">
        <v>240604</v>
      </c>
      <c r="AY215" s="21"/>
      <c r="AZ215" s="71">
        <f>IF($AR215,AX215/$AR215*100,0)</f>
        <v>1.5306311674711042</v>
      </c>
      <c r="BA215" s="21"/>
      <c r="BB215" s="70">
        <v>9243</v>
      </c>
      <c r="BC215" s="21"/>
      <c r="BD215" s="71">
        <f>IF($AR215,BB215/$AR215*100,0)</f>
        <v>5.8800451700451423E-2</v>
      </c>
      <c r="BE215" s="21"/>
      <c r="BF215" s="70">
        <v>1022919</v>
      </c>
      <c r="BG215" s="21"/>
      <c r="BH215" s="10">
        <v>93</v>
      </c>
      <c r="BI215" s="21"/>
      <c r="BJ215" s="96">
        <v>37752</v>
      </c>
      <c r="BK215" s="21"/>
      <c r="BL215" s="96">
        <f>IF(E215,$BJ215,0)</f>
        <v>37752</v>
      </c>
      <c r="BM215" s="21"/>
      <c r="BN215" s="96">
        <f>IF(M215,$BJ215,0)</f>
        <v>37752</v>
      </c>
      <c r="BO215" s="21"/>
      <c r="BP215" s="96">
        <f>IF(S215,$BJ215,0)</f>
        <v>37752</v>
      </c>
      <c r="BQ215" s="21"/>
      <c r="BR215" s="96">
        <f>IF(AF215,$BJ215,0)</f>
        <v>37752</v>
      </c>
      <c r="BS215" s="21"/>
      <c r="BT215" s="96">
        <f>IF(AL215,$BJ215,0)</f>
        <v>37752</v>
      </c>
    </row>
    <row r="216" spans="1:72" ht="8.85" customHeight="1" x14ac:dyDescent="0.3">
      <c r="A216" s="10">
        <v>94</v>
      </c>
      <c r="B216" s="21"/>
      <c r="C216" s="10" t="s">
        <v>216</v>
      </c>
      <c r="D216" s="21"/>
      <c r="E216" s="70">
        <v>2626747</v>
      </c>
      <c r="F216" s="21"/>
      <c r="G216" s="66">
        <f>(E216/$BJ216)</f>
        <v>92.231285112359544</v>
      </c>
      <c r="H216" s="21"/>
      <c r="I216" s="66">
        <f>IF(G$219,G216/G$219*100,0)</f>
        <v>47.527060704093344</v>
      </c>
      <c r="J216" s="21"/>
      <c r="K216" s="70">
        <v>2626747</v>
      </c>
      <c r="L216" s="21"/>
      <c r="M216" s="70">
        <v>1061422</v>
      </c>
      <c r="N216" s="21"/>
      <c r="O216" s="66">
        <f>(M216/$BJ216)</f>
        <v>37.269030898876402</v>
      </c>
      <c r="P216" s="21"/>
      <c r="Q216" s="66">
        <f>IF(O$219,O216/O$219*100,0)</f>
        <v>18.783480103470701</v>
      </c>
      <c r="R216" s="21"/>
      <c r="S216" s="70">
        <v>3175127</v>
      </c>
      <c r="T216" s="21"/>
      <c r="U216" s="66">
        <f>(S216/$BJ216)</f>
        <v>111.48620084269663</v>
      </c>
      <c r="V216" s="21"/>
      <c r="W216" s="66">
        <f>IF(U$219,U216/U$219*100,0)</f>
        <v>95.592214819125743</v>
      </c>
      <c r="X216" s="21"/>
      <c r="Y216" s="70">
        <v>0</v>
      </c>
      <c r="Z216" s="21"/>
      <c r="AA216" s="70">
        <v>3173448</v>
      </c>
      <c r="AB216" s="21"/>
      <c r="AC216" s="70">
        <v>1679</v>
      </c>
      <c r="AD216" s="21"/>
      <c r="AE216" s="21"/>
      <c r="AF216" s="70">
        <v>100940</v>
      </c>
      <c r="AG216" s="21"/>
      <c r="AH216" s="66">
        <f>(AF216/$BJ216)</f>
        <v>3.544241573033708</v>
      </c>
      <c r="AI216" s="21"/>
      <c r="AJ216" s="66">
        <f>IF(AH$219,AH216/AH$219*100,0)</f>
        <v>21.161924345844668</v>
      </c>
      <c r="AK216" s="21"/>
      <c r="AL216" s="70">
        <v>882904</v>
      </c>
      <c r="AM216" s="21"/>
      <c r="AN216" s="66">
        <f>(AL216/$BJ216)</f>
        <v>31.000842696629213</v>
      </c>
      <c r="AO216" s="21"/>
      <c r="AP216" s="66">
        <f>IF(AN$219,AN216/AN$219*100,0)</f>
        <v>71.495930385479497</v>
      </c>
      <c r="AQ216" s="21"/>
      <c r="AR216" s="70">
        <f>(E216+M216+S216+AF216+AL216)</f>
        <v>7847140</v>
      </c>
      <c r="AS216" s="21"/>
      <c r="AT216" s="70">
        <v>3814480</v>
      </c>
      <c r="AU216" s="21"/>
      <c r="AV216" s="71">
        <f>IF($AR216,AT216/$AR216*100,0)</f>
        <v>48.609811982454751</v>
      </c>
      <c r="AW216" s="21"/>
      <c r="AX216" s="70">
        <v>240486</v>
      </c>
      <c r="AY216" s="21"/>
      <c r="AZ216" s="71">
        <f>IF($AR216,AX216/$AR216*100,0)</f>
        <v>3.0646324648215781</v>
      </c>
      <c r="BA216" s="21"/>
      <c r="BB216" s="70">
        <v>0</v>
      </c>
      <c r="BC216" s="21"/>
      <c r="BD216" s="71">
        <f>IF($AR216,BB216/$AR216*100,0)</f>
        <v>0</v>
      </c>
      <c r="BE216" s="21"/>
      <c r="BF216" s="70">
        <v>10145</v>
      </c>
      <c r="BG216" s="21"/>
      <c r="BH216" s="10">
        <v>94</v>
      </c>
      <c r="BI216" s="21"/>
      <c r="BJ216" s="96">
        <v>28480</v>
      </c>
      <c r="BK216" s="21"/>
      <c r="BL216" s="96">
        <f>IF(E216,$BJ216,0)</f>
        <v>28480</v>
      </c>
      <c r="BM216" s="21"/>
      <c r="BN216" s="96">
        <f>IF(M216,$BJ216,0)</f>
        <v>28480</v>
      </c>
      <c r="BO216" s="21"/>
      <c r="BP216" s="96">
        <f>IF(S216,$BJ216,0)</f>
        <v>28480</v>
      </c>
      <c r="BQ216" s="21"/>
      <c r="BR216" s="96">
        <f>IF(AF216,$BJ216,0)</f>
        <v>28480</v>
      </c>
      <c r="BS216" s="21"/>
      <c r="BT216" s="96">
        <f>IF(AL216,$BJ216,0)</f>
        <v>28480</v>
      </c>
    </row>
    <row r="217" spans="1:72" ht="8.85" customHeight="1" x14ac:dyDescent="0.3">
      <c r="A217" s="30">
        <v>95</v>
      </c>
      <c r="B217" s="21"/>
      <c r="C217" s="10" t="s">
        <v>217</v>
      </c>
      <c r="D217" s="21"/>
      <c r="E217" s="75">
        <v>11481813</v>
      </c>
      <c r="F217" s="21"/>
      <c r="G217" s="66">
        <f>(E217/$BJ217)</f>
        <v>165.42730560318122</v>
      </c>
      <c r="H217" s="21"/>
      <c r="I217" s="66">
        <f>IF(G$219,G217/G$219*100,0)</f>
        <v>85.245191866717278</v>
      </c>
      <c r="J217" s="21"/>
      <c r="K217" s="75">
        <v>11481813</v>
      </c>
      <c r="L217" s="21"/>
      <c r="M217" s="75">
        <v>14603112</v>
      </c>
      <c r="N217" s="21"/>
      <c r="O217" s="66">
        <f>(M217/$BJ217)</f>
        <v>210.3982595415448</v>
      </c>
      <c r="P217" s="21"/>
      <c r="Q217" s="66">
        <f>IF(O$219,O217/O$219*100,0)</f>
        <v>106.04009351964709</v>
      </c>
      <c r="R217" s="21"/>
      <c r="S217" s="75">
        <v>6044155</v>
      </c>
      <c r="T217" s="21"/>
      <c r="U217" s="66">
        <f>(S217/$BJ217)</f>
        <v>87.082787038771301</v>
      </c>
      <c r="V217" s="21"/>
      <c r="W217" s="66">
        <f>IF(U$219,U217/U$219*100,0)</f>
        <v>74.667864029234536</v>
      </c>
      <c r="X217" s="21"/>
      <c r="Y217" s="75">
        <v>0</v>
      </c>
      <c r="Z217" s="21"/>
      <c r="AA217" s="75">
        <v>3320789</v>
      </c>
      <c r="AB217" s="21"/>
      <c r="AC217" s="75">
        <v>0</v>
      </c>
      <c r="AD217" s="21"/>
      <c r="AE217" s="21"/>
      <c r="AF217" s="75">
        <v>1157848</v>
      </c>
      <c r="AG217" s="21"/>
      <c r="AH217" s="66">
        <f>(AF217/$BJ217)</f>
        <v>16.682006137709454</v>
      </c>
      <c r="AI217" s="21"/>
      <c r="AJ217" s="66">
        <f>IF(AH$219,AH217/AH$219*100,0)</f>
        <v>99.604765800699099</v>
      </c>
      <c r="AK217" s="21"/>
      <c r="AL217" s="75">
        <v>7103115</v>
      </c>
      <c r="AM217" s="21"/>
      <c r="AN217" s="66">
        <f>(AL217/$BJ217)</f>
        <v>102.34003774835391</v>
      </c>
      <c r="AO217" s="21"/>
      <c r="AP217" s="66">
        <f>IF(AN$219,AN217/AN$219*100,0)</f>
        <v>236.02249416591624</v>
      </c>
      <c r="AQ217" s="21"/>
      <c r="AR217" s="75">
        <f>(E217+M217+S217+AF217+AL217)</f>
        <v>40390043</v>
      </c>
      <c r="AS217" s="21"/>
      <c r="AT217" s="75">
        <v>5848830</v>
      </c>
      <c r="AU217" s="21"/>
      <c r="AV217" s="71">
        <f>IF($AR217,AT217/$AR217*100,0)</f>
        <v>14.480870941385232</v>
      </c>
      <c r="AW217" s="21"/>
      <c r="AX217" s="75">
        <v>762273</v>
      </c>
      <c r="AY217" s="21"/>
      <c r="AZ217" s="71">
        <f>IF($AR217,AX217/$AR217*100,0)</f>
        <v>1.8872794960876866</v>
      </c>
      <c r="BA217" s="21"/>
      <c r="BB217" s="75">
        <v>239504</v>
      </c>
      <c r="BC217" s="21"/>
      <c r="BD217" s="71">
        <f>IF($AR217,BB217/$AR217*100,0)</f>
        <v>0.59297782871882565</v>
      </c>
      <c r="BE217" s="21"/>
      <c r="BF217" s="75">
        <v>2134235</v>
      </c>
      <c r="BG217" s="21"/>
      <c r="BH217" s="30">
        <v>95</v>
      </c>
      <c r="BI217" s="21"/>
      <c r="BJ217" s="106">
        <v>69407</v>
      </c>
      <c r="BK217" s="21"/>
      <c r="BL217" s="106">
        <f>IF(E217,$BJ217,0)</f>
        <v>69407</v>
      </c>
      <c r="BM217" s="21"/>
      <c r="BN217" s="106">
        <f>IF(M217,$BJ217,0)</f>
        <v>69407</v>
      </c>
      <c r="BO217" s="21"/>
      <c r="BP217" s="106">
        <f>IF(S217,$BJ217,0)</f>
        <v>69407</v>
      </c>
      <c r="BQ217" s="21"/>
      <c r="BR217" s="106">
        <f>IF(AF217,$BJ217,0)</f>
        <v>69407</v>
      </c>
      <c r="BS217" s="21"/>
      <c r="BT217" s="106">
        <f>IF(AL217,$BJ217,0)</f>
        <v>69407</v>
      </c>
    </row>
    <row r="218" spans="1:72"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row>
    <row r="219" spans="1:72" ht="8.85" customHeight="1" x14ac:dyDescent="0.3">
      <c r="A219" s="30">
        <f>A217</f>
        <v>95</v>
      </c>
      <c r="B219" s="21"/>
      <c r="C219" s="18" t="s">
        <v>65</v>
      </c>
      <c r="D219" s="21"/>
      <c r="E219" s="76">
        <f>SUM(E89:E217)</f>
        <v>1136917048</v>
      </c>
      <c r="F219" s="21"/>
      <c r="G219" s="79">
        <f>IF(BL219=0,0,IF(ISNONTEXT(H219),E219/$BJ219,E219/BL219))</f>
        <v>194.06057043291125</v>
      </c>
      <c r="H219" s="130"/>
      <c r="I219" s="71">
        <f>IF(G$219,G219/G$219*100,0)</f>
        <v>100</v>
      </c>
      <c r="J219" s="21"/>
      <c r="K219" s="76">
        <f>SUM(K89:K217)</f>
        <v>440451346</v>
      </c>
      <c r="L219" s="21"/>
      <c r="M219" s="76">
        <f>SUM(M89:M217)</f>
        <v>1162421184</v>
      </c>
      <c r="N219" s="21"/>
      <c r="O219" s="79">
        <f>IF(BN219=0,0,IF(ISNONTEXT(P219),M219/$BJ219,M219/BN219))</f>
        <v>198.4138758822975</v>
      </c>
      <c r="P219" s="130"/>
      <c r="Q219" s="71">
        <f>IF(O$219,O219/O$219*100,0)</f>
        <v>100</v>
      </c>
      <c r="R219" s="21"/>
      <c r="S219" s="76">
        <f>SUM(S89:S217)</f>
        <v>683266404</v>
      </c>
      <c r="T219" s="21"/>
      <c r="U219" s="79">
        <f>IF(BP219=0,0,IF(ISNONTEXT(V219),S219/$BJ219,S219/BP219))</f>
        <v>116.62686240050469</v>
      </c>
      <c r="V219" s="130"/>
      <c r="W219" s="71">
        <f>IF(U$219,U219/U$219*100,0)</f>
        <v>100</v>
      </c>
      <c r="X219" s="21"/>
      <c r="Y219" s="76">
        <f>SUM(Y89:Y217)</f>
        <v>253936667</v>
      </c>
      <c r="Z219" s="21"/>
      <c r="AA219" s="76">
        <f>SUM(AA89:AA217)</f>
        <v>345215681</v>
      </c>
      <c r="AB219" s="21"/>
      <c r="AC219" s="76">
        <f>SUM(AC89:AC217)</f>
        <v>27930272</v>
      </c>
      <c r="AD219" s="21"/>
      <c r="AE219" s="21"/>
      <c r="AF219" s="76">
        <f>SUM(AF89:AF217)</f>
        <v>98120473</v>
      </c>
      <c r="AG219" s="21"/>
      <c r="AH219" s="79">
        <f>IF(BR219=0,0,IF(ISNONTEXT(AI219),AF219/$BJ219,AF219/BR219))</f>
        <v>16.748200754860232</v>
      </c>
      <c r="AI219" s="130"/>
      <c r="AJ219" s="71">
        <f>IF(AH$219,AH219/AH$219*100,0)</f>
        <v>100</v>
      </c>
      <c r="AK219" s="21"/>
      <c r="AL219" s="76">
        <f>SUM(AL89:AL217)</f>
        <v>254029207</v>
      </c>
      <c r="AM219" s="21"/>
      <c r="AN219" s="79">
        <f>IF(BT219=0,0,IF(ISNONTEXT(AO219),AL219/$BJ219,AL219/BT219))</f>
        <v>43.360289920676863</v>
      </c>
      <c r="AO219" s="130"/>
      <c r="AP219" s="71">
        <f>IF(AN$219,AN219/AN$219*100,0)</f>
        <v>100</v>
      </c>
      <c r="AQ219" s="21"/>
      <c r="AR219" s="76">
        <f>SUM(AR89:AR217)</f>
        <v>3334754316</v>
      </c>
      <c r="AS219" s="21"/>
      <c r="AT219" s="76">
        <f>SUM(AT89:AT217)</f>
        <v>418077644</v>
      </c>
      <c r="AU219" s="21"/>
      <c r="AV219" s="71">
        <f>IF($AR219,AT219/$AR219*100,0)</f>
        <v>12.536984868542861</v>
      </c>
      <c r="AW219" s="21"/>
      <c r="AX219" s="76">
        <f>SUM(AX89:AX217)</f>
        <v>38262158</v>
      </c>
      <c r="AY219" s="21"/>
      <c r="AZ219" s="71">
        <f>IF($AR219,AX219/$AR219*100,0)</f>
        <v>1.1473756197396581</v>
      </c>
      <c r="BA219" s="21"/>
      <c r="BB219" s="76">
        <f>SUM(BB89:BB217)</f>
        <v>18887095</v>
      </c>
      <c r="BC219" s="21"/>
      <c r="BD219" s="71">
        <f>IF($AR219,BB219/$AR219*100,0)</f>
        <v>0.56637140881355408</v>
      </c>
      <c r="BE219" s="21"/>
      <c r="BF219" s="76">
        <f>SUM(BF89:BF217)</f>
        <v>155465014</v>
      </c>
      <c r="BG219" s="21"/>
      <c r="BH219" s="30">
        <f>BH217</f>
        <v>95</v>
      </c>
      <c r="BI219" s="21"/>
      <c r="BJ219" s="106">
        <f>SUM(BJ89:BJ217)</f>
        <v>5858568</v>
      </c>
      <c r="BK219" s="21"/>
      <c r="BL219" s="106">
        <f>SUM(BL89:BL217)</f>
        <v>5858568</v>
      </c>
      <c r="BM219" s="21"/>
      <c r="BN219" s="106">
        <f>SUM(BN89:BN217)</f>
        <v>5858568</v>
      </c>
      <c r="BO219" s="21"/>
      <c r="BP219" s="106">
        <f>SUM(BP89:BP217)</f>
        <v>5858568</v>
      </c>
      <c r="BQ219" s="21"/>
      <c r="BR219" s="106">
        <f>SUM(BR89:BR217)</f>
        <v>5858568</v>
      </c>
      <c r="BS219" s="21"/>
      <c r="BT219" s="106">
        <f>SUM(BT89:BT217)</f>
        <v>5764763</v>
      </c>
    </row>
    <row r="220" spans="1:72" ht="8.85" customHeight="1" x14ac:dyDescent="0.3">
      <c r="A220" s="21"/>
      <c r="B220" s="21"/>
      <c r="C220" s="18"/>
      <c r="D220" s="21"/>
      <c r="E220" s="77"/>
      <c r="F220" s="21"/>
      <c r="G220" s="79"/>
      <c r="H220" s="21"/>
      <c r="I220" s="71"/>
      <c r="J220" s="21"/>
      <c r="K220" s="77"/>
      <c r="L220" s="21"/>
      <c r="M220" s="77"/>
      <c r="N220" s="21"/>
      <c r="O220" s="79"/>
      <c r="P220" s="21"/>
      <c r="Q220" s="71"/>
      <c r="R220" s="21"/>
      <c r="S220" s="77"/>
      <c r="T220" s="21"/>
      <c r="U220" s="79"/>
      <c r="V220" s="21"/>
      <c r="W220" s="71"/>
      <c r="X220" s="21"/>
      <c r="Y220" s="77"/>
      <c r="Z220" s="21"/>
      <c r="AA220" s="77"/>
      <c r="AB220" s="21"/>
      <c r="AC220" s="77"/>
      <c r="AD220" s="21"/>
      <c r="AE220" s="21"/>
      <c r="AF220" s="77"/>
      <c r="AG220" s="21"/>
      <c r="AH220" s="79"/>
      <c r="AI220" s="21"/>
      <c r="AJ220" s="71"/>
      <c r="AK220" s="21"/>
      <c r="AL220" s="77"/>
      <c r="AM220" s="21"/>
      <c r="AN220" s="79"/>
      <c r="AO220" s="21"/>
      <c r="AP220" s="71"/>
      <c r="AQ220" s="21"/>
      <c r="AR220" s="77"/>
      <c r="AS220" s="21"/>
      <c r="AT220" s="77"/>
      <c r="AU220" s="21"/>
      <c r="AV220" s="71"/>
      <c r="AW220" s="21"/>
      <c r="AX220" s="77"/>
      <c r="AY220" s="21"/>
      <c r="AZ220" s="71"/>
      <c r="BA220" s="21"/>
      <c r="BB220" s="77"/>
      <c r="BC220" s="21"/>
      <c r="BD220" s="71"/>
      <c r="BE220" s="21"/>
      <c r="BF220" s="77"/>
      <c r="BG220" s="21"/>
      <c r="BI220" s="21"/>
      <c r="BJ220" s="121"/>
      <c r="BK220" s="21"/>
      <c r="BL220" s="121"/>
      <c r="BM220" s="21"/>
      <c r="BN220" s="121"/>
      <c r="BO220" s="21"/>
      <c r="BP220" s="121"/>
      <c r="BQ220" s="21"/>
      <c r="BR220" s="121"/>
      <c r="BS220" s="21"/>
      <c r="BT220" s="121"/>
    </row>
    <row r="221" spans="1:72"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row>
    <row r="222" spans="1:72"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row>
    <row r="223" spans="1:72"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row>
    <row r="224" spans="1:72" ht="6.6"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row>
    <row r="225" spans="1:72" ht="8.85" hidden="1"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row>
    <row r="226" spans="1:72"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row>
    <row r="227" spans="1:72" s="8" customFormat="1" ht="10.5" customHeight="1" x14ac:dyDescent="0.3">
      <c r="A227" s="112" t="s">
        <v>476</v>
      </c>
      <c r="BI227" s="113" t="s">
        <v>477</v>
      </c>
    </row>
    <row r="228" spans="1:72" s="8" customFormat="1" ht="10.5" customHeight="1" x14ac:dyDescent="0.3">
      <c r="AC228" s="11" t="s">
        <v>42</v>
      </c>
      <c r="AF228" s="38" t="s">
        <v>43</v>
      </c>
      <c r="BH228" s="11" t="s">
        <v>448</v>
      </c>
    </row>
    <row r="229" spans="1:72" s="8" customFormat="1" ht="10.5" customHeight="1" x14ac:dyDescent="0.3">
      <c r="A229" s="12"/>
      <c r="AC229" s="11" t="s">
        <v>449</v>
      </c>
      <c r="AF229" s="38" t="s">
        <v>393</v>
      </c>
      <c r="BH229" s="11" t="s">
        <v>219</v>
      </c>
    </row>
    <row r="230" spans="1:72" s="8" customFormat="1" ht="10.5" customHeight="1" x14ac:dyDescent="0.3">
      <c r="A230" s="13"/>
      <c r="AC230" s="11" t="s">
        <v>48</v>
      </c>
      <c r="AF230" s="14" t="s">
        <v>49</v>
      </c>
    </row>
    <row r="231" spans="1:72" ht="9.6" customHeight="1" x14ac:dyDescent="0.3">
      <c r="AT231" s="16" t="s">
        <v>394</v>
      </c>
      <c r="AU231" s="16"/>
      <c r="AV231" s="16"/>
      <c r="AW231" s="16"/>
      <c r="AX231" s="16"/>
      <c r="AY231" s="16"/>
      <c r="AZ231" s="16"/>
      <c r="BA231" s="16"/>
      <c r="BB231" s="16"/>
      <c r="BC231" s="16"/>
      <c r="BD231" s="16"/>
      <c r="BE231" s="16"/>
      <c r="BF231" s="16"/>
    </row>
    <row r="232" spans="1:72" ht="9.6" customHeight="1" x14ac:dyDescent="0.3"/>
    <row r="233" spans="1:72" ht="9.6" customHeight="1" x14ac:dyDescent="0.3">
      <c r="E233" s="16" t="s">
        <v>450</v>
      </c>
      <c r="F233" s="16"/>
      <c r="G233" s="16"/>
      <c r="H233" s="16"/>
      <c r="I233" s="16"/>
      <c r="J233" s="16"/>
      <c r="K233" s="16"/>
      <c r="M233" s="16" t="s">
        <v>451</v>
      </c>
      <c r="N233" s="16"/>
      <c r="O233" s="16"/>
      <c r="P233" s="16"/>
      <c r="Q233" s="16"/>
      <c r="S233" s="16" t="s">
        <v>452</v>
      </c>
      <c r="T233" s="16"/>
      <c r="U233" s="16"/>
      <c r="V233" s="16"/>
      <c r="W233" s="16"/>
      <c r="X233" s="16"/>
      <c r="Y233" s="16"/>
      <c r="Z233" s="16"/>
      <c r="AA233" s="16"/>
      <c r="AB233" s="16"/>
      <c r="AC233" s="16"/>
      <c r="AF233" s="16" t="s">
        <v>453</v>
      </c>
      <c r="AG233" s="16"/>
      <c r="AH233" s="16"/>
      <c r="AI233" s="16"/>
      <c r="AJ233" s="16"/>
      <c r="AL233" s="16" t="s">
        <v>454</v>
      </c>
      <c r="AM233" s="16"/>
      <c r="AN233" s="16"/>
      <c r="AO233" s="16"/>
      <c r="AP233" s="16"/>
      <c r="AX233" s="16" t="s">
        <v>398</v>
      </c>
      <c r="AY233" s="16"/>
      <c r="AZ233" s="16"/>
      <c r="BA233" s="16"/>
      <c r="BB233" s="16"/>
      <c r="BC233" s="16"/>
      <c r="BD233" s="16"/>
    </row>
    <row r="234" spans="1:72" ht="9.6" customHeight="1" x14ac:dyDescent="0.3"/>
    <row r="235" spans="1:72" ht="9.6" customHeight="1" x14ac:dyDescent="0.3">
      <c r="Y235" s="16" t="s">
        <v>400</v>
      </c>
      <c r="Z235" s="16"/>
      <c r="AA235" s="16"/>
      <c r="AB235" s="16"/>
      <c r="AC235" s="16"/>
      <c r="AT235" s="16" t="s">
        <v>433</v>
      </c>
      <c r="AU235" s="16"/>
      <c r="AV235" s="16"/>
      <c r="AX235" s="16" t="s">
        <v>59</v>
      </c>
      <c r="AY235" s="16"/>
      <c r="AZ235" s="16"/>
      <c r="BB235" s="16" t="s">
        <v>60</v>
      </c>
      <c r="BC235" s="16"/>
      <c r="BD235" s="16"/>
    </row>
    <row r="236" spans="1:72" ht="9.6" customHeight="1" x14ac:dyDescent="0.3">
      <c r="K236" s="19" t="s">
        <v>455</v>
      </c>
      <c r="AA236" s="18" t="s">
        <v>456</v>
      </c>
      <c r="BF236" s="18" t="s">
        <v>457</v>
      </c>
      <c r="BL236" s="18" t="s">
        <v>458</v>
      </c>
      <c r="BN236" s="18" t="s">
        <v>459</v>
      </c>
      <c r="BP236" s="18" t="s">
        <v>460</v>
      </c>
    </row>
    <row r="237" spans="1:72" ht="9.6" customHeight="1" x14ac:dyDescent="0.3">
      <c r="I237" s="18" t="s">
        <v>64</v>
      </c>
      <c r="Q237" s="18" t="s">
        <v>64</v>
      </c>
      <c r="W237" s="18" t="s">
        <v>64</v>
      </c>
      <c r="AA237" s="18" t="s">
        <v>461</v>
      </c>
      <c r="AC237" s="18" t="s">
        <v>462</v>
      </c>
      <c r="AJ237" s="18" t="s">
        <v>64</v>
      </c>
      <c r="AP237" s="18" t="s">
        <v>64</v>
      </c>
      <c r="AV237" s="18" t="s">
        <v>273</v>
      </c>
      <c r="AZ237" s="18" t="s">
        <v>273</v>
      </c>
      <c r="BD237" s="18" t="s">
        <v>273</v>
      </c>
      <c r="BF237" s="18" t="s">
        <v>463</v>
      </c>
      <c r="BL237" s="18" t="s">
        <v>464</v>
      </c>
      <c r="BM237" s="18"/>
      <c r="BN237" s="18" t="s">
        <v>465</v>
      </c>
      <c r="BO237" s="18"/>
      <c r="BP237" s="18" t="s">
        <v>271</v>
      </c>
      <c r="BQ237" s="18"/>
      <c r="BS237" s="18"/>
      <c r="BT237" s="18" t="s">
        <v>329</v>
      </c>
    </row>
    <row r="238" spans="1:72" ht="9.6" customHeight="1" x14ac:dyDescent="0.3">
      <c r="A238" s="19" t="s">
        <v>71</v>
      </c>
      <c r="C238" s="19" t="s">
        <v>73</v>
      </c>
      <c r="E238" s="19" t="s">
        <v>74</v>
      </c>
      <c r="G238" s="19" t="s">
        <v>436</v>
      </c>
      <c r="I238" s="19" t="s">
        <v>80</v>
      </c>
      <c r="K238" s="19" t="s">
        <v>438</v>
      </c>
      <c r="M238" s="19" t="s">
        <v>74</v>
      </c>
      <c r="O238" s="19" t="s">
        <v>436</v>
      </c>
      <c r="Q238" s="19" t="s">
        <v>80</v>
      </c>
      <c r="S238" s="19" t="s">
        <v>74</v>
      </c>
      <c r="U238" s="19" t="s">
        <v>436</v>
      </c>
      <c r="W238" s="19" t="s">
        <v>80</v>
      </c>
      <c r="Y238" s="19" t="s">
        <v>438</v>
      </c>
      <c r="AA238" s="19" t="s">
        <v>466</v>
      </c>
      <c r="AC238" s="19" t="s">
        <v>467</v>
      </c>
      <c r="AF238" s="19" t="s">
        <v>74</v>
      </c>
      <c r="AH238" s="19" t="s">
        <v>436</v>
      </c>
      <c r="AJ238" s="19" t="s">
        <v>80</v>
      </c>
      <c r="AL238" s="19" t="s">
        <v>74</v>
      </c>
      <c r="AN238" s="19" t="s">
        <v>436</v>
      </c>
      <c r="AP238" s="19" t="s">
        <v>80</v>
      </c>
      <c r="AR238" s="19" t="s">
        <v>65</v>
      </c>
      <c r="AT238" s="19" t="s">
        <v>74</v>
      </c>
      <c r="AV238" s="19" t="s">
        <v>374</v>
      </c>
      <c r="AX238" s="19" t="s">
        <v>74</v>
      </c>
      <c r="AZ238" s="19" t="s">
        <v>374</v>
      </c>
      <c r="BB238" s="19" t="s">
        <v>74</v>
      </c>
      <c r="BD238" s="19" t="s">
        <v>374</v>
      </c>
      <c r="BF238" s="19" t="s">
        <v>419</v>
      </c>
      <c r="BH238" s="19" t="s">
        <v>71</v>
      </c>
      <c r="BL238" s="111" t="s">
        <v>468</v>
      </c>
      <c r="BM238" s="18"/>
      <c r="BN238" s="111" t="s">
        <v>469</v>
      </c>
      <c r="BO238" s="18"/>
      <c r="BP238" s="111" t="s">
        <v>470</v>
      </c>
      <c r="BQ238" s="18"/>
      <c r="BR238" s="111" t="s">
        <v>453</v>
      </c>
      <c r="BS238" s="18"/>
      <c r="BT238" s="111" t="s">
        <v>471</v>
      </c>
    </row>
    <row r="239" spans="1:72" ht="8.85" customHeight="1" x14ac:dyDescent="0.3"/>
    <row r="240" spans="1:72" ht="8.85" customHeight="1" x14ac:dyDescent="0.3">
      <c r="B240" s="10" t="s">
        <v>291</v>
      </c>
    </row>
    <row r="241" spans="1:72" ht="8.85" customHeight="1" x14ac:dyDescent="0.3">
      <c r="A241" s="10">
        <v>1</v>
      </c>
      <c r="B241" s="18"/>
      <c r="C241" s="10" t="s">
        <v>220</v>
      </c>
      <c r="D241" s="21"/>
      <c r="E241" s="64">
        <v>1996487</v>
      </c>
      <c r="F241" s="21"/>
      <c r="G241" s="65">
        <f>(E241/$BJ241)</f>
        <v>243.74154559882797</v>
      </c>
      <c r="H241" s="21"/>
      <c r="I241" s="66">
        <f>IF(G$287,G241/G$287*100,0)</f>
        <v>75.454182397148742</v>
      </c>
      <c r="J241" s="21"/>
      <c r="K241" s="64">
        <v>0</v>
      </c>
      <c r="L241" s="21"/>
      <c r="M241" s="64">
        <v>575707</v>
      </c>
      <c r="N241" s="21"/>
      <c r="O241" s="65">
        <f>(M241/$BJ241)</f>
        <v>70.285313148577714</v>
      </c>
      <c r="P241" s="21"/>
      <c r="Q241" s="66">
        <f>IF(O$287,O241/O$287*100,0)</f>
        <v>147.4950307841541</v>
      </c>
      <c r="R241" s="21"/>
      <c r="S241" s="64">
        <v>0</v>
      </c>
      <c r="T241" s="21"/>
      <c r="U241" s="65">
        <f>(S241/$BJ241)</f>
        <v>0</v>
      </c>
      <c r="V241" s="21"/>
      <c r="W241" s="66">
        <f>IF(U$287,U241/U$287*100,0)</f>
        <v>0</v>
      </c>
      <c r="X241" s="21"/>
      <c r="Y241" s="64">
        <v>0</v>
      </c>
      <c r="Z241" s="21"/>
      <c r="AA241" s="64">
        <v>0</v>
      </c>
      <c r="AB241" s="21"/>
      <c r="AC241" s="64">
        <v>0</v>
      </c>
      <c r="AD241" s="21"/>
      <c r="AE241" s="21"/>
      <c r="AF241" s="64">
        <v>206566</v>
      </c>
      <c r="AG241" s="21"/>
      <c r="AH241" s="65">
        <f>(AF241/$BJ241)</f>
        <v>25.218654620925406</v>
      </c>
      <c r="AI241" s="21"/>
      <c r="AJ241" s="66">
        <f>IF(AH$287,AH241/AH$287*100,0)</f>
        <v>104.36884838252432</v>
      </c>
      <c r="AK241" s="21"/>
      <c r="AL241" s="64">
        <v>0</v>
      </c>
      <c r="AM241" s="21"/>
      <c r="AN241" s="65">
        <f>(AL241/$BJ241)</f>
        <v>0</v>
      </c>
      <c r="AO241" s="21"/>
      <c r="AP241" s="66">
        <f>IF(AN$287,AN241/AN$287*100,0)</f>
        <v>0</v>
      </c>
      <c r="AQ241" s="21"/>
      <c r="AR241" s="64">
        <f>(E241+M241+S241+AF241+AL241)</f>
        <v>2778760</v>
      </c>
      <c r="AS241" s="21"/>
      <c r="AT241" s="64">
        <v>250921</v>
      </c>
      <c r="AU241" s="21"/>
      <c r="AV241" s="66">
        <f>IF($AR241,AT241/$AR241*100,0)</f>
        <v>9.0299630050814024</v>
      </c>
      <c r="AW241" s="21"/>
      <c r="AX241" s="64">
        <v>5008</v>
      </c>
      <c r="AY241" s="21"/>
      <c r="AZ241" s="66">
        <f>IF($AR241,AX241/$AR241*100,0)</f>
        <v>0.18022427269717428</v>
      </c>
      <c r="BA241" s="21"/>
      <c r="BB241" s="64">
        <v>0</v>
      </c>
      <c r="BC241" s="21"/>
      <c r="BD241" s="66">
        <f>IF($AR241,BB241/$AR241*100,0)</f>
        <v>0</v>
      </c>
      <c r="BE241" s="21"/>
      <c r="BF241" s="64">
        <v>8932</v>
      </c>
      <c r="BG241" s="21"/>
      <c r="BH241" s="10">
        <v>1</v>
      </c>
      <c r="BI241" s="21"/>
      <c r="BJ241" s="96">
        <v>8191</v>
      </c>
      <c r="BK241" s="21"/>
      <c r="BL241" s="96">
        <f>IF(E241,$BJ241,0)</f>
        <v>8191</v>
      </c>
      <c r="BM241" s="21"/>
      <c r="BN241" s="96">
        <f>IF(M241,$BJ241,0)</f>
        <v>8191</v>
      </c>
      <c r="BO241" s="21"/>
      <c r="BP241" s="96">
        <f>IF(S241,$BJ241,0)</f>
        <v>0</v>
      </c>
      <c r="BQ241" s="21"/>
      <c r="BR241" s="96">
        <f>IF(AF241,$BJ241,0)</f>
        <v>8191</v>
      </c>
      <c r="BS241" s="21"/>
      <c r="BT241" s="96">
        <f>IF(AL241,$BJ241,0)</f>
        <v>0</v>
      </c>
    </row>
    <row r="242" spans="1:72" ht="8.85" customHeight="1" x14ac:dyDescent="0.3">
      <c r="A242" s="10">
        <v>2</v>
      </c>
      <c r="B242" s="18"/>
      <c r="C242" s="10" t="s">
        <v>221</v>
      </c>
      <c r="D242" s="21"/>
      <c r="E242" s="70">
        <v>3025049</v>
      </c>
      <c r="F242" s="21"/>
      <c r="G242" s="66">
        <f>(E242/$BJ242)</f>
        <v>418.69190311418686</v>
      </c>
      <c r="H242" s="21"/>
      <c r="I242" s="66">
        <f>IF(G$287,G242/G$287*100,0)</f>
        <v>129.61292728398575</v>
      </c>
      <c r="J242" s="21"/>
      <c r="K242" s="70">
        <v>0</v>
      </c>
      <c r="L242" s="21"/>
      <c r="M242" s="70">
        <v>36315</v>
      </c>
      <c r="N242" s="21"/>
      <c r="O242" s="66">
        <f>(M242/$BJ242)</f>
        <v>5.0262975778546712</v>
      </c>
      <c r="P242" s="21"/>
      <c r="Q242" s="66">
        <f>IF(O$287,O242/O$287*100,0)</f>
        <v>10.547778515389538</v>
      </c>
      <c r="R242" s="21"/>
      <c r="S242" s="70">
        <v>0</v>
      </c>
      <c r="T242" s="21"/>
      <c r="U242" s="66">
        <f>(S242/$BJ242)</f>
        <v>0</v>
      </c>
      <c r="V242" s="21"/>
      <c r="W242" s="66">
        <f>IF(U$287,U242/U$287*100,0)</f>
        <v>0</v>
      </c>
      <c r="X242" s="21"/>
      <c r="Y242" s="70">
        <v>0</v>
      </c>
      <c r="Z242" s="21"/>
      <c r="AA242" s="70">
        <v>0</v>
      </c>
      <c r="AB242" s="21"/>
      <c r="AC242" s="70">
        <v>0</v>
      </c>
      <c r="AD242" s="21"/>
      <c r="AE242" s="21"/>
      <c r="AF242" s="70">
        <v>0</v>
      </c>
      <c r="AG242" s="21"/>
      <c r="AH242" s="66">
        <f>(AF242/$BJ242)</f>
        <v>0</v>
      </c>
      <c r="AI242" s="21"/>
      <c r="AJ242" s="66">
        <f>IF(AH$287,AH242/AH$287*100,0)</f>
        <v>0</v>
      </c>
      <c r="AK242" s="21"/>
      <c r="AL242" s="70">
        <v>0</v>
      </c>
      <c r="AM242" s="21"/>
      <c r="AN242" s="66">
        <f>(AL242/$BJ242)</f>
        <v>0</v>
      </c>
      <c r="AO242" s="21"/>
      <c r="AP242" s="66">
        <f>IF(AN$287,AN242/AN$287*100,0)</f>
        <v>0</v>
      </c>
      <c r="AQ242" s="21"/>
      <c r="AR242" s="70">
        <f>(E242+M242+S242+AF242+AL242)</f>
        <v>3061364</v>
      </c>
      <c r="AS242" s="21"/>
      <c r="AT242" s="70">
        <v>210171</v>
      </c>
      <c r="AU242" s="21"/>
      <c r="AV242" s="66">
        <f>IF($AR242,AT242/$AR242*100,0)</f>
        <v>6.8652731266193756</v>
      </c>
      <c r="AW242" s="21"/>
      <c r="AX242" s="70">
        <v>11974</v>
      </c>
      <c r="AY242" s="21"/>
      <c r="AZ242" s="66">
        <f>IF($AR242,AX242/$AR242*100,0)</f>
        <v>0.3911328414393061</v>
      </c>
      <c r="BA242" s="21"/>
      <c r="BB242" s="70">
        <v>0</v>
      </c>
      <c r="BC242" s="21"/>
      <c r="BD242" s="66">
        <f>IF($AR242,BB242/$AR242*100,0)</f>
        <v>0</v>
      </c>
      <c r="BE242" s="21"/>
      <c r="BF242" s="70">
        <v>0</v>
      </c>
      <c r="BG242" s="21"/>
      <c r="BH242" s="10">
        <v>2</v>
      </c>
      <c r="BI242" s="21"/>
      <c r="BJ242" s="96">
        <v>7225</v>
      </c>
      <c r="BK242" s="21"/>
      <c r="BL242" s="96">
        <f>IF(E242,$BJ242,0)</f>
        <v>7225</v>
      </c>
      <c r="BM242" s="21"/>
      <c r="BN242" s="96">
        <f>IF(M242,$BJ242,0)</f>
        <v>7225</v>
      </c>
      <c r="BO242" s="21"/>
      <c r="BP242" s="96">
        <f>IF(S242,$BJ242,0)</f>
        <v>0</v>
      </c>
      <c r="BQ242" s="21"/>
      <c r="BR242" s="96">
        <f>IF(AF242,$BJ242,0)</f>
        <v>0</v>
      </c>
      <c r="BS242" s="21"/>
      <c r="BT242" s="96">
        <f>IF(AL242,$BJ242,0)</f>
        <v>0</v>
      </c>
    </row>
    <row r="243" spans="1:72" ht="8.85" customHeight="1" x14ac:dyDescent="0.3">
      <c r="A243" s="10">
        <v>3</v>
      </c>
      <c r="B243" s="18"/>
      <c r="C243" s="10" t="s">
        <v>135</v>
      </c>
      <c r="D243" s="21"/>
      <c r="E243" s="70">
        <v>2222311</v>
      </c>
      <c r="F243" s="21"/>
      <c r="G243" s="66">
        <f>(E243/$BJ243)</f>
        <v>360.06335061568376</v>
      </c>
      <c r="H243" s="21"/>
      <c r="I243" s="66">
        <f>IF(G$287,G243/G$287*100,0)</f>
        <v>111.46349985242301</v>
      </c>
      <c r="J243" s="21"/>
      <c r="K243" s="70">
        <v>0</v>
      </c>
      <c r="L243" s="21"/>
      <c r="M243" s="70">
        <v>743711</v>
      </c>
      <c r="N243" s="21"/>
      <c r="O243" s="66">
        <f>(M243/$BJ243)</f>
        <v>120.49756966947506</v>
      </c>
      <c r="P243" s="21"/>
      <c r="Q243" s="66">
        <f>IF(O$287,O243/O$287*100,0)</f>
        <v>252.86638063694284</v>
      </c>
      <c r="R243" s="21"/>
      <c r="S243" s="70">
        <v>0</v>
      </c>
      <c r="T243" s="21"/>
      <c r="U243" s="66">
        <f>(S243/$BJ243)</f>
        <v>0</v>
      </c>
      <c r="V243" s="21"/>
      <c r="W243" s="66">
        <f>IF(U$287,U243/U$287*100,0)</f>
        <v>0</v>
      </c>
      <c r="X243" s="21"/>
      <c r="Y243" s="70">
        <v>0</v>
      </c>
      <c r="Z243" s="21"/>
      <c r="AA243" s="70">
        <v>0</v>
      </c>
      <c r="AB243" s="21"/>
      <c r="AC243" s="70">
        <v>0</v>
      </c>
      <c r="AD243" s="21"/>
      <c r="AE243" s="21"/>
      <c r="AF243" s="70">
        <v>189132</v>
      </c>
      <c r="AG243" s="21"/>
      <c r="AH243" s="66">
        <f>(AF243/$BJ243)</f>
        <v>30.64355152300713</v>
      </c>
      <c r="AI243" s="21"/>
      <c r="AJ243" s="66">
        <f>IF(AH$287,AH243/AH$287*100,0)</f>
        <v>126.82009531757656</v>
      </c>
      <c r="AK243" s="21"/>
      <c r="AL243" s="70">
        <v>3587</v>
      </c>
      <c r="AM243" s="21"/>
      <c r="AN243" s="66">
        <f>(AL243/$BJ243)</f>
        <v>0.58117303953337651</v>
      </c>
      <c r="AO243" s="21"/>
      <c r="AP243" s="66">
        <f>IF(AN$287,AN243/AN$287*100,0)</f>
        <v>2.1023899958949115</v>
      </c>
      <c r="AQ243" s="21"/>
      <c r="AR243" s="70">
        <f>(E243+M243+S243+AF243+AL243)</f>
        <v>3158741</v>
      </c>
      <c r="AS243" s="21"/>
      <c r="AT243" s="70">
        <v>307229</v>
      </c>
      <c r="AU243" s="21"/>
      <c r="AV243" s="66">
        <f>IF($AR243,AT243/$AR243*100,0)</f>
        <v>9.7263118438643748</v>
      </c>
      <c r="AW243" s="21"/>
      <c r="AX243" s="70">
        <v>0</v>
      </c>
      <c r="AY243" s="21"/>
      <c r="AZ243" s="66">
        <f>IF($AR243,AX243/$AR243*100,0)</f>
        <v>0</v>
      </c>
      <c r="BA243" s="21"/>
      <c r="BB243" s="70">
        <v>0</v>
      </c>
      <c r="BC243" s="21"/>
      <c r="BD243" s="66">
        <f>IF($AR243,BB243/$AR243*100,0)</f>
        <v>0</v>
      </c>
      <c r="BE243" s="21"/>
      <c r="BF243" s="70">
        <v>4589</v>
      </c>
      <c r="BG243" s="21"/>
      <c r="BH243" s="10">
        <v>3</v>
      </c>
      <c r="BI243" s="21"/>
      <c r="BJ243" s="96">
        <v>6172</v>
      </c>
      <c r="BK243" s="21"/>
      <c r="BL243" s="96">
        <f>IF(E243,$BJ243,0)</f>
        <v>6172</v>
      </c>
      <c r="BM243" s="21"/>
      <c r="BN243" s="96">
        <f>IF(M243,$BJ243,0)</f>
        <v>6172</v>
      </c>
      <c r="BO243" s="21"/>
      <c r="BP243" s="96">
        <f>IF(S243,$BJ243,0)</f>
        <v>0</v>
      </c>
      <c r="BQ243" s="21"/>
      <c r="BR243" s="96">
        <f>IF(AF243,$BJ243,0)</f>
        <v>6172</v>
      </c>
      <c r="BS243" s="21"/>
      <c r="BT243" s="96">
        <f>IF(AL243,$BJ243,0)</f>
        <v>6172</v>
      </c>
    </row>
    <row r="244" spans="1:72" ht="8.85" customHeight="1" x14ac:dyDescent="0.3">
      <c r="A244" s="10">
        <v>4</v>
      </c>
      <c r="B244" s="18"/>
      <c r="C244" s="10" t="s">
        <v>222</v>
      </c>
      <c r="D244" s="21"/>
      <c r="E244" s="70">
        <v>788829</v>
      </c>
      <c r="F244" s="21"/>
      <c r="G244" s="66">
        <f>(E244/$BJ244)</f>
        <v>188.48960573476703</v>
      </c>
      <c r="H244" s="21"/>
      <c r="I244" s="66">
        <f>IF(G$287,G244/G$287*100,0)</f>
        <v>58.350040638891201</v>
      </c>
      <c r="J244" s="21"/>
      <c r="K244" s="70">
        <v>0</v>
      </c>
      <c r="L244" s="21"/>
      <c r="M244" s="70">
        <v>45242</v>
      </c>
      <c r="N244" s="21"/>
      <c r="O244" s="66">
        <f>(M244/$BJ244)</f>
        <v>10.810513739545998</v>
      </c>
      <c r="P244" s="21"/>
      <c r="Q244" s="66">
        <f>IF(O$287,O244/O$287*100,0)</f>
        <v>22.686063209766374</v>
      </c>
      <c r="R244" s="21"/>
      <c r="S244" s="70">
        <v>900</v>
      </c>
      <c r="T244" s="21"/>
      <c r="U244" s="66">
        <f>(S244/$BJ244)</f>
        <v>0.21505376344086022</v>
      </c>
      <c r="V244" s="21"/>
      <c r="W244" s="66">
        <f>IF(U$287,U244/U$287*100,0)</f>
        <v>8463.5603345280779</v>
      </c>
      <c r="X244" s="21"/>
      <c r="Y244" s="70">
        <v>0</v>
      </c>
      <c r="Z244" s="21"/>
      <c r="AA244" s="70">
        <v>0</v>
      </c>
      <c r="AB244" s="21"/>
      <c r="AC244" s="70">
        <v>0</v>
      </c>
      <c r="AD244" s="21"/>
      <c r="AE244" s="21"/>
      <c r="AF244" s="70">
        <v>0</v>
      </c>
      <c r="AG244" s="21"/>
      <c r="AH244" s="66">
        <f>(AF244/$BJ244)</f>
        <v>0</v>
      </c>
      <c r="AI244" s="21"/>
      <c r="AJ244" s="66">
        <f>IF(AH$287,AH244/AH$287*100,0)</f>
        <v>0</v>
      </c>
      <c r="AK244" s="21"/>
      <c r="AL244" s="70">
        <v>0</v>
      </c>
      <c r="AM244" s="21"/>
      <c r="AN244" s="66">
        <f>(AL244/$BJ244)</f>
        <v>0</v>
      </c>
      <c r="AO244" s="21"/>
      <c r="AP244" s="66">
        <f>IF(AN$287,AN244/AN$287*100,0)</f>
        <v>0</v>
      </c>
      <c r="AQ244" s="21"/>
      <c r="AR244" s="70">
        <f>(E244+M244+S244+AF244+AL244)</f>
        <v>834971</v>
      </c>
      <c r="AS244" s="21"/>
      <c r="AT244" s="70">
        <v>102155</v>
      </c>
      <c r="AU244" s="21"/>
      <c r="AV244" s="66">
        <f>IF($AR244,AT244/$AR244*100,0)</f>
        <v>12.234556649272848</v>
      </c>
      <c r="AW244" s="21"/>
      <c r="AX244" s="70">
        <v>3061</v>
      </c>
      <c r="AY244" s="21"/>
      <c r="AZ244" s="66">
        <f>IF($AR244,AX244/$AR244*100,0)</f>
        <v>0.36659955854754239</v>
      </c>
      <c r="BA244" s="21"/>
      <c r="BB244" s="70">
        <v>0</v>
      </c>
      <c r="BC244" s="21"/>
      <c r="BD244" s="66">
        <f>IF($AR244,BB244/$AR244*100,0)</f>
        <v>0</v>
      </c>
      <c r="BE244" s="21"/>
      <c r="BF244" s="70">
        <v>0</v>
      </c>
      <c r="BG244" s="21"/>
      <c r="BH244" s="10">
        <v>4</v>
      </c>
      <c r="BI244" s="21"/>
      <c r="BJ244" s="96">
        <v>4185</v>
      </c>
      <c r="BK244" s="21"/>
      <c r="BL244" s="96">
        <f>IF(E244,$BJ244,0)</f>
        <v>4185</v>
      </c>
      <c r="BM244" s="21"/>
      <c r="BN244" s="96">
        <f>IF(M244,$BJ244,0)</f>
        <v>4185</v>
      </c>
      <c r="BO244" s="21"/>
      <c r="BP244" s="96">
        <f>IF(S244,$BJ244,0)</f>
        <v>4185</v>
      </c>
      <c r="BQ244" s="21"/>
      <c r="BR244" s="96">
        <f>IF(AF244,$BJ244,0)</f>
        <v>0</v>
      </c>
      <c r="BS244" s="21"/>
      <c r="BT244" s="96">
        <f>IF(AL244,$BJ244,0)</f>
        <v>0</v>
      </c>
    </row>
    <row r="245" spans="1:72" ht="8.85" customHeight="1" x14ac:dyDescent="0.3">
      <c r="A245" s="10">
        <v>5</v>
      </c>
      <c r="B245" s="18"/>
      <c r="C245" s="10" t="s">
        <v>223</v>
      </c>
      <c r="D245" s="21"/>
      <c r="E245" s="70">
        <v>1389853</v>
      </c>
      <c r="F245" s="21"/>
      <c r="G245" s="66">
        <f>(E245/$BJ245)</f>
        <v>247.56911293195583</v>
      </c>
      <c r="H245" s="21"/>
      <c r="I245" s="66">
        <f>IF(G$287,G245/G$287*100,0)</f>
        <v>76.639068473839743</v>
      </c>
      <c r="J245" s="21"/>
      <c r="K245" s="70">
        <v>0</v>
      </c>
      <c r="L245" s="21"/>
      <c r="M245" s="70">
        <v>130267</v>
      </c>
      <c r="N245" s="21"/>
      <c r="O245" s="66">
        <f>(M245/$BJ245)</f>
        <v>23.203954399714998</v>
      </c>
      <c r="P245" s="21"/>
      <c r="Q245" s="66">
        <f>IF(O$287,O245/O$287*100,0)</f>
        <v>48.69392786605701</v>
      </c>
      <c r="R245" s="21"/>
      <c r="S245" s="70">
        <v>0</v>
      </c>
      <c r="T245" s="21"/>
      <c r="U245" s="71">
        <f>(S245/$BJ245)</f>
        <v>0</v>
      </c>
      <c r="V245" s="21"/>
      <c r="W245" s="71">
        <f>IF(U$287,U245/U$287*100,0)</f>
        <v>0</v>
      </c>
      <c r="X245" s="21"/>
      <c r="Y245" s="70">
        <v>0</v>
      </c>
      <c r="Z245" s="21"/>
      <c r="AA245" s="70">
        <v>0</v>
      </c>
      <c r="AB245" s="21"/>
      <c r="AC245" s="70">
        <v>0</v>
      </c>
      <c r="AD245" s="21"/>
      <c r="AE245" s="21"/>
      <c r="AF245" s="70">
        <v>62266</v>
      </c>
      <c r="AG245" s="21"/>
      <c r="AH245" s="66">
        <f>(AF245/$BJ245)</f>
        <v>11.091200570003563</v>
      </c>
      <c r="AI245" s="21"/>
      <c r="AJ245" s="66">
        <f>IF(AH$287,AH245/AH$287*100,0)</f>
        <v>45.901569614675644</v>
      </c>
      <c r="AK245" s="21"/>
      <c r="AL245" s="70">
        <v>0</v>
      </c>
      <c r="AM245" s="21"/>
      <c r="AN245" s="66">
        <f>(AL245/$BJ245)</f>
        <v>0</v>
      </c>
      <c r="AO245" s="21"/>
      <c r="AP245" s="66">
        <f>IF(AN$287,AN245/AN$287*100,0)</f>
        <v>0</v>
      </c>
      <c r="AQ245" s="21"/>
      <c r="AR245" s="70">
        <f>(E245+M245+S245+AF245+AL245)</f>
        <v>1582386</v>
      </c>
      <c r="AS245" s="21"/>
      <c r="AT245" s="70">
        <v>30697</v>
      </c>
      <c r="AU245" s="21"/>
      <c r="AV245" s="71">
        <f>IF($AR245,AT245/$AR245*100,0)</f>
        <v>1.9399185786527433</v>
      </c>
      <c r="AW245" s="21"/>
      <c r="AX245" s="70">
        <v>8210</v>
      </c>
      <c r="AY245" s="21"/>
      <c r="AZ245" s="71">
        <f>IF($AR245,AX245/$AR245*100,0)</f>
        <v>0.51883674400557134</v>
      </c>
      <c r="BA245" s="21"/>
      <c r="BB245" s="70">
        <v>170811</v>
      </c>
      <c r="BC245" s="21"/>
      <c r="BD245" s="71">
        <f>IF($AR245,BB245/$AR245*100,0)</f>
        <v>10.794521690662076</v>
      </c>
      <c r="BE245" s="21"/>
      <c r="BF245" s="70">
        <v>92095</v>
      </c>
      <c r="BG245" s="21"/>
      <c r="BH245" s="10">
        <v>5</v>
      </c>
      <c r="BI245" s="21"/>
      <c r="BJ245" s="96">
        <v>5614</v>
      </c>
      <c r="BK245" s="21"/>
      <c r="BL245" s="96">
        <f>IF(E245,$BJ245,0)</f>
        <v>5614</v>
      </c>
      <c r="BM245" s="21"/>
      <c r="BN245" s="96">
        <f>IF(M245,$BJ245,0)</f>
        <v>5614</v>
      </c>
      <c r="BO245" s="21"/>
      <c r="BP245" s="96">
        <f>IF(S245,$BJ245,0)</f>
        <v>0</v>
      </c>
      <c r="BQ245" s="21"/>
      <c r="BR245" s="96">
        <f>IF(AF245,$BJ245,0)</f>
        <v>5614</v>
      </c>
      <c r="BS245" s="21"/>
      <c r="BT245" s="96">
        <f>IF(AL245,$BJ245,0)</f>
        <v>0</v>
      </c>
    </row>
    <row r="246" spans="1:72"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9"/>
      <c r="BI246" s="21"/>
      <c r="BJ246" s="27"/>
      <c r="BK246" s="21"/>
      <c r="BL246" s="21"/>
      <c r="BM246" s="21"/>
      <c r="BN246" s="21"/>
      <c r="BO246" s="21"/>
      <c r="BP246" s="21"/>
      <c r="BQ246" s="21"/>
      <c r="BR246" s="21"/>
      <c r="BS246" s="21"/>
      <c r="BT246" s="21"/>
    </row>
    <row r="247" spans="1:72" ht="8.85" customHeight="1" x14ac:dyDescent="0.3">
      <c r="A247" s="10">
        <v>6</v>
      </c>
      <c r="B247" s="18"/>
      <c r="C247" s="10" t="s">
        <v>224</v>
      </c>
      <c r="D247" s="21"/>
      <c r="E247" s="70">
        <v>8115961</v>
      </c>
      <c r="F247" s="21"/>
      <c r="G247" s="66">
        <f>(E247/$BJ247)</f>
        <v>190.42611450023463</v>
      </c>
      <c r="H247" s="21"/>
      <c r="I247" s="66">
        <f>IF(G$287,G247/G$287*100,0)</f>
        <v>58.949518603323916</v>
      </c>
      <c r="J247" s="21"/>
      <c r="K247" s="70">
        <v>0</v>
      </c>
      <c r="L247" s="21"/>
      <c r="M247" s="70">
        <v>1894113</v>
      </c>
      <c r="N247" s="21"/>
      <c r="O247" s="66">
        <f>(M247/$BJ247)</f>
        <v>44.441881745659316</v>
      </c>
      <c r="P247" s="21"/>
      <c r="Q247" s="66">
        <f>IF(O$287,O247/O$287*100,0)</f>
        <v>93.262111564119877</v>
      </c>
      <c r="R247" s="21"/>
      <c r="S247" s="70">
        <v>0</v>
      </c>
      <c r="T247" s="21"/>
      <c r="U247" s="71">
        <f>(S247/$BJ247)</f>
        <v>0</v>
      </c>
      <c r="V247" s="21"/>
      <c r="W247" s="71">
        <f>IF(U$287,U247/U$287*100,0)</f>
        <v>0</v>
      </c>
      <c r="X247" s="21"/>
      <c r="Y247" s="70">
        <v>0</v>
      </c>
      <c r="Z247" s="21"/>
      <c r="AA247" s="70">
        <v>0</v>
      </c>
      <c r="AB247" s="21"/>
      <c r="AC247" s="70">
        <v>0</v>
      </c>
      <c r="AD247" s="21"/>
      <c r="AE247" s="21"/>
      <c r="AF247" s="70">
        <v>0</v>
      </c>
      <c r="AG247" s="21"/>
      <c r="AH247" s="66">
        <f>(AF247/$BJ247)</f>
        <v>0</v>
      </c>
      <c r="AI247" s="21"/>
      <c r="AJ247" s="66">
        <f>IF(AH$287,AH247/AH$287*100,0)</f>
        <v>0</v>
      </c>
      <c r="AK247" s="21"/>
      <c r="AL247" s="70">
        <v>836888</v>
      </c>
      <c r="AM247" s="21"/>
      <c r="AN247" s="66">
        <f>(AL247/$BJ247)</f>
        <v>19.636039418113562</v>
      </c>
      <c r="AO247" s="21"/>
      <c r="AP247" s="66">
        <f>IF(AN$287,AN247/AN$287*100,0)</f>
        <v>71.033255198461859</v>
      </c>
      <c r="AQ247" s="21"/>
      <c r="AR247" s="70">
        <f>(E247+M247+S247+AF247+AL247)</f>
        <v>10846962</v>
      </c>
      <c r="AS247" s="21"/>
      <c r="AT247" s="70">
        <v>155229</v>
      </c>
      <c r="AU247" s="21"/>
      <c r="AV247" s="71">
        <f>IF($AR247,AT247/$AR247*100,0)</f>
        <v>1.4310827308143976</v>
      </c>
      <c r="AW247" s="21"/>
      <c r="AX247" s="70">
        <v>1071</v>
      </c>
      <c r="AY247" s="21"/>
      <c r="AZ247" s="71">
        <f>IF($AR247,AX247/$AR247*100,0)</f>
        <v>9.8737323870038453E-3</v>
      </c>
      <c r="BA247" s="21"/>
      <c r="BB247" s="70">
        <v>0</v>
      </c>
      <c r="BC247" s="21"/>
      <c r="BD247" s="71">
        <f>IF($AR247,BB247/$AR247*100,0)</f>
        <v>0</v>
      </c>
      <c r="BE247" s="21"/>
      <c r="BF247" s="70">
        <v>414827</v>
      </c>
      <c r="BG247" s="21"/>
      <c r="BH247" s="10">
        <v>6</v>
      </c>
      <c r="BI247" s="21"/>
      <c r="BJ247" s="96">
        <v>42620</v>
      </c>
      <c r="BK247" s="21"/>
      <c r="BL247" s="96">
        <f>IF(E247,$BJ247,0)</f>
        <v>42620</v>
      </c>
      <c r="BM247" s="21"/>
      <c r="BN247" s="96">
        <f>IF(M247,$BJ247,0)</f>
        <v>42620</v>
      </c>
      <c r="BO247" s="21"/>
      <c r="BP247" s="96">
        <f>IF(S247,$BJ247,0)</f>
        <v>0</v>
      </c>
      <c r="BQ247" s="21"/>
      <c r="BR247" s="96">
        <f>IF(AF247,$BJ247,0)</f>
        <v>0</v>
      </c>
      <c r="BS247" s="21"/>
      <c r="BT247" s="96">
        <f>IF(AL247,$BJ247,0)</f>
        <v>42620</v>
      </c>
    </row>
    <row r="248" spans="1:72" ht="8.85" customHeight="1" x14ac:dyDescent="0.3">
      <c r="A248" s="10">
        <v>7</v>
      </c>
      <c r="B248" s="18"/>
      <c r="C248" s="10" t="s">
        <v>225</v>
      </c>
      <c r="D248" s="21"/>
      <c r="E248" s="70">
        <v>1105843</v>
      </c>
      <c r="F248" s="21"/>
      <c r="G248" s="66">
        <f>(E248/$BJ248)</f>
        <v>305.39712786523057</v>
      </c>
      <c r="H248" s="21"/>
      <c r="I248" s="66">
        <f>IF(G$287,G248/G$287*100,0)</f>
        <v>94.540676407441595</v>
      </c>
      <c r="J248" s="21"/>
      <c r="K248" s="70">
        <v>0</v>
      </c>
      <c r="L248" s="21"/>
      <c r="M248" s="70">
        <v>57037</v>
      </c>
      <c r="N248" s="21"/>
      <c r="O248" s="66">
        <f>(M248/$BJ248)</f>
        <v>15.751726042529688</v>
      </c>
      <c r="P248" s="21"/>
      <c r="Q248" s="66">
        <f>IF(O$287,O248/O$287*100,0)</f>
        <v>33.055288700716162</v>
      </c>
      <c r="R248" s="21"/>
      <c r="S248" s="70">
        <v>0</v>
      </c>
      <c r="T248" s="21"/>
      <c r="U248" s="71">
        <f>(S248/$BJ248)</f>
        <v>0</v>
      </c>
      <c r="V248" s="21"/>
      <c r="W248" s="71">
        <f>IF(U$287,U248/U$287*100,0)</f>
        <v>0</v>
      </c>
      <c r="X248" s="21"/>
      <c r="Y248" s="70">
        <v>0</v>
      </c>
      <c r="Z248" s="21"/>
      <c r="AA248" s="70">
        <v>0</v>
      </c>
      <c r="AB248" s="21"/>
      <c r="AC248" s="70">
        <v>0</v>
      </c>
      <c r="AD248" s="21"/>
      <c r="AE248" s="21"/>
      <c r="AF248" s="70">
        <v>0</v>
      </c>
      <c r="AG248" s="21"/>
      <c r="AH248" s="66">
        <f>(AF248/$BJ248)</f>
        <v>0</v>
      </c>
      <c r="AI248" s="21"/>
      <c r="AJ248" s="66">
        <f>IF(AH$287,AH248/AH$287*100,0)</f>
        <v>0</v>
      </c>
      <c r="AK248" s="21"/>
      <c r="AL248" s="70">
        <v>0</v>
      </c>
      <c r="AM248" s="21"/>
      <c r="AN248" s="66">
        <f>(AL248/$BJ248)</f>
        <v>0</v>
      </c>
      <c r="AO248" s="21"/>
      <c r="AP248" s="66">
        <f>IF(AN$287,AN248/AN$287*100,0)</f>
        <v>0</v>
      </c>
      <c r="AQ248" s="21"/>
      <c r="AR248" s="70">
        <f>(E248+M248+S248+AF248+AL248)</f>
        <v>1162880</v>
      </c>
      <c r="AS248" s="21"/>
      <c r="AT248" s="70">
        <v>111402</v>
      </c>
      <c r="AU248" s="21"/>
      <c r="AV248" s="71">
        <f>IF($AR248,AT248/$AR248*100,0)</f>
        <v>9.5798362685745744</v>
      </c>
      <c r="AW248" s="21"/>
      <c r="AX248" s="70">
        <v>4224</v>
      </c>
      <c r="AY248" s="21"/>
      <c r="AZ248" s="71">
        <f>IF($AR248,AX248/$AR248*100,0)</f>
        <v>0.36323610346725371</v>
      </c>
      <c r="BA248" s="21"/>
      <c r="BB248" s="70">
        <v>0</v>
      </c>
      <c r="BC248" s="21"/>
      <c r="BD248" s="71">
        <f>IF($AR248,BB248/$AR248*100,0)</f>
        <v>0</v>
      </c>
      <c r="BE248" s="21"/>
      <c r="BF248" s="70">
        <v>12570</v>
      </c>
      <c r="BG248" s="21"/>
      <c r="BH248" s="10">
        <v>7</v>
      </c>
      <c r="BI248" s="21"/>
      <c r="BJ248" s="96">
        <v>3621</v>
      </c>
      <c r="BK248" s="21"/>
      <c r="BL248" s="96">
        <f>IF(E248,$BJ248,0)</f>
        <v>3621</v>
      </c>
      <c r="BM248" s="21"/>
      <c r="BN248" s="96">
        <f>IF(M248,$BJ248,0)</f>
        <v>3621</v>
      </c>
      <c r="BO248" s="21"/>
      <c r="BP248" s="96">
        <f>IF(S248,$BJ248,0)</f>
        <v>0</v>
      </c>
      <c r="BQ248" s="21"/>
      <c r="BR248" s="96">
        <f>IF(AF248,$BJ248,0)</f>
        <v>0</v>
      </c>
      <c r="BS248" s="21"/>
      <c r="BT248" s="96">
        <f>IF(AL248,$BJ248,0)</f>
        <v>0</v>
      </c>
    </row>
    <row r="249" spans="1:72" ht="8.85" customHeight="1" x14ac:dyDescent="0.3">
      <c r="A249" s="10">
        <v>8</v>
      </c>
      <c r="B249" s="18"/>
      <c r="C249" s="10" t="s">
        <v>226</v>
      </c>
      <c r="D249" s="21"/>
      <c r="E249" s="70">
        <v>1808297</v>
      </c>
      <c r="F249" s="21"/>
      <c r="G249" s="66">
        <f>(E249/$BJ249)</f>
        <v>332.16329904482001</v>
      </c>
      <c r="H249" s="21"/>
      <c r="I249" s="66">
        <f>IF(G$287,G249/G$287*100,0)</f>
        <v>102.82658251875394</v>
      </c>
      <c r="J249" s="21"/>
      <c r="K249" s="70">
        <v>0</v>
      </c>
      <c r="L249" s="21"/>
      <c r="M249" s="70">
        <v>865122</v>
      </c>
      <c r="N249" s="21"/>
      <c r="O249" s="66">
        <f>(M249/$BJ249)</f>
        <v>158.91293166789126</v>
      </c>
      <c r="P249" s="21"/>
      <c r="Q249" s="66">
        <f>IF(O$287,O249/O$287*100,0)</f>
        <v>333.48172894681204</v>
      </c>
      <c r="R249" s="21"/>
      <c r="S249" s="70">
        <v>0</v>
      </c>
      <c r="T249" s="21"/>
      <c r="U249" s="71">
        <f>(S249/$BJ249)</f>
        <v>0</v>
      </c>
      <c r="V249" s="21"/>
      <c r="W249" s="71">
        <f>IF(U$287,U249/U$287*100,0)</f>
        <v>0</v>
      </c>
      <c r="X249" s="21"/>
      <c r="Y249" s="70">
        <v>0</v>
      </c>
      <c r="Z249" s="21"/>
      <c r="AA249" s="70">
        <v>0</v>
      </c>
      <c r="AB249" s="21"/>
      <c r="AC249" s="70">
        <v>0</v>
      </c>
      <c r="AD249" s="21"/>
      <c r="AE249" s="21"/>
      <c r="AF249" s="70">
        <v>111007</v>
      </c>
      <c r="AG249" s="21"/>
      <c r="AH249" s="66">
        <f>(AF249/$BJ249)</f>
        <v>20.390705363703159</v>
      </c>
      <c r="AI249" s="21"/>
      <c r="AJ249" s="66">
        <f>IF(AH$287,AH249/AH$287*100,0)</f>
        <v>84.388103509344432</v>
      </c>
      <c r="AK249" s="21"/>
      <c r="AL249" s="70">
        <v>0</v>
      </c>
      <c r="AM249" s="21"/>
      <c r="AN249" s="66">
        <f>(AL249/$BJ249)</f>
        <v>0</v>
      </c>
      <c r="AO249" s="21"/>
      <c r="AP249" s="66">
        <f>IF(AN$287,AN249/AN$287*100,0)</f>
        <v>0</v>
      </c>
      <c r="AQ249" s="21"/>
      <c r="AR249" s="70">
        <f>(E249+M249+S249+AF249+AL249)</f>
        <v>2784426</v>
      </c>
      <c r="AS249" s="21"/>
      <c r="AT249" s="70">
        <v>237938</v>
      </c>
      <c r="AU249" s="21"/>
      <c r="AV249" s="71">
        <f>IF($AR249,AT249/$AR249*100,0)</f>
        <v>8.5453159825400284</v>
      </c>
      <c r="AW249" s="21"/>
      <c r="AX249" s="70">
        <v>4287</v>
      </c>
      <c r="AY249" s="21"/>
      <c r="AZ249" s="71">
        <f>IF($AR249,AX249/$AR249*100,0)</f>
        <v>0.15396350989396018</v>
      </c>
      <c r="BA249" s="21"/>
      <c r="BB249" s="70">
        <v>0</v>
      </c>
      <c r="BC249" s="21"/>
      <c r="BD249" s="71">
        <f>IF($AR249,BB249/$AR249*100,0)</f>
        <v>0</v>
      </c>
      <c r="BE249" s="21"/>
      <c r="BF249" s="70">
        <v>0</v>
      </c>
      <c r="BG249" s="21"/>
      <c r="BH249" s="10">
        <v>8</v>
      </c>
      <c r="BI249" s="21"/>
      <c r="BJ249" s="96">
        <v>5444</v>
      </c>
      <c r="BK249" s="21"/>
      <c r="BL249" s="96">
        <f>IF(E249,$BJ249,0)</f>
        <v>5444</v>
      </c>
      <c r="BM249" s="21"/>
      <c r="BN249" s="96">
        <f>IF(M249,$BJ249,0)</f>
        <v>5444</v>
      </c>
      <c r="BO249" s="21"/>
      <c r="BP249" s="96">
        <f>IF(S249,$BJ249,0)</f>
        <v>0</v>
      </c>
      <c r="BQ249" s="21"/>
      <c r="BR249" s="96">
        <f>IF(AF249,$BJ249,0)</f>
        <v>5444</v>
      </c>
      <c r="BS249" s="21"/>
      <c r="BT249" s="96">
        <f>IF(AL249,$BJ249,0)</f>
        <v>0</v>
      </c>
    </row>
    <row r="250" spans="1:72" ht="8.85" customHeight="1" x14ac:dyDescent="0.3">
      <c r="A250" s="10">
        <v>9</v>
      </c>
      <c r="B250" s="18"/>
      <c r="C250" s="10" t="s">
        <v>227</v>
      </c>
      <c r="D250" s="21"/>
      <c r="E250" s="70">
        <v>755622</v>
      </c>
      <c r="F250" s="21"/>
      <c r="G250" s="66">
        <f>(E250/$BJ250)</f>
        <v>133.88058114812191</v>
      </c>
      <c r="H250" s="21"/>
      <c r="I250" s="66">
        <f>IF(G$287,G250/G$287*100,0)</f>
        <v>41.444923821124888</v>
      </c>
      <c r="J250" s="21"/>
      <c r="K250" s="70">
        <v>0</v>
      </c>
      <c r="L250" s="21"/>
      <c r="M250" s="70">
        <v>30812</v>
      </c>
      <c r="N250" s="21"/>
      <c r="O250" s="66">
        <f>(M250/$BJ250)</f>
        <v>5.4592487597448622</v>
      </c>
      <c r="P250" s="21"/>
      <c r="Q250" s="66">
        <f>IF(O$287,O250/O$287*100,0)</f>
        <v>11.456334585502486</v>
      </c>
      <c r="R250" s="21"/>
      <c r="S250" s="70">
        <v>0</v>
      </c>
      <c r="T250" s="21"/>
      <c r="U250" s="71">
        <f>(S250/$BJ250)</f>
        <v>0</v>
      </c>
      <c r="V250" s="21"/>
      <c r="W250" s="71">
        <f>IF(U$287,U250/U$287*100,0)</f>
        <v>0</v>
      </c>
      <c r="X250" s="21"/>
      <c r="Y250" s="70">
        <v>0</v>
      </c>
      <c r="Z250" s="21"/>
      <c r="AA250" s="70">
        <v>0</v>
      </c>
      <c r="AB250" s="21"/>
      <c r="AC250" s="70">
        <v>0</v>
      </c>
      <c r="AD250" s="21"/>
      <c r="AE250" s="21"/>
      <c r="AF250" s="70">
        <v>0</v>
      </c>
      <c r="AG250" s="21"/>
      <c r="AH250" s="66">
        <f>(AF250/$BJ250)</f>
        <v>0</v>
      </c>
      <c r="AI250" s="21"/>
      <c r="AJ250" s="66">
        <f>IF(AH$287,AH250/AH$287*100,0)</f>
        <v>0</v>
      </c>
      <c r="AK250" s="21"/>
      <c r="AL250" s="70">
        <v>0</v>
      </c>
      <c r="AM250" s="21"/>
      <c r="AN250" s="66">
        <f>(AL250/$BJ250)</f>
        <v>0</v>
      </c>
      <c r="AO250" s="21"/>
      <c r="AP250" s="66">
        <f>IF(AN$287,AN250/AN$287*100,0)</f>
        <v>0</v>
      </c>
      <c r="AQ250" s="21"/>
      <c r="AR250" s="70">
        <f>(E250+M250+S250+AF250+AL250)</f>
        <v>786434</v>
      </c>
      <c r="AS250" s="21"/>
      <c r="AT250" s="70">
        <v>143093</v>
      </c>
      <c r="AU250" s="21"/>
      <c r="AV250" s="71">
        <f>IF($AR250,AT250/$AR250*100,0)</f>
        <v>18.195169588293485</v>
      </c>
      <c r="AW250" s="21"/>
      <c r="AX250" s="70">
        <v>0</v>
      </c>
      <c r="AY250" s="21"/>
      <c r="AZ250" s="71">
        <f>IF($AR250,AX250/$AR250*100,0)</f>
        <v>0</v>
      </c>
      <c r="BA250" s="21"/>
      <c r="BB250" s="70">
        <v>0</v>
      </c>
      <c r="BC250" s="21"/>
      <c r="BD250" s="71">
        <f>IF($AR250,BB250/$AR250*100,0)</f>
        <v>0</v>
      </c>
      <c r="BE250" s="21"/>
      <c r="BF250" s="70">
        <v>0</v>
      </c>
      <c r="BG250" s="21"/>
      <c r="BH250" s="10">
        <v>9</v>
      </c>
      <c r="BI250" s="21"/>
      <c r="BJ250" s="96">
        <v>5644</v>
      </c>
      <c r="BK250" s="21"/>
      <c r="BL250" s="96">
        <f>IF(E250,$BJ250,0)</f>
        <v>5644</v>
      </c>
      <c r="BM250" s="21"/>
      <c r="BN250" s="96">
        <f>IF(M250,$BJ250,0)</f>
        <v>5644</v>
      </c>
      <c r="BO250" s="21"/>
      <c r="BP250" s="96">
        <f>IF(S250,$BJ250,0)</f>
        <v>0</v>
      </c>
      <c r="BQ250" s="21"/>
      <c r="BR250" s="96">
        <f>IF(AF250,$BJ250,0)</f>
        <v>0</v>
      </c>
      <c r="BS250" s="21"/>
      <c r="BT250" s="96">
        <f>IF(AL250,$BJ250,0)</f>
        <v>0</v>
      </c>
    </row>
    <row r="251" spans="1:72" ht="8.85" customHeight="1" x14ac:dyDescent="0.3">
      <c r="A251" s="10">
        <v>10</v>
      </c>
      <c r="B251" s="18"/>
      <c r="C251" s="10" t="s">
        <v>228</v>
      </c>
      <c r="D251" s="21"/>
      <c r="E251" s="70">
        <v>559635</v>
      </c>
      <c r="F251" s="21"/>
      <c r="G251" s="66">
        <f>(E251/$BJ251)</f>
        <v>151.62151178542399</v>
      </c>
      <c r="H251" s="21"/>
      <c r="I251" s="66">
        <f>IF(G$287,G251/G$287*100,0)</f>
        <v>46.936919093877407</v>
      </c>
      <c r="J251" s="21"/>
      <c r="K251" s="70">
        <v>0</v>
      </c>
      <c r="L251" s="21"/>
      <c r="M251" s="70">
        <v>43443</v>
      </c>
      <c r="N251" s="21"/>
      <c r="O251" s="66">
        <f>(M251/$BJ251)</f>
        <v>11.769981034949877</v>
      </c>
      <c r="P251" s="21"/>
      <c r="Q251" s="66">
        <f>IF(O$287,O251/O$287*100,0)</f>
        <v>24.699523091105011</v>
      </c>
      <c r="R251" s="21"/>
      <c r="S251" s="70">
        <v>0</v>
      </c>
      <c r="T251" s="21"/>
      <c r="U251" s="71">
        <f>(S251/$BJ251)</f>
        <v>0</v>
      </c>
      <c r="V251" s="21"/>
      <c r="W251" s="71">
        <f>IF(U$287,U251/U$287*100,0)</f>
        <v>0</v>
      </c>
      <c r="X251" s="21"/>
      <c r="Y251" s="70">
        <v>0</v>
      </c>
      <c r="Z251" s="21"/>
      <c r="AA251" s="70">
        <v>0</v>
      </c>
      <c r="AB251" s="21"/>
      <c r="AC251" s="70">
        <v>0</v>
      </c>
      <c r="AD251" s="21"/>
      <c r="AE251" s="21"/>
      <c r="AF251" s="70">
        <v>0</v>
      </c>
      <c r="AG251" s="21"/>
      <c r="AH251" s="66">
        <f>(AF251/$BJ251)</f>
        <v>0</v>
      </c>
      <c r="AI251" s="21"/>
      <c r="AJ251" s="66">
        <f>IF(AH$287,AH251/AH$287*100,0)</f>
        <v>0</v>
      </c>
      <c r="AK251" s="21"/>
      <c r="AL251" s="70">
        <v>0</v>
      </c>
      <c r="AM251" s="21"/>
      <c r="AN251" s="66">
        <f>(AL251/$BJ251)</f>
        <v>0</v>
      </c>
      <c r="AO251" s="21"/>
      <c r="AP251" s="66">
        <f>IF(AN$287,AN251/AN$287*100,0)</f>
        <v>0</v>
      </c>
      <c r="AQ251" s="21"/>
      <c r="AR251" s="70">
        <f>(E251+M251+S251+AF251+AL251)</f>
        <v>603078</v>
      </c>
      <c r="AS251" s="21"/>
      <c r="AT251" s="70">
        <v>78823</v>
      </c>
      <c r="AU251" s="21"/>
      <c r="AV251" s="71">
        <f>IF($AR251,AT251/$AR251*100,0)</f>
        <v>13.070116966627864</v>
      </c>
      <c r="AW251" s="21"/>
      <c r="AX251" s="70">
        <v>2722</v>
      </c>
      <c r="AY251" s="21"/>
      <c r="AZ251" s="71">
        <f>IF($AR251,AX251/$AR251*100,0)</f>
        <v>0.45135123483197859</v>
      </c>
      <c r="BA251" s="21"/>
      <c r="BB251" s="70">
        <v>0</v>
      </c>
      <c r="BC251" s="21"/>
      <c r="BD251" s="71">
        <f>IF($AR251,BB251/$AR251*100,0)</f>
        <v>0</v>
      </c>
      <c r="BE251" s="21"/>
      <c r="BF251" s="70">
        <v>0</v>
      </c>
      <c r="BG251" s="21"/>
      <c r="BH251" s="10">
        <v>10</v>
      </c>
      <c r="BI251" s="21"/>
      <c r="BJ251" s="96">
        <v>3691</v>
      </c>
      <c r="BK251" s="21"/>
      <c r="BL251" s="96">
        <f>IF(E251,$BJ251,0)</f>
        <v>3691</v>
      </c>
      <c r="BM251" s="21"/>
      <c r="BN251" s="96">
        <f>IF(M251,$BJ251,0)</f>
        <v>3691</v>
      </c>
      <c r="BO251" s="21"/>
      <c r="BP251" s="96">
        <f>IF(S251,$BJ251,0)</f>
        <v>0</v>
      </c>
      <c r="BQ251" s="21"/>
      <c r="BR251" s="96">
        <f>IF(AF251,$BJ251,0)</f>
        <v>0</v>
      </c>
      <c r="BS251" s="21"/>
      <c r="BT251" s="96">
        <f>IF(AL251,$BJ251,0)</f>
        <v>0</v>
      </c>
    </row>
    <row r="252" spans="1:72"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9"/>
      <c r="BI252" s="21"/>
      <c r="BJ252" s="27"/>
      <c r="BK252" s="21"/>
      <c r="BL252" s="21"/>
      <c r="BM252" s="21"/>
      <c r="BN252" s="21"/>
      <c r="BO252" s="21"/>
      <c r="BP252" s="21"/>
      <c r="BQ252" s="21"/>
      <c r="BR252" s="21"/>
      <c r="BS252" s="21"/>
      <c r="BT252" s="21"/>
    </row>
    <row r="253" spans="1:72" ht="8.85" customHeight="1" x14ac:dyDescent="0.3">
      <c r="A253" s="10">
        <v>11</v>
      </c>
      <c r="B253" s="18"/>
      <c r="C253" s="10" t="s">
        <v>229</v>
      </c>
      <c r="D253" s="21"/>
      <c r="E253" s="70">
        <v>7263644</v>
      </c>
      <c r="F253" s="21"/>
      <c r="G253" s="66">
        <f>(E253/$BJ253)</f>
        <v>345.21382063590136</v>
      </c>
      <c r="H253" s="21"/>
      <c r="I253" s="66">
        <f>IF(G$287,G253/G$287*100,0)</f>
        <v>106.86658494875458</v>
      </c>
      <c r="J253" s="21"/>
      <c r="K253" s="70">
        <v>0</v>
      </c>
      <c r="L253" s="21"/>
      <c r="M253" s="70">
        <v>2818093</v>
      </c>
      <c r="N253" s="21"/>
      <c r="O253" s="66">
        <f>(M253/$BJ253)</f>
        <v>133.93341571218099</v>
      </c>
      <c r="P253" s="21"/>
      <c r="Q253" s="66">
        <f>IF(O$287,O253/O$287*100,0)</f>
        <v>281.06175228579446</v>
      </c>
      <c r="R253" s="21"/>
      <c r="S253" s="70">
        <v>0</v>
      </c>
      <c r="T253" s="21"/>
      <c r="U253" s="71">
        <f>(S253/$BJ253)</f>
        <v>0</v>
      </c>
      <c r="V253" s="21"/>
      <c r="W253" s="71">
        <f>IF(U$287,U253/U$287*100,0)</f>
        <v>0</v>
      </c>
      <c r="X253" s="21"/>
      <c r="Y253" s="70">
        <v>0</v>
      </c>
      <c r="Z253" s="21"/>
      <c r="AA253" s="70">
        <v>0</v>
      </c>
      <c r="AB253" s="21"/>
      <c r="AC253" s="70">
        <v>0</v>
      </c>
      <c r="AD253" s="21"/>
      <c r="AE253" s="21"/>
      <c r="AF253" s="70">
        <v>380619</v>
      </c>
      <c r="AG253" s="21"/>
      <c r="AH253" s="66">
        <f>(AF253/$BJ253)</f>
        <v>18.089396891782709</v>
      </c>
      <c r="AI253" s="21"/>
      <c r="AJ253" s="66">
        <f>IF(AH$287,AH253/AH$287*100,0)</f>
        <v>74.864006423372658</v>
      </c>
      <c r="AK253" s="21"/>
      <c r="AL253" s="70">
        <v>459897</v>
      </c>
      <c r="AM253" s="21"/>
      <c r="AN253" s="66">
        <f>(AL253/$BJ253)</f>
        <v>21.857183593935648</v>
      </c>
      <c r="AO253" s="21"/>
      <c r="AP253" s="66">
        <f>IF(AN$287,AN253/AN$287*100,0)</f>
        <v>79.068230975104754</v>
      </c>
      <c r="AQ253" s="21"/>
      <c r="AR253" s="70">
        <f>(E253+M253+S253+AF253+AL253)</f>
        <v>10922253</v>
      </c>
      <c r="AS253" s="21"/>
      <c r="AT253" s="70">
        <v>683118</v>
      </c>
      <c r="AU253" s="21"/>
      <c r="AV253" s="71">
        <f>IF($AR253,AT253/$AR253*100,0)</f>
        <v>6.2543689475056103</v>
      </c>
      <c r="AW253" s="21"/>
      <c r="AX253" s="70">
        <v>3157</v>
      </c>
      <c r="AY253" s="21"/>
      <c r="AZ253" s="71">
        <f>IF($AR253,AX253/$AR253*100,0)</f>
        <v>2.8904292914657809E-2</v>
      </c>
      <c r="BA253" s="21"/>
      <c r="BB253" s="70">
        <v>63302</v>
      </c>
      <c r="BC253" s="21"/>
      <c r="BD253" s="71">
        <f>IF($AR253,BB253/$AR253*100,0)</f>
        <v>0.57956906876264447</v>
      </c>
      <c r="BE253" s="21"/>
      <c r="BF253" s="70">
        <v>876004</v>
      </c>
      <c r="BG253" s="21"/>
      <c r="BH253" s="10">
        <v>11</v>
      </c>
      <c r="BI253" s="21"/>
      <c r="BJ253" s="96">
        <v>21041</v>
      </c>
      <c r="BK253" s="21"/>
      <c r="BL253" s="96">
        <f>IF(E253,$BJ253,0)</f>
        <v>21041</v>
      </c>
      <c r="BM253" s="21"/>
      <c r="BN253" s="96">
        <f>IF(M253,$BJ253,0)</f>
        <v>21041</v>
      </c>
      <c r="BO253" s="21"/>
      <c r="BP253" s="96">
        <f>IF(S253,$BJ253,0)</f>
        <v>0</v>
      </c>
      <c r="BQ253" s="21"/>
      <c r="BR253" s="96">
        <f>IF(AF253,$BJ253,0)</f>
        <v>21041</v>
      </c>
      <c r="BS253" s="21"/>
      <c r="BT253" s="96">
        <f>IF(AL253,$BJ253,0)</f>
        <v>21041</v>
      </c>
    </row>
    <row r="254" spans="1:72" ht="8.85" customHeight="1" x14ac:dyDescent="0.3">
      <c r="A254" s="10">
        <v>12</v>
      </c>
      <c r="B254" s="18"/>
      <c r="C254" s="10" t="s">
        <v>230</v>
      </c>
      <c r="D254" s="21"/>
      <c r="E254" s="70">
        <v>839983</v>
      </c>
      <c r="F254" s="21"/>
      <c r="G254" s="66">
        <f>(E254/$BJ254)</f>
        <v>216.26750772399589</v>
      </c>
      <c r="H254" s="21"/>
      <c r="I254" s="66">
        <f>IF(G$287,G254/G$287*100,0)</f>
        <v>66.949144571526119</v>
      </c>
      <c r="J254" s="21"/>
      <c r="K254" s="70">
        <v>0</v>
      </c>
      <c r="L254" s="21"/>
      <c r="M254" s="70">
        <v>242554</v>
      </c>
      <c r="N254" s="21"/>
      <c r="O254" s="66">
        <f>(M254/$BJ254)</f>
        <v>62.449536560247168</v>
      </c>
      <c r="P254" s="21"/>
      <c r="Q254" s="66">
        <f>IF(O$287,O254/O$287*100,0)</f>
        <v>131.05150855540018</v>
      </c>
      <c r="R254" s="21"/>
      <c r="S254" s="70">
        <v>0</v>
      </c>
      <c r="T254" s="21"/>
      <c r="U254" s="71">
        <f>(S254/$BJ254)</f>
        <v>0</v>
      </c>
      <c r="V254" s="21"/>
      <c r="W254" s="71">
        <f>IF(U$287,U254/U$287*100,0)</f>
        <v>0</v>
      </c>
      <c r="X254" s="21"/>
      <c r="Y254" s="70">
        <v>0</v>
      </c>
      <c r="Z254" s="21"/>
      <c r="AA254" s="70">
        <v>0</v>
      </c>
      <c r="AB254" s="21"/>
      <c r="AC254" s="70">
        <v>0</v>
      </c>
      <c r="AD254" s="21"/>
      <c r="AE254" s="21"/>
      <c r="AF254" s="70">
        <v>0</v>
      </c>
      <c r="AG254" s="21"/>
      <c r="AH254" s="66">
        <f>(AF254/$BJ254)</f>
        <v>0</v>
      </c>
      <c r="AI254" s="21"/>
      <c r="AJ254" s="66">
        <f>IF(AH$287,AH254/AH$287*100,0)</f>
        <v>0</v>
      </c>
      <c r="AK254" s="21"/>
      <c r="AL254" s="70">
        <v>0</v>
      </c>
      <c r="AM254" s="21"/>
      <c r="AN254" s="66">
        <f>(AL254/$BJ254)</f>
        <v>0</v>
      </c>
      <c r="AO254" s="21"/>
      <c r="AP254" s="66">
        <f>IF(AN$287,AN254/AN$287*100,0)</f>
        <v>0</v>
      </c>
      <c r="AQ254" s="21"/>
      <c r="AR254" s="70">
        <f>(E254+M254+S254+AF254+AL254)</f>
        <v>1082537</v>
      </c>
      <c r="AS254" s="21"/>
      <c r="AT254" s="70">
        <v>228060</v>
      </c>
      <c r="AU254" s="21"/>
      <c r="AV254" s="71">
        <f>IF($AR254,AT254/$AR254*100,0)</f>
        <v>21.067178304298146</v>
      </c>
      <c r="AW254" s="21"/>
      <c r="AX254" s="70">
        <v>2809</v>
      </c>
      <c r="AY254" s="21"/>
      <c r="AZ254" s="71">
        <f>IF($AR254,AX254/$AR254*100,0)</f>
        <v>0.25948304769259622</v>
      </c>
      <c r="BA254" s="21"/>
      <c r="BB254" s="70">
        <v>0</v>
      </c>
      <c r="BC254" s="21"/>
      <c r="BD254" s="71">
        <f>IF($AR254,BB254/$AR254*100,0)</f>
        <v>0</v>
      </c>
      <c r="BE254" s="21"/>
      <c r="BF254" s="70">
        <v>80000</v>
      </c>
      <c r="BG254" s="21"/>
      <c r="BH254" s="10">
        <v>12</v>
      </c>
      <c r="BI254" s="21"/>
      <c r="BJ254" s="96">
        <v>3884</v>
      </c>
      <c r="BK254" s="21"/>
      <c r="BL254" s="96">
        <f>IF(E254,$BJ254,0)</f>
        <v>3884</v>
      </c>
      <c r="BM254" s="21"/>
      <c r="BN254" s="96">
        <f>IF(M254,$BJ254,0)</f>
        <v>3884</v>
      </c>
      <c r="BO254" s="21"/>
      <c r="BP254" s="96">
        <f>IF(S254,$BJ254,0)</f>
        <v>0</v>
      </c>
      <c r="BQ254" s="21"/>
      <c r="BR254" s="96">
        <f>IF(AF254,$BJ254,0)</f>
        <v>0</v>
      </c>
      <c r="BS254" s="21"/>
      <c r="BT254" s="96">
        <f>IF(AL254,$BJ254,0)</f>
        <v>0</v>
      </c>
    </row>
    <row r="255" spans="1:72" ht="8.85" customHeight="1" x14ac:dyDescent="0.3">
      <c r="A255" s="10">
        <v>13</v>
      </c>
      <c r="B255" s="18"/>
      <c r="C255" s="10" t="s">
        <v>231</v>
      </c>
      <c r="D255" s="21"/>
      <c r="E255" s="70">
        <v>1042952</v>
      </c>
      <c r="F255" s="21"/>
      <c r="G255" s="66">
        <f>(E255/$BJ255)</f>
        <v>294.45285149632974</v>
      </c>
      <c r="H255" s="21"/>
      <c r="I255" s="66">
        <f>IF(G$287,G255/G$287*100,0)</f>
        <v>91.152696638481672</v>
      </c>
      <c r="J255" s="21"/>
      <c r="K255" s="70">
        <v>0</v>
      </c>
      <c r="L255" s="21"/>
      <c r="M255" s="70">
        <v>106100</v>
      </c>
      <c r="N255" s="21"/>
      <c r="O255" s="66">
        <f>(M255/$BJ255)</f>
        <v>29.954827780914737</v>
      </c>
      <c r="P255" s="21"/>
      <c r="Q255" s="66">
        <f>IF(O$287,O255/O$287*100,0)</f>
        <v>62.860760630607778</v>
      </c>
      <c r="R255" s="21"/>
      <c r="S255" s="70">
        <v>0</v>
      </c>
      <c r="T255" s="21"/>
      <c r="U255" s="71">
        <f>(S255/$BJ255)</f>
        <v>0</v>
      </c>
      <c r="V255" s="21"/>
      <c r="W255" s="71">
        <f>IF(U$287,U255/U$287*100,0)</f>
        <v>0</v>
      </c>
      <c r="X255" s="21"/>
      <c r="Y255" s="70">
        <v>0</v>
      </c>
      <c r="Z255" s="21"/>
      <c r="AA255" s="70">
        <v>0</v>
      </c>
      <c r="AB255" s="21"/>
      <c r="AC255" s="70">
        <v>0</v>
      </c>
      <c r="AD255" s="21"/>
      <c r="AE255" s="21"/>
      <c r="AF255" s="70">
        <v>0</v>
      </c>
      <c r="AG255" s="21"/>
      <c r="AH255" s="66">
        <f>(AF255/$BJ255)</f>
        <v>0</v>
      </c>
      <c r="AI255" s="21"/>
      <c r="AJ255" s="66">
        <f>IF(AH$287,AH255/AH$287*100,0)</f>
        <v>0</v>
      </c>
      <c r="AK255" s="21"/>
      <c r="AL255" s="70">
        <v>315273</v>
      </c>
      <c r="AM255" s="21"/>
      <c r="AN255" s="66">
        <f>(AL255/$BJ255)</f>
        <v>89.009881422924906</v>
      </c>
      <c r="AO255" s="21"/>
      <c r="AP255" s="66">
        <f>IF(AN$287,AN255/AN$287*100,0)</f>
        <v>321.99271389051188</v>
      </c>
      <c r="AQ255" s="21"/>
      <c r="AR255" s="70">
        <f>(E255+M255+S255+AF255+AL255)</f>
        <v>1464325</v>
      </c>
      <c r="AS255" s="21"/>
      <c r="AT255" s="70">
        <v>105001</v>
      </c>
      <c r="AU255" s="21"/>
      <c r="AV255" s="71">
        <f>IF($AR255,AT255/$AR255*100,0)</f>
        <v>7.1706076178443992</v>
      </c>
      <c r="AW255" s="21"/>
      <c r="AX255" s="70">
        <v>0</v>
      </c>
      <c r="AY255" s="21"/>
      <c r="AZ255" s="71">
        <f>IF($AR255,AX255/$AR255*100,0)</f>
        <v>0</v>
      </c>
      <c r="BA255" s="21"/>
      <c r="BB255" s="70">
        <v>0</v>
      </c>
      <c r="BC255" s="21"/>
      <c r="BD255" s="71">
        <f>IF($AR255,BB255/$AR255*100,0)</f>
        <v>0</v>
      </c>
      <c r="BE255" s="21"/>
      <c r="BF255" s="70">
        <v>198790</v>
      </c>
      <c r="BG255" s="21"/>
      <c r="BH255" s="10">
        <v>13</v>
      </c>
      <c r="BI255" s="21"/>
      <c r="BJ255" s="96">
        <v>3542</v>
      </c>
      <c r="BK255" s="21"/>
      <c r="BL255" s="96">
        <f>IF(E255,$BJ255,0)</f>
        <v>3542</v>
      </c>
      <c r="BM255" s="21"/>
      <c r="BN255" s="96">
        <f>IF(M255,$BJ255,0)</f>
        <v>3542</v>
      </c>
      <c r="BO255" s="21"/>
      <c r="BP255" s="96">
        <f>IF(S255,$BJ255,0)</f>
        <v>0</v>
      </c>
      <c r="BQ255" s="21"/>
      <c r="BR255" s="96">
        <f>IF(AF255,$BJ255,0)</f>
        <v>0</v>
      </c>
      <c r="BS255" s="21"/>
      <c r="BT255" s="96">
        <f>IF(AL255,$BJ255,0)</f>
        <v>3542</v>
      </c>
    </row>
    <row r="256" spans="1:72" ht="8.85" customHeight="1" x14ac:dyDescent="0.3">
      <c r="A256" s="10">
        <v>14</v>
      </c>
      <c r="B256" s="18"/>
      <c r="C256" s="10" t="s">
        <v>149</v>
      </c>
      <c r="D256" s="21"/>
      <c r="E256" s="70">
        <v>6090575</v>
      </c>
      <c r="F256" s="21"/>
      <c r="G256" s="66">
        <f>(E256/$BJ256)</f>
        <v>371.85267720862078</v>
      </c>
      <c r="H256" s="21"/>
      <c r="I256" s="66">
        <f>IF(G$287,G256/G$287*100,0)</f>
        <v>115.11307874098532</v>
      </c>
      <c r="J256" s="21"/>
      <c r="K256" s="70">
        <v>0</v>
      </c>
      <c r="L256" s="21"/>
      <c r="M256" s="70">
        <v>0</v>
      </c>
      <c r="N256" s="21"/>
      <c r="O256" s="66">
        <f>(M256/$BJ256)</f>
        <v>0</v>
      </c>
      <c r="P256" s="21"/>
      <c r="Q256" s="66">
        <f>IF(O$287,O256/O$287*100,0)</f>
        <v>0</v>
      </c>
      <c r="R256" s="21"/>
      <c r="S256" s="70">
        <v>0</v>
      </c>
      <c r="T256" s="21"/>
      <c r="U256" s="71">
        <f>(S256/$BJ256)</f>
        <v>0</v>
      </c>
      <c r="V256" s="21"/>
      <c r="W256" s="71">
        <f>IF(U$287,U256/U$287*100,0)</f>
        <v>0</v>
      </c>
      <c r="X256" s="21"/>
      <c r="Y256" s="70">
        <v>0</v>
      </c>
      <c r="Z256" s="21"/>
      <c r="AA256" s="70">
        <v>0</v>
      </c>
      <c r="AB256" s="21"/>
      <c r="AC256" s="70">
        <v>0</v>
      </c>
      <c r="AD256" s="21"/>
      <c r="AE256" s="21"/>
      <c r="AF256" s="70">
        <v>0</v>
      </c>
      <c r="AG256" s="21"/>
      <c r="AH256" s="66">
        <f>(AF256/$BJ256)</f>
        <v>0</v>
      </c>
      <c r="AI256" s="21"/>
      <c r="AJ256" s="66">
        <f>IF(AH$287,AH256/AH$287*100,0)</f>
        <v>0</v>
      </c>
      <c r="AK256" s="21"/>
      <c r="AL256" s="70">
        <v>344994</v>
      </c>
      <c r="AM256" s="21"/>
      <c r="AN256" s="66">
        <f>(AL256/$BJ256)</f>
        <v>21.063190670981136</v>
      </c>
      <c r="AO256" s="21"/>
      <c r="AP256" s="66">
        <f>IF(AN$287,AN256/AN$287*100,0)</f>
        <v>76.195966323304674</v>
      </c>
      <c r="AQ256" s="21"/>
      <c r="AR256" s="70">
        <f>(E256+M256+S256+AF256+AL256)</f>
        <v>6435569</v>
      </c>
      <c r="AS256" s="21"/>
      <c r="AT256" s="70">
        <v>376597</v>
      </c>
      <c r="AU256" s="21"/>
      <c r="AV256" s="71">
        <f>IF($AR256,AT256/$AR256*100,0)</f>
        <v>5.8518057999222757</v>
      </c>
      <c r="AW256" s="21"/>
      <c r="AX256" s="70">
        <v>90537</v>
      </c>
      <c r="AY256" s="21"/>
      <c r="AZ256" s="71">
        <f>IF($AR256,AX256/$AR256*100,0)</f>
        <v>1.4068219919637253</v>
      </c>
      <c r="BA256" s="21"/>
      <c r="BB256" s="70">
        <v>0</v>
      </c>
      <c r="BC256" s="21"/>
      <c r="BD256" s="71">
        <f>IF($AR256,BB256/$AR256*100,0)</f>
        <v>0</v>
      </c>
      <c r="BE256" s="21"/>
      <c r="BF256" s="70">
        <v>13600</v>
      </c>
      <c r="BG256" s="21"/>
      <c r="BH256" s="10">
        <v>14</v>
      </c>
      <c r="BI256" s="21"/>
      <c r="BJ256" s="96">
        <v>16379</v>
      </c>
      <c r="BK256" s="21"/>
      <c r="BL256" s="96">
        <f>IF(E256,$BJ256,0)</f>
        <v>16379</v>
      </c>
      <c r="BM256" s="21"/>
      <c r="BN256" s="96">
        <f>IF(M256,$BJ256,0)</f>
        <v>0</v>
      </c>
      <c r="BO256" s="21"/>
      <c r="BP256" s="96">
        <f>IF(S256,$BJ256,0)</f>
        <v>0</v>
      </c>
      <c r="BQ256" s="21"/>
      <c r="BR256" s="96">
        <f>IF(AF256,$BJ256,0)</f>
        <v>0</v>
      </c>
      <c r="BS256" s="21"/>
      <c r="BT256" s="96">
        <f>IF(AL256,$BJ256,0)</f>
        <v>16379</v>
      </c>
    </row>
    <row r="257" spans="1:72" ht="8.85" customHeight="1" x14ac:dyDescent="0.3">
      <c r="A257" s="10">
        <v>15</v>
      </c>
      <c r="B257" s="18"/>
      <c r="C257" s="10" t="s">
        <v>232</v>
      </c>
      <c r="D257" s="21"/>
      <c r="E257" s="70">
        <v>913350</v>
      </c>
      <c r="F257" s="21"/>
      <c r="G257" s="66">
        <f>(E257/$BJ257)</f>
        <v>184.10602701068333</v>
      </c>
      <c r="H257" s="21"/>
      <c r="I257" s="66">
        <f>IF(G$287,G257/G$287*100,0)</f>
        <v>56.993032141276821</v>
      </c>
      <c r="J257" s="21"/>
      <c r="K257" s="70">
        <v>0</v>
      </c>
      <c r="L257" s="21"/>
      <c r="M257" s="70">
        <v>0</v>
      </c>
      <c r="N257" s="21"/>
      <c r="O257" s="66">
        <f>(M257/$BJ257)</f>
        <v>0</v>
      </c>
      <c r="P257" s="21"/>
      <c r="Q257" s="66">
        <f>IF(O$287,O257/O$287*100,0)</f>
        <v>0</v>
      </c>
      <c r="R257" s="21"/>
      <c r="S257" s="70">
        <v>0</v>
      </c>
      <c r="T257" s="21"/>
      <c r="U257" s="71">
        <f>(S257/$BJ257)</f>
        <v>0</v>
      </c>
      <c r="V257" s="21"/>
      <c r="W257" s="71">
        <f>IF(U$287,U257/U$287*100,0)</f>
        <v>0</v>
      </c>
      <c r="X257" s="21"/>
      <c r="Y257" s="70">
        <v>0</v>
      </c>
      <c r="Z257" s="21"/>
      <c r="AA257" s="70">
        <v>0</v>
      </c>
      <c r="AB257" s="21"/>
      <c r="AC257" s="70">
        <v>0</v>
      </c>
      <c r="AD257" s="21"/>
      <c r="AE257" s="21"/>
      <c r="AF257" s="70">
        <v>0</v>
      </c>
      <c r="AG257" s="21"/>
      <c r="AH257" s="66">
        <f>(AF257/$BJ257)</f>
        <v>0</v>
      </c>
      <c r="AI257" s="21"/>
      <c r="AJ257" s="66">
        <f>IF(AH$287,AH257/AH$287*100,0)</f>
        <v>0</v>
      </c>
      <c r="AK257" s="21"/>
      <c r="AL257" s="70">
        <v>228338</v>
      </c>
      <c r="AM257" s="21"/>
      <c r="AN257" s="66">
        <f>(AL257/$BJ257)</f>
        <v>46.026607538802658</v>
      </c>
      <c r="AO257" s="21"/>
      <c r="AP257" s="66">
        <f>IF(AN$287,AN257/AN$287*100,0)</f>
        <v>166.5009775956801</v>
      </c>
      <c r="AQ257" s="21"/>
      <c r="AR257" s="70">
        <f>(E257+M257+S257+AF257+AL257)</f>
        <v>1141688</v>
      </c>
      <c r="AS257" s="21"/>
      <c r="AT257" s="70">
        <v>169822</v>
      </c>
      <c r="AU257" s="21"/>
      <c r="AV257" s="71">
        <f>IF($AR257,AT257/$AR257*100,0)</f>
        <v>14.874641758518964</v>
      </c>
      <c r="AW257" s="21"/>
      <c r="AX257" s="70">
        <v>13794</v>
      </c>
      <c r="AY257" s="21"/>
      <c r="AZ257" s="71">
        <f>IF($AR257,AX257/$AR257*100,0)</f>
        <v>1.2082109998528494</v>
      </c>
      <c r="BA257" s="21"/>
      <c r="BB257" s="70">
        <v>0</v>
      </c>
      <c r="BC257" s="21"/>
      <c r="BD257" s="71">
        <f>IF($AR257,BB257/$AR257*100,0)</f>
        <v>0</v>
      </c>
      <c r="BE257" s="21"/>
      <c r="BF257" s="70">
        <v>0</v>
      </c>
      <c r="BG257" s="21"/>
      <c r="BH257" s="10">
        <v>15</v>
      </c>
      <c r="BI257" s="21"/>
      <c r="BJ257" s="96">
        <v>4961</v>
      </c>
      <c r="BK257" s="21"/>
      <c r="BL257" s="96">
        <f>IF(E257,$BJ257,0)</f>
        <v>4961</v>
      </c>
      <c r="BM257" s="21"/>
      <c r="BN257" s="96">
        <f>IF(M257,$BJ257,0)</f>
        <v>0</v>
      </c>
      <c r="BO257" s="21"/>
      <c r="BP257" s="96">
        <f>IF(S257,$BJ257,0)</f>
        <v>0</v>
      </c>
      <c r="BQ257" s="21"/>
      <c r="BR257" s="96">
        <f>IF(AF257,$BJ257,0)</f>
        <v>0</v>
      </c>
      <c r="BS257" s="21"/>
      <c r="BT257" s="96">
        <f>IF(AL257,$BJ257,0)</f>
        <v>4961</v>
      </c>
    </row>
    <row r="258" spans="1:72"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9"/>
      <c r="BI258" s="21"/>
      <c r="BJ258" s="27"/>
      <c r="BK258" s="21"/>
      <c r="BL258" s="21"/>
      <c r="BM258" s="21"/>
      <c r="BN258" s="21"/>
      <c r="BO258" s="21"/>
      <c r="BP258" s="21"/>
      <c r="BQ258" s="21"/>
      <c r="BR258" s="21"/>
      <c r="BS258" s="21"/>
      <c r="BT258" s="21"/>
    </row>
    <row r="259" spans="1:72" ht="8.85" customHeight="1" x14ac:dyDescent="0.3">
      <c r="A259" s="10">
        <v>16</v>
      </c>
      <c r="B259" s="18"/>
      <c r="C259" s="10" t="s">
        <v>233</v>
      </c>
      <c r="D259" s="21"/>
      <c r="E259" s="70">
        <v>2513517</v>
      </c>
      <c r="F259" s="21"/>
      <c r="G259" s="66">
        <f>(E259/$BJ259)</f>
        <v>305.9295277507303</v>
      </c>
      <c r="H259" s="21"/>
      <c r="I259" s="66">
        <f>IF(G$287,G259/G$287*100,0)</f>
        <v>94.705489500630208</v>
      </c>
      <c r="J259" s="21"/>
      <c r="K259" s="70">
        <v>0</v>
      </c>
      <c r="L259" s="21"/>
      <c r="M259" s="70">
        <v>172292</v>
      </c>
      <c r="N259" s="21"/>
      <c r="O259" s="66">
        <f>(M259/$BJ259)</f>
        <v>20.970301850048685</v>
      </c>
      <c r="P259" s="21"/>
      <c r="Q259" s="66">
        <f>IF(O$287,O259/O$287*100,0)</f>
        <v>44.006566640565993</v>
      </c>
      <c r="R259" s="21"/>
      <c r="S259" s="70">
        <v>0</v>
      </c>
      <c r="T259" s="21"/>
      <c r="U259" s="71">
        <f>(S259/$BJ259)</f>
        <v>0</v>
      </c>
      <c r="V259" s="21"/>
      <c r="W259" s="71">
        <f>IF(U$287,U259/U$287*100,0)</f>
        <v>0</v>
      </c>
      <c r="X259" s="21"/>
      <c r="Y259" s="70">
        <v>0</v>
      </c>
      <c r="Z259" s="21"/>
      <c r="AA259" s="70">
        <v>0</v>
      </c>
      <c r="AB259" s="21"/>
      <c r="AC259" s="70">
        <v>0</v>
      </c>
      <c r="AD259" s="21"/>
      <c r="AE259" s="21"/>
      <c r="AF259" s="70">
        <v>136257</v>
      </c>
      <c r="AG259" s="21"/>
      <c r="AH259" s="66">
        <f>(AF259/$BJ259)</f>
        <v>16.584347614410905</v>
      </c>
      <c r="AI259" s="21"/>
      <c r="AJ259" s="66">
        <f>IF(AH$287,AH259/AH$287*100,0)</f>
        <v>68.635273677736535</v>
      </c>
      <c r="AK259" s="21"/>
      <c r="AL259" s="70">
        <v>1229533</v>
      </c>
      <c r="AM259" s="21"/>
      <c r="AN259" s="66">
        <f>(AL259/$BJ259)</f>
        <v>149.65104673807207</v>
      </c>
      <c r="AO259" s="21"/>
      <c r="AP259" s="66">
        <f>IF(AN$287,AN259/AN$287*100,0)</f>
        <v>541.36176686712224</v>
      </c>
      <c r="AQ259" s="21"/>
      <c r="AR259" s="70">
        <f>(E259+M259+S259+AF259+AL259)</f>
        <v>4051599</v>
      </c>
      <c r="AS259" s="21"/>
      <c r="AT259" s="70">
        <v>477100</v>
      </c>
      <c r="AU259" s="21"/>
      <c r="AV259" s="71">
        <f>IF($AR259,AT259/$AR259*100,0)</f>
        <v>11.775597733141902</v>
      </c>
      <c r="AW259" s="21"/>
      <c r="AX259" s="70">
        <v>56980</v>
      </c>
      <c r="AY259" s="21"/>
      <c r="AZ259" s="71">
        <f>IF($AR259,AX259/$AR259*100,0)</f>
        <v>1.4063583291436295</v>
      </c>
      <c r="BA259" s="21"/>
      <c r="BB259" s="70">
        <v>0</v>
      </c>
      <c r="BC259" s="21"/>
      <c r="BD259" s="71">
        <f>IF($AR259,BB259/$AR259*100,0)</f>
        <v>0</v>
      </c>
      <c r="BE259" s="21"/>
      <c r="BF259" s="70">
        <v>0</v>
      </c>
      <c r="BG259" s="21"/>
      <c r="BH259" s="10">
        <v>16</v>
      </c>
      <c r="BI259" s="21"/>
      <c r="BJ259" s="96">
        <v>8216</v>
      </c>
      <c r="BK259" s="21"/>
      <c r="BL259" s="96">
        <f>IF(E259,$BJ259,0)</f>
        <v>8216</v>
      </c>
      <c r="BM259" s="21"/>
      <c r="BN259" s="96">
        <f>IF(M259,$BJ259,0)</f>
        <v>8216</v>
      </c>
      <c r="BO259" s="21"/>
      <c r="BP259" s="96">
        <f>IF(S259,$BJ259,0)</f>
        <v>0</v>
      </c>
      <c r="BQ259" s="21"/>
      <c r="BR259" s="96">
        <f>IF(AF259,$BJ259,0)</f>
        <v>8216</v>
      </c>
      <c r="BS259" s="21"/>
      <c r="BT259" s="96">
        <f>IF(AL259,$BJ259,0)</f>
        <v>8216</v>
      </c>
    </row>
    <row r="260" spans="1:72" ht="8.85" customHeight="1" x14ac:dyDescent="0.3">
      <c r="A260" s="10">
        <v>17</v>
      </c>
      <c r="B260" s="18"/>
      <c r="C260" s="10" t="s">
        <v>234</v>
      </c>
      <c r="D260" s="21"/>
      <c r="E260" s="70">
        <v>5512840</v>
      </c>
      <c r="F260" s="21"/>
      <c r="G260" s="66">
        <f>(E260/$BJ260)</f>
        <v>381.77562326869804</v>
      </c>
      <c r="H260" s="21"/>
      <c r="I260" s="66">
        <f>IF(G$287,G260/G$287*100,0)</f>
        <v>118.18488900662818</v>
      </c>
      <c r="J260" s="21"/>
      <c r="K260" s="70">
        <v>0</v>
      </c>
      <c r="L260" s="21"/>
      <c r="M260" s="70">
        <v>0</v>
      </c>
      <c r="N260" s="21"/>
      <c r="O260" s="66">
        <f>(M260/$BJ260)</f>
        <v>0</v>
      </c>
      <c r="P260" s="21"/>
      <c r="Q260" s="66">
        <f>IF(O$287,O260/O$287*100,0)</f>
        <v>0</v>
      </c>
      <c r="R260" s="21"/>
      <c r="S260" s="70">
        <v>0</v>
      </c>
      <c r="T260" s="21"/>
      <c r="U260" s="71">
        <f>(S260/$BJ260)</f>
        <v>0</v>
      </c>
      <c r="V260" s="21"/>
      <c r="W260" s="71">
        <f>IF(U$287,U260/U$287*100,0)</f>
        <v>0</v>
      </c>
      <c r="X260" s="21"/>
      <c r="Y260" s="70">
        <v>0</v>
      </c>
      <c r="Z260" s="21"/>
      <c r="AA260" s="70">
        <v>0</v>
      </c>
      <c r="AB260" s="21"/>
      <c r="AC260" s="70">
        <v>0</v>
      </c>
      <c r="AD260" s="21"/>
      <c r="AE260" s="21"/>
      <c r="AF260" s="70">
        <v>0</v>
      </c>
      <c r="AG260" s="21"/>
      <c r="AH260" s="66">
        <f>(AF260/$BJ260)</f>
        <v>0</v>
      </c>
      <c r="AI260" s="21"/>
      <c r="AJ260" s="66">
        <f>IF(AH$287,AH260/AH$287*100,0)</f>
        <v>0</v>
      </c>
      <c r="AK260" s="21"/>
      <c r="AL260" s="70">
        <v>0</v>
      </c>
      <c r="AM260" s="21"/>
      <c r="AN260" s="66">
        <f>(AL260/$BJ260)</f>
        <v>0</v>
      </c>
      <c r="AO260" s="21"/>
      <c r="AP260" s="66">
        <f>IF(AN$287,AN260/AN$287*100,0)</f>
        <v>0</v>
      </c>
      <c r="AQ260" s="21"/>
      <c r="AR260" s="70">
        <f>(E260+M260+S260+AF260+AL260)</f>
        <v>5512840</v>
      </c>
      <c r="AS260" s="21"/>
      <c r="AT260" s="70">
        <v>0</v>
      </c>
      <c r="AU260" s="21"/>
      <c r="AV260" s="71">
        <f>IF($AR260,AT260/$AR260*100,0)</f>
        <v>0</v>
      </c>
      <c r="AW260" s="21"/>
      <c r="AX260" s="70">
        <v>0</v>
      </c>
      <c r="AY260" s="21"/>
      <c r="AZ260" s="71">
        <f>IF($AR260,AX260/$AR260*100,0)</f>
        <v>0</v>
      </c>
      <c r="BA260" s="21"/>
      <c r="BB260" s="70">
        <v>0</v>
      </c>
      <c r="BC260" s="21"/>
      <c r="BD260" s="71">
        <f>IF($AR260,BB260/$AR260*100,0)</f>
        <v>0</v>
      </c>
      <c r="BE260" s="21"/>
      <c r="BF260" s="70">
        <v>0</v>
      </c>
      <c r="BG260" s="21"/>
      <c r="BH260" s="10">
        <v>17</v>
      </c>
      <c r="BI260" s="21"/>
      <c r="BJ260" s="96">
        <v>14440</v>
      </c>
      <c r="BK260" s="21"/>
      <c r="BL260" s="96">
        <f>IF(E260,$BJ260,0)</f>
        <v>14440</v>
      </c>
      <c r="BM260" s="21"/>
      <c r="BN260" s="96">
        <f>IF(M260,$BJ260,0)</f>
        <v>0</v>
      </c>
      <c r="BO260" s="21"/>
      <c r="BP260" s="96">
        <f>IF(S260,$BJ260,0)</f>
        <v>0</v>
      </c>
      <c r="BQ260" s="21"/>
      <c r="BR260" s="96">
        <f>IF(AF260,$BJ260,0)</f>
        <v>0</v>
      </c>
      <c r="BS260" s="21"/>
      <c r="BT260" s="96">
        <f>IF(AL260,$BJ260,0)</f>
        <v>0</v>
      </c>
    </row>
    <row r="261" spans="1:72" ht="8.85" customHeight="1" x14ac:dyDescent="0.3">
      <c r="A261" s="10">
        <v>18</v>
      </c>
      <c r="B261" s="18"/>
      <c r="C261" s="10" t="s">
        <v>235</v>
      </c>
      <c r="D261" s="21"/>
      <c r="E261" s="70">
        <v>10890231</v>
      </c>
      <c r="F261" s="21"/>
      <c r="G261" s="66">
        <f>(E261/$BJ261)</f>
        <v>467.55242143225144</v>
      </c>
      <c r="H261" s="21"/>
      <c r="I261" s="66">
        <f>IF(G$287,G261/G$287*100,0)</f>
        <v>144.73849995619003</v>
      </c>
      <c r="J261" s="21"/>
      <c r="K261" s="70">
        <v>0</v>
      </c>
      <c r="L261" s="21"/>
      <c r="M261" s="70">
        <v>84496</v>
      </c>
      <c r="N261" s="21"/>
      <c r="O261" s="66">
        <f>(M261/$BJ261)</f>
        <v>3.6276833247466942</v>
      </c>
      <c r="P261" s="21"/>
      <c r="Q261" s="66">
        <f>IF(O$287,O261/O$287*100,0)</f>
        <v>7.6127606136944932</v>
      </c>
      <c r="R261" s="21"/>
      <c r="S261" s="70">
        <v>0</v>
      </c>
      <c r="T261" s="21"/>
      <c r="U261" s="71">
        <f>(S261/$BJ261)</f>
        <v>0</v>
      </c>
      <c r="V261" s="21"/>
      <c r="W261" s="71">
        <f>IF(U$287,U261/U$287*100,0)</f>
        <v>0</v>
      </c>
      <c r="X261" s="21"/>
      <c r="Y261" s="70">
        <v>0</v>
      </c>
      <c r="Z261" s="21"/>
      <c r="AA261" s="70">
        <v>0</v>
      </c>
      <c r="AB261" s="21"/>
      <c r="AC261" s="70">
        <v>0</v>
      </c>
      <c r="AD261" s="21"/>
      <c r="AE261" s="21"/>
      <c r="AF261" s="70">
        <v>601489</v>
      </c>
      <c r="AG261" s="21"/>
      <c r="AH261" s="66">
        <f>(AF261/$BJ261)</f>
        <v>25.823845097029022</v>
      </c>
      <c r="AI261" s="21"/>
      <c r="AJ261" s="66">
        <f>IF(AH$287,AH261/AH$287*100,0)</f>
        <v>106.87346387420862</v>
      </c>
      <c r="AK261" s="21"/>
      <c r="AL261" s="70">
        <v>0</v>
      </c>
      <c r="AM261" s="21"/>
      <c r="AN261" s="66">
        <f>(AL261/$BJ261)</f>
        <v>0</v>
      </c>
      <c r="AO261" s="21"/>
      <c r="AP261" s="66">
        <f>IF(AN$287,AN261/AN$287*100,0)</f>
        <v>0</v>
      </c>
      <c r="AQ261" s="21"/>
      <c r="AR261" s="70">
        <f>(E261+M261+S261+AF261+AL261)</f>
        <v>11576216</v>
      </c>
      <c r="AS261" s="21"/>
      <c r="AT261" s="70">
        <v>131796</v>
      </c>
      <c r="AU261" s="21"/>
      <c r="AV261" s="71">
        <f>IF($AR261,AT261/$AR261*100,0)</f>
        <v>1.1385067452093154</v>
      </c>
      <c r="AW261" s="21"/>
      <c r="AX261" s="70">
        <v>57288</v>
      </c>
      <c r="AY261" s="21"/>
      <c r="AZ261" s="71">
        <f>IF($AR261,AX261/$AR261*100,0)</f>
        <v>0.49487673692336076</v>
      </c>
      <c r="BA261" s="21"/>
      <c r="BB261" s="70">
        <v>68553</v>
      </c>
      <c r="BC261" s="21"/>
      <c r="BD261" s="71">
        <f>IF($AR261,BB261/$AR261*100,0)</f>
        <v>0.59218832820673006</v>
      </c>
      <c r="BE261" s="21"/>
      <c r="BF261" s="70">
        <v>0</v>
      </c>
      <c r="BG261" s="21"/>
      <c r="BH261" s="10">
        <v>18</v>
      </c>
      <c r="BI261" s="21"/>
      <c r="BJ261" s="96">
        <v>23292</v>
      </c>
      <c r="BK261" s="21"/>
      <c r="BL261" s="96">
        <f>IF(E261,$BJ261,0)</f>
        <v>23292</v>
      </c>
      <c r="BM261" s="21"/>
      <c r="BN261" s="96">
        <f>IF(M261,$BJ261,0)</f>
        <v>23292</v>
      </c>
      <c r="BO261" s="21"/>
      <c r="BP261" s="96">
        <f>IF(S261,$BJ261,0)</f>
        <v>0</v>
      </c>
      <c r="BQ261" s="21"/>
      <c r="BR261" s="96">
        <f>IF(AF261,$BJ261,0)</f>
        <v>23292</v>
      </c>
      <c r="BS261" s="21"/>
      <c r="BT261" s="96">
        <f>IF(AL261,$BJ261,0)</f>
        <v>0</v>
      </c>
    </row>
    <row r="262" spans="1:72" ht="8.85" customHeight="1" x14ac:dyDescent="0.3">
      <c r="A262" s="10">
        <v>19</v>
      </c>
      <c r="B262" s="18"/>
      <c r="C262" s="10" t="s">
        <v>236</v>
      </c>
      <c r="D262" s="21"/>
      <c r="E262" s="70">
        <v>13781380</v>
      </c>
      <c r="F262" s="21"/>
      <c r="G262" s="66">
        <f>(E262/$BJ262)</f>
        <v>323.38511357236717</v>
      </c>
      <c r="H262" s="21"/>
      <c r="I262" s="66">
        <f>IF(G$287,G262/G$287*100,0)</f>
        <v>100.10915161821876</v>
      </c>
      <c r="J262" s="21"/>
      <c r="K262" s="70">
        <v>0</v>
      </c>
      <c r="L262" s="21"/>
      <c r="M262" s="70">
        <v>558574</v>
      </c>
      <c r="N262" s="21"/>
      <c r="O262" s="66">
        <f>(M262/$BJ262)</f>
        <v>13.107142857142858</v>
      </c>
      <c r="P262" s="21"/>
      <c r="Q262" s="66">
        <f>IF(O$287,O262/O$287*100,0)</f>
        <v>27.505581928899918</v>
      </c>
      <c r="R262" s="21"/>
      <c r="S262" s="70">
        <v>0</v>
      </c>
      <c r="T262" s="21"/>
      <c r="U262" s="71">
        <f>(S262/$BJ262)</f>
        <v>0</v>
      </c>
      <c r="V262" s="21"/>
      <c r="W262" s="71">
        <f>IF(U$287,U262/U$287*100,0)</f>
        <v>0</v>
      </c>
      <c r="X262" s="21"/>
      <c r="Y262" s="70">
        <v>0</v>
      </c>
      <c r="Z262" s="21"/>
      <c r="AA262" s="70">
        <v>0</v>
      </c>
      <c r="AB262" s="21"/>
      <c r="AC262" s="70">
        <v>0</v>
      </c>
      <c r="AD262" s="21"/>
      <c r="AE262" s="21"/>
      <c r="AF262" s="70">
        <v>0</v>
      </c>
      <c r="AG262" s="21"/>
      <c r="AH262" s="66">
        <f>(AF262/$BJ262)</f>
        <v>0</v>
      </c>
      <c r="AI262" s="21"/>
      <c r="AJ262" s="66">
        <f>IF(AH$287,AH262/AH$287*100,0)</f>
        <v>0</v>
      </c>
      <c r="AK262" s="21"/>
      <c r="AL262" s="70">
        <v>0</v>
      </c>
      <c r="AM262" s="21"/>
      <c r="AN262" s="66">
        <f>(AL262/$BJ262)</f>
        <v>0</v>
      </c>
      <c r="AO262" s="21"/>
      <c r="AP262" s="66">
        <f>IF(AN$287,AN262/AN$287*100,0)</f>
        <v>0</v>
      </c>
      <c r="AQ262" s="21"/>
      <c r="AR262" s="70">
        <f>(E262+M262+S262+AF262+AL262)</f>
        <v>14339954</v>
      </c>
      <c r="AS262" s="21"/>
      <c r="AT262" s="70">
        <v>1080543</v>
      </c>
      <c r="AU262" s="21"/>
      <c r="AV262" s="71">
        <f>IF($AR262,AT262/$AR262*100,0)</f>
        <v>7.5351915354819123</v>
      </c>
      <c r="AW262" s="21"/>
      <c r="AX262" s="70">
        <v>54880</v>
      </c>
      <c r="AY262" s="21"/>
      <c r="AZ262" s="71">
        <f>IF($AR262,AX262/$AR262*100,0)</f>
        <v>0.38270694592186277</v>
      </c>
      <c r="BA262" s="21"/>
      <c r="BB262" s="70">
        <v>47127</v>
      </c>
      <c r="BC262" s="21"/>
      <c r="BD262" s="71">
        <f>IF($AR262,BB262/$AR262*100,0)</f>
        <v>0.32864122158271913</v>
      </c>
      <c r="BE262" s="21"/>
      <c r="BF262" s="70">
        <v>173766</v>
      </c>
      <c r="BG262" s="21"/>
      <c r="BH262" s="10">
        <v>19</v>
      </c>
      <c r="BI262" s="21"/>
      <c r="BJ262" s="96">
        <v>42616</v>
      </c>
      <c r="BK262" s="21"/>
      <c r="BL262" s="96">
        <f>IF(E262,$BJ262,0)</f>
        <v>42616</v>
      </c>
      <c r="BM262" s="21"/>
      <c r="BN262" s="96">
        <f>IF(M262,$BJ262,0)</f>
        <v>42616</v>
      </c>
      <c r="BO262" s="21"/>
      <c r="BP262" s="96">
        <f>IF(S262,$BJ262,0)</f>
        <v>0</v>
      </c>
      <c r="BQ262" s="21"/>
      <c r="BR262" s="96">
        <f>IF(AF262,$BJ262,0)</f>
        <v>0</v>
      </c>
      <c r="BS262" s="21"/>
      <c r="BT262" s="96">
        <f>IF(AL262,$BJ262,0)</f>
        <v>0</v>
      </c>
    </row>
    <row r="263" spans="1:72" ht="8.85" customHeight="1" x14ac:dyDescent="0.3">
      <c r="A263" s="10">
        <v>20</v>
      </c>
      <c r="B263" s="18"/>
      <c r="C263" s="10" t="s">
        <v>237</v>
      </c>
      <c r="D263" s="21"/>
      <c r="E263" s="70">
        <v>1252500</v>
      </c>
      <c r="F263" s="21"/>
      <c r="G263" s="66">
        <f>(E263/$BJ263)</f>
        <v>255.87334014300308</v>
      </c>
      <c r="H263" s="21"/>
      <c r="I263" s="66">
        <f>IF(G$287,G263/G$287*100,0)</f>
        <v>79.209777841872636</v>
      </c>
      <c r="J263" s="21"/>
      <c r="K263" s="70">
        <v>0</v>
      </c>
      <c r="L263" s="21"/>
      <c r="M263" s="70">
        <v>17828</v>
      </c>
      <c r="N263" s="21"/>
      <c r="O263" s="66">
        <f>(M263/$BJ263)</f>
        <v>3.6420837589376913</v>
      </c>
      <c r="P263" s="21"/>
      <c r="Q263" s="66">
        <f>IF(O$287,O263/O$287*100,0)</f>
        <v>7.6429801914292659</v>
      </c>
      <c r="R263" s="21"/>
      <c r="S263" s="70">
        <v>0</v>
      </c>
      <c r="T263" s="21"/>
      <c r="U263" s="71">
        <f>(S263/$BJ263)</f>
        <v>0</v>
      </c>
      <c r="V263" s="21"/>
      <c r="W263" s="71">
        <f>IF(U$287,U263/U$287*100,0)</f>
        <v>0</v>
      </c>
      <c r="X263" s="21"/>
      <c r="Y263" s="70">
        <v>0</v>
      </c>
      <c r="Z263" s="21"/>
      <c r="AA263" s="70">
        <v>0</v>
      </c>
      <c r="AB263" s="21"/>
      <c r="AC263" s="70">
        <v>0</v>
      </c>
      <c r="AD263" s="21"/>
      <c r="AE263" s="21"/>
      <c r="AF263" s="70">
        <v>0</v>
      </c>
      <c r="AG263" s="21"/>
      <c r="AH263" s="66">
        <f>(AF263/$BJ263)</f>
        <v>0</v>
      </c>
      <c r="AI263" s="21"/>
      <c r="AJ263" s="66">
        <f>IF(AH$287,AH263/AH$287*100,0)</f>
        <v>0</v>
      </c>
      <c r="AK263" s="21"/>
      <c r="AL263" s="70">
        <v>33490</v>
      </c>
      <c r="AM263" s="21"/>
      <c r="AN263" s="66">
        <f>(AL263/$BJ263)</f>
        <v>6.8416751787538308</v>
      </c>
      <c r="AO263" s="21"/>
      <c r="AP263" s="66">
        <f>IF(AN$287,AN263/AN$287*100,0)</f>
        <v>24.749719055315069</v>
      </c>
      <c r="AQ263" s="21"/>
      <c r="AR263" s="70">
        <f>(E263+M263+S263+AF263+AL263)</f>
        <v>1303818</v>
      </c>
      <c r="AS263" s="21"/>
      <c r="AT263" s="70">
        <v>148067</v>
      </c>
      <c r="AU263" s="21"/>
      <c r="AV263" s="71">
        <f>IF($AR263,AT263/$AR263*100,0)</f>
        <v>11.356416309638307</v>
      </c>
      <c r="AW263" s="21"/>
      <c r="AX263" s="70">
        <v>1500</v>
      </c>
      <c r="AY263" s="21"/>
      <c r="AZ263" s="71">
        <f>IF($AR263,AX263/$AR263*100,0)</f>
        <v>0.11504673198253131</v>
      </c>
      <c r="BA263" s="21"/>
      <c r="BB263" s="70">
        <v>0</v>
      </c>
      <c r="BC263" s="21"/>
      <c r="BD263" s="71">
        <f>IF($AR263,BB263/$AR263*100,0)</f>
        <v>0</v>
      </c>
      <c r="BE263" s="21"/>
      <c r="BF263" s="70">
        <v>0</v>
      </c>
      <c r="BG263" s="21"/>
      <c r="BH263" s="10">
        <v>20</v>
      </c>
      <c r="BI263" s="21"/>
      <c r="BJ263" s="96">
        <v>4895</v>
      </c>
      <c r="BK263" s="21"/>
      <c r="BL263" s="96">
        <f>IF(E263,$BJ263,0)</f>
        <v>4895</v>
      </c>
      <c r="BM263" s="21"/>
      <c r="BN263" s="96">
        <f>IF(M263,$BJ263,0)</f>
        <v>4895</v>
      </c>
      <c r="BO263" s="21"/>
      <c r="BP263" s="96">
        <f>IF(S263,$BJ263,0)</f>
        <v>0</v>
      </c>
      <c r="BQ263" s="21"/>
      <c r="BR263" s="96">
        <f>IF(AF263,$BJ263,0)</f>
        <v>0</v>
      </c>
      <c r="BS263" s="21"/>
      <c r="BT263" s="96">
        <f>IF(AL263,$BJ263,0)</f>
        <v>4895</v>
      </c>
    </row>
    <row r="264" spans="1:72" ht="8.85" customHeight="1" x14ac:dyDescent="0.3">
      <c r="A264" s="41"/>
      <c r="D264" s="21"/>
      <c r="E264" s="27"/>
      <c r="F264" s="21"/>
      <c r="G264" s="21"/>
      <c r="H264" s="21"/>
      <c r="I264" s="21"/>
      <c r="J264" s="21"/>
      <c r="K264" s="27"/>
      <c r="L264" s="21"/>
      <c r="M264" s="27"/>
      <c r="N264" s="21"/>
      <c r="O264" s="21"/>
      <c r="P264" s="21"/>
      <c r="Q264" s="21"/>
      <c r="R264" s="21"/>
      <c r="S264" s="27"/>
      <c r="T264" s="21"/>
      <c r="U264" s="21"/>
      <c r="V264" s="21"/>
      <c r="W264" s="21"/>
      <c r="X264" s="21"/>
      <c r="Y264" s="27"/>
      <c r="Z264" s="21"/>
      <c r="AA264" s="27"/>
      <c r="AB264" s="21"/>
      <c r="AC264" s="27"/>
      <c r="AD264" s="21"/>
      <c r="AE264" s="21"/>
      <c r="AF264" s="27"/>
      <c r="AG264" s="21"/>
      <c r="AH264" s="21"/>
      <c r="AI264" s="21"/>
      <c r="AJ264" s="21"/>
      <c r="AK264" s="21"/>
      <c r="AL264" s="27"/>
      <c r="AM264" s="21"/>
      <c r="AN264" s="21"/>
      <c r="AO264" s="21"/>
      <c r="AP264" s="21"/>
      <c r="AQ264" s="21"/>
      <c r="AR264" s="27"/>
      <c r="AS264" s="21"/>
      <c r="AT264" s="27"/>
      <c r="AU264" s="21"/>
      <c r="AV264" s="21"/>
      <c r="AW264" s="21"/>
      <c r="AX264" s="27"/>
      <c r="AY264" s="21"/>
      <c r="AZ264" s="21"/>
      <c r="BA264" s="21"/>
      <c r="BB264" s="27"/>
      <c r="BC264" s="21"/>
      <c r="BD264" s="21"/>
      <c r="BE264" s="21"/>
      <c r="BF264" s="27"/>
      <c r="BG264" s="21"/>
      <c r="BH264" s="29"/>
      <c r="BI264" s="21"/>
      <c r="BJ264" s="27"/>
      <c r="BK264" s="21"/>
      <c r="BL264" s="21"/>
      <c r="BM264" s="21"/>
      <c r="BN264" s="21"/>
      <c r="BO264" s="21"/>
      <c r="BP264" s="21"/>
      <c r="BQ264" s="21"/>
      <c r="BR264" s="21"/>
      <c r="BS264" s="21"/>
      <c r="BT264" s="21"/>
    </row>
    <row r="265" spans="1:72" ht="8.85" customHeight="1" x14ac:dyDescent="0.3">
      <c r="A265" s="10">
        <v>21</v>
      </c>
      <c r="B265" s="18"/>
      <c r="C265" s="10" t="s">
        <v>238</v>
      </c>
      <c r="D265" s="21"/>
      <c r="E265" s="70">
        <v>1834729</v>
      </c>
      <c r="F265" s="21"/>
      <c r="G265" s="66">
        <f>(E265/$BJ265)</f>
        <v>307.42778150134046</v>
      </c>
      <c r="H265" s="21"/>
      <c r="I265" s="66">
        <f>IF(G$287,G265/G$287*100,0)</f>
        <v>95.169298456538854</v>
      </c>
      <c r="J265" s="21"/>
      <c r="K265" s="70">
        <v>0</v>
      </c>
      <c r="L265" s="21"/>
      <c r="M265" s="70">
        <v>440942</v>
      </c>
      <c r="N265" s="21"/>
      <c r="O265" s="66">
        <f>(M265/$BJ265)</f>
        <v>73.884383378016082</v>
      </c>
      <c r="P265" s="21"/>
      <c r="Q265" s="66">
        <f>IF(O$287,O265/O$287*100,0)</f>
        <v>155.04774628765023</v>
      </c>
      <c r="R265" s="21"/>
      <c r="S265" s="70">
        <v>0</v>
      </c>
      <c r="T265" s="21"/>
      <c r="U265" s="71">
        <f>(S265/$BJ265)</f>
        <v>0</v>
      </c>
      <c r="V265" s="21"/>
      <c r="W265" s="71">
        <f>IF(U$287,U265/U$287*100,0)</f>
        <v>0</v>
      </c>
      <c r="X265" s="21"/>
      <c r="Y265" s="70">
        <v>0</v>
      </c>
      <c r="Z265" s="21"/>
      <c r="AA265" s="70">
        <v>0</v>
      </c>
      <c r="AB265" s="21"/>
      <c r="AC265" s="70">
        <v>0</v>
      </c>
      <c r="AD265" s="21"/>
      <c r="AE265" s="21"/>
      <c r="AF265" s="70">
        <v>0</v>
      </c>
      <c r="AG265" s="21"/>
      <c r="AH265" s="66">
        <f>(AF265/$BJ265)</f>
        <v>0</v>
      </c>
      <c r="AI265" s="21"/>
      <c r="AJ265" s="66">
        <f>IF(AH$287,AH265/AH$287*100,0)</f>
        <v>0</v>
      </c>
      <c r="AK265" s="21"/>
      <c r="AL265" s="70">
        <v>0</v>
      </c>
      <c r="AM265" s="21"/>
      <c r="AN265" s="66">
        <f>(AL265/$BJ265)</f>
        <v>0</v>
      </c>
      <c r="AO265" s="21"/>
      <c r="AP265" s="66">
        <f>IF(AN$287,AN265/AN$287*100,0)</f>
        <v>0</v>
      </c>
      <c r="AQ265" s="21"/>
      <c r="AR265" s="70">
        <f>(E265+M265+S265+AF265+AL265)</f>
        <v>2275671</v>
      </c>
      <c r="AS265" s="21"/>
      <c r="AT265" s="70">
        <v>193840</v>
      </c>
      <c r="AU265" s="21"/>
      <c r="AV265" s="71">
        <f>IF($AR265,AT265/$AR265*100,0)</f>
        <v>8.5179272399217627</v>
      </c>
      <c r="AW265" s="21"/>
      <c r="AX265" s="70">
        <v>19954</v>
      </c>
      <c r="AY265" s="21"/>
      <c r="AZ265" s="71">
        <f>IF($AR265,AX265/$AR265*100,0)</f>
        <v>0.87684028139392733</v>
      </c>
      <c r="BA265" s="21"/>
      <c r="BB265" s="70">
        <v>0</v>
      </c>
      <c r="BC265" s="21"/>
      <c r="BD265" s="71">
        <f>IF($AR265,BB265/$AR265*100,0)</f>
        <v>0</v>
      </c>
      <c r="BE265" s="21"/>
      <c r="BF265" s="70">
        <v>326089</v>
      </c>
      <c r="BG265" s="21"/>
      <c r="BH265" s="10">
        <v>21</v>
      </c>
      <c r="BI265" s="21"/>
      <c r="BJ265" s="96">
        <v>5968</v>
      </c>
      <c r="BK265" s="21"/>
      <c r="BL265" s="96">
        <f>IF(E265,$BJ265,0)</f>
        <v>5968</v>
      </c>
      <c r="BM265" s="21"/>
      <c r="BN265" s="96">
        <f>IF(M265,$BJ265,0)</f>
        <v>5968</v>
      </c>
      <c r="BO265" s="21"/>
      <c r="BP265" s="96">
        <f>IF(S265,$BJ265,0)</f>
        <v>0</v>
      </c>
      <c r="BQ265" s="21"/>
      <c r="BR265" s="96">
        <f>IF(AF265,$BJ265,0)</f>
        <v>0</v>
      </c>
      <c r="BS265" s="21"/>
      <c r="BT265" s="96">
        <f>IF(AL265,$BJ265,0)</f>
        <v>0</v>
      </c>
    </row>
    <row r="266" spans="1:72" ht="8.85" customHeight="1" x14ac:dyDescent="0.3">
      <c r="A266" s="10">
        <v>22</v>
      </c>
      <c r="B266" s="18"/>
      <c r="C266" s="10" t="s">
        <v>190</v>
      </c>
      <c r="D266" s="21"/>
      <c r="E266" s="70">
        <v>1565042</v>
      </c>
      <c r="F266" s="21"/>
      <c r="G266" s="66">
        <f>(E266/$BJ266)</f>
        <v>331.50646049565768</v>
      </c>
      <c r="H266" s="21"/>
      <c r="I266" s="66">
        <f>IF(G$287,G266/G$287*100,0)</f>
        <v>102.62324740174624</v>
      </c>
      <c r="J266" s="21"/>
      <c r="K266" s="70">
        <v>0</v>
      </c>
      <c r="L266" s="21"/>
      <c r="M266" s="70">
        <v>69195</v>
      </c>
      <c r="N266" s="21"/>
      <c r="O266" s="66">
        <f>(M266/$BJ266)</f>
        <v>14.656852361787756</v>
      </c>
      <c r="P266" s="21"/>
      <c r="Q266" s="66">
        <f>IF(O$287,O266/O$287*100,0)</f>
        <v>30.757676013063801</v>
      </c>
      <c r="R266" s="21"/>
      <c r="S266" s="70">
        <v>0</v>
      </c>
      <c r="T266" s="21"/>
      <c r="U266" s="71">
        <f>(S266/$BJ266)</f>
        <v>0</v>
      </c>
      <c r="V266" s="21"/>
      <c r="W266" s="71">
        <f>IF(U$287,U266/U$287*100,0)</f>
        <v>0</v>
      </c>
      <c r="X266" s="21"/>
      <c r="Y266" s="70">
        <v>0</v>
      </c>
      <c r="Z266" s="21"/>
      <c r="AA266" s="70">
        <v>0</v>
      </c>
      <c r="AB266" s="21"/>
      <c r="AC266" s="70">
        <v>0</v>
      </c>
      <c r="AD266" s="21"/>
      <c r="AE266" s="21"/>
      <c r="AF266" s="70">
        <v>0</v>
      </c>
      <c r="AG266" s="21"/>
      <c r="AH266" s="66">
        <f>(AF266/$BJ266)</f>
        <v>0</v>
      </c>
      <c r="AI266" s="21"/>
      <c r="AJ266" s="66">
        <f>IF(AH$287,AH266/AH$287*100,0)</f>
        <v>0</v>
      </c>
      <c r="AK266" s="21"/>
      <c r="AL266" s="70">
        <v>0</v>
      </c>
      <c r="AM266" s="21"/>
      <c r="AN266" s="66">
        <f>(AL266/$BJ266)</f>
        <v>0</v>
      </c>
      <c r="AO266" s="21"/>
      <c r="AP266" s="66">
        <f>IF(AN$287,AN266/AN$287*100,0)</f>
        <v>0</v>
      </c>
      <c r="AQ266" s="21"/>
      <c r="AR266" s="70">
        <f>(E266+M266+S266+AF266+AL266)</f>
        <v>1634237</v>
      </c>
      <c r="AS266" s="21"/>
      <c r="AT266" s="70">
        <v>131779</v>
      </c>
      <c r="AU266" s="21"/>
      <c r="AV266" s="71">
        <f>IF($AR266,AT266/$AR266*100,0)</f>
        <v>8.0636407081714587</v>
      </c>
      <c r="AW266" s="21"/>
      <c r="AX266" s="70">
        <v>0</v>
      </c>
      <c r="AY266" s="21"/>
      <c r="AZ266" s="71">
        <f>IF($AR266,AX266/$AR266*100,0)</f>
        <v>0</v>
      </c>
      <c r="BA266" s="21"/>
      <c r="BB266" s="70">
        <v>0</v>
      </c>
      <c r="BC266" s="21"/>
      <c r="BD266" s="71">
        <f>IF($AR266,BB266/$AR266*100,0)</f>
        <v>0</v>
      </c>
      <c r="BE266" s="21"/>
      <c r="BF266" s="70">
        <v>0</v>
      </c>
      <c r="BG266" s="21"/>
      <c r="BH266" s="10">
        <v>22</v>
      </c>
      <c r="BI266" s="21"/>
      <c r="BJ266" s="96">
        <v>4721</v>
      </c>
      <c r="BK266" s="21"/>
      <c r="BL266" s="96">
        <f>IF(E266,$BJ266,0)</f>
        <v>4721</v>
      </c>
      <c r="BM266" s="21"/>
      <c r="BN266" s="96">
        <f>IF(M266,$BJ266,0)</f>
        <v>4721</v>
      </c>
      <c r="BO266" s="21"/>
      <c r="BP266" s="96">
        <f>IF(S266,$BJ266,0)</f>
        <v>0</v>
      </c>
      <c r="BQ266" s="21"/>
      <c r="BR266" s="96">
        <f>IF(AF266,$BJ266,0)</f>
        <v>0</v>
      </c>
      <c r="BS266" s="21"/>
      <c r="BT266" s="96">
        <f>IF(AL266,$BJ266,0)</f>
        <v>0</v>
      </c>
    </row>
    <row r="267" spans="1:72" ht="8.85" customHeight="1" x14ac:dyDescent="0.3">
      <c r="A267" s="10">
        <v>23</v>
      </c>
      <c r="B267" s="18"/>
      <c r="C267" s="10" t="s">
        <v>198</v>
      </c>
      <c r="D267" s="21"/>
      <c r="E267" s="70">
        <v>3112171</v>
      </c>
      <c r="F267" s="21"/>
      <c r="G267" s="66">
        <f>(E267/$BJ267)</f>
        <v>342.52377283733216</v>
      </c>
      <c r="H267" s="21"/>
      <c r="I267" s="66">
        <f>IF(G$287,G267/G$287*100,0)</f>
        <v>106.03383665075059</v>
      </c>
      <c r="J267" s="21"/>
      <c r="K267" s="70">
        <v>0</v>
      </c>
      <c r="L267" s="21"/>
      <c r="M267" s="70">
        <v>850554</v>
      </c>
      <c r="N267" s="21"/>
      <c r="O267" s="66">
        <f>(M267/$BJ267)</f>
        <v>93.611490204710549</v>
      </c>
      <c r="P267" s="21"/>
      <c r="Q267" s="66">
        <f>IF(O$287,O267/O$287*100,0)</f>
        <v>196.44544515732477</v>
      </c>
      <c r="R267" s="21"/>
      <c r="S267" s="70">
        <v>0</v>
      </c>
      <c r="T267" s="21"/>
      <c r="U267" s="71">
        <f>(S267/$BJ267)</f>
        <v>0</v>
      </c>
      <c r="V267" s="21"/>
      <c r="W267" s="71">
        <f>IF(U$287,U267/U$287*100,0)</f>
        <v>0</v>
      </c>
      <c r="X267" s="21"/>
      <c r="Y267" s="70">
        <v>0</v>
      </c>
      <c r="Z267" s="21"/>
      <c r="AA267" s="70">
        <v>0</v>
      </c>
      <c r="AB267" s="21"/>
      <c r="AC267" s="70">
        <v>0</v>
      </c>
      <c r="AD267" s="21"/>
      <c r="AE267" s="21"/>
      <c r="AF267" s="70">
        <v>189584</v>
      </c>
      <c r="AG267" s="21"/>
      <c r="AH267" s="66">
        <f>(AF267/$BJ267)</f>
        <v>20.865507373981949</v>
      </c>
      <c r="AI267" s="21"/>
      <c r="AJ267" s="66">
        <f>IF(AH$287,AH267/AH$287*100,0)</f>
        <v>86.353098857723808</v>
      </c>
      <c r="AK267" s="21"/>
      <c r="AL267" s="70">
        <v>382632</v>
      </c>
      <c r="AM267" s="21"/>
      <c r="AN267" s="66">
        <f>(AL267/$BJ267)</f>
        <v>42.112260620735199</v>
      </c>
      <c r="AO267" s="21"/>
      <c r="AP267" s="66">
        <f>IF(AN$287,AN267/AN$287*100,0)</f>
        <v>152.34085102199293</v>
      </c>
      <c r="AQ267" s="21"/>
      <c r="AR267" s="70">
        <f>(E267+M267+S267+AF267+AL267)</f>
        <v>4534941</v>
      </c>
      <c r="AS267" s="21"/>
      <c r="AT267" s="70">
        <v>310711</v>
      </c>
      <c r="AU267" s="21"/>
      <c r="AV267" s="71">
        <f>IF($AR267,AT267/$AR267*100,0)</f>
        <v>6.8514893578549314</v>
      </c>
      <c r="AW267" s="21"/>
      <c r="AX267" s="70">
        <v>97437</v>
      </c>
      <c r="AY267" s="21"/>
      <c r="AZ267" s="71">
        <f>IF($AR267,AX267/$AR267*100,0)</f>
        <v>2.1485836309667534</v>
      </c>
      <c r="BA267" s="21"/>
      <c r="BB267" s="70">
        <v>0</v>
      </c>
      <c r="BC267" s="21"/>
      <c r="BD267" s="71">
        <f>IF($AR267,BB267/$AR267*100,0)</f>
        <v>0</v>
      </c>
      <c r="BE267" s="21"/>
      <c r="BF267" s="70">
        <v>16939</v>
      </c>
      <c r="BG267" s="21"/>
      <c r="BH267" s="10">
        <v>23</v>
      </c>
      <c r="BI267" s="21"/>
      <c r="BJ267" s="96">
        <v>9086</v>
      </c>
      <c r="BK267" s="21"/>
      <c r="BL267" s="96">
        <f>IF(E267,$BJ267,0)</f>
        <v>9086</v>
      </c>
      <c r="BM267" s="21"/>
      <c r="BN267" s="96">
        <f>IF(M267,$BJ267,0)</f>
        <v>9086</v>
      </c>
      <c r="BO267" s="21"/>
      <c r="BP267" s="96">
        <f>IF(S267,$BJ267,0)</f>
        <v>0</v>
      </c>
      <c r="BQ267" s="21"/>
      <c r="BR267" s="96">
        <f>IF(AF267,$BJ267,0)</f>
        <v>9086</v>
      </c>
      <c r="BS267" s="21"/>
      <c r="BT267" s="96">
        <f>IF(AL267,$BJ267,0)</f>
        <v>9086</v>
      </c>
    </row>
    <row r="268" spans="1:72" ht="8.85" customHeight="1" x14ac:dyDescent="0.3">
      <c r="A268" s="10">
        <v>24</v>
      </c>
      <c r="B268" s="18"/>
      <c r="C268" s="37" t="s">
        <v>239</v>
      </c>
      <c r="D268" s="21"/>
      <c r="E268" s="70">
        <v>2538055</v>
      </c>
      <c r="F268" s="21"/>
      <c r="G268" s="66">
        <f>(E268/$BJ268)</f>
        <v>328.46576938009576</v>
      </c>
      <c r="H268" s="21"/>
      <c r="I268" s="66">
        <f>IF(G$287,G268/G$287*100,0)</f>
        <v>101.68195172938425</v>
      </c>
      <c r="J268" s="21"/>
      <c r="K268" s="70">
        <v>0</v>
      </c>
      <c r="L268" s="21"/>
      <c r="M268" s="70">
        <v>118143</v>
      </c>
      <c r="N268" s="21"/>
      <c r="O268" s="66">
        <f>(M268/$BJ268)</f>
        <v>15.289633751779474</v>
      </c>
      <c r="P268" s="21"/>
      <c r="Q268" s="66">
        <f>IF(O$287,O268/O$287*100,0)</f>
        <v>32.085579474191903</v>
      </c>
      <c r="R268" s="21"/>
      <c r="S268" s="70">
        <v>0</v>
      </c>
      <c r="T268" s="21"/>
      <c r="U268" s="71">
        <f>(S268/$BJ268)</f>
        <v>0</v>
      </c>
      <c r="V268" s="21"/>
      <c r="W268" s="71">
        <f>IF(U$287,U268/U$287*100,0)</f>
        <v>0</v>
      </c>
      <c r="X268" s="21"/>
      <c r="Y268" s="70">
        <v>0</v>
      </c>
      <c r="Z268" s="21"/>
      <c r="AA268" s="70">
        <v>0</v>
      </c>
      <c r="AB268" s="21"/>
      <c r="AC268" s="70">
        <v>0</v>
      </c>
      <c r="AD268" s="21"/>
      <c r="AE268" s="21"/>
      <c r="AF268" s="70">
        <v>0</v>
      </c>
      <c r="AG268" s="21"/>
      <c r="AH268" s="66">
        <f>(AF268/$BJ268)</f>
        <v>0</v>
      </c>
      <c r="AI268" s="21"/>
      <c r="AJ268" s="66">
        <f>IF(AH$287,AH268/AH$287*100,0)</f>
        <v>0</v>
      </c>
      <c r="AK268" s="21"/>
      <c r="AL268" s="70">
        <v>0</v>
      </c>
      <c r="AM268" s="21"/>
      <c r="AN268" s="66">
        <f>(AL268/$BJ268)</f>
        <v>0</v>
      </c>
      <c r="AO268" s="21"/>
      <c r="AP268" s="66">
        <f>IF(AN$287,AN268/AN$287*100,0)</f>
        <v>0</v>
      </c>
      <c r="AQ268" s="21"/>
      <c r="AR268" s="70">
        <f>(E268+M268+S268+AF268+AL268)</f>
        <v>2656198</v>
      </c>
      <c r="AS268" s="21"/>
      <c r="AT268" s="70">
        <v>146751</v>
      </c>
      <c r="AU268" s="21"/>
      <c r="AV268" s="71">
        <f>IF($AR268,AT268/$AR268*100,0)</f>
        <v>5.5248516865083097</v>
      </c>
      <c r="AW268" s="21"/>
      <c r="AX268" s="70">
        <v>21791</v>
      </c>
      <c r="AY268" s="21"/>
      <c r="AZ268" s="71">
        <f>IF($AR268,AX268/$AR268*100,0)</f>
        <v>0.82038311902953021</v>
      </c>
      <c r="BA268" s="21"/>
      <c r="BB268" s="70">
        <v>0</v>
      </c>
      <c r="BC268" s="21"/>
      <c r="BD268" s="71">
        <f>IF($AR268,BB268/$AR268*100,0)</f>
        <v>0</v>
      </c>
      <c r="BE268" s="21"/>
      <c r="BF268" s="70">
        <v>0</v>
      </c>
      <c r="BG268" s="21"/>
      <c r="BH268" s="10">
        <v>24</v>
      </c>
      <c r="BI268" s="21"/>
      <c r="BJ268" s="96">
        <v>7727</v>
      </c>
      <c r="BK268" s="21"/>
      <c r="BL268" s="96">
        <f>IF(E268,$BJ268,0)</f>
        <v>7727</v>
      </c>
      <c r="BM268" s="21"/>
      <c r="BN268" s="96">
        <f>IF(M268,$BJ268,0)</f>
        <v>7727</v>
      </c>
      <c r="BO268" s="21"/>
      <c r="BP268" s="96">
        <f>IF(S268,$BJ268,0)</f>
        <v>0</v>
      </c>
      <c r="BQ268" s="21"/>
      <c r="BR268" s="96">
        <f>IF(AF268,$BJ268,0)</f>
        <v>0</v>
      </c>
      <c r="BS268" s="21"/>
      <c r="BT268" s="96">
        <f>IF(AL268,$BJ268,0)</f>
        <v>0</v>
      </c>
    </row>
    <row r="269" spans="1:72" ht="8.85" customHeight="1" x14ac:dyDescent="0.3">
      <c r="A269" s="10">
        <v>25</v>
      </c>
      <c r="B269" s="18"/>
      <c r="C269" s="10" t="s">
        <v>240</v>
      </c>
      <c r="D269" s="21"/>
      <c r="E269" s="70">
        <v>2107363</v>
      </c>
      <c r="F269" s="21"/>
      <c r="G269" s="66">
        <f>(E269/$BJ269)</f>
        <v>361.90331444272709</v>
      </c>
      <c r="H269" s="21"/>
      <c r="I269" s="66">
        <f>IF(G$287,G269/G$287*100,0)</f>
        <v>112.03309075195062</v>
      </c>
      <c r="J269" s="21"/>
      <c r="K269" s="70">
        <v>0</v>
      </c>
      <c r="L269" s="21"/>
      <c r="M269" s="70">
        <v>910987</v>
      </c>
      <c r="N269" s="21"/>
      <c r="O269" s="66">
        <f>(M269/$BJ269)</f>
        <v>156.44633350506612</v>
      </c>
      <c r="P269" s="21"/>
      <c r="Q269" s="66">
        <f>IF(O$287,O269/O$287*100,0)</f>
        <v>328.30552703975127</v>
      </c>
      <c r="R269" s="21"/>
      <c r="S269" s="70">
        <v>0</v>
      </c>
      <c r="T269" s="21"/>
      <c r="U269" s="71">
        <f>(S269/$BJ269)</f>
        <v>0</v>
      </c>
      <c r="V269" s="21"/>
      <c r="W269" s="71">
        <f>IF(U$287,U269/U$287*100,0)</f>
        <v>0</v>
      </c>
      <c r="X269" s="21"/>
      <c r="Y269" s="70">
        <v>0</v>
      </c>
      <c r="Z269" s="21"/>
      <c r="AA269" s="70">
        <v>0</v>
      </c>
      <c r="AB269" s="21"/>
      <c r="AC269" s="70">
        <v>0</v>
      </c>
      <c r="AD269" s="21"/>
      <c r="AE269" s="21"/>
      <c r="AF269" s="70">
        <v>0</v>
      </c>
      <c r="AG269" s="21"/>
      <c r="AH269" s="66">
        <f>(AF269/$BJ269)</f>
        <v>0</v>
      </c>
      <c r="AI269" s="21"/>
      <c r="AJ269" s="66">
        <f>IF(AH$287,AH269/AH$287*100,0)</f>
        <v>0</v>
      </c>
      <c r="AK269" s="21"/>
      <c r="AL269" s="70">
        <v>0</v>
      </c>
      <c r="AM269" s="21"/>
      <c r="AN269" s="66">
        <f>(AL269/$BJ269)</f>
        <v>0</v>
      </c>
      <c r="AO269" s="21"/>
      <c r="AP269" s="66">
        <f>IF(AN$287,AN269/AN$287*100,0)</f>
        <v>0</v>
      </c>
      <c r="AQ269" s="21"/>
      <c r="AR269" s="70">
        <f>(E269+M269+S269+AF269+AL269)</f>
        <v>3018350</v>
      </c>
      <c r="AS269" s="21"/>
      <c r="AT269" s="70">
        <v>234479</v>
      </c>
      <c r="AU269" s="21"/>
      <c r="AV269" s="71">
        <f>IF($AR269,AT269/$AR269*100,0)</f>
        <v>7.7684496496430171</v>
      </c>
      <c r="AW269" s="21"/>
      <c r="AX269" s="70">
        <v>57633</v>
      </c>
      <c r="AY269" s="21"/>
      <c r="AZ269" s="71">
        <f>IF($AR269,AX269/$AR269*100,0)</f>
        <v>1.9094207099905578</v>
      </c>
      <c r="BA269" s="21"/>
      <c r="BB269" s="70">
        <v>0</v>
      </c>
      <c r="BC269" s="21"/>
      <c r="BD269" s="71">
        <f>IF($AR269,BB269/$AR269*100,0)</f>
        <v>0</v>
      </c>
      <c r="BE269" s="21"/>
      <c r="BF269" s="70">
        <v>527316</v>
      </c>
      <c r="BG269" s="21"/>
      <c r="BH269" s="10">
        <v>25</v>
      </c>
      <c r="BI269" s="21"/>
      <c r="BJ269" s="96">
        <v>5823</v>
      </c>
      <c r="BK269" s="21"/>
      <c r="BL269" s="96">
        <f>IF(E269,$BJ269,0)</f>
        <v>5823</v>
      </c>
      <c r="BM269" s="21"/>
      <c r="BN269" s="96">
        <f>IF(M269,$BJ269,0)</f>
        <v>5823</v>
      </c>
      <c r="BO269" s="21"/>
      <c r="BP269" s="96">
        <f>IF(S269,$BJ269,0)</f>
        <v>0</v>
      </c>
      <c r="BQ269" s="21"/>
      <c r="BR269" s="96">
        <f>IF(AF269,$BJ269,0)</f>
        <v>0</v>
      </c>
      <c r="BS269" s="21"/>
      <c r="BT269" s="96">
        <f>IF(AL269,$BJ269,0)</f>
        <v>0</v>
      </c>
    </row>
    <row r="270" spans="1:72"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7"/>
      <c r="AS270" s="21"/>
      <c r="AT270" s="21"/>
      <c r="AU270" s="21"/>
      <c r="AV270" s="21"/>
      <c r="AW270" s="21"/>
      <c r="AX270" s="21"/>
      <c r="AY270" s="21"/>
      <c r="AZ270" s="21"/>
      <c r="BA270" s="21"/>
      <c r="BB270" s="21"/>
      <c r="BC270" s="21"/>
      <c r="BD270" s="21"/>
      <c r="BE270" s="21"/>
      <c r="BF270" s="21"/>
      <c r="BG270" s="21"/>
      <c r="BH270" s="29"/>
      <c r="BI270" s="21"/>
      <c r="BJ270" s="27"/>
      <c r="BK270" s="21"/>
      <c r="BL270" s="21"/>
      <c r="BM270" s="21"/>
      <c r="BN270" s="21"/>
      <c r="BO270" s="21"/>
      <c r="BP270" s="21"/>
      <c r="BQ270" s="21"/>
      <c r="BR270" s="21"/>
      <c r="BS270" s="21"/>
      <c r="BT270" s="21"/>
    </row>
    <row r="271" spans="1:72" ht="8.85" customHeight="1" x14ac:dyDescent="0.3">
      <c r="A271" s="10">
        <v>26</v>
      </c>
      <c r="B271" s="18"/>
      <c r="C271" s="10" t="s">
        <v>241</v>
      </c>
      <c r="D271" s="21"/>
      <c r="E271" s="70">
        <v>0</v>
      </c>
      <c r="F271" s="21"/>
      <c r="G271" s="66">
        <v>0</v>
      </c>
      <c r="H271" s="21"/>
      <c r="I271" s="66">
        <f>IF(G$287,G271/G$287*100,0)</f>
        <v>0</v>
      </c>
      <c r="J271" s="21"/>
      <c r="K271" s="70">
        <v>0</v>
      </c>
      <c r="L271" s="21"/>
      <c r="M271" s="70">
        <v>0</v>
      </c>
      <c r="N271" s="21"/>
      <c r="O271" s="66">
        <v>0</v>
      </c>
      <c r="P271" s="21"/>
      <c r="Q271" s="66">
        <f>IF(O$287,O271/O$287*100,0)</f>
        <v>0</v>
      </c>
      <c r="R271" s="21"/>
      <c r="S271" s="70">
        <v>0</v>
      </c>
      <c r="T271" s="21"/>
      <c r="U271" s="71">
        <v>0</v>
      </c>
      <c r="V271" s="21"/>
      <c r="W271" s="71">
        <f>IF(U$287,U271/U$287*100,0)</f>
        <v>0</v>
      </c>
      <c r="X271" s="21"/>
      <c r="Y271" s="70">
        <v>0</v>
      </c>
      <c r="Z271" s="21"/>
      <c r="AA271" s="70">
        <v>0</v>
      </c>
      <c r="AB271" s="21"/>
      <c r="AC271" s="70">
        <v>0</v>
      </c>
      <c r="AD271" s="21"/>
      <c r="AE271" s="21"/>
      <c r="AF271" s="70">
        <v>0</v>
      </c>
      <c r="AG271" s="21"/>
      <c r="AH271" s="66">
        <v>0</v>
      </c>
      <c r="AI271" s="21"/>
      <c r="AJ271" s="66">
        <f>IF(AH$287,AH271/AH$287*100,0)</f>
        <v>0</v>
      </c>
      <c r="AK271" s="21"/>
      <c r="AL271" s="70">
        <v>0</v>
      </c>
      <c r="AM271" s="21"/>
      <c r="AN271" s="66">
        <v>0</v>
      </c>
      <c r="AO271" s="21"/>
      <c r="AP271" s="66">
        <f>IF(AN$287,AN271/AN$287*100,0)</f>
        <v>0</v>
      </c>
      <c r="AQ271" s="21"/>
      <c r="AR271" s="70">
        <f>(E271+M271+S271+AF271+AL271)</f>
        <v>0</v>
      </c>
      <c r="AS271" s="21"/>
      <c r="AT271" s="70">
        <v>0</v>
      </c>
      <c r="AU271" s="21"/>
      <c r="AV271" s="71">
        <f>IF($AR271,AT271/$AR271*100,0)</f>
        <v>0</v>
      </c>
      <c r="AW271" s="21"/>
      <c r="AX271" s="70">
        <v>0</v>
      </c>
      <c r="AY271" s="21"/>
      <c r="AZ271" s="71">
        <f>IF($AR271,AX271/$AR271*100,0)</f>
        <v>0</v>
      </c>
      <c r="BA271" s="21"/>
      <c r="BB271" s="70">
        <v>0</v>
      </c>
      <c r="BC271" s="21"/>
      <c r="BD271" s="71">
        <f>IF($AR271,BB271/$AR271*100,0)</f>
        <v>0</v>
      </c>
      <c r="BE271" s="21"/>
      <c r="BF271" s="70">
        <v>0</v>
      </c>
      <c r="BG271" s="21"/>
      <c r="BH271" s="10">
        <v>26</v>
      </c>
      <c r="BI271" s="21"/>
      <c r="BJ271" s="96">
        <v>0</v>
      </c>
      <c r="BK271" s="21"/>
      <c r="BL271" s="96">
        <f>IF(E271,$BJ271,0)</f>
        <v>0</v>
      </c>
      <c r="BM271" s="21"/>
      <c r="BN271" s="96">
        <f>IF(M271,$BJ271,0)</f>
        <v>0</v>
      </c>
      <c r="BO271" s="21"/>
      <c r="BP271" s="96">
        <f>IF(S271,$BJ271,0)</f>
        <v>0</v>
      </c>
      <c r="BQ271" s="21"/>
      <c r="BR271" s="96">
        <f>IF(AF271,$BJ271,0)</f>
        <v>0</v>
      </c>
      <c r="BS271" s="21"/>
      <c r="BT271" s="96">
        <f>IF(AL271,$BJ271,0)</f>
        <v>0</v>
      </c>
    </row>
    <row r="272" spans="1:72" ht="8.85" customHeight="1" x14ac:dyDescent="0.3">
      <c r="A272" s="10">
        <v>27</v>
      </c>
      <c r="B272" s="18"/>
      <c r="C272" s="10" t="s">
        <v>242</v>
      </c>
      <c r="D272" s="21"/>
      <c r="E272" s="70">
        <v>2302336</v>
      </c>
      <c r="F272" s="21"/>
      <c r="G272" s="66">
        <f>(E272/$BJ272)</f>
        <v>284.62554085795523</v>
      </c>
      <c r="H272" s="21"/>
      <c r="I272" s="66">
        <f>IF(G$287,G272/G$287*100,0)</f>
        <v>88.11049188196553</v>
      </c>
      <c r="J272" s="21"/>
      <c r="K272" s="70">
        <v>0</v>
      </c>
      <c r="L272" s="21"/>
      <c r="M272" s="70">
        <v>248901</v>
      </c>
      <c r="N272" s="21"/>
      <c r="O272" s="66">
        <f>(M272/$BJ272)</f>
        <v>30.770305352948448</v>
      </c>
      <c r="P272" s="21"/>
      <c r="Q272" s="66">
        <f>IF(O$287,O272/O$287*100,0)</f>
        <v>64.572055411875084</v>
      </c>
      <c r="R272" s="21"/>
      <c r="S272" s="70">
        <v>0</v>
      </c>
      <c r="T272" s="21"/>
      <c r="U272" s="71">
        <f>(S272/$BJ272)</f>
        <v>0</v>
      </c>
      <c r="V272" s="21"/>
      <c r="W272" s="71">
        <f>IF(U$287,U272/U$287*100,0)</f>
        <v>0</v>
      </c>
      <c r="X272" s="21"/>
      <c r="Y272" s="70">
        <v>0</v>
      </c>
      <c r="Z272" s="21"/>
      <c r="AA272" s="70">
        <v>0</v>
      </c>
      <c r="AB272" s="21"/>
      <c r="AC272" s="70">
        <v>0</v>
      </c>
      <c r="AD272" s="21"/>
      <c r="AE272" s="21"/>
      <c r="AF272" s="70">
        <v>0</v>
      </c>
      <c r="AG272" s="21"/>
      <c r="AH272" s="66">
        <f>(AF272/$BJ272)</f>
        <v>0</v>
      </c>
      <c r="AI272" s="21"/>
      <c r="AJ272" s="66">
        <f>IF(AH$287,AH272/AH$287*100,0)</f>
        <v>0</v>
      </c>
      <c r="AK272" s="21"/>
      <c r="AL272" s="70">
        <v>354485</v>
      </c>
      <c r="AM272" s="21"/>
      <c r="AN272" s="66">
        <f>(AL272/$BJ272)</f>
        <v>43.823093089380642</v>
      </c>
      <c r="AO272" s="21"/>
      <c r="AP272" s="66">
        <f>IF(AN$287,AN272/AN$287*100,0)</f>
        <v>158.52977724888788</v>
      </c>
      <c r="AQ272" s="21"/>
      <c r="AR272" s="70">
        <f>(E272+M272+S272+AF272+AL272)</f>
        <v>2905722</v>
      </c>
      <c r="AS272" s="21"/>
      <c r="AT272" s="70">
        <v>311821</v>
      </c>
      <c r="AU272" s="21"/>
      <c r="AV272" s="71">
        <f>IF($AR272,AT272/$AR272*100,0)</f>
        <v>10.731274361415167</v>
      </c>
      <c r="AW272" s="21"/>
      <c r="AX272" s="70">
        <v>98812</v>
      </c>
      <c r="AY272" s="21"/>
      <c r="AZ272" s="71">
        <f>IF($AR272,AX272/$AR272*100,0)</f>
        <v>3.4006006080416507</v>
      </c>
      <c r="BA272" s="21"/>
      <c r="BB272" s="70">
        <v>0</v>
      </c>
      <c r="BC272" s="21"/>
      <c r="BD272" s="71">
        <f>IF($AR272,BB272/$AR272*100,0)</f>
        <v>0</v>
      </c>
      <c r="BE272" s="21"/>
      <c r="BF272" s="70">
        <v>0</v>
      </c>
      <c r="BG272" s="21"/>
      <c r="BH272" s="10">
        <v>27</v>
      </c>
      <c r="BI272" s="21"/>
      <c r="BJ272" s="96">
        <v>8089</v>
      </c>
      <c r="BK272" s="21"/>
      <c r="BL272" s="96">
        <f>IF(E272,$BJ272,0)</f>
        <v>8089</v>
      </c>
      <c r="BM272" s="21"/>
      <c r="BN272" s="96">
        <f>IF(M272,$BJ272,0)</f>
        <v>8089</v>
      </c>
      <c r="BO272" s="21"/>
      <c r="BP272" s="96">
        <f>IF(S272,$BJ272,0)</f>
        <v>0</v>
      </c>
      <c r="BQ272" s="21"/>
      <c r="BR272" s="96">
        <f>IF(AF272,$BJ272,0)</f>
        <v>0</v>
      </c>
      <c r="BS272" s="21"/>
      <c r="BT272" s="96">
        <f>IF(AL272,$BJ272,0)</f>
        <v>8089</v>
      </c>
    </row>
    <row r="273" spans="1:72" ht="8.85" customHeight="1" x14ac:dyDescent="0.3">
      <c r="A273" s="10">
        <v>28</v>
      </c>
      <c r="B273" s="18"/>
      <c r="C273" s="10" t="s">
        <v>243</v>
      </c>
      <c r="D273" s="21"/>
      <c r="E273" s="70">
        <v>2731495</v>
      </c>
      <c r="F273" s="21"/>
      <c r="G273" s="66">
        <f>(E273/$BJ273)</f>
        <v>335.48206828788994</v>
      </c>
      <c r="H273" s="21"/>
      <c r="I273" s="66">
        <f>IF(G$287,G273/G$287*100,0)</f>
        <v>103.85396182409733</v>
      </c>
      <c r="J273" s="21"/>
      <c r="K273" s="70">
        <v>0</v>
      </c>
      <c r="L273" s="21"/>
      <c r="M273" s="70">
        <v>1688655</v>
      </c>
      <c r="N273" s="21"/>
      <c r="O273" s="66">
        <f>(M273/$BJ273)</f>
        <v>207.40051584377304</v>
      </c>
      <c r="P273" s="21"/>
      <c r="Q273" s="66">
        <f>IF(O$287,O273/O$287*100,0)</f>
        <v>435.23382195595684</v>
      </c>
      <c r="R273" s="21"/>
      <c r="S273" s="70">
        <v>0</v>
      </c>
      <c r="T273" s="21"/>
      <c r="U273" s="71">
        <f>(S273/$BJ273)</f>
        <v>0</v>
      </c>
      <c r="V273" s="21"/>
      <c r="W273" s="71">
        <f>IF(U$287,U273/U$287*100,0)</f>
        <v>0</v>
      </c>
      <c r="X273" s="21"/>
      <c r="Y273" s="70">
        <v>0</v>
      </c>
      <c r="Z273" s="21"/>
      <c r="AA273" s="70">
        <v>0</v>
      </c>
      <c r="AB273" s="21"/>
      <c r="AC273" s="70">
        <v>0</v>
      </c>
      <c r="AD273" s="21"/>
      <c r="AE273" s="21"/>
      <c r="AF273" s="70">
        <v>0</v>
      </c>
      <c r="AG273" s="21"/>
      <c r="AH273" s="66">
        <f>(AF273/$BJ273)</f>
        <v>0</v>
      </c>
      <c r="AI273" s="21"/>
      <c r="AJ273" s="66">
        <f>IF(AH$287,AH273/AH$287*100,0)</f>
        <v>0</v>
      </c>
      <c r="AK273" s="21"/>
      <c r="AL273" s="70">
        <v>105611</v>
      </c>
      <c r="AM273" s="21"/>
      <c r="AN273" s="66">
        <f>(AL273/$BJ273)</f>
        <v>12.971137312699582</v>
      </c>
      <c r="AO273" s="21"/>
      <c r="AP273" s="66">
        <f>IF(AN$287,AN273/AN$287*100,0)</f>
        <v>46.923011679093349</v>
      </c>
      <c r="AQ273" s="21"/>
      <c r="AR273" s="70">
        <f>(E273+M273+S273+AF273+AL273)</f>
        <v>4525761</v>
      </c>
      <c r="AS273" s="21"/>
      <c r="AT273" s="70">
        <v>598971</v>
      </c>
      <c r="AU273" s="21"/>
      <c r="AV273" s="71">
        <f>IF($AR273,AT273/$AR273*100,0)</f>
        <v>13.234702406954321</v>
      </c>
      <c r="AW273" s="21"/>
      <c r="AX273" s="70">
        <v>18529</v>
      </c>
      <c r="AY273" s="21"/>
      <c r="AZ273" s="71">
        <f>IF($AR273,AX273/$AR273*100,0)</f>
        <v>0.40941180941724492</v>
      </c>
      <c r="BA273" s="21"/>
      <c r="BB273" s="70">
        <v>0</v>
      </c>
      <c r="BC273" s="21"/>
      <c r="BD273" s="71">
        <f>IF($AR273,BB273/$AR273*100,0)</f>
        <v>0</v>
      </c>
      <c r="BE273" s="21"/>
      <c r="BF273" s="70">
        <v>0</v>
      </c>
      <c r="BG273" s="21"/>
      <c r="BH273" s="10">
        <v>28</v>
      </c>
      <c r="BI273" s="21"/>
      <c r="BJ273" s="96">
        <v>8142</v>
      </c>
      <c r="BK273" s="21"/>
      <c r="BL273" s="96">
        <f>IF(E273,$BJ273,0)</f>
        <v>8142</v>
      </c>
      <c r="BM273" s="21"/>
      <c r="BN273" s="96">
        <f>IF(M273,$BJ273,0)</f>
        <v>8142</v>
      </c>
      <c r="BO273" s="21"/>
      <c r="BP273" s="96">
        <f>IF(S273,$BJ273,0)</f>
        <v>0</v>
      </c>
      <c r="BQ273" s="21"/>
      <c r="BR273" s="96">
        <f>IF(AF273,$BJ273,0)</f>
        <v>0</v>
      </c>
      <c r="BS273" s="21"/>
      <c r="BT273" s="96">
        <f>IF(AL273,$BJ273,0)</f>
        <v>8142</v>
      </c>
    </row>
    <row r="274" spans="1:72" ht="8.85" customHeight="1" x14ac:dyDescent="0.3">
      <c r="A274" s="10">
        <v>29</v>
      </c>
      <c r="B274" s="18"/>
      <c r="C274" s="10" t="s">
        <v>244</v>
      </c>
      <c r="D274" s="21"/>
      <c r="E274" s="70">
        <v>2336664</v>
      </c>
      <c r="F274" s="21"/>
      <c r="G274" s="66">
        <f>(E274/$BJ274)</f>
        <v>502.50838709677419</v>
      </c>
      <c r="H274" s="21"/>
      <c r="I274" s="66">
        <f>IF(G$287,G274/G$287*100,0)</f>
        <v>155.55969091335467</v>
      </c>
      <c r="J274" s="21"/>
      <c r="K274" s="70">
        <v>0</v>
      </c>
      <c r="L274" s="21"/>
      <c r="M274" s="70">
        <v>460099</v>
      </c>
      <c r="N274" s="21"/>
      <c r="O274" s="66">
        <f>(M274/$BJ274)</f>
        <v>98.946021505376351</v>
      </c>
      <c r="P274" s="21"/>
      <c r="Q274" s="66">
        <f>IF(O$287,O274/O$287*100,0)</f>
        <v>207.64005784614449</v>
      </c>
      <c r="R274" s="21"/>
      <c r="S274" s="70">
        <v>0</v>
      </c>
      <c r="T274" s="21"/>
      <c r="U274" s="71">
        <f>(S274/$BJ274)</f>
        <v>0</v>
      </c>
      <c r="V274" s="21"/>
      <c r="W274" s="71">
        <f>IF(U$287,U274/U$287*100,0)</f>
        <v>0</v>
      </c>
      <c r="X274" s="21"/>
      <c r="Y274" s="70">
        <v>0</v>
      </c>
      <c r="Z274" s="21"/>
      <c r="AA274" s="70">
        <v>0</v>
      </c>
      <c r="AB274" s="21"/>
      <c r="AC274" s="70">
        <v>0</v>
      </c>
      <c r="AD274" s="21"/>
      <c r="AE274" s="21"/>
      <c r="AF274" s="70">
        <v>190304</v>
      </c>
      <c r="AG274" s="21"/>
      <c r="AH274" s="66">
        <f>(AF274/$BJ274)</f>
        <v>40.925591397849459</v>
      </c>
      <c r="AI274" s="21"/>
      <c r="AJ274" s="66">
        <f>IF(AH$287,AH274/AH$287*100,0)</f>
        <v>169.37290699175895</v>
      </c>
      <c r="AK274" s="21"/>
      <c r="AL274" s="70">
        <v>0</v>
      </c>
      <c r="AM274" s="21"/>
      <c r="AN274" s="66">
        <f>(AL274/$BJ274)</f>
        <v>0</v>
      </c>
      <c r="AO274" s="21"/>
      <c r="AP274" s="66">
        <f>IF(AN$287,AN274/AN$287*100,0)</f>
        <v>0</v>
      </c>
      <c r="AQ274" s="21"/>
      <c r="AR274" s="70">
        <f>(E274+M274+S274+AF274+AL274)</f>
        <v>2987067</v>
      </c>
      <c r="AS274" s="21"/>
      <c r="AT274" s="70">
        <v>138422</v>
      </c>
      <c r="AU274" s="21"/>
      <c r="AV274" s="71">
        <f>IF($AR274,AT274/$AR274*100,0)</f>
        <v>4.6340440304820749</v>
      </c>
      <c r="AW274" s="21"/>
      <c r="AX274" s="70">
        <v>26856</v>
      </c>
      <c r="AY274" s="21"/>
      <c r="AZ274" s="71">
        <f>IF($AR274,AX274/$AR274*100,0)</f>
        <v>0.89907591627506178</v>
      </c>
      <c r="BA274" s="21"/>
      <c r="BB274" s="70">
        <v>0</v>
      </c>
      <c r="BC274" s="21"/>
      <c r="BD274" s="71">
        <f>IF($AR274,BB274/$AR274*100,0)</f>
        <v>0</v>
      </c>
      <c r="BE274" s="21"/>
      <c r="BF274" s="70">
        <v>0</v>
      </c>
      <c r="BG274" s="21"/>
      <c r="BH274" s="10">
        <v>29</v>
      </c>
      <c r="BI274" s="21"/>
      <c r="BJ274" s="96">
        <v>4650</v>
      </c>
      <c r="BK274" s="21"/>
      <c r="BL274" s="96">
        <f>IF(E274,$BJ274,0)</f>
        <v>4650</v>
      </c>
      <c r="BM274" s="21"/>
      <c r="BN274" s="96">
        <f>IF(M274,$BJ274,0)</f>
        <v>4650</v>
      </c>
      <c r="BO274" s="21"/>
      <c r="BP274" s="96">
        <f>IF(S274,$BJ274,0)</f>
        <v>0</v>
      </c>
      <c r="BQ274" s="21"/>
      <c r="BR274" s="96">
        <f>IF(AF274,$BJ274,0)</f>
        <v>4650</v>
      </c>
      <c r="BS274" s="21"/>
      <c r="BT274" s="96">
        <f>IF(AL274,$BJ274,0)</f>
        <v>0</v>
      </c>
    </row>
    <row r="275" spans="1:72" ht="8.85" customHeight="1" x14ac:dyDescent="0.3">
      <c r="A275" s="10">
        <v>30</v>
      </c>
      <c r="B275" s="18"/>
      <c r="C275" s="10" t="s">
        <v>245</v>
      </c>
      <c r="D275" s="21"/>
      <c r="E275" s="70">
        <v>1875415</v>
      </c>
      <c r="F275" s="21"/>
      <c r="G275" s="66">
        <f>(E275/$BJ275)</f>
        <v>293.12519537355422</v>
      </c>
      <c r="H275" s="21"/>
      <c r="I275" s="66">
        <f>IF(G$287,G275/G$287*100,0)</f>
        <v>90.741698968788242</v>
      </c>
      <c r="J275" s="21"/>
      <c r="K275" s="70">
        <v>0</v>
      </c>
      <c r="L275" s="21"/>
      <c r="M275" s="70">
        <v>93303</v>
      </c>
      <c r="N275" s="21"/>
      <c r="O275" s="66">
        <f>(M275/$BJ275)</f>
        <v>14.583150984682714</v>
      </c>
      <c r="P275" s="21"/>
      <c r="Q275" s="66">
        <f>IF(O$287,O275/O$287*100,0)</f>
        <v>30.603012308827854</v>
      </c>
      <c r="R275" s="21"/>
      <c r="S275" s="70">
        <v>0</v>
      </c>
      <c r="T275" s="21"/>
      <c r="U275" s="71">
        <f>(S275/$BJ275)</f>
        <v>0</v>
      </c>
      <c r="V275" s="21"/>
      <c r="W275" s="71">
        <f>IF(U$287,U275/U$287*100,0)</f>
        <v>0</v>
      </c>
      <c r="X275" s="21"/>
      <c r="Y275" s="70">
        <v>0</v>
      </c>
      <c r="Z275" s="21"/>
      <c r="AA275" s="70">
        <v>0</v>
      </c>
      <c r="AB275" s="21"/>
      <c r="AC275" s="70">
        <v>0</v>
      </c>
      <c r="AD275" s="21"/>
      <c r="AE275" s="21"/>
      <c r="AF275" s="70">
        <v>0</v>
      </c>
      <c r="AG275" s="21"/>
      <c r="AH275" s="66">
        <f>(AF275/$BJ275)</f>
        <v>0</v>
      </c>
      <c r="AI275" s="21"/>
      <c r="AJ275" s="66">
        <f>IF(AH$287,AH275/AH$287*100,0)</f>
        <v>0</v>
      </c>
      <c r="AK275" s="21"/>
      <c r="AL275" s="70">
        <v>0</v>
      </c>
      <c r="AM275" s="21"/>
      <c r="AN275" s="66">
        <f>(AL275/$BJ275)</f>
        <v>0</v>
      </c>
      <c r="AO275" s="21"/>
      <c r="AP275" s="66">
        <f>IF(AN$287,AN275/AN$287*100,0)</f>
        <v>0</v>
      </c>
      <c r="AQ275" s="21"/>
      <c r="AR275" s="70">
        <f>(E275+M275+S275+AF275+AL275)</f>
        <v>1968718</v>
      </c>
      <c r="AS275" s="21"/>
      <c r="AT275" s="70">
        <v>136633</v>
      </c>
      <c r="AU275" s="21"/>
      <c r="AV275" s="71">
        <f>IF($AR275,AT275/$AR275*100,0)</f>
        <v>6.9402016947069116</v>
      </c>
      <c r="AW275" s="21"/>
      <c r="AX275" s="70">
        <v>8173</v>
      </c>
      <c r="AY275" s="21"/>
      <c r="AZ275" s="71">
        <f>IF($AR275,AX275/$AR275*100,0)</f>
        <v>0.41514325566180632</v>
      </c>
      <c r="BA275" s="21"/>
      <c r="BB275" s="70">
        <v>0</v>
      </c>
      <c r="BC275" s="21"/>
      <c r="BD275" s="71">
        <f>IF($AR275,BB275/$AR275*100,0)</f>
        <v>0</v>
      </c>
      <c r="BE275" s="21"/>
      <c r="BF275" s="70">
        <v>0</v>
      </c>
      <c r="BG275" s="21"/>
      <c r="BH275" s="10">
        <v>30</v>
      </c>
      <c r="BI275" s="21"/>
      <c r="BJ275" s="96">
        <v>6398</v>
      </c>
      <c r="BK275" s="21"/>
      <c r="BL275" s="96">
        <f>IF(E275,$BJ275,0)</f>
        <v>6398</v>
      </c>
      <c r="BM275" s="21"/>
      <c r="BN275" s="96">
        <f>IF(M275,$BJ275,0)</f>
        <v>6398</v>
      </c>
      <c r="BO275" s="21"/>
      <c r="BP275" s="96">
        <f>IF(S275,$BJ275,0)</f>
        <v>0</v>
      </c>
      <c r="BQ275" s="21"/>
      <c r="BR275" s="96">
        <f>IF(AF275,$BJ275,0)</f>
        <v>0</v>
      </c>
      <c r="BS275" s="21"/>
      <c r="BT275" s="96">
        <f>IF(AL275,$BJ275,0)</f>
        <v>0</v>
      </c>
    </row>
    <row r="276" spans="1:72" ht="8.85" customHeight="1" x14ac:dyDescent="0.3">
      <c r="A276" s="41"/>
      <c r="D276" s="21"/>
      <c r="E276" s="27"/>
      <c r="F276" s="21"/>
      <c r="G276" s="21"/>
      <c r="H276" s="21"/>
      <c r="I276" s="21"/>
      <c r="J276" s="21"/>
      <c r="K276" s="27"/>
      <c r="L276" s="21"/>
      <c r="M276" s="27"/>
      <c r="N276" s="21"/>
      <c r="O276" s="21"/>
      <c r="P276" s="21"/>
      <c r="Q276" s="21"/>
      <c r="R276" s="21"/>
      <c r="S276" s="27"/>
      <c r="T276" s="21"/>
      <c r="U276" s="21"/>
      <c r="V276" s="21"/>
      <c r="W276" s="21"/>
      <c r="X276" s="21"/>
      <c r="Y276" s="27"/>
      <c r="Z276" s="21"/>
      <c r="AA276" s="27"/>
      <c r="AB276" s="21"/>
      <c r="AC276" s="27"/>
      <c r="AD276" s="21"/>
      <c r="AE276" s="21"/>
      <c r="AF276" s="27"/>
      <c r="AG276" s="21"/>
      <c r="AH276" s="21"/>
      <c r="AI276" s="21"/>
      <c r="AJ276" s="21"/>
      <c r="AK276" s="21"/>
      <c r="AL276" s="27"/>
      <c r="AM276" s="21"/>
      <c r="AN276" s="21"/>
      <c r="AO276" s="21"/>
      <c r="AP276" s="21"/>
      <c r="AQ276" s="21"/>
      <c r="AR276" s="21"/>
      <c r="AS276" s="21"/>
      <c r="AT276" s="27"/>
      <c r="AU276" s="21"/>
      <c r="AV276" s="21"/>
      <c r="AW276" s="21"/>
      <c r="AX276" s="27"/>
      <c r="AY276" s="21"/>
      <c r="AZ276" s="21"/>
      <c r="BA276" s="21"/>
      <c r="BB276" s="27"/>
      <c r="BC276" s="21"/>
      <c r="BD276" s="21"/>
      <c r="BE276" s="21"/>
      <c r="BF276" s="27"/>
      <c r="BG276" s="21"/>
      <c r="BH276" s="29"/>
      <c r="BI276" s="21"/>
      <c r="BJ276" s="27"/>
      <c r="BK276" s="21"/>
      <c r="BL276" s="21"/>
      <c r="BM276" s="21"/>
      <c r="BN276" s="21"/>
      <c r="BO276" s="21"/>
      <c r="BP276" s="21"/>
      <c r="BQ276" s="21"/>
      <c r="BR276" s="21"/>
      <c r="BS276" s="21"/>
      <c r="BT276" s="21"/>
    </row>
    <row r="277" spans="1:72" ht="8.85" customHeight="1" x14ac:dyDescent="0.3">
      <c r="A277" s="10">
        <v>31</v>
      </c>
      <c r="B277" s="18"/>
      <c r="C277" s="10" t="s">
        <v>211</v>
      </c>
      <c r="D277" s="21"/>
      <c r="E277" s="70">
        <v>1488822</v>
      </c>
      <c r="F277" s="21"/>
      <c r="G277" s="66">
        <f>(E277/$BJ277)</f>
        <v>321.76831640371734</v>
      </c>
      <c r="H277" s="21"/>
      <c r="I277" s="66">
        <f>IF(G$287,G277/G$287*100,0)</f>
        <v>99.608645608204014</v>
      </c>
      <c r="J277" s="21"/>
      <c r="K277" s="70">
        <v>0</v>
      </c>
      <c r="L277" s="21"/>
      <c r="M277" s="70">
        <v>1189289</v>
      </c>
      <c r="N277" s="21"/>
      <c r="O277" s="66">
        <f>(M277/$BJ277)</f>
        <v>257.03241841365895</v>
      </c>
      <c r="P277" s="21"/>
      <c r="Q277" s="66">
        <f>IF(O$287,O277/O$287*100,0)</f>
        <v>539.38728829886941</v>
      </c>
      <c r="R277" s="21"/>
      <c r="S277" s="70">
        <v>0</v>
      </c>
      <c r="T277" s="21"/>
      <c r="U277" s="71">
        <f t="shared" ref="U277:U285" si="10">(S277/$BJ277)</f>
        <v>0</v>
      </c>
      <c r="V277" s="21"/>
      <c r="W277" s="71">
        <f t="shared" ref="W277:W285" si="11">IF(U$287,U277/U$287*100,0)</f>
        <v>0</v>
      </c>
      <c r="X277" s="21"/>
      <c r="Y277" s="70">
        <v>0</v>
      </c>
      <c r="Z277" s="21"/>
      <c r="AA277" s="70">
        <v>0</v>
      </c>
      <c r="AB277" s="21"/>
      <c r="AC277" s="70">
        <v>0</v>
      </c>
      <c r="AD277" s="21"/>
      <c r="AE277" s="21"/>
      <c r="AF277" s="70">
        <v>0</v>
      </c>
      <c r="AG277" s="21"/>
      <c r="AH277" s="66">
        <f>(AF277/$BJ277)</f>
        <v>0</v>
      </c>
      <c r="AI277" s="21"/>
      <c r="AJ277" s="66">
        <f>IF(AH$287,AH277/AH$287*100,0)</f>
        <v>0</v>
      </c>
      <c r="AK277" s="21"/>
      <c r="AL277" s="70">
        <v>0</v>
      </c>
      <c r="AM277" s="21"/>
      <c r="AN277" s="66">
        <f>(AL277/$BJ277)</f>
        <v>0</v>
      </c>
      <c r="AO277" s="21"/>
      <c r="AP277" s="66">
        <f>IF(AN$287,AN277/AN$287*100,0)</f>
        <v>0</v>
      </c>
      <c r="AQ277" s="21"/>
      <c r="AR277" s="70">
        <f t="shared" ref="AR277:AR285" si="12">(E277+M277+S277+AF277+AL277)</f>
        <v>2678111</v>
      </c>
      <c r="AS277" s="21"/>
      <c r="AT277" s="70">
        <v>127386</v>
      </c>
      <c r="AU277" s="21"/>
      <c r="AV277" s="71">
        <f t="shared" ref="AV277:AV285" si="13">IF($AR277,AT277/$AR277*100,0)</f>
        <v>4.7565616212322785</v>
      </c>
      <c r="AW277" s="21"/>
      <c r="AX277" s="70">
        <v>3962</v>
      </c>
      <c r="AY277" s="21"/>
      <c r="AZ277" s="71">
        <f t="shared" ref="AZ277:AZ285" si="14">IF($AR277,AX277/$AR277*100,0)</f>
        <v>0.14794009658300197</v>
      </c>
      <c r="BA277" s="21"/>
      <c r="BB277" s="70">
        <v>0</v>
      </c>
      <c r="BC277" s="21"/>
      <c r="BD277" s="71">
        <f t="shared" ref="BD277:BD285" si="15">IF($AR277,BB277/$AR277*100,0)</f>
        <v>0</v>
      </c>
      <c r="BE277" s="21"/>
      <c r="BF277" s="70">
        <v>1193649</v>
      </c>
      <c r="BG277" s="21"/>
      <c r="BH277" s="10">
        <v>31</v>
      </c>
      <c r="BI277" s="21"/>
      <c r="BJ277" s="96">
        <v>4627</v>
      </c>
      <c r="BK277" s="21"/>
      <c r="BL277" s="96">
        <f t="shared" ref="BL277:BL285" si="16">IF(E277,$BJ277,0)</f>
        <v>4627</v>
      </c>
      <c r="BM277" s="21"/>
      <c r="BN277" s="96">
        <f t="shared" ref="BN277:BN285" si="17">IF(M277,$BJ277,0)</f>
        <v>4627</v>
      </c>
      <c r="BO277" s="21"/>
      <c r="BP277" s="96">
        <f t="shared" ref="BP277:BP285" si="18">IF(S277,$BJ277,0)</f>
        <v>0</v>
      </c>
      <c r="BQ277" s="21"/>
      <c r="BR277" s="96">
        <f t="shared" ref="BR277:BR285" si="19">IF(AF277,$BJ277,0)</f>
        <v>0</v>
      </c>
      <c r="BS277" s="21"/>
      <c r="BT277" s="96">
        <f t="shared" ref="BT277:BT285" si="20">IF(AL277,$BJ277,0)</f>
        <v>0</v>
      </c>
    </row>
    <row r="278" spans="1:72" ht="8.85" customHeight="1" x14ac:dyDescent="0.3">
      <c r="A278" s="10">
        <v>32</v>
      </c>
      <c r="B278" s="18"/>
      <c r="C278" s="10" t="s">
        <v>246</v>
      </c>
      <c r="D278" s="21"/>
      <c r="E278" s="70">
        <v>7977755</v>
      </c>
      <c r="F278" s="21"/>
      <c r="G278" s="66">
        <f>(E278/$BJ278)</f>
        <v>508.5583604258303</v>
      </c>
      <c r="H278" s="21"/>
      <c r="I278" s="66">
        <f>IF(G$287,G278/G$287*100,0)</f>
        <v>157.43255911867831</v>
      </c>
      <c r="J278" s="21"/>
      <c r="K278" s="70">
        <v>0</v>
      </c>
      <c r="L278" s="21"/>
      <c r="M278" s="70">
        <v>67135</v>
      </c>
      <c r="N278" s="21"/>
      <c r="O278" s="66">
        <f>(M278/$BJ278)</f>
        <v>4.2796583158028945</v>
      </c>
      <c r="P278" s="21"/>
      <c r="Q278" s="66">
        <f>IF(O$287,O278/O$287*100,0)</f>
        <v>8.9809422019738481</v>
      </c>
      <c r="R278" s="21"/>
      <c r="S278" s="70">
        <v>0</v>
      </c>
      <c r="T278" s="21"/>
      <c r="U278" s="71">
        <f t="shared" si="10"/>
        <v>0</v>
      </c>
      <c r="V278" s="21"/>
      <c r="W278" s="71">
        <f t="shared" si="11"/>
        <v>0</v>
      </c>
      <c r="X278" s="21"/>
      <c r="Y278" s="70">
        <v>0</v>
      </c>
      <c r="Z278" s="21"/>
      <c r="AA278" s="70">
        <v>0</v>
      </c>
      <c r="AB278" s="21"/>
      <c r="AC278" s="70">
        <v>0</v>
      </c>
      <c r="AD278" s="21"/>
      <c r="AE278" s="21"/>
      <c r="AF278" s="70">
        <v>0</v>
      </c>
      <c r="AG278" s="21"/>
      <c r="AH278" s="66">
        <f>(AF278/$BJ278)</f>
        <v>0</v>
      </c>
      <c r="AI278" s="21"/>
      <c r="AJ278" s="66">
        <f>IF(AH$287,AH278/AH$287*100,0)</f>
        <v>0</v>
      </c>
      <c r="AK278" s="21"/>
      <c r="AL278" s="70">
        <v>102528</v>
      </c>
      <c r="AM278" s="21"/>
      <c r="AN278" s="66">
        <f>(AL278/$BJ278)</f>
        <v>6.5358577165806082</v>
      </c>
      <c r="AO278" s="21"/>
      <c r="AP278" s="66">
        <f>IF(AN$287,AN278/AN$287*100,0)</f>
        <v>23.643426214272104</v>
      </c>
      <c r="AQ278" s="21"/>
      <c r="AR278" s="70">
        <f t="shared" si="12"/>
        <v>8147418</v>
      </c>
      <c r="AS278" s="21"/>
      <c r="AT278" s="70">
        <v>488516</v>
      </c>
      <c r="AU278" s="21"/>
      <c r="AV278" s="71">
        <f t="shared" si="13"/>
        <v>5.9959609289716083</v>
      </c>
      <c r="AW278" s="21"/>
      <c r="AX278" s="70">
        <v>40973</v>
      </c>
      <c r="AY278" s="21"/>
      <c r="AZ278" s="71">
        <f t="shared" si="14"/>
        <v>0.50289551855569459</v>
      </c>
      <c r="BA278" s="21"/>
      <c r="BB278" s="70">
        <v>50777</v>
      </c>
      <c r="BC278" s="21"/>
      <c r="BD278" s="71">
        <f t="shared" si="15"/>
        <v>0.62322811963250202</v>
      </c>
      <c r="BE278" s="21"/>
      <c r="BF278" s="70">
        <v>16540</v>
      </c>
      <c r="BG278" s="21"/>
      <c r="BH278" s="10">
        <v>32</v>
      </c>
      <c r="BI278" s="21"/>
      <c r="BJ278" s="96">
        <v>15687</v>
      </c>
      <c r="BK278" s="21"/>
      <c r="BL278" s="96">
        <f t="shared" si="16"/>
        <v>15687</v>
      </c>
      <c r="BM278" s="21"/>
      <c r="BN278" s="96">
        <f t="shared" si="17"/>
        <v>15687</v>
      </c>
      <c r="BO278" s="21"/>
      <c r="BP278" s="96">
        <f t="shared" si="18"/>
        <v>0</v>
      </c>
      <c r="BQ278" s="21"/>
      <c r="BR278" s="96">
        <f t="shared" si="19"/>
        <v>0</v>
      </c>
      <c r="BS278" s="21"/>
      <c r="BT278" s="96">
        <f t="shared" si="20"/>
        <v>15687</v>
      </c>
    </row>
    <row r="279" spans="1:72" ht="8.85" customHeight="1" x14ac:dyDescent="0.3">
      <c r="A279" s="10">
        <v>33</v>
      </c>
      <c r="B279" s="18"/>
      <c r="C279" s="10" t="s">
        <v>247</v>
      </c>
      <c r="D279" s="21"/>
      <c r="E279" s="70">
        <v>2827500</v>
      </c>
      <c r="F279" s="21"/>
      <c r="G279" s="66">
        <f>(E279/$BJ279)</f>
        <v>349.1602864904915</v>
      </c>
      <c r="H279" s="21"/>
      <c r="I279" s="66">
        <f>IF(G$287,G279/G$287*100,0)</f>
        <v>108.08827800762472</v>
      </c>
      <c r="J279" s="21"/>
      <c r="K279" s="70">
        <v>0</v>
      </c>
      <c r="L279" s="21"/>
      <c r="M279" s="70">
        <v>2489</v>
      </c>
      <c r="N279" s="21"/>
      <c r="O279" s="66">
        <f>(M279/$BJ279)</f>
        <v>0.30735984193628058</v>
      </c>
      <c r="P279" s="21"/>
      <c r="Q279" s="66">
        <f>IF(O$287,O279/O$287*100,0)</f>
        <v>0.64500031823678117</v>
      </c>
      <c r="R279" s="21"/>
      <c r="S279" s="70">
        <v>0</v>
      </c>
      <c r="T279" s="21"/>
      <c r="U279" s="71">
        <f t="shared" si="10"/>
        <v>0</v>
      </c>
      <c r="V279" s="21"/>
      <c r="W279" s="71">
        <f t="shared" si="11"/>
        <v>0</v>
      </c>
      <c r="X279" s="21"/>
      <c r="Y279" s="70">
        <v>0</v>
      </c>
      <c r="Z279" s="21"/>
      <c r="AA279" s="70">
        <v>0</v>
      </c>
      <c r="AB279" s="21"/>
      <c r="AC279" s="70">
        <v>0</v>
      </c>
      <c r="AD279" s="21"/>
      <c r="AE279" s="21"/>
      <c r="AF279" s="70">
        <v>0</v>
      </c>
      <c r="AG279" s="21"/>
      <c r="AH279" s="66">
        <f>(AF279/$BJ279)</f>
        <v>0</v>
      </c>
      <c r="AI279" s="21"/>
      <c r="AJ279" s="66">
        <f>IF(AH$287,AH279/AH$287*100,0)</f>
        <v>0</v>
      </c>
      <c r="AK279" s="21"/>
      <c r="AL279" s="70">
        <v>60232</v>
      </c>
      <c r="AM279" s="21"/>
      <c r="AN279" s="66">
        <f>(AL279/$BJ279)</f>
        <v>7.4378858977525315</v>
      </c>
      <c r="AO279" s="21"/>
      <c r="AP279" s="66">
        <f>IF(AN$287,AN279/AN$287*100,0)</f>
        <v>26.906507766771103</v>
      </c>
      <c r="AQ279" s="21"/>
      <c r="AR279" s="70">
        <f t="shared" si="12"/>
        <v>2890221</v>
      </c>
      <c r="AS279" s="21"/>
      <c r="AT279" s="70">
        <v>646937</v>
      </c>
      <c r="AU279" s="21"/>
      <c r="AV279" s="71">
        <f t="shared" si="13"/>
        <v>22.383651630792247</v>
      </c>
      <c r="AW279" s="21"/>
      <c r="AX279" s="70">
        <v>0</v>
      </c>
      <c r="AY279" s="21"/>
      <c r="AZ279" s="71">
        <f t="shared" si="14"/>
        <v>0</v>
      </c>
      <c r="BA279" s="21"/>
      <c r="BB279" s="70">
        <v>0</v>
      </c>
      <c r="BC279" s="21"/>
      <c r="BD279" s="71">
        <f t="shared" si="15"/>
        <v>0</v>
      </c>
      <c r="BE279" s="21"/>
      <c r="BF279" s="70">
        <v>0</v>
      </c>
      <c r="BG279" s="21"/>
      <c r="BH279" s="10">
        <v>33</v>
      </c>
      <c r="BI279" s="21"/>
      <c r="BJ279" s="96">
        <v>8098</v>
      </c>
      <c r="BK279" s="21"/>
      <c r="BL279" s="96">
        <f t="shared" si="16"/>
        <v>8098</v>
      </c>
      <c r="BM279" s="21"/>
      <c r="BN279" s="96">
        <f t="shared" si="17"/>
        <v>8098</v>
      </c>
      <c r="BO279" s="21"/>
      <c r="BP279" s="96">
        <f t="shared" si="18"/>
        <v>0</v>
      </c>
      <c r="BQ279" s="21"/>
      <c r="BR279" s="96">
        <f t="shared" si="19"/>
        <v>0</v>
      </c>
      <c r="BS279" s="21"/>
      <c r="BT279" s="96">
        <f t="shared" si="20"/>
        <v>8098</v>
      </c>
    </row>
    <row r="280" spans="1:72" ht="8.85" customHeight="1" x14ac:dyDescent="0.3">
      <c r="A280" s="10">
        <v>34</v>
      </c>
      <c r="B280" s="18"/>
      <c r="C280" s="10" t="s">
        <v>248</v>
      </c>
      <c r="D280" s="21"/>
      <c r="E280" s="70">
        <v>3428930</v>
      </c>
      <c r="F280" s="21"/>
      <c r="G280" s="66">
        <f>(E280/$BJ280)</f>
        <v>356.77140776193943</v>
      </c>
      <c r="H280" s="21"/>
      <c r="I280" s="66">
        <f>IF(G$287,G280/G$287*100,0)</f>
        <v>110.44442509470305</v>
      </c>
      <c r="J280" s="21"/>
      <c r="K280" s="70">
        <v>0</v>
      </c>
      <c r="L280" s="21"/>
      <c r="M280" s="70">
        <v>392993</v>
      </c>
      <c r="N280" s="21"/>
      <c r="O280" s="66">
        <f>(M280/$BJ280)</f>
        <v>40.889917802517949</v>
      </c>
      <c r="P280" s="21"/>
      <c r="Q280" s="66">
        <f>IF(O$287,O280/O$287*100,0)</f>
        <v>85.808249474463054</v>
      </c>
      <c r="R280" s="21"/>
      <c r="S280" s="70">
        <v>0</v>
      </c>
      <c r="T280" s="21"/>
      <c r="U280" s="71">
        <f t="shared" si="10"/>
        <v>0</v>
      </c>
      <c r="V280" s="21"/>
      <c r="W280" s="71">
        <f t="shared" si="11"/>
        <v>0</v>
      </c>
      <c r="X280" s="21"/>
      <c r="Y280" s="70">
        <v>0</v>
      </c>
      <c r="Z280" s="21"/>
      <c r="AA280" s="70">
        <v>0</v>
      </c>
      <c r="AB280" s="21"/>
      <c r="AC280" s="70">
        <v>0</v>
      </c>
      <c r="AD280" s="21"/>
      <c r="AE280" s="21"/>
      <c r="AF280" s="70">
        <v>498691</v>
      </c>
      <c r="AG280" s="21"/>
      <c r="AH280" s="66">
        <f>(AF280/$BJ280)</f>
        <v>51.887524711268341</v>
      </c>
      <c r="AI280" s="21"/>
      <c r="AJ280" s="66">
        <f>IF(AH$287,AH280/AH$287*100,0)</f>
        <v>214.73949665186888</v>
      </c>
      <c r="AK280" s="21"/>
      <c r="AL280" s="70">
        <v>0</v>
      </c>
      <c r="AM280" s="21"/>
      <c r="AN280" s="66">
        <f>(AL280/$BJ280)</f>
        <v>0</v>
      </c>
      <c r="AO280" s="21"/>
      <c r="AP280" s="66">
        <f>IF(AN$287,AN280/AN$287*100,0)</f>
        <v>0</v>
      </c>
      <c r="AQ280" s="21"/>
      <c r="AR280" s="70">
        <f t="shared" si="12"/>
        <v>4320614</v>
      </c>
      <c r="AS280" s="21"/>
      <c r="AT280" s="70">
        <v>259961</v>
      </c>
      <c r="AU280" s="21"/>
      <c r="AV280" s="71">
        <f t="shared" si="13"/>
        <v>6.0167605807878237</v>
      </c>
      <c r="AW280" s="21"/>
      <c r="AX280" s="70">
        <v>2394</v>
      </c>
      <c r="AY280" s="21"/>
      <c r="AZ280" s="71">
        <f t="shared" si="14"/>
        <v>5.5408791435661686E-2</v>
      </c>
      <c r="BA280" s="21"/>
      <c r="BB280" s="70">
        <v>0</v>
      </c>
      <c r="BC280" s="21"/>
      <c r="BD280" s="71">
        <f t="shared" si="15"/>
        <v>0</v>
      </c>
      <c r="BE280" s="21"/>
      <c r="BF280" s="70">
        <v>0</v>
      </c>
      <c r="BG280" s="21"/>
      <c r="BH280" s="10">
        <v>34</v>
      </c>
      <c r="BI280" s="21"/>
      <c r="BJ280" s="96">
        <v>9611</v>
      </c>
      <c r="BK280" s="21"/>
      <c r="BL280" s="96">
        <f t="shared" si="16"/>
        <v>9611</v>
      </c>
      <c r="BM280" s="21"/>
      <c r="BN280" s="96">
        <f t="shared" si="17"/>
        <v>9611</v>
      </c>
      <c r="BO280" s="21"/>
      <c r="BP280" s="96">
        <f t="shared" si="18"/>
        <v>0</v>
      </c>
      <c r="BQ280" s="21"/>
      <c r="BR280" s="96">
        <f t="shared" si="19"/>
        <v>9611</v>
      </c>
      <c r="BS280" s="21"/>
      <c r="BT280" s="96">
        <f t="shared" si="20"/>
        <v>0</v>
      </c>
    </row>
    <row r="281" spans="1:72" ht="8.85" customHeight="1" x14ac:dyDescent="0.3">
      <c r="A281" s="10">
        <v>35</v>
      </c>
      <c r="B281" s="18"/>
      <c r="C281" s="10" t="s">
        <v>249</v>
      </c>
      <c r="D281" s="21"/>
      <c r="E281" s="70">
        <v>803503</v>
      </c>
      <c r="F281" s="21"/>
      <c r="G281" s="66">
        <f>(E281/$BJ281)</f>
        <v>243.04385964912279</v>
      </c>
      <c r="H281" s="21"/>
      <c r="I281" s="66">
        <f>IF(G$287,G281/G$287*100,0)</f>
        <v>75.238202299149251</v>
      </c>
      <c r="J281" s="21"/>
      <c r="K281" s="70">
        <v>0</v>
      </c>
      <c r="L281" s="21"/>
      <c r="M281" s="70">
        <v>150000</v>
      </c>
      <c r="N281" s="21"/>
      <c r="O281" s="66">
        <f>(M281/$BJ281)</f>
        <v>45.372050816696913</v>
      </c>
      <c r="P281" s="21"/>
      <c r="Q281" s="66">
        <f>IF(O$287,O281/O$287*100,0)</f>
        <v>95.214088579248752</v>
      </c>
      <c r="R281" s="21"/>
      <c r="S281" s="70">
        <v>0</v>
      </c>
      <c r="T281" s="21"/>
      <c r="U281" s="71">
        <f t="shared" si="10"/>
        <v>0</v>
      </c>
      <c r="V281" s="21"/>
      <c r="W281" s="71">
        <f t="shared" si="11"/>
        <v>0</v>
      </c>
      <c r="X281" s="21"/>
      <c r="Y281" s="70">
        <v>0</v>
      </c>
      <c r="Z281" s="21"/>
      <c r="AA281" s="70">
        <v>0</v>
      </c>
      <c r="AB281" s="21"/>
      <c r="AC281" s="70">
        <v>0</v>
      </c>
      <c r="AD281" s="21"/>
      <c r="AE281" s="21"/>
      <c r="AF281" s="70">
        <v>83184</v>
      </c>
      <c r="AG281" s="21"/>
      <c r="AH281" s="66">
        <f>(AF281/$BJ281)</f>
        <v>25.16152450090744</v>
      </c>
      <c r="AI281" s="21"/>
      <c r="AJ281" s="66">
        <f>IF(AH$287,AH281/AH$287*100,0)</f>
        <v>104.13241210454447</v>
      </c>
      <c r="AK281" s="21"/>
      <c r="AL281" s="70">
        <v>0</v>
      </c>
      <c r="AM281" s="21"/>
      <c r="AN281" s="66">
        <f>(AL281/$BJ281)</f>
        <v>0</v>
      </c>
      <c r="AO281" s="21"/>
      <c r="AP281" s="66">
        <f>IF(AN$287,AN281/AN$287*100,0)</f>
        <v>0</v>
      </c>
      <c r="AQ281" s="21"/>
      <c r="AR281" s="70">
        <f t="shared" si="12"/>
        <v>1036687</v>
      </c>
      <c r="AS281" s="21"/>
      <c r="AT281" s="70">
        <v>101113</v>
      </c>
      <c r="AU281" s="21"/>
      <c r="AV281" s="71">
        <f t="shared" si="13"/>
        <v>9.7534742887679702</v>
      </c>
      <c r="AW281" s="21"/>
      <c r="AX281" s="70">
        <v>13568</v>
      </c>
      <c r="AY281" s="21"/>
      <c r="AZ281" s="71">
        <f t="shared" si="14"/>
        <v>1.3087846186939742</v>
      </c>
      <c r="BA281" s="21"/>
      <c r="BB281" s="70">
        <v>0</v>
      </c>
      <c r="BC281" s="21"/>
      <c r="BD281" s="71">
        <f t="shared" si="15"/>
        <v>0</v>
      </c>
      <c r="BE281" s="21"/>
      <c r="BF281" s="70">
        <v>0</v>
      </c>
      <c r="BG281" s="21"/>
      <c r="BH281" s="10">
        <v>35</v>
      </c>
      <c r="BI281" s="21"/>
      <c r="BJ281" s="96">
        <v>3306</v>
      </c>
      <c r="BK281" s="21"/>
      <c r="BL281" s="96">
        <f t="shared" si="16"/>
        <v>3306</v>
      </c>
      <c r="BM281" s="21"/>
      <c r="BN281" s="96">
        <f t="shared" si="17"/>
        <v>3306</v>
      </c>
      <c r="BO281" s="21"/>
      <c r="BP281" s="96">
        <f t="shared" si="18"/>
        <v>0</v>
      </c>
      <c r="BQ281" s="21"/>
      <c r="BR281" s="96">
        <f t="shared" si="19"/>
        <v>3306</v>
      </c>
      <c r="BS281" s="21"/>
      <c r="BT281" s="96">
        <f t="shared" si="20"/>
        <v>0</v>
      </c>
    </row>
    <row r="282" spans="1:72" ht="8.85" customHeight="1" x14ac:dyDescent="0.3">
      <c r="B282" s="18"/>
      <c r="D282" s="21"/>
      <c r="E282" s="70"/>
      <c r="F282" s="21"/>
      <c r="G282" s="71"/>
      <c r="H282" s="21"/>
      <c r="I282" s="71"/>
      <c r="J282" s="21"/>
      <c r="K282" s="70"/>
      <c r="L282" s="21"/>
      <c r="M282" s="70"/>
      <c r="N282" s="21"/>
      <c r="O282" s="71"/>
      <c r="P282" s="21"/>
      <c r="Q282" s="71"/>
      <c r="R282" s="21"/>
      <c r="S282" s="70"/>
      <c r="T282" s="21"/>
      <c r="U282" s="71"/>
      <c r="V282" s="21"/>
      <c r="W282" s="71"/>
      <c r="X282" s="21"/>
      <c r="Y282" s="70"/>
      <c r="Z282" s="21"/>
      <c r="AA282" s="70"/>
      <c r="AB282" s="21"/>
      <c r="AC282" s="70"/>
      <c r="AD282" s="21"/>
      <c r="AE282" s="21"/>
      <c r="AF282" s="70"/>
      <c r="AG282" s="21"/>
      <c r="AH282" s="71"/>
      <c r="AI282" s="21"/>
      <c r="AJ282" s="71"/>
      <c r="AK282" s="21"/>
      <c r="AL282" s="70"/>
      <c r="AM282" s="21"/>
      <c r="AN282" s="71"/>
      <c r="AO282" s="21"/>
      <c r="AP282" s="71"/>
      <c r="AQ282" s="21"/>
      <c r="AR282" s="70"/>
      <c r="AS282" s="21"/>
      <c r="AT282" s="70"/>
      <c r="AU282" s="21"/>
      <c r="AV282" s="71"/>
      <c r="AW282" s="21"/>
      <c r="AX282" s="70"/>
      <c r="AY282" s="21"/>
      <c r="AZ282" s="71"/>
      <c r="BA282" s="21"/>
      <c r="BB282" s="70"/>
      <c r="BC282" s="21"/>
      <c r="BD282" s="71"/>
      <c r="BE282" s="21"/>
      <c r="BF282" s="70"/>
      <c r="BG282" s="21"/>
      <c r="BI282" s="21"/>
      <c r="BJ282" s="96"/>
      <c r="BK282" s="21"/>
      <c r="BL282" s="96"/>
      <c r="BM282" s="21"/>
      <c r="BN282" s="96"/>
      <c r="BO282" s="21"/>
      <c r="BP282" s="96"/>
      <c r="BQ282" s="21"/>
      <c r="BR282" s="96"/>
      <c r="BS282" s="21"/>
      <c r="BT282" s="96"/>
    </row>
    <row r="283" spans="1:72" ht="8.85" customHeight="1" x14ac:dyDescent="0.3">
      <c r="A283" s="10">
        <v>36</v>
      </c>
      <c r="B283" s="18"/>
      <c r="C283" s="10" t="s">
        <v>215</v>
      </c>
      <c r="D283" s="21"/>
      <c r="E283" s="70">
        <v>1177959</v>
      </c>
      <c r="F283" s="21"/>
      <c r="G283" s="66">
        <f>(E283/$BJ283)</f>
        <v>358.4780888618381</v>
      </c>
      <c r="H283" s="21"/>
      <c r="I283" s="66">
        <f>IF(G$287,G283/G$287*100,0)</f>
        <v>110.97275614589559</v>
      </c>
      <c r="J283" s="21"/>
      <c r="K283" s="70">
        <v>0</v>
      </c>
      <c r="L283" s="21"/>
      <c r="M283" s="70">
        <v>92469</v>
      </c>
      <c r="N283" s="21"/>
      <c r="O283" s="66">
        <f>(M283/$BJ283)</f>
        <v>28.140292148508824</v>
      </c>
      <c r="P283" s="21"/>
      <c r="Q283" s="66">
        <f>IF(O$287,O283/O$287*100,0)</f>
        <v>59.052924014800226</v>
      </c>
      <c r="R283" s="21"/>
      <c r="S283" s="70">
        <v>0</v>
      </c>
      <c r="T283" s="21"/>
      <c r="U283" s="71">
        <f>(S283/$BJ283)</f>
        <v>0</v>
      </c>
      <c r="V283" s="21"/>
      <c r="W283" s="71">
        <f>IF(U$287,U283/U$287*100,0)</f>
        <v>0</v>
      </c>
      <c r="X283" s="21"/>
      <c r="Y283" s="70">
        <v>0</v>
      </c>
      <c r="Z283" s="21"/>
      <c r="AA283" s="70">
        <v>0</v>
      </c>
      <c r="AB283" s="21"/>
      <c r="AC283" s="70">
        <v>0</v>
      </c>
      <c r="AD283" s="21"/>
      <c r="AE283" s="21"/>
      <c r="AF283" s="70">
        <v>0</v>
      </c>
      <c r="AG283" s="21"/>
      <c r="AH283" s="66">
        <f>(AF283/$BJ283)</f>
        <v>0</v>
      </c>
      <c r="AI283" s="21"/>
      <c r="AJ283" s="66">
        <f>IF(AH$287,AH283/AH$287*100,0)</f>
        <v>0</v>
      </c>
      <c r="AK283" s="21"/>
      <c r="AL283" s="70">
        <v>0</v>
      </c>
      <c r="AM283" s="21"/>
      <c r="AN283" s="71">
        <f>(AL283/$BJ283)</f>
        <v>0</v>
      </c>
      <c r="AO283" s="21"/>
      <c r="AP283" s="71">
        <f>IF(AN$287,AN283/AN$287*100,0)</f>
        <v>0</v>
      </c>
      <c r="AQ283" s="21"/>
      <c r="AR283" s="70">
        <f>(E283+M283+S283+AF283+AL283)</f>
        <v>1270428</v>
      </c>
      <c r="AS283" s="21"/>
      <c r="AT283" s="70">
        <v>60697</v>
      </c>
      <c r="AU283" s="21"/>
      <c r="AV283" s="71">
        <f>IF($AR283,AT283/$AR283*100,0)</f>
        <v>4.7776812223911937</v>
      </c>
      <c r="AW283" s="21"/>
      <c r="AX283" s="70">
        <v>11853</v>
      </c>
      <c r="AY283" s="21"/>
      <c r="AZ283" s="71">
        <f>IF($AR283,AX283/$AR283*100,0)</f>
        <v>0.93299266074110454</v>
      </c>
      <c r="BA283" s="21"/>
      <c r="BB283" s="70">
        <v>0</v>
      </c>
      <c r="BC283" s="21"/>
      <c r="BD283" s="71">
        <f>IF($AR283,BB283/$AR283*100,0)</f>
        <v>0</v>
      </c>
      <c r="BE283" s="21"/>
      <c r="BF283" s="70">
        <v>0</v>
      </c>
      <c r="BG283" s="21"/>
      <c r="BH283" s="10">
        <v>36</v>
      </c>
      <c r="BI283" s="21"/>
      <c r="BJ283" s="96">
        <v>3286</v>
      </c>
      <c r="BK283" s="21"/>
      <c r="BL283" s="96">
        <f>IF(E283,$BJ283,0)</f>
        <v>3286</v>
      </c>
      <c r="BM283" s="21"/>
      <c r="BN283" s="96">
        <f>IF(M283,$BJ283,0)</f>
        <v>3286</v>
      </c>
      <c r="BO283" s="21"/>
      <c r="BP283" s="96">
        <f>IF(S283,$BJ283,0)</f>
        <v>0</v>
      </c>
      <c r="BQ283" s="21"/>
      <c r="BR283" s="96">
        <f>IF(AF283,$BJ283,0)</f>
        <v>0</v>
      </c>
      <c r="BS283" s="21"/>
      <c r="BT283" s="96">
        <f>IF(AL283,$BJ283,0)</f>
        <v>0</v>
      </c>
    </row>
    <row r="284" spans="1:72" ht="8.85" customHeight="1" x14ac:dyDescent="0.3">
      <c r="A284" s="10">
        <v>37</v>
      </c>
      <c r="B284" s="18"/>
      <c r="C284" s="10" t="s">
        <v>250</v>
      </c>
      <c r="D284" s="21"/>
      <c r="E284" s="70">
        <v>2107484</v>
      </c>
      <c r="F284" s="21"/>
      <c r="G284" s="66">
        <f>(E284/$BJ284)</f>
        <v>413.47537767314105</v>
      </c>
      <c r="H284" s="21"/>
      <c r="I284" s="66">
        <f>IF(G$287,G284/G$287*100,0)</f>
        <v>127.99806650536463</v>
      </c>
      <c r="J284" s="21"/>
      <c r="K284" s="70">
        <v>0</v>
      </c>
      <c r="L284" s="21"/>
      <c r="M284" s="70">
        <v>72564</v>
      </c>
      <c r="N284" s="21"/>
      <c r="O284" s="66">
        <f>(M284/$BJ284)</f>
        <v>14.236609770453208</v>
      </c>
      <c r="P284" s="21"/>
      <c r="Q284" s="66">
        <f>IF(O$287,O284/O$287*100,0)</f>
        <v>29.875789155496946</v>
      </c>
      <c r="R284" s="21"/>
      <c r="S284" s="70">
        <v>0</v>
      </c>
      <c r="T284" s="21"/>
      <c r="U284" s="71">
        <f>(S284/$BJ284)</f>
        <v>0</v>
      </c>
      <c r="V284" s="21"/>
      <c r="W284" s="71">
        <f>IF(U$287,U284/U$287*100,0)</f>
        <v>0</v>
      </c>
      <c r="X284" s="21"/>
      <c r="Y284" s="70">
        <v>0</v>
      </c>
      <c r="Z284" s="21"/>
      <c r="AA284" s="70">
        <v>0</v>
      </c>
      <c r="AB284" s="21"/>
      <c r="AC284" s="70">
        <v>0</v>
      </c>
      <c r="AD284" s="21"/>
      <c r="AE284" s="21"/>
      <c r="AF284" s="70">
        <v>0</v>
      </c>
      <c r="AG284" s="21"/>
      <c r="AH284" s="66">
        <f>(AF284/$BJ284)</f>
        <v>0</v>
      </c>
      <c r="AI284" s="21"/>
      <c r="AJ284" s="66">
        <f>IF(AH$287,AH284/AH$287*100,0)</f>
        <v>0</v>
      </c>
      <c r="AK284" s="21"/>
      <c r="AL284" s="70">
        <v>0</v>
      </c>
      <c r="AM284" s="21"/>
      <c r="AN284" s="71">
        <f>(AL284/$BJ284)</f>
        <v>0</v>
      </c>
      <c r="AO284" s="21"/>
      <c r="AP284" s="71">
        <f>IF(AN$287,AN284/AN$287*100,0)</f>
        <v>0</v>
      </c>
      <c r="AQ284" s="21"/>
      <c r="AR284" s="70">
        <f>(E284+M284+S284+AF284+AL284)</f>
        <v>2180048</v>
      </c>
      <c r="AS284" s="21"/>
      <c r="AT284" s="70">
        <v>135419</v>
      </c>
      <c r="AU284" s="21"/>
      <c r="AV284" s="71">
        <f>IF($AR284,AT284/$AR284*100,0)</f>
        <v>6.2117439616008454</v>
      </c>
      <c r="AW284" s="21"/>
      <c r="AX284" s="70">
        <v>4997</v>
      </c>
      <c r="AY284" s="21"/>
      <c r="AZ284" s="71">
        <f>IF($AR284,AX284/$AR284*100,0)</f>
        <v>0.22921513654745218</v>
      </c>
      <c r="BA284" s="21"/>
      <c r="BB284" s="70">
        <v>0</v>
      </c>
      <c r="BC284" s="21"/>
      <c r="BD284" s="71">
        <f>IF($AR284,BB284/$AR284*100,0)</f>
        <v>0</v>
      </c>
      <c r="BE284" s="21"/>
      <c r="BF284" s="70">
        <v>0</v>
      </c>
      <c r="BG284" s="21"/>
      <c r="BH284" s="10">
        <v>37</v>
      </c>
      <c r="BI284" s="21"/>
      <c r="BJ284" s="96">
        <v>5097</v>
      </c>
      <c r="BK284" s="21"/>
      <c r="BL284" s="96">
        <f>IF(E284,$BJ284,0)</f>
        <v>5097</v>
      </c>
      <c r="BM284" s="21"/>
      <c r="BN284" s="96">
        <f>IF(M284,$BJ284,0)</f>
        <v>5097</v>
      </c>
      <c r="BO284" s="21"/>
      <c r="BP284" s="96">
        <f>IF(S284,$BJ284,0)</f>
        <v>0</v>
      </c>
      <c r="BQ284" s="21"/>
      <c r="BR284" s="96">
        <f>IF(AF284,$BJ284,0)</f>
        <v>0</v>
      </c>
      <c r="BS284" s="21"/>
      <c r="BT284" s="96">
        <f>IF(AL284,$BJ284,0)</f>
        <v>0</v>
      </c>
    </row>
    <row r="285" spans="1:72" ht="8.85" customHeight="1" x14ac:dyDescent="0.3">
      <c r="A285" s="30">
        <v>38</v>
      </c>
      <c r="B285" s="18"/>
      <c r="C285" s="10" t="s">
        <v>251</v>
      </c>
      <c r="D285" s="21"/>
      <c r="E285" s="75">
        <v>2334036</v>
      </c>
      <c r="F285" s="21"/>
      <c r="G285" s="66">
        <f>(E285/$BJ285)</f>
        <v>284.25721592985019</v>
      </c>
      <c r="H285" s="21"/>
      <c r="I285" s="66">
        <f>IF(G$287,G285/G$287*100,0)</f>
        <v>87.996470875664073</v>
      </c>
      <c r="J285" s="21"/>
      <c r="K285" s="75">
        <v>0</v>
      </c>
      <c r="L285" s="21"/>
      <c r="M285" s="75">
        <v>1609150</v>
      </c>
      <c r="N285" s="21"/>
      <c r="O285" s="66">
        <f>(M285/$BJ285)</f>
        <v>195.97491170381196</v>
      </c>
      <c r="P285" s="21"/>
      <c r="Q285" s="66">
        <f>IF(O$287,O285/O$287*100,0)</f>
        <v>411.25698015418959</v>
      </c>
      <c r="R285" s="21"/>
      <c r="S285" s="75">
        <v>0</v>
      </c>
      <c r="T285" s="21"/>
      <c r="U285" s="71">
        <f t="shared" si="10"/>
        <v>0</v>
      </c>
      <c r="V285" s="21"/>
      <c r="W285" s="71">
        <f t="shared" si="11"/>
        <v>0</v>
      </c>
      <c r="X285" s="21"/>
      <c r="Y285" s="75">
        <v>0</v>
      </c>
      <c r="Z285" s="21"/>
      <c r="AA285" s="75">
        <v>0</v>
      </c>
      <c r="AB285" s="21"/>
      <c r="AC285" s="75">
        <v>0</v>
      </c>
      <c r="AD285" s="21"/>
      <c r="AE285" s="21"/>
      <c r="AF285" s="75">
        <v>77310</v>
      </c>
      <c r="AG285" s="21"/>
      <c r="AH285" s="66">
        <f>(AF285/$BJ285)</f>
        <v>9.4154183412495431</v>
      </c>
      <c r="AI285" s="21"/>
      <c r="AJ285" s="66">
        <f>IF(AH$287,AH285/AH$287*100,0)</f>
        <v>38.966248758588712</v>
      </c>
      <c r="AK285" s="21"/>
      <c r="AL285" s="75">
        <v>107523</v>
      </c>
      <c r="AM285" s="21"/>
      <c r="AN285" s="71">
        <f>(AL285/$BJ285)</f>
        <v>13.094994519546949</v>
      </c>
      <c r="AO285" s="21"/>
      <c r="AP285" s="71">
        <f>IF(AN$287,AN285/AN$287*100,0)</f>
        <v>47.371064384367607</v>
      </c>
      <c r="AQ285" s="21"/>
      <c r="AR285" s="75">
        <f t="shared" si="12"/>
        <v>4128019</v>
      </c>
      <c r="AS285" s="21"/>
      <c r="AT285" s="75">
        <v>239554</v>
      </c>
      <c r="AU285" s="21"/>
      <c r="AV285" s="71">
        <f t="shared" si="13"/>
        <v>5.8031225146977272</v>
      </c>
      <c r="AW285" s="21"/>
      <c r="AX285" s="75">
        <v>1786</v>
      </c>
      <c r="AY285" s="21"/>
      <c r="AZ285" s="71">
        <f t="shared" si="14"/>
        <v>4.3265304738180708E-2</v>
      </c>
      <c r="BA285" s="21"/>
      <c r="BB285" s="75">
        <v>0</v>
      </c>
      <c r="BC285" s="21"/>
      <c r="BD285" s="71">
        <f t="shared" si="15"/>
        <v>0</v>
      </c>
      <c r="BE285" s="21"/>
      <c r="BF285" s="75">
        <v>115442</v>
      </c>
      <c r="BG285" s="21"/>
      <c r="BH285" s="30">
        <v>38</v>
      </c>
      <c r="BI285" s="21"/>
      <c r="BJ285" s="106">
        <v>8211</v>
      </c>
      <c r="BK285" s="21"/>
      <c r="BL285" s="106">
        <f t="shared" si="16"/>
        <v>8211</v>
      </c>
      <c r="BM285" s="21"/>
      <c r="BN285" s="106">
        <f t="shared" si="17"/>
        <v>8211</v>
      </c>
      <c r="BO285" s="21"/>
      <c r="BP285" s="106">
        <f t="shared" si="18"/>
        <v>0</v>
      </c>
      <c r="BQ285" s="21"/>
      <c r="BR285" s="106">
        <f t="shared" si="19"/>
        <v>8211</v>
      </c>
      <c r="BS285" s="21"/>
      <c r="BT285" s="106">
        <f t="shared" si="20"/>
        <v>8211</v>
      </c>
    </row>
    <row r="286" spans="1:72"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row>
    <row r="287" spans="1:72" ht="8.85" customHeight="1" x14ac:dyDescent="0.3">
      <c r="A287" s="30">
        <f>A285</f>
        <v>38</v>
      </c>
      <c r="B287" s="21"/>
      <c r="C287" s="18" t="s">
        <v>65</v>
      </c>
      <c r="D287" s="21"/>
      <c r="E287" s="76">
        <f>SUM(E241:E285)</f>
        <v>114418118</v>
      </c>
      <c r="F287" s="21"/>
      <c r="G287" s="79">
        <f>IF(BL287=0,0,IF(ISNONTEXT(H287),E287/$BJ287,E287/BL287))</f>
        <v>323.03251835121398</v>
      </c>
      <c r="H287" s="130"/>
      <c r="I287" s="71">
        <f>IF(G$287,G287/G$287*100,0)</f>
        <v>100</v>
      </c>
      <c r="J287" s="21"/>
      <c r="K287" s="76">
        <f>SUM(K241:K285)</f>
        <v>0</v>
      </c>
      <c r="L287" s="21"/>
      <c r="M287" s="76">
        <f>SUM(M241:M285)</f>
        <v>16878574</v>
      </c>
      <c r="N287" s="21"/>
      <c r="O287" s="79">
        <f>IF(BN287=0,0,IF(ISNONTEXT(P287),M287/$BJ287,M287/BN287))</f>
        <v>47.652665160926027</v>
      </c>
      <c r="P287" s="130"/>
      <c r="Q287" s="71">
        <f>IF(O$287,O287/O$287*100,0)</f>
        <v>100</v>
      </c>
      <c r="R287" s="21"/>
      <c r="S287" s="76">
        <f>SUM(S241:S285)</f>
        <v>900</v>
      </c>
      <c r="T287" s="21"/>
      <c r="U287" s="79">
        <f>IF(BP287=0,0,IF(ISNONTEXT(V287),S287/$BJ287,S287/BP287))</f>
        <v>2.540937323546019E-3</v>
      </c>
      <c r="V287" s="130"/>
      <c r="W287" s="71">
        <f>IF(U$287,U287/U$287*100,0)</f>
        <v>100</v>
      </c>
      <c r="X287" s="21"/>
      <c r="Y287" s="76">
        <f>SUM(Y241:Y285)</f>
        <v>0</v>
      </c>
      <c r="Z287" s="21"/>
      <c r="AA287" s="76">
        <f>SUM(AA241:AA285)</f>
        <v>0</v>
      </c>
      <c r="AB287" s="21"/>
      <c r="AC287" s="76">
        <f>SUM(AC241:AC285)</f>
        <v>0</v>
      </c>
      <c r="AD287" s="21"/>
      <c r="AE287" s="21"/>
      <c r="AF287" s="76">
        <f>SUM(AF241:AF285)</f>
        <v>2726409</v>
      </c>
      <c r="AG287" s="21"/>
      <c r="AH287" s="79">
        <f>IF(BR287=0,0,IF(ISNONTEXT(AI287),AF287/$BJ287,AF287/BR287))</f>
        <v>24.163009376606343</v>
      </c>
      <c r="AI287" s="130" t="s">
        <v>382</v>
      </c>
      <c r="AJ287" s="71">
        <f>IF(AH$287,AH287/AH$287*100,0)</f>
        <v>100</v>
      </c>
      <c r="AK287" s="21"/>
      <c r="AL287" s="76">
        <f>SUM(AL241:AL285)</f>
        <v>4565011</v>
      </c>
      <c r="AM287" s="21"/>
      <c r="AN287" s="79">
        <f>IF(BT287=0,0,IF(ISNONTEXT(AO287),AL287/$BJ287,AL287/BT287))</f>
        <v>27.643445824426696</v>
      </c>
      <c r="AO287" s="130" t="s">
        <v>382</v>
      </c>
      <c r="AP287" s="71">
        <f>IF(AN$287,AN287/AN$287*100,0)</f>
        <v>100</v>
      </c>
      <c r="AQ287" s="21"/>
      <c r="AR287" s="76">
        <f>SUM(AR241:AR285)</f>
        <v>138589012</v>
      </c>
      <c r="AS287" s="21"/>
      <c r="AT287" s="76">
        <f>SUM(AT241:AT285)</f>
        <v>9290752</v>
      </c>
      <c r="AU287" s="21"/>
      <c r="AV287" s="71">
        <f>IF($AR287,AT287/$AR287*100,0)</f>
        <v>6.7038157397355569</v>
      </c>
      <c r="AW287" s="21"/>
      <c r="AX287" s="76">
        <f>SUM(AX241:AX285)</f>
        <v>750220</v>
      </c>
      <c r="AY287" s="21"/>
      <c r="AZ287" s="71">
        <f>IF($AR287,AX287/$AR287*100,0)</f>
        <v>0.54132718689126669</v>
      </c>
      <c r="BA287" s="21"/>
      <c r="BB287" s="76">
        <f>SUM(BB241:BB285)</f>
        <v>400570</v>
      </c>
      <c r="BC287" s="21"/>
      <c r="BD287" s="71">
        <f>IF($AR287,BB287/$AR287*100,0)</f>
        <v>0.28903445822963225</v>
      </c>
      <c r="BE287" s="21"/>
      <c r="BF287" s="76">
        <f>SUM(BF241:BF285)</f>
        <v>4071148</v>
      </c>
      <c r="BG287" s="21"/>
      <c r="BH287" s="30">
        <f>BH285</f>
        <v>38</v>
      </c>
      <c r="BI287" s="21"/>
      <c r="BJ287" s="106">
        <f>SUM(BJ241:BJ285)</f>
        <v>354200</v>
      </c>
      <c r="BK287" s="21"/>
      <c r="BL287" s="106">
        <f>SUM(BL241:BL285)</f>
        <v>354200</v>
      </c>
      <c r="BM287" s="27"/>
      <c r="BN287" s="106">
        <f>SUM(BN241:BN285)</f>
        <v>318420</v>
      </c>
      <c r="BO287" s="27"/>
      <c r="BP287" s="106">
        <f>SUM(BP241:BP285)</f>
        <v>4185</v>
      </c>
      <c r="BQ287" s="27"/>
      <c r="BR287" s="106">
        <f>SUM(BR241:BR285)</f>
        <v>112834</v>
      </c>
      <c r="BS287" s="27"/>
      <c r="BT287" s="106">
        <f>SUM(BT241:BT285)</f>
        <v>165139</v>
      </c>
    </row>
    <row r="288" spans="1:72"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row>
    <row r="289" spans="1:72" ht="12" thickBot="1" x14ac:dyDescent="0.35">
      <c r="A289" s="42">
        <f>(A60+A219+A287)</f>
        <v>171</v>
      </c>
      <c r="B289" s="21"/>
      <c r="C289" s="18" t="s">
        <v>252</v>
      </c>
      <c r="D289" s="21"/>
      <c r="E289" s="87">
        <f>(E60+E219+E287)</f>
        <v>2036340844</v>
      </c>
      <c r="F289" s="21"/>
      <c r="G289" s="79">
        <f>(E289/$BJ289)</f>
        <v>232.48498251117334</v>
      </c>
      <c r="H289" s="21"/>
      <c r="I289" s="71"/>
      <c r="J289" s="21"/>
      <c r="K289" s="87">
        <f>(K60+K219+K287)</f>
        <v>440672954</v>
      </c>
      <c r="L289" s="21"/>
      <c r="M289" s="87">
        <f>(M60+M219+M287)</f>
        <v>1807946921</v>
      </c>
      <c r="N289" s="21"/>
      <c r="O289" s="79">
        <f>(M289/$BJ289)</f>
        <v>206.40970275102663</v>
      </c>
      <c r="P289" s="21"/>
      <c r="Q289" s="71"/>
      <c r="R289" s="21"/>
      <c r="S289" s="87">
        <f>(S60+S219+S287)</f>
        <v>1093698225</v>
      </c>
      <c r="T289" s="21"/>
      <c r="U289" s="79">
        <f>(S289/$BJ289)</f>
        <v>124.86535024861797</v>
      </c>
      <c r="V289" s="21"/>
      <c r="W289" s="71"/>
      <c r="X289" s="21"/>
      <c r="Y289" s="87">
        <f>(Y60+Y219+Y287)</f>
        <v>466832438</v>
      </c>
      <c r="Z289" s="21"/>
      <c r="AA289" s="87">
        <f>(AA60+AA219+AA287)</f>
        <v>512515301</v>
      </c>
      <c r="AB289" s="21"/>
      <c r="AC289" s="87">
        <f>(AC60+AC219+AC287)</f>
        <v>32952196</v>
      </c>
      <c r="AD289" s="21"/>
      <c r="AE289" s="21"/>
      <c r="AF289" s="87">
        <f>(AF60+AF219+AF287)</f>
        <v>146408208</v>
      </c>
      <c r="AG289" s="21"/>
      <c r="AH289" s="79">
        <f>(AF289/$BJ289)</f>
        <v>16.715133803195585</v>
      </c>
      <c r="AI289" s="21"/>
      <c r="AJ289" s="71"/>
      <c r="AK289" s="21"/>
      <c r="AL289" s="87">
        <f>(AL60+AL219+AL287)</f>
        <v>343860620</v>
      </c>
      <c r="AM289" s="21"/>
      <c r="AN289" s="79">
        <f>(AL289/$BJ289)</f>
        <v>39.257882815899173</v>
      </c>
      <c r="AO289" s="21"/>
      <c r="AP289" s="71"/>
      <c r="AQ289" s="21"/>
      <c r="AR289" s="87">
        <f>(AR60+AR219+AR287)</f>
        <v>5428254818</v>
      </c>
      <c r="AS289" s="21"/>
      <c r="AT289" s="87">
        <f>(AT60+AT219+AT287)</f>
        <v>664528062</v>
      </c>
      <c r="AU289" s="21"/>
      <c r="AV289" s="71">
        <f>IF($AR289,AT289/$AR289*100,0)</f>
        <v>12.24202039661875</v>
      </c>
      <c r="AW289" s="21"/>
      <c r="AX289" s="87">
        <f>(AX60+AX219+AX287)</f>
        <v>58002562</v>
      </c>
      <c r="AY289" s="21"/>
      <c r="AZ289" s="71">
        <f>IF($AR289,AX289/$AR289*100,0)</f>
        <v>1.0685305672766963</v>
      </c>
      <c r="BA289" s="21"/>
      <c r="BB289" s="87">
        <f>(BB60+BB219+BB287)</f>
        <v>29134940</v>
      </c>
      <c r="BC289" s="21"/>
      <c r="BD289" s="71">
        <f>IF($AR289,BB289/$AR289*100,0)</f>
        <v>0.53672756671976851</v>
      </c>
      <c r="BE289" s="21"/>
      <c r="BF289" s="87">
        <f>(BF60+BF219+BF287)</f>
        <v>256726388</v>
      </c>
      <c r="BG289" s="21"/>
      <c r="BH289" s="42">
        <f>(BH60+BH219+BH287)</f>
        <v>171</v>
      </c>
      <c r="BI289" s="21"/>
      <c r="BJ289" s="110">
        <f>BJ60+BJ219+BJ287</f>
        <v>8759021</v>
      </c>
      <c r="BK289" s="21"/>
      <c r="BL289" s="110">
        <f>BL60+BL219+BL287</f>
        <v>8759021</v>
      </c>
      <c r="BM289" s="27"/>
      <c r="BN289" s="110">
        <f>BN60+BN219+BN287</f>
        <v>8723241</v>
      </c>
      <c r="BO289" s="27"/>
      <c r="BP289" s="110">
        <f>BP60+BP219+BP287</f>
        <v>8409006</v>
      </c>
      <c r="BQ289" s="27"/>
      <c r="BR289" s="110">
        <f>BR60+BR219+BR287</f>
        <v>8510223</v>
      </c>
      <c r="BS289" s="27"/>
      <c r="BT289" s="110">
        <f>BT60+BT219+BT287</f>
        <v>8452212</v>
      </c>
    </row>
    <row r="290" spans="1:72"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row>
    <row r="291" spans="1:72"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row>
    <row r="292" spans="1:72" ht="10.5" customHeight="1" x14ac:dyDescent="0.3">
      <c r="A292" s="21"/>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row>
    <row r="293" spans="1:72" ht="6.15"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row>
    <row r="294" spans="1:72"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row>
    <row r="295" spans="1:72"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row>
    <row r="296" spans="1:72"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row>
    <row r="297" spans="1:72"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row>
    <row r="298" spans="1:72"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row>
    <row r="299" spans="1:72"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row>
    <row r="300" spans="1:72" ht="7.65"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row>
    <row r="301" spans="1:72"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row>
    <row r="302" spans="1:72" ht="8.85"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row>
    <row r="303" spans="1:72" ht="8.85" hidden="1"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row>
    <row r="304" spans="1:72" ht="8.85" customHeight="1" x14ac:dyDescent="0.3">
      <c r="A304" s="21"/>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row>
    <row r="305" spans="1:61" s="8" customFormat="1" ht="12.15" customHeight="1" x14ac:dyDescent="0.3">
      <c r="A305" s="112" t="s">
        <v>478</v>
      </c>
      <c r="BI305" s="113" t="s">
        <v>479</v>
      </c>
    </row>
  </sheetData>
  <printOptions gridLinesSet="0"/>
  <pageMargins left="3.5" right="0.5" top="0.5" bottom="0.3" header="0.5" footer="0.5"/>
  <pageSetup paperSize="17" pageOrder="overThenDown" orientation="landscape" r:id="rId1"/>
  <headerFooter alignWithMargins="0"/>
  <rowBreaks count="3" manualBreakCount="3">
    <brk id="75" max="60" man="1"/>
    <brk id="151" max="60" man="1"/>
    <brk id="227" max="60" man="1"/>
  </rowBreaks>
  <colBreaks count="1" manualBreakCount="1">
    <brk id="30" max="1048575" man="1"/>
  </colBreaks>
  <ignoredErrors>
    <ignoredError sqref="A75 BI75 A151 BI151 A227 BI22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B864E-063F-4C79-B75B-DB77CCBED485}">
  <sheetPr transitionEvaluation="1"/>
  <dimension ref="A1:AR305"/>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5546875" style="10" customWidth="1"/>
    <col min="2" max="2" width="1.44140625" style="10" customWidth="1"/>
    <col min="3" max="3" width="17.77734375" style="10" customWidth="1"/>
    <col min="4" max="4" width="3" style="10" customWidth="1"/>
    <col min="5" max="5" width="13.109375" style="10" customWidth="1"/>
    <col min="6" max="6" width="2.21875" style="10" customWidth="1"/>
    <col min="7" max="7" width="10" style="10" customWidth="1"/>
    <col min="8" max="8" width="2.21875" style="10" customWidth="1"/>
    <col min="9" max="9" width="10" style="10" customWidth="1"/>
    <col min="10" max="10" width="3" style="10" customWidth="1"/>
    <col min="11" max="11" width="13.109375" style="10" customWidth="1"/>
    <col min="12" max="12" width="2.21875" style="10" customWidth="1"/>
    <col min="13" max="13" width="10" style="10" customWidth="1"/>
    <col min="14" max="14" width="2.21875" style="10" customWidth="1"/>
    <col min="15" max="15" width="10" style="10" customWidth="1"/>
    <col min="16" max="16" width="3" style="10" customWidth="1"/>
    <col min="17" max="17" width="13.109375" style="10" customWidth="1"/>
    <col min="18" max="18" width="2.21875" style="10" customWidth="1"/>
    <col min="19" max="19" width="10" style="10" customWidth="1"/>
    <col min="20" max="20" width="1.44140625" style="10" customWidth="1"/>
    <col min="21" max="21" width="10" style="10" customWidth="1"/>
    <col min="22" max="22" width="3" style="10" customWidth="1"/>
    <col min="23" max="23" width="13.88671875" style="10" customWidth="1"/>
    <col min="24" max="25" width="1.44140625" style="10" customWidth="1"/>
    <col min="26" max="26" width="13.109375" style="10" customWidth="1"/>
    <col min="27" max="27" width="2.21875" style="10" customWidth="1"/>
    <col min="28" max="28" width="11.5546875" style="10" customWidth="1"/>
    <col min="29" max="29" width="3" style="10" customWidth="1"/>
    <col min="30" max="30" width="13.109375" style="10" customWidth="1"/>
    <col min="31" max="31" width="2.21875" style="10" customWidth="1"/>
    <col min="32" max="32" width="11.5546875" style="10" customWidth="1"/>
    <col min="33" max="33" width="3" style="10" customWidth="1"/>
    <col min="34" max="34" width="13.109375" style="10" customWidth="1"/>
    <col min="35" max="35" width="2.21875" style="10" customWidth="1"/>
    <col min="36" max="36" width="11.5546875" style="10" customWidth="1"/>
    <col min="37" max="37" width="3" style="10" customWidth="1"/>
    <col min="38" max="38" width="13.109375" style="10" customWidth="1"/>
    <col min="39" max="39" width="3" style="10" customWidth="1"/>
    <col min="40" max="40" width="16.21875" style="10" customWidth="1"/>
    <col min="41" max="41" width="2.21875" style="10" customWidth="1"/>
    <col min="42" max="42" width="5.33203125" style="10" customWidth="1"/>
    <col min="43" max="43" width="27.88671875" style="10" customWidth="1"/>
    <col min="44" max="44" width="8.44140625" style="10" hidden="1" customWidth="1"/>
    <col min="45" max="256" width="11.5546875" style="10"/>
    <col min="257" max="257" width="4.5546875" style="10" customWidth="1"/>
    <col min="258" max="258" width="1.44140625" style="10" customWidth="1"/>
    <col min="259" max="259" width="17.77734375" style="10" customWidth="1"/>
    <col min="260" max="260" width="3" style="10" customWidth="1"/>
    <col min="261" max="261" width="13.109375" style="10" customWidth="1"/>
    <col min="262" max="262" width="2.21875" style="10" customWidth="1"/>
    <col min="263" max="263" width="10" style="10" customWidth="1"/>
    <col min="264" max="264" width="2.21875" style="10" customWidth="1"/>
    <col min="265" max="265" width="10" style="10" customWidth="1"/>
    <col min="266" max="266" width="3" style="10" customWidth="1"/>
    <col min="267" max="267" width="13.109375" style="10" customWidth="1"/>
    <col min="268" max="268" width="2.21875" style="10" customWidth="1"/>
    <col min="269" max="269" width="10" style="10" customWidth="1"/>
    <col min="270" max="270" width="2.21875" style="10" customWidth="1"/>
    <col min="271" max="271" width="10" style="10" customWidth="1"/>
    <col min="272" max="272" width="3" style="10" customWidth="1"/>
    <col min="273" max="273" width="13.109375" style="10" customWidth="1"/>
    <col min="274" max="274" width="2.21875" style="10" customWidth="1"/>
    <col min="275" max="275" width="10" style="10" customWidth="1"/>
    <col min="276" max="276" width="1.44140625" style="10" customWidth="1"/>
    <col min="277" max="277" width="10" style="10" customWidth="1"/>
    <col min="278" max="278" width="3" style="10" customWidth="1"/>
    <col min="279" max="279" width="13.88671875" style="10" customWidth="1"/>
    <col min="280" max="281" width="1.44140625" style="10" customWidth="1"/>
    <col min="282" max="282" width="13.109375" style="10" customWidth="1"/>
    <col min="283" max="283" width="2.21875" style="10" customWidth="1"/>
    <col min="284" max="284" width="11.5546875" style="10"/>
    <col min="285" max="285" width="3" style="10" customWidth="1"/>
    <col min="286" max="286" width="13.109375" style="10" customWidth="1"/>
    <col min="287" max="287" width="2.21875" style="10" customWidth="1"/>
    <col min="288" max="288" width="11.5546875" style="10"/>
    <col min="289" max="289" width="3" style="10" customWidth="1"/>
    <col min="290" max="290" width="13.109375" style="10" customWidth="1"/>
    <col min="291" max="291" width="2.21875" style="10" customWidth="1"/>
    <col min="292" max="292" width="11.5546875" style="10"/>
    <col min="293" max="293" width="3" style="10" customWidth="1"/>
    <col min="294" max="294" width="13.109375" style="10" customWidth="1"/>
    <col min="295" max="295" width="3" style="10" customWidth="1"/>
    <col min="296" max="296" width="16.21875" style="10" customWidth="1"/>
    <col min="297" max="297" width="2.21875" style="10" customWidth="1"/>
    <col min="298" max="298" width="5.33203125" style="10" customWidth="1"/>
    <col min="299" max="299" width="27.88671875" style="10" customWidth="1"/>
    <col min="300" max="300" width="8.44140625" style="10" customWidth="1"/>
    <col min="301" max="512" width="11.5546875" style="10"/>
    <col min="513" max="513" width="4.5546875" style="10" customWidth="1"/>
    <col min="514" max="514" width="1.44140625" style="10" customWidth="1"/>
    <col min="515" max="515" width="17.77734375" style="10" customWidth="1"/>
    <col min="516" max="516" width="3" style="10" customWidth="1"/>
    <col min="517" max="517" width="13.109375" style="10" customWidth="1"/>
    <col min="518" max="518" width="2.21875" style="10" customWidth="1"/>
    <col min="519" max="519" width="10" style="10" customWidth="1"/>
    <col min="520" max="520" width="2.21875" style="10" customWidth="1"/>
    <col min="521" max="521" width="10" style="10" customWidth="1"/>
    <col min="522" max="522" width="3" style="10" customWidth="1"/>
    <col min="523" max="523" width="13.109375" style="10" customWidth="1"/>
    <col min="524" max="524" width="2.21875" style="10" customWidth="1"/>
    <col min="525" max="525" width="10" style="10" customWidth="1"/>
    <col min="526" max="526" width="2.21875" style="10" customWidth="1"/>
    <col min="527" max="527" width="10" style="10" customWidth="1"/>
    <col min="528" max="528" width="3" style="10" customWidth="1"/>
    <col min="529" max="529" width="13.109375" style="10" customWidth="1"/>
    <col min="530" max="530" width="2.21875" style="10" customWidth="1"/>
    <col min="531" max="531" width="10" style="10" customWidth="1"/>
    <col min="532" max="532" width="1.44140625" style="10" customWidth="1"/>
    <col min="533" max="533" width="10" style="10" customWidth="1"/>
    <col min="534" max="534" width="3" style="10" customWidth="1"/>
    <col min="535" max="535" width="13.88671875" style="10" customWidth="1"/>
    <col min="536" max="537" width="1.44140625" style="10" customWidth="1"/>
    <col min="538" max="538" width="13.109375" style="10" customWidth="1"/>
    <col min="539" max="539" width="2.21875" style="10" customWidth="1"/>
    <col min="540" max="540" width="11.5546875" style="10"/>
    <col min="541" max="541" width="3" style="10" customWidth="1"/>
    <col min="542" max="542" width="13.109375" style="10" customWidth="1"/>
    <col min="543" max="543" width="2.21875" style="10" customWidth="1"/>
    <col min="544" max="544" width="11.5546875" style="10"/>
    <col min="545" max="545" width="3" style="10" customWidth="1"/>
    <col min="546" max="546" width="13.109375" style="10" customWidth="1"/>
    <col min="547" max="547" width="2.21875" style="10" customWidth="1"/>
    <col min="548" max="548" width="11.5546875" style="10"/>
    <col min="549" max="549" width="3" style="10" customWidth="1"/>
    <col min="550" max="550" width="13.109375" style="10" customWidth="1"/>
    <col min="551" max="551" width="3" style="10" customWidth="1"/>
    <col min="552" max="552" width="16.21875" style="10" customWidth="1"/>
    <col min="553" max="553" width="2.21875" style="10" customWidth="1"/>
    <col min="554" max="554" width="5.33203125" style="10" customWidth="1"/>
    <col min="555" max="555" width="27.88671875" style="10" customWidth="1"/>
    <col min="556" max="556" width="8.44140625" style="10" customWidth="1"/>
    <col min="557" max="768" width="11.5546875" style="10"/>
    <col min="769" max="769" width="4.5546875" style="10" customWidth="1"/>
    <col min="770" max="770" width="1.44140625" style="10" customWidth="1"/>
    <col min="771" max="771" width="17.77734375" style="10" customWidth="1"/>
    <col min="772" max="772" width="3" style="10" customWidth="1"/>
    <col min="773" max="773" width="13.109375" style="10" customWidth="1"/>
    <col min="774" max="774" width="2.21875" style="10" customWidth="1"/>
    <col min="775" max="775" width="10" style="10" customWidth="1"/>
    <col min="776" max="776" width="2.21875" style="10" customWidth="1"/>
    <col min="777" max="777" width="10" style="10" customWidth="1"/>
    <col min="778" max="778" width="3" style="10" customWidth="1"/>
    <col min="779" max="779" width="13.109375" style="10" customWidth="1"/>
    <col min="780" max="780" width="2.21875" style="10" customWidth="1"/>
    <col min="781" max="781" width="10" style="10" customWidth="1"/>
    <col min="782" max="782" width="2.21875" style="10" customWidth="1"/>
    <col min="783" max="783" width="10" style="10" customWidth="1"/>
    <col min="784" max="784" width="3" style="10" customWidth="1"/>
    <col min="785" max="785" width="13.109375" style="10" customWidth="1"/>
    <col min="786" max="786" width="2.21875" style="10" customWidth="1"/>
    <col min="787" max="787" width="10" style="10" customWidth="1"/>
    <col min="788" max="788" width="1.44140625" style="10" customWidth="1"/>
    <col min="789" max="789" width="10" style="10" customWidth="1"/>
    <col min="790" max="790" width="3" style="10" customWidth="1"/>
    <col min="791" max="791" width="13.88671875" style="10" customWidth="1"/>
    <col min="792" max="793" width="1.44140625" style="10" customWidth="1"/>
    <col min="794" max="794" width="13.109375" style="10" customWidth="1"/>
    <col min="795" max="795" width="2.21875" style="10" customWidth="1"/>
    <col min="796" max="796" width="11.5546875" style="10"/>
    <col min="797" max="797" width="3" style="10" customWidth="1"/>
    <col min="798" max="798" width="13.109375" style="10" customWidth="1"/>
    <col min="799" max="799" width="2.21875" style="10" customWidth="1"/>
    <col min="800" max="800" width="11.5546875" style="10"/>
    <col min="801" max="801" width="3" style="10" customWidth="1"/>
    <col min="802" max="802" width="13.109375" style="10" customWidth="1"/>
    <col min="803" max="803" width="2.21875" style="10" customWidth="1"/>
    <col min="804" max="804" width="11.5546875" style="10"/>
    <col min="805" max="805" width="3" style="10" customWidth="1"/>
    <col min="806" max="806" width="13.109375" style="10" customWidth="1"/>
    <col min="807" max="807" width="3" style="10" customWidth="1"/>
    <col min="808" max="808" width="16.21875" style="10" customWidth="1"/>
    <col min="809" max="809" width="2.21875" style="10" customWidth="1"/>
    <col min="810" max="810" width="5.33203125" style="10" customWidth="1"/>
    <col min="811" max="811" width="27.88671875" style="10" customWidth="1"/>
    <col min="812" max="812" width="8.44140625" style="10" customWidth="1"/>
    <col min="813" max="1024" width="11.5546875" style="10"/>
    <col min="1025" max="1025" width="4.5546875" style="10" customWidth="1"/>
    <col min="1026" max="1026" width="1.44140625" style="10" customWidth="1"/>
    <col min="1027" max="1027" width="17.77734375" style="10" customWidth="1"/>
    <col min="1028" max="1028" width="3" style="10" customWidth="1"/>
    <col min="1029" max="1029" width="13.109375" style="10" customWidth="1"/>
    <col min="1030" max="1030" width="2.21875" style="10" customWidth="1"/>
    <col min="1031" max="1031" width="10" style="10" customWidth="1"/>
    <col min="1032" max="1032" width="2.21875" style="10" customWidth="1"/>
    <col min="1033" max="1033" width="10" style="10" customWidth="1"/>
    <col min="1034" max="1034" width="3" style="10" customWidth="1"/>
    <col min="1035" max="1035" width="13.109375" style="10" customWidth="1"/>
    <col min="1036" max="1036" width="2.21875" style="10" customWidth="1"/>
    <col min="1037" max="1037" width="10" style="10" customWidth="1"/>
    <col min="1038" max="1038" width="2.21875" style="10" customWidth="1"/>
    <col min="1039" max="1039" width="10" style="10" customWidth="1"/>
    <col min="1040" max="1040" width="3" style="10" customWidth="1"/>
    <col min="1041" max="1041" width="13.109375" style="10" customWidth="1"/>
    <col min="1042" max="1042" width="2.21875" style="10" customWidth="1"/>
    <col min="1043" max="1043" width="10" style="10" customWidth="1"/>
    <col min="1044" max="1044" width="1.44140625" style="10" customWidth="1"/>
    <col min="1045" max="1045" width="10" style="10" customWidth="1"/>
    <col min="1046" max="1046" width="3" style="10" customWidth="1"/>
    <col min="1047" max="1047" width="13.88671875" style="10" customWidth="1"/>
    <col min="1048" max="1049" width="1.44140625" style="10" customWidth="1"/>
    <col min="1050" max="1050" width="13.109375" style="10" customWidth="1"/>
    <col min="1051" max="1051" width="2.21875" style="10" customWidth="1"/>
    <col min="1052" max="1052" width="11.5546875" style="10"/>
    <col min="1053" max="1053" width="3" style="10" customWidth="1"/>
    <col min="1054" max="1054" width="13.109375" style="10" customWidth="1"/>
    <col min="1055" max="1055" width="2.21875" style="10" customWidth="1"/>
    <col min="1056" max="1056" width="11.5546875" style="10"/>
    <col min="1057" max="1057" width="3" style="10" customWidth="1"/>
    <col min="1058" max="1058" width="13.109375" style="10" customWidth="1"/>
    <col min="1059" max="1059" width="2.21875" style="10" customWidth="1"/>
    <col min="1060" max="1060" width="11.5546875" style="10"/>
    <col min="1061" max="1061" width="3" style="10" customWidth="1"/>
    <col min="1062" max="1062" width="13.109375" style="10" customWidth="1"/>
    <col min="1063" max="1063" width="3" style="10" customWidth="1"/>
    <col min="1064" max="1064" width="16.21875" style="10" customWidth="1"/>
    <col min="1065" max="1065" width="2.21875" style="10" customWidth="1"/>
    <col min="1066" max="1066" width="5.33203125" style="10" customWidth="1"/>
    <col min="1067" max="1067" width="27.88671875" style="10" customWidth="1"/>
    <col min="1068" max="1068" width="8.44140625" style="10" customWidth="1"/>
    <col min="1069" max="1280" width="11.5546875" style="10"/>
    <col min="1281" max="1281" width="4.5546875" style="10" customWidth="1"/>
    <col min="1282" max="1282" width="1.44140625" style="10" customWidth="1"/>
    <col min="1283" max="1283" width="17.77734375" style="10" customWidth="1"/>
    <col min="1284" max="1284" width="3" style="10" customWidth="1"/>
    <col min="1285" max="1285" width="13.109375" style="10" customWidth="1"/>
    <col min="1286" max="1286" width="2.21875" style="10" customWidth="1"/>
    <col min="1287" max="1287" width="10" style="10" customWidth="1"/>
    <col min="1288" max="1288" width="2.21875" style="10" customWidth="1"/>
    <col min="1289" max="1289" width="10" style="10" customWidth="1"/>
    <col min="1290" max="1290" width="3" style="10" customWidth="1"/>
    <col min="1291" max="1291" width="13.109375" style="10" customWidth="1"/>
    <col min="1292" max="1292" width="2.21875" style="10" customWidth="1"/>
    <col min="1293" max="1293" width="10" style="10" customWidth="1"/>
    <col min="1294" max="1294" width="2.21875" style="10" customWidth="1"/>
    <col min="1295" max="1295" width="10" style="10" customWidth="1"/>
    <col min="1296" max="1296" width="3" style="10" customWidth="1"/>
    <col min="1297" max="1297" width="13.109375" style="10" customWidth="1"/>
    <col min="1298" max="1298" width="2.21875" style="10" customWidth="1"/>
    <col min="1299" max="1299" width="10" style="10" customWidth="1"/>
    <col min="1300" max="1300" width="1.44140625" style="10" customWidth="1"/>
    <col min="1301" max="1301" width="10" style="10" customWidth="1"/>
    <col min="1302" max="1302" width="3" style="10" customWidth="1"/>
    <col min="1303" max="1303" width="13.88671875" style="10" customWidth="1"/>
    <col min="1304" max="1305" width="1.44140625" style="10" customWidth="1"/>
    <col min="1306" max="1306" width="13.109375" style="10" customWidth="1"/>
    <col min="1307" max="1307" width="2.21875" style="10" customWidth="1"/>
    <col min="1308" max="1308" width="11.5546875" style="10"/>
    <col min="1309" max="1309" width="3" style="10" customWidth="1"/>
    <col min="1310" max="1310" width="13.109375" style="10" customWidth="1"/>
    <col min="1311" max="1311" width="2.21875" style="10" customWidth="1"/>
    <col min="1312" max="1312" width="11.5546875" style="10"/>
    <col min="1313" max="1313" width="3" style="10" customWidth="1"/>
    <col min="1314" max="1314" width="13.109375" style="10" customWidth="1"/>
    <col min="1315" max="1315" width="2.21875" style="10" customWidth="1"/>
    <col min="1316" max="1316" width="11.5546875" style="10"/>
    <col min="1317" max="1317" width="3" style="10" customWidth="1"/>
    <col min="1318" max="1318" width="13.109375" style="10" customWidth="1"/>
    <col min="1319" max="1319" width="3" style="10" customWidth="1"/>
    <col min="1320" max="1320" width="16.21875" style="10" customWidth="1"/>
    <col min="1321" max="1321" width="2.21875" style="10" customWidth="1"/>
    <col min="1322" max="1322" width="5.33203125" style="10" customWidth="1"/>
    <col min="1323" max="1323" width="27.88671875" style="10" customWidth="1"/>
    <col min="1324" max="1324" width="8.44140625" style="10" customWidth="1"/>
    <col min="1325" max="1536" width="11.5546875" style="10"/>
    <col min="1537" max="1537" width="4.5546875" style="10" customWidth="1"/>
    <col min="1538" max="1538" width="1.44140625" style="10" customWidth="1"/>
    <col min="1539" max="1539" width="17.77734375" style="10" customWidth="1"/>
    <col min="1540" max="1540" width="3" style="10" customWidth="1"/>
    <col min="1541" max="1541" width="13.109375" style="10" customWidth="1"/>
    <col min="1542" max="1542" width="2.21875" style="10" customWidth="1"/>
    <col min="1543" max="1543" width="10" style="10" customWidth="1"/>
    <col min="1544" max="1544" width="2.21875" style="10" customWidth="1"/>
    <col min="1545" max="1545" width="10" style="10" customWidth="1"/>
    <col min="1546" max="1546" width="3" style="10" customWidth="1"/>
    <col min="1547" max="1547" width="13.109375" style="10" customWidth="1"/>
    <col min="1548" max="1548" width="2.21875" style="10" customWidth="1"/>
    <col min="1549" max="1549" width="10" style="10" customWidth="1"/>
    <col min="1550" max="1550" width="2.21875" style="10" customWidth="1"/>
    <col min="1551" max="1551" width="10" style="10" customWidth="1"/>
    <col min="1552" max="1552" width="3" style="10" customWidth="1"/>
    <col min="1553" max="1553" width="13.109375" style="10" customWidth="1"/>
    <col min="1554" max="1554" width="2.21875" style="10" customWidth="1"/>
    <col min="1555" max="1555" width="10" style="10" customWidth="1"/>
    <col min="1556" max="1556" width="1.44140625" style="10" customWidth="1"/>
    <col min="1557" max="1557" width="10" style="10" customWidth="1"/>
    <col min="1558" max="1558" width="3" style="10" customWidth="1"/>
    <col min="1559" max="1559" width="13.88671875" style="10" customWidth="1"/>
    <col min="1560" max="1561" width="1.44140625" style="10" customWidth="1"/>
    <col min="1562" max="1562" width="13.109375" style="10" customWidth="1"/>
    <col min="1563" max="1563" width="2.21875" style="10" customWidth="1"/>
    <col min="1564" max="1564" width="11.5546875" style="10"/>
    <col min="1565" max="1565" width="3" style="10" customWidth="1"/>
    <col min="1566" max="1566" width="13.109375" style="10" customWidth="1"/>
    <col min="1567" max="1567" width="2.21875" style="10" customWidth="1"/>
    <col min="1568" max="1568" width="11.5546875" style="10"/>
    <col min="1569" max="1569" width="3" style="10" customWidth="1"/>
    <col min="1570" max="1570" width="13.109375" style="10" customWidth="1"/>
    <col min="1571" max="1571" width="2.21875" style="10" customWidth="1"/>
    <col min="1572" max="1572" width="11.5546875" style="10"/>
    <col min="1573" max="1573" width="3" style="10" customWidth="1"/>
    <col min="1574" max="1574" width="13.109375" style="10" customWidth="1"/>
    <col min="1575" max="1575" width="3" style="10" customWidth="1"/>
    <col min="1576" max="1576" width="16.21875" style="10" customWidth="1"/>
    <col min="1577" max="1577" width="2.21875" style="10" customWidth="1"/>
    <col min="1578" max="1578" width="5.33203125" style="10" customWidth="1"/>
    <col min="1579" max="1579" width="27.88671875" style="10" customWidth="1"/>
    <col min="1580" max="1580" width="8.44140625" style="10" customWidth="1"/>
    <col min="1581" max="1792" width="11.5546875" style="10"/>
    <col min="1793" max="1793" width="4.5546875" style="10" customWidth="1"/>
    <col min="1794" max="1794" width="1.44140625" style="10" customWidth="1"/>
    <col min="1795" max="1795" width="17.77734375" style="10" customWidth="1"/>
    <col min="1796" max="1796" width="3" style="10" customWidth="1"/>
    <col min="1797" max="1797" width="13.109375" style="10" customWidth="1"/>
    <col min="1798" max="1798" width="2.21875" style="10" customWidth="1"/>
    <col min="1799" max="1799" width="10" style="10" customWidth="1"/>
    <col min="1800" max="1800" width="2.21875" style="10" customWidth="1"/>
    <col min="1801" max="1801" width="10" style="10" customWidth="1"/>
    <col min="1802" max="1802" width="3" style="10" customWidth="1"/>
    <col min="1803" max="1803" width="13.109375" style="10" customWidth="1"/>
    <col min="1804" max="1804" width="2.21875" style="10" customWidth="1"/>
    <col min="1805" max="1805" width="10" style="10" customWidth="1"/>
    <col min="1806" max="1806" width="2.21875" style="10" customWidth="1"/>
    <col min="1807" max="1807" width="10" style="10" customWidth="1"/>
    <col min="1808" max="1808" width="3" style="10" customWidth="1"/>
    <col min="1809" max="1809" width="13.109375" style="10" customWidth="1"/>
    <col min="1810" max="1810" width="2.21875" style="10" customWidth="1"/>
    <col min="1811" max="1811" width="10" style="10" customWidth="1"/>
    <col min="1812" max="1812" width="1.44140625" style="10" customWidth="1"/>
    <col min="1813" max="1813" width="10" style="10" customWidth="1"/>
    <col min="1814" max="1814" width="3" style="10" customWidth="1"/>
    <col min="1815" max="1815" width="13.88671875" style="10" customWidth="1"/>
    <col min="1816" max="1817" width="1.44140625" style="10" customWidth="1"/>
    <col min="1818" max="1818" width="13.109375" style="10" customWidth="1"/>
    <col min="1819" max="1819" width="2.21875" style="10" customWidth="1"/>
    <col min="1820" max="1820" width="11.5546875" style="10"/>
    <col min="1821" max="1821" width="3" style="10" customWidth="1"/>
    <col min="1822" max="1822" width="13.109375" style="10" customWidth="1"/>
    <col min="1823" max="1823" width="2.21875" style="10" customWidth="1"/>
    <col min="1824" max="1824" width="11.5546875" style="10"/>
    <col min="1825" max="1825" width="3" style="10" customWidth="1"/>
    <col min="1826" max="1826" width="13.109375" style="10" customWidth="1"/>
    <col min="1827" max="1827" width="2.21875" style="10" customWidth="1"/>
    <col min="1828" max="1828" width="11.5546875" style="10"/>
    <col min="1829" max="1829" width="3" style="10" customWidth="1"/>
    <col min="1830" max="1830" width="13.109375" style="10" customWidth="1"/>
    <col min="1831" max="1831" width="3" style="10" customWidth="1"/>
    <col min="1832" max="1832" width="16.21875" style="10" customWidth="1"/>
    <col min="1833" max="1833" width="2.21875" style="10" customWidth="1"/>
    <col min="1834" max="1834" width="5.33203125" style="10" customWidth="1"/>
    <col min="1835" max="1835" width="27.88671875" style="10" customWidth="1"/>
    <col min="1836" max="1836" width="8.44140625" style="10" customWidth="1"/>
    <col min="1837" max="2048" width="11.5546875" style="10"/>
    <col min="2049" max="2049" width="4.5546875" style="10" customWidth="1"/>
    <col min="2050" max="2050" width="1.44140625" style="10" customWidth="1"/>
    <col min="2051" max="2051" width="17.77734375" style="10" customWidth="1"/>
    <col min="2052" max="2052" width="3" style="10" customWidth="1"/>
    <col min="2053" max="2053" width="13.109375" style="10" customWidth="1"/>
    <col min="2054" max="2054" width="2.21875" style="10" customWidth="1"/>
    <col min="2055" max="2055" width="10" style="10" customWidth="1"/>
    <col min="2056" max="2056" width="2.21875" style="10" customWidth="1"/>
    <col min="2057" max="2057" width="10" style="10" customWidth="1"/>
    <col min="2058" max="2058" width="3" style="10" customWidth="1"/>
    <col min="2059" max="2059" width="13.109375" style="10" customWidth="1"/>
    <col min="2060" max="2060" width="2.21875" style="10" customWidth="1"/>
    <col min="2061" max="2061" width="10" style="10" customWidth="1"/>
    <col min="2062" max="2062" width="2.21875" style="10" customWidth="1"/>
    <col min="2063" max="2063" width="10" style="10" customWidth="1"/>
    <col min="2064" max="2064" width="3" style="10" customWidth="1"/>
    <col min="2065" max="2065" width="13.109375" style="10" customWidth="1"/>
    <col min="2066" max="2066" width="2.21875" style="10" customWidth="1"/>
    <col min="2067" max="2067" width="10" style="10" customWidth="1"/>
    <col min="2068" max="2068" width="1.44140625" style="10" customWidth="1"/>
    <col min="2069" max="2069" width="10" style="10" customWidth="1"/>
    <col min="2070" max="2070" width="3" style="10" customWidth="1"/>
    <col min="2071" max="2071" width="13.88671875" style="10" customWidth="1"/>
    <col min="2072" max="2073" width="1.44140625" style="10" customWidth="1"/>
    <col min="2074" max="2074" width="13.109375" style="10" customWidth="1"/>
    <col min="2075" max="2075" width="2.21875" style="10" customWidth="1"/>
    <col min="2076" max="2076" width="11.5546875" style="10"/>
    <col min="2077" max="2077" width="3" style="10" customWidth="1"/>
    <col min="2078" max="2078" width="13.109375" style="10" customWidth="1"/>
    <col min="2079" max="2079" width="2.21875" style="10" customWidth="1"/>
    <col min="2080" max="2080" width="11.5546875" style="10"/>
    <col min="2081" max="2081" width="3" style="10" customWidth="1"/>
    <col min="2082" max="2082" width="13.109375" style="10" customWidth="1"/>
    <col min="2083" max="2083" width="2.21875" style="10" customWidth="1"/>
    <col min="2084" max="2084" width="11.5546875" style="10"/>
    <col min="2085" max="2085" width="3" style="10" customWidth="1"/>
    <col min="2086" max="2086" width="13.109375" style="10" customWidth="1"/>
    <col min="2087" max="2087" width="3" style="10" customWidth="1"/>
    <col min="2088" max="2088" width="16.21875" style="10" customWidth="1"/>
    <col min="2089" max="2089" width="2.21875" style="10" customWidth="1"/>
    <col min="2090" max="2090" width="5.33203125" style="10" customWidth="1"/>
    <col min="2091" max="2091" width="27.88671875" style="10" customWidth="1"/>
    <col min="2092" max="2092" width="8.44140625" style="10" customWidth="1"/>
    <col min="2093" max="2304" width="11.5546875" style="10"/>
    <col min="2305" max="2305" width="4.5546875" style="10" customWidth="1"/>
    <col min="2306" max="2306" width="1.44140625" style="10" customWidth="1"/>
    <col min="2307" max="2307" width="17.77734375" style="10" customWidth="1"/>
    <col min="2308" max="2308" width="3" style="10" customWidth="1"/>
    <col min="2309" max="2309" width="13.109375" style="10" customWidth="1"/>
    <col min="2310" max="2310" width="2.21875" style="10" customWidth="1"/>
    <col min="2311" max="2311" width="10" style="10" customWidth="1"/>
    <col min="2312" max="2312" width="2.21875" style="10" customWidth="1"/>
    <col min="2313" max="2313" width="10" style="10" customWidth="1"/>
    <col min="2314" max="2314" width="3" style="10" customWidth="1"/>
    <col min="2315" max="2315" width="13.109375" style="10" customWidth="1"/>
    <col min="2316" max="2316" width="2.21875" style="10" customWidth="1"/>
    <col min="2317" max="2317" width="10" style="10" customWidth="1"/>
    <col min="2318" max="2318" width="2.21875" style="10" customWidth="1"/>
    <col min="2319" max="2319" width="10" style="10" customWidth="1"/>
    <col min="2320" max="2320" width="3" style="10" customWidth="1"/>
    <col min="2321" max="2321" width="13.109375" style="10" customWidth="1"/>
    <col min="2322" max="2322" width="2.21875" style="10" customWidth="1"/>
    <col min="2323" max="2323" width="10" style="10" customWidth="1"/>
    <col min="2324" max="2324" width="1.44140625" style="10" customWidth="1"/>
    <col min="2325" max="2325" width="10" style="10" customWidth="1"/>
    <col min="2326" max="2326" width="3" style="10" customWidth="1"/>
    <col min="2327" max="2327" width="13.88671875" style="10" customWidth="1"/>
    <col min="2328" max="2329" width="1.44140625" style="10" customWidth="1"/>
    <col min="2330" max="2330" width="13.109375" style="10" customWidth="1"/>
    <col min="2331" max="2331" width="2.21875" style="10" customWidth="1"/>
    <col min="2332" max="2332" width="11.5546875" style="10"/>
    <col min="2333" max="2333" width="3" style="10" customWidth="1"/>
    <col min="2334" max="2334" width="13.109375" style="10" customWidth="1"/>
    <col min="2335" max="2335" width="2.21875" style="10" customWidth="1"/>
    <col min="2336" max="2336" width="11.5546875" style="10"/>
    <col min="2337" max="2337" width="3" style="10" customWidth="1"/>
    <col min="2338" max="2338" width="13.109375" style="10" customWidth="1"/>
    <col min="2339" max="2339" width="2.21875" style="10" customWidth="1"/>
    <col min="2340" max="2340" width="11.5546875" style="10"/>
    <col min="2341" max="2341" width="3" style="10" customWidth="1"/>
    <col min="2342" max="2342" width="13.109375" style="10" customWidth="1"/>
    <col min="2343" max="2343" width="3" style="10" customWidth="1"/>
    <col min="2344" max="2344" width="16.21875" style="10" customWidth="1"/>
    <col min="2345" max="2345" width="2.21875" style="10" customWidth="1"/>
    <col min="2346" max="2346" width="5.33203125" style="10" customWidth="1"/>
    <col min="2347" max="2347" width="27.88671875" style="10" customWidth="1"/>
    <col min="2348" max="2348" width="8.44140625" style="10" customWidth="1"/>
    <col min="2349" max="2560" width="11.5546875" style="10"/>
    <col min="2561" max="2561" width="4.5546875" style="10" customWidth="1"/>
    <col min="2562" max="2562" width="1.44140625" style="10" customWidth="1"/>
    <col min="2563" max="2563" width="17.77734375" style="10" customWidth="1"/>
    <col min="2564" max="2564" width="3" style="10" customWidth="1"/>
    <col min="2565" max="2565" width="13.109375" style="10" customWidth="1"/>
    <col min="2566" max="2566" width="2.21875" style="10" customWidth="1"/>
    <col min="2567" max="2567" width="10" style="10" customWidth="1"/>
    <col min="2568" max="2568" width="2.21875" style="10" customWidth="1"/>
    <col min="2569" max="2569" width="10" style="10" customWidth="1"/>
    <col min="2570" max="2570" width="3" style="10" customWidth="1"/>
    <col min="2571" max="2571" width="13.109375" style="10" customWidth="1"/>
    <col min="2572" max="2572" width="2.21875" style="10" customWidth="1"/>
    <col min="2573" max="2573" width="10" style="10" customWidth="1"/>
    <col min="2574" max="2574" width="2.21875" style="10" customWidth="1"/>
    <col min="2575" max="2575" width="10" style="10" customWidth="1"/>
    <col min="2576" max="2576" width="3" style="10" customWidth="1"/>
    <col min="2577" max="2577" width="13.109375" style="10" customWidth="1"/>
    <col min="2578" max="2578" width="2.21875" style="10" customWidth="1"/>
    <col min="2579" max="2579" width="10" style="10" customWidth="1"/>
    <col min="2580" max="2580" width="1.44140625" style="10" customWidth="1"/>
    <col min="2581" max="2581" width="10" style="10" customWidth="1"/>
    <col min="2582" max="2582" width="3" style="10" customWidth="1"/>
    <col min="2583" max="2583" width="13.88671875" style="10" customWidth="1"/>
    <col min="2584" max="2585" width="1.44140625" style="10" customWidth="1"/>
    <col min="2586" max="2586" width="13.109375" style="10" customWidth="1"/>
    <col min="2587" max="2587" width="2.21875" style="10" customWidth="1"/>
    <col min="2588" max="2588" width="11.5546875" style="10"/>
    <col min="2589" max="2589" width="3" style="10" customWidth="1"/>
    <col min="2590" max="2590" width="13.109375" style="10" customWidth="1"/>
    <col min="2591" max="2591" width="2.21875" style="10" customWidth="1"/>
    <col min="2592" max="2592" width="11.5546875" style="10"/>
    <col min="2593" max="2593" width="3" style="10" customWidth="1"/>
    <col min="2594" max="2594" width="13.109375" style="10" customWidth="1"/>
    <col min="2595" max="2595" width="2.21875" style="10" customWidth="1"/>
    <col min="2596" max="2596" width="11.5546875" style="10"/>
    <col min="2597" max="2597" width="3" style="10" customWidth="1"/>
    <col min="2598" max="2598" width="13.109375" style="10" customWidth="1"/>
    <col min="2599" max="2599" width="3" style="10" customWidth="1"/>
    <col min="2600" max="2600" width="16.21875" style="10" customWidth="1"/>
    <col min="2601" max="2601" width="2.21875" style="10" customWidth="1"/>
    <col min="2602" max="2602" width="5.33203125" style="10" customWidth="1"/>
    <col min="2603" max="2603" width="27.88671875" style="10" customWidth="1"/>
    <col min="2604" max="2604" width="8.44140625" style="10" customWidth="1"/>
    <col min="2605" max="2816" width="11.5546875" style="10"/>
    <col min="2817" max="2817" width="4.5546875" style="10" customWidth="1"/>
    <col min="2818" max="2818" width="1.44140625" style="10" customWidth="1"/>
    <col min="2819" max="2819" width="17.77734375" style="10" customWidth="1"/>
    <col min="2820" max="2820" width="3" style="10" customWidth="1"/>
    <col min="2821" max="2821" width="13.109375" style="10" customWidth="1"/>
    <col min="2822" max="2822" width="2.21875" style="10" customWidth="1"/>
    <col min="2823" max="2823" width="10" style="10" customWidth="1"/>
    <col min="2824" max="2824" width="2.21875" style="10" customWidth="1"/>
    <col min="2825" max="2825" width="10" style="10" customWidth="1"/>
    <col min="2826" max="2826" width="3" style="10" customWidth="1"/>
    <col min="2827" max="2827" width="13.109375" style="10" customWidth="1"/>
    <col min="2828" max="2828" width="2.21875" style="10" customWidth="1"/>
    <col min="2829" max="2829" width="10" style="10" customWidth="1"/>
    <col min="2830" max="2830" width="2.21875" style="10" customWidth="1"/>
    <col min="2831" max="2831" width="10" style="10" customWidth="1"/>
    <col min="2832" max="2832" width="3" style="10" customWidth="1"/>
    <col min="2833" max="2833" width="13.109375" style="10" customWidth="1"/>
    <col min="2834" max="2834" width="2.21875" style="10" customWidth="1"/>
    <col min="2835" max="2835" width="10" style="10" customWidth="1"/>
    <col min="2836" max="2836" width="1.44140625" style="10" customWidth="1"/>
    <col min="2837" max="2837" width="10" style="10" customWidth="1"/>
    <col min="2838" max="2838" width="3" style="10" customWidth="1"/>
    <col min="2839" max="2839" width="13.88671875" style="10" customWidth="1"/>
    <col min="2840" max="2841" width="1.44140625" style="10" customWidth="1"/>
    <col min="2842" max="2842" width="13.109375" style="10" customWidth="1"/>
    <col min="2843" max="2843" width="2.21875" style="10" customWidth="1"/>
    <col min="2844" max="2844" width="11.5546875" style="10"/>
    <col min="2845" max="2845" width="3" style="10" customWidth="1"/>
    <col min="2846" max="2846" width="13.109375" style="10" customWidth="1"/>
    <col min="2847" max="2847" width="2.21875" style="10" customWidth="1"/>
    <col min="2848" max="2848" width="11.5546875" style="10"/>
    <col min="2849" max="2849" width="3" style="10" customWidth="1"/>
    <col min="2850" max="2850" width="13.109375" style="10" customWidth="1"/>
    <col min="2851" max="2851" width="2.21875" style="10" customWidth="1"/>
    <col min="2852" max="2852" width="11.5546875" style="10"/>
    <col min="2853" max="2853" width="3" style="10" customWidth="1"/>
    <col min="2854" max="2854" width="13.109375" style="10" customWidth="1"/>
    <col min="2855" max="2855" width="3" style="10" customWidth="1"/>
    <col min="2856" max="2856" width="16.21875" style="10" customWidth="1"/>
    <col min="2857" max="2857" width="2.21875" style="10" customWidth="1"/>
    <col min="2858" max="2858" width="5.33203125" style="10" customWidth="1"/>
    <col min="2859" max="2859" width="27.88671875" style="10" customWidth="1"/>
    <col min="2860" max="2860" width="8.44140625" style="10" customWidth="1"/>
    <col min="2861" max="3072" width="11.5546875" style="10"/>
    <col min="3073" max="3073" width="4.5546875" style="10" customWidth="1"/>
    <col min="3074" max="3074" width="1.44140625" style="10" customWidth="1"/>
    <col min="3075" max="3075" width="17.77734375" style="10" customWidth="1"/>
    <col min="3076" max="3076" width="3" style="10" customWidth="1"/>
    <col min="3077" max="3077" width="13.109375" style="10" customWidth="1"/>
    <col min="3078" max="3078" width="2.21875" style="10" customWidth="1"/>
    <col min="3079" max="3079" width="10" style="10" customWidth="1"/>
    <col min="3080" max="3080" width="2.21875" style="10" customWidth="1"/>
    <col min="3081" max="3081" width="10" style="10" customWidth="1"/>
    <col min="3082" max="3082" width="3" style="10" customWidth="1"/>
    <col min="3083" max="3083" width="13.109375" style="10" customWidth="1"/>
    <col min="3084" max="3084" width="2.21875" style="10" customWidth="1"/>
    <col min="3085" max="3085" width="10" style="10" customWidth="1"/>
    <col min="3086" max="3086" width="2.21875" style="10" customWidth="1"/>
    <col min="3087" max="3087" width="10" style="10" customWidth="1"/>
    <col min="3088" max="3088" width="3" style="10" customWidth="1"/>
    <col min="3089" max="3089" width="13.109375" style="10" customWidth="1"/>
    <col min="3090" max="3090" width="2.21875" style="10" customWidth="1"/>
    <col min="3091" max="3091" width="10" style="10" customWidth="1"/>
    <col min="3092" max="3092" width="1.44140625" style="10" customWidth="1"/>
    <col min="3093" max="3093" width="10" style="10" customWidth="1"/>
    <col min="3094" max="3094" width="3" style="10" customWidth="1"/>
    <col min="3095" max="3095" width="13.88671875" style="10" customWidth="1"/>
    <col min="3096" max="3097" width="1.44140625" style="10" customWidth="1"/>
    <col min="3098" max="3098" width="13.109375" style="10" customWidth="1"/>
    <col min="3099" max="3099" width="2.21875" style="10" customWidth="1"/>
    <col min="3100" max="3100" width="11.5546875" style="10"/>
    <col min="3101" max="3101" width="3" style="10" customWidth="1"/>
    <col min="3102" max="3102" width="13.109375" style="10" customWidth="1"/>
    <col min="3103" max="3103" width="2.21875" style="10" customWidth="1"/>
    <col min="3104" max="3104" width="11.5546875" style="10"/>
    <col min="3105" max="3105" width="3" style="10" customWidth="1"/>
    <col min="3106" max="3106" width="13.109375" style="10" customWidth="1"/>
    <col min="3107" max="3107" width="2.21875" style="10" customWidth="1"/>
    <col min="3108" max="3108" width="11.5546875" style="10"/>
    <col min="3109" max="3109" width="3" style="10" customWidth="1"/>
    <col min="3110" max="3110" width="13.109375" style="10" customWidth="1"/>
    <col min="3111" max="3111" width="3" style="10" customWidth="1"/>
    <col min="3112" max="3112" width="16.21875" style="10" customWidth="1"/>
    <col min="3113" max="3113" width="2.21875" style="10" customWidth="1"/>
    <col min="3114" max="3114" width="5.33203125" style="10" customWidth="1"/>
    <col min="3115" max="3115" width="27.88671875" style="10" customWidth="1"/>
    <col min="3116" max="3116" width="8.44140625" style="10" customWidth="1"/>
    <col min="3117" max="3328" width="11.5546875" style="10"/>
    <col min="3329" max="3329" width="4.5546875" style="10" customWidth="1"/>
    <col min="3330" max="3330" width="1.44140625" style="10" customWidth="1"/>
    <col min="3331" max="3331" width="17.77734375" style="10" customWidth="1"/>
    <col min="3332" max="3332" width="3" style="10" customWidth="1"/>
    <col min="3333" max="3333" width="13.109375" style="10" customWidth="1"/>
    <col min="3334" max="3334" width="2.21875" style="10" customWidth="1"/>
    <col min="3335" max="3335" width="10" style="10" customWidth="1"/>
    <col min="3336" max="3336" width="2.21875" style="10" customWidth="1"/>
    <col min="3337" max="3337" width="10" style="10" customWidth="1"/>
    <col min="3338" max="3338" width="3" style="10" customWidth="1"/>
    <col min="3339" max="3339" width="13.109375" style="10" customWidth="1"/>
    <col min="3340" max="3340" width="2.21875" style="10" customWidth="1"/>
    <col min="3341" max="3341" width="10" style="10" customWidth="1"/>
    <col min="3342" max="3342" width="2.21875" style="10" customWidth="1"/>
    <col min="3343" max="3343" width="10" style="10" customWidth="1"/>
    <col min="3344" max="3344" width="3" style="10" customWidth="1"/>
    <col min="3345" max="3345" width="13.109375" style="10" customWidth="1"/>
    <col min="3346" max="3346" width="2.21875" style="10" customWidth="1"/>
    <col min="3347" max="3347" width="10" style="10" customWidth="1"/>
    <col min="3348" max="3348" width="1.44140625" style="10" customWidth="1"/>
    <col min="3349" max="3349" width="10" style="10" customWidth="1"/>
    <col min="3350" max="3350" width="3" style="10" customWidth="1"/>
    <col min="3351" max="3351" width="13.88671875" style="10" customWidth="1"/>
    <col min="3352" max="3353" width="1.44140625" style="10" customWidth="1"/>
    <col min="3354" max="3354" width="13.109375" style="10" customWidth="1"/>
    <col min="3355" max="3355" width="2.21875" style="10" customWidth="1"/>
    <col min="3356" max="3356" width="11.5546875" style="10"/>
    <col min="3357" max="3357" width="3" style="10" customWidth="1"/>
    <col min="3358" max="3358" width="13.109375" style="10" customWidth="1"/>
    <col min="3359" max="3359" width="2.21875" style="10" customWidth="1"/>
    <col min="3360" max="3360" width="11.5546875" style="10"/>
    <col min="3361" max="3361" width="3" style="10" customWidth="1"/>
    <col min="3362" max="3362" width="13.109375" style="10" customWidth="1"/>
    <col min="3363" max="3363" width="2.21875" style="10" customWidth="1"/>
    <col min="3364" max="3364" width="11.5546875" style="10"/>
    <col min="3365" max="3365" width="3" style="10" customWidth="1"/>
    <col min="3366" max="3366" width="13.109375" style="10" customWidth="1"/>
    <col min="3367" max="3367" width="3" style="10" customWidth="1"/>
    <col min="3368" max="3368" width="16.21875" style="10" customWidth="1"/>
    <col min="3369" max="3369" width="2.21875" style="10" customWidth="1"/>
    <col min="3370" max="3370" width="5.33203125" style="10" customWidth="1"/>
    <col min="3371" max="3371" width="27.88671875" style="10" customWidth="1"/>
    <col min="3372" max="3372" width="8.44140625" style="10" customWidth="1"/>
    <col min="3373" max="3584" width="11.5546875" style="10"/>
    <col min="3585" max="3585" width="4.5546875" style="10" customWidth="1"/>
    <col min="3586" max="3586" width="1.44140625" style="10" customWidth="1"/>
    <col min="3587" max="3587" width="17.77734375" style="10" customWidth="1"/>
    <col min="3588" max="3588" width="3" style="10" customWidth="1"/>
    <col min="3589" max="3589" width="13.109375" style="10" customWidth="1"/>
    <col min="3590" max="3590" width="2.21875" style="10" customWidth="1"/>
    <col min="3591" max="3591" width="10" style="10" customWidth="1"/>
    <col min="3592" max="3592" width="2.21875" style="10" customWidth="1"/>
    <col min="3593" max="3593" width="10" style="10" customWidth="1"/>
    <col min="3594" max="3594" width="3" style="10" customWidth="1"/>
    <col min="3595" max="3595" width="13.109375" style="10" customWidth="1"/>
    <col min="3596" max="3596" width="2.21875" style="10" customWidth="1"/>
    <col min="3597" max="3597" width="10" style="10" customWidth="1"/>
    <col min="3598" max="3598" width="2.21875" style="10" customWidth="1"/>
    <col min="3599" max="3599" width="10" style="10" customWidth="1"/>
    <col min="3600" max="3600" width="3" style="10" customWidth="1"/>
    <col min="3601" max="3601" width="13.109375" style="10" customWidth="1"/>
    <col min="3602" max="3602" width="2.21875" style="10" customWidth="1"/>
    <col min="3603" max="3603" width="10" style="10" customWidth="1"/>
    <col min="3604" max="3604" width="1.44140625" style="10" customWidth="1"/>
    <col min="3605" max="3605" width="10" style="10" customWidth="1"/>
    <col min="3606" max="3606" width="3" style="10" customWidth="1"/>
    <col min="3607" max="3607" width="13.88671875" style="10" customWidth="1"/>
    <col min="3608" max="3609" width="1.44140625" style="10" customWidth="1"/>
    <col min="3610" max="3610" width="13.109375" style="10" customWidth="1"/>
    <col min="3611" max="3611" width="2.21875" style="10" customWidth="1"/>
    <col min="3612" max="3612" width="11.5546875" style="10"/>
    <col min="3613" max="3613" width="3" style="10" customWidth="1"/>
    <col min="3614" max="3614" width="13.109375" style="10" customWidth="1"/>
    <col min="3615" max="3615" width="2.21875" style="10" customWidth="1"/>
    <col min="3616" max="3616" width="11.5546875" style="10"/>
    <col min="3617" max="3617" width="3" style="10" customWidth="1"/>
    <col min="3618" max="3618" width="13.109375" style="10" customWidth="1"/>
    <col min="3619" max="3619" width="2.21875" style="10" customWidth="1"/>
    <col min="3620" max="3620" width="11.5546875" style="10"/>
    <col min="3621" max="3621" width="3" style="10" customWidth="1"/>
    <col min="3622" max="3622" width="13.109375" style="10" customWidth="1"/>
    <col min="3623" max="3623" width="3" style="10" customWidth="1"/>
    <col min="3624" max="3624" width="16.21875" style="10" customWidth="1"/>
    <col min="3625" max="3625" width="2.21875" style="10" customWidth="1"/>
    <col min="3626" max="3626" width="5.33203125" style="10" customWidth="1"/>
    <col min="3627" max="3627" width="27.88671875" style="10" customWidth="1"/>
    <col min="3628" max="3628" width="8.44140625" style="10" customWidth="1"/>
    <col min="3629" max="3840" width="11.5546875" style="10"/>
    <col min="3841" max="3841" width="4.5546875" style="10" customWidth="1"/>
    <col min="3842" max="3842" width="1.44140625" style="10" customWidth="1"/>
    <col min="3843" max="3843" width="17.77734375" style="10" customWidth="1"/>
    <col min="3844" max="3844" width="3" style="10" customWidth="1"/>
    <col min="3845" max="3845" width="13.109375" style="10" customWidth="1"/>
    <col min="3846" max="3846" width="2.21875" style="10" customWidth="1"/>
    <col min="3847" max="3847" width="10" style="10" customWidth="1"/>
    <col min="3848" max="3848" width="2.21875" style="10" customWidth="1"/>
    <col min="3849" max="3849" width="10" style="10" customWidth="1"/>
    <col min="3850" max="3850" width="3" style="10" customWidth="1"/>
    <col min="3851" max="3851" width="13.109375" style="10" customWidth="1"/>
    <col min="3852" max="3852" width="2.21875" style="10" customWidth="1"/>
    <col min="3853" max="3853" width="10" style="10" customWidth="1"/>
    <col min="3854" max="3854" width="2.21875" style="10" customWidth="1"/>
    <col min="3855" max="3855" width="10" style="10" customWidth="1"/>
    <col min="3856" max="3856" width="3" style="10" customWidth="1"/>
    <col min="3857" max="3857" width="13.109375" style="10" customWidth="1"/>
    <col min="3858" max="3858" width="2.21875" style="10" customWidth="1"/>
    <col min="3859" max="3859" width="10" style="10" customWidth="1"/>
    <col min="3860" max="3860" width="1.44140625" style="10" customWidth="1"/>
    <col min="3861" max="3861" width="10" style="10" customWidth="1"/>
    <col min="3862" max="3862" width="3" style="10" customWidth="1"/>
    <col min="3863" max="3863" width="13.88671875" style="10" customWidth="1"/>
    <col min="3864" max="3865" width="1.44140625" style="10" customWidth="1"/>
    <col min="3866" max="3866" width="13.109375" style="10" customWidth="1"/>
    <col min="3867" max="3867" width="2.21875" style="10" customWidth="1"/>
    <col min="3868" max="3868" width="11.5546875" style="10"/>
    <col min="3869" max="3869" width="3" style="10" customWidth="1"/>
    <col min="3870" max="3870" width="13.109375" style="10" customWidth="1"/>
    <col min="3871" max="3871" width="2.21875" style="10" customWidth="1"/>
    <col min="3872" max="3872" width="11.5546875" style="10"/>
    <col min="3873" max="3873" width="3" style="10" customWidth="1"/>
    <col min="3874" max="3874" width="13.109375" style="10" customWidth="1"/>
    <col min="3875" max="3875" width="2.21875" style="10" customWidth="1"/>
    <col min="3876" max="3876" width="11.5546875" style="10"/>
    <col min="3877" max="3877" width="3" style="10" customWidth="1"/>
    <col min="3878" max="3878" width="13.109375" style="10" customWidth="1"/>
    <col min="3879" max="3879" width="3" style="10" customWidth="1"/>
    <col min="3880" max="3880" width="16.21875" style="10" customWidth="1"/>
    <col min="3881" max="3881" width="2.21875" style="10" customWidth="1"/>
    <col min="3882" max="3882" width="5.33203125" style="10" customWidth="1"/>
    <col min="3883" max="3883" width="27.88671875" style="10" customWidth="1"/>
    <col min="3884" max="3884" width="8.44140625" style="10" customWidth="1"/>
    <col min="3885" max="4096" width="11.5546875" style="10"/>
    <col min="4097" max="4097" width="4.5546875" style="10" customWidth="1"/>
    <col min="4098" max="4098" width="1.44140625" style="10" customWidth="1"/>
    <col min="4099" max="4099" width="17.77734375" style="10" customWidth="1"/>
    <col min="4100" max="4100" width="3" style="10" customWidth="1"/>
    <col min="4101" max="4101" width="13.109375" style="10" customWidth="1"/>
    <col min="4102" max="4102" width="2.21875" style="10" customWidth="1"/>
    <col min="4103" max="4103" width="10" style="10" customWidth="1"/>
    <col min="4104" max="4104" width="2.21875" style="10" customWidth="1"/>
    <col min="4105" max="4105" width="10" style="10" customWidth="1"/>
    <col min="4106" max="4106" width="3" style="10" customWidth="1"/>
    <col min="4107" max="4107" width="13.109375" style="10" customWidth="1"/>
    <col min="4108" max="4108" width="2.21875" style="10" customWidth="1"/>
    <col min="4109" max="4109" width="10" style="10" customWidth="1"/>
    <col min="4110" max="4110" width="2.21875" style="10" customWidth="1"/>
    <col min="4111" max="4111" width="10" style="10" customWidth="1"/>
    <col min="4112" max="4112" width="3" style="10" customWidth="1"/>
    <col min="4113" max="4113" width="13.109375" style="10" customWidth="1"/>
    <col min="4114" max="4114" width="2.21875" style="10" customWidth="1"/>
    <col min="4115" max="4115" width="10" style="10" customWidth="1"/>
    <col min="4116" max="4116" width="1.44140625" style="10" customWidth="1"/>
    <col min="4117" max="4117" width="10" style="10" customWidth="1"/>
    <col min="4118" max="4118" width="3" style="10" customWidth="1"/>
    <col min="4119" max="4119" width="13.88671875" style="10" customWidth="1"/>
    <col min="4120" max="4121" width="1.44140625" style="10" customWidth="1"/>
    <col min="4122" max="4122" width="13.109375" style="10" customWidth="1"/>
    <col min="4123" max="4123" width="2.21875" style="10" customWidth="1"/>
    <col min="4124" max="4124" width="11.5546875" style="10"/>
    <col min="4125" max="4125" width="3" style="10" customWidth="1"/>
    <col min="4126" max="4126" width="13.109375" style="10" customWidth="1"/>
    <col min="4127" max="4127" width="2.21875" style="10" customWidth="1"/>
    <col min="4128" max="4128" width="11.5546875" style="10"/>
    <col min="4129" max="4129" width="3" style="10" customWidth="1"/>
    <col min="4130" max="4130" width="13.109375" style="10" customWidth="1"/>
    <col min="4131" max="4131" width="2.21875" style="10" customWidth="1"/>
    <col min="4132" max="4132" width="11.5546875" style="10"/>
    <col min="4133" max="4133" width="3" style="10" customWidth="1"/>
    <col min="4134" max="4134" width="13.109375" style="10" customWidth="1"/>
    <col min="4135" max="4135" width="3" style="10" customWidth="1"/>
    <col min="4136" max="4136" width="16.21875" style="10" customWidth="1"/>
    <col min="4137" max="4137" width="2.21875" style="10" customWidth="1"/>
    <col min="4138" max="4138" width="5.33203125" style="10" customWidth="1"/>
    <col min="4139" max="4139" width="27.88671875" style="10" customWidth="1"/>
    <col min="4140" max="4140" width="8.44140625" style="10" customWidth="1"/>
    <col min="4141" max="4352" width="11.5546875" style="10"/>
    <col min="4353" max="4353" width="4.5546875" style="10" customWidth="1"/>
    <col min="4354" max="4354" width="1.44140625" style="10" customWidth="1"/>
    <col min="4355" max="4355" width="17.77734375" style="10" customWidth="1"/>
    <col min="4356" max="4356" width="3" style="10" customWidth="1"/>
    <col min="4357" max="4357" width="13.109375" style="10" customWidth="1"/>
    <col min="4358" max="4358" width="2.21875" style="10" customWidth="1"/>
    <col min="4359" max="4359" width="10" style="10" customWidth="1"/>
    <col min="4360" max="4360" width="2.21875" style="10" customWidth="1"/>
    <col min="4361" max="4361" width="10" style="10" customWidth="1"/>
    <col min="4362" max="4362" width="3" style="10" customWidth="1"/>
    <col min="4363" max="4363" width="13.109375" style="10" customWidth="1"/>
    <col min="4364" max="4364" width="2.21875" style="10" customWidth="1"/>
    <col min="4365" max="4365" width="10" style="10" customWidth="1"/>
    <col min="4366" max="4366" width="2.21875" style="10" customWidth="1"/>
    <col min="4367" max="4367" width="10" style="10" customWidth="1"/>
    <col min="4368" max="4368" width="3" style="10" customWidth="1"/>
    <col min="4369" max="4369" width="13.109375" style="10" customWidth="1"/>
    <col min="4370" max="4370" width="2.21875" style="10" customWidth="1"/>
    <col min="4371" max="4371" width="10" style="10" customWidth="1"/>
    <col min="4372" max="4372" width="1.44140625" style="10" customWidth="1"/>
    <col min="4373" max="4373" width="10" style="10" customWidth="1"/>
    <col min="4374" max="4374" width="3" style="10" customWidth="1"/>
    <col min="4375" max="4375" width="13.88671875" style="10" customWidth="1"/>
    <col min="4376" max="4377" width="1.44140625" style="10" customWidth="1"/>
    <col min="4378" max="4378" width="13.109375" style="10" customWidth="1"/>
    <col min="4379" max="4379" width="2.21875" style="10" customWidth="1"/>
    <col min="4380" max="4380" width="11.5546875" style="10"/>
    <col min="4381" max="4381" width="3" style="10" customWidth="1"/>
    <col min="4382" max="4382" width="13.109375" style="10" customWidth="1"/>
    <col min="4383" max="4383" width="2.21875" style="10" customWidth="1"/>
    <col min="4384" max="4384" width="11.5546875" style="10"/>
    <col min="4385" max="4385" width="3" style="10" customWidth="1"/>
    <col min="4386" max="4386" width="13.109375" style="10" customWidth="1"/>
    <col min="4387" max="4387" width="2.21875" style="10" customWidth="1"/>
    <col min="4388" max="4388" width="11.5546875" style="10"/>
    <col min="4389" max="4389" width="3" style="10" customWidth="1"/>
    <col min="4390" max="4390" width="13.109375" style="10" customWidth="1"/>
    <col min="4391" max="4391" width="3" style="10" customWidth="1"/>
    <col min="4392" max="4392" width="16.21875" style="10" customWidth="1"/>
    <col min="4393" max="4393" width="2.21875" style="10" customWidth="1"/>
    <col min="4394" max="4394" width="5.33203125" style="10" customWidth="1"/>
    <col min="4395" max="4395" width="27.88671875" style="10" customWidth="1"/>
    <col min="4396" max="4396" width="8.44140625" style="10" customWidth="1"/>
    <col min="4397" max="4608" width="11.5546875" style="10"/>
    <col min="4609" max="4609" width="4.5546875" style="10" customWidth="1"/>
    <col min="4610" max="4610" width="1.44140625" style="10" customWidth="1"/>
    <col min="4611" max="4611" width="17.77734375" style="10" customWidth="1"/>
    <col min="4612" max="4612" width="3" style="10" customWidth="1"/>
    <col min="4613" max="4613" width="13.109375" style="10" customWidth="1"/>
    <col min="4614" max="4614" width="2.21875" style="10" customWidth="1"/>
    <col min="4615" max="4615" width="10" style="10" customWidth="1"/>
    <col min="4616" max="4616" width="2.21875" style="10" customWidth="1"/>
    <col min="4617" max="4617" width="10" style="10" customWidth="1"/>
    <col min="4618" max="4618" width="3" style="10" customWidth="1"/>
    <col min="4619" max="4619" width="13.109375" style="10" customWidth="1"/>
    <col min="4620" max="4620" width="2.21875" style="10" customWidth="1"/>
    <col min="4621" max="4621" width="10" style="10" customWidth="1"/>
    <col min="4622" max="4622" width="2.21875" style="10" customWidth="1"/>
    <col min="4623" max="4623" width="10" style="10" customWidth="1"/>
    <col min="4624" max="4624" width="3" style="10" customWidth="1"/>
    <col min="4625" max="4625" width="13.109375" style="10" customWidth="1"/>
    <col min="4626" max="4626" width="2.21875" style="10" customWidth="1"/>
    <col min="4627" max="4627" width="10" style="10" customWidth="1"/>
    <col min="4628" max="4628" width="1.44140625" style="10" customWidth="1"/>
    <col min="4629" max="4629" width="10" style="10" customWidth="1"/>
    <col min="4630" max="4630" width="3" style="10" customWidth="1"/>
    <col min="4631" max="4631" width="13.88671875" style="10" customWidth="1"/>
    <col min="4632" max="4633" width="1.44140625" style="10" customWidth="1"/>
    <col min="4634" max="4634" width="13.109375" style="10" customWidth="1"/>
    <col min="4635" max="4635" width="2.21875" style="10" customWidth="1"/>
    <col min="4636" max="4636" width="11.5546875" style="10"/>
    <col min="4637" max="4637" width="3" style="10" customWidth="1"/>
    <col min="4638" max="4638" width="13.109375" style="10" customWidth="1"/>
    <col min="4639" max="4639" width="2.21875" style="10" customWidth="1"/>
    <col min="4640" max="4640" width="11.5546875" style="10"/>
    <col min="4641" max="4641" width="3" style="10" customWidth="1"/>
    <col min="4642" max="4642" width="13.109375" style="10" customWidth="1"/>
    <col min="4643" max="4643" width="2.21875" style="10" customWidth="1"/>
    <col min="4644" max="4644" width="11.5546875" style="10"/>
    <col min="4645" max="4645" width="3" style="10" customWidth="1"/>
    <col min="4646" max="4646" width="13.109375" style="10" customWidth="1"/>
    <col min="4647" max="4647" width="3" style="10" customWidth="1"/>
    <col min="4648" max="4648" width="16.21875" style="10" customWidth="1"/>
    <col min="4649" max="4649" width="2.21875" style="10" customWidth="1"/>
    <col min="4650" max="4650" width="5.33203125" style="10" customWidth="1"/>
    <col min="4651" max="4651" width="27.88671875" style="10" customWidth="1"/>
    <col min="4652" max="4652" width="8.44140625" style="10" customWidth="1"/>
    <col min="4653" max="4864" width="11.5546875" style="10"/>
    <col min="4865" max="4865" width="4.5546875" style="10" customWidth="1"/>
    <col min="4866" max="4866" width="1.44140625" style="10" customWidth="1"/>
    <col min="4867" max="4867" width="17.77734375" style="10" customWidth="1"/>
    <col min="4868" max="4868" width="3" style="10" customWidth="1"/>
    <col min="4869" max="4869" width="13.109375" style="10" customWidth="1"/>
    <col min="4870" max="4870" width="2.21875" style="10" customWidth="1"/>
    <col min="4871" max="4871" width="10" style="10" customWidth="1"/>
    <col min="4872" max="4872" width="2.21875" style="10" customWidth="1"/>
    <col min="4873" max="4873" width="10" style="10" customWidth="1"/>
    <col min="4874" max="4874" width="3" style="10" customWidth="1"/>
    <col min="4875" max="4875" width="13.109375" style="10" customWidth="1"/>
    <col min="4876" max="4876" width="2.21875" style="10" customWidth="1"/>
    <col min="4877" max="4877" width="10" style="10" customWidth="1"/>
    <col min="4878" max="4878" width="2.21875" style="10" customWidth="1"/>
    <col min="4879" max="4879" width="10" style="10" customWidth="1"/>
    <col min="4880" max="4880" width="3" style="10" customWidth="1"/>
    <col min="4881" max="4881" width="13.109375" style="10" customWidth="1"/>
    <col min="4882" max="4882" width="2.21875" style="10" customWidth="1"/>
    <col min="4883" max="4883" width="10" style="10" customWidth="1"/>
    <col min="4884" max="4884" width="1.44140625" style="10" customWidth="1"/>
    <col min="4885" max="4885" width="10" style="10" customWidth="1"/>
    <col min="4886" max="4886" width="3" style="10" customWidth="1"/>
    <col min="4887" max="4887" width="13.88671875" style="10" customWidth="1"/>
    <col min="4888" max="4889" width="1.44140625" style="10" customWidth="1"/>
    <col min="4890" max="4890" width="13.109375" style="10" customWidth="1"/>
    <col min="4891" max="4891" width="2.21875" style="10" customWidth="1"/>
    <col min="4892" max="4892" width="11.5546875" style="10"/>
    <col min="4893" max="4893" width="3" style="10" customWidth="1"/>
    <col min="4894" max="4894" width="13.109375" style="10" customWidth="1"/>
    <col min="4895" max="4895" width="2.21875" style="10" customWidth="1"/>
    <col min="4896" max="4896" width="11.5546875" style="10"/>
    <col min="4897" max="4897" width="3" style="10" customWidth="1"/>
    <col min="4898" max="4898" width="13.109375" style="10" customWidth="1"/>
    <col min="4899" max="4899" width="2.21875" style="10" customWidth="1"/>
    <col min="4900" max="4900" width="11.5546875" style="10"/>
    <col min="4901" max="4901" width="3" style="10" customWidth="1"/>
    <col min="4902" max="4902" width="13.109375" style="10" customWidth="1"/>
    <col min="4903" max="4903" width="3" style="10" customWidth="1"/>
    <col min="4904" max="4904" width="16.21875" style="10" customWidth="1"/>
    <col min="4905" max="4905" width="2.21875" style="10" customWidth="1"/>
    <col min="4906" max="4906" width="5.33203125" style="10" customWidth="1"/>
    <col min="4907" max="4907" width="27.88671875" style="10" customWidth="1"/>
    <col min="4908" max="4908" width="8.44140625" style="10" customWidth="1"/>
    <col min="4909" max="5120" width="11.5546875" style="10"/>
    <col min="5121" max="5121" width="4.5546875" style="10" customWidth="1"/>
    <col min="5122" max="5122" width="1.44140625" style="10" customWidth="1"/>
    <col min="5123" max="5123" width="17.77734375" style="10" customWidth="1"/>
    <col min="5124" max="5124" width="3" style="10" customWidth="1"/>
    <col min="5125" max="5125" width="13.109375" style="10" customWidth="1"/>
    <col min="5126" max="5126" width="2.21875" style="10" customWidth="1"/>
    <col min="5127" max="5127" width="10" style="10" customWidth="1"/>
    <col min="5128" max="5128" width="2.21875" style="10" customWidth="1"/>
    <col min="5129" max="5129" width="10" style="10" customWidth="1"/>
    <col min="5130" max="5130" width="3" style="10" customWidth="1"/>
    <col min="5131" max="5131" width="13.109375" style="10" customWidth="1"/>
    <col min="5132" max="5132" width="2.21875" style="10" customWidth="1"/>
    <col min="5133" max="5133" width="10" style="10" customWidth="1"/>
    <col min="5134" max="5134" width="2.21875" style="10" customWidth="1"/>
    <col min="5135" max="5135" width="10" style="10" customWidth="1"/>
    <col min="5136" max="5136" width="3" style="10" customWidth="1"/>
    <col min="5137" max="5137" width="13.109375" style="10" customWidth="1"/>
    <col min="5138" max="5138" width="2.21875" style="10" customWidth="1"/>
    <col min="5139" max="5139" width="10" style="10" customWidth="1"/>
    <col min="5140" max="5140" width="1.44140625" style="10" customWidth="1"/>
    <col min="5141" max="5141" width="10" style="10" customWidth="1"/>
    <col min="5142" max="5142" width="3" style="10" customWidth="1"/>
    <col min="5143" max="5143" width="13.88671875" style="10" customWidth="1"/>
    <col min="5144" max="5145" width="1.44140625" style="10" customWidth="1"/>
    <col min="5146" max="5146" width="13.109375" style="10" customWidth="1"/>
    <col min="5147" max="5147" width="2.21875" style="10" customWidth="1"/>
    <col min="5148" max="5148" width="11.5546875" style="10"/>
    <col min="5149" max="5149" width="3" style="10" customWidth="1"/>
    <col min="5150" max="5150" width="13.109375" style="10" customWidth="1"/>
    <col min="5151" max="5151" width="2.21875" style="10" customWidth="1"/>
    <col min="5152" max="5152" width="11.5546875" style="10"/>
    <col min="5153" max="5153" width="3" style="10" customWidth="1"/>
    <col min="5154" max="5154" width="13.109375" style="10" customWidth="1"/>
    <col min="5155" max="5155" width="2.21875" style="10" customWidth="1"/>
    <col min="5156" max="5156" width="11.5546875" style="10"/>
    <col min="5157" max="5157" width="3" style="10" customWidth="1"/>
    <col min="5158" max="5158" width="13.109375" style="10" customWidth="1"/>
    <col min="5159" max="5159" width="3" style="10" customWidth="1"/>
    <col min="5160" max="5160" width="16.21875" style="10" customWidth="1"/>
    <col min="5161" max="5161" width="2.21875" style="10" customWidth="1"/>
    <col min="5162" max="5162" width="5.33203125" style="10" customWidth="1"/>
    <col min="5163" max="5163" width="27.88671875" style="10" customWidth="1"/>
    <col min="5164" max="5164" width="8.44140625" style="10" customWidth="1"/>
    <col min="5165" max="5376" width="11.5546875" style="10"/>
    <col min="5377" max="5377" width="4.5546875" style="10" customWidth="1"/>
    <col min="5378" max="5378" width="1.44140625" style="10" customWidth="1"/>
    <col min="5379" max="5379" width="17.77734375" style="10" customWidth="1"/>
    <col min="5380" max="5380" width="3" style="10" customWidth="1"/>
    <col min="5381" max="5381" width="13.109375" style="10" customWidth="1"/>
    <col min="5382" max="5382" width="2.21875" style="10" customWidth="1"/>
    <col min="5383" max="5383" width="10" style="10" customWidth="1"/>
    <col min="5384" max="5384" width="2.21875" style="10" customWidth="1"/>
    <col min="5385" max="5385" width="10" style="10" customWidth="1"/>
    <col min="5386" max="5386" width="3" style="10" customWidth="1"/>
    <col min="5387" max="5387" width="13.109375" style="10" customWidth="1"/>
    <col min="5388" max="5388" width="2.21875" style="10" customWidth="1"/>
    <col min="5389" max="5389" width="10" style="10" customWidth="1"/>
    <col min="5390" max="5390" width="2.21875" style="10" customWidth="1"/>
    <col min="5391" max="5391" width="10" style="10" customWidth="1"/>
    <col min="5392" max="5392" width="3" style="10" customWidth="1"/>
    <col min="5393" max="5393" width="13.109375" style="10" customWidth="1"/>
    <col min="5394" max="5394" width="2.21875" style="10" customWidth="1"/>
    <col min="5395" max="5395" width="10" style="10" customWidth="1"/>
    <col min="5396" max="5396" width="1.44140625" style="10" customWidth="1"/>
    <col min="5397" max="5397" width="10" style="10" customWidth="1"/>
    <col min="5398" max="5398" width="3" style="10" customWidth="1"/>
    <col min="5399" max="5399" width="13.88671875" style="10" customWidth="1"/>
    <col min="5400" max="5401" width="1.44140625" style="10" customWidth="1"/>
    <col min="5402" max="5402" width="13.109375" style="10" customWidth="1"/>
    <col min="5403" max="5403" width="2.21875" style="10" customWidth="1"/>
    <col min="5404" max="5404" width="11.5546875" style="10"/>
    <col min="5405" max="5405" width="3" style="10" customWidth="1"/>
    <col min="5406" max="5406" width="13.109375" style="10" customWidth="1"/>
    <col min="5407" max="5407" width="2.21875" style="10" customWidth="1"/>
    <col min="5408" max="5408" width="11.5546875" style="10"/>
    <col min="5409" max="5409" width="3" style="10" customWidth="1"/>
    <col min="5410" max="5410" width="13.109375" style="10" customWidth="1"/>
    <col min="5411" max="5411" width="2.21875" style="10" customWidth="1"/>
    <col min="5412" max="5412" width="11.5546875" style="10"/>
    <col min="5413" max="5413" width="3" style="10" customWidth="1"/>
    <col min="5414" max="5414" width="13.109375" style="10" customWidth="1"/>
    <col min="5415" max="5415" width="3" style="10" customWidth="1"/>
    <col min="5416" max="5416" width="16.21875" style="10" customWidth="1"/>
    <col min="5417" max="5417" width="2.21875" style="10" customWidth="1"/>
    <col min="5418" max="5418" width="5.33203125" style="10" customWidth="1"/>
    <col min="5419" max="5419" width="27.88671875" style="10" customWidth="1"/>
    <col min="5420" max="5420" width="8.44140625" style="10" customWidth="1"/>
    <col min="5421" max="5632" width="11.5546875" style="10"/>
    <col min="5633" max="5633" width="4.5546875" style="10" customWidth="1"/>
    <col min="5634" max="5634" width="1.44140625" style="10" customWidth="1"/>
    <col min="5635" max="5635" width="17.77734375" style="10" customWidth="1"/>
    <col min="5636" max="5636" width="3" style="10" customWidth="1"/>
    <col min="5637" max="5637" width="13.109375" style="10" customWidth="1"/>
    <col min="5638" max="5638" width="2.21875" style="10" customWidth="1"/>
    <col min="5639" max="5639" width="10" style="10" customWidth="1"/>
    <col min="5640" max="5640" width="2.21875" style="10" customWidth="1"/>
    <col min="5641" max="5641" width="10" style="10" customWidth="1"/>
    <col min="5642" max="5642" width="3" style="10" customWidth="1"/>
    <col min="5643" max="5643" width="13.109375" style="10" customWidth="1"/>
    <col min="5644" max="5644" width="2.21875" style="10" customWidth="1"/>
    <col min="5645" max="5645" width="10" style="10" customWidth="1"/>
    <col min="5646" max="5646" width="2.21875" style="10" customWidth="1"/>
    <col min="5647" max="5647" width="10" style="10" customWidth="1"/>
    <col min="5648" max="5648" width="3" style="10" customWidth="1"/>
    <col min="5649" max="5649" width="13.109375" style="10" customWidth="1"/>
    <col min="5650" max="5650" width="2.21875" style="10" customWidth="1"/>
    <col min="5651" max="5651" width="10" style="10" customWidth="1"/>
    <col min="5652" max="5652" width="1.44140625" style="10" customWidth="1"/>
    <col min="5653" max="5653" width="10" style="10" customWidth="1"/>
    <col min="5654" max="5654" width="3" style="10" customWidth="1"/>
    <col min="5655" max="5655" width="13.88671875" style="10" customWidth="1"/>
    <col min="5656" max="5657" width="1.44140625" style="10" customWidth="1"/>
    <col min="5658" max="5658" width="13.109375" style="10" customWidth="1"/>
    <col min="5659" max="5659" width="2.21875" style="10" customWidth="1"/>
    <col min="5660" max="5660" width="11.5546875" style="10"/>
    <col min="5661" max="5661" width="3" style="10" customWidth="1"/>
    <col min="5662" max="5662" width="13.109375" style="10" customWidth="1"/>
    <col min="5663" max="5663" width="2.21875" style="10" customWidth="1"/>
    <col min="5664" max="5664" width="11.5546875" style="10"/>
    <col min="5665" max="5665" width="3" style="10" customWidth="1"/>
    <col min="5666" max="5666" width="13.109375" style="10" customWidth="1"/>
    <col min="5667" max="5667" width="2.21875" style="10" customWidth="1"/>
    <col min="5668" max="5668" width="11.5546875" style="10"/>
    <col min="5669" max="5669" width="3" style="10" customWidth="1"/>
    <col min="5670" max="5670" width="13.109375" style="10" customWidth="1"/>
    <col min="5671" max="5671" width="3" style="10" customWidth="1"/>
    <col min="5672" max="5672" width="16.21875" style="10" customWidth="1"/>
    <col min="5673" max="5673" width="2.21875" style="10" customWidth="1"/>
    <col min="5674" max="5674" width="5.33203125" style="10" customWidth="1"/>
    <col min="5675" max="5675" width="27.88671875" style="10" customWidth="1"/>
    <col min="5676" max="5676" width="8.44140625" style="10" customWidth="1"/>
    <col min="5677" max="5888" width="11.5546875" style="10"/>
    <col min="5889" max="5889" width="4.5546875" style="10" customWidth="1"/>
    <col min="5890" max="5890" width="1.44140625" style="10" customWidth="1"/>
    <col min="5891" max="5891" width="17.77734375" style="10" customWidth="1"/>
    <col min="5892" max="5892" width="3" style="10" customWidth="1"/>
    <col min="5893" max="5893" width="13.109375" style="10" customWidth="1"/>
    <col min="5894" max="5894" width="2.21875" style="10" customWidth="1"/>
    <col min="5895" max="5895" width="10" style="10" customWidth="1"/>
    <col min="5896" max="5896" width="2.21875" style="10" customWidth="1"/>
    <col min="5897" max="5897" width="10" style="10" customWidth="1"/>
    <col min="5898" max="5898" width="3" style="10" customWidth="1"/>
    <col min="5899" max="5899" width="13.109375" style="10" customWidth="1"/>
    <col min="5900" max="5900" width="2.21875" style="10" customWidth="1"/>
    <col min="5901" max="5901" width="10" style="10" customWidth="1"/>
    <col min="5902" max="5902" width="2.21875" style="10" customWidth="1"/>
    <col min="5903" max="5903" width="10" style="10" customWidth="1"/>
    <col min="5904" max="5904" width="3" style="10" customWidth="1"/>
    <col min="5905" max="5905" width="13.109375" style="10" customWidth="1"/>
    <col min="5906" max="5906" width="2.21875" style="10" customWidth="1"/>
    <col min="5907" max="5907" width="10" style="10" customWidth="1"/>
    <col min="5908" max="5908" width="1.44140625" style="10" customWidth="1"/>
    <col min="5909" max="5909" width="10" style="10" customWidth="1"/>
    <col min="5910" max="5910" width="3" style="10" customWidth="1"/>
    <col min="5911" max="5911" width="13.88671875" style="10" customWidth="1"/>
    <col min="5912" max="5913" width="1.44140625" style="10" customWidth="1"/>
    <col min="5914" max="5914" width="13.109375" style="10" customWidth="1"/>
    <col min="5915" max="5915" width="2.21875" style="10" customWidth="1"/>
    <col min="5916" max="5916" width="11.5546875" style="10"/>
    <col min="5917" max="5917" width="3" style="10" customWidth="1"/>
    <col min="5918" max="5918" width="13.109375" style="10" customWidth="1"/>
    <col min="5919" max="5919" width="2.21875" style="10" customWidth="1"/>
    <col min="5920" max="5920" width="11.5546875" style="10"/>
    <col min="5921" max="5921" width="3" style="10" customWidth="1"/>
    <col min="5922" max="5922" width="13.109375" style="10" customWidth="1"/>
    <col min="5923" max="5923" width="2.21875" style="10" customWidth="1"/>
    <col min="5924" max="5924" width="11.5546875" style="10"/>
    <col min="5925" max="5925" width="3" style="10" customWidth="1"/>
    <col min="5926" max="5926" width="13.109375" style="10" customWidth="1"/>
    <col min="5927" max="5927" width="3" style="10" customWidth="1"/>
    <col min="5928" max="5928" width="16.21875" style="10" customWidth="1"/>
    <col min="5929" max="5929" width="2.21875" style="10" customWidth="1"/>
    <col min="5930" max="5930" width="5.33203125" style="10" customWidth="1"/>
    <col min="5931" max="5931" width="27.88671875" style="10" customWidth="1"/>
    <col min="5932" max="5932" width="8.44140625" style="10" customWidth="1"/>
    <col min="5933" max="6144" width="11.5546875" style="10"/>
    <col min="6145" max="6145" width="4.5546875" style="10" customWidth="1"/>
    <col min="6146" max="6146" width="1.44140625" style="10" customWidth="1"/>
    <col min="6147" max="6147" width="17.77734375" style="10" customWidth="1"/>
    <col min="6148" max="6148" width="3" style="10" customWidth="1"/>
    <col min="6149" max="6149" width="13.109375" style="10" customWidth="1"/>
    <col min="6150" max="6150" width="2.21875" style="10" customWidth="1"/>
    <col min="6151" max="6151" width="10" style="10" customWidth="1"/>
    <col min="6152" max="6152" width="2.21875" style="10" customWidth="1"/>
    <col min="6153" max="6153" width="10" style="10" customWidth="1"/>
    <col min="6154" max="6154" width="3" style="10" customWidth="1"/>
    <col min="6155" max="6155" width="13.109375" style="10" customWidth="1"/>
    <col min="6156" max="6156" width="2.21875" style="10" customWidth="1"/>
    <col min="6157" max="6157" width="10" style="10" customWidth="1"/>
    <col min="6158" max="6158" width="2.21875" style="10" customWidth="1"/>
    <col min="6159" max="6159" width="10" style="10" customWidth="1"/>
    <col min="6160" max="6160" width="3" style="10" customWidth="1"/>
    <col min="6161" max="6161" width="13.109375" style="10" customWidth="1"/>
    <col min="6162" max="6162" width="2.21875" style="10" customWidth="1"/>
    <col min="6163" max="6163" width="10" style="10" customWidth="1"/>
    <col min="6164" max="6164" width="1.44140625" style="10" customWidth="1"/>
    <col min="6165" max="6165" width="10" style="10" customWidth="1"/>
    <col min="6166" max="6166" width="3" style="10" customWidth="1"/>
    <col min="6167" max="6167" width="13.88671875" style="10" customWidth="1"/>
    <col min="6168" max="6169" width="1.44140625" style="10" customWidth="1"/>
    <col min="6170" max="6170" width="13.109375" style="10" customWidth="1"/>
    <col min="6171" max="6171" width="2.21875" style="10" customWidth="1"/>
    <col min="6172" max="6172" width="11.5546875" style="10"/>
    <col min="6173" max="6173" width="3" style="10" customWidth="1"/>
    <col min="6174" max="6174" width="13.109375" style="10" customWidth="1"/>
    <col min="6175" max="6175" width="2.21875" style="10" customWidth="1"/>
    <col min="6176" max="6176" width="11.5546875" style="10"/>
    <col min="6177" max="6177" width="3" style="10" customWidth="1"/>
    <col min="6178" max="6178" width="13.109375" style="10" customWidth="1"/>
    <col min="6179" max="6179" width="2.21875" style="10" customWidth="1"/>
    <col min="6180" max="6180" width="11.5546875" style="10"/>
    <col min="6181" max="6181" width="3" style="10" customWidth="1"/>
    <col min="6182" max="6182" width="13.109375" style="10" customWidth="1"/>
    <col min="6183" max="6183" width="3" style="10" customWidth="1"/>
    <col min="6184" max="6184" width="16.21875" style="10" customWidth="1"/>
    <col min="6185" max="6185" width="2.21875" style="10" customWidth="1"/>
    <col min="6186" max="6186" width="5.33203125" style="10" customWidth="1"/>
    <col min="6187" max="6187" width="27.88671875" style="10" customWidth="1"/>
    <col min="6188" max="6188" width="8.44140625" style="10" customWidth="1"/>
    <col min="6189" max="6400" width="11.5546875" style="10"/>
    <col min="6401" max="6401" width="4.5546875" style="10" customWidth="1"/>
    <col min="6402" max="6402" width="1.44140625" style="10" customWidth="1"/>
    <col min="6403" max="6403" width="17.77734375" style="10" customWidth="1"/>
    <col min="6404" max="6404" width="3" style="10" customWidth="1"/>
    <col min="6405" max="6405" width="13.109375" style="10" customWidth="1"/>
    <col min="6406" max="6406" width="2.21875" style="10" customWidth="1"/>
    <col min="6407" max="6407" width="10" style="10" customWidth="1"/>
    <col min="6408" max="6408" width="2.21875" style="10" customWidth="1"/>
    <col min="6409" max="6409" width="10" style="10" customWidth="1"/>
    <col min="6410" max="6410" width="3" style="10" customWidth="1"/>
    <col min="6411" max="6411" width="13.109375" style="10" customWidth="1"/>
    <col min="6412" max="6412" width="2.21875" style="10" customWidth="1"/>
    <col min="6413" max="6413" width="10" style="10" customWidth="1"/>
    <col min="6414" max="6414" width="2.21875" style="10" customWidth="1"/>
    <col min="6415" max="6415" width="10" style="10" customWidth="1"/>
    <col min="6416" max="6416" width="3" style="10" customWidth="1"/>
    <col min="6417" max="6417" width="13.109375" style="10" customWidth="1"/>
    <col min="6418" max="6418" width="2.21875" style="10" customWidth="1"/>
    <col min="6419" max="6419" width="10" style="10" customWidth="1"/>
    <col min="6420" max="6420" width="1.44140625" style="10" customWidth="1"/>
    <col min="6421" max="6421" width="10" style="10" customWidth="1"/>
    <col min="6422" max="6422" width="3" style="10" customWidth="1"/>
    <col min="6423" max="6423" width="13.88671875" style="10" customWidth="1"/>
    <col min="6424" max="6425" width="1.44140625" style="10" customWidth="1"/>
    <col min="6426" max="6426" width="13.109375" style="10" customWidth="1"/>
    <col min="6427" max="6427" width="2.21875" style="10" customWidth="1"/>
    <col min="6428" max="6428" width="11.5546875" style="10"/>
    <col min="6429" max="6429" width="3" style="10" customWidth="1"/>
    <col min="6430" max="6430" width="13.109375" style="10" customWidth="1"/>
    <col min="6431" max="6431" width="2.21875" style="10" customWidth="1"/>
    <col min="6432" max="6432" width="11.5546875" style="10"/>
    <col min="6433" max="6433" width="3" style="10" customWidth="1"/>
    <col min="6434" max="6434" width="13.109375" style="10" customWidth="1"/>
    <col min="6435" max="6435" width="2.21875" style="10" customWidth="1"/>
    <col min="6436" max="6436" width="11.5546875" style="10"/>
    <col min="6437" max="6437" width="3" style="10" customWidth="1"/>
    <col min="6438" max="6438" width="13.109375" style="10" customWidth="1"/>
    <col min="6439" max="6439" width="3" style="10" customWidth="1"/>
    <col min="6440" max="6440" width="16.21875" style="10" customWidth="1"/>
    <col min="6441" max="6441" width="2.21875" style="10" customWidth="1"/>
    <col min="6442" max="6442" width="5.33203125" style="10" customWidth="1"/>
    <col min="6443" max="6443" width="27.88671875" style="10" customWidth="1"/>
    <col min="6444" max="6444" width="8.44140625" style="10" customWidth="1"/>
    <col min="6445" max="6656" width="11.5546875" style="10"/>
    <col min="6657" max="6657" width="4.5546875" style="10" customWidth="1"/>
    <col min="6658" max="6658" width="1.44140625" style="10" customWidth="1"/>
    <col min="6659" max="6659" width="17.77734375" style="10" customWidth="1"/>
    <col min="6660" max="6660" width="3" style="10" customWidth="1"/>
    <col min="6661" max="6661" width="13.109375" style="10" customWidth="1"/>
    <col min="6662" max="6662" width="2.21875" style="10" customWidth="1"/>
    <col min="6663" max="6663" width="10" style="10" customWidth="1"/>
    <col min="6664" max="6664" width="2.21875" style="10" customWidth="1"/>
    <col min="6665" max="6665" width="10" style="10" customWidth="1"/>
    <col min="6666" max="6666" width="3" style="10" customWidth="1"/>
    <col min="6667" max="6667" width="13.109375" style="10" customWidth="1"/>
    <col min="6668" max="6668" width="2.21875" style="10" customWidth="1"/>
    <col min="6669" max="6669" width="10" style="10" customWidth="1"/>
    <col min="6670" max="6670" width="2.21875" style="10" customWidth="1"/>
    <col min="6671" max="6671" width="10" style="10" customWidth="1"/>
    <col min="6672" max="6672" width="3" style="10" customWidth="1"/>
    <col min="6673" max="6673" width="13.109375" style="10" customWidth="1"/>
    <col min="6674" max="6674" width="2.21875" style="10" customWidth="1"/>
    <col min="6675" max="6675" width="10" style="10" customWidth="1"/>
    <col min="6676" max="6676" width="1.44140625" style="10" customWidth="1"/>
    <col min="6677" max="6677" width="10" style="10" customWidth="1"/>
    <col min="6678" max="6678" width="3" style="10" customWidth="1"/>
    <col min="6679" max="6679" width="13.88671875" style="10" customWidth="1"/>
    <col min="6680" max="6681" width="1.44140625" style="10" customWidth="1"/>
    <col min="6682" max="6682" width="13.109375" style="10" customWidth="1"/>
    <col min="6683" max="6683" width="2.21875" style="10" customWidth="1"/>
    <col min="6684" max="6684" width="11.5546875" style="10"/>
    <col min="6685" max="6685" width="3" style="10" customWidth="1"/>
    <col min="6686" max="6686" width="13.109375" style="10" customWidth="1"/>
    <col min="6687" max="6687" width="2.21875" style="10" customWidth="1"/>
    <col min="6688" max="6688" width="11.5546875" style="10"/>
    <col min="6689" max="6689" width="3" style="10" customWidth="1"/>
    <col min="6690" max="6690" width="13.109375" style="10" customWidth="1"/>
    <col min="6691" max="6691" width="2.21875" style="10" customWidth="1"/>
    <col min="6692" max="6692" width="11.5546875" style="10"/>
    <col min="6693" max="6693" width="3" style="10" customWidth="1"/>
    <col min="6694" max="6694" width="13.109375" style="10" customWidth="1"/>
    <col min="6695" max="6695" width="3" style="10" customWidth="1"/>
    <col min="6696" max="6696" width="16.21875" style="10" customWidth="1"/>
    <col min="6697" max="6697" width="2.21875" style="10" customWidth="1"/>
    <col min="6698" max="6698" width="5.33203125" style="10" customWidth="1"/>
    <col min="6699" max="6699" width="27.88671875" style="10" customWidth="1"/>
    <col min="6700" max="6700" width="8.44140625" style="10" customWidth="1"/>
    <col min="6701" max="6912" width="11.5546875" style="10"/>
    <col min="6913" max="6913" width="4.5546875" style="10" customWidth="1"/>
    <col min="6914" max="6914" width="1.44140625" style="10" customWidth="1"/>
    <col min="6915" max="6915" width="17.77734375" style="10" customWidth="1"/>
    <col min="6916" max="6916" width="3" style="10" customWidth="1"/>
    <col min="6917" max="6917" width="13.109375" style="10" customWidth="1"/>
    <col min="6918" max="6918" width="2.21875" style="10" customWidth="1"/>
    <col min="6919" max="6919" width="10" style="10" customWidth="1"/>
    <col min="6920" max="6920" width="2.21875" style="10" customWidth="1"/>
    <col min="6921" max="6921" width="10" style="10" customWidth="1"/>
    <col min="6922" max="6922" width="3" style="10" customWidth="1"/>
    <col min="6923" max="6923" width="13.109375" style="10" customWidth="1"/>
    <col min="6924" max="6924" width="2.21875" style="10" customWidth="1"/>
    <col min="6925" max="6925" width="10" style="10" customWidth="1"/>
    <col min="6926" max="6926" width="2.21875" style="10" customWidth="1"/>
    <col min="6927" max="6927" width="10" style="10" customWidth="1"/>
    <col min="6928" max="6928" width="3" style="10" customWidth="1"/>
    <col min="6929" max="6929" width="13.109375" style="10" customWidth="1"/>
    <col min="6930" max="6930" width="2.21875" style="10" customWidth="1"/>
    <col min="6931" max="6931" width="10" style="10" customWidth="1"/>
    <col min="6932" max="6932" width="1.44140625" style="10" customWidth="1"/>
    <col min="6933" max="6933" width="10" style="10" customWidth="1"/>
    <col min="6934" max="6934" width="3" style="10" customWidth="1"/>
    <col min="6935" max="6935" width="13.88671875" style="10" customWidth="1"/>
    <col min="6936" max="6937" width="1.44140625" style="10" customWidth="1"/>
    <col min="6938" max="6938" width="13.109375" style="10" customWidth="1"/>
    <col min="6939" max="6939" width="2.21875" style="10" customWidth="1"/>
    <col min="6940" max="6940" width="11.5546875" style="10"/>
    <col min="6941" max="6941" width="3" style="10" customWidth="1"/>
    <col min="6942" max="6942" width="13.109375" style="10" customWidth="1"/>
    <col min="6943" max="6943" width="2.21875" style="10" customWidth="1"/>
    <col min="6944" max="6944" width="11.5546875" style="10"/>
    <col min="6945" max="6945" width="3" style="10" customWidth="1"/>
    <col min="6946" max="6946" width="13.109375" style="10" customWidth="1"/>
    <col min="6947" max="6947" width="2.21875" style="10" customWidth="1"/>
    <col min="6948" max="6948" width="11.5546875" style="10"/>
    <col min="6949" max="6949" width="3" style="10" customWidth="1"/>
    <col min="6950" max="6950" width="13.109375" style="10" customWidth="1"/>
    <col min="6951" max="6951" width="3" style="10" customWidth="1"/>
    <col min="6952" max="6952" width="16.21875" style="10" customWidth="1"/>
    <col min="6953" max="6953" width="2.21875" style="10" customWidth="1"/>
    <col min="6954" max="6954" width="5.33203125" style="10" customWidth="1"/>
    <col min="6955" max="6955" width="27.88671875" style="10" customWidth="1"/>
    <col min="6956" max="6956" width="8.44140625" style="10" customWidth="1"/>
    <col min="6957" max="7168" width="11.5546875" style="10"/>
    <col min="7169" max="7169" width="4.5546875" style="10" customWidth="1"/>
    <col min="7170" max="7170" width="1.44140625" style="10" customWidth="1"/>
    <col min="7171" max="7171" width="17.77734375" style="10" customWidth="1"/>
    <col min="7172" max="7172" width="3" style="10" customWidth="1"/>
    <col min="7173" max="7173" width="13.109375" style="10" customWidth="1"/>
    <col min="7174" max="7174" width="2.21875" style="10" customWidth="1"/>
    <col min="7175" max="7175" width="10" style="10" customWidth="1"/>
    <col min="7176" max="7176" width="2.21875" style="10" customWidth="1"/>
    <col min="7177" max="7177" width="10" style="10" customWidth="1"/>
    <col min="7178" max="7178" width="3" style="10" customWidth="1"/>
    <col min="7179" max="7179" width="13.109375" style="10" customWidth="1"/>
    <col min="7180" max="7180" width="2.21875" style="10" customWidth="1"/>
    <col min="7181" max="7181" width="10" style="10" customWidth="1"/>
    <col min="7182" max="7182" width="2.21875" style="10" customWidth="1"/>
    <col min="7183" max="7183" width="10" style="10" customWidth="1"/>
    <col min="7184" max="7184" width="3" style="10" customWidth="1"/>
    <col min="7185" max="7185" width="13.109375" style="10" customWidth="1"/>
    <col min="7186" max="7186" width="2.21875" style="10" customWidth="1"/>
    <col min="7187" max="7187" width="10" style="10" customWidth="1"/>
    <col min="7188" max="7188" width="1.44140625" style="10" customWidth="1"/>
    <col min="7189" max="7189" width="10" style="10" customWidth="1"/>
    <col min="7190" max="7190" width="3" style="10" customWidth="1"/>
    <col min="7191" max="7191" width="13.88671875" style="10" customWidth="1"/>
    <col min="7192" max="7193" width="1.44140625" style="10" customWidth="1"/>
    <col min="7194" max="7194" width="13.109375" style="10" customWidth="1"/>
    <col min="7195" max="7195" width="2.21875" style="10" customWidth="1"/>
    <col min="7196" max="7196" width="11.5546875" style="10"/>
    <col min="7197" max="7197" width="3" style="10" customWidth="1"/>
    <col min="7198" max="7198" width="13.109375" style="10" customWidth="1"/>
    <col min="7199" max="7199" width="2.21875" style="10" customWidth="1"/>
    <col min="7200" max="7200" width="11.5546875" style="10"/>
    <col min="7201" max="7201" width="3" style="10" customWidth="1"/>
    <col min="7202" max="7202" width="13.109375" style="10" customWidth="1"/>
    <col min="7203" max="7203" width="2.21875" style="10" customWidth="1"/>
    <col min="7204" max="7204" width="11.5546875" style="10"/>
    <col min="7205" max="7205" width="3" style="10" customWidth="1"/>
    <col min="7206" max="7206" width="13.109375" style="10" customWidth="1"/>
    <col min="7207" max="7207" width="3" style="10" customWidth="1"/>
    <col min="7208" max="7208" width="16.21875" style="10" customWidth="1"/>
    <col min="7209" max="7209" width="2.21875" style="10" customWidth="1"/>
    <col min="7210" max="7210" width="5.33203125" style="10" customWidth="1"/>
    <col min="7211" max="7211" width="27.88671875" style="10" customWidth="1"/>
    <col min="7212" max="7212" width="8.44140625" style="10" customWidth="1"/>
    <col min="7213" max="7424" width="11.5546875" style="10"/>
    <col min="7425" max="7425" width="4.5546875" style="10" customWidth="1"/>
    <col min="7426" max="7426" width="1.44140625" style="10" customWidth="1"/>
    <col min="7427" max="7427" width="17.77734375" style="10" customWidth="1"/>
    <col min="7428" max="7428" width="3" style="10" customWidth="1"/>
    <col min="7429" max="7429" width="13.109375" style="10" customWidth="1"/>
    <col min="7430" max="7430" width="2.21875" style="10" customWidth="1"/>
    <col min="7431" max="7431" width="10" style="10" customWidth="1"/>
    <col min="7432" max="7432" width="2.21875" style="10" customWidth="1"/>
    <col min="7433" max="7433" width="10" style="10" customWidth="1"/>
    <col min="7434" max="7434" width="3" style="10" customWidth="1"/>
    <col min="7435" max="7435" width="13.109375" style="10" customWidth="1"/>
    <col min="7436" max="7436" width="2.21875" style="10" customWidth="1"/>
    <col min="7437" max="7437" width="10" style="10" customWidth="1"/>
    <col min="7438" max="7438" width="2.21875" style="10" customWidth="1"/>
    <col min="7439" max="7439" width="10" style="10" customWidth="1"/>
    <col min="7440" max="7440" width="3" style="10" customWidth="1"/>
    <col min="7441" max="7441" width="13.109375" style="10" customWidth="1"/>
    <col min="7442" max="7442" width="2.21875" style="10" customWidth="1"/>
    <col min="7443" max="7443" width="10" style="10" customWidth="1"/>
    <col min="7444" max="7444" width="1.44140625" style="10" customWidth="1"/>
    <col min="7445" max="7445" width="10" style="10" customWidth="1"/>
    <col min="7446" max="7446" width="3" style="10" customWidth="1"/>
    <col min="7447" max="7447" width="13.88671875" style="10" customWidth="1"/>
    <col min="7448" max="7449" width="1.44140625" style="10" customWidth="1"/>
    <col min="7450" max="7450" width="13.109375" style="10" customWidth="1"/>
    <col min="7451" max="7451" width="2.21875" style="10" customWidth="1"/>
    <col min="7452" max="7452" width="11.5546875" style="10"/>
    <col min="7453" max="7453" width="3" style="10" customWidth="1"/>
    <col min="7454" max="7454" width="13.109375" style="10" customWidth="1"/>
    <col min="7455" max="7455" width="2.21875" style="10" customWidth="1"/>
    <col min="7456" max="7456" width="11.5546875" style="10"/>
    <col min="7457" max="7457" width="3" style="10" customWidth="1"/>
    <col min="7458" max="7458" width="13.109375" style="10" customWidth="1"/>
    <col min="7459" max="7459" width="2.21875" style="10" customWidth="1"/>
    <col min="7460" max="7460" width="11.5546875" style="10"/>
    <col min="7461" max="7461" width="3" style="10" customWidth="1"/>
    <col min="7462" max="7462" width="13.109375" style="10" customWidth="1"/>
    <col min="7463" max="7463" width="3" style="10" customWidth="1"/>
    <col min="7464" max="7464" width="16.21875" style="10" customWidth="1"/>
    <col min="7465" max="7465" width="2.21875" style="10" customWidth="1"/>
    <col min="7466" max="7466" width="5.33203125" style="10" customWidth="1"/>
    <col min="7467" max="7467" width="27.88671875" style="10" customWidth="1"/>
    <col min="7468" max="7468" width="8.44140625" style="10" customWidth="1"/>
    <col min="7469" max="7680" width="11.5546875" style="10"/>
    <col min="7681" max="7681" width="4.5546875" style="10" customWidth="1"/>
    <col min="7682" max="7682" width="1.44140625" style="10" customWidth="1"/>
    <col min="7683" max="7683" width="17.77734375" style="10" customWidth="1"/>
    <col min="7684" max="7684" width="3" style="10" customWidth="1"/>
    <col min="7685" max="7685" width="13.109375" style="10" customWidth="1"/>
    <col min="7686" max="7686" width="2.21875" style="10" customWidth="1"/>
    <col min="7687" max="7687" width="10" style="10" customWidth="1"/>
    <col min="7688" max="7688" width="2.21875" style="10" customWidth="1"/>
    <col min="7689" max="7689" width="10" style="10" customWidth="1"/>
    <col min="7690" max="7690" width="3" style="10" customWidth="1"/>
    <col min="7691" max="7691" width="13.109375" style="10" customWidth="1"/>
    <col min="7692" max="7692" width="2.21875" style="10" customWidth="1"/>
    <col min="7693" max="7693" width="10" style="10" customWidth="1"/>
    <col min="7694" max="7694" width="2.21875" style="10" customWidth="1"/>
    <col min="7695" max="7695" width="10" style="10" customWidth="1"/>
    <col min="7696" max="7696" width="3" style="10" customWidth="1"/>
    <col min="7697" max="7697" width="13.109375" style="10" customWidth="1"/>
    <col min="7698" max="7698" width="2.21875" style="10" customWidth="1"/>
    <col min="7699" max="7699" width="10" style="10" customWidth="1"/>
    <col min="7700" max="7700" width="1.44140625" style="10" customWidth="1"/>
    <col min="7701" max="7701" width="10" style="10" customWidth="1"/>
    <col min="7702" max="7702" width="3" style="10" customWidth="1"/>
    <col min="7703" max="7703" width="13.88671875" style="10" customWidth="1"/>
    <col min="7704" max="7705" width="1.44140625" style="10" customWidth="1"/>
    <col min="7706" max="7706" width="13.109375" style="10" customWidth="1"/>
    <col min="7707" max="7707" width="2.21875" style="10" customWidth="1"/>
    <col min="7708" max="7708" width="11.5546875" style="10"/>
    <col min="7709" max="7709" width="3" style="10" customWidth="1"/>
    <col min="7710" max="7710" width="13.109375" style="10" customWidth="1"/>
    <col min="7711" max="7711" width="2.21875" style="10" customWidth="1"/>
    <col min="7712" max="7712" width="11.5546875" style="10"/>
    <col min="7713" max="7713" width="3" style="10" customWidth="1"/>
    <col min="7714" max="7714" width="13.109375" style="10" customWidth="1"/>
    <col min="7715" max="7715" width="2.21875" style="10" customWidth="1"/>
    <col min="7716" max="7716" width="11.5546875" style="10"/>
    <col min="7717" max="7717" width="3" style="10" customWidth="1"/>
    <col min="7718" max="7718" width="13.109375" style="10" customWidth="1"/>
    <col min="7719" max="7719" width="3" style="10" customWidth="1"/>
    <col min="7720" max="7720" width="16.21875" style="10" customWidth="1"/>
    <col min="7721" max="7721" width="2.21875" style="10" customWidth="1"/>
    <col min="7722" max="7722" width="5.33203125" style="10" customWidth="1"/>
    <col min="7723" max="7723" width="27.88671875" style="10" customWidth="1"/>
    <col min="7724" max="7724" width="8.44140625" style="10" customWidth="1"/>
    <col min="7725" max="7936" width="11.5546875" style="10"/>
    <col min="7937" max="7937" width="4.5546875" style="10" customWidth="1"/>
    <col min="7938" max="7938" width="1.44140625" style="10" customWidth="1"/>
    <col min="7939" max="7939" width="17.77734375" style="10" customWidth="1"/>
    <col min="7940" max="7940" width="3" style="10" customWidth="1"/>
    <col min="7941" max="7941" width="13.109375" style="10" customWidth="1"/>
    <col min="7942" max="7942" width="2.21875" style="10" customWidth="1"/>
    <col min="7943" max="7943" width="10" style="10" customWidth="1"/>
    <col min="7944" max="7944" width="2.21875" style="10" customWidth="1"/>
    <col min="7945" max="7945" width="10" style="10" customWidth="1"/>
    <col min="7946" max="7946" width="3" style="10" customWidth="1"/>
    <col min="7947" max="7947" width="13.109375" style="10" customWidth="1"/>
    <col min="7948" max="7948" width="2.21875" style="10" customWidth="1"/>
    <col min="7949" max="7949" width="10" style="10" customWidth="1"/>
    <col min="7950" max="7950" width="2.21875" style="10" customWidth="1"/>
    <col min="7951" max="7951" width="10" style="10" customWidth="1"/>
    <col min="7952" max="7952" width="3" style="10" customWidth="1"/>
    <col min="7953" max="7953" width="13.109375" style="10" customWidth="1"/>
    <col min="7954" max="7954" width="2.21875" style="10" customWidth="1"/>
    <col min="7955" max="7955" width="10" style="10" customWidth="1"/>
    <col min="7956" max="7956" width="1.44140625" style="10" customWidth="1"/>
    <col min="7957" max="7957" width="10" style="10" customWidth="1"/>
    <col min="7958" max="7958" width="3" style="10" customWidth="1"/>
    <col min="7959" max="7959" width="13.88671875" style="10" customWidth="1"/>
    <col min="7960" max="7961" width="1.44140625" style="10" customWidth="1"/>
    <col min="7962" max="7962" width="13.109375" style="10" customWidth="1"/>
    <col min="7963" max="7963" width="2.21875" style="10" customWidth="1"/>
    <col min="7964" max="7964" width="11.5546875" style="10"/>
    <col min="7965" max="7965" width="3" style="10" customWidth="1"/>
    <col min="7966" max="7966" width="13.109375" style="10" customWidth="1"/>
    <col min="7967" max="7967" width="2.21875" style="10" customWidth="1"/>
    <col min="7968" max="7968" width="11.5546875" style="10"/>
    <col min="7969" max="7969" width="3" style="10" customWidth="1"/>
    <col min="7970" max="7970" width="13.109375" style="10" customWidth="1"/>
    <col min="7971" max="7971" width="2.21875" style="10" customWidth="1"/>
    <col min="7972" max="7972" width="11.5546875" style="10"/>
    <col min="7973" max="7973" width="3" style="10" customWidth="1"/>
    <col min="7974" max="7974" width="13.109375" style="10" customWidth="1"/>
    <col min="7975" max="7975" width="3" style="10" customWidth="1"/>
    <col min="7976" max="7976" width="16.21875" style="10" customWidth="1"/>
    <col min="7977" max="7977" width="2.21875" style="10" customWidth="1"/>
    <col min="7978" max="7978" width="5.33203125" style="10" customWidth="1"/>
    <col min="7979" max="7979" width="27.88671875" style="10" customWidth="1"/>
    <col min="7980" max="7980" width="8.44140625" style="10" customWidth="1"/>
    <col min="7981" max="8192" width="11.5546875" style="10"/>
    <col min="8193" max="8193" width="4.5546875" style="10" customWidth="1"/>
    <col min="8194" max="8194" width="1.44140625" style="10" customWidth="1"/>
    <col min="8195" max="8195" width="17.77734375" style="10" customWidth="1"/>
    <col min="8196" max="8196" width="3" style="10" customWidth="1"/>
    <col min="8197" max="8197" width="13.109375" style="10" customWidth="1"/>
    <col min="8198" max="8198" width="2.21875" style="10" customWidth="1"/>
    <col min="8199" max="8199" width="10" style="10" customWidth="1"/>
    <col min="8200" max="8200" width="2.21875" style="10" customWidth="1"/>
    <col min="8201" max="8201" width="10" style="10" customWidth="1"/>
    <col min="8202" max="8202" width="3" style="10" customWidth="1"/>
    <col min="8203" max="8203" width="13.109375" style="10" customWidth="1"/>
    <col min="8204" max="8204" width="2.21875" style="10" customWidth="1"/>
    <col min="8205" max="8205" width="10" style="10" customWidth="1"/>
    <col min="8206" max="8206" width="2.21875" style="10" customWidth="1"/>
    <col min="8207" max="8207" width="10" style="10" customWidth="1"/>
    <col min="8208" max="8208" width="3" style="10" customWidth="1"/>
    <col min="8209" max="8209" width="13.109375" style="10" customWidth="1"/>
    <col min="8210" max="8210" width="2.21875" style="10" customWidth="1"/>
    <col min="8211" max="8211" width="10" style="10" customWidth="1"/>
    <col min="8212" max="8212" width="1.44140625" style="10" customWidth="1"/>
    <col min="8213" max="8213" width="10" style="10" customWidth="1"/>
    <col min="8214" max="8214" width="3" style="10" customWidth="1"/>
    <col min="8215" max="8215" width="13.88671875" style="10" customWidth="1"/>
    <col min="8216" max="8217" width="1.44140625" style="10" customWidth="1"/>
    <col min="8218" max="8218" width="13.109375" style="10" customWidth="1"/>
    <col min="8219" max="8219" width="2.21875" style="10" customWidth="1"/>
    <col min="8220" max="8220" width="11.5546875" style="10"/>
    <col min="8221" max="8221" width="3" style="10" customWidth="1"/>
    <col min="8222" max="8222" width="13.109375" style="10" customWidth="1"/>
    <col min="8223" max="8223" width="2.21875" style="10" customWidth="1"/>
    <col min="8224" max="8224" width="11.5546875" style="10"/>
    <col min="8225" max="8225" width="3" style="10" customWidth="1"/>
    <col min="8226" max="8226" width="13.109375" style="10" customWidth="1"/>
    <col min="8227" max="8227" width="2.21875" style="10" customWidth="1"/>
    <col min="8228" max="8228" width="11.5546875" style="10"/>
    <col min="8229" max="8229" width="3" style="10" customWidth="1"/>
    <col min="8230" max="8230" width="13.109375" style="10" customWidth="1"/>
    <col min="8231" max="8231" width="3" style="10" customWidth="1"/>
    <col min="8232" max="8232" width="16.21875" style="10" customWidth="1"/>
    <col min="8233" max="8233" width="2.21875" style="10" customWidth="1"/>
    <col min="8234" max="8234" width="5.33203125" style="10" customWidth="1"/>
    <col min="8235" max="8235" width="27.88671875" style="10" customWidth="1"/>
    <col min="8236" max="8236" width="8.44140625" style="10" customWidth="1"/>
    <col min="8237" max="8448" width="11.5546875" style="10"/>
    <col min="8449" max="8449" width="4.5546875" style="10" customWidth="1"/>
    <col min="8450" max="8450" width="1.44140625" style="10" customWidth="1"/>
    <col min="8451" max="8451" width="17.77734375" style="10" customWidth="1"/>
    <col min="8452" max="8452" width="3" style="10" customWidth="1"/>
    <col min="8453" max="8453" width="13.109375" style="10" customWidth="1"/>
    <col min="8454" max="8454" width="2.21875" style="10" customWidth="1"/>
    <col min="8455" max="8455" width="10" style="10" customWidth="1"/>
    <col min="8456" max="8456" width="2.21875" style="10" customWidth="1"/>
    <col min="8457" max="8457" width="10" style="10" customWidth="1"/>
    <col min="8458" max="8458" width="3" style="10" customWidth="1"/>
    <col min="8459" max="8459" width="13.109375" style="10" customWidth="1"/>
    <col min="8460" max="8460" width="2.21875" style="10" customWidth="1"/>
    <col min="8461" max="8461" width="10" style="10" customWidth="1"/>
    <col min="8462" max="8462" width="2.21875" style="10" customWidth="1"/>
    <col min="8463" max="8463" width="10" style="10" customWidth="1"/>
    <col min="8464" max="8464" width="3" style="10" customWidth="1"/>
    <col min="8465" max="8465" width="13.109375" style="10" customWidth="1"/>
    <col min="8466" max="8466" width="2.21875" style="10" customWidth="1"/>
    <col min="8467" max="8467" width="10" style="10" customWidth="1"/>
    <col min="8468" max="8468" width="1.44140625" style="10" customWidth="1"/>
    <col min="8469" max="8469" width="10" style="10" customWidth="1"/>
    <col min="8470" max="8470" width="3" style="10" customWidth="1"/>
    <col min="8471" max="8471" width="13.88671875" style="10" customWidth="1"/>
    <col min="8472" max="8473" width="1.44140625" style="10" customWidth="1"/>
    <col min="8474" max="8474" width="13.109375" style="10" customWidth="1"/>
    <col min="8475" max="8475" width="2.21875" style="10" customWidth="1"/>
    <col min="8476" max="8476" width="11.5546875" style="10"/>
    <col min="8477" max="8477" width="3" style="10" customWidth="1"/>
    <col min="8478" max="8478" width="13.109375" style="10" customWidth="1"/>
    <col min="8479" max="8479" width="2.21875" style="10" customWidth="1"/>
    <col min="8480" max="8480" width="11.5546875" style="10"/>
    <col min="8481" max="8481" width="3" style="10" customWidth="1"/>
    <col min="8482" max="8482" width="13.109375" style="10" customWidth="1"/>
    <col min="8483" max="8483" width="2.21875" style="10" customWidth="1"/>
    <col min="8484" max="8484" width="11.5546875" style="10"/>
    <col min="8485" max="8485" width="3" style="10" customWidth="1"/>
    <col min="8486" max="8486" width="13.109375" style="10" customWidth="1"/>
    <col min="8487" max="8487" width="3" style="10" customWidth="1"/>
    <col min="8488" max="8488" width="16.21875" style="10" customWidth="1"/>
    <col min="8489" max="8489" width="2.21875" style="10" customWidth="1"/>
    <col min="8490" max="8490" width="5.33203125" style="10" customWidth="1"/>
    <col min="8491" max="8491" width="27.88671875" style="10" customWidth="1"/>
    <col min="8492" max="8492" width="8.44140625" style="10" customWidth="1"/>
    <col min="8493" max="8704" width="11.5546875" style="10"/>
    <col min="8705" max="8705" width="4.5546875" style="10" customWidth="1"/>
    <col min="8706" max="8706" width="1.44140625" style="10" customWidth="1"/>
    <col min="8707" max="8707" width="17.77734375" style="10" customWidth="1"/>
    <col min="8708" max="8708" width="3" style="10" customWidth="1"/>
    <col min="8709" max="8709" width="13.109375" style="10" customWidth="1"/>
    <col min="8710" max="8710" width="2.21875" style="10" customWidth="1"/>
    <col min="8711" max="8711" width="10" style="10" customWidth="1"/>
    <col min="8712" max="8712" width="2.21875" style="10" customWidth="1"/>
    <col min="8713" max="8713" width="10" style="10" customWidth="1"/>
    <col min="8714" max="8714" width="3" style="10" customWidth="1"/>
    <col min="8715" max="8715" width="13.109375" style="10" customWidth="1"/>
    <col min="8716" max="8716" width="2.21875" style="10" customWidth="1"/>
    <col min="8717" max="8717" width="10" style="10" customWidth="1"/>
    <col min="8718" max="8718" width="2.21875" style="10" customWidth="1"/>
    <col min="8719" max="8719" width="10" style="10" customWidth="1"/>
    <col min="8720" max="8720" width="3" style="10" customWidth="1"/>
    <col min="8721" max="8721" width="13.109375" style="10" customWidth="1"/>
    <col min="8722" max="8722" width="2.21875" style="10" customWidth="1"/>
    <col min="8723" max="8723" width="10" style="10" customWidth="1"/>
    <col min="8724" max="8724" width="1.44140625" style="10" customWidth="1"/>
    <col min="8725" max="8725" width="10" style="10" customWidth="1"/>
    <col min="8726" max="8726" width="3" style="10" customWidth="1"/>
    <col min="8727" max="8727" width="13.88671875" style="10" customWidth="1"/>
    <col min="8728" max="8729" width="1.44140625" style="10" customWidth="1"/>
    <col min="8730" max="8730" width="13.109375" style="10" customWidth="1"/>
    <col min="8731" max="8731" width="2.21875" style="10" customWidth="1"/>
    <col min="8732" max="8732" width="11.5546875" style="10"/>
    <col min="8733" max="8733" width="3" style="10" customWidth="1"/>
    <col min="8734" max="8734" width="13.109375" style="10" customWidth="1"/>
    <col min="8735" max="8735" width="2.21875" style="10" customWidth="1"/>
    <col min="8736" max="8736" width="11.5546875" style="10"/>
    <col min="8737" max="8737" width="3" style="10" customWidth="1"/>
    <col min="8738" max="8738" width="13.109375" style="10" customWidth="1"/>
    <col min="8739" max="8739" width="2.21875" style="10" customWidth="1"/>
    <col min="8740" max="8740" width="11.5546875" style="10"/>
    <col min="8741" max="8741" width="3" style="10" customWidth="1"/>
    <col min="8742" max="8742" width="13.109375" style="10" customWidth="1"/>
    <col min="8743" max="8743" width="3" style="10" customWidth="1"/>
    <col min="8744" max="8744" width="16.21875" style="10" customWidth="1"/>
    <col min="8745" max="8745" width="2.21875" style="10" customWidth="1"/>
    <col min="8746" max="8746" width="5.33203125" style="10" customWidth="1"/>
    <col min="8747" max="8747" width="27.88671875" style="10" customWidth="1"/>
    <col min="8748" max="8748" width="8.44140625" style="10" customWidth="1"/>
    <col min="8749" max="8960" width="11.5546875" style="10"/>
    <col min="8961" max="8961" width="4.5546875" style="10" customWidth="1"/>
    <col min="8962" max="8962" width="1.44140625" style="10" customWidth="1"/>
    <col min="8963" max="8963" width="17.77734375" style="10" customWidth="1"/>
    <col min="8964" max="8964" width="3" style="10" customWidth="1"/>
    <col min="8965" max="8965" width="13.109375" style="10" customWidth="1"/>
    <col min="8966" max="8966" width="2.21875" style="10" customWidth="1"/>
    <col min="8967" max="8967" width="10" style="10" customWidth="1"/>
    <col min="8968" max="8968" width="2.21875" style="10" customWidth="1"/>
    <col min="8969" max="8969" width="10" style="10" customWidth="1"/>
    <col min="8970" max="8970" width="3" style="10" customWidth="1"/>
    <col min="8971" max="8971" width="13.109375" style="10" customWidth="1"/>
    <col min="8972" max="8972" width="2.21875" style="10" customWidth="1"/>
    <col min="8973" max="8973" width="10" style="10" customWidth="1"/>
    <col min="8974" max="8974" width="2.21875" style="10" customWidth="1"/>
    <col min="8975" max="8975" width="10" style="10" customWidth="1"/>
    <col min="8976" max="8976" width="3" style="10" customWidth="1"/>
    <col min="8977" max="8977" width="13.109375" style="10" customWidth="1"/>
    <col min="8978" max="8978" width="2.21875" style="10" customWidth="1"/>
    <col min="8979" max="8979" width="10" style="10" customWidth="1"/>
    <col min="8980" max="8980" width="1.44140625" style="10" customWidth="1"/>
    <col min="8981" max="8981" width="10" style="10" customWidth="1"/>
    <col min="8982" max="8982" width="3" style="10" customWidth="1"/>
    <col min="8983" max="8983" width="13.88671875" style="10" customWidth="1"/>
    <col min="8984" max="8985" width="1.44140625" style="10" customWidth="1"/>
    <col min="8986" max="8986" width="13.109375" style="10" customWidth="1"/>
    <col min="8987" max="8987" width="2.21875" style="10" customWidth="1"/>
    <col min="8988" max="8988" width="11.5546875" style="10"/>
    <col min="8989" max="8989" width="3" style="10" customWidth="1"/>
    <col min="8990" max="8990" width="13.109375" style="10" customWidth="1"/>
    <col min="8991" max="8991" width="2.21875" style="10" customWidth="1"/>
    <col min="8992" max="8992" width="11.5546875" style="10"/>
    <col min="8993" max="8993" width="3" style="10" customWidth="1"/>
    <col min="8994" max="8994" width="13.109375" style="10" customWidth="1"/>
    <col min="8995" max="8995" width="2.21875" style="10" customWidth="1"/>
    <col min="8996" max="8996" width="11.5546875" style="10"/>
    <col min="8997" max="8997" width="3" style="10" customWidth="1"/>
    <col min="8998" max="8998" width="13.109375" style="10" customWidth="1"/>
    <col min="8999" max="8999" width="3" style="10" customWidth="1"/>
    <col min="9000" max="9000" width="16.21875" style="10" customWidth="1"/>
    <col min="9001" max="9001" width="2.21875" style="10" customWidth="1"/>
    <col min="9002" max="9002" width="5.33203125" style="10" customWidth="1"/>
    <col min="9003" max="9003" width="27.88671875" style="10" customWidth="1"/>
    <col min="9004" max="9004" width="8.44140625" style="10" customWidth="1"/>
    <col min="9005" max="9216" width="11.5546875" style="10"/>
    <col min="9217" max="9217" width="4.5546875" style="10" customWidth="1"/>
    <col min="9218" max="9218" width="1.44140625" style="10" customWidth="1"/>
    <col min="9219" max="9219" width="17.77734375" style="10" customWidth="1"/>
    <col min="9220" max="9220" width="3" style="10" customWidth="1"/>
    <col min="9221" max="9221" width="13.109375" style="10" customWidth="1"/>
    <col min="9222" max="9222" width="2.21875" style="10" customWidth="1"/>
    <col min="9223" max="9223" width="10" style="10" customWidth="1"/>
    <col min="9224" max="9224" width="2.21875" style="10" customWidth="1"/>
    <col min="9225" max="9225" width="10" style="10" customWidth="1"/>
    <col min="9226" max="9226" width="3" style="10" customWidth="1"/>
    <col min="9227" max="9227" width="13.109375" style="10" customWidth="1"/>
    <col min="9228" max="9228" width="2.21875" style="10" customWidth="1"/>
    <col min="9229" max="9229" width="10" style="10" customWidth="1"/>
    <col min="9230" max="9230" width="2.21875" style="10" customWidth="1"/>
    <col min="9231" max="9231" width="10" style="10" customWidth="1"/>
    <col min="9232" max="9232" width="3" style="10" customWidth="1"/>
    <col min="9233" max="9233" width="13.109375" style="10" customWidth="1"/>
    <col min="9234" max="9234" width="2.21875" style="10" customWidth="1"/>
    <col min="9235" max="9235" width="10" style="10" customWidth="1"/>
    <col min="9236" max="9236" width="1.44140625" style="10" customWidth="1"/>
    <col min="9237" max="9237" width="10" style="10" customWidth="1"/>
    <col min="9238" max="9238" width="3" style="10" customWidth="1"/>
    <col min="9239" max="9239" width="13.88671875" style="10" customWidth="1"/>
    <col min="9240" max="9241" width="1.44140625" style="10" customWidth="1"/>
    <col min="9242" max="9242" width="13.109375" style="10" customWidth="1"/>
    <col min="9243" max="9243" width="2.21875" style="10" customWidth="1"/>
    <col min="9244" max="9244" width="11.5546875" style="10"/>
    <col min="9245" max="9245" width="3" style="10" customWidth="1"/>
    <col min="9246" max="9246" width="13.109375" style="10" customWidth="1"/>
    <col min="9247" max="9247" width="2.21875" style="10" customWidth="1"/>
    <col min="9248" max="9248" width="11.5546875" style="10"/>
    <col min="9249" max="9249" width="3" style="10" customWidth="1"/>
    <col min="9250" max="9250" width="13.109375" style="10" customWidth="1"/>
    <col min="9251" max="9251" width="2.21875" style="10" customWidth="1"/>
    <col min="9252" max="9252" width="11.5546875" style="10"/>
    <col min="9253" max="9253" width="3" style="10" customWidth="1"/>
    <col min="9254" max="9254" width="13.109375" style="10" customWidth="1"/>
    <col min="9255" max="9255" width="3" style="10" customWidth="1"/>
    <col min="9256" max="9256" width="16.21875" style="10" customWidth="1"/>
    <col min="9257" max="9257" width="2.21875" style="10" customWidth="1"/>
    <col min="9258" max="9258" width="5.33203125" style="10" customWidth="1"/>
    <col min="9259" max="9259" width="27.88671875" style="10" customWidth="1"/>
    <col min="9260" max="9260" width="8.44140625" style="10" customWidth="1"/>
    <col min="9261" max="9472" width="11.5546875" style="10"/>
    <col min="9473" max="9473" width="4.5546875" style="10" customWidth="1"/>
    <col min="9474" max="9474" width="1.44140625" style="10" customWidth="1"/>
    <col min="9475" max="9475" width="17.77734375" style="10" customWidth="1"/>
    <col min="9476" max="9476" width="3" style="10" customWidth="1"/>
    <col min="9477" max="9477" width="13.109375" style="10" customWidth="1"/>
    <col min="9478" max="9478" width="2.21875" style="10" customWidth="1"/>
    <col min="9479" max="9479" width="10" style="10" customWidth="1"/>
    <col min="9480" max="9480" width="2.21875" style="10" customWidth="1"/>
    <col min="9481" max="9481" width="10" style="10" customWidth="1"/>
    <col min="9482" max="9482" width="3" style="10" customWidth="1"/>
    <col min="9483" max="9483" width="13.109375" style="10" customWidth="1"/>
    <col min="9484" max="9484" width="2.21875" style="10" customWidth="1"/>
    <col min="9485" max="9485" width="10" style="10" customWidth="1"/>
    <col min="9486" max="9486" width="2.21875" style="10" customWidth="1"/>
    <col min="9487" max="9487" width="10" style="10" customWidth="1"/>
    <col min="9488" max="9488" width="3" style="10" customWidth="1"/>
    <col min="9489" max="9489" width="13.109375" style="10" customWidth="1"/>
    <col min="9490" max="9490" width="2.21875" style="10" customWidth="1"/>
    <col min="9491" max="9491" width="10" style="10" customWidth="1"/>
    <col min="9492" max="9492" width="1.44140625" style="10" customWidth="1"/>
    <col min="9493" max="9493" width="10" style="10" customWidth="1"/>
    <col min="9494" max="9494" width="3" style="10" customWidth="1"/>
    <col min="9495" max="9495" width="13.88671875" style="10" customWidth="1"/>
    <col min="9496" max="9497" width="1.44140625" style="10" customWidth="1"/>
    <col min="9498" max="9498" width="13.109375" style="10" customWidth="1"/>
    <col min="9499" max="9499" width="2.21875" style="10" customWidth="1"/>
    <col min="9500" max="9500" width="11.5546875" style="10"/>
    <col min="9501" max="9501" width="3" style="10" customWidth="1"/>
    <col min="9502" max="9502" width="13.109375" style="10" customWidth="1"/>
    <col min="9503" max="9503" width="2.21875" style="10" customWidth="1"/>
    <col min="9504" max="9504" width="11.5546875" style="10"/>
    <col min="9505" max="9505" width="3" style="10" customWidth="1"/>
    <col min="9506" max="9506" width="13.109375" style="10" customWidth="1"/>
    <col min="9507" max="9507" width="2.21875" style="10" customWidth="1"/>
    <col min="9508" max="9508" width="11.5546875" style="10"/>
    <col min="9509" max="9509" width="3" style="10" customWidth="1"/>
    <col min="9510" max="9510" width="13.109375" style="10" customWidth="1"/>
    <col min="9511" max="9511" width="3" style="10" customWidth="1"/>
    <col min="9512" max="9512" width="16.21875" style="10" customWidth="1"/>
    <col min="9513" max="9513" width="2.21875" style="10" customWidth="1"/>
    <col min="9514" max="9514" width="5.33203125" style="10" customWidth="1"/>
    <col min="9515" max="9515" width="27.88671875" style="10" customWidth="1"/>
    <col min="9516" max="9516" width="8.44140625" style="10" customWidth="1"/>
    <col min="9517" max="9728" width="11.5546875" style="10"/>
    <col min="9729" max="9729" width="4.5546875" style="10" customWidth="1"/>
    <col min="9730" max="9730" width="1.44140625" style="10" customWidth="1"/>
    <col min="9731" max="9731" width="17.77734375" style="10" customWidth="1"/>
    <col min="9732" max="9732" width="3" style="10" customWidth="1"/>
    <col min="9733" max="9733" width="13.109375" style="10" customWidth="1"/>
    <col min="9734" max="9734" width="2.21875" style="10" customWidth="1"/>
    <col min="9735" max="9735" width="10" style="10" customWidth="1"/>
    <col min="9736" max="9736" width="2.21875" style="10" customWidth="1"/>
    <col min="9737" max="9737" width="10" style="10" customWidth="1"/>
    <col min="9738" max="9738" width="3" style="10" customWidth="1"/>
    <col min="9739" max="9739" width="13.109375" style="10" customWidth="1"/>
    <col min="9740" max="9740" width="2.21875" style="10" customWidth="1"/>
    <col min="9741" max="9741" width="10" style="10" customWidth="1"/>
    <col min="9742" max="9742" width="2.21875" style="10" customWidth="1"/>
    <col min="9743" max="9743" width="10" style="10" customWidth="1"/>
    <col min="9744" max="9744" width="3" style="10" customWidth="1"/>
    <col min="9745" max="9745" width="13.109375" style="10" customWidth="1"/>
    <col min="9746" max="9746" width="2.21875" style="10" customWidth="1"/>
    <col min="9747" max="9747" width="10" style="10" customWidth="1"/>
    <col min="9748" max="9748" width="1.44140625" style="10" customWidth="1"/>
    <col min="9749" max="9749" width="10" style="10" customWidth="1"/>
    <col min="9750" max="9750" width="3" style="10" customWidth="1"/>
    <col min="9751" max="9751" width="13.88671875" style="10" customWidth="1"/>
    <col min="9752" max="9753" width="1.44140625" style="10" customWidth="1"/>
    <col min="9754" max="9754" width="13.109375" style="10" customWidth="1"/>
    <col min="9755" max="9755" width="2.21875" style="10" customWidth="1"/>
    <col min="9756" max="9756" width="11.5546875" style="10"/>
    <col min="9757" max="9757" width="3" style="10" customWidth="1"/>
    <col min="9758" max="9758" width="13.109375" style="10" customWidth="1"/>
    <col min="9759" max="9759" width="2.21875" style="10" customWidth="1"/>
    <col min="9760" max="9760" width="11.5546875" style="10"/>
    <col min="9761" max="9761" width="3" style="10" customWidth="1"/>
    <col min="9762" max="9762" width="13.109375" style="10" customWidth="1"/>
    <col min="9763" max="9763" width="2.21875" style="10" customWidth="1"/>
    <col min="9764" max="9764" width="11.5546875" style="10"/>
    <col min="9765" max="9765" width="3" style="10" customWidth="1"/>
    <col min="9766" max="9766" width="13.109375" style="10" customWidth="1"/>
    <col min="9767" max="9767" width="3" style="10" customWidth="1"/>
    <col min="9768" max="9768" width="16.21875" style="10" customWidth="1"/>
    <col min="9769" max="9769" width="2.21875" style="10" customWidth="1"/>
    <col min="9770" max="9770" width="5.33203125" style="10" customWidth="1"/>
    <col min="9771" max="9771" width="27.88671875" style="10" customWidth="1"/>
    <col min="9772" max="9772" width="8.44140625" style="10" customWidth="1"/>
    <col min="9773" max="9984" width="11.5546875" style="10"/>
    <col min="9985" max="9985" width="4.5546875" style="10" customWidth="1"/>
    <col min="9986" max="9986" width="1.44140625" style="10" customWidth="1"/>
    <col min="9987" max="9987" width="17.77734375" style="10" customWidth="1"/>
    <col min="9988" max="9988" width="3" style="10" customWidth="1"/>
    <col min="9989" max="9989" width="13.109375" style="10" customWidth="1"/>
    <col min="9990" max="9990" width="2.21875" style="10" customWidth="1"/>
    <col min="9991" max="9991" width="10" style="10" customWidth="1"/>
    <col min="9992" max="9992" width="2.21875" style="10" customWidth="1"/>
    <col min="9993" max="9993" width="10" style="10" customWidth="1"/>
    <col min="9994" max="9994" width="3" style="10" customWidth="1"/>
    <col min="9995" max="9995" width="13.109375" style="10" customWidth="1"/>
    <col min="9996" max="9996" width="2.21875" style="10" customWidth="1"/>
    <col min="9997" max="9997" width="10" style="10" customWidth="1"/>
    <col min="9998" max="9998" width="2.21875" style="10" customWidth="1"/>
    <col min="9999" max="9999" width="10" style="10" customWidth="1"/>
    <col min="10000" max="10000" width="3" style="10" customWidth="1"/>
    <col min="10001" max="10001" width="13.109375" style="10" customWidth="1"/>
    <col min="10002" max="10002" width="2.21875" style="10" customWidth="1"/>
    <col min="10003" max="10003" width="10" style="10" customWidth="1"/>
    <col min="10004" max="10004" width="1.44140625" style="10" customWidth="1"/>
    <col min="10005" max="10005" width="10" style="10" customWidth="1"/>
    <col min="10006" max="10006" width="3" style="10" customWidth="1"/>
    <col min="10007" max="10007" width="13.88671875" style="10" customWidth="1"/>
    <col min="10008" max="10009" width="1.44140625" style="10" customWidth="1"/>
    <col min="10010" max="10010" width="13.109375" style="10" customWidth="1"/>
    <col min="10011" max="10011" width="2.21875" style="10" customWidth="1"/>
    <col min="10012" max="10012" width="11.5546875" style="10"/>
    <col min="10013" max="10013" width="3" style="10" customWidth="1"/>
    <col min="10014" max="10014" width="13.109375" style="10" customWidth="1"/>
    <col min="10015" max="10015" width="2.21875" style="10" customWidth="1"/>
    <col min="10016" max="10016" width="11.5546875" style="10"/>
    <col min="10017" max="10017" width="3" style="10" customWidth="1"/>
    <col min="10018" max="10018" width="13.109375" style="10" customWidth="1"/>
    <col min="10019" max="10019" width="2.21875" style="10" customWidth="1"/>
    <col min="10020" max="10020" width="11.5546875" style="10"/>
    <col min="10021" max="10021" width="3" style="10" customWidth="1"/>
    <col min="10022" max="10022" width="13.109375" style="10" customWidth="1"/>
    <col min="10023" max="10023" width="3" style="10" customWidth="1"/>
    <col min="10024" max="10024" width="16.21875" style="10" customWidth="1"/>
    <col min="10025" max="10025" width="2.21875" style="10" customWidth="1"/>
    <col min="10026" max="10026" width="5.33203125" style="10" customWidth="1"/>
    <col min="10027" max="10027" width="27.88671875" style="10" customWidth="1"/>
    <col min="10028" max="10028" width="8.44140625" style="10" customWidth="1"/>
    <col min="10029" max="10240" width="11.5546875" style="10"/>
    <col min="10241" max="10241" width="4.5546875" style="10" customWidth="1"/>
    <col min="10242" max="10242" width="1.44140625" style="10" customWidth="1"/>
    <col min="10243" max="10243" width="17.77734375" style="10" customWidth="1"/>
    <col min="10244" max="10244" width="3" style="10" customWidth="1"/>
    <col min="10245" max="10245" width="13.109375" style="10" customWidth="1"/>
    <col min="10246" max="10246" width="2.21875" style="10" customWidth="1"/>
    <col min="10247" max="10247" width="10" style="10" customWidth="1"/>
    <col min="10248" max="10248" width="2.21875" style="10" customWidth="1"/>
    <col min="10249" max="10249" width="10" style="10" customWidth="1"/>
    <col min="10250" max="10250" width="3" style="10" customWidth="1"/>
    <col min="10251" max="10251" width="13.109375" style="10" customWidth="1"/>
    <col min="10252" max="10252" width="2.21875" style="10" customWidth="1"/>
    <col min="10253" max="10253" width="10" style="10" customWidth="1"/>
    <col min="10254" max="10254" width="2.21875" style="10" customWidth="1"/>
    <col min="10255" max="10255" width="10" style="10" customWidth="1"/>
    <col min="10256" max="10256" width="3" style="10" customWidth="1"/>
    <col min="10257" max="10257" width="13.109375" style="10" customWidth="1"/>
    <col min="10258" max="10258" width="2.21875" style="10" customWidth="1"/>
    <col min="10259" max="10259" width="10" style="10" customWidth="1"/>
    <col min="10260" max="10260" width="1.44140625" style="10" customWidth="1"/>
    <col min="10261" max="10261" width="10" style="10" customWidth="1"/>
    <col min="10262" max="10262" width="3" style="10" customWidth="1"/>
    <col min="10263" max="10263" width="13.88671875" style="10" customWidth="1"/>
    <col min="10264" max="10265" width="1.44140625" style="10" customWidth="1"/>
    <col min="10266" max="10266" width="13.109375" style="10" customWidth="1"/>
    <col min="10267" max="10267" width="2.21875" style="10" customWidth="1"/>
    <col min="10268" max="10268" width="11.5546875" style="10"/>
    <col min="10269" max="10269" width="3" style="10" customWidth="1"/>
    <col min="10270" max="10270" width="13.109375" style="10" customWidth="1"/>
    <col min="10271" max="10271" width="2.21875" style="10" customWidth="1"/>
    <col min="10272" max="10272" width="11.5546875" style="10"/>
    <col min="10273" max="10273" width="3" style="10" customWidth="1"/>
    <col min="10274" max="10274" width="13.109375" style="10" customWidth="1"/>
    <col min="10275" max="10275" width="2.21875" style="10" customWidth="1"/>
    <col min="10276" max="10276" width="11.5546875" style="10"/>
    <col min="10277" max="10277" width="3" style="10" customWidth="1"/>
    <col min="10278" max="10278" width="13.109375" style="10" customWidth="1"/>
    <col min="10279" max="10279" width="3" style="10" customWidth="1"/>
    <col min="10280" max="10280" width="16.21875" style="10" customWidth="1"/>
    <col min="10281" max="10281" width="2.21875" style="10" customWidth="1"/>
    <col min="10282" max="10282" width="5.33203125" style="10" customWidth="1"/>
    <col min="10283" max="10283" width="27.88671875" style="10" customWidth="1"/>
    <col min="10284" max="10284" width="8.44140625" style="10" customWidth="1"/>
    <col min="10285" max="10496" width="11.5546875" style="10"/>
    <col min="10497" max="10497" width="4.5546875" style="10" customWidth="1"/>
    <col min="10498" max="10498" width="1.44140625" style="10" customWidth="1"/>
    <col min="10499" max="10499" width="17.77734375" style="10" customWidth="1"/>
    <col min="10500" max="10500" width="3" style="10" customWidth="1"/>
    <col min="10501" max="10501" width="13.109375" style="10" customWidth="1"/>
    <col min="10502" max="10502" width="2.21875" style="10" customWidth="1"/>
    <col min="10503" max="10503" width="10" style="10" customWidth="1"/>
    <col min="10504" max="10504" width="2.21875" style="10" customWidth="1"/>
    <col min="10505" max="10505" width="10" style="10" customWidth="1"/>
    <col min="10506" max="10506" width="3" style="10" customWidth="1"/>
    <col min="10507" max="10507" width="13.109375" style="10" customWidth="1"/>
    <col min="10508" max="10508" width="2.21875" style="10" customWidth="1"/>
    <col min="10509" max="10509" width="10" style="10" customWidth="1"/>
    <col min="10510" max="10510" width="2.21875" style="10" customWidth="1"/>
    <col min="10511" max="10511" width="10" style="10" customWidth="1"/>
    <col min="10512" max="10512" width="3" style="10" customWidth="1"/>
    <col min="10513" max="10513" width="13.109375" style="10" customWidth="1"/>
    <col min="10514" max="10514" width="2.21875" style="10" customWidth="1"/>
    <col min="10515" max="10515" width="10" style="10" customWidth="1"/>
    <col min="10516" max="10516" width="1.44140625" style="10" customWidth="1"/>
    <col min="10517" max="10517" width="10" style="10" customWidth="1"/>
    <col min="10518" max="10518" width="3" style="10" customWidth="1"/>
    <col min="10519" max="10519" width="13.88671875" style="10" customWidth="1"/>
    <col min="10520" max="10521" width="1.44140625" style="10" customWidth="1"/>
    <col min="10522" max="10522" width="13.109375" style="10" customWidth="1"/>
    <col min="10523" max="10523" width="2.21875" style="10" customWidth="1"/>
    <col min="10524" max="10524" width="11.5546875" style="10"/>
    <col min="10525" max="10525" width="3" style="10" customWidth="1"/>
    <col min="10526" max="10526" width="13.109375" style="10" customWidth="1"/>
    <col min="10527" max="10527" width="2.21875" style="10" customWidth="1"/>
    <col min="10528" max="10528" width="11.5546875" style="10"/>
    <col min="10529" max="10529" width="3" style="10" customWidth="1"/>
    <col min="10530" max="10530" width="13.109375" style="10" customWidth="1"/>
    <col min="10531" max="10531" width="2.21875" style="10" customWidth="1"/>
    <col min="10532" max="10532" width="11.5546875" style="10"/>
    <col min="10533" max="10533" width="3" style="10" customWidth="1"/>
    <col min="10534" max="10534" width="13.109375" style="10" customWidth="1"/>
    <col min="10535" max="10535" width="3" style="10" customWidth="1"/>
    <col min="10536" max="10536" width="16.21875" style="10" customWidth="1"/>
    <col min="10537" max="10537" width="2.21875" style="10" customWidth="1"/>
    <col min="10538" max="10538" width="5.33203125" style="10" customWidth="1"/>
    <col min="10539" max="10539" width="27.88671875" style="10" customWidth="1"/>
    <col min="10540" max="10540" width="8.44140625" style="10" customWidth="1"/>
    <col min="10541" max="10752" width="11.5546875" style="10"/>
    <col min="10753" max="10753" width="4.5546875" style="10" customWidth="1"/>
    <col min="10754" max="10754" width="1.44140625" style="10" customWidth="1"/>
    <col min="10755" max="10755" width="17.77734375" style="10" customWidth="1"/>
    <col min="10756" max="10756" width="3" style="10" customWidth="1"/>
    <col min="10757" max="10757" width="13.109375" style="10" customWidth="1"/>
    <col min="10758" max="10758" width="2.21875" style="10" customWidth="1"/>
    <col min="10759" max="10759" width="10" style="10" customWidth="1"/>
    <col min="10760" max="10760" width="2.21875" style="10" customWidth="1"/>
    <col min="10761" max="10761" width="10" style="10" customWidth="1"/>
    <col min="10762" max="10762" width="3" style="10" customWidth="1"/>
    <col min="10763" max="10763" width="13.109375" style="10" customWidth="1"/>
    <col min="10764" max="10764" width="2.21875" style="10" customWidth="1"/>
    <col min="10765" max="10765" width="10" style="10" customWidth="1"/>
    <col min="10766" max="10766" width="2.21875" style="10" customWidth="1"/>
    <col min="10767" max="10767" width="10" style="10" customWidth="1"/>
    <col min="10768" max="10768" width="3" style="10" customWidth="1"/>
    <col min="10769" max="10769" width="13.109375" style="10" customWidth="1"/>
    <col min="10770" max="10770" width="2.21875" style="10" customWidth="1"/>
    <col min="10771" max="10771" width="10" style="10" customWidth="1"/>
    <col min="10772" max="10772" width="1.44140625" style="10" customWidth="1"/>
    <col min="10773" max="10773" width="10" style="10" customWidth="1"/>
    <col min="10774" max="10774" width="3" style="10" customWidth="1"/>
    <col min="10775" max="10775" width="13.88671875" style="10" customWidth="1"/>
    <col min="10776" max="10777" width="1.44140625" style="10" customWidth="1"/>
    <col min="10778" max="10778" width="13.109375" style="10" customWidth="1"/>
    <col min="10779" max="10779" width="2.21875" style="10" customWidth="1"/>
    <col min="10780" max="10780" width="11.5546875" style="10"/>
    <col min="10781" max="10781" width="3" style="10" customWidth="1"/>
    <col min="10782" max="10782" width="13.109375" style="10" customWidth="1"/>
    <col min="10783" max="10783" width="2.21875" style="10" customWidth="1"/>
    <col min="10784" max="10784" width="11.5546875" style="10"/>
    <col min="10785" max="10785" width="3" style="10" customWidth="1"/>
    <col min="10786" max="10786" width="13.109375" style="10" customWidth="1"/>
    <col min="10787" max="10787" width="2.21875" style="10" customWidth="1"/>
    <col min="10788" max="10788" width="11.5546875" style="10"/>
    <col min="10789" max="10789" width="3" style="10" customWidth="1"/>
    <col min="10790" max="10790" width="13.109375" style="10" customWidth="1"/>
    <col min="10791" max="10791" width="3" style="10" customWidth="1"/>
    <col min="10792" max="10792" width="16.21875" style="10" customWidth="1"/>
    <col min="10793" max="10793" width="2.21875" style="10" customWidth="1"/>
    <col min="10794" max="10794" width="5.33203125" style="10" customWidth="1"/>
    <col min="10795" max="10795" width="27.88671875" style="10" customWidth="1"/>
    <col min="10796" max="10796" width="8.44140625" style="10" customWidth="1"/>
    <col min="10797" max="11008" width="11.5546875" style="10"/>
    <col min="11009" max="11009" width="4.5546875" style="10" customWidth="1"/>
    <col min="11010" max="11010" width="1.44140625" style="10" customWidth="1"/>
    <col min="11011" max="11011" width="17.77734375" style="10" customWidth="1"/>
    <col min="11012" max="11012" width="3" style="10" customWidth="1"/>
    <col min="11013" max="11013" width="13.109375" style="10" customWidth="1"/>
    <col min="11014" max="11014" width="2.21875" style="10" customWidth="1"/>
    <col min="11015" max="11015" width="10" style="10" customWidth="1"/>
    <col min="11016" max="11016" width="2.21875" style="10" customWidth="1"/>
    <col min="11017" max="11017" width="10" style="10" customWidth="1"/>
    <col min="11018" max="11018" width="3" style="10" customWidth="1"/>
    <col min="11019" max="11019" width="13.109375" style="10" customWidth="1"/>
    <col min="11020" max="11020" width="2.21875" style="10" customWidth="1"/>
    <col min="11021" max="11021" width="10" style="10" customWidth="1"/>
    <col min="11022" max="11022" width="2.21875" style="10" customWidth="1"/>
    <col min="11023" max="11023" width="10" style="10" customWidth="1"/>
    <col min="11024" max="11024" width="3" style="10" customWidth="1"/>
    <col min="11025" max="11025" width="13.109375" style="10" customWidth="1"/>
    <col min="11026" max="11026" width="2.21875" style="10" customWidth="1"/>
    <col min="11027" max="11027" width="10" style="10" customWidth="1"/>
    <col min="11028" max="11028" width="1.44140625" style="10" customWidth="1"/>
    <col min="11029" max="11029" width="10" style="10" customWidth="1"/>
    <col min="11030" max="11030" width="3" style="10" customWidth="1"/>
    <col min="11031" max="11031" width="13.88671875" style="10" customWidth="1"/>
    <col min="11032" max="11033" width="1.44140625" style="10" customWidth="1"/>
    <col min="11034" max="11034" width="13.109375" style="10" customWidth="1"/>
    <col min="11035" max="11035" width="2.21875" style="10" customWidth="1"/>
    <col min="11036" max="11036" width="11.5546875" style="10"/>
    <col min="11037" max="11037" width="3" style="10" customWidth="1"/>
    <col min="11038" max="11038" width="13.109375" style="10" customWidth="1"/>
    <col min="11039" max="11039" width="2.21875" style="10" customWidth="1"/>
    <col min="11040" max="11040" width="11.5546875" style="10"/>
    <col min="11041" max="11041" width="3" style="10" customWidth="1"/>
    <col min="11042" max="11042" width="13.109375" style="10" customWidth="1"/>
    <col min="11043" max="11043" width="2.21875" style="10" customWidth="1"/>
    <col min="11044" max="11044" width="11.5546875" style="10"/>
    <col min="11045" max="11045" width="3" style="10" customWidth="1"/>
    <col min="11046" max="11046" width="13.109375" style="10" customWidth="1"/>
    <col min="11047" max="11047" width="3" style="10" customWidth="1"/>
    <col min="11048" max="11048" width="16.21875" style="10" customWidth="1"/>
    <col min="11049" max="11049" width="2.21875" style="10" customWidth="1"/>
    <col min="11050" max="11050" width="5.33203125" style="10" customWidth="1"/>
    <col min="11051" max="11051" width="27.88671875" style="10" customWidth="1"/>
    <col min="11052" max="11052" width="8.44140625" style="10" customWidth="1"/>
    <col min="11053" max="11264" width="11.5546875" style="10"/>
    <col min="11265" max="11265" width="4.5546875" style="10" customWidth="1"/>
    <col min="11266" max="11266" width="1.44140625" style="10" customWidth="1"/>
    <col min="11267" max="11267" width="17.77734375" style="10" customWidth="1"/>
    <col min="11268" max="11268" width="3" style="10" customWidth="1"/>
    <col min="11269" max="11269" width="13.109375" style="10" customWidth="1"/>
    <col min="11270" max="11270" width="2.21875" style="10" customWidth="1"/>
    <col min="11271" max="11271" width="10" style="10" customWidth="1"/>
    <col min="11272" max="11272" width="2.21875" style="10" customWidth="1"/>
    <col min="11273" max="11273" width="10" style="10" customWidth="1"/>
    <col min="11274" max="11274" width="3" style="10" customWidth="1"/>
    <col min="11275" max="11275" width="13.109375" style="10" customWidth="1"/>
    <col min="11276" max="11276" width="2.21875" style="10" customWidth="1"/>
    <col min="11277" max="11277" width="10" style="10" customWidth="1"/>
    <col min="11278" max="11278" width="2.21875" style="10" customWidth="1"/>
    <col min="11279" max="11279" width="10" style="10" customWidth="1"/>
    <col min="11280" max="11280" width="3" style="10" customWidth="1"/>
    <col min="11281" max="11281" width="13.109375" style="10" customWidth="1"/>
    <col min="11282" max="11282" width="2.21875" style="10" customWidth="1"/>
    <col min="11283" max="11283" width="10" style="10" customWidth="1"/>
    <col min="11284" max="11284" width="1.44140625" style="10" customWidth="1"/>
    <col min="11285" max="11285" width="10" style="10" customWidth="1"/>
    <col min="11286" max="11286" width="3" style="10" customWidth="1"/>
    <col min="11287" max="11287" width="13.88671875" style="10" customWidth="1"/>
    <col min="11288" max="11289" width="1.44140625" style="10" customWidth="1"/>
    <col min="11290" max="11290" width="13.109375" style="10" customWidth="1"/>
    <col min="11291" max="11291" width="2.21875" style="10" customWidth="1"/>
    <col min="11292" max="11292" width="11.5546875" style="10"/>
    <col min="11293" max="11293" width="3" style="10" customWidth="1"/>
    <col min="11294" max="11294" width="13.109375" style="10" customWidth="1"/>
    <col min="11295" max="11295" width="2.21875" style="10" customWidth="1"/>
    <col min="11296" max="11296" width="11.5546875" style="10"/>
    <col min="11297" max="11297" width="3" style="10" customWidth="1"/>
    <col min="11298" max="11298" width="13.109375" style="10" customWidth="1"/>
    <col min="11299" max="11299" width="2.21875" style="10" customWidth="1"/>
    <col min="11300" max="11300" width="11.5546875" style="10"/>
    <col min="11301" max="11301" width="3" style="10" customWidth="1"/>
    <col min="11302" max="11302" width="13.109375" style="10" customWidth="1"/>
    <col min="11303" max="11303" width="3" style="10" customWidth="1"/>
    <col min="11304" max="11304" width="16.21875" style="10" customWidth="1"/>
    <col min="11305" max="11305" width="2.21875" style="10" customWidth="1"/>
    <col min="11306" max="11306" width="5.33203125" style="10" customWidth="1"/>
    <col min="11307" max="11307" width="27.88671875" style="10" customWidth="1"/>
    <col min="11308" max="11308" width="8.44140625" style="10" customWidth="1"/>
    <col min="11309" max="11520" width="11.5546875" style="10"/>
    <col min="11521" max="11521" width="4.5546875" style="10" customWidth="1"/>
    <col min="11522" max="11522" width="1.44140625" style="10" customWidth="1"/>
    <col min="11523" max="11523" width="17.77734375" style="10" customWidth="1"/>
    <col min="11524" max="11524" width="3" style="10" customWidth="1"/>
    <col min="11525" max="11525" width="13.109375" style="10" customWidth="1"/>
    <col min="11526" max="11526" width="2.21875" style="10" customWidth="1"/>
    <col min="11527" max="11527" width="10" style="10" customWidth="1"/>
    <col min="11528" max="11528" width="2.21875" style="10" customWidth="1"/>
    <col min="11529" max="11529" width="10" style="10" customWidth="1"/>
    <col min="11530" max="11530" width="3" style="10" customWidth="1"/>
    <col min="11531" max="11531" width="13.109375" style="10" customWidth="1"/>
    <col min="11532" max="11532" width="2.21875" style="10" customWidth="1"/>
    <col min="11533" max="11533" width="10" style="10" customWidth="1"/>
    <col min="11534" max="11534" width="2.21875" style="10" customWidth="1"/>
    <col min="11535" max="11535" width="10" style="10" customWidth="1"/>
    <col min="11536" max="11536" width="3" style="10" customWidth="1"/>
    <col min="11537" max="11537" width="13.109375" style="10" customWidth="1"/>
    <col min="11538" max="11538" width="2.21875" style="10" customWidth="1"/>
    <col min="11539" max="11539" width="10" style="10" customWidth="1"/>
    <col min="11540" max="11540" width="1.44140625" style="10" customWidth="1"/>
    <col min="11541" max="11541" width="10" style="10" customWidth="1"/>
    <col min="11542" max="11542" width="3" style="10" customWidth="1"/>
    <col min="11543" max="11543" width="13.88671875" style="10" customWidth="1"/>
    <col min="11544" max="11545" width="1.44140625" style="10" customWidth="1"/>
    <col min="11546" max="11546" width="13.109375" style="10" customWidth="1"/>
    <col min="11547" max="11547" width="2.21875" style="10" customWidth="1"/>
    <col min="11548" max="11548" width="11.5546875" style="10"/>
    <col min="11549" max="11549" width="3" style="10" customWidth="1"/>
    <col min="11550" max="11550" width="13.109375" style="10" customWidth="1"/>
    <col min="11551" max="11551" width="2.21875" style="10" customWidth="1"/>
    <col min="11552" max="11552" width="11.5546875" style="10"/>
    <col min="11553" max="11553" width="3" style="10" customWidth="1"/>
    <col min="11554" max="11554" width="13.109375" style="10" customWidth="1"/>
    <col min="11555" max="11555" width="2.21875" style="10" customWidth="1"/>
    <col min="11556" max="11556" width="11.5546875" style="10"/>
    <col min="11557" max="11557" width="3" style="10" customWidth="1"/>
    <col min="11558" max="11558" width="13.109375" style="10" customWidth="1"/>
    <col min="11559" max="11559" width="3" style="10" customWidth="1"/>
    <col min="11560" max="11560" width="16.21875" style="10" customWidth="1"/>
    <col min="11561" max="11561" width="2.21875" style="10" customWidth="1"/>
    <col min="11562" max="11562" width="5.33203125" style="10" customWidth="1"/>
    <col min="11563" max="11563" width="27.88671875" style="10" customWidth="1"/>
    <col min="11564" max="11564" width="8.44140625" style="10" customWidth="1"/>
    <col min="11565" max="11776" width="11.5546875" style="10"/>
    <col min="11777" max="11777" width="4.5546875" style="10" customWidth="1"/>
    <col min="11778" max="11778" width="1.44140625" style="10" customWidth="1"/>
    <col min="11779" max="11779" width="17.77734375" style="10" customWidth="1"/>
    <col min="11780" max="11780" width="3" style="10" customWidth="1"/>
    <col min="11781" max="11781" width="13.109375" style="10" customWidth="1"/>
    <col min="11782" max="11782" width="2.21875" style="10" customWidth="1"/>
    <col min="11783" max="11783" width="10" style="10" customWidth="1"/>
    <col min="11784" max="11784" width="2.21875" style="10" customWidth="1"/>
    <col min="11785" max="11785" width="10" style="10" customWidth="1"/>
    <col min="11786" max="11786" width="3" style="10" customWidth="1"/>
    <col min="11787" max="11787" width="13.109375" style="10" customWidth="1"/>
    <col min="11788" max="11788" width="2.21875" style="10" customWidth="1"/>
    <col min="11789" max="11789" width="10" style="10" customWidth="1"/>
    <col min="11790" max="11790" width="2.21875" style="10" customWidth="1"/>
    <col min="11791" max="11791" width="10" style="10" customWidth="1"/>
    <col min="11792" max="11792" width="3" style="10" customWidth="1"/>
    <col min="11793" max="11793" width="13.109375" style="10" customWidth="1"/>
    <col min="11794" max="11794" width="2.21875" style="10" customWidth="1"/>
    <col min="11795" max="11795" width="10" style="10" customWidth="1"/>
    <col min="11796" max="11796" width="1.44140625" style="10" customWidth="1"/>
    <col min="11797" max="11797" width="10" style="10" customWidth="1"/>
    <col min="11798" max="11798" width="3" style="10" customWidth="1"/>
    <col min="11799" max="11799" width="13.88671875" style="10" customWidth="1"/>
    <col min="11800" max="11801" width="1.44140625" style="10" customWidth="1"/>
    <col min="11802" max="11802" width="13.109375" style="10" customWidth="1"/>
    <col min="11803" max="11803" width="2.21875" style="10" customWidth="1"/>
    <col min="11804" max="11804" width="11.5546875" style="10"/>
    <col min="11805" max="11805" width="3" style="10" customWidth="1"/>
    <col min="11806" max="11806" width="13.109375" style="10" customWidth="1"/>
    <col min="11807" max="11807" width="2.21875" style="10" customWidth="1"/>
    <col min="11808" max="11808" width="11.5546875" style="10"/>
    <col min="11809" max="11809" width="3" style="10" customWidth="1"/>
    <col min="11810" max="11810" width="13.109375" style="10" customWidth="1"/>
    <col min="11811" max="11811" width="2.21875" style="10" customWidth="1"/>
    <col min="11812" max="11812" width="11.5546875" style="10"/>
    <col min="11813" max="11813" width="3" style="10" customWidth="1"/>
    <col min="11814" max="11814" width="13.109375" style="10" customWidth="1"/>
    <col min="11815" max="11815" width="3" style="10" customWidth="1"/>
    <col min="11816" max="11816" width="16.21875" style="10" customWidth="1"/>
    <col min="11817" max="11817" width="2.21875" style="10" customWidth="1"/>
    <col min="11818" max="11818" width="5.33203125" style="10" customWidth="1"/>
    <col min="11819" max="11819" width="27.88671875" style="10" customWidth="1"/>
    <col min="11820" max="11820" width="8.44140625" style="10" customWidth="1"/>
    <col min="11821" max="12032" width="11.5546875" style="10"/>
    <col min="12033" max="12033" width="4.5546875" style="10" customWidth="1"/>
    <col min="12034" max="12034" width="1.44140625" style="10" customWidth="1"/>
    <col min="12035" max="12035" width="17.77734375" style="10" customWidth="1"/>
    <col min="12036" max="12036" width="3" style="10" customWidth="1"/>
    <col min="12037" max="12037" width="13.109375" style="10" customWidth="1"/>
    <col min="12038" max="12038" width="2.21875" style="10" customWidth="1"/>
    <col min="12039" max="12039" width="10" style="10" customWidth="1"/>
    <col min="12040" max="12040" width="2.21875" style="10" customWidth="1"/>
    <col min="12041" max="12041" width="10" style="10" customWidth="1"/>
    <col min="12042" max="12042" width="3" style="10" customWidth="1"/>
    <col min="12043" max="12043" width="13.109375" style="10" customWidth="1"/>
    <col min="12044" max="12044" width="2.21875" style="10" customWidth="1"/>
    <col min="12045" max="12045" width="10" style="10" customWidth="1"/>
    <col min="12046" max="12046" width="2.21875" style="10" customWidth="1"/>
    <col min="12047" max="12047" width="10" style="10" customWidth="1"/>
    <col min="12048" max="12048" width="3" style="10" customWidth="1"/>
    <col min="12049" max="12049" width="13.109375" style="10" customWidth="1"/>
    <col min="12050" max="12050" width="2.21875" style="10" customWidth="1"/>
    <col min="12051" max="12051" width="10" style="10" customWidth="1"/>
    <col min="12052" max="12052" width="1.44140625" style="10" customWidth="1"/>
    <col min="12053" max="12053" width="10" style="10" customWidth="1"/>
    <col min="12054" max="12054" width="3" style="10" customWidth="1"/>
    <col min="12055" max="12055" width="13.88671875" style="10" customWidth="1"/>
    <col min="12056" max="12057" width="1.44140625" style="10" customWidth="1"/>
    <col min="12058" max="12058" width="13.109375" style="10" customWidth="1"/>
    <col min="12059" max="12059" width="2.21875" style="10" customWidth="1"/>
    <col min="12060" max="12060" width="11.5546875" style="10"/>
    <col min="12061" max="12061" width="3" style="10" customWidth="1"/>
    <col min="12062" max="12062" width="13.109375" style="10" customWidth="1"/>
    <col min="12063" max="12063" width="2.21875" style="10" customWidth="1"/>
    <col min="12064" max="12064" width="11.5546875" style="10"/>
    <col min="12065" max="12065" width="3" style="10" customWidth="1"/>
    <col min="12066" max="12066" width="13.109375" style="10" customWidth="1"/>
    <col min="12067" max="12067" width="2.21875" style="10" customWidth="1"/>
    <col min="12068" max="12068" width="11.5546875" style="10"/>
    <col min="12069" max="12069" width="3" style="10" customWidth="1"/>
    <col min="12070" max="12070" width="13.109375" style="10" customWidth="1"/>
    <col min="12071" max="12071" width="3" style="10" customWidth="1"/>
    <col min="12072" max="12072" width="16.21875" style="10" customWidth="1"/>
    <col min="12073" max="12073" width="2.21875" style="10" customWidth="1"/>
    <col min="12074" max="12074" width="5.33203125" style="10" customWidth="1"/>
    <col min="12075" max="12075" width="27.88671875" style="10" customWidth="1"/>
    <col min="12076" max="12076" width="8.44140625" style="10" customWidth="1"/>
    <col min="12077" max="12288" width="11.5546875" style="10"/>
    <col min="12289" max="12289" width="4.5546875" style="10" customWidth="1"/>
    <col min="12290" max="12290" width="1.44140625" style="10" customWidth="1"/>
    <col min="12291" max="12291" width="17.77734375" style="10" customWidth="1"/>
    <col min="12292" max="12292" width="3" style="10" customWidth="1"/>
    <col min="12293" max="12293" width="13.109375" style="10" customWidth="1"/>
    <col min="12294" max="12294" width="2.21875" style="10" customWidth="1"/>
    <col min="12295" max="12295" width="10" style="10" customWidth="1"/>
    <col min="12296" max="12296" width="2.21875" style="10" customWidth="1"/>
    <col min="12297" max="12297" width="10" style="10" customWidth="1"/>
    <col min="12298" max="12298" width="3" style="10" customWidth="1"/>
    <col min="12299" max="12299" width="13.109375" style="10" customWidth="1"/>
    <col min="12300" max="12300" width="2.21875" style="10" customWidth="1"/>
    <col min="12301" max="12301" width="10" style="10" customWidth="1"/>
    <col min="12302" max="12302" width="2.21875" style="10" customWidth="1"/>
    <col min="12303" max="12303" width="10" style="10" customWidth="1"/>
    <col min="12304" max="12304" width="3" style="10" customWidth="1"/>
    <col min="12305" max="12305" width="13.109375" style="10" customWidth="1"/>
    <col min="12306" max="12306" width="2.21875" style="10" customWidth="1"/>
    <col min="12307" max="12307" width="10" style="10" customWidth="1"/>
    <col min="12308" max="12308" width="1.44140625" style="10" customWidth="1"/>
    <col min="12309" max="12309" width="10" style="10" customWidth="1"/>
    <col min="12310" max="12310" width="3" style="10" customWidth="1"/>
    <col min="12311" max="12311" width="13.88671875" style="10" customWidth="1"/>
    <col min="12312" max="12313" width="1.44140625" style="10" customWidth="1"/>
    <col min="12314" max="12314" width="13.109375" style="10" customWidth="1"/>
    <col min="12315" max="12315" width="2.21875" style="10" customWidth="1"/>
    <col min="12316" max="12316" width="11.5546875" style="10"/>
    <col min="12317" max="12317" width="3" style="10" customWidth="1"/>
    <col min="12318" max="12318" width="13.109375" style="10" customWidth="1"/>
    <col min="12319" max="12319" width="2.21875" style="10" customWidth="1"/>
    <col min="12320" max="12320" width="11.5546875" style="10"/>
    <col min="12321" max="12321" width="3" style="10" customWidth="1"/>
    <col min="12322" max="12322" width="13.109375" style="10" customWidth="1"/>
    <col min="12323" max="12323" width="2.21875" style="10" customWidth="1"/>
    <col min="12324" max="12324" width="11.5546875" style="10"/>
    <col min="12325" max="12325" width="3" style="10" customWidth="1"/>
    <col min="12326" max="12326" width="13.109375" style="10" customWidth="1"/>
    <col min="12327" max="12327" width="3" style="10" customWidth="1"/>
    <col min="12328" max="12328" width="16.21875" style="10" customWidth="1"/>
    <col min="12329" max="12329" width="2.21875" style="10" customWidth="1"/>
    <col min="12330" max="12330" width="5.33203125" style="10" customWidth="1"/>
    <col min="12331" max="12331" width="27.88671875" style="10" customWidth="1"/>
    <col min="12332" max="12332" width="8.44140625" style="10" customWidth="1"/>
    <col min="12333" max="12544" width="11.5546875" style="10"/>
    <col min="12545" max="12545" width="4.5546875" style="10" customWidth="1"/>
    <col min="12546" max="12546" width="1.44140625" style="10" customWidth="1"/>
    <col min="12547" max="12547" width="17.77734375" style="10" customWidth="1"/>
    <col min="12548" max="12548" width="3" style="10" customWidth="1"/>
    <col min="12549" max="12549" width="13.109375" style="10" customWidth="1"/>
    <col min="12550" max="12550" width="2.21875" style="10" customWidth="1"/>
    <col min="12551" max="12551" width="10" style="10" customWidth="1"/>
    <col min="12552" max="12552" width="2.21875" style="10" customWidth="1"/>
    <col min="12553" max="12553" width="10" style="10" customWidth="1"/>
    <col min="12554" max="12554" width="3" style="10" customWidth="1"/>
    <col min="12555" max="12555" width="13.109375" style="10" customWidth="1"/>
    <col min="12556" max="12556" width="2.21875" style="10" customWidth="1"/>
    <col min="12557" max="12557" width="10" style="10" customWidth="1"/>
    <col min="12558" max="12558" width="2.21875" style="10" customWidth="1"/>
    <col min="12559" max="12559" width="10" style="10" customWidth="1"/>
    <col min="12560" max="12560" width="3" style="10" customWidth="1"/>
    <col min="12561" max="12561" width="13.109375" style="10" customWidth="1"/>
    <col min="12562" max="12562" width="2.21875" style="10" customWidth="1"/>
    <col min="12563" max="12563" width="10" style="10" customWidth="1"/>
    <col min="12564" max="12564" width="1.44140625" style="10" customWidth="1"/>
    <col min="12565" max="12565" width="10" style="10" customWidth="1"/>
    <col min="12566" max="12566" width="3" style="10" customWidth="1"/>
    <col min="12567" max="12567" width="13.88671875" style="10" customWidth="1"/>
    <col min="12568" max="12569" width="1.44140625" style="10" customWidth="1"/>
    <col min="12570" max="12570" width="13.109375" style="10" customWidth="1"/>
    <col min="12571" max="12571" width="2.21875" style="10" customWidth="1"/>
    <col min="12572" max="12572" width="11.5546875" style="10"/>
    <col min="12573" max="12573" width="3" style="10" customWidth="1"/>
    <col min="12574" max="12574" width="13.109375" style="10" customWidth="1"/>
    <col min="12575" max="12575" width="2.21875" style="10" customWidth="1"/>
    <col min="12576" max="12576" width="11.5546875" style="10"/>
    <col min="12577" max="12577" width="3" style="10" customWidth="1"/>
    <col min="12578" max="12578" width="13.109375" style="10" customWidth="1"/>
    <col min="12579" max="12579" width="2.21875" style="10" customWidth="1"/>
    <col min="12580" max="12580" width="11.5546875" style="10"/>
    <col min="12581" max="12581" width="3" style="10" customWidth="1"/>
    <col min="12582" max="12582" width="13.109375" style="10" customWidth="1"/>
    <col min="12583" max="12583" width="3" style="10" customWidth="1"/>
    <col min="12584" max="12584" width="16.21875" style="10" customWidth="1"/>
    <col min="12585" max="12585" width="2.21875" style="10" customWidth="1"/>
    <col min="12586" max="12586" width="5.33203125" style="10" customWidth="1"/>
    <col min="12587" max="12587" width="27.88671875" style="10" customWidth="1"/>
    <col min="12588" max="12588" width="8.44140625" style="10" customWidth="1"/>
    <col min="12589" max="12800" width="11.5546875" style="10"/>
    <col min="12801" max="12801" width="4.5546875" style="10" customWidth="1"/>
    <col min="12802" max="12802" width="1.44140625" style="10" customWidth="1"/>
    <col min="12803" max="12803" width="17.77734375" style="10" customWidth="1"/>
    <col min="12804" max="12804" width="3" style="10" customWidth="1"/>
    <col min="12805" max="12805" width="13.109375" style="10" customWidth="1"/>
    <col min="12806" max="12806" width="2.21875" style="10" customWidth="1"/>
    <col min="12807" max="12807" width="10" style="10" customWidth="1"/>
    <col min="12808" max="12808" width="2.21875" style="10" customWidth="1"/>
    <col min="12809" max="12809" width="10" style="10" customWidth="1"/>
    <col min="12810" max="12810" width="3" style="10" customWidth="1"/>
    <col min="12811" max="12811" width="13.109375" style="10" customWidth="1"/>
    <col min="12812" max="12812" width="2.21875" style="10" customWidth="1"/>
    <col min="12813" max="12813" width="10" style="10" customWidth="1"/>
    <col min="12814" max="12814" width="2.21875" style="10" customWidth="1"/>
    <col min="12815" max="12815" width="10" style="10" customWidth="1"/>
    <col min="12816" max="12816" width="3" style="10" customWidth="1"/>
    <col min="12817" max="12817" width="13.109375" style="10" customWidth="1"/>
    <col min="12818" max="12818" width="2.21875" style="10" customWidth="1"/>
    <col min="12819" max="12819" width="10" style="10" customWidth="1"/>
    <col min="12820" max="12820" width="1.44140625" style="10" customWidth="1"/>
    <col min="12821" max="12821" width="10" style="10" customWidth="1"/>
    <col min="12822" max="12822" width="3" style="10" customWidth="1"/>
    <col min="12823" max="12823" width="13.88671875" style="10" customWidth="1"/>
    <col min="12824" max="12825" width="1.44140625" style="10" customWidth="1"/>
    <col min="12826" max="12826" width="13.109375" style="10" customWidth="1"/>
    <col min="12827" max="12827" width="2.21875" style="10" customWidth="1"/>
    <col min="12828" max="12828" width="11.5546875" style="10"/>
    <col min="12829" max="12829" width="3" style="10" customWidth="1"/>
    <col min="12830" max="12830" width="13.109375" style="10" customWidth="1"/>
    <col min="12831" max="12831" width="2.21875" style="10" customWidth="1"/>
    <col min="12832" max="12832" width="11.5546875" style="10"/>
    <col min="12833" max="12833" width="3" style="10" customWidth="1"/>
    <col min="12834" max="12834" width="13.109375" style="10" customWidth="1"/>
    <col min="12835" max="12835" width="2.21875" style="10" customWidth="1"/>
    <col min="12836" max="12836" width="11.5546875" style="10"/>
    <col min="12837" max="12837" width="3" style="10" customWidth="1"/>
    <col min="12838" max="12838" width="13.109375" style="10" customWidth="1"/>
    <col min="12839" max="12839" width="3" style="10" customWidth="1"/>
    <col min="12840" max="12840" width="16.21875" style="10" customWidth="1"/>
    <col min="12841" max="12841" width="2.21875" style="10" customWidth="1"/>
    <col min="12842" max="12842" width="5.33203125" style="10" customWidth="1"/>
    <col min="12843" max="12843" width="27.88671875" style="10" customWidth="1"/>
    <col min="12844" max="12844" width="8.44140625" style="10" customWidth="1"/>
    <col min="12845" max="13056" width="11.5546875" style="10"/>
    <col min="13057" max="13057" width="4.5546875" style="10" customWidth="1"/>
    <col min="13058" max="13058" width="1.44140625" style="10" customWidth="1"/>
    <col min="13059" max="13059" width="17.77734375" style="10" customWidth="1"/>
    <col min="13060" max="13060" width="3" style="10" customWidth="1"/>
    <col min="13061" max="13061" width="13.109375" style="10" customWidth="1"/>
    <col min="13062" max="13062" width="2.21875" style="10" customWidth="1"/>
    <col min="13063" max="13063" width="10" style="10" customWidth="1"/>
    <col min="13064" max="13064" width="2.21875" style="10" customWidth="1"/>
    <col min="13065" max="13065" width="10" style="10" customWidth="1"/>
    <col min="13066" max="13066" width="3" style="10" customWidth="1"/>
    <col min="13067" max="13067" width="13.109375" style="10" customWidth="1"/>
    <col min="13068" max="13068" width="2.21875" style="10" customWidth="1"/>
    <col min="13069" max="13069" width="10" style="10" customWidth="1"/>
    <col min="13070" max="13070" width="2.21875" style="10" customWidth="1"/>
    <col min="13071" max="13071" width="10" style="10" customWidth="1"/>
    <col min="13072" max="13072" width="3" style="10" customWidth="1"/>
    <col min="13073" max="13073" width="13.109375" style="10" customWidth="1"/>
    <col min="13074" max="13074" width="2.21875" style="10" customWidth="1"/>
    <col min="13075" max="13075" width="10" style="10" customWidth="1"/>
    <col min="13076" max="13076" width="1.44140625" style="10" customWidth="1"/>
    <col min="13077" max="13077" width="10" style="10" customWidth="1"/>
    <col min="13078" max="13078" width="3" style="10" customWidth="1"/>
    <col min="13079" max="13079" width="13.88671875" style="10" customWidth="1"/>
    <col min="13080" max="13081" width="1.44140625" style="10" customWidth="1"/>
    <col min="13082" max="13082" width="13.109375" style="10" customWidth="1"/>
    <col min="13083" max="13083" width="2.21875" style="10" customWidth="1"/>
    <col min="13084" max="13084" width="11.5546875" style="10"/>
    <col min="13085" max="13085" width="3" style="10" customWidth="1"/>
    <col min="13086" max="13086" width="13.109375" style="10" customWidth="1"/>
    <col min="13087" max="13087" width="2.21875" style="10" customWidth="1"/>
    <col min="13088" max="13088" width="11.5546875" style="10"/>
    <col min="13089" max="13089" width="3" style="10" customWidth="1"/>
    <col min="13090" max="13090" width="13.109375" style="10" customWidth="1"/>
    <col min="13091" max="13091" width="2.21875" style="10" customWidth="1"/>
    <col min="13092" max="13092" width="11.5546875" style="10"/>
    <col min="13093" max="13093" width="3" style="10" customWidth="1"/>
    <col min="13094" max="13094" width="13.109375" style="10" customWidth="1"/>
    <col min="13095" max="13095" width="3" style="10" customWidth="1"/>
    <col min="13096" max="13096" width="16.21875" style="10" customWidth="1"/>
    <col min="13097" max="13097" width="2.21875" style="10" customWidth="1"/>
    <col min="13098" max="13098" width="5.33203125" style="10" customWidth="1"/>
    <col min="13099" max="13099" width="27.88671875" style="10" customWidth="1"/>
    <col min="13100" max="13100" width="8.44140625" style="10" customWidth="1"/>
    <col min="13101" max="13312" width="11.5546875" style="10"/>
    <col min="13313" max="13313" width="4.5546875" style="10" customWidth="1"/>
    <col min="13314" max="13314" width="1.44140625" style="10" customWidth="1"/>
    <col min="13315" max="13315" width="17.77734375" style="10" customWidth="1"/>
    <col min="13316" max="13316" width="3" style="10" customWidth="1"/>
    <col min="13317" max="13317" width="13.109375" style="10" customWidth="1"/>
    <col min="13318" max="13318" width="2.21875" style="10" customWidth="1"/>
    <col min="13319" max="13319" width="10" style="10" customWidth="1"/>
    <col min="13320" max="13320" width="2.21875" style="10" customWidth="1"/>
    <col min="13321" max="13321" width="10" style="10" customWidth="1"/>
    <col min="13322" max="13322" width="3" style="10" customWidth="1"/>
    <col min="13323" max="13323" width="13.109375" style="10" customWidth="1"/>
    <col min="13324" max="13324" width="2.21875" style="10" customWidth="1"/>
    <col min="13325" max="13325" width="10" style="10" customWidth="1"/>
    <col min="13326" max="13326" width="2.21875" style="10" customWidth="1"/>
    <col min="13327" max="13327" width="10" style="10" customWidth="1"/>
    <col min="13328" max="13328" width="3" style="10" customWidth="1"/>
    <col min="13329" max="13329" width="13.109375" style="10" customWidth="1"/>
    <col min="13330" max="13330" width="2.21875" style="10" customWidth="1"/>
    <col min="13331" max="13331" width="10" style="10" customWidth="1"/>
    <col min="13332" max="13332" width="1.44140625" style="10" customWidth="1"/>
    <col min="13333" max="13333" width="10" style="10" customWidth="1"/>
    <col min="13334" max="13334" width="3" style="10" customWidth="1"/>
    <col min="13335" max="13335" width="13.88671875" style="10" customWidth="1"/>
    <col min="13336" max="13337" width="1.44140625" style="10" customWidth="1"/>
    <col min="13338" max="13338" width="13.109375" style="10" customWidth="1"/>
    <col min="13339" max="13339" width="2.21875" style="10" customWidth="1"/>
    <col min="13340" max="13340" width="11.5546875" style="10"/>
    <col min="13341" max="13341" width="3" style="10" customWidth="1"/>
    <col min="13342" max="13342" width="13.109375" style="10" customWidth="1"/>
    <col min="13343" max="13343" width="2.21875" style="10" customWidth="1"/>
    <col min="13344" max="13344" width="11.5546875" style="10"/>
    <col min="13345" max="13345" width="3" style="10" customWidth="1"/>
    <col min="13346" max="13346" width="13.109375" style="10" customWidth="1"/>
    <col min="13347" max="13347" width="2.21875" style="10" customWidth="1"/>
    <col min="13348" max="13348" width="11.5546875" style="10"/>
    <col min="13349" max="13349" width="3" style="10" customWidth="1"/>
    <col min="13350" max="13350" width="13.109375" style="10" customWidth="1"/>
    <col min="13351" max="13351" width="3" style="10" customWidth="1"/>
    <col min="13352" max="13352" width="16.21875" style="10" customWidth="1"/>
    <col min="13353" max="13353" width="2.21875" style="10" customWidth="1"/>
    <col min="13354" max="13354" width="5.33203125" style="10" customWidth="1"/>
    <col min="13355" max="13355" width="27.88671875" style="10" customWidth="1"/>
    <col min="13356" max="13356" width="8.44140625" style="10" customWidth="1"/>
    <col min="13357" max="13568" width="11.5546875" style="10"/>
    <col min="13569" max="13569" width="4.5546875" style="10" customWidth="1"/>
    <col min="13570" max="13570" width="1.44140625" style="10" customWidth="1"/>
    <col min="13571" max="13571" width="17.77734375" style="10" customWidth="1"/>
    <col min="13572" max="13572" width="3" style="10" customWidth="1"/>
    <col min="13573" max="13573" width="13.109375" style="10" customWidth="1"/>
    <col min="13574" max="13574" width="2.21875" style="10" customWidth="1"/>
    <col min="13575" max="13575" width="10" style="10" customWidth="1"/>
    <col min="13576" max="13576" width="2.21875" style="10" customWidth="1"/>
    <col min="13577" max="13577" width="10" style="10" customWidth="1"/>
    <col min="13578" max="13578" width="3" style="10" customWidth="1"/>
    <col min="13579" max="13579" width="13.109375" style="10" customWidth="1"/>
    <col min="13580" max="13580" width="2.21875" style="10" customWidth="1"/>
    <col min="13581" max="13581" width="10" style="10" customWidth="1"/>
    <col min="13582" max="13582" width="2.21875" style="10" customWidth="1"/>
    <col min="13583" max="13583" width="10" style="10" customWidth="1"/>
    <col min="13584" max="13584" width="3" style="10" customWidth="1"/>
    <col min="13585" max="13585" width="13.109375" style="10" customWidth="1"/>
    <col min="13586" max="13586" width="2.21875" style="10" customWidth="1"/>
    <col min="13587" max="13587" width="10" style="10" customWidth="1"/>
    <col min="13588" max="13588" width="1.44140625" style="10" customWidth="1"/>
    <col min="13589" max="13589" width="10" style="10" customWidth="1"/>
    <col min="13590" max="13590" width="3" style="10" customWidth="1"/>
    <col min="13591" max="13591" width="13.88671875" style="10" customWidth="1"/>
    <col min="13592" max="13593" width="1.44140625" style="10" customWidth="1"/>
    <col min="13594" max="13594" width="13.109375" style="10" customWidth="1"/>
    <col min="13595" max="13595" width="2.21875" style="10" customWidth="1"/>
    <col min="13596" max="13596" width="11.5546875" style="10"/>
    <col min="13597" max="13597" width="3" style="10" customWidth="1"/>
    <col min="13598" max="13598" width="13.109375" style="10" customWidth="1"/>
    <col min="13599" max="13599" width="2.21875" style="10" customWidth="1"/>
    <col min="13600" max="13600" width="11.5546875" style="10"/>
    <col min="13601" max="13601" width="3" style="10" customWidth="1"/>
    <col min="13602" max="13602" width="13.109375" style="10" customWidth="1"/>
    <col min="13603" max="13603" width="2.21875" style="10" customWidth="1"/>
    <col min="13604" max="13604" width="11.5546875" style="10"/>
    <col min="13605" max="13605" width="3" style="10" customWidth="1"/>
    <col min="13606" max="13606" width="13.109375" style="10" customWidth="1"/>
    <col min="13607" max="13607" width="3" style="10" customWidth="1"/>
    <col min="13608" max="13608" width="16.21875" style="10" customWidth="1"/>
    <col min="13609" max="13609" width="2.21875" style="10" customWidth="1"/>
    <col min="13610" max="13610" width="5.33203125" style="10" customWidth="1"/>
    <col min="13611" max="13611" width="27.88671875" style="10" customWidth="1"/>
    <col min="13612" max="13612" width="8.44140625" style="10" customWidth="1"/>
    <col min="13613" max="13824" width="11.5546875" style="10"/>
    <col min="13825" max="13825" width="4.5546875" style="10" customWidth="1"/>
    <col min="13826" max="13826" width="1.44140625" style="10" customWidth="1"/>
    <col min="13827" max="13827" width="17.77734375" style="10" customWidth="1"/>
    <col min="13828" max="13828" width="3" style="10" customWidth="1"/>
    <col min="13829" max="13829" width="13.109375" style="10" customWidth="1"/>
    <col min="13830" max="13830" width="2.21875" style="10" customWidth="1"/>
    <col min="13831" max="13831" width="10" style="10" customWidth="1"/>
    <col min="13832" max="13832" width="2.21875" style="10" customWidth="1"/>
    <col min="13833" max="13833" width="10" style="10" customWidth="1"/>
    <col min="13834" max="13834" width="3" style="10" customWidth="1"/>
    <col min="13835" max="13835" width="13.109375" style="10" customWidth="1"/>
    <col min="13836" max="13836" width="2.21875" style="10" customWidth="1"/>
    <col min="13837" max="13837" width="10" style="10" customWidth="1"/>
    <col min="13838" max="13838" width="2.21875" style="10" customWidth="1"/>
    <col min="13839" max="13839" width="10" style="10" customWidth="1"/>
    <col min="13840" max="13840" width="3" style="10" customWidth="1"/>
    <col min="13841" max="13841" width="13.109375" style="10" customWidth="1"/>
    <col min="13842" max="13842" width="2.21875" style="10" customWidth="1"/>
    <col min="13843" max="13843" width="10" style="10" customWidth="1"/>
    <col min="13844" max="13844" width="1.44140625" style="10" customWidth="1"/>
    <col min="13845" max="13845" width="10" style="10" customWidth="1"/>
    <col min="13846" max="13846" width="3" style="10" customWidth="1"/>
    <col min="13847" max="13847" width="13.88671875" style="10" customWidth="1"/>
    <col min="13848" max="13849" width="1.44140625" style="10" customWidth="1"/>
    <col min="13850" max="13850" width="13.109375" style="10" customWidth="1"/>
    <col min="13851" max="13851" width="2.21875" style="10" customWidth="1"/>
    <col min="13852" max="13852" width="11.5546875" style="10"/>
    <col min="13853" max="13853" width="3" style="10" customWidth="1"/>
    <col min="13854" max="13854" width="13.109375" style="10" customWidth="1"/>
    <col min="13855" max="13855" width="2.21875" style="10" customWidth="1"/>
    <col min="13856" max="13856" width="11.5546875" style="10"/>
    <col min="13857" max="13857" width="3" style="10" customWidth="1"/>
    <col min="13858" max="13858" width="13.109375" style="10" customWidth="1"/>
    <col min="13859" max="13859" width="2.21875" style="10" customWidth="1"/>
    <col min="13860" max="13860" width="11.5546875" style="10"/>
    <col min="13861" max="13861" width="3" style="10" customWidth="1"/>
    <col min="13862" max="13862" width="13.109375" style="10" customWidth="1"/>
    <col min="13863" max="13863" width="3" style="10" customWidth="1"/>
    <col min="13864" max="13864" width="16.21875" style="10" customWidth="1"/>
    <col min="13865" max="13865" width="2.21875" style="10" customWidth="1"/>
    <col min="13866" max="13866" width="5.33203125" style="10" customWidth="1"/>
    <col min="13867" max="13867" width="27.88671875" style="10" customWidth="1"/>
    <col min="13868" max="13868" width="8.44140625" style="10" customWidth="1"/>
    <col min="13869" max="14080" width="11.5546875" style="10"/>
    <col min="14081" max="14081" width="4.5546875" style="10" customWidth="1"/>
    <col min="14082" max="14082" width="1.44140625" style="10" customWidth="1"/>
    <col min="14083" max="14083" width="17.77734375" style="10" customWidth="1"/>
    <col min="14084" max="14084" width="3" style="10" customWidth="1"/>
    <col min="14085" max="14085" width="13.109375" style="10" customWidth="1"/>
    <col min="14086" max="14086" width="2.21875" style="10" customWidth="1"/>
    <col min="14087" max="14087" width="10" style="10" customWidth="1"/>
    <col min="14088" max="14088" width="2.21875" style="10" customWidth="1"/>
    <col min="14089" max="14089" width="10" style="10" customWidth="1"/>
    <col min="14090" max="14090" width="3" style="10" customWidth="1"/>
    <col min="14091" max="14091" width="13.109375" style="10" customWidth="1"/>
    <col min="14092" max="14092" width="2.21875" style="10" customWidth="1"/>
    <col min="14093" max="14093" width="10" style="10" customWidth="1"/>
    <col min="14094" max="14094" width="2.21875" style="10" customWidth="1"/>
    <col min="14095" max="14095" width="10" style="10" customWidth="1"/>
    <col min="14096" max="14096" width="3" style="10" customWidth="1"/>
    <col min="14097" max="14097" width="13.109375" style="10" customWidth="1"/>
    <col min="14098" max="14098" width="2.21875" style="10" customWidth="1"/>
    <col min="14099" max="14099" width="10" style="10" customWidth="1"/>
    <col min="14100" max="14100" width="1.44140625" style="10" customWidth="1"/>
    <col min="14101" max="14101" width="10" style="10" customWidth="1"/>
    <col min="14102" max="14102" width="3" style="10" customWidth="1"/>
    <col min="14103" max="14103" width="13.88671875" style="10" customWidth="1"/>
    <col min="14104" max="14105" width="1.44140625" style="10" customWidth="1"/>
    <col min="14106" max="14106" width="13.109375" style="10" customWidth="1"/>
    <col min="14107" max="14107" width="2.21875" style="10" customWidth="1"/>
    <col min="14108" max="14108" width="11.5546875" style="10"/>
    <col min="14109" max="14109" width="3" style="10" customWidth="1"/>
    <col min="14110" max="14110" width="13.109375" style="10" customWidth="1"/>
    <col min="14111" max="14111" width="2.21875" style="10" customWidth="1"/>
    <col min="14112" max="14112" width="11.5546875" style="10"/>
    <col min="14113" max="14113" width="3" style="10" customWidth="1"/>
    <col min="14114" max="14114" width="13.109375" style="10" customWidth="1"/>
    <col min="14115" max="14115" width="2.21875" style="10" customWidth="1"/>
    <col min="14116" max="14116" width="11.5546875" style="10"/>
    <col min="14117" max="14117" width="3" style="10" customWidth="1"/>
    <col min="14118" max="14118" width="13.109375" style="10" customWidth="1"/>
    <col min="14119" max="14119" width="3" style="10" customWidth="1"/>
    <col min="14120" max="14120" width="16.21875" style="10" customWidth="1"/>
    <col min="14121" max="14121" width="2.21875" style="10" customWidth="1"/>
    <col min="14122" max="14122" width="5.33203125" style="10" customWidth="1"/>
    <col min="14123" max="14123" width="27.88671875" style="10" customWidth="1"/>
    <col min="14124" max="14124" width="8.44140625" style="10" customWidth="1"/>
    <col min="14125" max="14336" width="11.5546875" style="10"/>
    <col min="14337" max="14337" width="4.5546875" style="10" customWidth="1"/>
    <col min="14338" max="14338" width="1.44140625" style="10" customWidth="1"/>
    <col min="14339" max="14339" width="17.77734375" style="10" customWidth="1"/>
    <col min="14340" max="14340" width="3" style="10" customWidth="1"/>
    <col min="14341" max="14341" width="13.109375" style="10" customWidth="1"/>
    <col min="14342" max="14342" width="2.21875" style="10" customWidth="1"/>
    <col min="14343" max="14343" width="10" style="10" customWidth="1"/>
    <col min="14344" max="14344" width="2.21875" style="10" customWidth="1"/>
    <col min="14345" max="14345" width="10" style="10" customWidth="1"/>
    <col min="14346" max="14346" width="3" style="10" customWidth="1"/>
    <col min="14347" max="14347" width="13.109375" style="10" customWidth="1"/>
    <col min="14348" max="14348" width="2.21875" style="10" customWidth="1"/>
    <col min="14349" max="14349" width="10" style="10" customWidth="1"/>
    <col min="14350" max="14350" width="2.21875" style="10" customWidth="1"/>
    <col min="14351" max="14351" width="10" style="10" customWidth="1"/>
    <col min="14352" max="14352" width="3" style="10" customWidth="1"/>
    <col min="14353" max="14353" width="13.109375" style="10" customWidth="1"/>
    <col min="14354" max="14354" width="2.21875" style="10" customWidth="1"/>
    <col min="14355" max="14355" width="10" style="10" customWidth="1"/>
    <col min="14356" max="14356" width="1.44140625" style="10" customWidth="1"/>
    <col min="14357" max="14357" width="10" style="10" customWidth="1"/>
    <col min="14358" max="14358" width="3" style="10" customWidth="1"/>
    <col min="14359" max="14359" width="13.88671875" style="10" customWidth="1"/>
    <col min="14360" max="14361" width="1.44140625" style="10" customWidth="1"/>
    <col min="14362" max="14362" width="13.109375" style="10" customWidth="1"/>
    <col min="14363" max="14363" width="2.21875" style="10" customWidth="1"/>
    <col min="14364" max="14364" width="11.5546875" style="10"/>
    <col min="14365" max="14365" width="3" style="10" customWidth="1"/>
    <col min="14366" max="14366" width="13.109375" style="10" customWidth="1"/>
    <col min="14367" max="14367" width="2.21875" style="10" customWidth="1"/>
    <col min="14368" max="14368" width="11.5546875" style="10"/>
    <col min="14369" max="14369" width="3" style="10" customWidth="1"/>
    <col min="14370" max="14370" width="13.109375" style="10" customWidth="1"/>
    <col min="14371" max="14371" width="2.21875" style="10" customWidth="1"/>
    <col min="14372" max="14372" width="11.5546875" style="10"/>
    <col min="14373" max="14373" width="3" style="10" customWidth="1"/>
    <col min="14374" max="14374" width="13.109375" style="10" customWidth="1"/>
    <col min="14375" max="14375" width="3" style="10" customWidth="1"/>
    <col min="14376" max="14376" width="16.21875" style="10" customWidth="1"/>
    <col min="14377" max="14377" width="2.21875" style="10" customWidth="1"/>
    <col min="14378" max="14378" width="5.33203125" style="10" customWidth="1"/>
    <col min="14379" max="14379" width="27.88671875" style="10" customWidth="1"/>
    <col min="14380" max="14380" width="8.44140625" style="10" customWidth="1"/>
    <col min="14381" max="14592" width="11.5546875" style="10"/>
    <col min="14593" max="14593" width="4.5546875" style="10" customWidth="1"/>
    <col min="14594" max="14594" width="1.44140625" style="10" customWidth="1"/>
    <col min="14595" max="14595" width="17.77734375" style="10" customWidth="1"/>
    <col min="14596" max="14596" width="3" style="10" customWidth="1"/>
    <col min="14597" max="14597" width="13.109375" style="10" customWidth="1"/>
    <col min="14598" max="14598" width="2.21875" style="10" customWidth="1"/>
    <col min="14599" max="14599" width="10" style="10" customWidth="1"/>
    <col min="14600" max="14600" width="2.21875" style="10" customWidth="1"/>
    <col min="14601" max="14601" width="10" style="10" customWidth="1"/>
    <col min="14602" max="14602" width="3" style="10" customWidth="1"/>
    <col min="14603" max="14603" width="13.109375" style="10" customWidth="1"/>
    <col min="14604" max="14604" width="2.21875" style="10" customWidth="1"/>
    <col min="14605" max="14605" width="10" style="10" customWidth="1"/>
    <col min="14606" max="14606" width="2.21875" style="10" customWidth="1"/>
    <col min="14607" max="14607" width="10" style="10" customWidth="1"/>
    <col min="14608" max="14608" width="3" style="10" customWidth="1"/>
    <col min="14609" max="14609" width="13.109375" style="10" customWidth="1"/>
    <col min="14610" max="14610" width="2.21875" style="10" customWidth="1"/>
    <col min="14611" max="14611" width="10" style="10" customWidth="1"/>
    <col min="14612" max="14612" width="1.44140625" style="10" customWidth="1"/>
    <col min="14613" max="14613" width="10" style="10" customWidth="1"/>
    <col min="14614" max="14614" width="3" style="10" customWidth="1"/>
    <col min="14615" max="14615" width="13.88671875" style="10" customWidth="1"/>
    <col min="14616" max="14617" width="1.44140625" style="10" customWidth="1"/>
    <col min="14618" max="14618" width="13.109375" style="10" customWidth="1"/>
    <col min="14619" max="14619" width="2.21875" style="10" customWidth="1"/>
    <col min="14620" max="14620" width="11.5546875" style="10"/>
    <col min="14621" max="14621" width="3" style="10" customWidth="1"/>
    <col min="14622" max="14622" width="13.109375" style="10" customWidth="1"/>
    <col min="14623" max="14623" width="2.21875" style="10" customWidth="1"/>
    <col min="14624" max="14624" width="11.5546875" style="10"/>
    <col min="14625" max="14625" width="3" style="10" customWidth="1"/>
    <col min="14626" max="14626" width="13.109375" style="10" customWidth="1"/>
    <col min="14627" max="14627" width="2.21875" style="10" customWidth="1"/>
    <col min="14628" max="14628" width="11.5546875" style="10"/>
    <col min="14629" max="14629" width="3" style="10" customWidth="1"/>
    <col min="14630" max="14630" width="13.109375" style="10" customWidth="1"/>
    <col min="14631" max="14631" width="3" style="10" customWidth="1"/>
    <col min="14632" max="14632" width="16.21875" style="10" customWidth="1"/>
    <col min="14633" max="14633" width="2.21875" style="10" customWidth="1"/>
    <col min="14634" max="14634" width="5.33203125" style="10" customWidth="1"/>
    <col min="14635" max="14635" width="27.88671875" style="10" customWidth="1"/>
    <col min="14636" max="14636" width="8.44140625" style="10" customWidth="1"/>
    <col min="14637" max="14848" width="11.5546875" style="10"/>
    <col min="14849" max="14849" width="4.5546875" style="10" customWidth="1"/>
    <col min="14850" max="14850" width="1.44140625" style="10" customWidth="1"/>
    <col min="14851" max="14851" width="17.77734375" style="10" customWidth="1"/>
    <col min="14852" max="14852" width="3" style="10" customWidth="1"/>
    <col min="14853" max="14853" width="13.109375" style="10" customWidth="1"/>
    <col min="14854" max="14854" width="2.21875" style="10" customWidth="1"/>
    <col min="14855" max="14855" width="10" style="10" customWidth="1"/>
    <col min="14856" max="14856" width="2.21875" style="10" customWidth="1"/>
    <col min="14857" max="14857" width="10" style="10" customWidth="1"/>
    <col min="14858" max="14858" width="3" style="10" customWidth="1"/>
    <col min="14859" max="14859" width="13.109375" style="10" customWidth="1"/>
    <col min="14860" max="14860" width="2.21875" style="10" customWidth="1"/>
    <col min="14861" max="14861" width="10" style="10" customWidth="1"/>
    <col min="14862" max="14862" width="2.21875" style="10" customWidth="1"/>
    <col min="14863" max="14863" width="10" style="10" customWidth="1"/>
    <col min="14864" max="14864" width="3" style="10" customWidth="1"/>
    <col min="14865" max="14865" width="13.109375" style="10" customWidth="1"/>
    <col min="14866" max="14866" width="2.21875" style="10" customWidth="1"/>
    <col min="14867" max="14867" width="10" style="10" customWidth="1"/>
    <col min="14868" max="14868" width="1.44140625" style="10" customWidth="1"/>
    <col min="14869" max="14869" width="10" style="10" customWidth="1"/>
    <col min="14870" max="14870" width="3" style="10" customWidth="1"/>
    <col min="14871" max="14871" width="13.88671875" style="10" customWidth="1"/>
    <col min="14872" max="14873" width="1.44140625" style="10" customWidth="1"/>
    <col min="14874" max="14874" width="13.109375" style="10" customWidth="1"/>
    <col min="14875" max="14875" width="2.21875" style="10" customWidth="1"/>
    <col min="14876" max="14876" width="11.5546875" style="10"/>
    <col min="14877" max="14877" width="3" style="10" customWidth="1"/>
    <col min="14878" max="14878" width="13.109375" style="10" customWidth="1"/>
    <col min="14879" max="14879" width="2.21875" style="10" customWidth="1"/>
    <col min="14880" max="14880" width="11.5546875" style="10"/>
    <col min="14881" max="14881" width="3" style="10" customWidth="1"/>
    <col min="14882" max="14882" width="13.109375" style="10" customWidth="1"/>
    <col min="14883" max="14883" width="2.21875" style="10" customWidth="1"/>
    <col min="14884" max="14884" width="11.5546875" style="10"/>
    <col min="14885" max="14885" width="3" style="10" customWidth="1"/>
    <col min="14886" max="14886" width="13.109375" style="10" customWidth="1"/>
    <col min="14887" max="14887" width="3" style="10" customWidth="1"/>
    <col min="14888" max="14888" width="16.21875" style="10" customWidth="1"/>
    <col min="14889" max="14889" width="2.21875" style="10" customWidth="1"/>
    <col min="14890" max="14890" width="5.33203125" style="10" customWidth="1"/>
    <col min="14891" max="14891" width="27.88671875" style="10" customWidth="1"/>
    <col min="14892" max="14892" width="8.44140625" style="10" customWidth="1"/>
    <col min="14893" max="15104" width="11.5546875" style="10"/>
    <col min="15105" max="15105" width="4.5546875" style="10" customWidth="1"/>
    <col min="15106" max="15106" width="1.44140625" style="10" customWidth="1"/>
    <col min="15107" max="15107" width="17.77734375" style="10" customWidth="1"/>
    <col min="15108" max="15108" width="3" style="10" customWidth="1"/>
    <col min="15109" max="15109" width="13.109375" style="10" customWidth="1"/>
    <col min="15110" max="15110" width="2.21875" style="10" customWidth="1"/>
    <col min="15111" max="15111" width="10" style="10" customWidth="1"/>
    <col min="15112" max="15112" width="2.21875" style="10" customWidth="1"/>
    <col min="15113" max="15113" width="10" style="10" customWidth="1"/>
    <col min="15114" max="15114" width="3" style="10" customWidth="1"/>
    <col min="15115" max="15115" width="13.109375" style="10" customWidth="1"/>
    <col min="15116" max="15116" width="2.21875" style="10" customWidth="1"/>
    <col min="15117" max="15117" width="10" style="10" customWidth="1"/>
    <col min="15118" max="15118" width="2.21875" style="10" customWidth="1"/>
    <col min="15119" max="15119" width="10" style="10" customWidth="1"/>
    <col min="15120" max="15120" width="3" style="10" customWidth="1"/>
    <col min="15121" max="15121" width="13.109375" style="10" customWidth="1"/>
    <col min="15122" max="15122" width="2.21875" style="10" customWidth="1"/>
    <col min="15123" max="15123" width="10" style="10" customWidth="1"/>
    <col min="15124" max="15124" width="1.44140625" style="10" customWidth="1"/>
    <col min="15125" max="15125" width="10" style="10" customWidth="1"/>
    <col min="15126" max="15126" width="3" style="10" customWidth="1"/>
    <col min="15127" max="15127" width="13.88671875" style="10" customWidth="1"/>
    <col min="15128" max="15129" width="1.44140625" style="10" customWidth="1"/>
    <col min="15130" max="15130" width="13.109375" style="10" customWidth="1"/>
    <col min="15131" max="15131" width="2.21875" style="10" customWidth="1"/>
    <col min="15132" max="15132" width="11.5546875" style="10"/>
    <col min="15133" max="15133" width="3" style="10" customWidth="1"/>
    <col min="15134" max="15134" width="13.109375" style="10" customWidth="1"/>
    <col min="15135" max="15135" width="2.21875" style="10" customWidth="1"/>
    <col min="15136" max="15136" width="11.5546875" style="10"/>
    <col min="15137" max="15137" width="3" style="10" customWidth="1"/>
    <col min="15138" max="15138" width="13.109375" style="10" customWidth="1"/>
    <col min="15139" max="15139" width="2.21875" style="10" customWidth="1"/>
    <col min="15140" max="15140" width="11.5546875" style="10"/>
    <col min="15141" max="15141" width="3" style="10" customWidth="1"/>
    <col min="15142" max="15142" width="13.109375" style="10" customWidth="1"/>
    <col min="15143" max="15143" width="3" style="10" customWidth="1"/>
    <col min="15144" max="15144" width="16.21875" style="10" customWidth="1"/>
    <col min="15145" max="15145" width="2.21875" style="10" customWidth="1"/>
    <col min="15146" max="15146" width="5.33203125" style="10" customWidth="1"/>
    <col min="15147" max="15147" width="27.88671875" style="10" customWidth="1"/>
    <col min="15148" max="15148" width="8.44140625" style="10" customWidth="1"/>
    <col min="15149" max="15360" width="11.5546875" style="10"/>
    <col min="15361" max="15361" width="4.5546875" style="10" customWidth="1"/>
    <col min="15362" max="15362" width="1.44140625" style="10" customWidth="1"/>
    <col min="15363" max="15363" width="17.77734375" style="10" customWidth="1"/>
    <col min="15364" max="15364" width="3" style="10" customWidth="1"/>
    <col min="15365" max="15365" width="13.109375" style="10" customWidth="1"/>
    <col min="15366" max="15366" width="2.21875" style="10" customWidth="1"/>
    <col min="15367" max="15367" width="10" style="10" customWidth="1"/>
    <col min="15368" max="15368" width="2.21875" style="10" customWidth="1"/>
    <col min="15369" max="15369" width="10" style="10" customWidth="1"/>
    <col min="15370" max="15370" width="3" style="10" customWidth="1"/>
    <col min="15371" max="15371" width="13.109375" style="10" customWidth="1"/>
    <col min="15372" max="15372" width="2.21875" style="10" customWidth="1"/>
    <col min="15373" max="15373" width="10" style="10" customWidth="1"/>
    <col min="15374" max="15374" width="2.21875" style="10" customWidth="1"/>
    <col min="15375" max="15375" width="10" style="10" customWidth="1"/>
    <col min="15376" max="15376" width="3" style="10" customWidth="1"/>
    <col min="15377" max="15377" width="13.109375" style="10" customWidth="1"/>
    <col min="15378" max="15378" width="2.21875" style="10" customWidth="1"/>
    <col min="15379" max="15379" width="10" style="10" customWidth="1"/>
    <col min="15380" max="15380" width="1.44140625" style="10" customWidth="1"/>
    <col min="15381" max="15381" width="10" style="10" customWidth="1"/>
    <col min="15382" max="15382" width="3" style="10" customWidth="1"/>
    <col min="15383" max="15383" width="13.88671875" style="10" customWidth="1"/>
    <col min="15384" max="15385" width="1.44140625" style="10" customWidth="1"/>
    <col min="15386" max="15386" width="13.109375" style="10" customWidth="1"/>
    <col min="15387" max="15387" width="2.21875" style="10" customWidth="1"/>
    <col min="15388" max="15388" width="11.5546875" style="10"/>
    <col min="15389" max="15389" width="3" style="10" customWidth="1"/>
    <col min="15390" max="15390" width="13.109375" style="10" customWidth="1"/>
    <col min="15391" max="15391" width="2.21875" style="10" customWidth="1"/>
    <col min="15392" max="15392" width="11.5546875" style="10"/>
    <col min="15393" max="15393" width="3" style="10" customWidth="1"/>
    <col min="15394" max="15394" width="13.109375" style="10" customWidth="1"/>
    <col min="15395" max="15395" width="2.21875" style="10" customWidth="1"/>
    <col min="15396" max="15396" width="11.5546875" style="10"/>
    <col min="15397" max="15397" width="3" style="10" customWidth="1"/>
    <col min="15398" max="15398" width="13.109375" style="10" customWidth="1"/>
    <col min="15399" max="15399" width="3" style="10" customWidth="1"/>
    <col min="15400" max="15400" width="16.21875" style="10" customWidth="1"/>
    <col min="15401" max="15401" width="2.21875" style="10" customWidth="1"/>
    <col min="15402" max="15402" width="5.33203125" style="10" customWidth="1"/>
    <col min="15403" max="15403" width="27.88671875" style="10" customWidth="1"/>
    <col min="15404" max="15404" width="8.44140625" style="10" customWidth="1"/>
    <col min="15405" max="15616" width="11.5546875" style="10"/>
    <col min="15617" max="15617" width="4.5546875" style="10" customWidth="1"/>
    <col min="15618" max="15618" width="1.44140625" style="10" customWidth="1"/>
    <col min="15619" max="15619" width="17.77734375" style="10" customWidth="1"/>
    <col min="15620" max="15620" width="3" style="10" customWidth="1"/>
    <col min="15621" max="15621" width="13.109375" style="10" customWidth="1"/>
    <col min="15622" max="15622" width="2.21875" style="10" customWidth="1"/>
    <col min="15623" max="15623" width="10" style="10" customWidth="1"/>
    <col min="15624" max="15624" width="2.21875" style="10" customWidth="1"/>
    <col min="15625" max="15625" width="10" style="10" customWidth="1"/>
    <col min="15626" max="15626" width="3" style="10" customWidth="1"/>
    <col min="15627" max="15627" width="13.109375" style="10" customWidth="1"/>
    <col min="15628" max="15628" width="2.21875" style="10" customWidth="1"/>
    <col min="15629" max="15629" width="10" style="10" customWidth="1"/>
    <col min="15630" max="15630" width="2.21875" style="10" customWidth="1"/>
    <col min="15631" max="15631" width="10" style="10" customWidth="1"/>
    <col min="15632" max="15632" width="3" style="10" customWidth="1"/>
    <col min="15633" max="15633" width="13.109375" style="10" customWidth="1"/>
    <col min="15634" max="15634" width="2.21875" style="10" customWidth="1"/>
    <col min="15635" max="15635" width="10" style="10" customWidth="1"/>
    <col min="15636" max="15636" width="1.44140625" style="10" customWidth="1"/>
    <col min="15637" max="15637" width="10" style="10" customWidth="1"/>
    <col min="15638" max="15638" width="3" style="10" customWidth="1"/>
    <col min="15639" max="15639" width="13.88671875" style="10" customWidth="1"/>
    <col min="15640" max="15641" width="1.44140625" style="10" customWidth="1"/>
    <col min="15642" max="15642" width="13.109375" style="10" customWidth="1"/>
    <col min="15643" max="15643" width="2.21875" style="10" customWidth="1"/>
    <col min="15644" max="15644" width="11.5546875" style="10"/>
    <col min="15645" max="15645" width="3" style="10" customWidth="1"/>
    <col min="15646" max="15646" width="13.109375" style="10" customWidth="1"/>
    <col min="15647" max="15647" width="2.21875" style="10" customWidth="1"/>
    <col min="15648" max="15648" width="11.5546875" style="10"/>
    <col min="15649" max="15649" width="3" style="10" customWidth="1"/>
    <col min="15650" max="15650" width="13.109375" style="10" customWidth="1"/>
    <col min="15651" max="15651" width="2.21875" style="10" customWidth="1"/>
    <col min="15652" max="15652" width="11.5546875" style="10"/>
    <col min="15653" max="15653" width="3" style="10" customWidth="1"/>
    <col min="15654" max="15654" width="13.109375" style="10" customWidth="1"/>
    <col min="15655" max="15655" width="3" style="10" customWidth="1"/>
    <col min="15656" max="15656" width="16.21875" style="10" customWidth="1"/>
    <col min="15657" max="15657" width="2.21875" style="10" customWidth="1"/>
    <col min="15658" max="15658" width="5.33203125" style="10" customWidth="1"/>
    <col min="15659" max="15659" width="27.88671875" style="10" customWidth="1"/>
    <col min="15660" max="15660" width="8.44140625" style="10" customWidth="1"/>
    <col min="15661" max="15872" width="11.5546875" style="10"/>
    <col min="15873" max="15873" width="4.5546875" style="10" customWidth="1"/>
    <col min="15874" max="15874" width="1.44140625" style="10" customWidth="1"/>
    <col min="15875" max="15875" width="17.77734375" style="10" customWidth="1"/>
    <col min="15876" max="15876" width="3" style="10" customWidth="1"/>
    <col min="15877" max="15877" width="13.109375" style="10" customWidth="1"/>
    <col min="15878" max="15878" width="2.21875" style="10" customWidth="1"/>
    <col min="15879" max="15879" width="10" style="10" customWidth="1"/>
    <col min="15880" max="15880" width="2.21875" style="10" customWidth="1"/>
    <col min="15881" max="15881" width="10" style="10" customWidth="1"/>
    <col min="15882" max="15882" width="3" style="10" customWidth="1"/>
    <col min="15883" max="15883" width="13.109375" style="10" customWidth="1"/>
    <col min="15884" max="15884" width="2.21875" style="10" customWidth="1"/>
    <col min="15885" max="15885" width="10" style="10" customWidth="1"/>
    <col min="15886" max="15886" width="2.21875" style="10" customWidth="1"/>
    <col min="15887" max="15887" width="10" style="10" customWidth="1"/>
    <col min="15888" max="15888" width="3" style="10" customWidth="1"/>
    <col min="15889" max="15889" width="13.109375" style="10" customWidth="1"/>
    <col min="15890" max="15890" width="2.21875" style="10" customWidth="1"/>
    <col min="15891" max="15891" width="10" style="10" customWidth="1"/>
    <col min="15892" max="15892" width="1.44140625" style="10" customWidth="1"/>
    <col min="15893" max="15893" width="10" style="10" customWidth="1"/>
    <col min="15894" max="15894" width="3" style="10" customWidth="1"/>
    <col min="15895" max="15895" width="13.88671875" style="10" customWidth="1"/>
    <col min="15896" max="15897" width="1.44140625" style="10" customWidth="1"/>
    <col min="15898" max="15898" width="13.109375" style="10" customWidth="1"/>
    <col min="15899" max="15899" width="2.21875" style="10" customWidth="1"/>
    <col min="15900" max="15900" width="11.5546875" style="10"/>
    <col min="15901" max="15901" width="3" style="10" customWidth="1"/>
    <col min="15902" max="15902" width="13.109375" style="10" customWidth="1"/>
    <col min="15903" max="15903" width="2.21875" style="10" customWidth="1"/>
    <col min="15904" max="15904" width="11.5546875" style="10"/>
    <col min="15905" max="15905" width="3" style="10" customWidth="1"/>
    <col min="15906" max="15906" width="13.109375" style="10" customWidth="1"/>
    <col min="15907" max="15907" width="2.21875" style="10" customWidth="1"/>
    <col min="15908" max="15908" width="11.5546875" style="10"/>
    <col min="15909" max="15909" width="3" style="10" customWidth="1"/>
    <col min="15910" max="15910" width="13.109375" style="10" customWidth="1"/>
    <col min="15911" max="15911" width="3" style="10" customWidth="1"/>
    <col min="15912" max="15912" width="16.21875" style="10" customWidth="1"/>
    <col min="15913" max="15913" width="2.21875" style="10" customWidth="1"/>
    <col min="15914" max="15914" width="5.33203125" style="10" customWidth="1"/>
    <col min="15915" max="15915" width="27.88671875" style="10" customWidth="1"/>
    <col min="15916" max="15916" width="8.44140625" style="10" customWidth="1"/>
    <col min="15917" max="16128" width="11.5546875" style="10"/>
    <col min="16129" max="16129" width="4.5546875" style="10" customWidth="1"/>
    <col min="16130" max="16130" width="1.44140625" style="10" customWidth="1"/>
    <col min="16131" max="16131" width="17.77734375" style="10" customWidth="1"/>
    <col min="16132" max="16132" width="3" style="10" customWidth="1"/>
    <col min="16133" max="16133" width="13.109375" style="10" customWidth="1"/>
    <col min="16134" max="16134" width="2.21875" style="10" customWidth="1"/>
    <col min="16135" max="16135" width="10" style="10" customWidth="1"/>
    <col min="16136" max="16136" width="2.21875" style="10" customWidth="1"/>
    <col min="16137" max="16137" width="10" style="10" customWidth="1"/>
    <col min="16138" max="16138" width="3" style="10" customWidth="1"/>
    <col min="16139" max="16139" width="13.109375" style="10" customWidth="1"/>
    <col min="16140" max="16140" width="2.21875" style="10" customWidth="1"/>
    <col min="16141" max="16141" width="10" style="10" customWidth="1"/>
    <col min="16142" max="16142" width="2.21875" style="10" customWidth="1"/>
    <col min="16143" max="16143" width="10" style="10" customWidth="1"/>
    <col min="16144" max="16144" width="3" style="10" customWidth="1"/>
    <col min="16145" max="16145" width="13.109375" style="10" customWidth="1"/>
    <col min="16146" max="16146" width="2.21875" style="10" customWidth="1"/>
    <col min="16147" max="16147" width="10" style="10" customWidth="1"/>
    <col min="16148" max="16148" width="1.44140625" style="10" customWidth="1"/>
    <col min="16149" max="16149" width="10" style="10" customWidth="1"/>
    <col min="16150" max="16150" width="3" style="10" customWidth="1"/>
    <col min="16151" max="16151" width="13.88671875" style="10" customWidth="1"/>
    <col min="16152" max="16153" width="1.44140625" style="10" customWidth="1"/>
    <col min="16154" max="16154" width="13.109375" style="10" customWidth="1"/>
    <col min="16155" max="16155" width="2.21875" style="10" customWidth="1"/>
    <col min="16156" max="16156" width="11.5546875" style="10"/>
    <col min="16157" max="16157" width="3" style="10" customWidth="1"/>
    <col min="16158" max="16158" width="13.109375" style="10" customWidth="1"/>
    <col min="16159" max="16159" width="2.21875" style="10" customWidth="1"/>
    <col min="16160" max="16160" width="11.5546875" style="10"/>
    <col min="16161" max="16161" width="3" style="10" customWidth="1"/>
    <col min="16162" max="16162" width="13.109375" style="10" customWidth="1"/>
    <col min="16163" max="16163" width="2.21875" style="10" customWidth="1"/>
    <col min="16164" max="16164" width="11.5546875" style="10"/>
    <col min="16165" max="16165" width="3" style="10" customWidth="1"/>
    <col min="16166" max="16166" width="13.109375" style="10" customWidth="1"/>
    <col min="16167" max="16167" width="3" style="10" customWidth="1"/>
    <col min="16168" max="16168" width="16.21875" style="10" customWidth="1"/>
    <col min="16169" max="16169" width="2.21875" style="10" customWidth="1"/>
    <col min="16170" max="16170" width="5.33203125" style="10" customWidth="1"/>
    <col min="16171" max="16171" width="27.88671875" style="10" customWidth="1"/>
    <col min="16172" max="16172" width="8.44140625" style="10" customWidth="1"/>
    <col min="16173" max="16384" width="11.5546875" style="10"/>
  </cols>
  <sheetData>
    <row r="1" spans="1:44" s="8" customFormat="1" ht="10.5" customHeight="1" x14ac:dyDescent="0.3">
      <c r="C1" s="10"/>
      <c r="W1" s="11" t="s">
        <v>42</v>
      </c>
      <c r="Z1" s="38" t="s">
        <v>480</v>
      </c>
      <c r="AP1" s="11" t="s">
        <v>481</v>
      </c>
    </row>
    <row r="2" spans="1:44" s="8" customFormat="1" ht="10.5" customHeight="1" x14ac:dyDescent="0.3">
      <c r="C2" s="10"/>
      <c r="W2" s="11" t="s">
        <v>482</v>
      </c>
      <c r="Z2" s="38" t="s">
        <v>483</v>
      </c>
      <c r="AP2" s="11" t="s">
        <v>47</v>
      </c>
    </row>
    <row r="3" spans="1:44" s="8" customFormat="1" ht="10.5" customHeight="1" x14ac:dyDescent="0.3">
      <c r="C3" s="10"/>
      <c r="W3" s="11" t="s">
        <v>48</v>
      </c>
      <c r="Z3" s="14" t="s">
        <v>49</v>
      </c>
    </row>
    <row r="4" spans="1:44" ht="9.6" customHeight="1" x14ac:dyDescent="0.3"/>
    <row r="5" spans="1:44" ht="9.6" customHeight="1" x14ac:dyDescent="0.3">
      <c r="Z5" s="16" t="s">
        <v>484</v>
      </c>
      <c r="AA5" s="16"/>
      <c r="AB5" s="16"/>
      <c r="AC5" s="16"/>
      <c r="AD5" s="16"/>
      <c r="AE5" s="16"/>
      <c r="AF5" s="16"/>
      <c r="AG5" s="16"/>
      <c r="AH5" s="16"/>
      <c r="AI5" s="16"/>
      <c r="AJ5" s="16"/>
      <c r="AK5" s="16"/>
      <c r="AL5" s="16"/>
      <c r="AN5" s="19" t="s">
        <v>298</v>
      </c>
    </row>
    <row r="6" spans="1:44" ht="9.6" customHeight="1" x14ac:dyDescent="0.3"/>
    <row r="7" spans="1:44" ht="9.6" customHeight="1" x14ac:dyDescent="0.3">
      <c r="E7" s="17" t="s">
        <v>485</v>
      </c>
      <c r="F7" s="17"/>
      <c r="G7" s="17"/>
      <c r="H7" s="17"/>
      <c r="I7" s="17"/>
      <c r="Q7" s="17" t="s">
        <v>486</v>
      </c>
      <c r="R7" s="17"/>
      <c r="S7" s="17"/>
      <c r="T7" s="17"/>
      <c r="U7" s="17"/>
      <c r="AD7" s="16" t="s">
        <v>398</v>
      </c>
      <c r="AE7" s="16"/>
      <c r="AF7" s="16"/>
      <c r="AG7" s="16"/>
      <c r="AH7" s="16"/>
      <c r="AI7" s="16"/>
      <c r="AJ7" s="16"/>
      <c r="AN7" s="18" t="s">
        <v>487</v>
      </c>
    </row>
    <row r="8" spans="1:44" ht="9.6" customHeight="1" x14ac:dyDescent="0.3">
      <c r="E8" s="16" t="s">
        <v>488</v>
      </c>
      <c r="F8" s="16"/>
      <c r="G8" s="16"/>
      <c r="H8" s="16"/>
      <c r="I8" s="16"/>
      <c r="K8" s="16" t="s">
        <v>489</v>
      </c>
      <c r="L8" s="16"/>
      <c r="M8" s="16"/>
      <c r="N8" s="16"/>
      <c r="O8" s="16"/>
      <c r="Q8" s="16" t="s">
        <v>490</v>
      </c>
      <c r="R8" s="16"/>
      <c r="S8" s="16"/>
      <c r="T8" s="16"/>
      <c r="U8" s="16"/>
      <c r="AN8" s="18" t="s">
        <v>491</v>
      </c>
    </row>
    <row r="9" spans="1:44" ht="9.6" customHeight="1" x14ac:dyDescent="0.3">
      <c r="Z9" s="16" t="s">
        <v>433</v>
      </c>
      <c r="AA9" s="16"/>
      <c r="AB9" s="16"/>
      <c r="AD9" s="16" t="s">
        <v>59</v>
      </c>
      <c r="AE9" s="16"/>
      <c r="AF9" s="16"/>
      <c r="AH9" s="16" t="s">
        <v>60</v>
      </c>
      <c r="AI9" s="16"/>
      <c r="AJ9" s="16"/>
      <c r="AN9" s="19" t="s">
        <v>492</v>
      </c>
    </row>
    <row r="10" spans="1:44" ht="9.6" customHeight="1" x14ac:dyDescent="0.3">
      <c r="I10" s="18" t="s">
        <v>64</v>
      </c>
      <c r="O10" s="18" t="s">
        <v>64</v>
      </c>
      <c r="U10" s="18" t="s">
        <v>64</v>
      </c>
      <c r="AB10" s="18" t="s">
        <v>273</v>
      </c>
      <c r="AF10" s="18" t="s">
        <v>273</v>
      </c>
      <c r="AJ10" s="18" t="s">
        <v>273</v>
      </c>
      <c r="AL10" s="18" t="s">
        <v>410</v>
      </c>
    </row>
    <row r="11" spans="1:44" ht="9.6" customHeight="1" x14ac:dyDescent="0.3">
      <c r="A11" s="19" t="s">
        <v>71</v>
      </c>
      <c r="C11" s="19" t="s">
        <v>73</v>
      </c>
      <c r="E11" s="19" t="s">
        <v>74</v>
      </c>
      <c r="G11" s="19" t="s">
        <v>436</v>
      </c>
      <c r="I11" s="19" t="s">
        <v>80</v>
      </c>
      <c r="K11" s="19" t="s">
        <v>74</v>
      </c>
      <c r="M11" s="19" t="s">
        <v>436</v>
      </c>
      <c r="O11" s="19" t="s">
        <v>80</v>
      </c>
      <c r="Q11" s="19" t="s">
        <v>74</v>
      </c>
      <c r="S11" s="19" t="s">
        <v>436</v>
      </c>
      <c r="U11" s="19" t="s">
        <v>80</v>
      </c>
      <c r="W11" s="19" t="s">
        <v>65</v>
      </c>
      <c r="Z11" s="19" t="s">
        <v>74</v>
      </c>
      <c r="AB11" s="19" t="s">
        <v>374</v>
      </c>
      <c r="AD11" s="19" t="s">
        <v>74</v>
      </c>
      <c r="AF11" s="19" t="s">
        <v>374</v>
      </c>
      <c r="AH11" s="19" t="s">
        <v>74</v>
      </c>
      <c r="AJ11" s="19" t="s">
        <v>374</v>
      </c>
      <c r="AL11" s="19" t="s">
        <v>419</v>
      </c>
      <c r="AN11" s="19" t="s">
        <v>311</v>
      </c>
      <c r="AP11" s="19" t="s">
        <v>71</v>
      </c>
    </row>
    <row r="12" spans="1:44" ht="8.85" customHeight="1" x14ac:dyDescent="0.3"/>
    <row r="13" spans="1:44" ht="8.85" customHeight="1" x14ac:dyDescent="0.3">
      <c r="B13" s="10" t="s">
        <v>283</v>
      </c>
    </row>
    <row r="14" spans="1:44" ht="8.85" customHeight="1" x14ac:dyDescent="0.3">
      <c r="A14" s="10">
        <v>1</v>
      </c>
      <c r="B14" s="21"/>
      <c r="C14" s="10" t="s">
        <v>84</v>
      </c>
      <c r="D14" s="21"/>
      <c r="E14" s="64">
        <v>24719920</v>
      </c>
      <c r="F14" s="21"/>
      <c r="G14" s="65">
        <f>(E14/$AR14)</f>
        <v>155.32271036493415</v>
      </c>
      <c r="H14" s="21"/>
      <c r="I14" s="66">
        <f>IF(G$60,G14/G$60*100,0)</f>
        <v>79.720472366125065</v>
      </c>
      <c r="J14" s="64"/>
      <c r="K14" s="64">
        <v>8341181</v>
      </c>
      <c r="L14" s="21"/>
      <c r="M14" s="65">
        <f>(K14/$AR14)</f>
        <v>52.410155071880972</v>
      </c>
      <c r="N14" s="21"/>
      <c r="O14" s="66">
        <f>IF(M$60,M14/M$60*100,0)</f>
        <v>50.800698853516046</v>
      </c>
      <c r="P14" s="21"/>
      <c r="Q14" s="64">
        <v>9640800</v>
      </c>
      <c r="R14" s="21"/>
      <c r="S14" s="65">
        <f>(Q14/$AR14)</f>
        <v>60.576053081331054</v>
      </c>
      <c r="T14" s="21"/>
      <c r="U14" s="66">
        <f>IF(S$60,S14/S$60*100,0)</f>
        <v>109.36131461813623</v>
      </c>
      <c r="V14" s="21"/>
      <c r="W14" s="64">
        <f t="shared" ref="W14:W57" si="0">(E14+K14+Q14)</f>
        <v>42701901</v>
      </c>
      <c r="X14" s="21"/>
      <c r="Y14" s="21"/>
      <c r="Z14" s="64">
        <v>8987083</v>
      </c>
      <c r="AA14" s="21"/>
      <c r="AB14" s="66">
        <f t="shared" ref="AB14:AB57" si="1">IF($W14,Z14/$W14*100,0)</f>
        <v>21.046095816671016</v>
      </c>
      <c r="AC14" s="21"/>
      <c r="AD14" s="64">
        <v>0</v>
      </c>
      <c r="AE14" s="21"/>
      <c r="AF14" s="66">
        <f t="shared" ref="AF14:AF57" si="2">IF($W14,AD14/$W14*100,0)</f>
        <v>0</v>
      </c>
      <c r="AG14" s="21"/>
      <c r="AH14" s="64">
        <v>0</v>
      </c>
      <c r="AI14" s="21"/>
      <c r="AJ14" s="66">
        <f t="shared" ref="AJ14:AJ57" si="3">IF($W14,AH14/$W14*100,0)</f>
        <v>0</v>
      </c>
      <c r="AK14" s="21"/>
      <c r="AL14" s="64">
        <v>12324368</v>
      </c>
      <c r="AM14" s="21"/>
      <c r="AN14" s="64">
        <v>297944.11</v>
      </c>
      <c r="AO14" s="21"/>
      <c r="AP14" s="10">
        <v>1</v>
      </c>
      <c r="AQ14" s="21"/>
      <c r="AR14" s="70">
        <v>159152</v>
      </c>
    </row>
    <row r="15" spans="1:44" ht="8.85" customHeight="1" x14ac:dyDescent="0.3">
      <c r="A15" s="10">
        <v>2</v>
      </c>
      <c r="B15" s="21"/>
      <c r="C15" s="10" t="s">
        <v>85</v>
      </c>
      <c r="D15" s="21"/>
      <c r="E15" s="70">
        <v>6949877</v>
      </c>
      <c r="F15" s="21"/>
      <c r="G15" s="66">
        <f>(E15/$AR15)</f>
        <v>408.38388764837231</v>
      </c>
      <c r="H15" s="21"/>
      <c r="I15" s="66">
        <f>IF(G$60,G15/G$60*100,0)</f>
        <v>209.60589957225463</v>
      </c>
      <c r="J15" s="64"/>
      <c r="K15" s="70">
        <v>5471094</v>
      </c>
      <c r="L15" s="21"/>
      <c r="M15" s="66">
        <f>(K15/$AR15)</f>
        <v>321.48865906687035</v>
      </c>
      <c r="N15" s="21"/>
      <c r="O15" s="66">
        <f>IF(M$60,M15/M$60*100,0)</f>
        <v>311.6161082079895</v>
      </c>
      <c r="P15" s="21"/>
      <c r="Q15" s="70">
        <v>261391</v>
      </c>
      <c r="R15" s="21"/>
      <c r="S15" s="66">
        <f>(Q15/$AR15)</f>
        <v>15.359677988012692</v>
      </c>
      <c r="T15" s="21"/>
      <c r="U15" s="66">
        <f>IF(S$60,S15/S$60*100,0)</f>
        <v>27.729680153063679</v>
      </c>
      <c r="V15" s="21"/>
      <c r="W15" s="70">
        <f t="shared" si="0"/>
        <v>12682362</v>
      </c>
      <c r="X15" s="21"/>
      <c r="Y15" s="21"/>
      <c r="Z15" s="70">
        <v>5018494</v>
      </c>
      <c r="AA15" s="21"/>
      <c r="AB15" s="66">
        <f t="shared" si="1"/>
        <v>39.570657264001767</v>
      </c>
      <c r="AC15" s="21"/>
      <c r="AD15" s="70">
        <v>415396</v>
      </c>
      <c r="AE15" s="21"/>
      <c r="AF15" s="66">
        <f t="shared" si="2"/>
        <v>3.2753835602547854</v>
      </c>
      <c r="AG15" s="21"/>
      <c r="AH15" s="70">
        <v>0</v>
      </c>
      <c r="AI15" s="21"/>
      <c r="AJ15" s="66">
        <f t="shared" si="3"/>
        <v>0</v>
      </c>
      <c r="AK15" s="21"/>
      <c r="AL15" s="70">
        <v>5852846</v>
      </c>
      <c r="AM15" s="21"/>
      <c r="AN15" s="70">
        <v>299644.84000000003</v>
      </c>
      <c r="AO15" s="21"/>
      <c r="AP15" s="10">
        <v>2</v>
      </c>
      <c r="AQ15" s="21"/>
      <c r="AR15" s="70">
        <v>17018</v>
      </c>
    </row>
    <row r="16" spans="1:44" ht="8.85" customHeight="1" x14ac:dyDescent="0.3">
      <c r="A16" s="10">
        <v>3</v>
      </c>
      <c r="B16" s="21"/>
      <c r="C16" s="10" t="s">
        <v>87</v>
      </c>
      <c r="D16" s="21"/>
      <c r="E16" s="70">
        <v>1032986</v>
      </c>
      <c r="F16" s="21"/>
      <c r="G16" s="66">
        <f>(E16/$AR16)</f>
        <v>160.05361016423925</v>
      </c>
      <c r="H16" s="21"/>
      <c r="I16" s="66">
        <f>IF(G$60,G16/G$60*100,0)</f>
        <v>82.148639926627226</v>
      </c>
      <c r="J16" s="64"/>
      <c r="K16" s="70">
        <v>635724</v>
      </c>
      <c r="L16" s="21"/>
      <c r="M16" s="66">
        <f>(K16/$AR16)</f>
        <v>98.500774713356051</v>
      </c>
      <c r="N16" s="21"/>
      <c r="O16" s="66">
        <f>IF(M$60,M16/M$60*100,0)</f>
        <v>95.475928017925654</v>
      </c>
      <c r="P16" s="21"/>
      <c r="Q16" s="70">
        <v>560320</v>
      </c>
      <c r="R16" s="21"/>
      <c r="S16" s="66">
        <f>(Q16/$AR16)</f>
        <v>86.817477533312669</v>
      </c>
      <c r="T16" s="21"/>
      <c r="U16" s="66">
        <f>IF(S$60,S16/S$60*100,0)</f>
        <v>156.73641632157916</v>
      </c>
      <c r="V16" s="21"/>
      <c r="W16" s="70">
        <f t="shared" si="0"/>
        <v>2229030</v>
      </c>
      <c r="X16" s="21"/>
      <c r="Y16" s="21"/>
      <c r="Z16" s="70">
        <v>1426308</v>
      </c>
      <c r="AA16" s="21"/>
      <c r="AB16" s="66">
        <f t="shared" si="1"/>
        <v>63.987833272768867</v>
      </c>
      <c r="AC16" s="21"/>
      <c r="AD16" s="70">
        <v>0</v>
      </c>
      <c r="AE16" s="21"/>
      <c r="AF16" s="66">
        <f t="shared" si="2"/>
        <v>0</v>
      </c>
      <c r="AG16" s="21"/>
      <c r="AH16" s="70">
        <v>0</v>
      </c>
      <c r="AI16" s="21"/>
      <c r="AJ16" s="66">
        <f t="shared" si="3"/>
        <v>0</v>
      </c>
      <c r="AK16" s="21"/>
      <c r="AL16" s="70">
        <v>708264</v>
      </c>
      <c r="AM16" s="21"/>
      <c r="AN16" s="70">
        <v>0</v>
      </c>
      <c r="AO16" s="21"/>
      <c r="AP16" s="10">
        <v>3</v>
      </c>
      <c r="AQ16" s="21"/>
      <c r="AR16" s="70">
        <v>6454</v>
      </c>
    </row>
    <row r="17" spans="1:44" ht="8.85" customHeight="1" x14ac:dyDescent="0.3">
      <c r="A17" s="10">
        <v>4</v>
      </c>
      <c r="B17" s="21"/>
      <c r="C17" s="10" t="s">
        <v>88</v>
      </c>
      <c r="D17" s="21"/>
      <c r="E17" s="70">
        <v>5563870</v>
      </c>
      <c r="F17" s="21"/>
      <c r="G17" s="66">
        <f>(E17/$AR17)</f>
        <v>113.13047721681137</v>
      </c>
      <c r="H17" s="21"/>
      <c r="I17" s="66">
        <f>IF(G$60,G17/G$60*100,0)</f>
        <v>58.065012267294627</v>
      </c>
      <c r="J17" s="64"/>
      <c r="K17" s="70">
        <v>2649365</v>
      </c>
      <c r="L17" s="21"/>
      <c r="M17" s="66">
        <f>(K17/$AR17)</f>
        <v>53.869685447632214</v>
      </c>
      <c r="N17" s="21"/>
      <c r="O17" s="66">
        <f>IF(M$60,M17/M$60*100,0)</f>
        <v>52.215408712405164</v>
      </c>
      <c r="P17" s="21"/>
      <c r="Q17" s="70">
        <v>2273075</v>
      </c>
      <c r="R17" s="21"/>
      <c r="S17" s="66">
        <f>(Q17/$AR17)</f>
        <v>46.218560013013153</v>
      </c>
      <c r="T17" s="21"/>
      <c r="U17" s="66">
        <f>IF(S$60,S17/S$60*100,0)</f>
        <v>83.440934588359582</v>
      </c>
      <c r="V17" s="21"/>
      <c r="W17" s="70">
        <f t="shared" si="0"/>
        <v>10486310</v>
      </c>
      <c r="X17" s="21"/>
      <c r="Y17" s="21"/>
      <c r="Z17" s="70">
        <v>4200152</v>
      </c>
      <c r="AA17" s="21"/>
      <c r="AB17" s="66">
        <f t="shared" si="1"/>
        <v>40.053669975425102</v>
      </c>
      <c r="AC17" s="21"/>
      <c r="AD17" s="70">
        <v>42193</v>
      </c>
      <c r="AE17" s="21"/>
      <c r="AF17" s="66">
        <f t="shared" si="2"/>
        <v>0.4023626995578044</v>
      </c>
      <c r="AG17" s="21"/>
      <c r="AH17" s="70">
        <v>0</v>
      </c>
      <c r="AI17" s="21"/>
      <c r="AJ17" s="66">
        <f t="shared" si="3"/>
        <v>0</v>
      </c>
      <c r="AK17" s="21"/>
      <c r="AL17" s="70">
        <v>1320583</v>
      </c>
      <c r="AM17" s="21"/>
      <c r="AN17" s="70">
        <v>8414.64</v>
      </c>
      <c r="AO17" s="21"/>
      <c r="AP17" s="10">
        <v>4</v>
      </c>
      <c r="AQ17" s="21"/>
      <c r="AR17" s="70">
        <v>49181</v>
      </c>
    </row>
    <row r="18" spans="1:44" ht="8.85" customHeight="1" x14ac:dyDescent="0.3">
      <c r="A18" s="10">
        <v>5</v>
      </c>
      <c r="B18" s="21"/>
      <c r="C18" s="10" t="s">
        <v>89</v>
      </c>
      <c r="D18" s="21"/>
      <c r="E18" s="70">
        <v>41757375</v>
      </c>
      <c r="F18" s="21"/>
      <c r="G18" s="66">
        <f>(E18/$AR18)</f>
        <v>169.92156503692851</v>
      </c>
      <c r="H18" s="21"/>
      <c r="I18" s="66">
        <f>IF(G$60,G18/G$60*100,0)</f>
        <v>87.213437095631548</v>
      </c>
      <c r="J18" s="64"/>
      <c r="K18" s="70">
        <v>31189126</v>
      </c>
      <c r="L18" s="21"/>
      <c r="M18" s="66">
        <f>(K18/$AR18)</f>
        <v>126.91662495676412</v>
      </c>
      <c r="N18" s="21"/>
      <c r="O18" s="66">
        <f>IF(M$60,M18/M$60*100,0)</f>
        <v>123.01915983821219</v>
      </c>
      <c r="P18" s="21"/>
      <c r="Q18" s="70">
        <v>3419954</v>
      </c>
      <c r="R18" s="21"/>
      <c r="S18" s="66">
        <f>(Q18/$AR18)</f>
        <v>13.916677857128324</v>
      </c>
      <c r="T18" s="21"/>
      <c r="U18" s="66">
        <f>IF(S$60,S18/S$60*100,0)</f>
        <v>25.124551834522041</v>
      </c>
      <c r="V18" s="21"/>
      <c r="W18" s="70">
        <f t="shared" si="0"/>
        <v>76366455</v>
      </c>
      <c r="X18" s="21"/>
      <c r="Y18" s="21"/>
      <c r="Z18" s="70">
        <v>36187634</v>
      </c>
      <c r="AA18" s="21"/>
      <c r="AB18" s="66">
        <f t="shared" si="1"/>
        <v>47.386819251987014</v>
      </c>
      <c r="AC18" s="21"/>
      <c r="AD18" s="70">
        <v>0</v>
      </c>
      <c r="AE18" s="21"/>
      <c r="AF18" s="66">
        <f t="shared" si="2"/>
        <v>0</v>
      </c>
      <c r="AG18" s="21"/>
      <c r="AH18" s="70">
        <v>0</v>
      </c>
      <c r="AI18" s="21"/>
      <c r="AJ18" s="66">
        <f t="shared" si="3"/>
        <v>0</v>
      </c>
      <c r="AK18" s="21"/>
      <c r="AL18" s="70">
        <v>16198692</v>
      </c>
      <c r="AM18" s="21"/>
      <c r="AN18" s="70">
        <v>4157113.5100000002</v>
      </c>
      <c r="AO18" s="21"/>
      <c r="AP18" s="10">
        <v>5</v>
      </c>
      <c r="AQ18" s="21"/>
      <c r="AR18" s="70">
        <v>245745</v>
      </c>
    </row>
    <row r="19" spans="1:44" ht="8.85" customHeight="1" x14ac:dyDescent="0.3">
      <c r="A19" s="29"/>
      <c r="B19" s="21"/>
      <c r="D19" s="21"/>
      <c r="E19" s="21"/>
      <c r="F19" s="21"/>
      <c r="G19" s="21"/>
      <c r="H19" s="21"/>
      <c r="I19" s="21"/>
      <c r="J19" s="21"/>
      <c r="K19" s="21"/>
      <c r="L19" s="21"/>
      <c r="M19" s="66"/>
      <c r="N19" s="21"/>
      <c r="O19" s="66"/>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9"/>
      <c r="AQ19" s="21"/>
      <c r="AR19" s="21"/>
    </row>
    <row r="20" spans="1:44" ht="8.85" customHeight="1" x14ac:dyDescent="0.3">
      <c r="A20" s="10">
        <v>6</v>
      </c>
      <c r="B20" s="21"/>
      <c r="C20" s="10" t="s">
        <v>90</v>
      </c>
      <c r="D20" s="21"/>
      <c r="E20" s="70">
        <v>2684245</v>
      </c>
      <c r="F20" s="21"/>
      <c r="G20" s="66">
        <f>(E20/$AR20)</f>
        <v>156.1152146097476</v>
      </c>
      <c r="H20" s="21"/>
      <c r="I20" s="66">
        <f>IF(G$60,G20/G$60*100,0)</f>
        <v>80.127230737777523</v>
      </c>
      <c r="J20" s="64"/>
      <c r="K20" s="70">
        <v>1524851</v>
      </c>
      <c r="L20" s="21"/>
      <c r="M20" s="66">
        <f>(K20/$AR20)</f>
        <v>88.685064557403749</v>
      </c>
      <c r="N20" s="21"/>
      <c r="O20" s="66">
        <f>IF(M$60,M20/M$60*100,0)</f>
        <v>85.961647150371718</v>
      </c>
      <c r="P20" s="21"/>
      <c r="Q20" s="70">
        <v>620436</v>
      </c>
      <c r="R20" s="21"/>
      <c r="S20" s="66">
        <f>(Q20/$AR20)</f>
        <v>36.08444806327789</v>
      </c>
      <c r="T20" s="21"/>
      <c r="U20" s="66">
        <f>IF(S$60,S20/S$60*100,0)</f>
        <v>65.145259169850462</v>
      </c>
      <c r="V20" s="21"/>
      <c r="W20" s="70">
        <f t="shared" si="0"/>
        <v>4829532</v>
      </c>
      <c r="X20" s="21"/>
      <c r="Y20" s="21"/>
      <c r="Z20" s="70">
        <v>2744013</v>
      </c>
      <c r="AA20" s="21"/>
      <c r="AB20" s="66">
        <f t="shared" si="1"/>
        <v>56.81736863944581</v>
      </c>
      <c r="AC20" s="21"/>
      <c r="AD20" s="70">
        <v>0</v>
      </c>
      <c r="AE20" s="21"/>
      <c r="AF20" s="66">
        <f t="shared" si="2"/>
        <v>0</v>
      </c>
      <c r="AG20" s="21"/>
      <c r="AH20" s="70">
        <v>0</v>
      </c>
      <c r="AI20" s="21"/>
      <c r="AJ20" s="66">
        <f t="shared" si="3"/>
        <v>0</v>
      </c>
      <c r="AK20" s="21"/>
      <c r="AL20" s="70">
        <v>1977630</v>
      </c>
      <c r="AM20" s="21"/>
      <c r="AN20" s="70">
        <v>1825554.3199999998</v>
      </c>
      <c r="AO20" s="21"/>
      <c r="AP20" s="10">
        <v>6</v>
      </c>
      <c r="AQ20" s="21"/>
      <c r="AR20" s="70">
        <v>17194</v>
      </c>
    </row>
    <row r="21" spans="1:44" ht="8.85" customHeight="1" x14ac:dyDescent="0.3">
      <c r="A21" s="10">
        <v>7</v>
      </c>
      <c r="B21" s="21"/>
      <c r="C21" s="10" t="s">
        <v>91</v>
      </c>
      <c r="D21" s="21"/>
      <c r="E21" s="70">
        <v>1640448</v>
      </c>
      <c r="F21" s="21"/>
      <c r="G21" s="66">
        <f>(E21/$AR21)</f>
        <v>288.10115911485775</v>
      </c>
      <c r="H21" s="21"/>
      <c r="I21" s="66">
        <f>IF(G$60,G21/G$60*100,0)</f>
        <v>147.86994406614346</v>
      </c>
      <c r="J21" s="64"/>
      <c r="K21" s="70">
        <v>1992602</v>
      </c>
      <c r="L21" s="21"/>
      <c r="M21" s="66">
        <f>(K21/$AR21)</f>
        <v>349.9476642079382</v>
      </c>
      <c r="N21" s="21"/>
      <c r="O21" s="66">
        <f>IF(M$60,M21/M$60*100,0)</f>
        <v>339.20116968813988</v>
      </c>
      <c r="P21" s="21"/>
      <c r="Q21" s="70">
        <v>550917</v>
      </c>
      <c r="R21" s="21"/>
      <c r="S21" s="66">
        <f>(Q21/$AR21)</f>
        <v>96.75395152792413</v>
      </c>
      <c r="T21" s="21"/>
      <c r="U21" s="66">
        <f>IF(S$60,S21/S$60*100,0)</f>
        <v>174.67528495768269</v>
      </c>
      <c r="V21" s="21"/>
      <c r="W21" s="70">
        <f t="shared" si="0"/>
        <v>4183967</v>
      </c>
      <c r="X21" s="21"/>
      <c r="Y21" s="21"/>
      <c r="Z21" s="70">
        <v>1106454</v>
      </c>
      <c r="AA21" s="21"/>
      <c r="AB21" s="66">
        <f t="shared" si="1"/>
        <v>26.445093854707746</v>
      </c>
      <c r="AC21" s="21"/>
      <c r="AD21" s="70">
        <v>0</v>
      </c>
      <c r="AE21" s="21"/>
      <c r="AF21" s="66">
        <f t="shared" si="2"/>
        <v>0</v>
      </c>
      <c r="AG21" s="21"/>
      <c r="AH21" s="70">
        <v>0</v>
      </c>
      <c r="AI21" s="21"/>
      <c r="AJ21" s="66">
        <f t="shared" si="3"/>
        <v>0</v>
      </c>
      <c r="AK21" s="21"/>
      <c r="AL21" s="70">
        <v>1809599</v>
      </c>
      <c r="AM21" s="21"/>
      <c r="AN21" s="70">
        <v>0</v>
      </c>
      <c r="AO21" s="21"/>
      <c r="AP21" s="10">
        <v>7</v>
      </c>
      <c r="AQ21" s="21"/>
      <c r="AR21" s="70">
        <v>5694</v>
      </c>
    </row>
    <row r="22" spans="1:44" ht="8.85" customHeight="1" x14ac:dyDescent="0.3">
      <c r="A22" s="10">
        <v>8</v>
      </c>
      <c r="B22" s="21"/>
      <c r="C22" s="10" t="s">
        <v>92</v>
      </c>
      <c r="D22" s="21"/>
      <c r="E22" s="70">
        <v>11173501</v>
      </c>
      <c r="F22" s="21"/>
      <c r="G22" s="66">
        <f>(E22/$AR22)</f>
        <v>279.81320745266953</v>
      </c>
      <c r="H22" s="21"/>
      <c r="I22" s="66">
        <f>IF(G$60,G22/G$60*100,0)</f>
        <v>143.61609464576651</v>
      </c>
      <c r="J22" s="64"/>
      <c r="K22" s="70">
        <v>4350052</v>
      </c>
      <c r="L22" s="21"/>
      <c r="M22" s="66">
        <f>(K22/$AR22)</f>
        <v>108.93649203646198</v>
      </c>
      <c r="N22" s="21"/>
      <c r="O22" s="66">
        <f>IF(M$60,M22/M$60*100,0)</f>
        <v>105.59117633811152</v>
      </c>
      <c r="P22" s="21"/>
      <c r="Q22" s="70">
        <v>5063556</v>
      </c>
      <c r="R22" s="21"/>
      <c r="S22" s="66">
        <f>(Q22/$AR22)</f>
        <v>126.80446759491134</v>
      </c>
      <c r="T22" s="21"/>
      <c r="U22" s="66">
        <f>IF(S$60,S22/S$60*100,0)</f>
        <v>228.92715141102832</v>
      </c>
      <c r="V22" s="21"/>
      <c r="W22" s="70">
        <f t="shared" si="0"/>
        <v>20587109</v>
      </c>
      <c r="X22" s="21"/>
      <c r="Y22" s="21"/>
      <c r="Z22" s="70">
        <v>11072958</v>
      </c>
      <c r="AA22" s="21"/>
      <c r="AB22" s="66">
        <f t="shared" si="1"/>
        <v>53.785881252195246</v>
      </c>
      <c r="AC22" s="21"/>
      <c r="AD22" s="70">
        <v>2288107</v>
      </c>
      <c r="AE22" s="21"/>
      <c r="AF22" s="66">
        <f t="shared" si="2"/>
        <v>11.114270585539717</v>
      </c>
      <c r="AG22" s="21"/>
      <c r="AH22" s="70">
        <v>0</v>
      </c>
      <c r="AI22" s="21"/>
      <c r="AJ22" s="66">
        <f t="shared" si="3"/>
        <v>0</v>
      </c>
      <c r="AK22" s="21"/>
      <c r="AL22" s="70">
        <v>3626524</v>
      </c>
      <c r="AM22" s="21"/>
      <c r="AN22" s="70">
        <v>20768.509999999998</v>
      </c>
      <c r="AO22" s="21"/>
      <c r="AP22" s="10">
        <v>8</v>
      </c>
      <c r="AQ22" s="21"/>
      <c r="AR22" s="70">
        <v>39932</v>
      </c>
    </row>
    <row r="23" spans="1:44" ht="8.85" customHeight="1" x14ac:dyDescent="0.3">
      <c r="A23" s="10">
        <v>9</v>
      </c>
      <c r="B23" s="21"/>
      <c r="C23" s="10" t="s">
        <v>93</v>
      </c>
      <c r="D23" s="21"/>
      <c r="E23" s="70">
        <v>0</v>
      </c>
      <c r="F23" s="21"/>
      <c r="G23" s="66">
        <v>0</v>
      </c>
      <c r="H23" s="21"/>
      <c r="I23" s="66">
        <f>IF(G$60,G23/G$60*100,0)</f>
        <v>0</v>
      </c>
      <c r="J23" s="64"/>
      <c r="K23" s="70">
        <v>0</v>
      </c>
      <c r="L23" s="21"/>
      <c r="M23" s="66">
        <v>0</v>
      </c>
      <c r="N23" s="21"/>
      <c r="O23" s="66">
        <f>IF(M$60,M23/M$60*100,0)</f>
        <v>0</v>
      </c>
      <c r="P23" s="21"/>
      <c r="Q23" s="70">
        <v>0</v>
      </c>
      <c r="R23" s="21"/>
      <c r="S23" s="66">
        <v>0</v>
      </c>
      <c r="T23" s="21"/>
      <c r="U23" s="66">
        <f>IF(S$60,S23/S$60*100,0)</f>
        <v>0</v>
      </c>
      <c r="V23" s="21"/>
      <c r="W23" s="70">
        <f t="shared" si="0"/>
        <v>0</v>
      </c>
      <c r="X23" s="21"/>
      <c r="Y23" s="21"/>
      <c r="Z23" s="70">
        <v>0</v>
      </c>
      <c r="AA23" s="21"/>
      <c r="AB23" s="66">
        <f t="shared" si="1"/>
        <v>0</v>
      </c>
      <c r="AC23" s="21"/>
      <c r="AD23" s="70">
        <v>0</v>
      </c>
      <c r="AE23" s="21"/>
      <c r="AF23" s="66">
        <f t="shared" si="2"/>
        <v>0</v>
      </c>
      <c r="AG23" s="21"/>
      <c r="AH23" s="70">
        <v>0</v>
      </c>
      <c r="AI23" s="21"/>
      <c r="AJ23" s="66">
        <f t="shared" si="3"/>
        <v>0</v>
      </c>
      <c r="AK23" s="21"/>
      <c r="AL23" s="70">
        <v>0</v>
      </c>
      <c r="AM23" s="21"/>
      <c r="AN23" s="70">
        <v>0</v>
      </c>
      <c r="AO23" s="21"/>
      <c r="AP23" s="10">
        <v>9</v>
      </c>
      <c r="AQ23" s="21"/>
      <c r="AR23" s="70">
        <v>0</v>
      </c>
    </row>
    <row r="24" spans="1:44" ht="8.85" customHeight="1" x14ac:dyDescent="0.3">
      <c r="A24" s="10">
        <v>10</v>
      </c>
      <c r="B24" s="21"/>
      <c r="C24" s="10" t="s">
        <v>94</v>
      </c>
      <c r="D24" s="21"/>
      <c r="E24" s="70">
        <v>13079796</v>
      </c>
      <c r="F24" s="21"/>
      <c r="G24" s="66">
        <f>(E24/$AR24)</f>
        <v>546.28893622353087</v>
      </c>
      <c r="H24" s="21"/>
      <c r="I24" s="66">
        <f>IF(G$60,G24/G$60*100,0)</f>
        <v>280.38663465120578</v>
      </c>
      <c r="J24" s="64"/>
      <c r="K24" s="70">
        <v>3064132</v>
      </c>
      <c r="L24" s="21"/>
      <c r="M24" s="66">
        <f>(K24/$AR24)</f>
        <v>127.97610992774506</v>
      </c>
      <c r="N24" s="21"/>
      <c r="O24" s="66">
        <f>IF(M$60,M24/M$60*100,0)</f>
        <v>124.04610923145117</v>
      </c>
      <c r="P24" s="21"/>
      <c r="Q24" s="70">
        <v>3132935</v>
      </c>
      <c r="R24" s="21"/>
      <c r="S24" s="66">
        <f>(Q24/$AR24)</f>
        <v>130.84972643361317</v>
      </c>
      <c r="T24" s="21"/>
      <c r="U24" s="66">
        <f>IF(S$60,S24/S$60*100,0)</f>
        <v>236.23028197282133</v>
      </c>
      <c r="V24" s="21"/>
      <c r="W24" s="70">
        <f t="shared" si="0"/>
        <v>19276863</v>
      </c>
      <c r="X24" s="21"/>
      <c r="Y24" s="21"/>
      <c r="Z24" s="70">
        <v>2817263</v>
      </c>
      <c r="AA24" s="21"/>
      <c r="AB24" s="66">
        <f t="shared" si="1"/>
        <v>14.614737885515916</v>
      </c>
      <c r="AC24" s="21"/>
      <c r="AD24" s="70">
        <v>0</v>
      </c>
      <c r="AE24" s="21"/>
      <c r="AF24" s="66">
        <f t="shared" si="2"/>
        <v>0</v>
      </c>
      <c r="AG24" s="21"/>
      <c r="AH24" s="70">
        <v>0</v>
      </c>
      <c r="AI24" s="21"/>
      <c r="AJ24" s="66">
        <f t="shared" si="3"/>
        <v>0</v>
      </c>
      <c r="AK24" s="21"/>
      <c r="AL24" s="70">
        <v>61579</v>
      </c>
      <c r="AM24" s="21"/>
      <c r="AN24" s="70">
        <v>1126579.6200000001</v>
      </c>
      <c r="AO24" s="21"/>
      <c r="AP24" s="10">
        <v>10</v>
      </c>
      <c r="AQ24" s="21"/>
      <c r="AR24" s="70">
        <v>23943</v>
      </c>
    </row>
    <row r="25" spans="1:4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9"/>
      <c r="AQ25" s="21"/>
      <c r="AR25" s="21"/>
    </row>
    <row r="26" spans="1:44" ht="8.85" customHeight="1" x14ac:dyDescent="0.3">
      <c r="A26" s="10">
        <v>11</v>
      </c>
      <c r="B26" s="21"/>
      <c r="C26" s="10" t="s">
        <v>95</v>
      </c>
      <c r="D26" s="21"/>
      <c r="E26" s="70">
        <v>5260268</v>
      </c>
      <c r="F26" s="21"/>
      <c r="G26" s="66">
        <f>(E26/$AR26)</f>
        <v>367.05519503174935</v>
      </c>
      <c r="H26" s="21"/>
      <c r="I26" s="66">
        <f>IF(G$60,G26/G$60*100,0)</f>
        <v>188.39365771830751</v>
      </c>
      <c r="J26" s="64"/>
      <c r="K26" s="70">
        <v>1414784</v>
      </c>
      <c r="L26" s="21"/>
      <c r="M26" s="66">
        <f>(K26/$AR26)</f>
        <v>98.721931477217225</v>
      </c>
      <c r="N26" s="21"/>
      <c r="O26" s="66">
        <f>IF(M$60,M26/M$60*100,0)</f>
        <v>95.690293309249839</v>
      </c>
      <c r="P26" s="21"/>
      <c r="Q26" s="70">
        <v>1580330</v>
      </c>
      <c r="R26" s="21"/>
      <c r="S26" s="66">
        <f>(Q26/$AR26)</f>
        <v>110.27353290070477</v>
      </c>
      <c r="T26" s="21"/>
      <c r="U26" s="66">
        <f>IF(S$60,S26/S$60*100,0)</f>
        <v>199.08293644380802</v>
      </c>
      <c r="V26" s="21"/>
      <c r="W26" s="70">
        <f t="shared" si="0"/>
        <v>8255382</v>
      </c>
      <c r="X26" s="21"/>
      <c r="Y26" s="21"/>
      <c r="Z26" s="70">
        <v>2065435</v>
      </c>
      <c r="AA26" s="21"/>
      <c r="AB26" s="66">
        <f t="shared" si="1"/>
        <v>25.019254105988072</v>
      </c>
      <c r="AC26" s="21"/>
      <c r="AD26" s="70">
        <v>39358</v>
      </c>
      <c r="AE26" s="21"/>
      <c r="AF26" s="66">
        <f t="shared" si="2"/>
        <v>0.47675564861807729</v>
      </c>
      <c r="AG26" s="21"/>
      <c r="AH26" s="70">
        <v>0</v>
      </c>
      <c r="AI26" s="21"/>
      <c r="AJ26" s="66">
        <f t="shared" si="3"/>
        <v>0</v>
      </c>
      <c r="AK26" s="21"/>
      <c r="AL26" s="70">
        <v>1653820</v>
      </c>
      <c r="AM26" s="21"/>
      <c r="AN26" s="70">
        <v>0</v>
      </c>
      <c r="AO26" s="21"/>
      <c r="AP26" s="10">
        <v>11</v>
      </c>
      <c r="AQ26" s="21"/>
      <c r="AR26" s="70">
        <v>14331</v>
      </c>
    </row>
    <row r="27" spans="1:44" ht="8.85" customHeight="1" x14ac:dyDescent="0.3">
      <c r="A27" s="10">
        <v>12</v>
      </c>
      <c r="B27" s="21"/>
      <c r="C27" s="10" t="s">
        <v>96</v>
      </c>
      <c r="D27" s="21"/>
      <c r="E27" s="70">
        <v>1961738</v>
      </c>
      <c r="F27" s="21"/>
      <c r="G27" s="66">
        <f>(E27/$AR27)</f>
        <v>237.46979784529717</v>
      </c>
      <c r="H27" s="21"/>
      <c r="I27" s="66">
        <f>IF(G$60,G27/G$60*100,0)</f>
        <v>121.88304216708576</v>
      </c>
      <c r="J27" s="64"/>
      <c r="K27" s="70">
        <v>1151311</v>
      </c>
      <c r="L27" s="21"/>
      <c r="M27" s="66">
        <f>(K27/$AR27)</f>
        <v>139.36702578380343</v>
      </c>
      <c r="N27" s="21"/>
      <c r="O27" s="66">
        <f>IF(M$60,M27/M$60*100,0)</f>
        <v>135.08722302467916</v>
      </c>
      <c r="P27" s="21"/>
      <c r="Q27" s="70">
        <v>933323</v>
      </c>
      <c r="R27" s="21"/>
      <c r="S27" s="66">
        <f>(Q27/$AR27)</f>
        <v>112.9794213775572</v>
      </c>
      <c r="T27" s="21"/>
      <c r="U27" s="66">
        <f>IF(S$60,S27/S$60*100,0)</f>
        <v>203.96802726742672</v>
      </c>
      <c r="V27" s="21"/>
      <c r="W27" s="70">
        <f t="shared" si="0"/>
        <v>4046372</v>
      </c>
      <c r="X27" s="21"/>
      <c r="Y27" s="21"/>
      <c r="Z27" s="70">
        <v>1626347</v>
      </c>
      <c r="AA27" s="21"/>
      <c r="AB27" s="66">
        <f t="shared" si="1"/>
        <v>40.192720787905806</v>
      </c>
      <c r="AC27" s="21"/>
      <c r="AD27" s="70">
        <v>0</v>
      </c>
      <c r="AE27" s="21"/>
      <c r="AF27" s="66">
        <f t="shared" si="2"/>
        <v>0</v>
      </c>
      <c r="AG27" s="21"/>
      <c r="AH27" s="70">
        <v>0</v>
      </c>
      <c r="AI27" s="21"/>
      <c r="AJ27" s="66">
        <f t="shared" si="3"/>
        <v>0</v>
      </c>
      <c r="AK27" s="21"/>
      <c r="AL27" s="70">
        <v>1601508</v>
      </c>
      <c r="AM27" s="21"/>
      <c r="AN27" s="70">
        <v>0</v>
      </c>
      <c r="AO27" s="21"/>
      <c r="AP27" s="10">
        <v>12</v>
      </c>
      <c r="AQ27" s="21"/>
      <c r="AR27" s="70">
        <v>8261</v>
      </c>
    </row>
    <row r="28" spans="1:44" ht="8.85" customHeight="1" x14ac:dyDescent="0.3">
      <c r="A28" s="10">
        <v>13</v>
      </c>
      <c r="B28" s="21"/>
      <c r="C28" s="10" t="s">
        <v>97</v>
      </c>
      <c r="D28" s="21"/>
      <c r="E28" s="70">
        <v>4374289</v>
      </c>
      <c r="F28" s="21"/>
      <c r="G28" s="66">
        <f>(E28/$AR28)</f>
        <v>153.31168512547316</v>
      </c>
      <c r="H28" s="21"/>
      <c r="I28" s="66">
        <f>IF(G$60,G28/G$60*100,0)</f>
        <v>78.688299532845534</v>
      </c>
      <c r="J28" s="64"/>
      <c r="K28" s="70">
        <v>6111346</v>
      </c>
      <c r="L28" s="21"/>
      <c r="M28" s="66">
        <f>(K28/$AR28)</f>
        <v>214.19269592037011</v>
      </c>
      <c r="N28" s="21"/>
      <c r="O28" s="66">
        <f>IF(M$60,M28/M$60*100,0)</f>
        <v>207.61508198458642</v>
      </c>
      <c r="P28" s="21"/>
      <c r="Q28" s="70">
        <v>2903693</v>
      </c>
      <c r="R28" s="21"/>
      <c r="S28" s="66">
        <f>(Q28/$AR28)</f>
        <v>101.76969718211132</v>
      </c>
      <c r="T28" s="21"/>
      <c r="U28" s="66">
        <f>IF(S$60,S28/S$60*100,0)</f>
        <v>183.7304892938854</v>
      </c>
      <c r="V28" s="21"/>
      <c r="W28" s="70">
        <f t="shared" si="0"/>
        <v>13389328</v>
      </c>
      <c r="X28" s="21"/>
      <c r="Y28" s="21"/>
      <c r="Z28" s="70">
        <v>3132167</v>
      </c>
      <c r="AA28" s="21"/>
      <c r="AB28" s="66">
        <f t="shared" si="1"/>
        <v>23.393011210121973</v>
      </c>
      <c r="AC28" s="21"/>
      <c r="AD28" s="70">
        <v>7112</v>
      </c>
      <c r="AE28" s="21"/>
      <c r="AF28" s="66">
        <f t="shared" si="2"/>
        <v>5.3116930140183281E-2</v>
      </c>
      <c r="AG28" s="21"/>
      <c r="AH28" s="70">
        <v>0</v>
      </c>
      <c r="AI28" s="21"/>
      <c r="AJ28" s="66">
        <f t="shared" si="3"/>
        <v>0</v>
      </c>
      <c r="AK28" s="21"/>
      <c r="AL28" s="70">
        <v>5265927</v>
      </c>
      <c r="AM28" s="21"/>
      <c r="AN28" s="70">
        <v>717093.17999999993</v>
      </c>
      <c r="AO28" s="21"/>
      <c r="AP28" s="10">
        <v>13</v>
      </c>
      <c r="AQ28" s="21"/>
      <c r="AR28" s="70">
        <v>28532</v>
      </c>
    </row>
    <row r="29" spans="1:44" ht="8.85" customHeight="1" x14ac:dyDescent="0.3">
      <c r="A29" s="10">
        <v>14</v>
      </c>
      <c r="B29" s="21"/>
      <c r="C29" s="10" t="s">
        <v>98</v>
      </c>
      <c r="D29" s="21"/>
      <c r="E29" s="70">
        <v>2583098</v>
      </c>
      <c r="F29" s="21"/>
      <c r="G29" s="66">
        <f>(E29/$AR29)</f>
        <v>394.6673796791444</v>
      </c>
      <c r="H29" s="21"/>
      <c r="I29" s="66">
        <f>IF(G$60,G29/G$60*100,0)</f>
        <v>202.56580548716306</v>
      </c>
      <c r="J29" s="64"/>
      <c r="K29" s="70">
        <v>1051568</v>
      </c>
      <c r="L29" s="21"/>
      <c r="M29" s="66">
        <f>(K29/$AR29)</f>
        <v>160.66737967914437</v>
      </c>
      <c r="N29" s="21"/>
      <c r="O29" s="66">
        <f>IF(M$60,M29/M$60*100,0)</f>
        <v>155.73346729215862</v>
      </c>
      <c r="P29" s="21"/>
      <c r="Q29" s="70">
        <v>443157</v>
      </c>
      <c r="R29" s="21"/>
      <c r="S29" s="66">
        <f>(Q29/$AR29)</f>
        <v>67.709243697478996</v>
      </c>
      <c r="T29" s="21"/>
      <c r="U29" s="66">
        <f>IF(S$60,S29/S$60*100,0)</f>
        <v>122.23926000286302</v>
      </c>
      <c r="V29" s="21"/>
      <c r="W29" s="70">
        <f t="shared" si="0"/>
        <v>4077823</v>
      </c>
      <c r="X29" s="21"/>
      <c r="Y29" s="21"/>
      <c r="Z29" s="70">
        <v>2233293</v>
      </c>
      <c r="AA29" s="21"/>
      <c r="AB29" s="66">
        <f t="shared" si="1"/>
        <v>54.766795910464971</v>
      </c>
      <c r="AC29" s="21"/>
      <c r="AD29" s="70">
        <v>388562</v>
      </c>
      <c r="AE29" s="21"/>
      <c r="AF29" s="66">
        <f t="shared" si="2"/>
        <v>9.5286627202799146</v>
      </c>
      <c r="AG29" s="21"/>
      <c r="AH29" s="70">
        <v>0</v>
      </c>
      <c r="AI29" s="21"/>
      <c r="AJ29" s="66">
        <f t="shared" si="3"/>
        <v>0</v>
      </c>
      <c r="AK29" s="21"/>
      <c r="AL29" s="70">
        <v>1230504</v>
      </c>
      <c r="AM29" s="21"/>
      <c r="AN29" s="70">
        <v>26808.3</v>
      </c>
      <c r="AO29" s="21"/>
      <c r="AP29" s="10">
        <v>14</v>
      </c>
      <c r="AQ29" s="21"/>
      <c r="AR29" s="70">
        <v>6545</v>
      </c>
    </row>
    <row r="30" spans="1:44" ht="8.85" customHeight="1" x14ac:dyDescent="0.3">
      <c r="A30" s="10">
        <v>15</v>
      </c>
      <c r="B30" s="21"/>
      <c r="C30" s="10" t="s">
        <v>99</v>
      </c>
      <c r="D30" s="21"/>
      <c r="E30" s="70">
        <v>25708705</v>
      </c>
      <c r="F30" s="21"/>
      <c r="G30" s="66">
        <f>(E30/$AR30)</f>
        <v>189.37854043741206</v>
      </c>
      <c r="H30" s="21"/>
      <c r="I30" s="66">
        <f>IF(G$60,G30/G$60*100,0)</f>
        <v>97.199866421376839</v>
      </c>
      <c r="J30" s="64"/>
      <c r="K30" s="70">
        <v>12339376</v>
      </c>
      <c r="L30" s="21"/>
      <c r="M30" s="66">
        <f>(K30/$AR30)</f>
        <v>90.895788675020071</v>
      </c>
      <c r="N30" s="21"/>
      <c r="O30" s="66">
        <f>IF(M$60,M30/M$60*100,0)</f>
        <v>88.104482446188015</v>
      </c>
      <c r="P30" s="21"/>
      <c r="Q30" s="70">
        <v>8045467</v>
      </c>
      <c r="R30" s="21"/>
      <c r="S30" s="66">
        <f>(Q30/$AR30)</f>
        <v>59.265482162456813</v>
      </c>
      <c r="T30" s="21"/>
      <c r="U30" s="66">
        <f>IF(S$60,S30/S$60*100,0)</f>
        <v>106.99526811464494</v>
      </c>
      <c r="V30" s="21"/>
      <c r="W30" s="70">
        <f t="shared" si="0"/>
        <v>46093548</v>
      </c>
      <c r="X30" s="21"/>
      <c r="Y30" s="21"/>
      <c r="Z30" s="70">
        <v>16800026</v>
      </c>
      <c r="AA30" s="21"/>
      <c r="AB30" s="66">
        <f t="shared" si="1"/>
        <v>36.447673761195389</v>
      </c>
      <c r="AC30" s="21"/>
      <c r="AD30" s="70">
        <v>262</v>
      </c>
      <c r="AE30" s="21"/>
      <c r="AF30" s="66">
        <f t="shared" si="2"/>
        <v>5.6840927064239009E-4</v>
      </c>
      <c r="AG30" s="21"/>
      <c r="AH30" s="70">
        <v>0</v>
      </c>
      <c r="AI30" s="21"/>
      <c r="AJ30" s="66">
        <f t="shared" si="3"/>
        <v>0</v>
      </c>
      <c r="AK30" s="21"/>
      <c r="AL30" s="70">
        <v>26870060</v>
      </c>
      <c r="AM30" s="21"/>
      <c r="AN30" s="70">
        <v>13728055.879999999</v>
      </c>
      <c r="AO30" s="21"/>
      <c r="AP30" s="10">
        <v>15</v>
      </c>
      <c r="AQ30" s="21"/>
      <c r="AR30" s="70">
        <v>135753</v>
      </c>
    </row>
    <row r="31" spans="1:4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9"/>
      <c r="AQ31" s="21"/>
      <c r="AR31" s="21"/>
    </row>
    <row r="32" spans="1:44" ht="8.85" customHeight="1" x14ac:dyDescent="0.3">
      <c r="A32" s="10">
        <v>16</v>
      </c>
      <c r="B32" s="21"/>
      <c r="C32" s="10" t="s">
        <v>100</v>
      </c>
      <c r="D32" s="21"/>
      <c r="E32" s="70">
        <v>12044420</v>
      </c>
      <c r="F32" s="21"/>
      <c r="G32" s="66">
        <f>(E32/$AR32)</f>
        <v>223.05720688186381</v>
      </c>
      <c r="H32" s="21"/>
      <c r="I32" s="66">
        <f>IF(G$60,G32/G$60*100,0)</f>
        <v>114.48567859465579</v>
      </c>
      <c r="J32" s="64"/>
      <c r="K32" s="70">
        <v>3424582</v>
      </c>
      <c r="L32" s="21"/>
      <c r="M32" s="66">
        <f>(K32/$AR32)</f>
        <v>63.421708613441488</v>
      </c>
      <c r="N32" s="21"/>
      <c r="O32" s="66">
        <f>IF(M$60,M32/M$60*100,0)</f>
        <v>61.474100117201857</v>
      </c>
      <c r="P32" s="21"/>
      <c r="Q32" s="70">
        <v>485012</v>
      </c>
      <c r="R32" s="21"/>
      <c r="S32" s="66">
        <f>(Q32/$AR32)</f>
        <v>8.9822027149656467</v>
      </c>
      <c r="T32" s="21"/>
      <c r="U32" s="66">
        <f>IF(S$60,S32/S$60*100,0)</f>
        <v>16.21606966958322</v>
      </c>
      <c r="V32" s="21"/>
      <c r="W32" s="70">
        <f t="shared" si="0"/>
        <v>15954014</v>
      </c>
      <c r="X32" s="21"/>
      <c r="Y32" s="21"/>
      <c r="Z32" s="70">
        <v>6986311</v>
      </c>
      <c r="AA32" s="21"/>
      <c r="AB32" s="66">
        <f t="shared" si="1"/>
        <v>43.790302553326079</v>
      </c>
      <c r="AC32" s="21"/>
      <c r="AD32" s="70">
        <v>897072</v>
      </c>
      <c r="AE32" s="21"/>
      <c r="AF32" s="66">
        <f t="shared" si="2"/>
        <v>5.6228608048106263</v>
      </c>
      <c r="AG32" s="21"/>
      <c r="AH32" s="70">
        <v>0</v>
      </c>
      <c r="AI32" s="21"/>
      <c r="AJ32" s="66">
        <f t="shared" si="3"/>
        <v>0</v>
      </c>
      <c r="AK32" s="21"/>
      <c r="AL32" s="70">
        <v>5611925</v>
      </c>
      <c r="AM32" s="21"/>
      <c r="AN32" s="70">
        <v>246229.51</v>
      </c>
      <c r="AO32" s="21"/>
      <c r="AP32" s="10">
        <v>16</v>
      </c>
      <c r="AQ32" s="21"/>
      <c r="AR32" s="70">
        <v>53997</v>
      </c>
    </row>
    <row r="33" spans="1:44" ht="8.85" customHeight="1" x14ac:dyDescent="0.3">
      <c r="A33" s="10">
        <v>17</v>
      </c>
      <c r="B33" s="21"/>
      <c r="C33" s="10" t="s">
        <v>101</v>
      </c>
      <c r="D33" s="21"/>
      <c r="E33" s="70">
        <v>0</v>
      </c>
      <c r="F33" s="21"/>
      <c r="G33" s="66">
        <v>0</v>
      </c>
      <c r="H33" s="21"/>
      <c r="I33" s="66">
        <f>IF(G$60,G33/G$60*100,0)</f>
        <v>0</v>
      </c>
      <c r="J33" s="64"/>
      <c r="K33" s="70">
        <v>0</v>
      </c>
      <c r="L33" s="21"/>
      <c r="M33" s="66">
        <v>0</v>
      </c>
      <c r="N33" s="21"/>
      <c r="O33" s="66">
        <f>IF(M$60,M33/M$60*100,0)</f>
        <v>0</v>
      </c>
      <c r="P33" s="21"/>
      <c r="Q33" s="70">
        <v>0</v>
      </c>
      <c r="R33" s="21"/>
      <c r="S33" s="66">
        <v>0</v>
      </c>
      <c r="T33" s="21"/>
      <c r="U33" s="66">
        <f>IF(S$60,S33/S$60*100,0)</f>
        <v>0</v>
      </c>
      <c r="V33" s="21"/>
      <c r="W33" s="70">
        <f t="shared" si="0"/>
        <v>0</v>
      </c>
      <c r="X33" s="21"/>
      <c r="Y33" s="21"/>
      <c r="Z33" s="70">
        <v>0</v>
      </c>
      <c r="AA33" s="21"/>
      <c r="AB33" s="66">
        <f t="shared" si="1"/>
        <v>0</v>
      </c>
      <c r="AC33" s="21"/>
      <c r="AD33" s="70">
        <v>0</v>
      </c>
      <c r="AE33" s="21"/>
      <c r="AF33" s="66">
        <f t="shared" si="2"/>
        <v>0</v>
      </c>
      <c r="AG33" s="21"/>
      <c r="AH33" s="70">
        <v>0</v>
      </c>
      <c r="AI33" s="21"/>
      <c r="AJ33" s="66">
        <f t="shared" si="3"/>
        <v>0</v>
      </c>
      <c r="AK33" s="21"/>
      <c r="AL33" s="70">
        <v>0</v>
      </c>
      <c r="AM33" s="21"/>
      <c r="AN33" s="70">
        <v>0</v>
      </c>
      <c r="AO33" s="21"/>
      <c r="AP33" s="10">
        <v>17</v>
      </c>
      <c r="AQ33" s="21"/>
      <c r="AR33" s="70">
        <v>0</v>
      </c>
    </row>
    <row r="34" spans="1:44" ht="8.85" customHeight="1" x14ac:dyDescent="0.3">
      <c r="A34" s="10">
        <v>18</v>
      </c>
      <c r="B34" s="21"/>
      <c r="C34" s="10" t="s">
        <v>102</v>
      </c>
      <c r="D34" s="21"/>
      <c r="E34" s="70">
        <v>1707964</v>
      </c>
      <c r="F34" s="21"/>
      <c r="G34" s="66">
        <f>(E34/$AR34)</f>
        <v>229.81216361679225</v>
      </c>
      <c r="H34" s="21"/>
      <c r="I34" s="66">
        <f>IF(G$60,G34/G$60*100,0)</f>
        <v>117.95270759805135</v>
      </c>
      <c r="J34" s="64"/>
      <c r="K34" s="70">
        <v>655671</v>
      </c>
      <c r="L34" s="21"/>
      <c r="M34" s="66">
        <f>(K34/$AR34)</f>
        <v>88.222685683530685</v>
      </c>
      <c r="N34" s="21"/>
      <c r="O34" s="66">
        <f>IF(M$60,M34/M$60*100,0)</f>
        <v>85.513467405518114</v>
      </c>
      <c r="P34" s="21"/>
      <c r="Q34" s="70">
        <v>552673</v>
      </c>
      <c r="R34" s="21"/>
      <c r="S34" s="66">
        <f>(Q34/$AR34)</f>
        <v>74.363966630785796</v>
      </c>
      <c r="T34" s="21"/>
      <c r="U34" s="66">
        <f>IF(S$60,S34/S$60*100,0)</f>
        <v>134.25340109305205</v>
      </c>
      <c r="V34" s="21"/>
      <c r="W34" s="70">
        <f t="shared" si="0"/>
        <v>2916308</v>
      </c>
      <c r="X34" s="21"/>
      <c r="Y34" s="21"/>
      <c r="Z34" s="70">
        <v>508908</v>
      </c>
      <c r="AA34" s="21"/>
      <c r="AB34" s="66">
        <f t="shared" si="1"/>
        <v>17.450420188814075</v>
      </c>
      <c r="AC34" s="21"/>
      <c r="AD34" s="70">
        <v>78602</v>
      </c>
      <c r="AE34" s="21"/>
      <c r="AF34" s="66">
        <f t="shared" si="2"/>
        <v>2.6952571539082979</v>
      </c>
      <c r="AG34" s="21"/>
      <c r="AH34" s="70">
        <v>0</v>
      </c>
      <c r="AI34" s="21"/>
      <c r="AJ34" s="66">
        <f t="shared" si="3"/>
        <v>0</v>
      </c>
      <c r="AK34" s="21"/>
      <c r="AL34" s="70">
        <v>265073</v>
      </c>
      <c r="AM34" s="21"/>
      <c r="AN34" s="70">
        <v>0</v>
      </c>
      <c r="AO34" s="21"/>
      <c r="AP34" s="10">
        <v>18</v>
      </c>
      <c r="AQ34" s="21"/>
      <c r="AR34" s="70">
        <v>7432</v>
      </c>
    </row>
    <row r="35" spans="1:44" ht="8.85" customHeight="1" x14ac:dyDescent="0.3">
      <c r="A35" s="10">
        <v>19</v>
      </c>
      <c r="B35" s="21"/>
      <c r="C35" s="10" t="s">
        <v>103</v>
      </c>
      <c r="D35" s="21"/>
      <c r="E35" s="70">
        <v>14192889</v>
      </c>
      <c r="F35" s="21"/>
      <c r="G35" s="66">
        <f>(E35/$AR35)</f>
        <v>175.69153163413094</v>
      </c>
      <c r="H35" s="21"/>
      <c r="I35" s="66">
        <f>IF(G$60,G35/G$60*100,0)</f>
        <v>90.174912990463639</v>
      </c>
      <c r="J35" s="64"/>
      <c r="K35" s="70">
        <v>6986217</v>
      </c>
      <c r="L35" s="21"/>
      <c r="M35" s="66">
        <f>(K35/$AR35)</f>
        <v>86.481277001349298</v>
      </c>
      <c r="N35" s="21"/>
      <c r="O35" s="66">
        <f>IF(M$60,M35/M$60*100,0)</f>
        <v>83.825535402205688</v>
      </c>
      <c r="P35" s="21"/>
      <c r="Q35" s="70">
        <v>5243381</v>
      </c>
      <c r="R35" s="21"/>
      <c r="S35" s="66">
        <f>(Q35/$AR35)</f>
        <v>64.9069853805875</v>
      </c>
      <c r="T35" s="21"/>
      <c r="U35" s="66">
        <f>IF(S$60,S35/S$60*100,0)</f>
        <v>117.18018735210119</v>
      </c>
      <c r="V35" s="21"/>
      <c r="W35" s="70">
        <f t="shared" si="0"/>
        <v>26422487</v>
      </c>
      <c r="X35" s="21"/>
      <c r="Y35" s="21"/>
      <c r="Z35" s="70">
        <v>12111305</v>
      </c>
      <c r="AA35" s="21"/>
      <c r="AB35" s="66">
        <f t="shared" si="1"/>
        <v>45.837112153749949</v>
      </c>
      <c r="AC35" s="21"/>
      <c r="AD35" s="70">
        <v>61390</v>
      </c>
      <c r="AE35" s="21"/>
      <c r="AF35" s="66">
        <f t="shared" si="2"/>
        <v>0.23233997617256846</v>
      </c>
      <c r="AG35" s="21"/>
      <c r="AH35" s="70">
        <v>0</v>
      </c>
      <c r="AI35" s="21"/>
      <c r="AJ35" s="66">
        <f t="shared" si="3"/>
        <v>0</v>
      </c>
      <c r="AK35" s="21"/>
      <c r="AL35" s="70">
        <v>8031386</v>
      </c>
      <c r="AM35" s="21"/>
      <c r="AN35" s="70">
        <v>886438.62</v>
      </c>
      <c r="AO35" s="21"/>
      <c r="AP35" s="10">
        <v>19</v>
      </c>
      <c r="AQ35" s="21"/>
      <c r="AR35" s="70">
        <v>80783</v>
      </c>
    </row>
    <row r="36" spans="1:44" ht="8.85" customHeight="1" x14ac:dyDescent="0.3">
      <c r="A36" s="10">
        <v>20</v>
      </c>
      <c r="B36" s="21"/>
      <c r="C36" s="10" t="s">
        <v>104</v>
      </c>
      <c r="D36" s="21"/>
      <c r="E36" s="70">
        <v>7064401</v>
      </c>
      <c r="F36" s="21"/>
      <c r="G36" s="66">
        <f>(E36/$AR36)</f>
        <v>169.17884426563211</v>
      </c>
      <c r="H36" s="21"/>
      <c r="I36" s="66">
        <f>IF(G$60,G36/G$60*100,0)</f>
        <v>86.832230441532047</v>
      </c>
      <c r="J36" s="64"/>
      <c r="K36" s="70">
        <v>4779443</v>
      </c>
      <c r="L36" s="21"/>
      <c r="M36" s="66">
        <f>(K36/$AR36)</f>
        <v>114.45848600234692</v>
      </c>
      <c r="N36" s="21"/>
      <c r="O36" s="66">
        <f>IF(M$60,M36/M$60*100,0)</f>
        <v>110.94359615345294</v>
      </c>
      <c r="P36" s="21"/>
      <c r="Q36" s="70">
        <v>863326</v>
      </c>
      <c r="R36" s="21"/>
      <c r="S36" s="66">
        <f>(Q36/$AR36)</f>
        <v>20.675000598702013</v>
      </c>
      <c r="T36" s="21"/>
      <c r="U36" s="66">
        <f>IF(S$60,S36/S$60*100,0)</f>
        <v>37.325727415238909</v>
      </c>
      <c r="V36" s="21"/>
      <c r="W36" s="70">
        <f t="shared" si="0"/>
        <v>12707170</v>
      </c>
      <c r="X36" s="21"/>
      <c r="Y36" s="21"/>
      <c r="Z36" s="70">
        <v>4648924</v>
      </c>
      <c r="AA36" s="21"/>
      <c r="AB36" s="66">
        <f t="shared" si="1"/>
        <v>36.585046080283803</v>
      </c>
      <c r="AC36" s="21"/>
      <c r="AD36" s="70">
        <v>99255</v>
      </c>
      <c r="AE36" s="21"/>
      <c r="AF36" s="66">
        <f t="shared" si="2"/>
        <v>0.781094452974187</v>
      </c>
      <c r="AG36" s="21"/>
      <c r="AH36" s="70">
        <v>0</v>
      </c>
      <c r="AI36" s="21"/>
      <c r="AJ36" s="66">
        <f t="shared" si="3"/>
        <v>0</v>
      </c>
      <c r="AK36" s="21"/>
      <c r="AL36" s="70">
        <v>5242093</v>
      </c>
      <c r="AM36" s="21"/>
      <c r="AN36" s="70">
        <v>8228.64</v>
      </c>
      <c r="AO36" s="21"/>
      <c r="AP36" s="10">
        <v>20</v>
      </c>
      <c r="AQ36" s="21"/>
      <c r="AR36" s="70">
        <v>41757</v>
      </c>
    </row>
    <row r="37" spans="1:44" ht="8.85" customHeight="1" x14ac:dyDescent="0.3">
      <c r="A37" s="29"/>
      <c r="B37" s="21"/>
      <c r="D37" s="21"/>
      <c r="E37" s="21"/>
      <c r="F37" s="21"/>
      <c r="G37" s="21"/>
      <c r="H37" s="21"/>
      <c r="I37" s="21"/>
      <c r="J37" s="21"/>
      <c r="K37" s="21"/>
      <c r="L37" s="21"/>
      <c r="M37" s="21"/>
      <c r="N37" s="21"/>
      <c r="O37" s="21"/>
      <c r="P37" s="21"/>
      <c r="Q37" s="21"/>
      <c r="R37" s="21"/>
      <c r="S37" s="66"/>
      <c r="T37" s="21"/>
      <c r="U37" s="66"/>
      <c r="V37" s="21"/>
      <c r="W37" s="21"/>
      <c r="X37" s="21"/>
      <c r="Y37" s="21"/>
      <c r="Z37" s="21"/>
      <c r="AA37" s="21"/>
      <c r="AB37" s="21"/>
      <c r="AC37" s="21"/>
      <c r="AD37" s="21"/>
      <c r="AE37" s="21"/>
      <c r="AF37" s="21"/>
      <c r="AG37" s="21"/>
      <c r="AH37" s="21"/>
      <c r="AI37" s="21"/>
      <c r="AJ37" s="21"/>
      <c r="AK37" s="21"/>
      <c r="AL37" s="21"/>
      <c r="AM37" s="21"/>
      <c r="AN37" s="21"/>
      <c r="AO37" s="21"/>
      <c r="AP37" s="29"/>
      <c r="AQ37" s="21"/>
      <c r="AR37" s="27"/>
    </row>
    <row r="38" spans="1:44" ht="8.85" customHeight="1" x14ac:dyDescent="0.3">
      <c r="A38" s="10">
        <v>21</v>
      </c>
      <c r="B38" s="21"/>
      <c r="C38" s="10" t="s">
        <v>105</v>
      </c>
      <c r="D38" s="21"/>
      <c r="E38" s="70">
        <v>981471</v>
      </c>
      <c r="F38" s="21"/>
      <c r="G38" s="66">
        <f>(E38/$AR38)</f>
        <v>58.996814138013946</v>
      </c>
      <c r="H38" s="21"/>
      <c r="I38" s="66">
        <f>IF(G$60,G38/G$60*100,0)</f>
        <v>30.280529358060761</v>
      </c>
      <c r="J38" s="64"/>
      <c r="K38" s="70">
        <v>913676</v>
      </c>
      <c r="L38" s="21"/>
      <c r="M38" s="66">
        <f>(K38/$AR38)</f>
        <v>54.92161577302236</v>
      </c>
      <c r="N38" s="21"/>
      <c r="O38" s="66">
        <f>IF(M$60,M38/M$60*100,0)</f>
        <v>53.235035454622093</v>
      </c>
      <c r="P38" s="21"/>
      <c r="Q38" s="70">
        <v>943999</v>
      </c>
      <c r="R38" s="21"/>
      <c r="S38" s="66">
        <f>(Q38/$AR38)</f>
        <v>56.744349603270017</v>
      </c>
      <c r="T38" s="21"/>
      <c r="U38" s="66">
        <f>IF(S$60,S38/S$60*100,0)</f>
        <v>102.44372741540077</v>
      </c>
      <c r="V38" s="21"/>
      <c r="W38" s="70">
        <f t="shared" si="0"/>
        <v>2839146</v>
      </c>
      <c r="X38" s="21"/>
      <c r="Y38" s="21"/>
      <c r="Z38" s="70">
        <v>740174</v>
      </c>
      <c r="AA38" s="21"/>
      <c r="AB38" s="66">
        <f t="shared" si="1"/>
        <v>26.070304239373389</v>
      </c>
      <c r="AC38" s="21"/>
      <c r="AD38" s="70">
        <v>0</v>
      </c>
      <c r="AE38" s="21"/>
      <c r="AF38" s="66">
        <f t="shared" si="2"/>
        <v>0</v>
      </c>
      <c r="AG38" s="21"/>
      <c r="AH38" s="70">
        <v>0</v>
      </c>
      <c r="AI38" s="21"/>
      <c r="AJ38" s="66">
        <f t="shared" si="3"/>
        <v>0</v>
      </c>
      <c r="AK38" s="21"/>
      <c r="AL38" s="70">
        <v>2202917</v>
      </c>
      <c r="AM38" s="21"/>
      <c r="AN38" s="70">
        <v>2581.92</v>
      </c>
      <c r="AO38" s="21"/>
      <c r="AP38" s="10">
        <v>21</v>
      </c>
      <c r="AQ38" s="21"/>
      <c r="AR38" s="70">
        <v>16636</v>
      </c>
    </row>
    <row r="39" spans="1:44" ht="8.85" customHeight="1" x14ac:dyDescent="0.3">
      <c r="A39" s="10">
        <v>22</v>
      </c>
      <c r="B39" s="21"/>
      <c r="C39" s="10" t="s">
        <v>106</v>
      </c>
      <c r="D39" s="21"/>
      <c r="E39" s="70">
        <v>4008409</v>
      </c>
      <c r="F39" s="21"/>
      <c r="G39" s="66">
        <f>(E39/$AR39)</f>
        <v>313.32830454154617</v>
      </c>
      <c r="H39" s="21"/>
      <c r="I39" s="66">
        <f>IF(G$60,G39/G$60*100,0)</f>
        <v>160.81795369808566</v>
      </c>
      <c r="J39" s="64"/>
      <c r="K39" s="70">
        <v>1959383</v>
      </c>
      <c r="L39" s="21"/>
      <c r="M39" s="66">
        <f>(K39/$AR39)</f>
        <v>153.16055655436566</v>
      </c>
      <c r="N39" s="21"/>
      <c r="O39" s="66">
        <f>IF(M$60,M39/M$60*100,0)</f>
        <v>148.4571701626144</v>
      </c>
      <c r="P39" s="21"/>
      <c r="Q39" s="70">
        <v>961761</v>
      </c>
      <c r="R39" s="21"/>
      <c r="S39" s="66">
        <f>(Q39/$AR39)</f>
        <v>75.178691471898688</v>
      </c>
      <c r="T39" s="21"/>
      <c r="U39" s="66">
        <f>IF(S$60,S39/S$60*100,0)</f>
        <v>135.72426912000211</v>
      </c>
      <c r="V39" s="21"/>
      <c r="W39" s="70">
        <f t="shared" si="0"/>
        <v>6929553</v>
      </c>
      <c r="X39" s="21"/>
      <c r="Y39" s="21"/>
      <c r="Z39" s="70">
        <v>4057557</v>
      </c>
      <c r="AA39" s="21"/>
      <c r="AB39" s="66">
        <f t="shared" si="1"/>
        <v>58.554382945047102</v>
      </c>
      <c r="AC39" s="21"/>
      <c r="AD39" s="70">
        <v>0</v>
      </c>
      <c r="AE39" s="21"/>
      <c r="AF39" s="66">
        <f t="shared" si="2"/>
        <v>0</v>
      </c>
      <c r="AG39" s="21"/>
      <c r="AH39" s="70">
        <v>254757</v>
      </c>
      <c r="AI39" s="21"/>
      <c r="AJ39" s="66">
        <f t="shared" si="3"/>
        <v>3.6763843208934257</v>
      </c>
      <c r="AK39" s="21"/>
      <c r="AL39" s="70">
        <v>1721013</v>
      </c>
      <c r="AM39" s="21"/>
      <c r="AN39" s="70">
        <v>1068.83</v>
      </c>
      <c r="AO39" s="21"/>
      <c r="AP39" s="10">
        <v>22</v>
      </c>
      <c r="AQ39" s="21"/>
      <c r="AR39" s="70">
        <v>12793</v>
      </c>
    </row>
    <row r="40" spans="1:44" ht="8.85" customHeight="1" x14ac:dyDescent="0.3">
      <c r="A40" s="10">
        <v>23</v>
      </c>
      <c r="B40" s="21"/>
      <c r="C40" s="10" t="s">
        <v>107</v>
      </c>
      <c r="D40" s="21"/>
      <c r="E40" s="70">
        <v>16824756</v>
      </c>
      <c r="F40" s="21"/>
      <c r="G40" s="66">
        <f>(E40/$AR40)</f>
        <v>92.954453038674032</v>
      </c>
      <c r="H40" s="21"/>
      <c r="I40" s="66">
        <f>IF(G$60,G40/G$60*100,0)</f>
        <v>47.709526104502345</v>
      </c>
      <c r="J40" s="64"/>
      <c r="K40" s="70">
        <v>13899328</v>
      </c>
      <c r="L40" s="21"/>
      <c r="M40" s="66">
        <f>(K40/$AR40)</f>
        <v>76.79186740331491</v>
      </c>
      <c r="N40" s="21"/>
      <c r="O40" s="66">
        <f>IF(M$60,M40/M$60*100,0)</f>
        <v>74.433676546168783</v>
      </c>
      <c r="P40" s="21"/>
      <c r="Q40" s="70">
        <v>10814758</v>
      </c>
      <c r="R40" s="21"/>
      <c r="S40" s="66">
        <f>(Q40/$AR40)</f>
        <v>59.750044198895026</v>
      </c>
      <c r="T40" s="21"/>
      <c r="U40" s="66">
        <f>IF(S$60,S40/S$60*100,0)</f>
        <v>107.8700748843725</v>
      </c>
      <c r="V40" s="21"/>
      <c r="W40" s="70">
        <f t="shared" si="0"/>
        <v>41538842</v>
      </c>
      <c r="X40" s="21"/>
      <c r="Y40" s="21"/>
      <c r="Z40" s="70">
        <v>17570604</v>
      </c>
      <c r="AA40" s="21"/>
      <c r="AB40" s="66">
        <f t="shared" si="1"/>
        <v>42.299214792747478</v>
      </c>
      <c r="AC40" s="21"/>
      <c r="AD40" s="70">
        <v>79945</v>
      </c>
      <c r="AE40" s="21"/>
      <c r="AF40" s="66">
        <f t="shared" si="2"/>
        <v>0.19245842240859773</v>
      </c>
      <c r="AG40" s="21"/>
      <c r="AH40" s="70">
        <v>0</v>
      </c>
      <c r="AI40" s="21"/>
      <c r="AJ40" s="66">
        <f t="shared" si="3"/>
        <v>0</v>
      </c>
      <c r="AK40" s="21"/>
      <c r="AL40" s="70">
        <v>20258543</v>
      </c>
      <c r="AM40" s="21"/>
      <c r="AN40" s="70">
        <v>11356950.270000001</v>
      </c>
      <c r="AO40" s="21"/>
      <c r="AP40" s="10">
        <v>23</v>
      </c>
      <c r="AQ40" s="21"/>
      <c r="AR40" s="70">
        <v>181000</v>
      </c>
    </row>
    <row r="41" spans="1:44" ht="8.85" customHeight="1" x14ac:dyDescent="0.3">
      <c r="A41" s="10">
        <v>24</v>
      </c>
      <c r="B41" s="21"/>
      <c r="C41" s="10" t="s">
        <v>108</v>
      </c>
      <c r="D41" s="21"/>
      <c r="E41" s="70">
        <v>39695812</v>
      </c>
      <c r="F41" s="21"/>
      <c r="G41" s="66">
        <f>(E41/$AR41)</f>
        <v>161.98801896724802</v>
      </c>
      <c r="H41" s="21"/>
      <c r="I41" s="66">
        <f>IF(G$60,G41/G$60*100,0)</f>
        <v>83.141488835603425</v>
      </c>
      <c r="J41" s="64"/>
      <c r="K41" s="70">
        <v>33534598</v>
      </c>
      <c r="L41" s="21"/>
      <c r="M41" s="66">
        <f>(K41/$AR41)</f>
        <v>136.84574828405167</v>
      </c>
      <c r="N41" s="21"/>
      <c r="O41" s="66">
        <f>IF(M$60,M41/M$60*100,0)</f>
        <v>132.64337108767629</v>
      </c>
      <c r="P41" s="21"/>
      <c r="Q41" s="70">
        <v>21940231</v>
      </c>
      <c r="R41" s="21"/>
      <c r="S41" s="66">
        <f>(Q41/$AR41)</f>
        <v>89.532229631020101</v>
      </c>
      <c r="T41" s="21"/>
      <c r="U41" s="66">
        <f>IF(S$60,S41/S$60*100,0)</f>
        <v>161.63750913244647</v>
      </c>
      <c r="V41" s="21"/>
      <c r="W41" s="70">
        <f t="shared" si="0"/>
        <v>95170641</v>
      </c>
      <c r="X41" s="21"/>
      <c r="Y41" s="21"/>
      <c r="Z41" s="70">
        <v>29816485</v>
      </c>
      <c r="AA41" s="21"/>
      <c r="AB41" s="66">
        <f t="shared" si="1"/>
        <v>31.329498978576808</v>
      </c>
      <c r="AC41" s="21"/>
      <c r="AD41" s="70">
        <v>1470238</v>
      </c>
      <c r="AE41" s="21"/>
      <c r="AF41" s="66">
        <f t="shared" si="2"/>
        <v>1.5448440659341571</v>
      </c>
      <c r="AG41" s="21"/>
      <c r="AH41" s="70">
        <v>0</v>
      </c>
      <c r="AI41" s="21"/>
      <c r="AJ41" s="66">
        <f t="shared" si="3"/>
        <v>0</v>
      </c>
      <c r="AK41" s="21"/>
      <c r="AL41" s="70">
        <v>43857874</v>
      </c>
      <c r="AM41" s="21"/>
      <c r="AN41" s="70">
        <v>2833741.6800000006</v>
      </c>
      <c r="AO41" s="21"/>
      <c r="AP41" s="10">
        <v>24</v>
      </c>
      <c r="AQ41" s="21"/>
      <c r="AR41" s="70">
        <v>245054</v>
      </c>
    </row>
    <row r="42" spans="1:44" ht="8.85" customHeight="1" x14ac:dyDescent="0.3">
      <c r="A42" s="10">
        <v>25</v>
      </c>
      <c r="B42" s="21"/>
      <c r="C42" s="10" t="s">
        <v>109</v>
      </c>
      <c r="D42" s="21"/>
      <c r="E42" s="70">
        <v>1690850</v>
      </c>
      <c r="F42" s="21"/>
      <c r="G42" s="66">
        <f>(E42/$AR42)</f>
        <v>435.89842742974992</v>
      </c>
      <c r="H42" s="21"/>
      <c r="I42" s="66">
        <f>IF(G$60,G42/G$60*100,0)</f>
        <v>223.72793042759031</v>
      </c>
      <c r="J42" s="64"/>
      <c r="K42" s="70">
        <v>534443</v>
      </c>
      <c r="L42" s="21"/>
      <c r="M42" s="66">
        <f>(K42/$AR42)</f>
        <v>137.77855117298273</v>
      </c>
      <c r="N42" s="21"/>
      <c r="O42" s="66">
        <f>IF(M$60,M42/M$60*100,0)</f>
        <v>133.54752866143821</v>
      </c>
      <c r="P42" s="21"/>
      <c r="Q42" s="70">
        <v>999963</v>
      </c>
      <c r="R42" s="21"/>
      <c r="S42" s="66">
        <f>(Q42/$AR42)</f>
        <v>257.78886310904875</v>
      </c>
      <c r="T42" s="21"/>
      <c r="U42" s="66">
        <f>IF(S$60,S42/S$60*100,0)</f>
        <v>465.40055895798986</v>
      </c>
      <c r="V42" s="21"/>
      <c r="W42" s="70">
        <f t="shared" si="0"/>
        <v>3225256</v>
      </c>
      <c r="X42" s="21"/>
      <c r="Y42" s="21"/>
      <c r="Z42" s="70">
        <v>875780</v>
      </c>
      <c r="AA42" s="21"/>
      <c r="AB42" s="66">
        <f t="shared" si="1"/>
        <v>27.153813526740201</v>
      </c>
      <c r="AC42" s="21"/>
      <c r="AD42" s="70">
        <v>0</v>
      </c>
      <c r="AE42" s="21"/>
      <c r="AF42" s="66">
        <f t="shared" si="2"/>
        <v>0</v>
      </c>
      <c r="AG42" s="21"/>
      <c r="AH42" s="70">
        <v>0</v>
      </c>
      <c r="AI42" s="21"/>
      <c r="AJ42" s="66">
        <f t="shared" si="3"/>
        <v>0</v>
      </c>
      <c r="AK42" s="21"/>
      <c r="AL42" s="70">
        <v>410675</v>
      </c>
      <c r="AM42" s="21"/>
      <c r="AN42" s="70">
        <v>23252.959999999999</v>
      </c>
      <c r="AO42" s="21"/>
      <c r="AP42" s="10">
        <v>25</v>
      </c>
      <c r="AQ42" s="21"/>
      <c r="AR42" s="70">
        <v>3879</v>
      </c>
    </row>
    <row r="43" spans="1:44"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9"/>
      <c r="AQ43" s="21"/>
      <c r="AR43" s="27"/>
    </row>
    <row r="44" spans="1:44" ht="8.85" customHeight="1" x14ac:dyDescent="0.3">
      <c r="A44" s="10">
        <v>26</v>
      </c>
      <c r="B44" s="21"/>
      <c r="C44" s="10" t="s">
        <v>110</v>
      </c>
      <c r="D44" s="21"/>
      <c r="E44" s="70">
        <v>5221149</v>
      </c>
      <c r="F44" s="21"/>
      <c r="G44" s="66">
        <f>(E44/$AR44)</f>
        <v>166.11991727648743</v>
      </c>
      <c r="H44" s="21"/>
      <c r="I44" s="66">
        <f>IF(G$60,G44/G$60*100,0)</f>
        <v>85.262214672845346</v>
      </c>
      <c r="J44" s="64"/>
      <c r="K44" s="70">
        <v>2234528</v>
      </c>
      <c r="L44" s="21"/>
      <c r="M44" s="66">
        <f>(K44/$AR44)</f>
        <v>71.095386573337578</v>
      </c>
      <c r="N44" s="21"/>
      <c r="O44" s="66">
        <f>IF(M$60,M44/M$60*100,0)</f>
        <v>68.912128159761394</v>
      </c>
      <c r="P44" s="21"/>
      <c r="Q44" s="70">
        <v>2910247</v>
      </c>
      <c r="R44" s="21"/>
      <c r="S44" s="66">
        <f>(Q44/$AR44)</f>
        <v>92.594559338211894</v>
      </c>
      <c r="T44" s="21"/>
      <c r="U44" s="66">
        <f>IF(S$60,S44/S$60*100,0)</f>
        <v>167.16610311533634</v>
      </c>
      <c r="V44" s="21"/>
      <c r="W44" s="70">
        <f t="shared" si="0"/>
        <v>10365924</v>
      </c>
      <c r="X44" s="21"/>
      <c r="Y44" s="21"/>
      <c r="Z44" s="70">
        <v>8589050</v>
      </c>
      <c r="AA44" s="21"/>
      <c r="AB44" s="66">
        <f t="shared" si="1"/>
        <v>82.858508320145901</v>
      </c>
      <c r="AC44" s="21"/>
      <c r="AD44" s="70">
        <v>0</v>
      </c>
      <c r="AE44" s="21"/>
      <c r="AF44" s="66">
        <f t="shared" si="2"/>
        <v>0</v>
      </c>
      <c r="AG44" s="21"/>
      <c r="AH44" s="70">
        <v>0</v>
      </c>
      <c r="AI44" s="21"/>
      <c r="AJ44" s="66">
        <f t="shared" si="3"/>
        <v>0</v>
      </c>
      <c r="AK44" s="21"/>
      <c r="AL44" s="70">
        <v>2818135</v>
      </c>
      <c r="AM44" s="21"/>
      <c r="AN44" s="70">
        <v>127940.07</v>
      </c>
      <c r="AO44" s="21"/>
      <c r="AP44" s="10">
        <v>26</v>
      </c>
      <c r="AQ44" s="21"/>
      <c r="AR44" s="70">
        <v>31430</v>
      </c>
    </row>
    <row r="45" spans="1:44" ht="8.85" customHeight="1" x14ac:dyDescent="0.3">
      <c r="A45" s="10">
        <v>27</v>
      </c>
      <c r="B45" s="21"/>
      <c r="C45" s="10" t="s">
        <v>111</v>
      </c>
      <c r="D45" s="21"/>
      <c r="E45" s="70">
        <v>1749940</v>
      </c>
      <c r="F45" s="21"/>
      <c r="G45" s="66">
        <f>(E45/$AR45)</f>
        <v>141.18112141992739</v>
      </c>
      <c r="H45" s="21"/>
      <c r="I45" s="66">
        <f>IF(G$60,G45/G$60*100,0)</f>
        <v>72.462202483667298</v>
      </c>
      <c r="J45" s="64"/>
      <c r="K45" s="70">
        <v>1041994</v>
      </c>
      <c r="L45" s="21"/>
      <c r="M45" s="66">
        <f>(K45/$AR45)</f>
        <v>84.065671641791042</v>
      </c>
      <c r="N45" s="21"/>
      <c r="O45" s="66">
        <f>IF(M$60,M45/M$60*100,0)</f>
        <v>81.484110534228208</v>
      </c>
      <c r="P45" s="21"/>
      <c r="Q45" s="70">
        <v>133928</v>
      </c>
      <c r="R45" s="21"/>
      <c r="S45" s="66">
        <f>(Q45/$AR45)</f>
        <v>10.805002016942316</v>
      </c>
      <c r="T45" s="21"/>
      <c r="U45" s="66">
        <f>IF(S$60,S45/S$60*100,0)</f>
        <v>19.506870535752981</v>
      </c>
      <c r="V45" s="21"/>
      <c r="W45" s="70">
        <f t="shared" si="0"/>
        <v>2925862</v>
      </c>
      <c r="X45" s="21"/>
      <c r="Y45" s="21"/>
      <c r="Z45" s="70">
        <v>880000</v>
      </c>
      <c r="AA45" s="21"/>
      <c r="AB45" s="66">
        <f t="shared" si="1"/>
        <v>30.076606483832798</v>
      </c>
      <c r="AC45" s="21"/>
      <c r="AD45" s="70">
        <v>0</v>
      </c>
      <c r="AE45" s="21"/>
      <c r="AF45" s="66">
        <f t="shared" si="2"/>
        <v>0</v>
      </c>
      <c r="AG45" s="21"/>
      <c r="AH45" s="70">
        <v>0</v>
      </c>
      <c r="AI45" s="21"/>
      <c r="AJ45" s="66">
        <f t="shared" si="3"/>
        <v>0</v>
      </c>
      <c r="AK45" s="21"/>
      <c r="AL45" s="70">
        <v>1141314</v>
      </c>
      <c r="AM45" s="21"/>
      <c r="AN45" s="70">
        <v>0</v>
      </c>
      <c r="AO45" s="21"/>
      <c r="AP45" s="10">
        <v>27</v>
      </c>
      <c r="AQ45" s="21"/>
      <c r="AR45" s="70">
        <v>12395</v>
      </c>
    </row>
    <row r="46" spans="1:44" ht="8.85" customHeight="1" x14ac:dyDescent="0.3">
      <c r="A46" s="10">
        <v>28</v>
      </c>
      <c r="B46" s="21"/>
      <c r="C46" s="10" t="s">
        <v>112</v>
      </c>
      <c r="D46" s="21"/>
      <c r="E46" s="70">
        <v>9857158</v>
      </c>
      <c r="F46" s="21"/>
      <c r="G46" s="66">
        <f>(E46/$AR46)</f>
        <v>104.21921950497457</v>
      </c>
      <c r="H46" s="21"/>
      <c r="I46" s="66">
        <f>IF(G$60,G46/G$60*100,0)</f>
        <v>53.491246637691717</v>
      </c>
      <c r="J46" s="64"/>
      <c r="K46" s="70">
        <v>7473962</v>
      </c>
      <c r="L46" s="21"/>
      <c r="M46" s="66">
        <f>(K46/$AR46)</f>
        <v>79.02181199183768</v>
      </c>
      <c r="N46" s="21"/>
      <c r="O46" s="66">
        <f>IF(M$60,M46/M$60*100,0)</f>
        <v>76.595142074103293</v>
      </c>
      <c r="P46" s="21"/>
      <c r="Q46" s="70">
        <v>8156267</v>
      </c>
      <c r="R46" s="21"/>
      <c r="S46" s="66">
        <f t="shared" ref="S46:S57" si="4">(Q46/$AR46)</f>
        <v>86.235787314576925</v>
      </c>
      <c r="T46" s="21"/>
      <c r="U46" s="66">
        <f>IF(S$60,S46/S$60*100,0)</f>
        <v>155.68625864729088</v>
      </c>
      <c r="V46" s="21"/>
      <c r="W46" s="70">
        <f t="shared" si="0"/>
        <v>25487387</v>
      </c>
      <c r="X46" s="21"/>
      <c r="Y46" s="21"/>
      <c r="Z46" s="70">
        <v>12895605</v>
      </c>
      <c r="AA46" s="21"/>
      <c r="AB46" s="66">
        <f t="shared" si="1"/>
        <v>50.596026183460864</v>
      </c>
      <c r="AC46" s="21"/>
      <c r="AD46" s="70">
        <v>0</v>
      </c>
      <c r="AE46" s="21"/>
      <c r="AF46" s="66">
        <f t="shared" si="2"/>
        <v>0</v>
      </c>
      <c r="AG46" s="21"/>
      <c r="AH46" s="70">
        <v>0</v>
      </c>
      <c r="AI46" s="21"/>
      <c r="AJ46" s="66">
        <f t="shared" si="3"/>
        <v>0</v>
      </c>
      <c r="AK46" s="21"/>
      <c r="AL46" s="70">
        <v>20577333</v>
      </c>
      <c r="AM46" s="21"/>
      <c r="AN46" s="70">
        <v>88190.510000000009</v>
      </c>
      <c r="AO46" s="21"/>
      <c r="AP46" s="10">
        <v>28</v>
      </c>
      <c r="AQ46" s="21"/>
      <c r="AR46" s="70">
        <v>94581</v>
      </c>
    </row>
    <row r="47" spans="1:44" ht="8.85" customHeight="1" x14ac:dyDescent="0.3">
      <c r="A47" s="10">
        <v>29</v>
      </c>
      <c r="B47" s="21"/>
      <c r="C47" s="10" t="s">
        <v>113</v>
      </c>
      <c r="D47" s="21"/>
      <c r="E47" s="70">
        <v>2812270</v>
      </c>
      <c r="F47" s="21"/>
      <c r="G47" s="66">
        <f>(E47/$AR47)</f>
        <v>155.85624030148526</v>
      </c>
      <c r="H47" s="21"/>
      <c r="I47" s="66">
        <f>IF(G$60,G47/G$60*100,0)</f>
        <v>79.9943103545518</v>
      </c>
      <c r="J47" s="64"/>
      <c r="K47" s="70">
        <v>1357272</v>
      </c>
      <c r="L47" s="21"/>
      <c r="M47" s="66">
        <f>(K47/$AR47)</f>
        <v>75.220128574595435</v>
      </c>
      <c r="N47" s="21"/>
      <c r="O47" s="66">
        <f>IF(M$60,M47/M$60*100,0)</f>
        <v>72.910204028206422</v>
      </c>
      <c r="P47" s="21"/>
      <c r="Q47" s="70">
        <v>602040</v>
      </c>
      <c r="R47" s="21"/>
      <c r="S47" s="66">
        <f t="shared" si="4"/>
        <v>33.36510751496342</v>
      </c>
      <c r="T47" s="21"/>
      <c r="U47" s="66">
        <f>IF(S$60,S47/S$60*100,0)</f>
        <v>60.235882574138799</v>
      </c>
      <c r="V47" s="21"/>
      <c r="W47" s="70">
        <f t="shared" si="0"/>
        <v>4771582</v>
      </c>
      <c r="X47" s="21"/>
      <c r="Y47" s="21"/>
      <c r="Z47" s="70">
        <v>2312607</v>
      </c>
      <c r="AA47" s="21"/>
      <c r="AB47" s="66">
        <f t="shared" si="1"/>
        <v>48.466252911508171</v>
      </c>
      <c r="AC47" s="21"/>
      <c r="AD47" s="70">
        <v>0</v>
      </c>
      <c r="AE47" s="21"/>
      <c r="AF47" s="66">
        <f t="shared" si="2"/>
        <v>0</v>
      </c>
      <c r="AG47" s="21"/>
      <c r="AH47" s="70">
        <v>0</v>
      </c>
      <c r="AI47" s="21"/>
      <c r="AJ47" s="66">
        <f t="shared" si="3"/>
        <v>0</v>
      </c>
      <c r="AK47" s="21"/>
      <c r="AL47" s="70">
        <v>1592269</v>
      </c>
      <c r="AM47" s="21"/>
      <c r="AN47" s="70">
        <v>0</v>
      </c>
      <c r="AO47" s="21"/>
      <c r="AP47" s="10">
        <v>29</v>
      </c>
      <c r="AQ47" s="21"/>
      <c r="AR47" s="70">
        <v>18044</v>
      </c>
    </row>
    <row r="48" spans="1:44" ht="8.85" customHeight="1" x14ac:dyDescent="0.3">
      <c r="A48" s="10">
        <v>30</v>
      </c>
      <c r="B48" s="21"/>
      <c r="C48" s="10" t="s">
        <v>114</v>
      </c>
      <c r="D48" s="21"/>
      <c r="E48" s="70">
        <v>57519391</v>
      </c>
      <c r="F48" s="21"/>
      <c r="G48" s="66">
        <f>(E48/$AR48)</f>
        <v>253.56699626610711</v>
      </c>
      <c r="H48" s="21"/>
      <c r="I48" s="66">
        <f>IF(G$60,G48/G$60*100,0)</f>
        <v>130.1450423527838</v>
      </c>
      <c r="J48" s="64"/>
      <c r="K48" s="70">
        <v>27318025</v>
      </c>
      <c r="L48" s="21"/>
      <c r="M48" s="66">
        <f>(K48/$AR48)</f>
        <v>120.42807517159596</v>
      </c>
      <c r="N48" s="21"/>
      <c r="O48" s="66">
        <f>IF(M$60,M48/M$60*100,0)</f>
        <v>116.72986603283624</v>
      </c>
      <c r="P48" s="21"/>
      <c r="Q48" s="70">
        <v>22618761</v>
      </c>
      <c r="R48" s="21"/>
      <c r="S48" s="66">
        <f t="shared" si="4"/>
        <v>99.7119612415745</v>
      </c>
      <c r="T48" s="21"/>
      <c r="U48" s="66">
        <f>IF(S$60,S48/S$60*100,0)</f>
        <v>180.01554425955058</v>
      </c>
      <c r="V48" s="21"/>
      <c r="W48" s="70">
        <f t="shared" si="0"/>
        <v>107456177</v>
      </c>
      <c r="X48" s="21"/>
      <c r="Y48" s="21"/>
      <c r="Z48" s="70">
        <v>28433927</v>
      </c>
      <c r="AA48" s="21"/>
      <c r="AB48" s="66">
        <f t="shared" si="1"/>
        <v>26.460951611930135</v>
      </c>
      <c r="AC48" s="21"/>
      <c r="AD48" s="70">
        <v>0</v>
      </c>
      <c r="AE48" s="21"/>
      <c r="AF48" s="66">
        <f t="shared" si="2"/>
        <v>0</v>
      </c>
      <c r="AG48" s="21"/>
      <c r="AH48" s="70">
        <v>122632</v>
      </c>
      <c r="AI48" s="21"/>
      <c r="AJ48" s="66">
        <f t="shared" si="3"/>
        <v>0.11412280189346397</v>
      </c>
      <c r="AK48" s="21"/>
      <c r="AL48" s="70">
        <v>31490801</v>
      </c>
      <c r="AM48" s="21"/>
      <c r="AN48" s="70">
        <v>2377712.9500000007</v>
      </c>
      <c r="AO48" s="21"/>
      <c r="AP48" s="10">
        <v>30</v>
      </c>
      <c r="AQ48" s="21"/>
      <c r="AR48" s="70">
        <v>226841</v>
      </c>
    </row>
    <row r="49" spans="1:4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9"/>
      <c r="AQ49" s="21"/>
      <c r="AR49" s="21"/>
    </row>
    <row r="50" spans="1:44" ht="8.85" customHeight="1" x14ac:dyDescent="0.3">
      <c r="A50" s="10">
        <v>31</v>
      </c>
      <c r="B50" s="21"/>
      <c r="C50" s="10" t="s">
        <v>115</v>
      </c>
      <c r="D50" s="21"/>
      <c r="E50" s="70">
        <v>13808236</v>
      </c>
      <c r="F50" s="21"/>
      <c r="G50" s="66">
        <f>(E50/$AR50)</f>
        <v>138.98856544671256</v>
      </c>
      <c r="H50" s="21"/>
      <c r="I50" s="66">
        <f>IF(G$60,G50/G$60*100,0)</f>
        <v>71.336857725884101</v>
      </c>
      <c r="J50" s="64"/>
      <c r="K50" s="70">
        <v>19140518</v>
      </c>
      <c r="L50" s="21"/>
      <c r="M50" s="66">
        <f>(K50/$AR50)</f>
        <v>192.66133188388292</v>
      </c>
      <c r="N50" s="21"/>
      <c r="O50" s="66">
        <f>IF(M$60,M50/M$60*100,0)</f>
        <v>186.74492163450077</v>
      </c>
      <c r="P50" s="21"/>
      <c r="Q50" s="70">
        <v>4521606</v>
      </c>
      <c r="R50" s="21"/>
      <c r="S50" s="66">
        <f t="shared" si="4"/>
        <v>45.512803478681001</v>
      </c>
      <c r="T50" s="21"/>
      <c r="U50" s="66">
        <f>IF(S$60,S50/S$60*100,0)</f>
        <v>82.166793100612324</v>
      </c>
      <c r="V50" s="21"/>
      <c r="W50" s="70">
        <f t="shared" si="0"/>
        <v>37470360</v>
      </c>
      <c r="X50" s="21"/>
      <c r="Y50" s="21"/>
      <c r="Z50" s="70">
        <v>16128941</v>
      </c>
      <c r="AA50" s="21"/>
      <c r="AB50" s="66">
        <f t="shared" si="1"/>
        <v>43.044531731213688</v>
      </c>
      <c r="AC50" s="21"/>
      <c r="AD50" s="70">
        <v>0</v>
      </c>
      <c r="AE50" s="21"/>
      <c r="AF50" s="66">
        <f t="shared" si="2"/>
        <v>0</v>
      </c>
      <c r="AG50" s="21"/>
      <c r="AH50" s="70">
        <v>0</v>
      </c>
      <c r="AI50" s="21"/>
      <c r="AJ50" s="66">
        <f t="shared" si="3"/>
        <v>0</v>
      </c>
      <c r="AK50" s="21"/>
      <c r="AL50" s="70">
        <v>13368980</v>
      </c>
      <c r="AM50" s="21"/>
      <c r="AN50" s="70">
        <v>907201.41999999993</v>
      </c>
      <c r="AO50" s="21"/>
      <c r="AP50" s="10">
        <v>31</v>
      </c>
      <c r="AQ50" s="21"/>
      <c r="AR50" s="70">
        <v>99348</v>
      </c>
    </row>
    <row r="51" spans="1:44" ht="8.85" customHeight="1" x14ac:dyDescent="0.3">
      <c r="A51" s="10">
        <v>32</v>
      </c>
      <c r="B51" s="21"/>
      <c r="C51" s="10" t="s">
        <v>116</v>
      </c>
      <c r="D51" s="21"/>
      <c r="E51" s="70">
        <v>5619749</v>
      </c>
      <c r="F51" s="21"/>
      <c r="G51" s="66">
        <f>(E51/$AR51)</f>
        <v>221.57272404683988</v>
      </c>
      <c r="H51" s="21"/>
      <c r="I51" s="66">
        <f>IF(G$60,G51/G$60*100,0)</f>
        <v>113.72375734985225</v>
      </c>
      <c r="J51" s="64"/>
      <c r="K51" s="70">
        <v>4576466</v>
      </c>
      <c r="L51" s="21"/>
      <c r="M51" s="66">
        <f>(K51/$AR51)</f>
        <v>180.43867050427789</v>
      </c>
      <c r="N51" s="21"/>
      <c r="O51" s="66">
        <f>IF(M$60,M51/M$60*100,0)</f>
        <v>174.89760427620982</v>
      </c>
      <c r="P51" s="21"/>
      <c r="Q51" s="70">
        <v>1009754</v>
      </c>
      <c r="R51" s="21"/>
      <c r="S51" s="66">
        <f t="shared" si="4"/>
        <v>39.812088475338093</v>
      </c>
      <c r="T51" s="21"/>
      <c r="U51" s="66">
        <f>IF(S$60,S51/S$60*100,0)</f>
        <v>71.874975537129458</v>
      </c>
      <c r="V51" s="21"/>
      <c r="W51" s="70">
        <f t="shared" si="0"/>
        <v>11205969</v>
      </c>
      <c r="X51" s="21"/>
      <c r="Y51" s="21"/>
      <c r="Z51" s="70">
        <v>4280664</v>
      </c>
      <c r="AA51" s="21"/>
      <c r="AB51" s="66">
        <f t="shared" si="1"/>
        <v>38.199855808988943</v>
      </c>
      <c r="AC51" s="21"/>
      <c r="AD51" s="70">
        <v>0</v>
      </c>
      <c r="AE51" s="21"/>
      <c r="AF51" s="66">
        <f t="shared" si="2"/>
        <v>0</v>
      </c>
      <c r="AG51" s="21"/>
      <c r="AH51" s="70">
        <v>0</v>
      </c>
      <c r="AI51" s="21"/>
      <c r="AJ51" s="66">
        <f t="shared" si="3"/>
        <v>0</v>
      </c>
      <c r="AK51" s="21"/>
      <c r="AL51" s="70">
        <v>3102336</v>
      </c>
      <c r="AM51" s="21"/>
      <c r="AN51" s="70">
        <v>714932.81</v>
      </c>
      <c r="AO51" s="21"/>
      <c r="AP51" s="10">
        <v>32</v>
      </c>
      <c r="AQ51" s="21"/>
      <c r="AR51" s="70">
        <v>25363</v>
      </c>
    </row>
    <row r="52" spans="1:44" ht="8.85" customHeight="1" x14ac:dyDescent="0.3">
      <c r="A52" s="10">
        <v>33</v>
      </c>
      <c r="B52" s="21"/>
      <c r="C52" s="10" t="s">
        <v>117</v>
      </c>
      <c r="D52" s="21"/>
      <c r="E52" s="70">
        <v>5803069</v>
      </c>
      <c r="F52" s="21"/>
      <c r="G52" s="66">
        <f>(E52/$AR52)</f>
        <v>232.39233510872612</v>
      </c>
      <c r="H52" s="21"/>
      <c r="I52" s="66">
        <f>IF(G$60,G52/G$60*100,0)</f>
        <v>119.27699874413872</v>
      </c>
      <c r="J52" s="64"/>
      <c r="K52" s="70">
        <v>3170363</v>
      </c>
      <c r="L52" s="21"/>
      <c r="M52" s="66">
        <f>(K52/$AR52)</f>
        <v>126.96179568299227</v>
      </c>
      <c r="N52" s="21"/>
      <c r="O52" s="66">
        <f>IF(M$60,M52/M$60*100,0)</f>
        <v>123.06294342284315</v>
      </c>
      <c r="P52" s="21"/>
      <c r="Q52" s="70">
        <v>1692545</v>
      </c>
      <c r="R52" s="21"/>
      <c r="S52" s="66">
        <f t="shared" si="4"/>
        <v>67.780425293340272</v>
      </c>
      <c r="T52" s="21"/>
      <c r="U52" s="66">
        <f>IF(S$60,S52/S$60*100,0)</f>
        <v>122.36776809317314</v>
      </c>
      <c r="V52" s="21"/>
      <c r="W52" s="70">
        <f t="shared" si="0"/>
        <v>10665977</v>
      </c>
      <c r="X52" s="21"/>
      <c r="Y52" s="21"/>
      <c r="Z52" s="70">
        <v>4219722</v>
      </c>
      <c r="AA52" s="21"/>
      <c r="AB52" s="66">
        <f t="shared" si="1"/>
        <v>39.562451709768361</v>
      </c>
      <c r="AC52" s="21"/>
      <c r="AD52" s="70">
        <v>0</v>
      </c>
      <c r="AE52" s="21"/>
      <c r="AF52" s="66">
        <f t="shared" si="2"/>
        <v>0</v>
      </c>
      <c r="AG52" s="21"/>
      <c r="AH52" s="70">
        <v>0</v>
      </c>
      <c r="AI52" s="21"/>
      <c r="AJ52" s="66">
        <f t="shared" si="3"/>
        <v>0</v>
      </c>
      <c r="AK52" s="21"/>
      <c r="AL52" s="70">
        <v>3676276</v>
      </c>
      <c r="AM52" s="21"/>
      <c r="AN52" s="70">
        <v>270169.78000000003</v>
      </c>
      <c r="AO52" s="21"/>
      <c r="AP52" s="10">
        <v>33</v>
      </c>
      <c r="AQ52" s="21"/>
      <c r="AR52" s="70">
        <v>24971</v>
      </c>
    </row>
    <row r="53" spans="1:44" ht="8.85" customHeight="1" x14ac:dyDescent="0.3">
      <c r="A53" s="10">
        <v>34</v>
      </c>
      <c r="B53" s="21"/>
      <c r="C53" s="10" t="s">
        <v>118</v>
      </c>
      <c r="D53" s="21"/>
      <c r="E53" s="70">
        <v>24263434</v>
      </c>
      <c r="F53" s="21"/>
      <c r="G53" s="66">
        <f>(E53/$AR53)</f>
        <v>258.60308020250466</v>
      </c>
      <c r="H53" s="21"/>
      <c r="I53" s="66">
        <f>IF(G$60,G53/G$60*100,0)</f>
        <v>132.72984781582127</v>
      </c>
      <c r="J53" s="64"/>
      <c r="K53" s="70">
        <v>9016966</v>
      </c>
      <c r="L53" s="21"/>
      <c r="M53" s="66">
        <f>(K53/$AR53)</f>
        <v>96.104087396749264</v>
      </c>
      <c r="N53" s="21"/>
      <c r="O53" s="66">
        <f>IF(M$60,M53/M$60*100,0)</f>
        <v>93.152840241329741</v>
      </c>
      <c r="P53" s="21"/>
      <c r="Q53" s="70">
        <v>3966432</v>
      </c>
      <c r="R53" s="21"/>
      <c r="S53" s="66">
        <f t="shared" si="4"/>
        <v>42.274788169464429</v>
      </c>
      <c r="T53" s="21"/>
      <c r="U53" s="66">
        <f>IF(S$60,S53/S$60*100,0)</f>
        <v>76.321024138178728</v>
      </c>
      <c r="V53" s="21"/>
      <c r="W53" s="70">
        <f t="shared" si="0"/>
        <v>37246832</v>
      </c>
      <c r="X53" s="21"/>
      <c r="Y53" s="21"/>
      <c r="Z53" s="70">
        <v>24403851</v>
      </c>
      <c r="AA53" s="21"/>
      <c r="AB53" s="66">
        <f t="shared" si="1"/>
        <v>65.519266175442795</v>
      </c>
      <c r="AC53" s="21"/>
      <c r="AD53" s="70">
        <v>0</v>
      </c>
      <c r="AE53" s="21"/>
      <c r="AF53" s="66">
        <f t="shared" si="2"/>
        <v>0</v>
      </c>
      <c r="AG53" s="21"/>
      <c r="AH53" s="70">
        <v>0</v>
      </c>
      <c r="AI53" s="21"/>
      <c r="AJ53" s="66">
        <f t="shared" si="3"/>
        <v>0</v>
      </c>
      <c r="AK53" s="21"/>
      <c r="AL53" s="70">
        <v>9476461</v>
      </c>
      <c r="AM53" s="21"/>
      <c r="AN53" s="70">
        <v>2614675.33</v>
      </c>
      <c r="AO53" s="21"/>
      <c r="AP53" s="10">
        <v>34</v>
      </c>
      <c r="AQ53" s="21"/>
      <c r="AR53" s="70">
        <v>93825</v>
      </c>
    </row>
    <row r="54" spans="1:44" ht="8.85" customHeight="1" x14ac:dyDescent="0.3">
      <c r="A54" s="10">
        <v>35</v>
      </c>
      <c r="B54" s="21"/>
      <c r="C54" s="10" t="s">
        <v>119</v>
      </c>
      <c r="D54" s="21"/>
      <c r="E54" s="70">
        <v>103677845</v>
      </c>
      <c r="F54" s="21"/>
      <c r="G54" s="66">
        <f>(E54/$AR54)</f>
        <v>229.04992455422928</v>
      </c>
      <c r="H54" s="21"/>
      <c r="I54" s="66">
        <f>IF(G$60,G54/G$60*100,0)</f>
        <v>117.56148304382702</v>
      </c>
      <c r="J54" s="64"/>
      <c r="K54" s="70">
        <v>33378788</v>
      </c>
      <c r="L54" s="21"/>
      <c r="M54" s="66">
        <f>(K54/$AR54)</f>
        <v>73.741973254860895</v>
      </c>
      <c r="N54" s="21"/>
      <c r="O54" s="66">
        <f>IF(M$60,M54/M$60*100,0)</f>
        <v>71.477441176168142</v>
      </c>
      <c r="P54" s="21"/>
      <c r="Q54" s="70">
        <v>9464600</v>
      </c>
      <c r="R54" s="21"/>
      <c r="S54" s="66">
        <f t="shared" si="4"/>
        <v>20.909635187112141</v>
      </c>
      <c r="T54" s="21"/>
      <c r="U54" s="66">
        <f>IF(S$60,S54/S$60*100,0)</f>
        <v>37.749326275484314</v>
      </c>
      <c r="V54" s="21"/>
      <c r="W54" s="70">
        <f t="shared" si="0"/>
        <v>146521233</v>
      </c>
      <c r="X54" s="21"/>
      <c r="Y54" s="21"/>
      <c r="Z54" s="70">
        <v>50216277</v>
      </c>
      <c r="AA54" s="21"/>
      <c r="AB54" s="66">
        <f t="shared" si="1"/>
        <v>34.272354915277027</v>
      </c>
      <c r="AC54" s="21"/>
      <c r="AD54" s="70">
        <v>20000</v>
      </c>
      <c r="AE54" s="21"/>
      <c r="AF54" s="66">
        <f t="shared" si="2"/>
        <v>1.3649898782929298E-2</v>
      </c>
      <c r="AG54" s="21"/>
      <c r="AH54" s="70">
        <v>1823218</v>
      </c>
      <c r="AI54" s="21"/>
      <c r="AJ54" s="66">
        <f t="shared" si="3"/>
        <v>1.2443370579607393</v>
      </c>
      <c r="AK54" s="21"/>
      <c r="AL54" s="70">
        <v>81940120</v>
      </c>
      <c r="AM54" s="21"/>
      <c r="AN54" s="70">
        <v>927489.28</v>
      </c>
      <c r="AO54" s="21"/>
      <c r="AP54" s="10">
        <v>35</v>
      </c>
      <c r="AQ54" s="21"/>
      <c r="AR54" s="70">
        <v>452643</v>
      </c>
    </row>
    <row r="55" spans="1:44"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9"/>
      <c r="AQ55" s="21"/>
      <c r="AR55" s="96"/>
    </row>
    <row r="56" spans="1:44" ht="8.85" customHeight="1" x14ac:dyDescent="0.3">
      <c r="A56" s="10">
        <v>36</v>
      </c>
      <c r="B56" s="21"/>
      <c r="C56" s="10" t="s">
        <v>120</v>
      </c>
      <c r="D56" s="21"/>
      <c r="E56" s="70">
        <v>11238123</v>
      </c>
      <c r="F56" s="21"/>
      <c r="G56" s="66">
        <f>(E56/$AR56)</f>
        <v>506.60970112248117</v>
      </c>
      <c r="H56" s="21"/>
      <c r="I56" s="66">
        <f>IF(G$60,G56/G$60*100,0)</f>
        <v>260.02098845593855</v>
      </c>
      <c r="J56" s="64"/>
      <c r="K56" s="70">
        <v>3585569</v>
      </c>
      <c r="L56" s="21"/>
      <c r="M56" s="66">
        <f>(K56/$AR56)</f>
        <v>161.63589234999773</v>
      </c>
      <c r="N56" s="21"/>
      <c r="O56" s="66">
        <f>IF(M$60,M56/M$60*100,0)</f>
        <v>156.67223804107849</v>
      </c>
      <c r="P56" s="21"/>
      <c r="Q56" s="70">
        <v>682932</v>
      </c>
      <c r="R56" s="21"/>
      <c r="S56" s="66">
        <f t="shared" si="4"/>
        <v>30.786277780282198</v>
      </c>
      <c r="T56" s="21"/>
      <c r="U56" s="66">
        <f>IF(S$60,S56/S$60*100,0)</f>
        <v>55.580177957952856</v>
      </c>
      <c r="V56" s="21"/>
      <c r="W56" s="70">
        <f t="shared" si="0"/>
        <v>15506624</v>
      </c>
      <c r="X56" s="21"/>
      <c r="Y56" s="21"/>
      <c r="Z56" s="70">
        <v>4565777</v>
      </c>
      <c r="AA56" s="21"/>
      <c r="AB56" s="66">
        <f t="shared" si="1"/>
        <v>29.444042752310239</v>
      </c>
      <c r="AC56" s="21"/>
      <c r="AD56" s="70">
        <v>1221860</v>
      </c>
      <c r="AE56" s="21"/>
      <c r="AF56" s="66">
        <f t="shared" si="2"/>
        <v>7.8796003565959936</v>
      </c>
      <c r="AG56" s="21"/>
      <c r="AH56" s="70">
        <v>125524</v>
      </c>
      <c r="AI56" s="21"/>
      <c r="AJ56" s="66">
        <f t="shared" si="3"/>
        <v>0.80948632016872268</v>
      </c>
      <c r="AK56" s="21"/>
      <c r="AL56" s="70">
        <v>3276495</v>
      </c>
      <c r="AM56" s="21"/>
      <c r="AN56" s="70">
        <v>0</v>
      </c>
      <c r="AO56" s="21"/>
      <c r="AP56" s="10">
        <v>36</v>
      </c>
      <c r="AQ56" s="21"/>
      <c r="AR56" s="70">
        <v>22183</v>
      </c>
    </row>
    <row r="57" spans="1:44" ht="8.85" customHeight="1" x14ac:dyDescent="0.3">
      <c r="A57" s="10">
        <v>37</v>
      </c>
      <c r="B57" s="21"/>
      <c r="C57" s="10" t="s">
        <v>121</v>
      </c>
      <c r="D57" s="21"/>
      <c r="E57" s="70">
        <v>1426561</v>
      </c>
      <c r="F57" s="21"/>
      <c r="G57" s="66">
        <f>(E57/$AR57)</f>
        <v>92.736202301241633</v>
      </c>
      <c r="H57" s="21"/>
      <c r="I57" s="66">
        <f>IF(G$60,G57/G$60*100,0)</f>
        <v>47.597507380122074</v>
      </c>
      <c r="J57" s="64"/>
      <c r="K57" s="70">
        <v>651368</v>
      </c>
      <c r="L57" s="21"/>
      <c r="M57" s="66">
        <f>(K57/$AR57)</f>
        <v>42.343366053435609</v>
      </c>
      <c r="N57" s="21"/>
      <c r="O57" s="66">
        <f>IF(M$60,M57/M$60*100,0)</f>
        <v>41.043049469603019</v>
      </c>
      <c r="P57" s="21"/>
      <c r="Q57" s="70">
        <v>1189786</v>
      </c>
      <c r="R57" s="21"/>
      <c r="S57" s="66">
        <f t="shared" si="4"/>
        <v>77.344211142169925</v>
      </c>
      <c r="T57" s="21"/>
      <c r="U57" s="66">
        <f>IF(S$60,S57/S$60*100,0)</f>
        <v>139.63380211077535</v>
      </c>
      <c r="V57" s="21"/>
      <c r="W57" s="70">
        <f t="shared" si="0"/>
        <v>3267715</v>
      </c>
      <c r="X57" s="21"/>
      <c r="Y57" s="21"/>
      <c r="Z57" s="70">
        <v>1877532</v>
      </c>
      <c r="AA57" s="21"/>
      <c r="AB57" s="66">
        <f t="shared" si="1"/>
        <v>57.457030371375716</v>
      </c>
      <c r="AC57" s="21"/>
      <c r="AD57" s="70">
        <v>0</v>
      </c>
      <c r="AE57" s="21"/>
      <c r="AF57" s="66">
        <f t="shared" si="2"/>
        <v>0</v>
      </c>
      <c r="AG57" s="21"/>
      <c r="AH57" s="70">
        <v>0</v>
      </c>
      <c r="AI57" s="21"/>
      <c r="AJ57" s="66">
        <f t="shared" si="3"/>
        <v>0</v>
      </c>
      <c r="AK57" s="21"/>
      <c r="AL57" s="70">
        <v>222294</v>
      </c>
      <c r="AM57" s="21"/>
      <c r="AN57" s="70">
        <v>17060.030000000002</v>
      </c>
      <c r="AO57" s="21"/>
      <c r="AP57" s="10">
        <v>37</v>
      </c>
      <c r="AQ57" s="21"/>
      <c r="AR57" s="70">
        <v>15383</v>
      </c>
    </row>
    <row r="58" spans="1:44" ht="8.85" customHeight="1" x14ac:dyDescent="0.3">
      <c r="A58" s="30">
        <v>38</v>
      </c>
      <c r="B58" s="21"/>
      <c r="C58" s="10" t="s">
        <v>122</v>
      </c>
      <c r="D58" s="21"/>
      <c r="E58" s="75">
        <v>6399044</v>
      </c>
      <c r="F58" s="21"/>
      <c r="G58" s="66">
        <f>(E58/$AR58)</f>
        <v>227.07750177430802</v>
      </c>
      <c r="H58" s="21"/>
      <c r="I58" s="66">
        <f>IF(G$60,G58/G$60*100,0)</f>
        <v>116.5491231941207</v>
      </c>
      <c r="J58" s="64"/>
      <c r="K58" s="75">
        <v>1772609</v>
      </c>
      <c r="L58" s="21"/>
      <c r="M58" s="66">
        <f>(K58/$AR58)</f>
        <v>62.903087295954577</v>
      </c>
      <c r="N58" s="21"/>
      <c r="O58" s="66">
        <f>IF(M$60,M58/M$60*100,0)</f>
        <v>60.971405070172665</v>
      </c>
      <c r="P58" s="21"/>
      <c r="Q58" s="75">
        <v>1855509</v>
      </c>
      <c r="R58" s="21"/>
      <c r="S58" s="66">
        <f>(Q58/$AR58)</f>
        <v>65.844889992902765</v>
      </c>
      <c r="T58" s="21"/>
      <c r="U58" s="66">
        <f>IF(S$60,S58/S$60*100,0)</f>
        <v>118.87343866465363</v>
      </c>
      <c r="V58" s="21"/>
      <c r="W58" s="75">
        <f>(E58+K58+Q58)</f>
        <v>10027162</v>
      </c>
      <c r="X58" s="21"/>
      <c r="Y58" s="21"/>
      <c r="Z58" s="75">
        <v>4170387</v>
      </c>
      <c r="AA58" s="21"/>
      <c r="AB58" s="66">
        <f>IF($W58,Z58/$W58*100,0)</f>
        <v>41.59090079525992</v>
      </c>
      <c r="AC58" s="21"/>
      <c r="AD58" s="75">
        <v>0</v>
      </c>
      <c r="AE58" s="21"/>
      <c r="AF58" s="66">
        <f>IF($W58,AD58/$W58*100,0)</f>
        <v>0</v>
      </c>
      <c r="AG58" s="21"/>
      <c r="AH58" s="75">
        <v>824075</v>
      </c>
      <c r="AI58" s="21"/>
      <c r="AJ58" s="66">
        <f>IF($W58,AH58/$W58*100,0)</f>
        <v>8.2184271082884681</v>
      </c>
      <c r="AK58" s="21"/>
      <c r="AL58" s="75">
        <v>632299</v>
      </c>
      <c r="AM58" s="21"/>
      <c r="AN58" s="75">
        <v>2334.1400000000003</v>
      </c>
      <c r="AO58" s="21"/>
      <c r="AP58" s="30">
        <v>38</v>
      </c>
      <c r="AQ58" s="21"/>
      <c r="AR58" s="75">
        <v>28180</v>
      </c>
    </row>
    <row r="59" spans="1:4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row>
    <row r="60" spans="1:44" ht="8.85" customHeight="1" x14ac:dyDescent="0.3">
      <c r="A60" s="30">
        <f>A58</f>
        <v>38</v>
      </c>
      <c r="B60" s="21"/>
      <c r="C60" s="18" t="s">
        <v>65</v>
      </c>
      <c r="D60" s="21"/>
      <c r="E60" s="76">
        <f>SUM(E14:E58)</f>
        <v>496097057</v>
      </c>
      <c r="F60" s="21"/>
      <c r="G60" s="79">
        <f>(E60/$AR60)</f>
        <v>194.83415709279478</v>
      </c>
      <c r="H60" s="21"/>
      <c r="I60" s="71">
        <f>IF(G$60,G60/G$60*100,0)</f>
        <v>100</v>
      </c>
      <c r="J60" s="77"/>
      <c r="K60" s="76">
        <f>SUM(K14:K58)</f>
        <v>262692281</v>
      </c>
      <c r="L60" s="21"/>
      <c r="M60" s="79">
        <f>(K60/$AR60)</f>
        <v>103.16817731780777</v>
      </c>
      <c r="N60" s="21"/>
      <c r="O60" s="71">
        <f>IF(M$60,M60/M$60*100,0)</f>
        <v>100</v>
      </c>
      <c r="P60" s="21"/>
      <c r="Q60" s="76">
        <f>SUM(Q14:Q58)</f>
        <v>141038865</v>
      </c>
      <c r="R60" s="21"/>
      <c r="S60" s="79">
        <f>(Q60/$AR60)</f>
        <v>55.390750644181864</v>
      </c>
      <c r="T60" s="21"/>
      <c r="U60" s="71">
        <f>IF(S$60,S60/S$60*100,0)</f>
        <v>100</v>
      </c>
      <c r="V60" s="21"/>
      <c r="W60" s="76">
        <f>(E60+K60+Q60)</f>
        <v>899828203</v>
      </c>
      <c r="X60" s="21"/>
      <c r="Y60" s="21"/>
      <c r="Z60" s="76">
        <f>SUM(Z14:Z58)</f>
        <v>339708015</v>
      </c>
      <c r="AA60" s="21"/>
      <c r="AB60" s="71">
        <f>IF($W60,Z60/$W60*100,0)</f>
        <v>37.752541414841609</v>
      </c>
      <c r="AC60" s="21"/>
      <c r="AD60" s="76">
        <f>SUM(AD14:AD58)</f>
        <v>7109352</v>
      </c>
      <c r="AE60" s="21"/>
      <c r="AF60" s="71">
        <f>IF($W60,AD60/$W60*100,0)</f>
        <v>0.79007881463346397</v>
      </c>
      <c r="AG60" s="21"/>
      <c r="AH60" s="76">
        <f>SUM(AH14:AH58)</f>
        <v>3150206</v>
      </c>
      <c r="AI60" s="21"/>
      <c r="AJ60" s="71">
        <f>IF($W60,AH60/$W60*100,0)</f>
        <v>0.350089715958814</v>
      </c>
      <c r="AK60" s="21"/>
      <c r="AL60" s="76">
        <f>SUM(AL14:AL58)</f>
        <v>341418516</v>
      </c>
      <c r="AM60" s="21"/>
      <c r="AN60" s="76">
        <f>SUM(AN14:AN58)</f>
        <v>45614175.660000011</v>
      </c>
      <c r="AO60" s="21"/>
      <c r="AP60" s="30">
        <f>AP58</f>
        <v>38</v>
      </c>
      <c r="AQ60" s="21"/>
      <c r="AR60" s="75">
        <f>SUM(AR14:AR58)</f>
        <v>2546253</v>
      </c>
    </row>
    <row r="61" spans="1:4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row>
    <row r="62" spans="1:4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s="8" customFormat="1" ht="10.5" customHeight="1" x14ac:dyDescent="0.3">
      <c r="A75" s="122" t="s">
        <v>493</v>
      </c>
      <c r="AQ75" s="113" t="s">
        <v>494</v>
      </c>
    </row>
    <row r="76" spans="1:44" s="8" customFormat="1" ht="10.5" customHeight="1" x14ac:dyDescent="0.3">
      <c r="A76" s="38"/>
      <c r="W76" s="11" t="s">
        <v>42</v>
      </c>
      <c r="Z76" s="38" t="s">
        <v>480</v>
      </c>
      <c r="AP76" s="11" t="s">
        <v>481</v>
      </c>
    </row>
    <row r="77" spans="1:44" s="8" customFormat="1" ht="10.5" customHeight="1" x14ac:dyDescent="0.3">
      <c r="A77" s="12"/>
      <c r="W77" s="11" t="s">
        <v>482</v>
      </c>
      <c r="Z77" s="38" t="s">
        <v>483</v>
      </c>
      <c r="AP77" s="11" t="s">
        <v>125</v>
      </c>
    </row>
    <row r="78" spans="1:44" s="8" customFormat="1" ht="10.5" customHeight="1" x14ac:dyDescent="0.3">
      <c r="A78" s="13"/>
      <c r="W78" s="11" t="s">
        <v>48</v>
      </c>
      <c r="Z78" s="14" t="s">
        <v>49</v>
      </c>
    </row>
    <row r="79" spans="1:44" ht="8.4" customHeight="1" x14ac:dyDescent="0.3"/>
    <row r="80" spans="1:44" ht="9.6" customHeight="1" x14ac:dyDescent="0.3">
      <c r="Z80" s="16" t="s">
        <v>484</v>
      </c>
      <c r="AA80" s="16"/>
      <c r="AB80" s="16"/>
      <c r="AC80" s="16"/>
      <c r="AD80" s="16"/>
      <c r="AE80" s="16"/>
      <c r="AF80" s="16"/>
      <c r="AG80" s="16"/>
      <c r="AH80" s="16"/>
      <c r="AI80" s="16"/>
      <c r="AJ80" s="16"/>
      <c r="AK80" s="16"/>
      <c r="AL80" s="16"/>
      <c r="AN80" s="19" t="s">
        <v>298</v>
      </c>
    </row>
    <row r="81" spans="1:44" ht="8.85" customHeight="1" x14ac:dyDescent="0.3"/>
    <row r="82" spans="1:44" ht="9.6" customHeight="1" x14ac:dyDescent="0.3">
      <c r="E82" s="17" t="s">
        <v>485</v>
      </c>
      <c r="F82" s="17"/>
      <c r="G82" s="17"/>
      <c r="H82" s="17"/>
      <c r="I82" s="17"/>
      <c r="Q82" s="17" t="s">
        <v>486</v>
      </c>
      <c r="R82" s="17"/>
      <c r="S82" s="17"/>
      <c r="T82" s="17"/>
      <c r="U82" s="17"/>
      <c r="AD82" s="16" t="s">
        <v>398</v>
      </c>
      <c r="AE82" s="16"/>
      <c r="AF82" s="16"/>
      <c r="AG82" s="16"/>
      <c r="AH82" s="16"/>
      <c r="AI82" s="16"/>
      <c r="AJ82" s="16"/>
      <c r="AN82" s="18" t="s">
        <v>487</v>
      </c>
    </row>
    <row r="83" spans="1:44" ht="9.6" customHeight="1" x14ac:dyDescent="0.3">
      <c r="E83" s="16" t="s">
        <v>488</v>
      </c>
      <c r="F83" s="16"/>
      <c r="G83" s="16"/>
      <c r="H83" s="16"/>
      <c r="I83" s="16"/>
      <c r="K83" s="16" t="s">
        <v>489</v>
      </c>
      <c r="L83" s="16"/>
      <c r="M83" s="16"/>
      <c r="N83" s="16"/>
      <c r="O83" s="16"/>
      <c r="Q83" s="16" t="s">
        <v>490</v>
      </c>
      <c r="R83" s="16"/>
      <c r="S83" s="16"/>
      <c r="T83" s="16"/>
      <c r="U83" s="16"/>
      <c r="AN83" s="18" t="s">
        <v>491</v>
      </c>
    </row>
    <row r="84" spans="1:44" ht="9.6" customHeight="1" x14ac:dyDescent="0.3">
      <c r="Z84" s="16" t="s">
        <v>433</v>
      </c>
      <c r="AA84" s="16"/>
      <c r="AB84" s="16"/>
      <c r="AD84" s="16" t="s">
        <v>59</v>
      </c>
      <c r="AE84" s="16"/>
      <c r="AF84" s="16"/>
      <c r="AH84" s="16" t="s">
        <v>60</v>
      </c>
      <c r="AI84" s="16"/>
      <c r="AJ84" s="16"/>
      <c r="AN84" s="19" t="s">
        <v>492</v>
      </c>
    </row>
    <row r="85" spans="1:44" ht="9.6" customHeight="1" x14ac:dyDescent="0.3">
      <c r="I85" s="18" t="s">
        <v>64</v>
      </c>
      <c r="O85" s="18" t="s">
        <v>64</v>
      </c>
      <c r="U85" s="18" t="s">
        <v>64</v>
      </c>
      <c r="AB85" s="18" t="s">
        <v>273</v>
      </c>
      <c r="AF85" s="18" t="s">
        <v>273</v>
      </c>
      <c r="AJ85" s="18" t="s">
        <v>273</v>
      </c>
      <c r="AL85" s="18" t="s">
        <v>410</v>
      </c>
    </row>
    <row r="86" spans="1:44" ht="9.6" customHeight="1" x14ac:dyDescent="0.3">
      <c r="A86" s="19" t="s">
        <v>71</v>
      </c>
      <c r="C86" s="19" t="s">
        <v>73</v>
      </c>
      <c r="E86" s="19" t="s">
        <v>74</v>
      </c>
      <c r="G86" s="19" t="s">
        <v>436</v>
      </c>
      <c r="I86" s="19" t="s">
        <v>80</v>
      </c>
      <c r="K86" s="19" t="s">
        <v>74</v>
      </c>
      <c r="M86" s="19" t="s">
        <v>436</v>
      </c>
      <c r="O86" s="19" t="s">
        <v>80</v>
      </c>
      <c r="Q86" s="19" t="s">
        <v>74</v>
      </c>
      <c r="S86" s="19" t="s">
        <v>436</v>
      </c>
      <c r="U86" s="19" t="s">
        <v>80</v>
      </c>
      <c r="W86" s="19" t="s">
        <v>65</v>
      </c>
      <c r="Z86" s="19" t="s">
        <v>74</v>
      </c>
      <c r="AB86" s="19" t="s">
        <v>374</v>
      </c>
      <c r="AD86" s="19" t="s">
        <v>74</v>
      </c>
      <c r="AF86" s="19" t="s">
        <v>374</v>
      </c>
      <c r="AH86" s="19" t="s">
        <v>74</v>
      </c>
      <c r="AJ86" s="19" t="s">
        <v>374</v>
      </c>
      <c r="AL86" s="19" t="s">
        <v>419</v>
      </c>
      <c r="AN86" s="19" t="s">
        <v>311</v>
      </c>
      <c r="AP86" s="19" t="s">
        <v>71</v>
      </c>
    </row>
    <row r="87" spans="1:44" ht="8.85" customHeight="1" x14ac:dyDescent="0.3"/>
    <row r="88" spans="1:44" ht="8.85" customHeight="1" x14ac:dyDescent="0.3">
      <c r="B88" s="10" t="s">
        <v>286</v>
      </c>
    </row>
    <row r="89" spans="1:44" ht="8.85" customHeight="1" x14ac:dyDescent="0.3">
      <c r="A89" s="10">
        <v>1</v>
      </c>
      <c r="B89" s="21"/>
      <c r="C89" s="10" t="s">
        <v>126</v>
      </c>
      <c r="D89" s="21"/>
      <c r="E89" s="64">
        <v>273122</v>
      </c>
      <c r="F89" s="21"/>
      <c r="G89" s="65">
        <f>(E89/$AR89)</f>
        <v>8.3880101962470448</v>
      </c>
      <c r="H89" s="21"/>
      <c r="I89" s="66">
        <f>IF(G$219,G89/G$219*100,0)</f>
        <v>23.055902982317235</v>
      </c>
      <c r="J89" s="64"/>
      <c r="K89" s="64">
        <v>5101071</v>
      </c>
      <c r="L89" s="21"/>
      <c r="M89" s="65">
        <f>(K89/$AR89)</f>
        <v>156.66198826817359</v>
      </c>
      <c r="N89" s="21"/>
      <c r="O89" s="66">
        <f>IF(M$219,M89/M$219*100,0)</f>
        <v>217.89805882200878</v>
      </c>
      <c r="P89" s="21"/>
      <c r="Q89" s="64">
        <v>1070993</v>
      </c>
      <c r="R89" s="21"/>
      <c r="S89" s="65">
        <f>(Q89/$AR89)</f>
        <v>32.89189521206351</v>
      </c>
      <c r="T89" s="21"/>
      <c r="U89" s="66">
        <f>IF(S$219,S89/S$219*100,0)</f>
        <v>72.400313861683486</v>
      </c>
      <c r="V89" s="21"/>
      <c r="W89" s="64">
        <f>(E89+K89+Q89)</f>
        <v>6445186</v>
      </c>
      <c r="X89" s="21"/>
      <c r="Y89" s="21"/>
      <c r="Z89" s="64">
        <v>17080</v>
      </c>
      <c r="AA89" s="21"/>
      <c r="AB89" s="66">
        <f>IF($W89,Z89/$W89*100,0)</f>
        <v>0.26500398902374578</v>
      </c>
      <c r="AC89" s="21"/>
      <c r="AD89" s="64">
        <v>0</v>
      </c>
      <c r="AE89" s="21"/>
      <c r="AF89" s="66">
        <f>IF($W89,AD89/$W89*100,0)</f>
        <v>0</v>
      </c>
      <c r="AG89" s="21"/>
      <c r="AH89" s="64">
        <v>0</v>
      </c>
      <c r="AI89" s="21"/>
      <c r="AJ89" s="66">
        <f>IF($W89,AH89/$W89*100,0)</f>
        <v>0</v>
      </c>
      <c r="AK89" s="21"/>
      <c r="AL89" s="64">
        <v>3240894</v>
      </c>
      <c r="AM89" s="21"/>
      <c r="AN89" s="64">
        <v>7081070.7400000002</v>
      </c>
      <c r="AO89" s="21"/>
      <c r="AP89" s="10">
        <v>1</v>
      </c>
      <c r="AQ89" s="21"/>
      <c r="AR89" s="70">
        <v>32561</v>
      </c>
    </row>
    <row r="90" spans="1:44" ht="8.85" customHeight="1" x14ac:dyDescent="0.3">
      <c r="A90" s="10">
        <v>2</v>
      </c>
      <c r="B90" s="21"/>
      <c r="C90" s="10" t="s">
        <v>127</v>
      </c>
      <c r="D90" s="21"/>
      <c r="E90" s="70">
        <v>5289964</v>
      </c>
      <c r="F90" s="21"/>
      <c r="G90" s="66">
        <f>(E90/$AR90)</f>
        <v>48.212427772005611</v>
      </c>
      <c r="H90" s="21"/>
      <c r="I90" s="66">
        <f>IF(G$219,G90/G$219*100,0)</f>
        <v>132.52023200337561</v>
      </c>
      <c r="J90" s="70"/>
      <c r="K90" s="70">
        <v>1191662</v>
      </c>
      <c r="L90" s="21"/>
      <c r="M90" s="66">
        <f>(K90/$AR90)</f>
        <v>10.860738958458651</v>
      </c>
      <c r="N90" s="21"/>
      <c r="O90" s="66">
        <f>IF(M$219,M90/M$219*100,0)</f>
        <v>15.105986861150253</v>
      </c>
      <c r="P90" s="21"/>
      <c r="Q90" s="70">
        <v>0</v>
      </c>
      <c r="R90" s="21"/>
      <c r="S90" s="66">
        <f>(Q90/$AR90)</f>
        <v>0</v>
      </c>
      <c r="T90" s="21"/>
      <c r="U90" s="66">
        <f>IF(S$219,S90/S$219*100,0)</f>
        <v>0</v>
      </c>
      <c r="V90" s="21"/>
      <c r="W90" s="70">
        <f>(E90+K90+Q90)</f>
        <v>6481626</v>
      </c>
      <c r="X90" s="21"/>
      <c r="Y90" s="21"/>
      <c r="Z90" s="70">
        <v>0</v>
      </c>
      <c r="AA90" s="21"/>
      <c r="AB90" s="66">
        <f>IF($W90,Z90/$W90*100,0)</f>
        <v>0</v>
      </c>
      <c r="AC90" s="21"/>
      <c r="AD90" s="70">
        <v>0</v>
      </c>
      <c r="AE90" s="21"/>
      <c r="AF90" s="66">
        <f>IF($W90,AD90/$W90*100,0)</f>
        <v>0</v>
      </c>
      <c r="AG90" s="21"/>
      <c r="AH90" s="70">
        <v>0</v>
      </c>
      <c r="AI90" s="21"/>
      <c r="AJ90" s="66">
        <f>IF($W90,AH90/$W90*100,0)</f>
        <v>0</v>
      </c>
      <c r="AK90" s="21"/>
      <c r="AL90" s="70">
        <v>280</v>
      </c>
      <c r="AM90" s="21"/>
      <c r="AN90" s="70">
        <v>14102567.140000002</v>
      </c>
      <c r="AO90" s="21"/>
      <c r="AP90" s="10">
        <v>2</v>
      </c>
      <c r="AQ90" s="21"/>
      <c r="AR90" s="70">
        <v>109722</v>
      </c>
    </row>
    <row r="91" spans="1:44" ht="8.85" customHeight="1" x14ac:dyDescent="0.3">
      <c r="A91" s="10">
        <v>3</v>
      </c>
      <c r="B91" s="21"/>
      <c r="C91" s="10" t="s">
        <v>128</v>
      </c>
      <c r="D91" s="21"/>
      <c r="E91" s="70">
        <v>0</v>
      </c>
      <c r="F91" s="21"/>
      <c r="G91" s="66">
        <f>(E91/$AR91)</f>
        <v>0</v>
      </c>
      <c r="H91" s="21"/>
      <c r="I91" s="66">
        <f>IF(G$219,G91/G$219*100,0)</f>
        <v>0</v>
      </c>
      <c r="J91" s="70"/>
      <c r="K91" s="70">
        <v>2026562</v>
      </c>
      <c r="L91" s="21"/>
      <c r="M91" s="66">
        <f>(K91/$AR91)</f>
        <v>135.53785446762976</v>
      </c>
      <c r="N91" s="21"/>
      <c r="O91" s="66">
        <f>IF(M$219,M91/M$219*100,0)</f>
        <v>188.51691920851403</v>
      </c>
      <c r="P91" s="21"/>
      <c r="Q91" s="70">
        <v>785814</v>
      </c>
      <c r="R91" s="21"/>
      <c r="S91" s="66">
        <f>(Q91/$AR91)</f>
        <v>52.55577849117175</v>
      </c>
      <c r="T91" s="21"/>
      <c r="U91" s="66">
        <f>IF(S$219,S91/S$219*100,0)</f>
        <v>115.68366108044749</v>
      </c>
      <c r="V91" s="21"/>
      <c r="W91" s="70">
        <f>(E91+K91+Q91)</f>
        <v>2812376</v>
      </c>
      <c r="X91" s="21"/>
      <c r="Y91" s="21"/>
      <c r="Z91" s="70">
        <v>12385</v>
      </c>
      <c r="AA91" s="21"/>
      <c r="AB91" s="66">
        <f>IF($W91,Z91/$W91*100,0)</f>
        <v>0.4403749711987302</v>
      </c>
      <c r="AC91" s="21"/>
      <c r="AD91" s="70">
        <v>0</v>
      </c>
      <c r="AE91" s="21"/>
      <c r="AF91" s="66">
        <f>IF($W91,AD91/$W91*100,0)</f>
        <v>0</v>
      </c>
      <c r="AG91" s="21"/>
      <c r="AH91" s="70">
        <v>0</v>
      </c>
      <c r="AI91" s="21"/>
      <c r="AJ91" s="66">
        <f>IF($W91,AH91/$W91*100,0)</f>
        <v>0</v>
      </c>
      <c r="AK91" s="21"/>
      <c r="AL91" s="70">
        <v>761599</v>
      </c>
      <c r="AM91" s="21"/>
      <c r="AN91" s="70">
        <v>3839820.17</v>
      </c>
      <c r="AO91" s="21"/>
      <c r="AP91" s="10">
        <v>3</v>
      </c>
      <c r="AQ91" s="21"/>
      <c r="AR91" s="70">
        <v>14952</v>
      </c>
    </row>
    <row r="92" spans="1:44" ht="8.85" customHeight="1" x14ac:dyDescent="0.3">
      <c r="A92" s="10">
        <v>4</v>
      </c>
      <c r="B92" s="21"/>
      <c r="C92" s="10" t="s">
        <v>129</v>
      </c>
      <c r="D92" s="21"/>
      <c r="E92" s="70">
        <v>5008</v>
      </c>
      <c r="F92" s="21"/>
      <c r="G92" s="66">
        <f>(E92/$AR92)</f>
        <v>0.38366659005592585</v>
      </c>
      <c r="H92" s="21"/>
      <c r="I92" s="66">
        <f>IF(G$219,G92/G$219*100,0)</f>
        <v>1.0545742638514763</v>
      </c>
      <c r="J92" s="70"/>
      <c r="K92" s="70">
        <v>163543</v>
      </c>
      <c r="L92" s="21"/>
      <c r="M92" s="66">
        <f>(K92/$AR92)</f>
        <v>12.529150386884242</v>
      </c>
      <c r="N92" s="21"/>
      <c r="O92" s="66">
        <f>IF(M$219,M92/M$219*100,0)</f>
        <v>17.426547295683221</v>
      </c>
      <c r="P92" s="21"/>
      <c r="Q92" s="70">
        <v>937716</v>
      </c>
      <c r="R92" s="21"/>
      <c r="S92" s="66">
        <f>(Q92/$AR92)</f>
        <v>71.839117444265682</v>
      </c>
      <c r="T92" s="21"/>
      <c r="U92" s="66">
        <f>IF(S$219,S92/S$219*100,0)</f>
        <v>158.12936946860944</v>
      </c>
      <c r="V92" s="21"/>
      <c r="W92" s="70">
        <f>(E92+K92+Q92)</f>
        <v>1106267</v>
      </c>
      <c r="X92" s="21"/>
      <c r="Y92" s="21"/>
      <c r="Z92" s="70">
        <v>0</v>
      </c>
      <c r="AA92" s="21"/>
      <c r="AB92" s="66">
        <f>IF($W92,Z92/$W92*100,0)</f>
        <v>0</v>
      </c>
      <c r="AC92" s="21"/>
      <c r="AD92" s="70">
        <v>0</v>
      </c>
      <c r="AE92" s="21"/>
      <c r="AF92" s="66">
        <f>IF($W92,AD92/$W92*100,0)</f>
        <v>0</v>
      </c>
      <c r="AG92" s="21"/>
      <c r="AH92" s="70">
        <v>0</v>
      </c>
      <c r="AI92" s="21"/>
      <c r="AJ92" s="66">
        <f>IF($W92,AH92/$W92*100,0)</f>
        <v>0</v>
      </c>
      <c r="AK92" s="21"/>
      <c r="AL92" s="70">
        <v>3048988</v>
      </c>
      <c r="AM92" s="21"/>
      <c r="AN92" s="70">
        <v>2486566.2299999991</v>
      </c>
      <c r="AO92" s="21"/>
      <c r="AP92" s="10">
        <v>4</v>
      </c>
      <c r="AQ92" s="21"/>
      <c r="AR92" s="70">
        <v>13053</v>
      </c>
    </row>
    <row r="93" spans="1:44" ht="8.85" customHeight="1" x14ac:dyDescent="0.3">
      <c r="A93" s="10">
        <v>5</v>
      </c>
      <c r="B93" s="21"/>
      <c r="C93" s="10" t="s">
        <v>130</v>
      </c>
      <c r="D93" s="21"/>
      <c r="E93" s="70">
        <v>0</v>
      </c>
      <c r="F93" s="21"/>
      <c r="G93" s="66">
        <f>(E93/$AR93)</f>
        <v>0</v>
      </c>
      <c r="H93" s="21"/>
      <c r="I93" s="66">
        <f>IF(G$219,G93/G$219*100,0)</f>
        <v>0</v>
      </c>
      <c r="J93" s="70"/>
      <c r="K93" s="70">
        <v>2222680</v>
      </c>
      <c r="L93" s="21"/>
      <c r="M93" s="66">
        <f>(K93/$AR93)</f>
        <v>69.970408612982439</v>
      </c>
      <c r="N93" s="21"/>
      <c r="O93" s="66">
        <f>IF(M$219,M93/M$219*100,0)</f>
        <v>97.320456482735693</v>
      </c>
      <c r="P93" s="21"/>
      <c r="Q93" s="70">
        <v>1389251</v>
      </c>
      <c r="R93" s="21"/>
      <c r="S93" s="66">
        <f>(Q93/$AR93)</f>
        <v>43.733897878234593</v>
      </c>
      <c r="T93" s="21"/>
      <c r="U93" s="66">
        <f>IF(S$219,S93/S$219*100,0)</f>
        <v>96.265293087085496</v>
      </c>
      <c r="V93" s="21"/>
      <c r="W93" s="70">
        <f>(E93+K93+Q93)</f>
        <v>3611931</v>
      </c>
      <c r="X93" s="21"/>
      <c r="Y93" s="21"/>
      <c r="Z93" s="70">
        <v>8690</v>
      </c>
      <c r="AA93" s="21"/>
      <c r="AB93" s="71">
        <f>IF($W93,Z93/$W93*100,0)</f>
        <v>0.2405915284649679</v>
      </c>
      <c r="AC93" s="21"/>
      <c r="AD93" s="70">
        <v>0</v>
      </c>
      <c r="AE93" s="21"/>
      <c r="AF93" s="71">
        <f>IF($W93,AD93/$W93*100,0)</f>
        <v>0</v>
      </c>
      <c r="AG93" s="21"/>
      <c r="AH93" s="70">
        <v>0</v>
      </c>
      <c r="AI93" s="21"/>
      <c r="AJ93" s="71">
        <f>IF($W93,AH93/$W93*100,0)</f>
        <v>0</v>
      </c>
      <c r="AK93" s="21"/>
      <c r="AL93" s="70">
        <v>627981</v>
      </c>
      <c r="AM93" s="21"/>
      <c r="AN93" s="70">
        <v>5634019.0800000019</v>
      </c>
      <c r="AO93" s="21"/>
      <c r="AP93" s="10">
        <v>5</v>
      </c>
      <c r="AQ93" s="21"/>
      <c r="AR93" s="70">
        <v>31766</v>
      </c>
    </row>
    <row r="94" spans="1:4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9"/>
      <c r="AQ94" s="21"/>
      <c r="AR94" s="21"/>
    </row>
    <row r="95" spans="1:44" ht="8.85" customHeight="1" x14ac:dyDescent="0.3">
      <c r="A95" s="10">
        <v>6</v>
      </c>
      <c r="B95" s="21"/>
      <c r="C95" s="10" t="s">
        <v>131</v>
      </c>
      <c r="D95" s="21"/>
      <c r="E95" s="70">
        <v>0</v>
      </c>
      <c r="F95" s="21"/>
      <c r="G95" s="66">
        <f>(E95/$AR95)</f>
        <v>0</v>
      </c>
      <c r="H95" s="21"/>
      <c r="I95" s="66">
        <f>IF(G$219,G95/G$219*100,0)</f>
        <v>0</v>
      </c>
      <c r="J95" s="70"/>
      <c r="K95" s="70">
        <v>1330882</v>
      </c>
      <c r="L95" s="21"/>
      <c r="M95" s="66">
        <f>(K95/$AR95)</f>
        <v>84.137185484890637</v>
      </c>
      <c r="N95" s="21"/>
      <c r="O95" s="66">
        <f>IF(M$219,M95/M$219*100,0)</f>
        <v>117.02474604447136</v>
      </c>
      <c r="P95" s="21"/>
      <c r="Q95" s="70">
        <v>609017</v>
      </c>
      <c r="R95" s="21"/>
      <c r="S95" s="66">
        <f>(Q95/$AR95)</f>
        <v>38.501517258819064</v>
      </c>
      <c r="T95" s="21"/>
      <c r="U95" s="66">
        <f>IF(S$219,S95/S$219*100,0)</f>
        <v>84.747987785974871</v>
      </c>
      <c r="V95" s="21"/>
      <c r="W95" s="70">
        <f>(E95+K95+Q95)</f>
        <v>1939899</v>
      </c>
      <c r="X95" s="21"/>
      <c r="Y95" s="21"/>
      <c r="Z95" s="70">
        <v>9076</v>
      </c>
      <c r="AA95" s="21"/>
      <c r="AB95" s="71">
        <f>IF($W95,Z95/$W95*100,0)</f>
        <v>0.46785940917542618</v>
      </c>
      <c r="AC95" s="21"/>
      <c r="AD95" s="70">
        <v>0</v>
      </c>
      <c r="AE95" s="21"/>
      <c r="AF95" s="71">
        <f>IF($W95,AD95/$W95*100,0)</f>
        <v>0</v>
      </c>
      <c r="AG95" s="21"/>
      <c r="AH95" s="70">
        <v>0</v>
      </c>
      <c r="AI95" s="21"/>
      <c r="AJ95" s="71">
        <f>IF($W95,AH95/$W95*100,0)</f>
        <v>0</v>
      </c>
      <c r="AK95" s="21"/>
      <c r="AL95" s="70">
        <v>609881</v>
      </c>
      <c r="AM95" s="21"/>
      <c r="AN95" s="70">
        <v>2869460.9</v>
      </c>
      <c r="AO95" s="21"/>
      <c r="AP95" s="10">
        <v>6</v>
      </c>
      <c r="AQ95" s="21"/>
      <c r="AR95" s="70">
        <v>15818</v>
      </c>
    </row>
    <row r="96" spans="1:44" ht="8.85" customHeight="1" x14ac:dyDescent="0.3">
      <c r="A96" s="10">
        <v>7</v>
      </c>
      <c r="B96" s="21"/>
      <c r="C96" s="10" t="s">
        <v>132</v>
      </c>
      <c r="D96" s="21"/>
      <c r="E96" s="70">
        <v>66088436</v>
      </c>
      <c r="F96" s="21"/>
      <c r="G96" s="66">
        <f>(E96/$AR96)</f>
        <v>272.92128910766792</v>
      </c>
      <c r="H96" s="21"/>
      <c r="I96" s="66">
        <f>IF(G$219,G96/G$219*100,0)</f>
        <v>750.17156825711845</v>
      </c>
      <c r="J96" s="70"/>
      <c r="K96" s="70">
        <v>15270051</v>
      </c>
      <c r="L96" s="21"/>
      <c r="M96" s="66">
        <f>(K96/$AR96)</f>
        <v>63.05977650401401</v>
      </c>
      <c r="N96" s="21"/>
      <c r="O96" s="66">
        <f>IF(M$219,M96/M$219*100,0)</f>
        <v>87.708595057872259</v>
      </c>
      <c r="P96" s="21"/>
      <c r="Q96" s="70">
        <v>14250196</v>
      </c>
      <c r="R96" s="21"/>
      <c r="S96" s="66">
        <f>(Q96/$AR96)</f>
        <v>58.848144966797712</v>
      </c>
      <c r="T96" s="21"/>
      <c r="U96" s="66">
        <f>IF(S$219,S96/S$219*100,0)</f>
        <v>129.53416451999905</v>
      </c>
      <c r="V96" s="21"/>
      <c r="W96" s="70">
        <f>(E96+K96+Q96)</f>
        <v>95608683</v>
      </c>
      <c r="X96" s="21"/>
      <c r="Y96" s="21"/>
      <c r="Z96" s="70">
        <v>12522086</v>
      </c>
      <c r="AA96" s="21"/>
      <c r="AB96" s="71">
        <f>IF($W96,Z96/$W96*100,0)</f>
        <v>13.097226744562521</v>
      </c>
      <c r="AC96" s="21"/>
      <c r="AD96" s="70">
        <v>0</v>
      </c>
      <c r="AE96" s="21"/>
      <c r="AF96" s="71">
        <f>IF($W96,AD96/$W96*100,0)</f>
        <v>0</v>
      </c>
      <c r="AG96" s="21"/>
      <c r="AH96" s="70">
        <v>0</v>
      </c>
      <c r="AI96" s="21"/>
      <c r="AJ96" s="71">
        <f>IF($W96,AH96/$W96*100,0)</f>
        <v>0</v>
      </c>
      <c r="AK96" s="21"/>
      <c r="AL96" s="70">
        <v>29369215</v>
      </c>
      <c r="AM96" s="21"/>
      <c r="AN96" s="70">
        <v>5723651.2699999996</v>
      </c>
      <c r="AO96" s="21"/>
      <c r="AP96" s="10">
        <v>7</v>
      </c>
      <c r="AQ96" s="21"/>
      <c r="AR96" s="70">
        <v>242152</v>
      </c>
    </row>
    <row r="97" spans="1:44" ht="8.85" customHeight="1" x14ac:dyDescent="0.3">
      <c r="A97" s="10">
        <v>8</v>
      </c>
      <c r="B97" s="21"/>
      <c r="C97" s="10" t="s">
        <v>133</v>
      </c>
      <c r="D97" s="21"/>
      <c r="E97" s="70">
        <v>288214</v>
      </c>
      <c r="F97" s="21"/>
      <c r="G97" s="66">
        <f>(E97/$AR97)</f>
        <v>3.8007411217048435</v>
      </c>
      <c r="H97" s="21"/>
      <c r="I97" s="66">
        <f>IF(G$219,G97/G$219*100,0)</f>
        <v>10.446997143868229</v>
      </c>
      <c r="J97" s="70"/>
      <c r="K97" s="70">
        <v>2606489</v>
      </c>
      <c r="L97" s="21"/>
      <c r="M97" s="66">
        <f>(K97/$AR97)</f>
        <v>34.372341126979734</v>
      </c>
      <c r="N97" s="21"/>
      <c r="O97" s="66">
        <f>IF(M$219,M97/M$219*100,0)</f>
        <v>47.807808974797325</v>
      </c>
      <c r="P97" s="21"/>
      <c r="Q97" s="70">
        <v>2019535</v>
      </c>
      <c r="R97" s="21"/>
      <c r="S97" s="66">
        <f>(Q97/$AR97)</f>
        <v>26.632050216929752</v>
      </c>
      <c r="T97" s="21"/>
      <c r="U97" s="66">
        <f>IF(S$219,S97/S$219*100,0)</f>
        <v>58.621395394043752</v>
      </c>
      <c r="V97" s="21"/>
      <c r="W97" s="70">
        <f>(E97+K97+Q97)</f>
        <v>4914238</v>
      </c>
      <c r="X97" s="21"/>
      <c r="Y97" s="21"/>
      <c r="Z97" s="70">
        <v>125863</v>
      </c>
      <c r="AA97" s="21"/>
      <c r="AB97" s="71">
        <f>IF($W97,Z97/$W97*100,0)</f>
        <v>2.5611905650479283</v>
      </c>
      <c r="AC97" s="21"/>
      <c r="AD97" s="70">
        <v>164098</v>
      </c>
      <c r="AE97" s="21"/>
      <c r="AF97" s="71">
        <f>IF($W97,AD97/$W97*100,0)</f>
        <v>3.33923591002308</v>
      </c>
      <c r="AG97" s="21"/>
      <c r="AH97" s="70">
        <v>0</v>
      </c>
      <c r="AI97" s="21"/>
      <c r="AJ97" s="71">
        <f>IF($W97,AH97/$W97*100,0)</f>
        <v>0</v>
      </c>
      <c r="AK97" s="21"/>
      <c r="AL97" s="70">
        <v>1731827</v>
      </c>
      <c r="AM97" s="21"/>
      <c r="AN97" s="70">
        <v>15145216.970000003</v>
      </c>
      <c r="AO97" s="21"/>
      <c r="AP97" s="10">
        <v>8</v>
      </c>
      <c r="AQ97" s="21"/>
      <c r="AR97" s="70">
        <v>75831</v>
      </c>
    </row>
    <row r="98" spans="1:44" ht="8.85" customHeight="1" x14ac:dyDescent="0.3">
      <c r="A98" s="10">
        <v>9</v>
      </c>
      <c r="B98" s="21"/>
      <c r="C98" s="10" t="s">
        <v>134</v>
      </c>
      <c r="D98" s="21"/>
      <c r="E98" s="70">
        <v>0</v>
      </c>
      <c r="F98" s="21"/>
      <c r="G98" s="66">
        <f>(E98/$AR98)</f>
        <v>0</v>
      </c>
      <c r="H98" s="21"/>
      <c r="I98" s="66">
        <f>IF(G$219,G98/G$219*100,0)</f>
        <v>0</v>
      </c>
      <c r="J98" s="70"/>
      <c r="K98" s="70">
        <v>1160850</v>
      </c>
      <c r="L98" s="21"/>
      <c r="M98" s="66">
        <f>(K98/$AR98)</f>
        <v>268.83974062065772</v>
      </c>
      <c r="N98" s="21"/>
      <c r="O98" s="66">
        <f>IF(M$219,M98/M$219*100,0)</f>
        <v>373.92387434262071</v>
      </c>
      <c r="P98" s="21"/>
      <c r="Q98" s="70">
        <v>254271</v>
      </c>
      <c r="R98" s="21"/>
      <c r="S98" s="66">
        <f>(Q98/$AR98)</f>
        <v>58.886289949050486</v>
      </c>
      <c r="T98" s="21"/>
      <c r="U98" s="66">
        <f>IF(S$219,S98/S$219*100,0)</f>
        <v>129.61812771730169</v>
      </c>
      <c r="V98" s="21"/>
      <c r="W98" s="70">
        <f>(E98+K98+Q98)</f>
        <v>1415121</v>
      </c>
      <c r="X98" s="21"/>
      <c r="Y98" s="21"/>
      <c r="Z98" s="70">
        <v>4883</v>
      </c>
      <c r="AA98" s="21"/>
      <c r="AB98" s="71">
        <f>IF($W98,Z98/$W98*100,0)</f>
        <v>0.34505883242493046</v>
      </c>
      <c r="AC98" s="21"/>
      <c r="AD98" s="70">
        <v>0</v>
      </c>
      <c r="AE98" s="21"/>
      <c r="AF98" s="71">
        <f>IF($W98,AD98/$W98*100,0)</f>
        <v>0</v>
      </c>
      <c r="AG98" s="21"/>
      <c r="AH98" s="70">
        <v>0</v>
      </c>
      <c r="AI98" s="21"/>
      <c r="AJ98" s="71">
        <f>IF($W98,AH98/$W98*100,0)</f>
        <v>0</v>
      </c>
      <c r="AK98" s="21"/>
      <c r="AL98" s="70">
        <v>122997</v>
      </c>
      <c r="AM98" s="21"/>
      <c r="AN98" s="70">
        <v>2641831.7799999993</v>
      </c>
      <c r="AO98" s="21"/>
      <c r="AP98" s="10">
        <v>9</v>
      </c>
      <c r="AQ98" s="21"/>
      <c r="AR98" s="70">
        <v>4318</v>
      </c>
    </row>
    <row r="99" spans="1:44" ht="8.85" customHeight="1" x14ac:dyDescent="0.3">
      <c r="A99" s="10">
        <v>10</v>
      </c>
      <c r="B99" s="21"/>
      <c r="C99" s="10" t="s">
        <v>135</v>
      </c>
      <c r="D99" s="21"/>
      <c r="E99" s="70">
        <v>0</v>
      </c>
      <c r="F99" s="21"/>
      <c r="G99" s="66">
        <v>0</v>
      </c>
      <c r="H99" s="21"/>
      <c r="I99" s="66">
        <f>IF(G$219,G99/G$219*100,0)</f>
        <v>0</v>
      </c>
      <c r="J99" s="70"/>
      <c r="K99" s="70">
        <v>0</v>
      </c>
      <c r="L99" s="21"/>
      <c r="M99" s="66">
        <v>0</v>
      </c>
      <c r="N99" s="21"/>
      <c r="O99" s="66">
        <f>IF(M$219,M99/M$219*100,0)</f>
        <v>0</v>
      </c>
      <c r="P99" s="21"/>
      <c r="Q99" s="70">
        <v>0</v>
      </c>
      <c r="R99" s="21"/>
      <c r="S99" s="66">
        <v>0</v>
      </c>
      <c r="T99" s="21"/>
      <c r="U99" s="66">
        <f>IF(S$219,S99/S$219*100,0)</f>
        <v>0</v>
      </c>
      <c r="V99" s="21"/>
      <c r="W99" s="70">
        <f>(E99+K99+Q99)</f>
        <v>0</v>
      </c>
      <c r="X99" s="21"/>
      <c r="Y99" s="21"/>
      <c r="Z99" s="70">
        <v>0</v>
      </c>
      <c r="AA99" s="21"/>
      <c r="AB99" s="71">
        <f>IF($W99,Z99/$W99*100,0)</f>
        <v>0</v>
      </c>
      <c r="AC99" s="21"/>
      <c r="AD99" s="70">
        <v>0</v>
      </c>
      <c r="AE99" s="21"/>
      <c r="AF99" s="71">
        <f>IF($W99,AD99/$W99*100,0)</f>
        <v>0</v>
      </c>
      <c r="AG99" s="21"/>
      <c r="AH99" s="70">
        <v>0</v>
      </c>
      <c r="AI99" s="21"/>
      <c r="AJ99" s="71">
        <f>IF($W99,AH99/$W99*100,0)</f>
        <v>0</v>
      </c>
      <c r="AK99" s="21"/>
      <c r="AL99" s="70">
        <v>0</v>
      </c>
      <c r="AM99" s="21"/>
      <c r="AN99" s="70">
        <v>0</v>
      </c>
      <c r="AO99" s="21"/>
      <c r="AP99" s="10">
        <v>10</v>
      </c>
      <c r="AQ99" s="21"/>
      <c r="AR99" s="70">
        <v>0</v>
      </c>
    </row>
    <row r="100" spans="1:4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9"/>
      <c r="AQ100" s="21"/>
      <c r="AR100" s="21"/>
    </row>
    <row r="101" spans="1:44" ht="8.85" customHeight="1" x14ac:dyDescent="0.3">
      <c r="A101" s="10">
        <v>11</v>
      </c>
      <c r="B101" s="21"/>
      <c r="C101" s="10" t="s">
        <v>136</v>
      </c>
      <c r="D101" s="21"/>
      <c r="E101" s="70">
        <v>8512</v>
      </c>
      <c r="F101" s="21"/>
      <c r="G101" s="66">
        <f>(E101/$AR101)</f>
        <v>1.3375235700817096</v>
      </c>
      <c r="H101" s="21"/>
      <c r="I101" s="66">
        <f>IF(G$219,G101/G$219*100,0)</f>
        <v>3.6764158539249165</v>
      </c>
      <c r="J101" s="70"/>
      <c r="K101" s="70">
        <v>1011935</v>
      </c>
      <c r="L101" s="21"/>
      <c r="M101" s="66">
        <f>(K101/$AR101)</f>
        <v>159.0092708988058</v>
      </c>
      <c r="N101" s="21"/>
      <c r="O101" s="66">
        <f>IF(M$219,M101/M$219*100,0)</f>
        <v>221.16284777544558</v>
      </c>
      <c r="P101" s="21"/>
      <c r="Q101" s="70">
        <v>636317</v>
      </c>
      <c r="R101" s="21"/>
      <c r="S101" s="66">
        <f>(Q101/$AR101)</f>
        <v>99.986957888120685</v>
      </c>
      <c r="T101" s="21"/>
      <c r="U101" s="66">
        <f>IF(S$219,S101/S$219*100,0)</f>
        <v>220.08726120834297</v>
      </c>
      <c r="V101" s="21"/>
      <c r="W101" s="70">
        <f>(E101+K101+Q101)</f>
        <v>1656764</v>
      </c>
      <c r="X101" s="21"/>
      <c r="Y101" s="21"/>
      <c r="Z101" s="70">
        <v>4883</v>
      </c>
      <c r="AA101" s="21"/>
      <c r="AB101" s="71">
        <f>IF($W101,Z101/$W101*100,0)</f>
        <v>0.29473117474788202</v>
      </c>
      <c r="AC101" s="21"/>
      <c r="AD101" s="70">
        <v>0</v>
      </c>
      <c r="AE101" s="21"/>
      <c r="AF101" s="71">
        <f>IF($W101,AD101/$W101*100,0)</f>
        <v>0</v>
      </c>
      <c r="AG101" s="21"/>
      <c r="AH101" s="70">
        <v>0</v>
      </c>
      <c r="AI101" s="21"/>
      <c r="AJ101" s="71">
        <f>IF($W101,AH101/$W101*100,0)</f>
        <v>0</v>
      </c>
      <c r="AK101" s="21"/>
      <c r="AL101" s="70">
        <v>950438</v>
      </c>
      <c r="AM101" s="21"/>
      <c r="AN101" s="70">
        <v>5335241.5599999996</v>
      </c>
      <c r="AO101" s="21"/>
      <c r="AP101" s="10">
        <v>11</v>
      </c>
      <c r="AQ101" s="21"/>
      <c r="AR101" s="70">
        <v>6364</v>
      </c>
    </row>
    <row r="102" spans="1:44" ht="8.85" customHeight="1" x14ac:dyDescent="0.3">
      <c r="A102" s="10">
        <v>12</v>
      </c>
      <c r="B102" s="21"/>
      <c r="C102" s="10" t="s">
        <v>137</v>
      </c>
      <c r="D102" s="21"/>
      <c r="E102" s="70">
        <v>0</v>
      </c>
      <c r="F102" s="21"/>
      <c r="G102" s="66">
        <f>(E102/$AR102)</f>
        <v>0</v>
      </c>
      <c r="H102" s="21"/>
      <c r="I102" s="66">
        <f>IF(G$219,G102/G$219*100,0)</f>
        <v>0</v>
      </c>
      <c r="J102" s="70"/>
      <c r="K102" s="70">
        <v>779126</v>
      </c>
      <c r="L102" s="21"/>
      <c r="M102" s="66">
        <f>(K102/$AR102)</f>
        <v>23.261658804562011</v>
      </c>
      <c r="N102" s="21"/>
      <c r="O102" s="66">
        <f>IF(M$219,M102/M$219*100,0)</f>
        <v>32.35418083560522</v>
      </c>
      <c r="P102" s="21"/>
      <c r="Q102" s="70">
        <v>871107</v>
      </c>
      <c r="R102" s="21"/>
      <c r="S102" s="66">
        <f>(Q102/$AR102)</f>
        <v>26.007852152624352</v>
      </c>
      <c r="T102" s="21"/>
      <c r="U102" s="66">
        <f>IF(S$219,S102/S$219*100,0)</f>
        <v>57.247435776448008</v>
      </c>
      <c r="V102" s="21"/>
      <c r="W102" s="70">
        <f>(E102+K102+Q102)</f>
        <v>1650233</v>
      </c>
      <c r="X102" s="21"/>
      <c r="Y102" s="21"/>
      <c r="Z102" s="70">
        <v>0</v>
      </c>
      <c r="AA102" s="21"/>
      <c r="AB102" s="71">
        <f>IF($W102,Z102/$W102*100,0)</f>
        <v>0</v>
      </c>
      <c r="AC102" s="21"/>
      <c r="AD102" s="70">
        <v>0</v>
      </c>
      <c r="AE102" s="21"/>
      <c r="AF102" s="71">
        <f>IF($W102,AD102/$W102*100,0)</f>
        <v>0</v>
      </c>
      <c r="AG102" s="21"/>
      <c r="AH102" s="70">
        <v>0</v>
      </c>
      <c r="AI102" s="21"/>
      <c r="AJ102" s="71">
        <f>IF($W102,AH102/$W102*100,0)</f>
        <v>0</v>
      </c>
      <c r="AK102" s="21"/>
      <c r="AL102" s="70">
        <v>251534</v>
      </c>
      <c r="AM102" s="21"/>
      <c r="AN102" s="70">
        <v>9001775.9100000001</v>
      </c>
      <c r="AO102" s="21"/>
      <c r="AP102" s="10">
        <v>12</v>
      </c>
      <c r="AQ102" s="21"/>
      <c r="AR102" s="70">
        <v>33494</v>
      </c>
    </row>
    <row r="103" spans="1:44" ht="8.85" customHeight="1" x14ac:dyDescent="0.3">
      <c r="A103" s="10">
        <v>13</v>
      </c>
      <c r="B103" s="21"/>
      <c r="C103" s="10" t="s">
        <v>138</v>
      </c>
      <c r="D103" s="21"/>
      <c r="E103" s="70">
        <v>0</v>
      </c>
      <c r="F103" s="21"/>
      <c r="G103" s="66">
        <f>(E103/$AR103)</f>
        <v>0</v>
      </c>
      <c r="H103" s="21"/>
      <c r="I103" s="66">
        <f>IF(G$219,G103/G$219*100,0)</f>
        <v>0</v>
      </c>
      <c r="J103" s="70"/>
      <c r="K103" s="70">
        <v>1049215</v>
      </c>
      <c r="L103" s="21"/>
      <c r="M103" s="66">
        <f>(K103/$AR103)</f>
        <v>64.400626074146814</v>
      </c>
      <c r="N103" s="21"/>
      <c r="O103" s="66">
        <f>IF(M$219,M103/M$219*100,0)</f>
        <v>89.573556186822884</v>
      </c>
      <c r="P103" s="21"/>
      <c r="Q103" s="70">
        <v>955529</v>
      </c>
      <c r="R103" s="21"/>
      <c r="S103" s="66">
        <f>(Q103/$AR103)</f>
        <v>58.650196415418613</v>
      </c>
      <c r="T103" s="21"/>
      <c r="U103" s="66">
        <f>IF(S$219,S103/S$219*100,0)</f>
        <v>129.09844814805049</v>
      </c>
      <c r="V103" s="21"/>
      <c r="W103" s="70">
        <f>(E103+K103+Q103)</f>
        <v>2004744</v>
      </c>
      <c r="X103" s="21"/>
      <c r="Y103" s="21"/>
      <c r="Z103" s="70">
        <v>7416</v>
      </c>
      <c r="AA103" s="21"/>
      <c r="AB103" s="71">
        <f>IF($W103,Z103/$W103*100,0)</f>
        <v>0.36992254372628125</v>
      </c>
      <c r="AC103" s="21"/>
      <c r="AD103" s="70">
        <v>0</v>
      </c>
      <c r="AE103" s="21"/>
      <c r="AF103" s="71">
        <f>IF($W103,AD103/$W103*100,0)</f>
        <v>0</v>
      </c>
      <c r="AG103" s="21"/>
      <c r="AH103" s="70">
        <v>0</v>
      </c>
      <c r="AI103" s="21"/>
      <c r="AJ103" s="71">
        <f>IF($W103,AH103/$W103*100,0)</f>
        <v>0</v>
      </c>
      <c r="AK103" s="21"/>
      <c r="AL103" s="70">
        <v>602141</v>
      </c>
      <c r="AM103" s="21"/>
      <c r="AN103" s="70">
        <v>6781373.9500000002</v>
      </c>
      <c r="AO103" s="21"/>
      <c r="AP103" s="10">
        <v>13</v>
      </c>
      <c r="AQ103" s="21"/>
      <c r="AR103" s="70">
        <v>16292</v>
      </c>
    </row>
    <row r="104" spans="1:44" ht="8.85" customHeight="1" x14ac:dyDescent="0.3">
      <c r="A104" s="10">
        <v>14</v>
      </c>
      <c r="B104" s="21"/>
      <c r="C104" s="10" t="s">
        <v>139</v>
      </c>
      <c r="D104" s="21"/>
      <c r="E104" s="70">
        <v>4524186</v>
      </c>
      <c r="F104" s="21"/>
      <c r="G104" s="66">
        <f>(E104/$AR104)</f>
        <v>212.45297018079361</v>
      </c>
      <c r="H104" s="21"/>
      <c r="I104" s="66">
        <f>IF(G$219,G104/G$219*100,0)</f>
        <v>583.96389062391756</v>
      </c>
      <c r="J104" s="70"/>
      <c r="K104" s="70">
        <v>3118642</v>
      </c>
      <c r="L104" s="21"/>
      <c r="M104" s="66">
        <f>(K104/$AR104)</f>
        <v>146.44949518666354</v>
      </c>
      <c r="N104" s="21"/>
      <c r="O104" s="66">
        <f>IF(M$219,M104/M$219*100,0)</f>
        <v>203.69370432099862</v>
      </c>
      <c r="P104" s="21"/>
      <c r="Q104" s="70">
        <v>1827189</v>
      </c>
      <c r="R104" s="21"/>
      <c r="S104" s="66">
        <f>(Q104/$AR104)</f>
        <v>85.803662831650627</v>
      </c>
      <c r="T104" s="21"/>
      <c r="U104" s="66">
        <f>IF(S$219,S104/S$219*100,0)</f>
        <v>188.86756386160334</v>
      </c>
      <c r="V104" s="21"/>
      <c r="W104" s="70">
        <f>(E104+K104+Q104)</f>
        <v>9470017</v>
      </c>
      <c r="X104" s="21"/>
      <c r="Y104" s="21"/>
      <c r="Z104" s="70">
        <v>321825</v>
      </c>
      <c r="AA104" s="21"/>
      <c r="AB104" s="71">
        <f>IF($W104,Z104/$W104*100,0)</f>
        <v>3.3983571518403823</v>
      </c>
      <c r="AC104" s="21"/>
      <c r="AD104" s="70">
        <v>0</v>
      </c>
      <c r="AE104" s="21"/>
      <c r="AF104" s="71">
        <f>IF($W104,AD104/$W104*100,0)</f>
        <v>0</v>
      </c>
      <c r="AG104" s="21"/>
      <c r="AH104" s="70">
        <v>0</v>
      </c>
      <c r="AI104" s="21"/>
      <c r="AJ104" s="71">
        <f>IF($W104,AH104/$W104*100,0)</f>
        <v>0</v>
      </c>
      <c r="AK104" s="21"/>
      <c r="AL104" s="70">
        <v>798171</v>
      </c>
      <c r="AM104" s="21"/>
      <c r="AN104" s="70">
        <v>5200683.0000000009</v>
      </c>
      <c r="AO104" s="21"/>
      <c r="AP104" s="10">
        <v>14</v>
      </c>
      <c r="AQ104" s="21"/>
      <c r="AR104" s="70">
        <v>21295</v>
      </c>
    </row>
    <row r="105" spans="1:44" ht="8.85" customHeight="1" x14ac:dyDescent="0.3">
      <c r="A105" s="10">
        <v>15</v>
      </c>
      <c r="B105" s="21"/>
      <c r="C105" s="10" t="s">
        <v>140</v>
      </c>
      <c r="D105" s="21"/>
      <c r="E105" s="70">
        <v>4949</v>
      </c>
      <c r="F105" s="21"/>
      <c r="G105" s="66">
        <f>(E105/$AR105)</f>
        <v>0.2898389458272328</v>
      </c>
      <c r="H105" s="21"/>
      <c r="I105" s="66">
        <f>IF(G$219,G105/G$219*100,0)</f>
        <v>0.79667268626827104</v>
      </c>
      <c r="J105" s="70"/>
      <c r="K105" s="70">
        <v>1063371</v>
      </c>
      <c r="L105" s="21"/>
      <c r="M105" s="66">
        <f>(K105/$AR105)</f>
        <v>62.27648609077599</v>
      </c>
      <c r="N105" s="21"/>
      <c r="O105" s="66">
        <f>IF(M$219,M105/M$219*100,0)</f>
        <v>86.619131925013974</v>
      </c>
      <c r="P105" s="21"/>
      <c r="Q105" s="70">
        <v>684674</v>
      </c>
      <c r="R105" s="21"/>
      <c r="S105" s="66">
        <f>(Q105/$AR105)</f>
        <v>40.098038067349925</v>
      </c>
      <c r="T105" s="21"/>
      <c r="U105" s="66">
        <f>IF(S$219,S105/S$219*100,0)</f>
        <v>88.262185033628441</v>
      </c>
      <c r="V105" s="21"/>
      <c r="W105" s="70">
        <f>(E105+K105+Q105)</f>
        <v>1752994</v>
      </c>
      <c r="X105" s="21"/>
      <c r="Y105" s="21"/>
      <c r="Z105" s="70">
        <v>3054</v>
      </c>
      <c r="AA105" s="21"/>
      <c r="AB105" s="71">
        <f>IF($W105,Z105/$W105*100,0)</f>
        <v>0.17421622663853956</v>
      </c>
      <c r="AC105" s="21"/>
      <c r="AD105" s="70">
        <v>0</v>
      </c>
      <c r="AE105" s="21"/>
      <c r="AF105" s="71">
        <f>IF($W105,AD105/$W105*100,0)</f>
        <v>0</v>
      </c>
      <c r="AG105" s="21"/>
      <c r="AH105" s="70">
        <v>0</v>
      </c>
      <c r="AI105" s="21"/>
      <c r="AJ105" s="71">
        <f>IF($W105,AH105/$W105*100,0)</f>
        <v>0</v>
      </c>
      <c r="AK105" s="21"/>
      <c r="AL105" s="70">
        <v>19531</v>
      </c>
      <c r="AM105" s="21"/>
      <c r="AN105" s="70">
        <v>3658037.9000000004</v>
      </c>
      <c r="AO105" s="21"/>
      <c r="AP105" s="10">
        <v>15</v>
      </c>
      <c r="AQ105" s="21"/>
      <c r="AR105" s="70">
        <v>17075</v>
      </c>
    </row>
    <row r="106" spans="1:4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9"/>
      <c r="AQ106" s="21"/>
      <c r="AR106" s="21"/>
    </row>
    <row r="107" spans="1:44" ht="8.85" customHeight="1" x14ac:dyDescent="0.3">
      <c r="A107" s="10">
        <v>16</v>
      </c>
      <c r="B107" s="21"/>
      <c r="C107" s="10" t="s">
        <v>141</v>
      </c>
      <c r="D107" s="21"/>
      <c r="E107" s="70">
        <v>18596</v>
      </c>
      <c r="F107" s="21"/>
      <c r="G107" s="66">
        <f>(E107/$AR107)</f>
        <v>0.335183850036049</v>
      </c>
      <c r="H107" s="21"/>
      <c r="I107" s="66">
        <f>IF(G$219,G107/G$219*100,0)</f>
        <v>0.9213110316828601</v>
      </c>
      <c r="J107" s="70"/>
      <c r="K107" s="70">
        <v>3341160</v>
      </c>
      <c r="L107" s="21"/>
      <c r="M107" s="66">
        <f>(K107/$AR107)</f>
        <v>60.222782984859407</v>
      </c>
      <c r="N107" s="21"/>
      <c r="O107" s="66">
        <f>IF(M$219,M107/M$219*100,0)</f>
        <v>83.762676921966715</v>
      </c>
      <c r="P107" s="21"/>
      <c r="Q107" s="70">
        <v>2154151</v>
      </c>
      <c r="R107" s="21"/>
      <c r="S107" s="66">
        <f>(Q107/$AR107)</f>
        <v>38.827523431867341</v>
      </c>
      <c r="T107" s="21"/>
      <c r="U107" s="66">
        <f>IF(S$219,S107/S$219*100,0)</f>
        <v>85.46557943271236</v>
      </c>
      <c r="V107" s="21"/>
      <c r="W107" s="70">
        <f>(E107+K107+Q107)</f>
        <v>5513907</v>
      </c>
      <c r="X107" s="21"/>
      <c r="Y107" s="21"/>
      <c r="Z107" s="70">
        <v>5759</v>
      </c>
      <c r="AA107" s="21"/>
      <c r="AB107" s="71">
        <f>IF($W107,Z107/$W107*100,0)</f>
        <v>0.10444499698671016</v>
      </c>
      <c r="AC107" s="21"/>
      <c r="AD107" s="70">
        <v>0</v>
      </c>
      <c r="AE107" s="21"/>
      <c r="AF107" s="71">
        <f>IF($W107,AD107/$W107*100,0)</f>
        <v>0</v>
      </c>
      <c r="AG107" s="21"/>
      <c r="AH107" s="70">
        <v>0</v>
      </c>
      <c r="AI107" s="21"/>
      <c r="AJ107" s="71">
        <f>IF($W107,AH107/$W107*100,0)</f>
        <v>0</v>
      </c>
      <c r="AK107" s="21"/>
      <c r="AL107" s="70">
        <v>2060582</v>
      </c>
      <c r="AM107" s="21"/>
      <c r="AN107" s="70">
        <v>9178178.8499999996</v>
      </c>
      <c r="AO107" s="21"/>
      <c r="AP107" s="10">
        <v>16</v>
      </c>
      <c r="AQ107" s="21"/>
      <c r="AR107" s="70">
        <v>55480</v>
      </c>
    </row>
    <row r="108" spans="1:44" ht="8.85" customHeight="1" x14ac:dyDescent="0.3">
      <c r="A108" s="10">
        <v>17</v>
      </c>
      <c r="B108" s="21"/>
      <c r="C108" s="10" t="s">
        <v>142</v>
      </c>
      <c r="D108" s="21"/>
      <c r="E108" s="70">
        <v>242658</v>
      </c>
      <c r="F108" s="21"/>
      <c r="G108" s="66">
        <f>(E108/$AR108)</f>
        <v>8.003760142489611</v>
      </c>
      <c r="H108" s="21"/>
      <c r="I108" s="66">
        <f>IF(G$219,G108/G$219*100,0)</f>
        <v>21.999724967137261</v>
      </c>
      <c r="J108" s="70"/>
      <c r="K108" s="70">
        <v>1713676</v>
      </c>
      <c r="L108" s="21"/>
      <c r="M108" s="66">
        <f>(K108/$AR108)</f>
        <v>56.523385447588893</v>
      </c>
      <c r="N108" s="21"/>
      <c r="O108" s="66">
        <f>IF(M$219,M108/M$219*100,0)</f>
        <v>78.617258105997792</v>
      </c>
      <c r="P108" s="21"/>
      <c r="Q108" s="70">
        <v>2400319</v>
      </c>
      <c r="R108" s="21"/>
      <c r="S108" s="66">
        <f>(Q108/$AR108)</f>
        <v>79.171416320337755</v>
      </c>
      <c r="T108" s="21"/>
      <c r="U108" s="66">
        <f>IF(S$219,S108/S$219*100,0)</f>
        <v>174.26893018813243</v>
      </c>
      <c r="V108" s="21"/>
      <c r="W108" s="70">
        <f>(E108+K108+Q108)</f>
        <v>4356653</v>
      </c>
      <c r="X108" s="21"/>
      <c r="Y108" s="21"/>
      <c r="Z108" s="70">
        <v>0</v>
      </c>
      <c r="AA108" s="21"/>
      <c r="AB108" s="71">
        <f>IF($W108,Z108/$W108*100,0)</f>
        <v>0</v>
      </c>
      <c r="AC108" s="21"/>
      <c r="AD108" s="70">
        <v>0</v>
      </c>
      <c r="AE108" s="21"/>
      <c r="AF108" s="71">
        <f>IF($W108,AD108/$W108*100,0)</f>
        <v>0</v>
      </c>
      <c r="AG108" s="21"/>
      <c r="AH108" s="70">
        <v>0</v>
      </c>
      <c r="AI108" s="21"/>
      <c r="AJ108" s="71">
        <f>IF($W108,AH108/$W108*100,0)</f>
        <v>0</v>
      </c>
      <c r="AK108" s="21"/>
      <c r="AL108" s="70">
        <v>43563</v>
      </c>
      <c r="AM108" s="21"/>
      <c r="AN108" s="70">
        <v>4970245.6500000004</v>
      </c>
      <c r="AO108" s="21"/>
      <c r="AP108" s="10">
        <v>17</v>
      </c>
      <c r="AQ108" s="21"/>
      <c r="AR108" s="70">
        <v>30318</v>
      </c>
    </row>
    <row r="109" spans="1:44" ht="8.85" customHeight="1" x14ac:dyDescent="0.3">
      <c r="A109" s="10">
        <v>18</v>
      </c>
      <c r="B109" s="21"/>
      <c r="C109" s="10" t="s">
        <v>143</v>
      </c>
      <c r="D109" s="21"/>
      <c r="E109" s="70">
        <v>0</v>
      </c>
      <c r="F109" s="21"/>
      <c r="G109" s="66">
        <f>(E109/$AR109)</f>
        <v>0</v>
      </c>
      <c r="H109" s="21"/>
      <c r="I109" s="66">
        <f>IF(G$219,G109/G$219*100,0)</f>
        <v>0</v>
      </c>
      <c r="J109" s="70"/>
      <c r="K109" s="70">
        <v>723466</v>
      </c>
      <c r="L109" s="21"/>
      <c r="M109" s="66">
        <f>(K109/$AR109)</f>
        <v>24.829804029241171</v>
      </c>
      <c r="N109" s="21"/>
      <c r="O109" s="66">
        <f>IF(M$219,M109/M$219*100,0)</f>
        <v>34.535282991819891</v>
      </c>
      <c r="P109" s="21"/>
      <c r="Q109" s="70">
        <v>805648</v>
      </c>
      <c r="R109" s="21"/>
      <c r="S109" s="66">
        <f>(Q109/$AR109)</f>
        <v>27.650341490201463</v>
      </c>
      <c r="T109" s="21"/>
      <c r="U109" s="66">
        <f>IF(S$219,S109/S$219*100,0)</f>
        <v>60.86281709723724</v>
      </c>
      <c r="V109" s="21"/>
      <c r="W109" s="70">
        <f>(E109+K109+Q109)</f>
        <v>1529114</v>
      </c>
      <c r="X109" s="21"/>
      <c r="Y109" s="21"/>
      <c r="Z109" s="70">
        <v>7903</v>
      </c>
      <c r="AA109" s="21"/>
      <c r="AB109" s="71">
        <f>IF($W109,Z109/$W109*100,0)</f>
        <v>0.51683523923003782</v>
      </c>
      <c r="AC109" s="21"/>
      <c r="AD109" s="70">
        <v>0</v>
      </c>
      <c r="AE109" s="21"/>
      <c r="AF109" s="71">
        <f>IF($W109,AD109/$W109*100,0)</f>
        <v>0</v>
      </c>
      <c r="AG109" s="21"/>
      <c r="AH109" s="70">
        <v>0</v>
      </c>
      <c r="AI109" s="21"/>
      <c r="AJ109" s="71">
        <f>IF($W109,AH109/$W109*100,0)</f>
        <v>0</v>
      </c>
      <c r="AK109" s="21"/>
      <c r="AL109" s="70">
        <v>870952</v>
      </c>
      <c r="AM109" s="21"/>
      <c r="AN109" s="70">
        <v>12148857.060000001</v>
      </c>
      <c r="AO109" s="21"/>
      <c r="AP109" s="10">
        <v>18</v>
      </c>
      <c r="AQ109" s="21"/>
      <c r="AR109" s="70">
        <v>29137</v>
      </c>
    </row>
    <row r="110" spans="1:44" ht="8.85" customHeight="1" x14ac:dyDescent="0.3">
      <c r="A110" s="10">
        <v>19</v>
      </c>
      <c r="B110" s="21"/>
      <c r="C110" s="10" t="s">
        <v>144</v>
      </c>
      <c r="D110" s="21"/>
      <c r="E110" s="70">
        <v>0</v>
      </c>
      <c r="F110" s="21"/>
      <c r="G110" s="66">
        <f>(E110/$AR110)</f>
        <v>0</v>
      </c>
      <c r="H110" s="21"/>
      <c r="I110" s="66">
        <f>IF(G$219,G110/G$219*100,0)</f>
        <v>0</v>
      </c>
      <c r="J110" s="70"/>
      <c r="K110" s="70">
        <v>285894</v>
      </c>
      <c r="L110" s="21"/>
      <c r="M110" s="66">
        <f>(K110/$AR110)</f>
        <v>40.748859749144813</v>
      </c>
      <c r="N110" s="21"/>
      <c r="O110" s="66">
        <f>IF(M$219,M110/M$219*100,0)</f>
        <v>56.676782522060975</v>
      </c>
      <c r="P110" s="21"/>
      <c r="Q110" s="70">
        <v>1031472</v>
      </c>
      <c r="R110" s="21"/>
      <c r="S110" s="66">
        <f>(Q110/$AR110)</f>
        <v>147.01710376282782</v>
      </c>
      <c r="T110" s="21"/>
      <c r="U110" s="66">
        <f>IF(S$219,S110/S$219*100,0)</f>
        <v>323.60812251282414</v>
      </c>
      <c r="V110" s="21"/>
      <c r="W110" s="70">
        <f>(E110+K110+Q110)</f>
        <v>1317366</v>
      </c>
      <c r="X110" s="21"/>
      <c r="Y110" s="21"/>
      <c r="Z110" s="70">
        <v>0</v>
      </c>
      <c r="AA110" s="21"/>
      <c r="AB110" s="71">
        <f>IF($W110,Z110/$W110*100,0)</f>
        <v>0</v>
      </c>
      <c r="AC110" s="21"/>
      <c r="AD110" s="70">
        <v>0</v>
      </c>
      <c r="AE110" s="21"/>
      <c r="AF110" s="71">
        <f>IF($W110,AD110/$W110*100,0)</f>
        <v>0</v>
      </c>
      <c r="AG110" s="21"/>
      <c r="AH110" s="70">
        <v>0</v>
      </c>
      <c r="AI110" s="21"/>
      <c r="AJ110" s="71">
        <f>IF($W110,AH110/$W110*100,0)</f>
        <v>0</v>
      </c>
      <c r="AK110" s="21"/>
      <c r="AL110" s="70">
        <v>3523284</v>
      </c>
      <c r="AM110" s="21"/>
      <c r="AN110" s="70">
        <v>1967504.4599999995</v>
      </c>
      <c r="AO110" s="21"/>
      <c r="AP110" s="10">
        <v>19</v>
      </c>
      <c r="AQ110" s="21"/>
      <c r="AR110" s="70">
        <v>7016</v>
      </c>
    </row>
    <row r="111" spans="1:44" ht="8.85" customHeight="1" x14ac:dyDescent="0.3">
      <c r="A111" s="10">
        <v>20</v>
      </c>
      <c r="B111" s="21"/>
      <c r="C111" s="10" t="s">
        <v>145</v>
      </c>
      <c r="D111" s="21"/>
      <c r="E111" s="70">
        <v>0</v>
      </c>
      <c r="F111" s="21"/>
      <c r="G111" s="66">
        <f>(E111/$AR111)</f>
        <v>0</v>
      </c>
      <c r="H111" s="21"/>
      <c r="I111" s="66">
        <f>IF(G$219,G111/G$219*100,0)</f>
        <v>0</v>
      </c>
      <c r="J111" s="70"/>
      <c r="K111" s="70">
        <v>848201</v>
      </c>
      <c r="L111" s="21"/>
      <c r="M111" s="66">
        <f>(K111/$AR111)</f>
        <v>71.110077129443326</v>
      </c>
      <c r="N111" s="21"/>
      <c r="O111" s="66">
        <f>IF(M$219,M111/M$219*100,0)</f>
        <v>98.905598865917327</v>
      </c>
      <c r="P111" s="21"/>
      <c r="Q111" s="70">
        <v>740737</v>
      </c>
      <c r="R111" s="21"/>
      <c r="S111" s="66">
        <f>(Q111/$AR111)</f>
        <v>62.100687458081822</v>
      </c>
      <c r="T111" s="21"/>
      <c r="U111" s="66">
        <f>IF(S$219,S111/S$219*100,0)</f>
        <v>136.69352994115192</v>
      </c>
      <c r="V111" s="21"/>
      <c r="W111" s="70">
        <f>(E111+K111+Q111)</f>
        <v>1588938</v>
      </c>
      <c r="X111" s="21"/>
      <c r="Y111" s="21"/>
      <c r="Z111" s="70">
        <v>8967</v>
      </c>
      <c r="AA111" s="21"/>
      <c r="AB111" s="71">
        <f>IF($W111,Z111/$W111*100,0)</f>
        <v>0.56433920014500261</v>
      </c>
      <c r="AC111" s="21"/>
      <c r="AD111" s="70">
        <v>12185</v>
      </c>
      <c r="AE111" s="21"/>
      <c r="AF111" s="71">
        <f>IF($W111,AD111/$W111*100,0)</f>
        <v>0.76686440880638518</v>
      </c>
      <c r="AG111" s="21"/>
      <c r="AH111" s="70">
        <v>0</v>
      </c>
      <c r="AI111" s="21"/>
      <c r="AJ111" s="71">
        <f>IF($W111,AH111/$W111*100,0)</f>
        <v>0</v>
      </c>
      <c r="AK111" s="21"/>
      <c r="AL111" s="70">
        <v>37604</v>
      </c>
      <c r="AM111" s="21"/>
      <c r="AN111" s="70">
        <v>4273002.1100000003</v>
      </c>
      <c r="AO111" s="21"/>
      <c r="AP111" s="10">
        <v>20</v>
      </c>
      <c r="AQ111" s="21"/>
      <c r="AR111" s="70">
        <v>11928</v>
      </c>
    </row>
    <row r="112" spans="1:44" ht="8.85" customHeight="1" x14ac:dyDescent="0.3">
      <c r="A112" s="29"/>
      <c r="B112" s="21"/>
      <c r="D112" s="21"/>
      <c r="E112" s="21"/>
      <c r="F112" s="21"/>
      <c r="G112" s="21"/>
      <c r="H112" s="21"/>
      <c r="I112" s="21"/>
      <c r="J112" s="27"/>
      <c r="K112" s="21"/>
      <c r="L112" s="21"/>
      <c r="M112" s="21"/>
      <c r="N112" s="21"/>
      <c r="O112" s="21"/>
      <c r="P112" s="21"/>
      <c r="Q112" s="21"/>
      <c r="R112" s="21"/>
      <c r="S112" s="21"/>
      <c r="T112" s="21"/>
      <c r="U112" s="21"/>
      <c r="V112" s="21"/>
      <c r="W112" s="27"/>
      <c r="X112" s="21"/>
      <c r="Y112" s="21"/>
      <c r="Z112" s="21"/>
      <c r="AA112" s="21"/>
      <c r="AB112" s="21"/>
      <c r="AC112" s="21"/>
      <c r="AD112" s="21"/>
      <c r="AE112" s="21"/>
      <c r="AF112" s="21"/>
      <c r="AG112" s="21"/>
      <c r="AH112" s="21"/>
      <c r="AI112" s="21"/>
      <c r="AJ112" s="21"/>
      <c r="AK112" s="21"/>
      <c r="AL112" s="21"/>
      <c r="AM112" s="21"/>
      <c r="AN112" s="21"/>
      <c r="AO112" s="21"/>
      <c r="AP112" s="29"/>
      <c r="AQ112" s="21"/>
      <c r="AR112" s="27"/>
    </row>
    <row r="113" spans="1:44" ht="8.85" customHeight="1" x14ac:dyDescent="0.3">
      <c r="A113" s="10">
        <v>21</v>
      </c>
      <c r="B113" s="21"/>
      <c r="C113" s="10" t="s">
        <v>146</v>
      </c>
      <c r="D113" s="21"/>
      <c r="E113" s="70">
        <v>7075135</v>
      </c>
      <c r="F113" s="21"/>
      <c r="G113" s="66">
        <f>(E113/$AR113)</f>
        <v>20.170871821188278</v>
      </c>
      <c r="H113" s="21"/>
      <c r="I113" s="66">
        <f>IF(G$219,G113/G$219*100,0)</f>
        <v>55.443144786131661</v>
      </c>
      <c r="J113" s="70"/>
      <c r="K113" s="70">
        <v>10011162</v>
      </c>
      <c r="L113" s="21"/>
      <c r="M113" s="66">
        <f>(K113/$AR113)</f>
        <v>28.541344509066029</v>
      </c>
      <c r="N113" s="21"/>
      <c r="O113" s="66">
        <f>IF(M$219,M113/M$219*100,0)</f>
        <v>39.697591186254073</v>
      </c>
      <c r="P113" s="21"/>
      <c r="Q113" s="70">
        <v>8763724</v>
      </c>
      <c r="R113" s="21"/>
      <c r="S113" s="66">
        <f>(Q113/$AR113)</f>
        <v>24.984958376097616</v>
      </c>
      <c r="T113" s="21"/>
      <c r="U113" s="66">
        <f>IF(S$219,S113/S$219*100,0)</f>
        <v>54.995883228617416</v>
      </c>
      <c r="V113" s="21"/>
      <c r="W113" s="70">
        <f>(E113+K113+Q113)</f>
        <v>25850021</v>
      </c>
      <c r="X113" s="21"/>
      <c r="Y113" s="21"/>
      <c r="Z113" s="70">
        <v>1676831</v>
      </c>
      <c r="AA113" s="21"/>
      <c r="AB113" s="71">
        <f>IF($W113,Z113/$W113*100,0)</f>
        <v>6.4867684246755539</v>
      </c>
      <c r="AC113" s="21"/>
      <c r="AD113" s="70">
        <v>112473</v>
      </c>
      <c r="AE113" s="21"/>
      <c r="AF113" s="71">
        <f>IF($W113,AD113/$W113*100,0)</f>
        <v>0.43509829257005245</v>
      </c>
      <c r="AG113" s="21"/>
      <c r="AH113" s="70">
        <v>0</v>
      </c>
      <c r="AI113" s="21"/>
      <c r="AJ113" s="71">
        <f>IF($W113,AH113/$W113*100,0)</f>
        <v>0</v>
      </c>
      <c r="AK113" s="21"/>
      <c r="AL113" s="70">
        <v>10183620</v>
      </c>
      <c r="AM113" s="21"/>
      <c r="AN113" s="70">
        <v>25061574.830000002</v>
      </c>
      <c r="AO113" s="21"/>
      <c r="AP113" s="10">
        <v>21</v>
      </c>
      <c r="AQ113" s="21"/>
      <c r="AR113" s="70">
        <v>350760</v>
      </c>
    </row>
    <row r="114" spans="1:44" ht="8.85" customHeight="1" x14ac:dyDescent="0.3">
      <c r="A114" s="10">
        <v>22</v>
      </c>
      <c r="B114" s="21"/>
      <c r="C114" s="10" t="s">
        <v>147</v>
      </c>
      <c r="D114" s="21"/>
      <c r="E114" s="70">
        <v>0</v>
      </c>
      <c r="F114" s="21"/>
      <c r="G114" s="66">
        <f>(E114/$AR114)</f>
        <v>0</v>
      </c>
      <c r="H114" s="21"/>
      <c r="I114" s="66">
        <f>IF(G$219,G114/G$219*100,0)</f>
        <v>0</v>
      </c>
      <c r="J114" s="70"/>
      <c r="K114" s="70">
        <v>240970</v>
      </c>
      <c r="L114" s="21"/>
      <c r="M114" s="66">
        <f>(K114/$AR114)</f>
        <v>16.780640668523677</v>
      </c>
      <c r="N114" s="21"/>
      <c r="O114" s="66">
        <f>IF(M$219,M114/M$219*100,0)</f>
        <v>23.339860982753716</v>
      </c>
      <c r="P114" s="21"/>
      <c r="Q114" s="70">
        <v>795805</v>
      </c>
      <c r="R114" s="21"/>
      <c r="S114" s="66">
        <f>(Q114/$AR114)</f>
        <v>55.418175487465184</v>
      </c>
      <c r="T114" s="21"/>
      <c r="U114" s="66">
        <f>IF(S$219,S114/S$219*100,0)</f>
        <v>121.98425396487262</v>
      </c>
      <c r="V114" s="21"/>
      <c r="W114" s="70">
        <f>(E114+K114+Q114)</f>
        <v>1036775</v>
      </c>
      <c r="X114" s="21"/>
      <c r="Y114" s="21"/>
      <c r="Z114" s="70">
        <v>4007</v>
      </c>
      <c r="AA114" s="21"/>
      <c r="AB114" s="71">
        <f>IF($W114,Z114/$W114*100,0)</f>
        <v>0.38648694268283862</v>
      </c>
      <c r="AC114" s="21"/>
      <c r="AD114" s="70">
        <v>0</v>
      </c>
      <c r="AE114" s="21"/>
      <c r="AF114" s="71">
        <f>IF($W114,AD114/$W114*100,0)</f>
        <v>0</v>
      </c>
      <c r="AG114" s="21"/>
      <c r="AH114" s="70">
        <v>0</v>
      </c>
      <c r="AI114" s="21"/>
      <c r="AJ114" s="71">
        <f>IF($W114,AH114/$W114*100,0)</f>
        <v>0</v>
      </c>
      <c r="AK114" s="21"/>
      <c r="AL114" s="70">
        <v>0</v>
      </c>
      <c r="AM114" s="21"/>
      <c r="AN114" s="70">
        <v>2887111.97</v>
      </c>
      <c r="AO114" s="21"/>
      <c r="AP114" s="10">
        <v>22</v>
      </c>
      <c r="AQ114" s="21"/>
      <c r="AR114" s="70">
        <v>14360</v>
      </c>
    </row>
    <row r="115" spans="1:44" ht="8.85" customHeight="1" x14ac:dyDescent="0.3">
      <c r="A115" s="10">
        <v>23</v>
      </c>
      <c r="B115" s="21"/>
      <c r="C115" s="10" t="s">
        <v>148</v>
      </c>
      <c r="D115" s="21"/>
      <c r="E115" s="70">
        <v>0</v>
      </c>
      <c r="F115" s="21"/>
      <c r="G115" s="66">
        <f>(E115/$AR115)</f>
        <v>0</v>
      </c>
      <c r="H115" s="21"/>
      <c r="I115" s="66">
        <f>IF(G$219,G115/G$219*100,0)</f>
        <v>0</v>
      </c>
      <c r="J115" s="70"/>
      <c r="K115" s="70">
        <v>511189</v>
      </c>
      <c r="L115" s="21"/>
      <c r="M115" s="66">
        <f>(K115/$AR115)</f>
        <v>100.07615505090055</v>
      </c>
      <c r="N115" s="21"/>
      <c r="O115" s="66">
        <f>IF(M$219,M115/M$219*100,0)</f>
        <v>139.19394334912602</v>
      </c>
      <c r="P115" s="21"/>
      <c r="Q115" s="70">
        <v>155002</v>
      </c>
      <c r="R115" s="21"/>
      <c r="S115" s="66">
        <f>(Q115/$AR115)</f>
        <v>30.344949099451838</v>
      </c>
      <c r="T115" s="21"/>
      <c r="U115" s="66">
        <f>IF(S$219,S115/S$219*100,0)</f>
        <v>66.794078746528157</v>
      </c>
      <c r="V115" s="21"/>
      <c r="W115" s="70">
        <f>(E115+K115+Q115)</f>
        <v>666191</v>
      </c>
      <c r="X115" s="21"/>
      <c r="Y115" s="21"/>
      <c r="Z115" s="70">
        <v>5904</v>
      </c>
      <c r="AA115" s="21"/>
      <c r="AB115" s="71">
        <f>IF($W115,Z115/$W115*100,0)</f>
        <v>0.88623232676514685</v>
      </c>
      <c r="AC115" s="21"/>
      <c r="AD115" s="70">
        <v>0</v>
      </c>
      <c r="AE115" s="21"/>
      <c r="AF115" s="71">
        <f>IF($W115,AD115/$W115*100,0)</f>
        <v>0</v>
      </c>
      <c r="AG115" s="21"/>
      <c r="AH115" s="70">
        <v>0</v>
      </c>
      <c r="AI115" s="21"/>
      <c r="AJ115" s="71">
        <f>IF($W115,AH115/$W115*100,0)</f>
        <v>0</v>
      </c>
      <c r="AK115" s="21"/>
      <c r="AL115" s="70">
        <v>13678</v>
      </c>
      <c r="AM115" s="21"/>
      <c r="AN115" s="70">
        <v>2388790.2799999998</v>
      </c>
      <c r="AO115" s="21"/>
      <c r="AP115" s="10">
        <v>23</v>
      </c>
      <c r="AQ115" s="21"/>
      <c r="AR115" s="70">
        <v>5108</v>
      </c>
    </row>
    <row r="116" spans="1:44" ht="8.85" customHeight="1" x14ac:dyDescent="0.3">
      <c r="A116" s="10">
        <v>24</v>
      </c>
      <c r="B116" s="21"/>
      <c r="C116" s="10" t="s">
        <v>149</v>
      </c>
      <c r="D116" s="21"/>
      <c r="E116" s="70">
        <v>371401</v>
      </c>
      <c r="F116" s="21"/>
      <c r="G116" s="66">
        <f>(E116/$AR116)</f>
        <v>7.1426016385245585</v>
      </c>
      <c r="H116" s="21"/>
      <c r="I116" s="66">
        <f>IF(G$219,G116/G$219*100,0)</f>
        <v>19.632681239806185</v>
      </c>
      <c r="J116" s="70"/>
      <c r="K116" s="70">
        <v>3029313</v>
      </c>
      <c r="L116" s="21"/>
      <c r="M116" s="66">
        <f>(K116/$AR116)</f>
        <v>58.258259933074349</v>
      </c>
      <c r="N116" s="21"/>
      <c r="O116" s="66">
        <f>IF(M$219,M116/M$219*100,0)</f>
        <v>81.030260691155902</v>
      </c>
      <c r="P116" s="21"/>
      <c r="Q116" s="70">
        <v>1185705</v>
      </c>
      <c r="R116" s="21"/>
      <c r="S116" s="66">
        <f>(Q116/$AR116)</f>
        <v>22.802896265240971</v>
      </c>
      <c r="T116" s="21"/>
      <c r="U116" s="66">
        <f>IF(S$219,S116/S$219*100,0)</f>
        <v>50.192816069575549</v>
      </c>
      <c r="V116" s="21"/>
      <c r="W116" s="70">
        <f>(E116+K116+Q116)</f>
        <v>4586419</v>
      </c>
      <c r="X116" s="21"/>
      <c r="Y116" s="21"/>
      <c r="Z116" s="70">
        <v>0</v>
      </c>
      <c r="AA116" s="21"/>
      <c r="AB116" s="71">
        <f>IF($W116,Z116/$W116*100,0)</f>
        <v>0</v>
      </c>
      <c r="AC116" s="21"/>
      <c r="AD116" s="70">
        <v>0</v>
      </c>
      <c r="AE116" s="21"/>
      <c r="AF116" s="71">
        <f>IF($W116,AD116/$W116*100,0)</f>
        <v>0</v>
      </c>
      <c r="AG116" s="21"/>
      <c r="AH116" s="70">
        <v>0</v>
      </c>
      <c r="AI116" s="21"/>
      <c r="AJ116" s="71">
        <f>IF($W116,AH116/$W116*100,0)</f>
        <v>0</v>
      </c>
      <c r="AK116" s="21"/>
      <c r="AL116" s="70">
        <v>1750034</v>
      </c>
      <c r="AM116" s="21"/>
      <c r="AN116" s="70">
        <v>6409893.2800000003</v>
      </c>
      <c r="AO116" s="21"/>
      <c r="AP116" s="10">
        <v>24</v>
      </c>
      <c r="AQ116" s="21"/>
      <c r="AR116" s="70">
        <v>51998</v>
      </c>
    </row>
    <row r="117" spans="1:44" ht="8.85" customHeight="1" x14ac:dyDescent="0.3">
      <c r="A117" s="10">
        <v>25</v>
      </c>
      <c r="B117" s="21"/>
      <c r="C117" s="10" t="s">
        <v>150</v>
      </c>
      <c r="D117" s="21"/>
      <c r="E117" s="70">
        <v>0</v>
      </c>
      <c r="F117" s="21"/>
      <c r="G117" s="66">
        <f>(E117/$AR117)</f>
        <v>0</v>
      </c>
      <c r="H117" s="21"/>
      <c r="I117" s="66">
        <f>IF(G$219,G117/G$219*100,0)</f>
        <v>0</v>
      </c>
      <c r="J117" s="70"/>
      <c r="K117" s="70">
        <v>964697</v>
      </c>
      <c r="L117" s="21"/>
      <c r="M117" s="66">
        <f>(K117/$AR117)</f>
        <v>97.889091831557579</v>
      </c>
      <c r="N117" s="21"/>
      <c r="O117" s="66">
        <f>IF(M$219,M117/M$219*100,0)</f>
        <v>136.15200040378258</v>
      </c>
      <c r="P117" s="21"/>
      <c r="Q117" s="70">
        <v>752804</v>
      </c>
      <c r="R117" s="21"/>
      <c r="S117" s="66">
        <f>(Q117/$AR117)</f>
        <v>76.388026382546926</v>
      </c>
      <c r="T117" s="21"/>
      <c r="U117" s="66">
        <f>IF(S$219,S117/S$219*100,0)</f>
        <v>168.14224445609233</v>
      </c>
      <c r="V117" s="21"/>
      <c r="W117" s="70">
        <f>(E117+K117+Q117)</f>
        <v>1717501</v>
      </c>
      <c r="X117" s="21"/>
      <c r="Y117" s="21"/>
      <c r="Z117" s="70">
        <v>4883</v>
      </c>
      <c r="AA117" s="21"/>
      <c r="AB117" s="71">
        <f>IF($W117,Z117/$W117*100,0)</f>
        <v>0.2843084225278471</v>
      </c>
      <c r="AC117" s="21"/>
      <c r="AD117" s="70">
        <v>0</v>
      </c>
      <c r="AE117" s="21"/>
      <c r="AF117" s="71">
        <f>IF($W117,AD117/$W117*100,0)</f>
        <v>0</v>
      </c>
      <c r="AG117" s="21"/>
      <c r="AH117" s="70">
        <v>0</v>
      </c>
      <c r="AI117" s="21"/>
      <c r="AJ117" s="71">
        <f>IF($W117,AH117/$W117*100,0)</f>
        <v>0</v>
      </c>
      <c r="AK117" s="21"/>
      <c r="AL117" s="70">
        <v>793</v>
      </c>
      <c r="AM117" s="21"/>
      <c r="AN117" s="70">
        <v>1964481.4600000002</v>
      </c>
      <c r="AO117" s="21"/>
      <c r="AP117" s="10">
        <v>25</v>
      </c>
      <c r="AQ117" s="21"/>
      <c r="AR117" s="70">
        <v>9855</v>
      </c>
    </row>
    <row r="118" spans="1:44" ht="8.85" customHeight="1" x14ac:dyDescent="0.3">
      <c r="A118" s="29"/>
      <c r="B118" s="21"/>
      <c r="D118" s="21"/>
      <c r="E118" s="21"/>
      <c r="F118" s="21"/>
      <c r="G118" s="21"/>
      <c r="H118" s="21"/>
      <c r="I118" s="21"/>
      <c r="J118" s="27"/>
      <c r="K118" s="21"/>
      <c r="L118" s="21"/>
      <c r="M118" s="21"/>
      <c r="N118" s="21"/>
      <c r="O118" s="21"/>
      <c r="P118" s="21"/>
      <c r="Q118" s="21"/>
      <c r="R118" s="21"/>
      <c r="S118" s="21"/>
      <c r="T118" s="21"/>
      <c r="U118" s="21"/>
      <c r="V118" s="21"/>
      <c r="W118" s="27"/>
      <c r="X118" s="21"/>
      <c r="Y118" s="21"/>
      <c r="Z118" s="21"/>
      <c r="AA118" s="21"/>
      <c r="AB118" s="21"/>
      <c r="AC118" s="21"/>
      <c r="AD118" s="21"/>
      <c r="AE118" s="21"/>
      <c r="AF118" s="21"/>
      <c r="AG118" s="21"/>
      <c r="AH118" s="21"/>
      <c r="AI118" s="21"/>
      <c r="AJ118" s="21"/>
      <c r="AK118" s="21"/>
      <c r="AL118" s="21"/>
      <c r="AM118" s="21"/>
      <c r="AN118" s="21"/>
      <c r="AO118" s="21"/>
      <c r="AP118" s="29"/>
      <c r="AQ118" s="21"/>
      <c r="AR118" s="27"/>
    </row>
    <row r="119" spans="1:44" ht="8.85" customHeight="1" x14ac:dyDescent="0.3">
      <c r="A119" s="10">
        <v>26</v>
      </c>
      <c r="B119" s="21"/>
      <c r="C119" s="10" t="s">
        <v>151</v>
      </c>
      <c r="D119" s="21"/>
      <c r="E119" s="70">
        <v>1184462</v>
      </c>
      <c r="F119" s="21"/>
      <c r="G119" s="66">
        <f>(E119/$AR119)</f>
        <v>82.835303168053713</v>
      </c>
      <c r="H119" s="21"/>
      <c r="I119" s="66">
        <f>IF(G$219,G119/G$219*100,0)</f>
        <v>227.68721886007981</v>
      </c>
      <c r="J119" s="70"/>
      <c r="K119" s="70">
        <v>1797379</v>
      </c>
      <c r="L119" s="21"/>
      <c r="M119" s="66">
        <f>(K119/$AR119)</f>
        <v>125.69962934470942</v>
      </c>
      <c r="N119" s="21"/>
      <c r="O119" s="66">
        <f>IF(M$219,M119/M$219*100,0)</f>
        <v>174.83312660358024</v>
      </c>
      <c r="P119" s="21"/>
      <c r="Q119" s="70">
        <v>603314</v>
      </c>
      <c r="R119" s="21"/>
      <c r="S119" s="66">
        <f>(Q119/$AR119)</f>
        <v>42.192740751101475</v>
      </c>
      <c r="T119" s="21"/>
      <c r="U119" s="66">
        <f>IF(S$219,S119/S$219*100,0)</f>
        <v>92.872960143203173</v>
      </c>
      <c r="V119" s="21"/>
      <c r="W119" s="70">
        <f>(E119+K119+Q119)</f>
        <v>3585155</v>
      </c>
      <c r="X119" s="21"/>
      <c r="Y119" s="21"/>
      <c r="Z119" s="70">
        <v>2163469</v>
      </c>
      <c r="AA119" s="21"/>
      <c r="AB119" s="71">
        <f>IF($W119,Z119/$W119*100,0)</f>
        <v>60.345201253502289</v>
      </c>
      <c r="AC119" s="21"/>
      <c r="AD119" s="70">
        <v>0</v>
      </c>
      <c r="AE119" s="21"/>
      <c r="AF119" s="71">
        <f>IF($W119,AD119/$W119*100,0)</f>
        <v>0</v>
      </c>
      <c r="AG119" s="21"/>
      <c r="AH119" s="70">
        <v>0</v>
      </c>
      <c r="AI119" s="21"/>
      <c r="AJ119" s="71">
        <f>IF($W119,AH119/$W119*100,0)</f>
        <v>0</v>
      </c>
      <c r="AK119" s="21"/>
      <c r="AL119" s="70">
        <v>204621</v>
      </c>
      <c r="AM119" s="21"/>
      <c r="AN119" s="70">
        <v>3506214.33</v>
      </c>
      <c r="AO119" s="21"/>
      <c r="AP119" s="10">
        <v>26</v>
      </c>
      <c r="AQ119" s="21"/>
      <c r="AR119" s="70">
        <v>14299</v>
      </c>
    </row>
    <row r="120" spans="1:44" ht="8.85" customHeight="1" x14ac:dyDescent="0.3">
      <c r="A120" s="10">
        <v>27</v>
      </c>
      <c r="B120" s="21"/>
      <c r="C120" s="10" t="s">
        <v>152</v>
      </c>
      <c r="D120" s="21"/>
      <c r="E120" s="70">
        <v>45399</v>
      </c>
      <c r="F120" s="21"/>
      <c r="G120" s="66">
        <f>(E120/$AR120)</f>
        <v>1.5836676317717235</v>
      </c>
      <c r="H120" s="21"/>
      <c r="I120" s="66">
        <f>IF(G$219,G120/G$219*100,0)</f>
        <v>4.3529855615461122</v>
      </c>
      <c r="J120" s="70"/>
      <c r="K120" s="70">
        <v>1587826</v>
      </c>
      <c r="L120" s="21"/>
      <c r="M120" s="66">
        <f>(K120/$AR120)</f>
        <v>55.388635015871905</v>
      </c>
      <c r="N120" s="21"/>
      <c r="O120" s="66">
        <f>IF(M$219,M120/M$219*100,0)</f>
        <v>77.03895618954752</v>
      </c>
      <c r="P120" s="21"/>
      <c r="Q120" s="70">
        <v>3165776</v>
      </c>
      <c r="R120" s="21"/>
      <c r="S120" s="66">
        <f>(Q120/$AR120)</f>
        <v>110.43276240973942</v>
      </c>
      <c r="T120" s="21"/>
      <c r="U120" s="66">
        <f>IF(S$219,S120/S$219*100,0)</f>
        <v>243.08014504878562</v>
      </c>
      <c r="V120" s="21"/>
      <c r="W120" s="70">
        <f>(E120+K120+Q120)</f>
        <v>4799001</v>
      </c>
      <c r="X120" s="21"/>
      <c r="Y120" s="21"/>
      <c r="Z120" s="70">
        <v>6930</v>
      </c>
      <c r="AA120" s="21"/>
      <c r="AB120" s="71">
        <f>IF($W120,Z120/$W120*100,0)</f>
        <v>0.1444050543019266</v>
      </c>
      <c r="AC120" s="21"/>
      <c r="AD120" s="70">
        <v>0</v>
      </c>
      <c r="AE120" s="21"/>
      <c r="AF120" s="71">
        <f>IF($W120,AD120/$W120*100,0)</f>
        <v>0</v>
      </c>
      <c r="AG120" s="21"/>
      <c r="AH120" s="70">
        <v>0</v>
      </c>
      <c r="AI120" s="21"/>
      <c r="AJ120" s="71">
        <f>IF($W120,AH120/$W120*100,0)</f>
        <v>0</v>
      </c>
      <c r="AK120" s="21"/>
      <c r="AL120" s="70">
        <v>703080</v>
      </c>
      <c r="AM120" s="21"/>
      <c r="AN120" s="70">
        <v>8029464.5299999993</v>
      </c>
      <c r="AO120" s="21"/>
      <c r="AP120" s="10">
        <v>27</v>
      </c>
      <c r="AQ120" s="21"/>
      <c r="AR120" s="70">
        <v>28667</v>
      </c>
    </row>
    <row r="121" spans="1:44" ht="8.85" customHeight="1" x14ac:dyDescent="0.3">
      <c r="A121" s="10">
        <v>28</v>
      </c>
      <c r="B121" s="21"/>
      <c r="C121" s="10" t="s">
        <v>153</v>
      </c>
      <c r="D121" s="21"/>
      <c r="E121" s="70">
        <v>0</v>
      </c>
      <c r="F121" s="21"/>
      <c r="G121" s="66">
        <f>(E121/$AR121)</f>
        <v>0</v>
      </c>
      <c r="H121" s="21"/>
      <c r="I121" s="66">
        <f>IF(G$219,G121/G$219*100,0)</f>
        <v>0</v>
      </c>
      <c r="J121" s="70"/>
      <c r="K121" s="70">
        <v>791643</v>
      </c>
      <c r="L121" s="21"/>
      <c r="M121" s="66">
        <f>(K121/$AR121)</f>
        <v>73.53859730608454</v>
      </c>
      <c r="N121" s="21"/>
      <c r="O121" s="66">
        <f>IF(M$219,M121/M$219*100,0)</f>
        <v>102.28337951424136</v>
      </c>
      <c r="P121" s="21"/>
      <c r="Q121" s="70">
        <v>1159200</v>
      </c>
      <c r="R121" s="21"/>
      <c r="S121" s="66">
        <f>(Q121/$AR121)</f>
        <v>107.68230376219229</v>
      </c>
      <c r="T121" s="21"/>
      <c r="U121" s="66">
        <f>IF(S$219,S121/S$219*100,0)</f>
        <v>237.02594634536283</v>
      </c>
      <c r="V121" s="21"/>
      <c r="W121" s="70">
        <f>(E121+K121+Q121)</f>
        <v>1950843</v>
      </c>
      <c r="X121" s="21"/>
      <c r="Y121" s="21"/>
      <c r="Z121" s="70">
        <v>5975</v>
      </c>
      <c r="AA121" s="21"/>
      <c r="AB121" s="71">
        <f>IF($W121,Z121/$W121*100,0)</f>
        <v>0.30627785013965758</v>
      </c>
      <c r="AC121" s="21"/>
      <c r="AD121" s="70">
        <v>0</v>
      </c>
      <c r="AE121" s="21"/>
      <c r="AF121" s="71">
        <f>IF($W121,AD121/$W121*100,0)</f>
        <v>0</v>
      </c>
      <c r="AG121" s="21"/>
      <c r="AH121" s="70">
        <v>0</v>
      </c>
      <c r="AI121" s="21"/>
      <c r="AJ121" s="71">
        <f>IF($W121,AH121/$W121*100,0)</f>
        <v>0</v>
      </c>
      <c r="AK121" s="21"/>
      <c r="AL121" s="70">
        <v>763952</v>
      </c>
      <c r="AM121" s="21"/>
      <c r="AN121" s="70">
        <v>2487703.96</v>
      </c>
      <c r="AO121" s="21"/>
      <c r="AP121" s="10">
        <v>28</v>
      </c>
      <c r="AQ121" s="21"/>
      <c r="AR121" s="70">
        <v>10765</v>
      </c>
    </row>
    <row r="122" spans="1:44" ht="8.85" customHeight="1" x14ac:dyDescent="0.3">
      <c r="A122" s="10">
        <v>29</v>
      </c>
      <c r="B122" s="21"/>
      <c r="C122" s="10" t="s">
        <v>94</v>
      </c>
      <c r="D122" s="21"/>
      <c r="E122" s="70">
        <v>30518783</v>
      </c>
      <c r="F122" s="21"/>
      <c r="G122" s="66">
        <f>(E122/$AR122)</f>
        <v>26.688269111031826</v>
      </c>
      <c r="H122" s="21"/>
      <c r="I122" s="66">
        <f>IF(G$219,G122/G$219*100,0)</f>
        <v>73.357343278532312</v>
      </c>
      <c r="J122" s="70"/>
      <c r="K122" s="70">
        <v>163396823</v>
      </c>
      <c r="L122" s="21"/>
      <c r="M122" s="66">
        <f>(K122/$AR122)</f>
        <v>142.88834466668067</v>
      </c>
      <c r="N122" s="21"/>
      <c r="O122" s="66">
        <f>IF(M$219,M122/M$219*100,0)</f>
        <v>198.74057054518468</v>
      </c>
      <c r="P122" s="21"/>
      <c r="Q122" s="70">
        <v>62050505</v>
      </c>
      <c r="R122" s="21"/>
      <c r="S122" s="66">
        <f>(Q122/$AR122)</f>
        <v>54.262339881489567</v>
      </c>
      <c r="T122" s="21"/>
      <c r="U122" s="66">
        <f>IF(S$219,S122/S$219*100,0)</f>
        <v>119.44007522097183</v>
      </c>
      <c r="V122" s="21"/>
      <c r="W122" s="70">
        <f>(E122+K122+Q122)</f>
        <v>255966111</v>
      </c>
      <c r="X122" s="21"/>
      <c r="Y122" s="21"/>
      <c r="Z122" s="70">
        <v>713645</v>
      </c>
      <c r="AA122" s="21"/>
      <c r="AB122" s="71">
        <f>IF($W122,Z122/$W122*100,0)</f>
        <v>0.27880448595790869</v>
      </c>
      <c r="AC122" s="21"/>
      <c r="AD122" s="70">
        <v>0</v>
      </c>
      <c r="AE122" s="21"/>
      <c r="AF122" s="71">
        <f>IF($W122,AD122/$W122*100,0)</f>
        <v>0</v>
      </c>
      <c r="AG122" s="21"/>
      <c r="AH122" s="70">
        <v>0</v>
      </c>
      <c r="AI122" s="21"/>
      <c r="AJ122" s="71">
        <f>IF($W122,AH122/$W122*100,0)</f>
        <v>0</v>
      </c>
      <c r="AK122" s="21"/>
      <c r="AL122" s="70">
        <v>158553543</v>
      </c>
      <c r="AM122" s="21"/>
      <c r="AN122" s="70">
        <v>74671762.939999998</v>
      </c>
      <c r="AO122" s="21"/>
      <c r="AP122" s="10">
        <v>29</v>
      </c>
      <c r="AQ122" s="21"/>
      <c r="AR122" s="70">
        <v>1143528</v>
      </c>
    </row>
    <row r="123" spans="1:44" ht="8.85" customHeight="1" x14ac:dyDescent="0.3">
      <c r="A123" s="10">
        <v>30</v>
      </c>
      <c r="B123" s="21"/>
      <c r="C123" s="10" t="s">
        <v>154</v>
      </c>
      <c r="D123" s="21"/>
      <c r="E123" s="70">
        <v>0</v>
      </c>
      <c r="F123" s="21"/>
      <c r="G123" s="66">
        <f>(E123/$AR123)</f>
        <v>0</v>
      </c>
      <c r="H123" s="21"/>
      <c r="I123" s="66">
        <f>IF(G$219,G123/G$219*100,0)</f>
        <v>0</v>
      </c>
      <c r="J123" s="70"/>
      <c r="K123" s="70">
        <v>10243017</v>
      </c>
      <c r="L123" s="21"/>
      <c r="M123" s="66">
        <f>(K123/$AR123)</f>
        <v>145.12633890620572</v>
      </c>
      <c r="N123" s="21"/>
      <c r="O123" s="66">
        <f>IF(M$219,M123/M$219*100,0)</f>
        <v>201.85335243847064</v>
      </c>
      <c r="P123" s="21"/>
      <c r="Q123" s="70">
        <v>7071790</v>
      </c>
      <c r="R123" s="21"/>
      <c r="S123" s="66">
        <f>(Q123/$AR123)</f>
        <v>100.19538112779824</v>
      </c>
      <c r="T123" s="21"/>
      <c r="U123" s="66">
        <f>IF(S$219,S123/S$219*100,0)</f>
        <v>220.54603404193722</v>
      </c>
      <c r="V123" s="21"/>
      <c r="W123" s="70">
        <f>(E123+K123+Q123)</f>
        <v>17314807</v>
      </c>
      <c r="X123" s="21"/>
      <c r="Y123" s="21"/>
      <c r="Z123" s="70">
        <v>14078</v>
      </c>
      <c r="AA123" s="21"/>
      <c r="AB123" s="71">
        <f>IF($W123,Z123/$W123*100,0)</f>
        <v>8.130613295314236E-2</v>
      </c>
      <c r="AC123" s="21"/>
      <c r="AD123" s="70">
        <v>0</v>
      </c>
      <c r="AE123" s="21"/>
      <c r="AF123" s="71">
        <f>IF($W123,AD123/$W123*100,0)</f>
        <v>0</v>
      </c>
      <c r="AG123" s="21"/>
      <c r="AH123" s="70">
        <v>0</v>
      </c>
      <c r="AI123" s="21"/>
      <c r="AJ123" s="71">
        <f>IF($W123,AH123/$W123*100,0)</f>
        <v>0</v>
      </c>
      <c r="AK123" s="21"/>
      <c r="AL123" s="70">
        <v>3370335</v>
      </c>
      <c r="AM123" s="21"/>
      <c r="AN123" s="70">
        <v>12821935.009999998</v>
      </c>
      <c r="AO123" s="21"/>
      <c r="AP123" s="10">
        <v>30</v>
      </c>
      <c r="AQ123" s="21"/>
      <c r="AR123" s="70">
        <v>70580</v>
      </c>
    </row>
    <row r="124" spans="1:4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9"/>
      <c r="AQ124" s="21"/>
      <c r="AR124" s="21"/>
    </row>
    <row r="125" spans="1:44" ht="8.85" customHeight="1" x14ac:dyDescent="0.3">
      <c r="A125" s="10">
        <v>31</v>
      </c>
      <c r="B125" s="21"/>
      <c r="C125" s="10" t="s">
        <v>155</v>
      </c>
      <c r="D125" s="21"/>
      <c r="E125" s="70">
        <v>0</v>
      </c>
      <c r="F125" s="21"/>
      <c r="G125" s="66">
        <f>(E125/$AR125)</f>
        <v>0</v>
      </c>
      <c r="H125" s="21"/>
      <c r="I125" s="66">
        <f>IF(G$219,G125/G$219*100,0)</f>
        <v>0</v>
      </c>
      <c r="J125" s="70"/>
      <c r="K125" s="70">
        <v>1701976</v>
      </c>
      <c r="L125" s="21"/>
      <c r="M125" s="66">
        <f>(K125/$AR125)</f>
        <v>109.37446179551442</v>
      </c>
      <c r="N125" s="21"/>
      <c r="O125" s="66">
        <f>IF(M$219,M125/M$219*100,0)</f>
        <v>152.12677416775898</v>
      </c>
      <c r="P125" s="21"/>
      <c r="Q125" s="70">
        <v>280276</v>
      </c>
      <c r="R125" s="21"/>
      <c r="S125" s="66">
        <f>(Q125/$AR125)</f>
        <v>18.011438853544117</v>
      </c>
      <c r="T125" s="21"/>
      <c r="U125" s="66">
        <f>IF(S$219,S125/S$219*100,0)</f>
        <v>39.646053159589414</v>
      </c>
      <c r="V125" s="21"/>
      <c r="W125" s="70">
        <f>(E125+K125+Q125)</f>
        <v>1982252</v>
      </c>
      <c r="X125" s="21"/>
      <c r="Y125" s="21"/>
      <c r="Z125" s="70">
        <v>5489</v>
      </c>
      <c r="AA125" s="21"/>
      <c r="AB125" s="71">
        <f>IF($W125,Z125/$W125*100,0)</f>
        <v>0.27690727515976776</v>
      </c>
      <c r="AC125" s="21"/>
      <c r="AD125" s="70">
        <v>0</v>
      </c>
      <c r="AE125" s="21"/>
      <c r="AF125" s="71">
        <f>IF($W125,AD125/$W125*100,0)</f>
        <v>0</v>
      </c>
      <c r="AG125" s="21"/>
      <c r="AH125" s="70">
        <v>0</v>
      </c>
      <c r="AI125" s="21"/>
      <c r="AJ125" s="71">
        <f>IF($W125,AH125/$W125*100,0)</f>
        <v>0</v>
      </c>
      <c r="AK125" s="21"/>
      <c r="AL125" s="70">
        <v>166446</v>
      </c>
      <c r="AM125" s="21"/>
      <c r="AN125" s="70">
        <v>5959598.5799999991</v>
      </c>
      <c r="AO125" s="21"/>
      <c r="AP125" s="10">
        <v>31</v>
      </c>
      <c r="AQ125" s="21"/>
      <c r="AR125" s="70">
        <v>15561</v>
      </c>
    </row>
    <row r="126" spans="1:44" ht="8.85" customHeight="1" x14ac:dyDescent="0.3">
      <c r="A126" s="10">
        <v>32</v>
      </c>
      <c r="B126" s="21"/>
      <c r="C126" s="10" t="s">
        <v>156</v>
      </c>
      <c r="D126" s="21"/>
      <c r="E126" s="70">
        <v>0</v>
      </c>
      <c r="F126" s="21"/>
      <c r="G126" s="66">
        <f>(E126/$AR126)</f>
        <v>0</v>
      </c>
      <c r="H126" s="21"/>
      <c r="I126" s="66">
        <f>IF(G$219,G126/G$219*100,0)</f>
        <v>0</v>
      </c>
      <c r="J126" s="70"/>
      <c r="K126" s="70">
        <v>312225</v>
      </c>
      <c r="L126" s="21"/>
      <c r="M126" s="66">
        <f>(K126/$AR126)</f>
        <v>11.547636659516236</v>
      </c>
      <c r="N126" s="21"/>
      <c r="O126" s="66">
        <f>IF(M$219,M126/M$219*100,0)</f>
        <v>16.061379278445106</v>
      </c>
      <c r="P126" s="21"/>
      <c r="Q126" s="70">
        <v>2177271</v>
      </c>
      <c r="R126" s="21"/>
      <c r="S126" s="66">
        <f>(Q126/$AR126)</f>
        <v>80.526333308676683</v>
      </c>
      <c r="T126" s="21"/>
      <c r="U126" s="66">
        <f>IF(S$219,S126/S$219*100,0)</f>
        <v>177.25131884587958</v>
      </c>
      <c r="V126" s="21"/>
      <c r="W126" s="70">
        <f>(E126+K126+Q126)</f>
        <v>2489496</v>
      </c>
      <c r="X126" s="21"/>
      <c r="Y126" s="21"/>
      <c r="Z126" s="70">
        <v>6730</v>
      </c>
      <c r="AA126" s="21"/>
      <c r="AB126" s="71">
        <f>IF($W126,Z126/$W126*100,0)</f>
        <v>0.27033584307827768</v>
      </c>
      <c r="AC126" s="21"/>
      <c r="AD126" s="70">
        <v>0</v>
      </c>
      <c r="AE126" s="21"/>
      <c r="AF126" s="71">
        <f>IF($W126,AD126/$W126*100,0)</f>
        <v>0</v>
      </c>
      <c r="AG126" s="21"/>
      <c r="AH126" s="70">
        <v>0</v>
      </c>
      <c r="AI126" s="21"/>
      <c r="AJ126" s="71">
        <f>IF($W126,AH126/$W126*100,0)</f>
        <v>0</v>
      </c>
      <c r="AK126" s="21"/>
      <c r="AL126" s="70">
        <v>121286</v>
      </c>
      <c r="AM126" s="21"/>
      <c r="AN126" s="70">
        <v>3070576.57</v>
      </c>
      <c r="AO126" s="21"/>
      <c r="AP126" s="10">
        <v>32</v>
      </c>
      <c r="AQ126" s="21"/>
      <c r="AR126" s="70">
        <v>27038</v>
      </c>
    </row>
    <row r="127" spans="1:44" ht="8.85" customHeight="1" x14ac:dyDescent="0.3">
      <c r="A127" s="10">
        <v>33</v>
      </c>
      <c r="B127" s="21"/>
      <c r="C127" s="10" t="s">
        <v>96</v>
      </c>
      <c r="D127" s="21"/>
      <c r="E127" s="70">
        <v>0</v>
      </c>
      <c r="F127" s="21"/>
      <c r="G127" s="66">
        <f>(E127/$AR127)</f>
        <v>0</v>
      </c>
      <c r="H127" s="21"/>
      <c r="I127" s="66">
        <f>IF(G$219,G127/G$219*100,0)</f>
        <v>0</v>
      </c>
      <c r="J127" s="70"/>
      <c r="K127" s="70">
        <v>3437968</v>
      </c>
      <c r="L127" s="21"/>
      <c r="M127" s="66">
        <f>(K127/$AR127)</f>
        <v>61.632211107525727</v>
      </c>
      <c r="N127" s="21"/>
      <c r="O127" s="66">
        <f>IF(M$219,M127/M$219*100,0)</f>
        <v>85.723022602326822</v>
      </c>
      <c r="P127" s="21"/>
      <c r="Q127" s="70">
        <v>1609928</v>
      </c>
      <c r="R127" s="21"/>
      <c r="S127" s="66">
        <f>(Q127/$AR127)</f>
        <v>28.861066293786525</v>
      </c>
      <c r="T127" s="21"/>
      <c r="U127" s="66">
        <f>IF(S$219,S127/S$219*100,0)</f>
        <v>63.527815730321002</v>
      </c>
      <c r="V127" s="21"/>
      <c r="W127" s="70">
        <f>(E127+K127+Q127)</f>
        <v>5047896</v>
      </c>
      <c r="X127" s="21"/>
      <c r="Y127" s="21"/>
      <c r="Z127" s="70">
        <v>12846</v>
      </c>
      <c r="AA127" s="21"/>
      <c r="AB127" s="71">
        <f>IF($W127,Z127/$W127*100,0)</f>
        <v>0.25448226350146674</v>
      </c>
      <c r="AC127" s="21"/>
      <c r="AD127" s="70">
        <v>0</v>
      </c>
      <c r="AE127" s="21"/>
      <c r="AF127" s="71">
        <f>IF($W127,AD127/$W127*100,0)</f>
        <v>0</v>
      </c>
      <c r="AG127" s="21"/>
      <c r="AH127" s="70">
        <v>0</v>
      </c>
      <c r="AI127" s="21"/>
      <c r="AJ127" s="71">
        <f>IF($W127,AH127/$W127*100,0)</f>
        <v>0</v>
      </c>
      <c r="AK127" s="21"/>
      <c r="AL127" s="70">
        <v>1326812</v>
      </c>
      <c r="AM127" s="21"/>
      <c r="AN127" s="70">
        <v>10361638.289999999</v>
      </c>
      <c r="AO127" s="21"/>
      <c r="AP127" s="10">
        <v>33</v>
      </c>
      <c r="AQ127" s="21"/>
      <c r="AR127" s="70">
        <v>55782</v>
      </c>
    </row>
    <row r="128" spans="1:44" ht="8.85" customHeight="1" x14ac:dyDescent="0.3">
      <c r="A128" s="10">
        <v>34</v>
      </c>
      <c r="B128" s="21"/>
      <c r="C128" s="10" t="s">
        <v>157</v>
      </c>
      <c r="D128" s="21"/>
      <c r="E128" s="70">
        <v>449224</v>
      </c>
      <c r="F128" s="21"/>
      <c r="G128" s="66">
        <f>(E128/$AR128)</f>
        <v>5.0571203422267255</v>
      </c>
      <c r="H128" s="21"/>
      <c r="I128" s="66">
        <f>IF(G$219,G128/G$219*100,0)</f>
        <v>13.900373658635967</v>
      </c>
      <c r="J128" s="70"/>
      <c r="K128" s="70">
        <v>10920323</v>
      </c>
      <c r="L128" s="21"/>
      <c r="M128" s="66">
        <f>(K128/$AR128)</f>
        <v>122.93507823933356</v>
      </c>
      <c r="N128" s="21"/>
      <c r="O128" s="66">
        <f>IF(M$219,M128/M$219*100,0)</f>
        <v>170.98796718721647</v>
      </c>
      <c r="P128" s="21"/>
      <c r="Q128" s="70">
        <v>2350728</v>
      </c>
      <c r="R128" s="21"/>
      <c r="S128" s="66">
        <f>(Q128/$AR128)</f>
        <v>26.463221884498481</v>
      </c>
      <c r="T128" s="21"/>
      <c r="U128" s="66">
        <f>IF(S$219,S128/S$219*100,0)</f>
        <v>58.249777274201101</v>
      </c>
      <c r="V128" s="21"/>
      <c r="W128" s="70">
        <f>(E128+K128+Q128)</f>
        <v>13720275</v>
      </c>
      <c r="X128" s="21"/>
      <c r="Y128" s="21"/>
      <c r="Z128" s="70">
        <v>13000</v>
      </c>
      <c r="AA128" s="21"/>
      <c r="AB128" s="71">
        <f>IF($W128,Z128/$W128*100,0)</f>
        <v>9.4750287439573908E-2</v>
      </c>
      <c r="AC128" s="21"/>
      <c r="AD128" s="70">
        <v>0</v>
      </c>
      <c r="AE128" s="21"/>
      <c r="AF128" s="71">
        <f>IF($W128,AD128/$W128*100,0)</f>
        <v>0</v>
      </c>
      <c r="AG128" s="21"/>
      <c r="AH128" s="70">
        <v>0</v>
      </c>
      <c r="AI128" s="21"/>
      <c r="AJ128" s="71">
        <f>IF($W128,AH128/$W128*100,0)</f>
        <v>0</v>
      </c>
      <c r="AK128" s="21"/>
      <c r="AL128" s="70">
        <v>8251650</v>
      </c>
      <c r="AM128" s="21"/>
      <c r="AN128" s="70">
        <v>7776202.5700000003</v>
      </c>
      <c r="AO128" s="21"/>
      <c r="AP128" s="10">
        <v>34</v>
      </c>
      <c r="AQ128" s="21"/>
      <c r="AR128" s="70">
        <v>88830</v>
      </c>
    </row>
    <row r="129" spans="1:44" ht="8.85" customHeight="1" x14ac:dyDescent="0.3">
      <c r="A129" s="10">
        <v>35</v>
      </c>
      <c r="B129" s="21"/>
      <c r="C129" s="10" t="s">
        <v>158</v>
      </c>
      <c r="D129" s="21"/>
      <c r="E129" s="70">
        <v>0</v>
      </c>
      <c r="F129" s="21"/>
      <c r="G129" s="66">
        <f>(E129/$AR129)</f>
        <v>0</v>
      </c>
      <c r="H129" s="21"/>
      <c r="I129" s="66">
        <f>IF(G$219,G129/G$219*100,0)</f>
        <v>0</v>
      </c>
      <c r="J129" s="70"/>
      <c r="K129" s="70">
        <v>83440</v>
      </c>
      <c r="L129" s="21"/>
      <c r="M129" s="66">
        <f>(K129/$AR129)</f>
        <v>4.9794115891866086</v>
      </c>
      <c r="N129" s="21"/>
      <c r="O129" s="66">
        <f>IF(M$219,M129/M$219*100,0)</f>
        <v>6.9257650266908941</v>
      </c>
      <c r="P129" s="21"/>
      <c r="Q129" s="70">
        <v>1013535</v>
      </c>
      <c r="R129" s="21"/>
      <c r="S129" s="66">
        <f>(Q129/$AR129)</f>
        <v>60.484275228262817</v>
      </c>
      <c r="T129" s="21"/>
      <c r="U129" s="66">
        <f>IF(S$219,S129/S$219*100,0)</f>
        <v>133.13554849878622</v>
      </c>
      <c r="V129" s="21"/>
      <c r="W129" s="70">
        <f>(E129+K129+Q129)</f>
        <v>1096975</v>
      </c>
      <c r="X129" s="21"/>
      <c r="Y129" s="21"/>
      <c r="Z129" s="70">
        <v>7946</v>
      </c>
      <c r="AA129" s="21"/>
      <c r="AB129" s="71">
        <f>IF($W129,Z129/$W129*100,0)</f>
        <v>0.72435561430296957</v>
      </c>
      <c r="AC129" s="21"/>
      <c r="AD129" s="70">
        <v>0</v>
      </c>
      <c r="AE129" s="21"/>
      <c r="AF129" s="71">
        <f>IF($W129,AD129/$W129*100,0)</f>
        <v>0</v>
      </c>
      <c r="AG129" s="21"/>
      <c r="AH129" s="70">
        <v>0</v>
      </c>
      <c r="AI129" s="21"/>
      <c r="AJ129" s="71">
        <f>IF($W129,AH129/$W129*100,0)</f>
        <v>0</v>
      </c>
      <c r="AK129" s="21"/>
      <c r="AL129" s="70">
        <v>34581</v>
      </c>
      <c r="AM129" s="21"/>
      <c r="AN129" s="70">
        <v>4581538.4799999995</v>
      </c>
      <c r="AO129" s="21"/>
      <c r="AP129" s="10">
        <v>35</v>
      </c>
      <c r="AQ129" s="21"/>
      <c r="AR129" s="70">
        <v>16757</v>
      </c>
    </row>
    <row r="130" spans="1:44"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row>
    <row r="131" spans="1:44" ht="8.85" customHeight="1" x14ac:dyDescent="0.3">
      <c r="A131" s="10">
        <v>36</v>
      </c>
      <c r="B131" s="21"/>
      <c r="C131" s="10" t="s">
        <v>159</v>
      </c>
      <c r="D131" s="21"/>
      <c r="E131" s="70">
        <v>322080</v>
      </c>
      <c r="F131" s="21"/>
      <c r="G131" s="66">
        <f>(E131/$AR131)</f>
        <v>8.6837422485845241</v>
      </c>
      <c r="H131" s="21"/>
      <c r="I131" s="66">
        <f>IF(G$219,G131/G$219*100,0)</f>
        <v>23.868773895433812</v>
      </c>
      <c r="J131" s="70"/>
      <c r="K131" s="70">
        <v>15464</v>
      </c>
      <c r="L131" s="21"/>
      <c r="M131" s="66">
        <f>(K131/$AR131)</f>
        <v>0.41693178754381233</v>
      </c>
      <c r="N131" s="21"/>
      <c r="O131" s="66">
        <f>IF(M$219,M131/M$219*100,0)</f>
        <v>0.57990217136445654</v>
      </c>
      <c r="P131" s="21"/>
      <c r="Q131" s="70">
        <v>2210877</v>
      </c>
      <c r="R131" s="21"/>
      <c r="S131" s="66">
        <f>(Q131/$AR131)</f>
        <v>59.60843893232677</v>
      </c>
      <c r="T131" s="21"/>
      <c r="U131" s="66">
        <f>IF(S$219,S131/S$219*100,0)</f>
        <v>131.20769294931435</v>
      </c>
      <c r="V131" s="21"/>
      <c r="W131" s="70">
        <f>(E131+K131+Q131)</f>
        <v>2548421</v>
      </c>
      <c r="X131" s="21"/>
      <c r="Y131" s="21"/>
      <c r="Z131" s="70">
        <v>7888</v>
      </c>
      <c r="AA131" s="21"/>
      <c r="AB131" s="71">
        <f>IF($W131,Z131/$W131*100,0)</f>
        <v>0.3095249960661916</v>
      </c>
      <c r="AC131" s="21"/>
      <c r="AD131" s="70">
        <v>0</v>
      </c>
      <c r="AE131" s="21"/>
      <c r="AF131" s="71">
        <f>IF($W131,AD131/$W131*100,0)</f>
        <v>0</v>
      </c>
      <c r="AG131" s="21"/>
      <c r="AH131" s="70">
        <v>0</v>
      </c>
      <c r="AI131" s="21"/>
      <c r="AJ131" s="71">
        <f>IF($W131,AH131/$W131*100,0)</f>
        <v>0</v>
      </c>
      <c r="AK131" s="21"/>
      <c r="AL131" s="70">
        <v>537113</v>
      </c>
      <c r="AM131" s="21"/>
      <c r="AN131" s="70">
        <v>2456161.4599999995</v>
      </c>
      <c r="AO131" s="21"/>
      <c r="AP131" s="10">
        <v>36</v>
      </c>
      <c r="AQ131" s="21"/>
      <c r="AR131" s="70">
        <v>37090</v>
      </c>
    </row>
    <row r="132" spans="1:44" ht="8.85" customHeight="1" x14ac:dyDescent="0.3">
      <c r="A132" s="10">
        <v>37</v>
      </c>
      <c r="B132" s="21"/>
      <c r="C132" s="10" t="s">
        <v>160</v>
      </c>
      <c r="D132" s="21"/>
      <c r="E132" s="70">
        <v>0</v>
      </c>
      <c r="F132" s="21"/>
      <c r="G132" s="66">
        <f>(E132/$AR132)</f>
        <v>0</v>
      </c>
      <c r="H132" s="21"/>
      <c r="I132" s="66">
        <f>IF(G$219,G132/G$219*100,0)</f>
        <v>0</v>
      </c>
      <c r="J132" s="70"/>
      <c r="K132" s="70">
        <v>924143</v>
      </c>
      <c r="L132" s="21"/>
      <c r="M132" s="66">
        <f>(K132/$AR132)</f>
        <v>39.372145535105659</v>
      </c>
      <c r="N132" s="21"/>
      <c r="O132" s="66">
        <f>IF(M$219,M132/M$219*100,0)</f>
        <v>54.761937969735442</v>
      </c>
      <c r="P132" s="21"/>
      <c r="Q132" s="70">
        <v>2345990</v>
      </c>
      <c r="R132" s="21"/>
      <c r="S132" s="66">
        <f>(Q132/$AR132)</f>
        <v>99.948449216087255</v>
      </c>
      <c r="T132" s="21"/>
      <c r="U132" s="66">
        <f>IF(S$219,S132/S$219*100,0)</f>
        <v>220.0024974717555</v>
      </c>
      <c r="V132" s="21"/>
      <c r="W132" s="70">
        <f>(E132+K132+Q132)</f>
        <v>3270133</v>
      </c>
      <c r="X132" s="21"/>
      <c r="Y132" s="21"/>
      <c r="Z132" s="70">
        <v>7500</v>
      </c>
      <c r="AA132" s="21"/>
      <c r="AB132" s="71">
        <f>IF($W132,Z132/$W132*100,0)</f>
        <v>0.22934846992461777</v>
      </c>
      <c r="AC132" s="21"/>
      <c r="AD132" s="70">
        <v>0</v>
      </c>
      <c r="AE132" s="21"/>
      <c r="AF132" s="71">
        <f>IF($W132,AD132/$W132*100,0)</f>
        <v>0</v>
      </c>
      <c r="AG132" s="21"/>
      <c r="AH132" s="70">
        <v>0</v>
      </c>
      <c r="AI132" s="21"/>
      <c r="AJ132" s="71">
        <f>IF($W132,AH132/$W132*100,0)</f>
        <v>0</v>
      </c>
      <c r="AK132" s="21"/>
      <c r="AL132" s="70">
        <v>63066</v>
      </c>
      <c r="AM132" s="21"/>
      <c r="AN132" s="70">
        <v>4509950.2600000007</v>
      </c>
      <c r="AO132" s="21"/>
      <c r="AP132" s="10">
        <v>37</v>
      </c>
      <c r="AQ132" s="21"/>
      <c r="AR132" s="70">
        <v>23472</v>
      </c>
    </row>
    <row r="133" spans="1:44" ht="8.85" customHeight="1" x14ac:dyDescent="0.3">
      <c r="A133" s="10">
        <v>38</v>
      </c>
      <c r="B133" s="21"/>
      <c r="C133" s="10" t="s">
        <v>161</v>
      </c>
      <c r="D133" s="21"/>
      <c r="E133" s="70">
        <v>0</v>
      </c>
      <c r="F133" s="21"/>
      <c r="G133" s="66">
        <f>(E133/$AR133)</f>
        <v>0</v>
      </c>
      <c r="H133" s="21"/>
      <c r="I133" s="66">
        <f>IF(G$219,G133/G$219*100,0)</f>
        <v>0</v>
      </c>
      <c r="J133" s="70"/>
      <c r="K133" s="70">
        <v>2153137</v>
      </c>
      <c r="L133" s="21"/>
      <c r="M133" s="66">
        <f>(K133/$AR133)</f>
        <v>139.40673357073487</v>
      </c>
      <c r="N133" s="21"/>
      <c r="O133" s="66">
        <f>IF(M$219,M133/M$219*100,0)</f>
        <v>193.89806658001655</v>
      </c>
      <c r="P133" s="21"/>
      <c r="Q133" s="70">
        <v>458955</v>
      </c>
      <c r="R133" s="21"/>
      <c r="S133" s="66">
        <f>(Q133/$AR133)</f>
        <v>29.715441890579477</v>
      </c>
      <c r="T133" s="21"/>
      <c r="U133" s="66">
        <f>IF(S$219,S133/S$219*100,0)</f>
        <v>65.408432853924339</v>
      </c>
      <c r="V133" s="21"/>
      <c r="W133" s="70">
        <f>(E133+K133+Q133)</f>
        <v>2612092</v>
      </c>
      <c r="X133" s="21"/>
      <c r="Y133" s="21"/>
      <c r="Z133" s="70">
        <v>5676</v>
      </c>
      <c r="AA133" s="21"/>
      <c r="AB133" s="71">
        <f>IF($W133,Z133/$W133*100,0)</f>
        <v>0.21729709367051389</v>
      </c>
      <c r="AC133" s="21"/>
      <c r="AD133" s="70">
        <v>0</v>
      </c>
      <c r="AE133" s="21"/>
      <c r="AF133" s="71">
        <f>IF($W133,AD133/$W133*100,0)</f>
        <v>0</v>
      </c>
      <c r="AG133" s="21"/>
      <c r="AH133" s="70">
        <v>0</v>
      </c>
      <c r="AI133" s="21"/>
      <c r="AJ133" s="71">
        <f>IF($W133,AH133/$W133*100,0)</f>
        <v>0</v>
      </c>
      <c r="AK133" s="21"/>
      <c r="AL133" s="70">
        <v>2835157</v>
      </c>
      <c r="AM133" s="21"/>
      <c r="AN133" s="70">
        <v>5531354.8900000006</v>
      </c>
      <c r="AO133" s="21"/>
      <c r="AP133" s="10">
        <v>38</v>
      </c>
      <c r="AQ133" s="21"/>
      <c r="AR133" s="70">
        <v>15445</v>
      </c>
    </row>
    <row r="134" spans="1:44" ht="8.85" customHeight="1" x14ac:dyDescent="0.3">
      <c r="A134" s="10">
        <v>39</v>
      </c>
      <c r="B134" s="21"/>
      <c r="C134" s="10" t="s">
        <v>162</v>
      </c>
      <c r="D134" s="21"/>
      <c r="E134" s="70">
        <v>0</v>
      </c>
      <c r="F134" s="21"/>
      <c r="G134" s="66">
        <f>(E134/$AR134)</f>
        <v>0</v>
      </c>
      <c r="H134" s="21"/>
      <c r="I134" s="66">
        <f>IF(G$219,G134/G$219*100,0)</f>
        <v>0</v>
      </c>
      <c r="J134" s="70"/>
      <c r="K134" s="70">
        <v>1849856</v>
      </c>
      <c r="L134" s="21"/>
      <c r="M134" s="66">
        <f>(K134/$AR134)</f>
        <v>92.046375080857842</v>
      </c>
      <c r="N134" s="21"/>
      <c r="O134" s="66">
        <f>IF(M$219,M134/M$219*100,0)</f>
        <v>128.02548131451258</v>
      </c>
      <c r="P134" s="21"/>
      <c r="Q134" s="70">
        <v>829245</v>
      </c>
      <c r="R134" s="21"/>
      <c r="S134" s="66">
        <f>(Q134/$AR134)</f>
        <v>41.26212867592178</v>
      </c>
      <c r="T134" s="21"/>
      <c r="U134" s="66">
        <f>IF(S$219,S134/S$219*100,0)</f>
        <v>90.824534356483184</v>
      </c>
      <c r="V134" s="21"/>
      <c r="W134" s="70">
        <f>(E134+K134+Q134)</f>
        <v>2679101</v>
      </c>
      <c r="X134" s="21"/>
      <c r="Y134" s="21"/>
      <c r="Z134" s="70">
        <v>4883</v>
      </c>
      <c r="AA134" s="21"/>
      <c r="AB134" s="71">
        <f>IF($W134,Z134/$W134*100,0)</f>
        <v>0.18226263212921051</v>
      </c>
      <c r="AC134" s="21"/>
      <c r="AD134" s="70">
        <v>0</v>
      </c>
      <c r="AE134" s="21"/>
      <c r="AF134" s="71">
        <f>IF($W134,AD134/$W134*100,0)</f>
        <v>0</v>
      </c>
      <c r="AG134" s="21"/>
      <c r="AH134" s="70">
        <v>0</v>
      </c>
      <c r="AI134" s="21"/>
      <c r="AJ134" s="71">
        <f>IF($W134,AH134/$W134*100,0)</f>
        <v>0</v>
      </c>
      <c r="AK134" s="21"/>
      <c r="AL134" s="70">
        <v>1712614</v>
      </c>
      <c r="AM134" s="21"/>
      <c r="AN134" s="70">
        <v>2937644.2399999998</v>
      </c>
      <c r="AO134" s="21"/>
      <c r="AP134" s="10">
        <v>39</v>
      </c>
      <c r="AQ134" s="21"/>
      <c r="AR134" s="70">
        <v>20097</v>
      </c>
    </row>
    <row r="135" spans="1:44" ht="8.85" customHeight="1" x14ac:dyDescent="0.3">
      <c r="A135" s="10">
        <v>40</v>
      </c>
      <c r="B135" s="21"/>
      <c r="C135" s="10" t="s">
        <v>163</v>
      </c>
      <c r="D135" s="21"/>
      <c r="E135" s="100">
        <v>26819</v>
      </c>
      <c r="F135" s="21"/>
      <c r="G135" s="66">
        <f>(E135/$AR135)</f>
        <v>2.3508941093969145</v>
      </c>
      <c r="H135" s="21"/>
      <c r="I135" s="66">
        <f>IF(G$219,G135/G$219*100,0)</f>
        <v>6.4618407989307567</v>
      </c>
      <c r="J135" s="100"/>
      <c r="K135" s="100">
        <v>2261409</v>
      </c>
      <c r="L135" s="21"/>
      <c r="M135" s="66">
        <f>(K135/$AR135)</f>
        <v>198.23010168302946</v>
      </c>
      <c r="N135" s="21"/>
      <c r="O135" s="66">
        <f>IF(M$219,M135/M$219*100,0)</f>
        <v>275.71432505300669</v>
      </c>
      <c r="P135" s="21"/>
      <c r="Q135" s="100">
        <v>764485</v>
      </c>
      <c r="R135" s="21"/>
      <c r="S135" s="66">
        <f>(Q135/$AR135)</f>
        <v>67.013061009817676</v>
      </c>
      <c r="T135" s="21"/>
      <c r="U135" s="66">
        <f>IF(S$219,S135/S$219*100,0)</f>
        <v>147.50644858443724</v>
      </c>
      <c r="V135" s="21"/>
      <c r="W135" s="100">
        <f>(E135+K135+Q135)</f>
        <v>3052713</v>
      </c>
      <c r="X135" s="21"/>
      <c r="Y135" s="21"/>
      <c r="Z135" s="100">
        <v>7883</v>
      </c>
      <c r="AA135" s="21"/>
      <c r="AB135" s="71">
        <f>IF($W135,Z135/$W135*100,0)</f>
        <v>0.25822931929729392</v>
      </c>
      <c r="AC135" s="21"/>
      <c r="AD135" s="100">
        <v>0</v>
      </c>
      <c r="AE135" s="21"/>
      <c r="AF135" s="71">
        <f>IF($W135,AD135/$W135*100,0)</f>
        <v>0</v>
      </c>
      <c r="AG135" s="21"/>
      <c r="AH135" s="100">
        <v>0</v>
      </c>
      <c r="AI135" s="21"/>
      <c r="AJ135" s="71">
        <f>IF($W135,AH135/$W135*100,0)</f>
        <v>0</v>
      </c>
      <c r="AK135" s="21"/>
      <c r="AL135" s="100">
        <v>1279056</v>
      </c>
      <c r="AM135" s="21"/>
      <c r="AN135" s="70">
        <v>2843827.5999999996</v>
      </c>
      <c r="AO135" s="21"/>
      <c r="AP135" s="10">
        <v>40</v>
      </c>
      <c r="AQ135" s="21"/>
      <c r="AR135" s="70">
        <v>11408</v>
      </c>
    </row>
    <row r="136" spans="1:44" ht="8.85" customHeight="1" x14ac:dyDescent="0.3">
      <c r="A136" s="29"/>
      <c r="B136" s="21"/>
      <c r="D136" s="21"/>
      <c r="E136" s="21"/>
      <c r="F136" s="21"/>
      <c r="G136" s="21"/>
      <c r="H136" s="21"/>
      <c r="I136" s="21"/>
      <c r="J136" s="27"/>
      <c r="K136" s="21"/>
      <c r="L136" s="21"/>
      <c r="M136" s="21"/>
      <c r="N136" s="21"/>
      <c r="O136" s="21"/>
      <c r="P136" s="21"/>
      <c r="Q136" s="21"/>
      <c r="R136" s="21"/>
      <c r="S136" s="21"/>
      <c r="T136" s="21"/>
      <c r="U136" s="21"/>
      <c r="V136" s="21"/>
      <c r="W136" s="27"/>
      <c r="X136" s="21"/>
      <c r="Y136" s="21"/>
      <c r="Z136" s="21"/>
      <c r="AA136" s="21"/>
      <c r="AB136" s="21"/>
      <c r="AC136" s="21"/>
      <c r="AD136" s="21"/>
      <c r="AE136" s="21"/>
      <c r="AF136" s="21"/>
      <c r="AG136" s="21"/>
      <c r="AH136" s="21"/>
      <c r="AI136" s="21"/>
      <c r="AJ136" s="21"/>
      <c r="AK136" s="21"/>
      <c r="AL136" s="21"/>
      <c r="AM136" s="21"/>
      <c r="AN136" s="27"/>
      <c r="AO136" s="21"/>
      <c r="AP136" s="29"/>
      <c r="AQ136" s="21"/>
      <c r="AR136" s="27"/>
    </row>
    <row r="137" spans="1:44" ht="8.85" customHeight="1" x14ac:dyDescent="0.3">
      <c r="A137" s="10">
        <v>41</v>
      </c>
      <c r="B137" s="21"/>
      <c r="C137" s="10" t="s">
        <v>164</v>
      </c>
      <c r="D137" s="21"/>
      <c r="E137" s="70">
        <v>0</v>
      </c>
      <c r="F137" s="21"/>
      <c r="G137" s="66">
        <f>(E137/$AR137)</f>
        <v>0</v>
      </c>
      <c r="H137" s="21"/>
      <c r="I137" s="66">
        <f>IF(G$219,G137/G$219*100,0)</f>
        <v>0</v>
      </c>
      <c r="J137" s="70"/>
      <c r="K137" s="70">
        <v>2559562</v>
      </c>
      <c r="L137" s="21"/>
      <c r="M137" s="66">
        <f>(K137/$AR137)</f>
        <v>74.559759969704913</v>
      </c>
      <c r="N137" s="21"/>
      <c r="O137" s="66">
        <f>IF(M$219,M137/M$219*100,0)</f>
        <v>103.70369445217959</v>
      </c>
      <c r="P137" s="21"/>
      <c r="Q137" s="70">
        <v>747324</v>
      </c>
      <c r="R137" s="21"/>
      <c r="S137" s="66">
        <f>(Q137/$AR137)</f>
        <v>21.769466049112996</v>
      </c>
      <c r="T137" s="21"/>
      <c r="U137" s="66">
        <f>IF(S$219,S137/S$219*100,0)</f>
        <v>47.918071135620771</v>
      </c>
      <c r="V137" s="21"/>
      <c r="W137" s="70">
        <f>(E137+K137+Q137)</f>
        <v>3306886</v>
      </c>
      <c r="X137" s="21"/>
      <c r="Y137" s="21"/>
      <c r="Z137" s="70">
        <v>14297</v>
      </c>
      <c r="AA137" s="21"/>
      <c r="AB137" s="71">
        <f>IF($W137,Z137/$W137*100,0)</f>
        <v>0.43234027420358612</v>
      </c>
      <c r="AC137" s="21"/>
      <c r="AD137" s="70">
        <v>0</v>
      </c>
      <c r="AE137" s="21"/>
      <c r="AF137" s="71">
        <f>IF($W137,AD137/$W137*100,0)</f>
        <v>0</v>
      </c>
      <c r="AG137" s="21"/>
      <c r="AH137" s="70">
        <v>0</v>
      </c>
      <c r="AI137" s="21"/>
      <c r="AJ137" s="71">
        <f>IF($W137,AH137/$W137*100,0)</f>
        <v>0</v>
      </c>
      <c r="AK137" s="21"/>
      <c r="AL137" s="70">
        <v>299903</v>
      </c>
      <c r="AM137" s="21"/>
      <c r="AN137" s="70">
        <v>10387082.680000002</v>
      </c>
      <c r="AO137" s="21"/>
      <c r="AP137" s="10">
        <v>41</v>
      </c>
      <c r="AQ137" s="21"/>
      <c r="AR137" s="70">
        <v>34329</v>
      </c>
    </row>
    <row r="138" spans="1:44" ht="8.85" customHeight="1" x14ac:dyDescent="0.3">
      <c r="A138" s="10">
        <v>42</v>
      </c>
      <c r="B138" s="21"/>
      <c r="C138" s="10" t="s">
        <v>165</v>
      </c>
      <c r="D138" s="21"/>
      <c r="E138" s="70">
        <v>16168873</v>
      </c>
      <c r="F138" s="21"/>
      <c r="G138" s="66">
        <f>(E138/$AR138)</f>
        <v>149.81166147802239</v>
      </c>
      <c r="H138" s="21"/>
      <c r="I138" s="66">
        <f>IF(G$219,G138/G$219*100,0)</f>
        <v>411.78337315355679</v>
      </c>
      <c r="J138" s="70"/>
      <c r="K138" s="70">
        <v>4565950</v>
      </c>
      <c r="L138" s="21"/>
      <c r="M138" s="66">
        <f>(K138/$AR138)</f>
        <v>42.305518493810688</v>
      </c>
      <c r="N138" s="21"/>
      <c r="O138" s="66">
        <f>IF(M$219,M138/M$219*100,0)</f>
        <v>58.84190836056603</v>
      </c>
      <c r="P138" s="21"/>
      <c r="Q138" s="70">
        <v>2875977</v>
      </c>
      <c r="R138" s="21"/>
      <c r="S138" s="66">
        <f>(Q138/$AR138)</f>
        <v>26.647181454302867</v>
      </c>
      <c r="T138" s="21"/>
      <c r="U138" s="66">
        <f>IF(S$219,S138/S$219*100,0)</f>
        <v>58.654701663806144</v>
      </c>
      <c r="V138" s="21"/>
      <c r="W138" s="70">
        <f>(E138+K138+Q138)</f>
        <v>23610800</v>
      </c>
      <c r="X138" s="21"/>
      <c r="Y138" s="21"/>
      <c r="Z138" s="70">
        <v>6088982</v>
      </c>
      <c r="AA138" s="21"/>
      <c r="AB138" s="71">
        <f>IF($W138,Z138/$W138*100,0)</f>
        <v>25.788969454656346</v>
      </c>
      <c r="AC138" s="21"/>
      <c r="AD138" s="70">
        <v>6747146</v>
      </c>
      <c r="AE138" s="21"/>
      <c r="AF138" s="71">
        <f>IF($W138,AD138/$W138*100,0)</f>
        <v>28.576524302437868</v>
      </c>
      <c r="AG138" s="21"/>
      <c r="AH138" s="70">
        <v>0</v>
      </c>
      <c r="AI138" s="21"/>
      <c r="AJ138" s="71">
        <f>IF($W138,AH138/$W138*100,0)</f>
        <v>0</v>
      </c>
      <c r="AK138" s="21"/>
      <c r="AL138" s="70">
        <v>3152494</v>
      </c>
      <c r="AM138" s="21"/>
      <c r="AN138" s="70">
        <v>10174903.530000001</v>
      </c>
      <c r="AO138" s="21"/>
      <c r="AP138" s="10">
        <v>42</v>
      </c>
      <c r="AQ138" s="21"/>
      <c r="AR138" s="70">
        <v>107928</v>
      </c>
    </row>
    <row r="139" spans="1:44" ht="8.85" customHeight="1" x14ac:dyDescent="0.3">
      <c r="A139" s="10">
        <v>43</v>
      </c>
      <c r="B139" s="21"/>
      <c r="C139" s="10" t="s">
        <v>166</v>
      </c>
      <c r="D139" s="21"/>
      <c r="E139" s="70">
        <v>50943624</v>
      </c>
      <c r="F139" s="21"/>
      <c r="G139" s="66">
        <f>(E139/$AR139)</f>
        <v>154.84431259669483</v>
      </c>
      <c r="H139" s="21"/>
      <c r="I139" s="66">
        <f>IF(G$219,G139/G$219*100,0)</f>
        <v>425.61648890106483</v>
      </c>
      <c r="J139" s="70"/>
      <c r="K139" s="70">
        <v>19214833</v>
      </c>
      <c r="L139" s="21"/>
      <c r="M139" s="66">
        <f>(K139/$AR139)</f>
        <v>58.403925239894349</v>
      </c>
      <c r="N139" s="21"/>
      <c r="O139" s="66">
        <f>IF(M$219,M139/M$219*100,0)</f>
        <v>81.232863683398378</v>
      </c>
      <c r="P139" s="21"/>
      <c r="Q139" s="70">
        <v>10543854</v>
      </c>
      <c r="R139" s="21"/>
      <c r="S139" s="66">
        <f>(Q139/$AR139)</f>
        <v>32.048285861051248</v>
      </c>
      <c r="T139" s="21"/>
      <c r="U139" s="66">
        <f>IF(S$219,S139/S$219*100,0)</f>
        <v>70.543394964303005</v>
      </c>
      <c r="V139" s="21"/>
      <c r="W139" s="70">
        <f>(E139+K139+Q139)</f>
        <v>80702311</v>
      </c>
      <c r="X139" s="21"/>
      <c r="Y139" s="21"/>
      <c r="Z139" s="70">
        <v>49142660</v>
      </c>
      <c r="AA139" s="21"/>
      <c r="AB139" s="71">
        <f>IF($W139,Z139/$W139*100,0)</f>
        <v>60.893745657419899</v>
      </c>
      <c r="AC139" s="21"/>
      <c r="AD139" s="70">
        <v>0</v>
      </c>
      <c r="AE139" s="21"/>
      <c r="AF139" s="71">
        <f>IF($W139,AD139/$W139*100,0)</f>
        <v>0</v>
      </c>
      <c r="AG139" s="21"/>
      <c r="AH139" s="70">
        <v>0</v>
      </c>
      <c r="AI139" s="21"/>
      <c r="AJ139" s="71">
        <f>IF($W139,AH139/$W139*100,0)</f>
        <v>0</v>
      </c>
      <c r="AK139" s="21"/>
      <c r="AL139" s="70">
        <v>14881017</v>
      </c>
      <c r="AM139" s="21"/>
      <c r="AN139" s="70">
        <v>9910945.3700000029</v>
      </c>
      <c r="AO139" s="21"/>
      <c r="AP139" s="10">
        <v>43</v>
      </c>
      <c r="AQ139" s="21"/>
      <c r="AR139" s="70">
        <v>328999</v>
      </c>
    </row>
    <row r="140" spans="1:44" ht="8.85" customHeight="1" x14ac:dyDescent="0.3">
      <c r="A140" s="10">
        <v>44</v>
      </c>
      <c r="B140" s="21"/>
      <c r="C140" s="10" t="s">
        <v>167</v>
      </c>
      <c r="D140" s="21"/>
      <c r="E140" s="70">
        <v>10273</v>
      </c>
      <c r="F140" s="21"/>
      <c r="G140" s="66">
        <f>(E140/$AR140)</f>
        <v>0.20135635743546521</v>
      </c>
      <c r="H140" s="21"/>
      <c r="I140" s="66">
        <f>IF(G$219,G140/G$219*100,0)</f>
        <v>0.55346292306392275</v>
      </c>
      <c r="J140" s="70"/>
      <c r="K140" s="70">
        <v>1817711</v>
      </c>
      <c r="L140" s="21"/>
      <c r="M140" s="66">
        <f>(K140/$AR140)</f>
        <v>35.628118936082636</v>
      </c>
      <c r="N140" s="21"/>
      <c r="O140" s="66">
        <f>IF(M$219,M140/M$219*100,0)</f>
        <v>49.554445475075077</v>
      </c>
      <c r="P140" s="21"/>
      <c r="Q140" s="70">
        <v>1845955</v>
      </c>
      <c r="R140" s="21"/>
      <c r="S140" s="66">
        <f>(Q140/$AR140)</f>
        <v>36.181716615378583</v>
      </c>
      <c r="T140" s="21"/>
      <c r="U140" s="66">
        <f>IF(S$219,S140/S$219*100,0)</f>
        <v>79.641736121278257</v>
      </c>
      <c r="V140" s="21"/>
      <c r="W140" s="70">
        <f>(E140+K140+Q140)</f>
        <v>3673939</v>
      </c>
      <c r="X140" s="21"/>
      <c r="Y140" s="21"/>
      <c r="Z140" s="70">
        <v>15984</v>
      </c>
      <c r="AA140" s="21"/>
      <c r="AB140" s="71">
        <f>IF($W140,Z140/$W140*100,0)</f>
        <v>0.43506438185282881</v>
      </c>
      <c r="AC140" s="21"/>
      <c r="AD140" s="70">
        <v>120907</v>
      </c>
      <c r="AE140" s="21"/>
      <c r="AF140" s="71">
        <f>IF($W140,AD140/$W140*100,0)</f>
        <v>3.2909365125550529</v>
      </c>
      <c r="AG140" s="21"/>
      <c r="AH140" s="70">
        <v>0</v>
      </c>
      <c r="AI140" s="21"/>
      <c r="AJ140" s="71">
        <f>IF($W140,AH140/$W140*100,0)</f>
        <v>0</v>
      </c>
      <c r="AK140" s="21"/>
      <c r="AL140" s="70">
        <v>69343</v>
      </c>
      <c r="AM140" s="21"/>
      <c r="AN140" s="70">
        <v>9397371.7199999988</v>
      </c>
      <c r="AO140" s="21"/>
      <c r="AP140" s="10">
        <v>44</v>
      </c>
      <c r="AQ140" s="21"/>
      <c r="AR140" s="70">
        <v>51019</v>
      </c>
    </row>
    <row r="141" spans="1:44" ht="8.85" customHeight="1" x14ac:dyDescent="0.3">
      <c r="A141" s="10">
        <v>45</v>
      </c>
      <c r="B141" s="21"/>
      <c r="C141" s="10" t="s">
        <v>168</v>
      </c>
      <c r="D141" s="21"/>
      <c r="E141" s="70">
        <v>0</v>
      </c>
      <c r="F141" s="21"/>
      <c r="G141" s="66">
        <f>(E141/$AR141)</f>
        <v>0</v>
      </c>
      <c r="H141" s="21"/>
      <c r="I141" s="66">
        <f>IF(G$219,G141/G$219*100,0)</f>
        <v>0</v>
      </c>
      <c r="J141" s="70"/>
      <c r="K141" s="70">
        <v>345461</v>
      </c>
      <c r="L141" s="21"/>
      <c r="M141" s="66">
        <f>(K141/$AR141)</f>
        <v>153.81166518254676</v>
      </c>
      <c r="N141" s="21"/>
      <c r="O141" s="66">
        <f>IF(M$219,M141/M$219*100,0)</f>
        <v>213.93360085591632</v>
      </c>
      <c r="P141" s="21"/>
      <c r="Q141" s="70">
        <v>47607</v>
      </c>
      <c r="R141" s="21"/>
      <c r="S141" s="66">
        <f>(Q141/$AR141)</f>
        <v>21.196349065004451</v>
      </c>
      <c r="T141" s="21"/>
      <c r="U141" s="66">
        <f>IF(S$219,S141/S$219*100,0)</f>
        <v>46.656549132665418</v>
      </c>
      <c r="V141" s="21"/>
      <c r="W141" s="70">
        <f>(E141+K141+Q141)</f>
        <v>393068</v>
      </c>
      <c r="X141" s="21"/>
      <c r="Y141" s="21"/>
      <c r="Z141" s="70">
        <v>5904</v>
      </c>
      <c r="AA141" s="21"/>
      <c r="AB141" s="71">
        <f>IF($W141,Z141/$W141*100,0)</f>
        <v>1.502030183072649</v>
      </c>
      <c r="AC141" s="21"/>
      <c r="AD141" s="70">
        <v>0</v>
      </c>
      <c r="AE141" s="21"/>
      <c r="AF141" s="71">
        <f>IF($W141,AD141/$W141*100,0)</f>
        <v>0</v>
      </c>
      <c r="AG141" s="21"/>
      <c r="AH141" s="70">
        <v>0</v>
      </c>
      <c r="AI141" s="21"/>
      <c r="AJ141" s="71">
        <f>IF($W141,AH141/$W141*100,0)</f>
        <v>0</v>
      </c>
      <c r="AK141" s="21"/>
      <c r="AL141" s="70">
        <v>332005</v>
      </c>
      <c r="AM141" s="21"/>
      <c r="AN141" s="70">
        <v>2742938.7899999996</v>
      </c>
      <c r="AO141" s="21"/>
      <c r="AP141" s="10">
        <v>45</v>
      </c>
      <c r="AQ141" s="21"/>
      <c r="AR141" s="70">
        <v>2246</v>
      </c>
    </row>
    <row r="142" spans="1:44"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9"/>
      <c r="AQ142" s="21"/>
      <c r="AR142" s="21"/>
    </row>
    <row r="143" spans="1:44" ht="8.85" customHeight="1" x14ac:dyDescent="0.3">
      <c r="A143" s="10">
        <v>46</v>
      </c>
      <c r="B143" s="21"/>
      <c r="C143" s="10" t="s">
        <v>169</v>
      </c>
      <c r="D143" s="21"/>
      <c r="E143" s="70">
        <v>1894376</v>
      </c>
      <c r="F143" s="21"/>
      <c r="G143" s="66">
        <f>(E143/$AR143)</f>
        <v>50.316768041647855</v>
      </c>
      <c r="H143" s="21"/>
      <c r="I143" s="66">
        <f>IF(G$219,G143/G$219*100,0)</f>
        <v>138.30437674849793</v>
      </c>
      <c r="J143" s="70"/>
      <c r="K143" s="70">
        <v>3557061</v>
      </c>
      <c r="L143" s="21"/>
      <c r="M143" s="66">
        <f>(K143/$AR143)</f>
        <v>94.479561210125098</v>
      </c>
      <c r="N143" s="21"/>
      <c r="O143" s="66">
        <f>IF(M$219,M143/M$219*100,0)</f>
        <v>131.40975174399546</v>
      </c>
      <c r="P143" s="21"/>
      <c r="Q143" s="70">
        <v>1573305</v>
      </c>
      <c r="R143" s="21"/>
      <c r="S143" s="66">
        <f>(Q143/$AR143)</f>
        <v>41.78875932959707</v>
      </c>
      <c r="T143" s="21"/>
      <c r="U143" s="66">
        <f>IF(S$219,S143/S$219*100,0)</f>
        <v>91.98373252276248</v>
      </c>
      <c r="V143" s="21"/>
      <c r="W143" s="70">
        <f>(E143+K143+Q143)</f>
        <v>7024742</v>
      </c>
      <c r="X143" s="21"/>
      <c r="Y143" s="21"/>
      <c r="Z143" s="70">
        <v>7641</v>
      </c>
      <c r="AA143" s="21"/>
      <c r="AB143" s="71">
        <f>IF($W143,Z143/$W143*100,0)</f>
        <v>0.10877267805707314</v>
      </c>
      <c r="AC143" s="21"/>
      <c r="AD143" s="70">
        <v>0</v>
      </c>
      <c r="AE143" s="21"/>
      <c r="AF143" s="71">
        <f>IF($W143,AD143/$W143*100,0)</f>
        <v>0</v>
      </c>
      <c r="AG143" s="21"/>
      <c r="AH143" s="70">
        <v>0</v>
      </c>
      <c r="AI143" s="21"/>
      <c r="AJ143" s="71">
        <f>IF($W143,AH143/$W143*100,0)</f>
        <v>0</v>
      </c>
      <c r="AK143" s="21"/>
      <c r="AL143" s="70">
        <v>1442663</v>
      </c>
      <c r="AM143" s="21"/>
      <c r="AN143" s="70">
        <v>6502968.2799999993</v>
      </c>
      <c r="AO143" s="21"/>
      <c r="AP143" s="10">
        <v>46</v>
      </c>
      <c r="AQ143" s="21"/>
      <c r="AR143" s="70">
        <v>37649</v>
      </c>
    </row>
    <row r="144" spans="1:44" ht="8.85" customHeight="1" x14ac:dyDescent="0.3">
      <c r="A144" s="10">
        <v>47</v>
      </c>
      <c r="B144" s="21"/>
      <c r="C144" s="10" t="s">
        <v>170</v>
      </c>
      <c r="D144" s="21"/>
      <c r="E144" s="70">
        <v>0</v>
      </c>
      <c r="F144" s="21"/>
      <c r="G144" s="66">
        <f>(E144/$AR144)</f>
        <v>0</v>
      </c>
      <c r="H144" s="21"/>
      <c r="I144" s="66">
        <f>IF(G$219,G144/G$219*100,0)</f>
        <v>0</v>
      </c>
      <c r="J144" s="70"/>
      <c r="K144" s="70">
        <v>2392824</v>
      </c>
      <c r="L144" s="21"/>
      <c r="M144" s="66">
        <f>(K144/$AR144)</f>
        <v>31.523100636304953</v>
      </c>
      <c r="N144" s="21"/>
      <c r="O144" s="66">
        <f>IF(M$219,M144/M$219*100,0)</f>
        <v>43.844856768596898</v>
      </c>
      <c r="P144" s="21"/>
      <c r="Q144" s="70">
        <v>7263492</v>
      </c>
      <c r="R144" s="21"/>
      <c r="S144" s="66">
        <f>(Q144/$AR144)</f>
        <v>95.689356712819631</v>
      </c>
      <c r="T144" s="21"/>
      <c r="U144" s="66">
        <f>IF(S$219,S144/S$219*100,0)</f>
        <v>210.62755473846403</v>
      </c>
      <c r="V144" s="21"/>
      <c r="W144" s="70">
        <f>(E144+K144+Q144)</f>
        <v>9656316</v>
      </c>
      <c r="X144" s="21"/>
      <c r="Y144" s="21"/>
      <c r="Z144" s="70">
        <v>10998</v>
      </c>
      <c r="AA144" s="21"/>
      <c r="AB144" s="71">
        <f>IF($W144,Z144/$W144*100,0)</f>
        <v>0.11389436716859722</v>
      </c>
      <c r="AC144" s="21"/>
      <c r="AD144" s="70">
        <v>0</v>
      </c>
      <c r="AE144" s="21"/>
      <c r="AF144" s="71">
        <f>IF($W144,AD144/$W144*100,0)</f>
        <v>0</v>
      </c>
      <c r="AG144" s="21"/>
      <c r="AH144" s="70">
        <v>0</v>
      </c>
      <c r="AI144" s="21"/>
      <c r="AJ144" s="71">
        <f>IF($W144,AH144/$W144*100,0)</f>
        <v>0</v>
      </c>
      <c r="AK144" s="21"/>
      <c r="AL144" s="70">
        <v>2357793</v>
      </c>
      <c r="AM144" s="21"/>
      <c r="AN144" s="70">
        <v>7129229.7599999988</v>
      </c>
      <c r="AO144" s="21"/>
      <c r="AP144" s="10">
        <v>47</v>
      </c>
      <c r="AQ144" s="21"/>
      <c r="AR144" s="70">
        <v>75907</v>
      </c>
    </row>
    <row r="145" spans="1:44" ht="8.85" customHeight="1" x14ac:dyDescent="0.3">
      <c r="A145" s="10">
        <v>48</v>
      </c>
      <c r="B145" s="21"/>
      <c r="C145" s="10" t="s">
        <v>171</v>
      </c>
      <c r="D145" s="21"/>
      <c r="E145" s="70">
        <v>0</v>
      </c>
      <c r="F145" s="21"/>
      <c r="G145" s="66">
        <f>(E145/$AR145)</f>
        <v>0</v>
      </c>
      <c r="H145" s="21"/>
      <c r="I145" s="66">
        <f>IF(G$219,G145/G$219*100,0)</f>
        <v>0</v>
      </c>
      <c r="J145" s="70"/>
      <c r="K145" s="70">
        <v>417521</v>
      </c>
      <c r="L145" s="21"/>
      <c r="M145" s="66">
        <f>(K145/$AR145)</f>
        <v>60.492755722978849</v>
      </c>
      <c r="N145" s="21"/>
      <c r="O145" s="66">
        <f>IF(M$219,M145/M$219*100,0)</f>
        <v>84.138176660106069</v>
      </c>
      <c r="P145" s="21"/>
      <c r="Q145" s="70">
        <v>302384</v>
      </c>
      <c r="R145" s="21"/>
      <c r="S145" s="66">
        <f>(Q145/$AR145)</f>
        <v>43.811069255288324</v>
      </c>
      <c r="T145" s="21"/>
      <c r="U145" s="66">
        <f>IF(S$219,S145/S$219*100,0)</f>
        <v>96.435159611461955</v>
      </c>
      <c r="V145" s="21"/>
      <c r="W145" s="70">
        <f>(E145+K145+Q145)</f>
        <v>719905</v>
      </c>
      <c r="X145" s="21"/>
      <c r="Y145" s="21"/>
      <c r="Z145" s="70">
        <v>0</v>
      </c>
      <c r="AA145" s="21"/>
      <c r="AB145" s="71">
        <f>IF($W145,Z145/$W145*100,0)</f>
        <v>0</v>
      </c>
      <c r="AC145" s="21"/>
      <c r="AD145" s="70">
        <v>0</v>
      </c>
      <c r="AE145" s="21"/>
      <c r="AF145" s="71">
        <f>IF($W145,AD145/$W145*100,0)</f>
        <v>0</v>
      </c>
      <c r="AG145" s="21"/>
      <c r="AH145" s="70">
        <v>0</v>
      </c>
      <c r="AI145" s="21"/>
      <c r="AJ145" s="71">
        <f>IF($W145,AH145/$W145*100,0)</f>
        <v>0</v>
      </c>
      <c r="AK145" s="21"/>
      <c r="AL145" s="70">
        <v>2706288</v>
      </c>
      <c r="AM145" s="21"/>
      <c r="AN145" s="70">
        <v>2774424.26</v>
      </c>
      <c r="AO145" s="21"/>
      <c r="AP145" s="10">
        <v>48</v>
      </c>
      <c r="AQ145" s="21"/>
      <c r="AR145" s="70">
        <v>6902</v>
      </c>
    </row>
    <row r="146" spans="1:44" ht="8.85" customHeight="1" x14ac:dyDescent="0.3">
      <c r="A146" s="10">
        <v>49</v>
      </c>
      <c r="B146" s="21"/>
      <c r="C146" s="10" t="s">
        <v>172</v>
      </c>
      <c r="D146" s="21"/>
      <c r="E146" s="70">
        <v>176107</v>
      </c>
      <c r="F146" s="21"/>
      <c r="G146" s="66">
        <f>(E146/$AR146)</f>
        <v>6.7691805043050435</v>
      </c>
      <c r="H146" s="21"/>
      <c r="I146" s="66">
        <f>IF(G$219,G146/G$219*100,0)</f>
        <v>18.606268390908589</v>
      </c>
      <c r="J146" s="70"/>
      <c r="K146" s="70">
        <v>617219</v>
      </c>
      <c r="L146" s="21"/>
      <c r="M146" s="66">
        <f>(K146/$AR146)</f>
        <v>23.724592558425584</v>
      </c>
      <c r="N146" s="21"/>
      <c r="O146" s="66">
        <f>IF(M$219,M146/M$219*100,0)</f>
        <v>32.998066231451119</v>
      </c>
      <c r="P146" s="21"/>
      <c r="Q146" s="70">
        <v>1949041</v>
      </c>
      <c r="R146" s="21"/>
      <c r="S146" s="66">
        <f>(Q146/$AR146)</f>
        <v>74.917012607626077</v>
      </c>
      <c r="T146" s="21"/>
      <c r="U146" s="66">
        <f>IF(S$219,S146/S$219*100,0)</f>
        <v>164.90430823160659</v>
      </c>
      <c r="V146" s="21"/>
      <c r="W146" s="70">
        <f>(E146+K146+Q146)</f>
        <v>2742367</v>
      </c>
      <c r="X146" s="21"/>
      <c r="Y146" s="21"/>
      <c r="Z146" s="70">
        <v>0</v>
      </c>
      <c r="AA146" s="21"/>
      <c r="AB146" s="71">
        <f>IF($W146,Z146/$W146*100,0)</f>
        <v>0</v>
      </c>
      <c r="AC146" s="21"/>
      <c r="AD146" s="70">
        <v>0</v>
      </c>
      <c r="AE146" s="21"/>
      <c r="AF146" s="71">
        <f>IF($W146,AD146/$W146*100,0)</f>
        <v>0</v>
      </c>
      <c r="AG146" s="21"/>
      <c r="AH146" s="70">
        <v>0</v>
      </c>
      <c r="AI146" s="21"/>
      <c r="AJ146" s="71">
        <f>IF($W146,AH146/$W146*100,0)</f>
        <v>0</v>
      </c>
      <c r="AK146" s="21"/>
      <c r="AL146" s="70">
        <v>0</v>
      </c>
      <c r="AM146" s="21"/>
      <c r="AN146" s="70">
        <v>2055820.41</v>
      </c>
      <c r="AO146" s="21"/>
      <c r="AP146" s="10">
        <v>49</v>
      </c>
      <c r="AQ146" s="21"/>
      <c r="AR146" s="70">
        <v>26016</v>
      </c>
    </row>
    <row r="147" spans="1:44" ht="8.85" customHeight="1" x14ac:dyDescent="0.3">
      <c r="A147" s="10">
        <v>50</v>
      </c>
      <c r="B147" s="21"/>
      <c r="C147" s="10" t="s">
        <v>173</v>
      </c>
      <c r="D147" s="21"/>
      <c r="E147" s="100">
        <v>0</v>
      </c>
      <c r="F147" s="21"/>
      <c r="G147" s="66">
        <f>(E147/$AR147)</f>
        <v>0</v>
      </c>
      <c r="H147" s="21"/>
      <c r="I147" s="66">
        <f>IF(G$219,G147/G$219*100,0)</f>
        <v>0</v>
      </c>
      <c r="J147" s="100"/>
      <c r="K147" s="100">
        <v>1375423</v>
      </c>
      <c r="L147" s="21"/>
      <c r="M147" s="66">
        <f>(K147/$AR147)</f>
        <v>80.279168855425198</v>
      </c>
      <c r="N147" s="21"/>
      <c r="O147" s="66">
        <f>IF(M$219,M147/M$219*100,0)</f>
        <v>111.65870707256376</v>
      </c>
      <c r="P147" s="21"/>
      <c r="Q147" s="100">
        <v>894080</v>
      </c>
      <c r="R147" s="21"/>
      <c r="S147" s="66">
        <f>(Q147/$AR147)</f>
        <v>52.184672853557466</v>
      </c>
      <c r="T147" s="21"/>
      <c r="U147" s="66">
        <f>IF(S$219,S147/S$219*100,0)</f>
        <v>114.86679831027607</v>
      </c>
      <c r="V147" s="21"/>
      <c r="W147" s="100">
        <f>(E147+K147+Q147)</f>
        <v>2269503</v>
      </c>
      <c r="X147" s="21"/>
      <c r="Y147" s="21"/>
      <c r="Z147" s="100">
        <v>6369</v>
      </c>
      <c r="AA147" s="21"/>
      <c r="AB147" s="71">
        <f>IF($W147,Z147/$W147*100,0)</f>
        <v>0.28063413002758753</v>
      </c>
      <c r="AC147" s="21"/>
      <c r="AD147" s="100">
        <v>0</v>
      </c>
      <c r="AE147" s="21"/>
      <c r="AF147" s="71">
        <f>IF($W147,AD147/$W147*100,0)</f>
        <v>0</v>
      </c>
      <c r="AG147" s="21"/>
      <c r="AH147" s="100">
        <v>0</v>
      </c>
      <c r="AI147" s="21"/>
      <c r="AJ147" s="71">
        <f>IF($W147,AH147/$W147*100,0)</f>
        <v>0</v>
      </c>
      <c r="AK147" s="21"/>
      <c r="AL147" s="100">
        <v>1797553</v>
      </c>
      <c r="AM147" s="21"/>
      <c r="AN147" s="70">
        <v>3703408.7600000002</v>
      </c>
      <c r="AO147" s="21"/>
      <c r="AP147" s="10">
        <v>50</v>
      </c>
      <c r="AQ147" s="21"/>
      <c r="AR147" s="70">
        <v>17133</v>
      </c>
    </row>
    <row r="148" spans="1:44"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44"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44" ht="1.65"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44" s="8" customFormat="1" ht="9.6" customHeight="1" x14ac:dyDescent="0.3">
      <c r="A151" s="122" t="s">
        <v>495</v>
      </c>
      <c r="AQ151" s="113" t="s">
        <v>496</v>
      </c>
    </row>
    <row r="152" spans="1:44" s="8" customFormat="1" ht="10.5" customHeight="1" x14ac:dyDescent="0.3">
      <c r="A152" s="38"/>
      <c r="W152" s="11" t="s">
        <v>42</v>
      </c>
      <c r="Z152" s="38" t="s">
        <v>480</v>
      </c>
      <c r="AP152" s="11" t="s">
        <v>481</v>
      </c>
    </row>
    <row r="153" spans="1:44" s="8" customFormat="1" ht="10.5" customHeight="1" x14ac:dyDescent="0.3">
      <c r="A153" s="12"/>
      <c r="W153" s="11" t="s">
        <v>482</v>
      </c>
      <c r="Z153" s="38" t="s">
        <v>483</v>
      </c>
      <c r="AP153" s="11" t="s">
        <v>174</v>
      </c>
    </row>
    <row r="154" spans="1:44" s="8" customFormat="1" ht="10.5" customHeight="1" x14ac:dyDescent="0.3">
      <c r="A154" s="13"/>
      <c r="W154" s="11" t="s">
        <v>48</v>
      </c>
      <c r="Z154" s="14" t="s">
        <v>49</v>
      </c>
    </row>
    <row r="155" spans="1:44" ht="8.85" customHeight="1" x14ac:dyDescent="0.3"/>
    <row r="156" spans="1:44" ht="9.6" customHeight="1" x14ac:dyDescent="0.3">
      <c r="Z156" s="16" t="s">
        <v>484</v>
      </c>
      <c r="AA156" s="16"/>
      <c r="AB156" s="16"/>
      <c r="AC156" s="16"/>
      <c r="AD156" s="16"/>
      <c r="AE156" s="16"/>
      <c r="AF156" s="16"/>
      <c r="AG156" s="16"/>
      <c r="AH156" s="16"/>
      <c r="AI156" s="16"/>
      <c r="AJ156" s="16"/>
      <c r="AK156" s="16"/>
      <c r="AL156" s="16"/>
      <c r="AN156" s="19" t="s">
        <v>298</v>
      </c>
    </row>
    <row r="157" spans="1:44" ht="8.85" customHeight="1" x14ac:dyDescent="0.3"/>
    <row r="158" spans="1:44" ht="9.6" customHeight="1" x14ac:dyDescent="0.3">
      <c r="E158" s="17" t="s">
        <v>485</v>
      </c>
      <c r="F158" s="17"/>
      <c r="G158" s="17"/>
      <c r="H158" s="17"/>
      <c r="I158" s="17"/>
      <c r="Q158" s="17" t="s">
        <v>486</v>
      </c>
      <c r="R158" s="17"/>
      <c r="S158" s="17"/>
      <c r="T158" s="17"/>
      <c r="U158" s="17"/>
      <c r="AD158" s="16" t="s">
        <v>398</v>
      </c>
      <c r="AE158" s="16"/>
      <c r="AF158" s="16"/>
      <c r="AG158" s="16"/>
      <c r="AH158" s="16"/>
      <c r="AI158" s="16"/>
      <c r="AJ158" s="16"/>
      <c r="AN158" s="18" t="s">
        <v>487</v>
      </c>
    </row>
    <row r="159" spans="1:44" ht="9.6" customHeight="1" x14ac:dyDescent="0.3">
      <c r="E159" s="16" t="s">
        <v>488</v>
      </c>
      <c r="F159" s="16"/>
      <c r="G159" s="16"/>
      <c r="H159" s="16"/>
      <c r="I159" s="16"/>
      <c r="K159" s="16" t="s">
        <v>489</v>
      </c>
      <c r="L159" s="16"/>
      <c r="M159" s="16"/>
      <c r="N159" s="16"/>
      <c r="O159" s="16"/>
      <c r="Q159" s="16" t="s">
        <v>490</v>
      </c>
      <c r="R159" s="16"/>
      <c r="S159" s="16"/>
      <c r="T159" s="16"/>
      <c r="U159" s="16"/>
      <c r="AN159" s="18" t="s">
        <v>491</v>
      </c>
    </row>
    <row r="160" spans="1:44" ht="9.6" customHeight="1" x14ac:dyDescent="0.3">
      <c r="Z160" s="16" t="s">
        <v>433</v>
      </c>
      <c r="AA160" s="16"/>
      <c r="AB160" s="16"/>
      <c r="AD160" s="16" t="s">
        <v>59</v>
      </c>
      <c r="AE160" s="16"/>
      <c r="AF160" s="16"/>
      <c r="AH160" s="16" t="s">
        <v>60</v>
      </c>
      <c r="AI160" s="16"/>
      <c r="AJ160" s="16"/>
      <c r="AN160" s="19" t="s">
        <v>492</v>
      </c>
    </row>
    <row r="161" spans="1:44" ht="9.6" customHeight="1" x14ac:dyDescent="0.3">
      <c r="I161" s="18" t="s">
        <v>64</v>
      </c>
      <c r="O161" s="18" t="s">
        <v>64</v>
      </c>
      <c r="U161" s="18" t="s">
        <v>64</v>
      </c>
      <c r="AB161" s="18" t="s">
        <v>273</v>
      </c>
      <c r="AF161" s="18" t="s">
        <v>273</v>
      </c>
      <c r="AJ161" s="18" t="s">
        <v>273</v>
      </c>
      <c r="AL161" s="18" t="s">
        <v>410</v>
      </c>
    </row>
    <row r="162" spans="1:44" ht="9.6" customHeight="1" x14ac:dyDescent="0.3">
      <c r="A162" s="19" t="s">
        <v>71</v>
      </c>
      <c r="C162" s="19" t="s">
        <v>73</v>
      </c>
      <c r="E162" s="19" t="s">
        <v>74</v>
      </c>
      <c r="G162" s="19" t="s">
        <v>436</v>
      </c>
      <c r="I162" s="19" t="s">
        <v>80</v>
      </c>
      <c r="K162" s="19" t="s">
        <v>74</v>
      </c>
      <c r="M162" s="19" t="s">
        <v>436</v>
      </c>
      <c r="O162" s="19" t="s">
        <v>80</v>
      </c>
      <c r="Q162" s="19" t="s">
        <v>74</v>
      </c>
      <c r="S162" s="19" t="s">
        <v>436</v>
      </c>
      <c r="U162" s="19" t="s">
        <v>80</v>
      </c>
      <c r="W162" s="19" t="s">
        <v>65</v>
      </c>
      <c r="Z162" s="19" t="s">
        <v>74</v>
      </c>
      <c r="AB162" s="19" t="s">
        <v>374</v>
      </c>
      <c r="AD162" s="19" t="s">
        <v>74</v>
      </c>
      <c r="AF162" s="19" t="s">
        <v>374</v>
      </c>
      <c r="AH162" s="19" t="s">
        <v>74</v>
      </c>
      <c r="AJ162" s="19" t="s">
        <v>374</v>
      </c>
      <c r="AL162" s="19" t="s">
        <v>419</v>
      </c>
      <c r="AN162" s="19" t="s">
        <v>311</v>
      </c>
      <c r="AP162" s="19" t="s">
        <v>71</v>
      </c>
    </row>
    <row r="163" spans="1:44" ht="8.85" customHeight="1" x14ac:dyDescent="0.3"/>
    <row r="164" spans="1:44" ht="8.85" customHeight="1" x14ac:dyDescent="0.3">
      <c r="B164" s="10" t="s">
        <v>286</v>
      </c>
    </row>
    <row r="165" spans="1:44" ht="8.85" customHeight="1" x14ac:dyDescent="0.3">
      <c r="A165" s="10">
        <v>51</v>
      </c>
      <c r="B165" s="21"/>
      <c r="C165" s="10" t="s">
        <v>175</v>
      </c>
      <c r="D165" s="21"/>
      <c r="E165" s="64">
        <v>0</v>
      </c>
      <c r="F165" s="21"/>
      <c r="G165" s="65">
        <f>(E165/$AR165)</f>
        <v>0</v>
      </c>
      <c r="H165" s="21"/>
      <c r="I165" s="66">
        <f>IF(G$219,G165/G$219*100,0)</f>
        <v>0</v>
      </c>
      <c r="J165" s="64"/>
      <c r="K165" s="64">
        <v>1276219</v>
      </c>
      <c r="L165" s="21"/>
      <c r="M165" s="65">
        <f>(K165/$AR165)</f>
        <v>117.85197155785391</v>
      </c>
      <c r="N165" s="21"/>
      <c r="O165" s="66">
        <f>IF(M$219,M165/M$219*100,0)</f>
        <v>163.91797470899249</v>
      </c>
      <c r="P165" s="21"/>
      <c r="Q165" s="64">
        <v>286794</v>
      </c>
      <c r="R165" s="21"/>
      <c r="S165" s="65">
        <f>(Q165/$AR165)</f>
        <v>26.483885862037123</v>
      </c>
      <c r="T165" s="21"/>
      <c r="U165" s="66">
        <f>IF(S$219,S165/S$219*100,0)</f>
        <v>58.295261988589942</v>
      </c>
      <c r="V165" s="21"/>
      <c r="W165" s="64">
        <f>(E165+K165+Q165)</f>
        <v>1563013</v>
      </c>
      <c r="X165" s="21"/>
      <c r="Y165" s="21"/>
      <c r="Z165" s="64">
        <v>0</v>
      </c>
      <c r="AA165" s="21"/>
      <c r="AB165" s="66">
        <f>IF($W165,Z165/$W165*100,0)</f>
        <v>0</v>
      </c>
      <c r="AC165" s="21"/>
      <c r="AD165" s="64">
        <v>0</v>
      </c>
      <c r="AE165" s="21"/>
      <c r="AF165" s="66">
        <f>IF($W165,AD165/$W165*100,0)</f>
        <v>0</v>
      </c>
      <c r="AG165" s="21"/>
      <c r="AH165" s="64">
        <v>0</v>
      </c>
      <c r="AI165" s="21"/>
      <c r="AJ165" s="66">
        <f>IF($W165,AH165/$W165*100,0)</f>
        <v>0</v>
      </c>
      <c r="AK165" s="21"/>
      <c r="AL165" s="64">
        <v>6270</v>
      </c>
      <c r="AM165" s="21"/>
      <c r="AN165" s="64">
        <v>1937253.2099999997</v>
      </c>
      <c r="AO165" s="21"/>
      <c r="AP165" s="10">
        <v>51</v>
      </c>
      <c r="AQ165" s="21"/>
      <c r="AR165" s="70">
        <v>10829</v>
      </c>
    </row>
    <row r="166" spans="1:44" ht="8.85" customHeight="1" x14ac:dyDescent="0.3">
      <c r="A166" s="10">
        <v>52</v>
      </c>
      <c r="B166" s="21"/>
      <c r="C166" s="10" t="s">
        <v>176</v>
      </c>
      <c r="D166" s="21"/>
      <c r="E166" s="70">
        <v>0</v>
      </c>
      <c r="F166" s="21"/>
      <c r="G166" s="66">
        <v>0</v>
      </c>
      <c r="H166" s="21"/>
      <c r="I166" s="66">
        <f>IF(G$219,G166/G$219*100,0)</f>
        <v>0</v>
      </c>
      <c r="J166" s="70"/>
      <c r="K166" s="70">
        <v>0</v>
      </c>
      <c r="L166" s="21"/>
      <c r="M166" s="66">
        <v>0</v>
      </c>
      <c r="N166" s="21"/>
      <c r="O166" s="66">
        <f>IF(M$219,M166/M$219*100,0)</f>
        <v>0</v>
      </c>
      <c r="P166" s="21"/>
      <c r="Q166" s="70">
        <v>0</v>
      </c>
      <c r="R166" s="21"/>
      <c r="S166" s="66">
        <v>0</v>
      </c>
      <c r="T166" s="21"/>
      <c r="U166" s="66">
        <f>IF(S$219,S166/S$219*100,0)</f>
        <v>0</v>
      </c>
      <c r="V166" s="21"/>
      <c r="W166" s="70">
        <f>(E166+K166+Q166)</f>
        <v>0</v>
      </c>
      <c r="X166" s="21"/>
      <c r="Y166" s="21"/>
      <c r="Z166" s="70">
        <v>0</v>
      </c>
      <c r="AA166" s="21"/>
      <c r="AB166" s="66">
        <f>IF($W166,Z166/$W166*100,0)</f>
        <v>0</v>
      </c>
      <c r="AC166" s="21"/>
      <c r="AD166" s="70">
        <v>0</v>
      </c>
      <c r="AE166" s="21"/>
      <c r="AF166" s="66">
        <f>IF($W166,AD166/$W166*100,0)</f>
        <v>0</v>
      </c>
      <c r="AG166" s="21"/>
      <c r="AH166" s="70">
        <v>0</v>
      </c>
      <c r="AI166" s="21"/>
      <c r="AJ166" s="66">
        <f>IF($W166,AH166/$W166*100,0)</f>
        <v>0</v>
      </c>
      <c r="AK166" s="21"/>
      <c r="AL166" s="70">
        <v>0</v>
      </c>
      <c r="AM166" s="21"/>
      <c r="AN166" s="70">
        <v>0</v>
      </c>
      <c r="AO166" s="21"/>
      <c r="AP166" s="10">
        <v>52</v>
      </c>
      <c r="AQ166" s="21"/>
      <c r="AR166" s="70">
        <v>0</v>
      </c>
    </row>
    <row r="167" spans="1:44" ht="8.85" customHeight="1" x14ac:dyDescent="0.3">
      <c r="A167" s="10">
        <v>53</v>
      </c>
      <c r="B167" s="21"/>
      <c r="C167" s="10" t="s">
        <v>177</v>
      </c>
      <c r="D167" s="21"/>
      <c r="E167" s="70">
        <v>14031655</v>
      </c>
      <c r="F167" s="21"/>
      <c r="G167" s="66">
        <f>(E167/$AR167)</f>
        <v>33.930094838300938</v>
      </c>
      <c r="H167" s="21"/>
      <c r="I167" s="66">
        <f>IF(G$219,G167/G$219*100,0)</f>
        <v>93.262759161010592</v>
      </c>
      <c r="J167" s="70"/>
      <c r="K167" s="70">
        <v>8197378</v>
      </c>
      <c r="L167" s="21"/>
      <c r="M167" s="66">
        <f>(K167/$AR167)</f>
        <v>19.822167304241848</v>
      </c>
      <c r="N167" s="21"/>
      <c r="O167" s="66">
        <f>IF(M$219,M167/M$219*100,0)</f>
        <v>27.570260182360091</v>
      </c>
      <c r="P167" s="21"/>
      <c r="Q167" s="70">
        <v>13879132</v>
      </c>
      <c r="R167" s="21"/>
      <c r="S167" s="66">
        <f>(Q167/$AR167)</f>
        <v>33.561277342786532</v>
      </c>
      <c r="T167" s="21"/>
      <c r="U167" s="66">
        <f>IF(S$219,S167/S$219*100,0)</f>
        <v>73.873730824898615</v>
      </c>
      <c r="V167" s="21"/>
      <c r="W167" s="70">
        <f>(E167+K167+Q167)</f>
        <v>36108165</v>
      </c>
      <c r="X167" s="21"/>
      <c r="Y167" s="21"/>
      <c r="Z167" s="70">
        <v>57486</v>
      </c>
      <c r="AA167" s="21"/>
      <c r="AB167" s="66">
        <f>IF($W167,Z167/$W167*100,0)</f>
        <v>0.15920498867776858</v>
      </c>
      <c r="AC167" s="21"/>
      <c r="AD167" s="70">
        <v>0</v>
      </c>
      <c r="AE167" s="21"/>
      <c r="AF167" s="66">
        <f>IF($W167,AD167/$W167*100,0)</f>
        <v>0</v>
      </c>
      <c r="AG167" s="21"/>
      <c r="AH167" s="70">
        <v>0</v>
      </c>
      <c r="AI167" s="21"/>
      <c r="AJ167" s="66">
        <f>IF($W167,AH167/$W167*100,0)</f>
        <v>0</v>
      </c>
      <c r="AK167" s="21"/>
      <c r="AL167" s="70">
        <v>9622492</v>
      </c>
      <c r="AM167" s="21"/>
      <c r="AN167" s="70">
        <v>19721142.5</v>
      </c>
      <c r="AO167" s="21"/>
      <c r="AP167" s="10">
        <v>53</v>
      </c>
      <c r="AQ167" s="21"/>
      <c r="AR167" s="70">
        <v>413546</v>
      </c>
    </row>
    <row r="168" spans="1:44" ht="8.85" customHeight="1" x14ac:dyDescent="0.3">
      <c r="A168" s="10">
        <v>54</v>
      </c>
      <c r="B168" s="21"/>
      <c r="C168" s="10" t="s">
        <v>178</v>
      </c>
      <c r="D168" s="21"/>
      <c r="E168" s="70">
        <v>0</v>
      </c>
      <c r="F168" s="21"/>
      <c r="G168" s="66">
        <f>(E168/$AR168)</f>
        <v>0</v>
      </c>
      <c r="H168" s="21"/>
      <c r="I168" s="66">
        <f>IF(G$219,G168/G$219*100,0)</f>
        <v>0</v>
      </c>
      <c r="J168" s="70"/>
      <c r="K168" s="70">
        <v>1846696</v>
      </c>
      <c r="L168" s="21"/>
      <c r="M168" s="66">
        <f>(K168/$AR168)</f>
        <v>50.428618241398141</v>
      </c>
      <c r="N168" s="21"/>
      <c r="O168" s="66">
        <f>IF(M$219,M168/M$219*100,0)</f>
        <v>70.140167026777789</v>
      </c>
      <c r="P168" s="21"/>
      <c r="Q168" s="70">
        <v>2506689</v>
      </c>
      <c r="R168" s="21"/>
      <c r="S168" s="66">
        <f>(Q168/$AR168)</f>
        <v>68.451365374112513</v>
      </c>
      <c r="T168" s="21"/>
      <c r="U168" s="66">
        <f>IF(S$219,S168/S$219*100,0)</f>
        <v>150.67238617277613</v>
      </c>
      <c r="V168" s="21"/>
      <c r="W168" s="70">
        <f>(E168+K168+Q168)</f>
        <v>4353385</v>
      </c>
      <c r="X168" s="21"/>
      <c r="Y168" s="21"/>
      <c r="Z168" s="70">
        <v>8069</v>
      </c>
      <c r="AA168" s="21"/>
      <c r="AB168" s="66">
        <f>IF($W168,Z168/$W168*100,0)</f>
        <v>0.18535002073099438</v>
      </c>
      <c r="AC168" s="21"/>
      <c r="AD168" s="70">
        <v>0</v>
      </c>
      <c r="AE168" s="21"/>
      <c r="AF168" s="66">
        <f>IF($W168,AD168/$W168*100,0)</f>
        <v>0</v>
      </c>
      <c r="AG168" s="21"/>
      <c r="AH168" s="70">
        <v>0</v>
      </c>
      <c r="AI168" s="21"/>
      <c r="AJ168" s="66">
        <f>IF($W168,AH168/$W168*100,0)</f>
        <v>0</v>
      </c>
      <c r="AK168" s="21"/>
      <c r="AL168" s="70">
        <v>331664</v>
      </c>
      <c r="AM168" s="21"/>
      <c r="AN168" s="70">
        <v>8596782.6399999987</v>
      </c>
      <c r="AO168" s="21"/>
      <c r="AP168" s="10">
        <v>54</v>
      </c>
      <c r="AQ168" s="21"/>
      <c r="AR168" s="70">
        <v>36620</v>
      </c>
    </row>
    <row r="169" spans="1:44" ht="8.85" customHeight="1" x14ac:dyDescent="0.3">
      <c r="A169" s="10">
        <v>55</v>
      </c>
      <c r="B169" s="21"/>
      <c r="C169" s="10" t="s">
        <v>179</v>
      </c>
      <c r="D169" s="21"/>
      <c r="E169" s="70">
        <v>0</v>
      </c>
      <c r="F169" s="21"/>
      <c r="G169" s="66">
        <f>(E169/$AR169)</f>
        <v>0</v>
      </c>
      <c r="H169" s="21"/>
      <c r="I169" s="66">
        <f>IF(G$219,G169/G$219*100,0)</f>
        <v>0</v>
      </c>
      <c r="J169" s="70"/>
      <c r="K169" s="70">
        <v>335635</v>
      </c>
      <c r="L169" s="21"/>
      <c r="M169" s="66">
        <f>(K169/$AR169)</f>
        <v>27.407724971419238</v>
      </c>
      <c r="N169" s="21"/>
      <c r="O169" s="66">
        <f>IF(M$219,M169/M$219*100,0)</f>
        <v>38.120862207983343</v>
      </c>
      <c r="P169" s="21"/>
      <c r="Q169" s="70">
        <v>218428</v>
      </c>
      <c r="R169" s="21"/>
      <c r="S169" s="66">
        <f>(Q169/$AR169)</f>
        <v>17.836681365343786</v>
      </c>
      <c r="T169" s="21"/>
      <c r="U169" s="66">
        <f>IF(S$219,S169/S$219*100,0)</f>
        <v>39.261384021073404</v>
      </c>
      <c r="V169" s="21"/>
      <c r="W169" s="70">
        <f>(E169+K169+Q169)</f>
        <v>554063</v>
      </c>
      <c r="X169" s="21"/>
      <c r="Y169" s="21"/>
      <c r="Z169" s="70">
        <v>0</v>
      </c>
      <c r="AA169" s="21"/>
      <c r="AB169" s="71">
        <f>IF($W169,Z169/$W169*100,0)</f>
        <v>0</v>
      </c>
      <c r="AC169" s="21"/>
      <c r="AD169" s="70">
        <v>0</v>
      </c>
      <c r="AE169" s="21"/>
      <c r="AF169" s="71">
        <f>IF($W169,AD169/$W169*100,0)</f>
        <v>0</v>
      </c>
      <c r="AG169" s="21"/>
      <c r="AH169" s="70">
        <v>0</v>
      </c>
      <c r="AI169" s="21"/>
      <c r="AJ169" s="71">
        <f>IF($W169,AH169/$W169*100,0)</f>
        <v>0</v>
      </c>
      <c r="AK169" s="21"/>
      <c r="AL169" s="70">
        <v>359629</v>
      </c>
      <c r="AM169" s="21"/>
      <c r="AN169" s="70">
        <v>4114545.78</v>
      </c>
      <c r="AO169" s="21"/>
      <c r="AP169" s="10">
        <v>55</v>
      </c>
      <c r="AQ169" s="21"/>
      <c r="AR169" s="70">
        <v>12246</v>
      </c>
    </row>
    <row r="170" spans="1:4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9"/>
      <c r="AQ170" s="21"/>
      <c r="AR170" s="21"/>
    </row>
    <row r="171" spans="1:44" ht="8.85" customHeight="1" x14ac:dyDescent="0.3">
      <c r="A171" s="10">
        <v>56</v>
      </c>
      <c r="B171" s="21"/>
      <c r="C171" s="10" t="s">
        <v>180</v>
      </c>
      <c r="D171" s="21"/>
      <c r="E171" s="70">
        <v>0</v>
      </c>
      <c r="F171" s="21"/>
      <c r="G171" s="66">
        <f>(E171/$AR171)</f>
        <v>0</v>
      </c>
      <c r="H171" s="21"/>
      <c r="I171" s="66">
        <f>IF(G$219,G171/G$219*100,0)</f>
        <v>0</v>
      </c>
      <c r="J171" s="70"/>
      <c r="K171" s="70">
        <v>548164</v>
      </c>
      <c r="L171" s="21"/>
      <c r="M171" s="66">
        <f>(K171/$AR171)</f>
        <v>41.36774583050336</v>
      </c>
      <c r="N171" s="21"/>
      <c r="O171" s="66">
        <f>IF(M$219,M171/M$219*100,0)</f>
        <v>57.537578923605068</v>
      </c>
      <c r="P171" s="21"/>
      <c r="Q171" s="70">
        <v>620309</v>
      </c>
      <c r="R171" s="21"/>
      <c r="S171" s="66">
        <f>(Q171/$AR171)</f>
        <v>46.812240585616181</v>
      </c>
      <c r="T171" s="21"/>
      <c r="U171" s="66">
        <f>IF(S$219,S171/S$219*100,0)</f>
        <v>103.04121696594153</v>
      </c>
      <c r="V171" s="21"/>
      <c r="W171" s="70">
        <f>(E171+K171+Q171)</f>
        <v>1168473</v>
      </c>
      <c r="X171" s="21"/>
      <c r="Y171" s="21"/>
      <c r="Z171" s="70">
        <v>5904</v>
      </c>
      <c r="AA171" s="21"/>
      <c r="AB171" s="71">
        <f>IF($W171,Z171/$W171*100,0)</f>
        <v>0.50527483305134135</v>
      </c>
      <c r="AC171" s="21"/>
      <c r="AD171" s="70">
        <v>0</v>
      </c>
      <c r="AE171" s="21"/>
      <c r="AF171" s="71">
        <f>IF($W171,AD171/$W171*100,0)</f>
        <v>0</v>
      </c>
      <c r="AG171" s="21"/>
      <c r="AH171" s="70">
        <v>0</v>
      </c>
      <c r="AI171" s="21"/>
      <c r="AJ171" s="71">
        <f>IF($W171,AH171/$W171*100,0)</f>
        <v>0</v>
      </c>
      <c r="AK171" s="21"/>
      <c r="AL171" s="70">
        <v>197183</v>
      </c>
      <c r="AM171" s="21"/>
      <c r="AN171" s="70">
        <v>2890745.3300000005</v>
      </c>
      <c r="AO171" s="21"/>
      <c r="AP171" s="10">
        <v>56</v>
      </c>
      <c r="AQ171" s="21"/>
      <c r="AR171" s="70">
        <v>13251</v>
      </c>
    </row>
    <row r="172" spans="1:44" ht="8.85" customHeight="1" x14ac:dyDescent="0.3">
      <c r="A172" s="10">
        <v>57</v>
      </c>
      <c r="B172" s="21"/>
      <c r="C172" s="10" t="s">
        <v>181</v>
      </c>
      <c r="D172" s="21"/>
      <c r="E172" s="70">
        <v>17219</v>
      </c>
      <c r="F172" s="21"/>
      <c r="G172" s="66">
        <f>(E172/$AR172)</f>
        <v>1.9917871602082129</v>
      </c>
      <c r="H172" s="21"/>
      <c r="I172" s="66">
        <f>IF(G$219,G172/G$219*100,0)</f>
        <v>5.4747729738969912</v>
      </c>
      <c r="J172" s="70"/>
      <c r="K172" s="70">
        <v>784333</v>
      </c>
      <c r="L172" s="21"/>
      <c r="M172" s="66">
        <f>(K172/$AR172)</f>
        <v>90.726778484673218</v>
      </c>
      <c r="N172" s="21"/>
      <c r="O172" s="66">
        <f>IF(M$219,M172/M$219*100,0)</f>
        <v>126.19008052638678</v>
      </c>
      <c r="P172" s="21"/>
      <c r="Q172" s="70">
        <v>614907</v>
      </c>
      <c r="R172" s="21"/>
      <c r="S172" s="66">
        <f>(Q172/$AR172)</f>
        <v>71.128629265471375</v>
      </c>
      <c r="T172" s="21"/>
      <c r="U172" s="66">
        <f>IF(S$219,S172/S$219*100,0)</f>
        <v>156.56547152937307</v>
      </c>
      <c r="V172" s="21"/>
      <c r="W172" s="70">
        <f>(E172+K172+Q172)</f>
        <v>1416459</v>
      </c>
      <c r="X172" s="21"/>
      <c r="Y172" s="21"/>
      <c r="Z172" s="70">
        <v>0</v>
      </c>
      <c r="AA172" s="21"/>
      <c r="AB172" s="71">
        <f>IF($W172,Z172/$W172*100,0)</f>
        <v>0</v>
      </c>
      <c r="AC172" s="21"/>
      <c r="AD172" s="70">
        <v>0</v>
      </c>
      <c r="AE172" s="21"/>
      <c r="AF172" s="71">
        <f>IF($W172,AD172/$W172*100,0)</f>
        <v>0</v>
      </c>
      <c r="AG172" s="21"/>
      <c r="AH172" s="70">
        <v>0</v>
      </c>
      <c r="AI172" s="21"/>
      <c r="AJ172" s="71">
        <f>IF($W172,AH172/$W172*100,0)</f>
        <v>0</v>
      </c>
      <c r="AK172" s="21"/>
      <c r="AL172" s="70">
        <v>634869</v>
      </c>
      <c r="AM172" s="21"/>
      <c r="AN172" s="70">
        <v>2581096.21</v>
      </c>
      <c r="AO172" s="21"/>
      <c r="AP172" s="10">
        <v>57</v>
      </c>
      <c r="AQ172" s="21"/>
      <c r="AR172" s="70">
        <v>8645</v>
      </c>
    </row>
    <row r="173" spans="1:44" ht="8.85" customHeight="1" x14ac:dyDescent="0.3">
      <c r="A173" s="10">
        <v>58</v>
      </c>
      <c r="B173" s="21"/>
      <c r="C173" s="10" t="s">
        <v>182</v>
      </c>
      <c r="D173" s="21"/>
      <c r="E173" s="70">
        <v>0</v>
      </c>
      <c r="F173" s="21"/>
      <c r="G173" s="66">
        <f>(E173/$AR173)</f>
        <v>0</v>
      </c>
      <c r="H173" s="21"/>
      <c r="I173" s="66">
        <f>IF(G$219,G173/G$219*100,0)</f>
        <v>0</v>
      </c>
      <c r="J173" s="70"/>
      <c r="K173" s="70">
        <v>2038722</v>
      </c>
      <c r="L173" s="21"/>
      <c r="M173" s="66">
        <f>(K173/$AR173)</f>
        <v>65.941779603454407</v>
      </c>
      <c r="N173" s="21"/>
      <c r="O173" s="66">
        <f>IF(M$219,M173/M$219*100,0)</f>
        <v>91.717116128165941</v>
      </c>
      <c r="P173" s="21"/>
      <c r="Q173" s="70">
        <v>967627</v>
      </c>
      <c r="R173" s="21"/>
      <c r="S173" s="66">
        <f>(Q173/$AR173)</f>
        <v>31.297570915677458</v>
      </c>
      <c r="T173" s="21"/>
      <c r="U173" s="66">
        <f>IF(S$219,S173/S$219*100,0)</f>
        <v>68.890951488021216</v>
      </c>
      <c r="V173" s="21"/>
      <c r="W173" s="70">
        <f>(E173+K173+Q173)</f>
        <v>3006349</v>
      </c>
      <c r="X173" s="21"/>
      <c r="Y173" s="21"/>
      <c r="Z173" s="70">
        <v>9854</v>
      </c>
      <c r="AA173" s="21"/>
      <c r="AB173" s="71">
        <f>IF($W173,Z173/$W173*100,0)</f>
        <v>0.32777298976266561</v>
      </c>
      <c r="AC173" s="21"/>
      <c r="AD173" s="70">
        <v>0</v>
      </c>
      <c r="AE173" s="21"/>
      <c r="AF173" s="71">
        <f>IF($W173,AD173/$W173*100,0)</f>
        <v>0</v>
      </c>
      <c r="AG173" s="21"/>
      <c r="AH173" s="70">
        <v>0</v>
      </c>
      <c r="AI173" s="21"/>
      <c r="AJ173" s="71">
        <f>IF($W173,AH173/$W173*100,0)</f>
        <v>0</v>
      </c>
      <c r="AK173" s="21"/>
      <c r="AL173" s="70">
        <v>104328</v>
      </c>
      <c r="AM173" s="21"/>
      <c r="AN173" s="70">
        <v>9266144.5300000031</v>
      </c>
      <c r="AO173" s="21"/>
      <c r="AP173" s="10">
        <v>58</v>
      </c>
      <c r="AQ173" s="21"/>
      <c r="AR173" s="70">
        <v>30917</v>
      </c>
    </row>
    <row r="174" spans="1:44" ht="8.85" customHeight="1" x14ac:dyDescent="0.3">
      <c r="A174" s="10">
        <v>59</v>
      </c>
      <c r="B174" s="21"/>
      <c r="C174" s="10" t="s">
        <v>183</v>
      </c>
      <c r="D174" s="21"/>
      <c r="E174" s="70">
        <v>0</v>
      </c>
      <c r="F174" s="21"/>
      <c r="G174" s="66">
        <f>(E174/$AR174)</f>
        <v>0</v>
      </c>
      <c r="H174" s="21"/>
      <c r="I174" s="66">
        <f>IF(G$219,G174/G$219*100,0)</f>
        <v>0</v>
      </c>
      <c r="J174" s="70"/>
      <c r="K174" s="70">
        <v>903970</v>
      </c>
      <c r="L174" s="21"/>
      <c r="M174" s="66">
        <f>(K174/$AR174)</f>
        <v>84.388536221060491</v>
      </c>
      <c r="N174" s="21"/>
      <c r="O174" s="66">
        <f>IF(M$219,M174/M$219*100,0)</f>
        <v>117.37434480866639</v>
      </c>
      <c r="P174" s="21"/>
      <c r="Q174" s="70">
        <v>666749</v>
      </c>
      <c r="R174" s="21"/>
      <c r="S174" s="66">
        <f>(Q174/$AR174)</f>
        <v>62.243185212845404</v>
      </c>
      <c r="T174" s="21"/>
      <c r="U174" s="66">
        <f>IF(S$219,S174/S$219*100,0)</f>
        <v>137.00719025482351</v>
      </c>
      <c r="V174" s="21"/>
      <c r="W174" s="70">
        <f>(E174+K174+Q174)</f>
        <v>1570719</v>
      </c>
      <c r="X174" s="21"/>
      <c r="Y174" s="21"/>
      <c r="Z174" s="70">
        <v>4883</v>
      </c>
      <c r="AA174" s="21"/>
      <c r="AB174" s="71">
        <f>IF($W174,Z174/$W174*100,0)</f>
        <v>0.31087673861460896</v>
      </c>
      <c r="AC174" s="21"/>
      <c r="AD174" s="70">
        <v>0</v>
      </c>
      <c r="AE174" s="21"/>
      <c r="AF174" s="71">
        <f>IF($W174,AD174/$W174*100,0)</f>
        <v>0</v>
      </c>
      <c r="AG174" s="21"/>
      <c r="AH174" s="70">
        <v>0</v>
      </c>
      <c r="AI174" s="21"/>
      <c r="AJ174" s="71">
        <f>IF($W174,AH174/$W174*100,0)</f>
        <v>0</v>
      </c>
      <c r="AK174" s="21"/>
      <c r="AL174" s="70">
        <v>548821</v>
      </c>
      <c r="AM174" s="21"/>
      <c r="AN174" s="70">
        <v>2292479.1599999997</v>
      </c>
      <c r="AO174" s="21"/>
      <c r="AP174" s="10">
        <v>59</v>
      </c>
      <c r="AQ174" s="21"/>
      <c r="AR174" s="70">
        <v>10712</v>
      </c>
    </row>
    <row r="175" spans="1:44" ht="8.85" customHeight="1" x14ac:dyDescent="0.3">
      <c r="A175" s="10">
        <v>60</v>
      </c>
      <c r="B175" s="21"/>
      <c r="C175" s="10" t="s">
        <v>184</v>
      </c>
      <c r="D175" s="21"/>
      <c r="E175" s="70">
        <v>0</v>
      </c>
      <c r="F175" s="21"/>
      <c r="G175" s="66">
        <f>(E175/$AR175)</f>
        <v>0</v>
      </c>
      <c r="H175" s="21"/>
      <c r="I175" s="66">
        <f>IF(G$219,G175/G$219*100,0)</f>
        <v>0</v>
      </c>
      <c r="J175" s="70"/>
      <c r="K175" s="70">
        <v>3414115</v>
      </c>
      <c r="L175" s="21"/>
      <c r="M175" s="66">
        <f>(K175/$AR175)</f>
        <v>34.116245141047038</v>
      </c>
      <c r="N175" s="21"/>
      <c r="O175" s="66">
        <f>IF(M$219,M175/M$219*100,0)</f>
        <v>47.451610136625291</v>
      </c>
      <c r="P175" s="21"/>
      <c r="Q175" s="70">
        <v>3459255</v>
      </c>
      <c r="R175" s="21"/>
      <c r="S175" s="66">
        <f>(Q175/$AR175)</f>
        <v>34.567315859422621</v>
      </c>
      <c r="T175" s="21"/>
      <c r="U175" s="66">
        <f>IF(S$219,S175/S$219*100,0)</f>
        <v>76.088182254096935</v>
      </c>
      <c r="V175" s="21"/>
      <c r="W175" s="70">
        <f>(E175+K175+Q175)</f>
        <v>6873370</v>
      </c>
      <c r="X175" s="21"/>
      <c r="Y175" s="21"/>
      <c r="Z175" s="70">
        <v>25223</v>
      </c>
      <c r="AA175" s="21"/>
      <c r="AB175" s="71">
        <f>IF($W175,Z175/$W175*100,0)</f>
        <v>0.36696700454071296</v>
      </c>
      <c r="AC175" s="21"/>
      <c r="AD175" s="70">
        <v>0</v>
      </c>
      <c r="AE175" s="21"/>
      <c r="AF175" s="71">
        <f>IF($W175,AD175/$W175*100,0)</f>
        <v>0</v>
      </c>
      <c r="AG175" s="21"/>
      <c r="AH175" s="70">
        <v>0</v>
      </c>
      <c r="AI175" s="21"/>
      <c r="AJ175" s="71">
        <f>IF($W175,AH175/$W175*100,0)</f>
        <v>0</v>
      </c>
      <c r="AK175" s="21"/>
      <c r="AL175" s="70">
        <v>1866660</v>
      </c>
      <c r="AM175" s="21"/>
      <c r="AN175" s="70">
        <v>14636325.93</v>
      </c>
      <c r="AO175" s="21"/>
      <c r="AP175" s="10">
        <v>60</v>
      </c>
      <c r="AQ175" s="21"/>
      <c r="AR175" s="70">
        <v>100073</v>
      </c>
    </row>
    <row r="176" spans="1:4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9"/>
      <c r="AQ176" s="21"/>
      <c r="AR176" s="21"/>
    </row>
    <row r="177" spans="1:44" ht="8.85" customHeight="1" x14ac:dyDescent="0.3">
      <c r="A177" s="10">
        <v>61</v>
      </c>
      <c r="B177" s="21"/>
      <c r="C177" s="10" t="s">
        <v>185</v>
      </c>
      <c r="D177" s="21"/>
      <c r="E177" s="70">
        <v>0</v>
      </c>
      <c r="F177" s="21"/>
      <c r="G177" s="66">
        <f>(E177/$AR177)</f>
        <v>0</v>
      </c>
      <c r="H177" s="21"/>
      <c r="I177" s="66">
        <f>IF(G$219,G177/G$219*100,0)</f>
        <v>0</v>
      </c>
      <c r="J177" s="70"/>
      <c r="K177" s="70">
        <v>1855405</v>
      </c>
      <c r="L177" s="21"/>
      <c r="M177" s="66">
        <f>(K177/$AR177)</f>
        <v>125.41604704609978</v>
      </c>
      <c r="N177" s="21"/>
      <c r="O177" s="66">
        <f>IF(M$219,M177/M$219*100,0)</f>
        <v>174.43869759711603</v>
      </c>
      <c r="P177" s="21"/>
      <c r="Q177" s="70">
        <v>959613</v>
      </c>
      <c r="R177" s="21"/>
      <c r="S177" s="66">
        <f>(Q177/$AR177)</f>
        <v>64.865012843044482</v>
      </c>
      <c r="T177" s="21"/>
      <c r="U177" s="66">
        <f>IF(S$219,S177/S$219*100,0)</f>
        <v>142.77825154800271</v>
      </c>
      <c r="V177" s="21"/>
      <c r="W177" s="70">
        <f>(E177+K177+Q177)</f>
        <v>2815018</v>
      </c>
      <c r="X177" s="21"/>
      <c r="Y177" s="21"/>
      <c r="Z177" s="70">
        <v>0</v>
      </c>
      <c r="AA177" s="21"/>
      <c r="AB177" s="71">
        <f>IF($W177,Z177/$W177*100,0)</f>
        <v>0</v>
      </c>
      <c r="AC177" s="21"/>
      <c r="AD177" s="70">
        <v>0</v>
      </c>
      <c r="AE177" s="21"/>
      <c r="AF177" s="71">
        <f>IF($W177,AD177/$W177*100,0)</f>
        <v>0</v>
      </c>
      <c r="AG177" s="21"/>
      <c r="AH177" s="70">
        <v>0</v>
      </c>
      <c r="AI177" s="21"/>
      <c r="AJ177" s="71">
        <f>IF($W177,AH177/$W177*100,0)</f>
        <v>0</v>
      </c>
      <c r="AK177" s="21"/>
      <c r="AL177" s="70">
        <v>1195705</v>
      </c>
      <c r="AM177" s="21"/>
      <c r="AN177" s="70">
        <v>5283934.7600000007</v>
      </c>
      <c r="AO177" s="21"/>
      <c r="AP177" s="10">
        <v>61</v>
      </c>
      <c r="AQ177" s="21"/>
      <c r="AR177" s="70">
        <v>14794</v>
      </c>
    </row>
    <row r="178" spans="1:44" ht="8.85" customHeight="1" x14ac:dyDescent="0.3">
      <c r="A178" s="10">
        <v>62</v>
      </c>
      <c r="B178" s="21"/>
      <c r="C178" s="10" t="s">
        <v>186</v>
      </c>
      <c r="D178" s="21"/>
      <c r="E178" s="70">
        <v>0</v>
      </c>
      <c r="F178" s="21"/>
      <c r="G178" s="66">
        <f>(E178/$AR178)</f>
        <v>0</v>
      </c>
      <c r="H178" s="21"/>
      <c r="I178" s="66">
        <f>IF(G$219,G178/G$219*100,0)</f>
        <v>0</v>
      </c>
      <c r="J178" s="70"/>
      <c r="K178" s="70">
        <v>823053</v>
      </c>
      <c r="L178" s="21"/>
      <c r="M178" s="66">
        <f>(K178/$AR178)</f>
        <v>35.68251972600364</v>
      </c>
      <c r="N178" s="21"/>
      <c r="O178" s="66">
        <f>IF(M$219,M178/M$219*100,0)</f>
        <v>49.630110457073641</v>
      </c>
      <c r="P178" s="21"/>
      <c r="Q178" s="70">
        <v>993464</v>
      </c>
      <c r="R178" s="21"/>
      <c r="S178" s="66">
        <f>(Q178/$AR178)</f>
        <v>43.070493366860312</v>
      </c>
      <c r="T178" s="21"/>
      <c r="U178" s="66">
        <f>IF(S$219,S178/S$219*100,0)</f>
        <v>94.805033818621723</v>
      </c>
      <c r="V178" s="21"/>
      <c r="W178" s="70">
        <f>(E178+K178+Q178)</f>
        <v>1816517</v>
      </c>
      <c r="X178" s="21"/>
      <c r="Y178" s="21"/>
      <c r="Z178" s="70">
        <v>5215</v>
      </c>
      <c r="AA178" s="21"/>
      <c r="AB178" s="71">
        <f>IF($W178,Z178/$W178*100,0)</f>
        <v>0.28708787201000596</v>
      </c>
      <c r="AC178" s="21"/>
      <c r="AD178" s="70">
        <v>0</v>
      </c>
      <c r="AE178" s="21"/>
      <c r="AF178" s="71">
        <f>IF($W178,AD178/$W178*100,0)</f>
        <v>0</v>
      </c>
      <c r="AG178" s="21"/>
      <c r="AH178" s="70">
        <v>0</v>
      </c>
      <c r="AI178" s="21"/>
      <c r="AJ178" s="71">
        <f>IF($W178,AH178/$W178*100,0)</f>
        <v>0</v>
      </c>
      <c r="AK178" s="21"/>
      <c r="AL178" s="70">
        <v>37913</v>
      </c>
      <c r="AM178" s="21"/>
      <c r="AN178" s="70">
        <v>3225100.6900000004</v>
      </c>
      <c r="AO178" s="21"/>
      <c r="AP178" s="10">
        <v>62</v>
      </c>
      <c r="AQ178" s="21"/>
      <c r="AR178" s="70">
        <v>23066</v>
      </c>
    </row>
    <row r="179" spans="1:44" ht="8.85" customHeight="1" x14ac:dyDescent="0.3">
      <c r="A179" s="10">
        <v>63</v>
      </c>
      <c r="B179" s="21"/>
      <c r="C179" s="10" t="s">
        <v>187</v>
      </c>
      <c r="D179" s="21"/>
      <c r="E179" s="70">
        <v>0</v>
      </c>
      <c r="F179" s="21"/>
      <c r="G179" s="66">
        <f>(E179/$AR179)</f>
        <v>0</v>
      </c>
      <c r="H179" s="21"/>
      <c r="I179" s="66">
        <f>IF(G$219,G179/G$219*100,0)</f>
        <v>0</v>
      </c>
      <c r="J179" s="70"/>
      <c r="K179" s="70">
        <v>2349610</v>
      </c>
      <c r="L179" s="21"/>
      <c r="M179" s="66">
        <f>(K179/$AR179)</f>
        <v>198.95088907705335</v>
      </c>
      <c r="N179" s="21"/>
      <c r="O179" s="66">
        <f>IF(M$219,M179/M$219*100,0)</f>
        <v>276.71685397350228</v>
      </c>
      <c r="P179" s="21"/>
      <c r="Q179" s="70">
        <v>882421</v>
      </c>
      <c r="R179" s="21"/>
      <c r="S179" s="66">
        <f>(Q179/$AR179)</f>
        <v>74.71812023708722</v>
      </c>
      <c r="T179" s="21"/>
      <c r="U179" s="66">
        <f>IF(S$219,S179/S$219*100,0)</f>
        <v>164.46651436296912</v>
      </c>
      <c r="V179" s="21"/>
      <c r="W179" s="70">
        <f>(E179+K179+Q179)</f>
        <v>3232031</v>
      </c>
      <c r="X179" s="21"/>
      <c r="Y179" s="21"/>
      <c r="Z179" s="70">
        <v>0</v>
      </c>
      <c r="AA179" s="21"/>
      <c r="AB179" s="71">
        <f>IF($W179,Z179/$W179*100,0)</f>
        <v>0</v>
      </c>
      <c r="AC179" s="21"/>
      <c r="AD179" s="70">
        <v>0</v>
      </c>
      <c r="AE179" s="21"/>
      <c r="AF179" s="71">
        <f>IF($W179,AD179/$W179*100,0)</f>
        <v>0</v>
      </c>
      <c r="AG179" s="21"/>
      <c r="AH179" s="70">
        <v>21000</v>
      </c>
      <c r="AI179" s="21"/>
      <c r="AJ179" s="71">
        <f>IF($W179,AH179/$W179*100,0)</f>
        <v>0.649746243151752</v>
      </c>
      <c r="AK179" s="21"/>
      <c r="AL179" s="70">
        <v>755252</v>
      </c>
      <c r="AM179" s="21"/>
      <c r="AN179" s="70">
        <v>2173201.9600000004</v>
      </c>
      <c r="AO179" s="21"/>
      <c r="AP179" s="10">
        <v>63</v>
      </c>
      <c r="AQ179" s="21"/>
      <c r="AR179" s="70">
        <v>11810</v>
      </c>
    </row>
    <row r="180" spans="1:44" ht="8.85" customHeight="1" x14ac:dyDescent="0.3">
      <c r="A180" s="10">
        <v>64</v>
      </c>
      <c r="B180" s="21"/>
      <c r="C180" s="10" t="s">
        <v>188</v>
      </c>
      <c r="D180" s="21"/>
      <c r="E180" s="70">
        <v>18808</v>
      </c>
      <c r="F180" s="21"/>
      <c r="G180" s="66">
        <f>(E180/$AR180)</f>
        <v>1.5698188798931643</v>
      </c>
      <c r="H180" s="21"/>
      <c r="I180" s="66">
        <f>IF(G$219,G180/G$219*100,0)</f>
        <v>4.314919861544805</v>
      </c>
      <c r="J180" s="70"/>
      <c r="K180" s="70">
        <v>1267234</v>
      </c>
      <c r="L180" s="21"/>
      <c r="M180" s="66">
        <f>(K180/$AR180)</f>
        <v>105.77030297971788</v>
      </c>
      <c r="N180" s="21"/>
      <c r="O180" s="66">
        <f>IF(M$219,M180/M$219*100,0)</f>
        <v>147.11382100451974</v>
      </c>
      <c r="P180" s="21"/>
      <c r="Q180" s="70">
        <v>300018</v>
      </c>
      <c r="R180" s="21"/>
      <c r="S180" s="66">
        <f>(Q180/$AR180)</f>
        <v>25.041148485101409</v>
      </c>
      <c r="T180" s="21"/>
      <c r="U180" s="66">
        <f>IF(S$219,S180/S$219*100,0)</f>
        <v>55.119566631521636</v>
      </c>
      <c r="V180" s="21"/>
      <c r="W180" s="70">
        <f>(E180+K180+Q180)</f>
        <v>1586060</v>
      </c>
      <c r="X180" s="21"/>
      <c r="Y180" s="21"/>
      <c r="Z180" s="70">
        <v>0</v>
      </c>
      <c r="AA180" s="21"/>
      <c r="AB180" s="71">
        <f>IF($W180,Z180/$W180*100,0)</f>
        <v>0</v>
      </c>
      <c r="AC180" s="21"/>
      <c r="AD180" s="70">
        <v>0</v>
      </c>
      <c r="AE180" s="21"/>
      <c r="AF180" s="71">
        <f>IF($W180,AD180/$W180*100,0)</f>
        <v>0</v>
      </c>
      <c r="AG180" s="21"/>
      <c r="AH180" s="70">
        <v>0</v>
      </c>
      <c r="AI180" s="21"/>
      <c r="AJ180" s="71">
        <f>IF($W180,AH180/$W180*100,0)</f>
        <v>0</v>
      </c>
      <c r="AK180" s="21"/>
      <c r="AL180" s="70">
        <v>0</v>
      </c>
      <c r="AM180" s="21"/>
      <c r="AN180" s="70">
        <v>2700515.92</v>
      </c>
      <c r="AO180" s="21"/>
      <c r="AP180" s="10">
        <v>64</v>
      </c>
      <c r="AQ180" s="21"/>
      <c r="AR180" s="70">
        <v>11981</v>
      </c>
    </row>
    <row r="181" spans="1:44" ht="8.85" customHeight="1" x14ac:dyDescent="0.3">
      <c r="A181" s="10">
        <v>65</v>
      </c>
      <c r="B181" s="21"/>
      <c r="C181" s="10" t="s">
        <v>189</v>
      </c>
      <c r="D181" s="21"/>
      <c r="E181" s="70">
        <v>0</v>
      </c>
      <c r="F181" s="21"/>
      <c r="G181" s="66">
        <f>(E181/$AR181)</f>
        <v>0</v>
      </c>
      <c r="H181" s="21"/>
      <c r="I181" s="66">
        <f>IF(G$219,G181/G$219*100,0)</f>
        <v>0</v>
      </c>
      <c r="J181" s="70"/>
      <c r="K181" s="70">
        <v>1313909</v>
      </c>
      <c r="L181" s="21"/>
      <c r="M181" s="66">
        <f>(K181/$AR181)</f>
        <v>85.246804645429179</v>
      </c>
      <c r="N181" s="21"/>
      <c r="O181" s="66">
        <f>IF(M$219,M181/M$219*100,0)</f>
        <v>118.56809337323861</v>
      </c>
      <c r="P181" s="21"/>
      <c r="Q181" s="70">
        <v>266712</v>
      </c>
      <c r="R181" s="21"/>
      <c r="S181" s="66">
        <f>(Q181/$AR181)</f>
        <v>17.304353467851815</v>
      </c>
      <c r="T181" s="21"/>
      <c r="U181" s="66">
        <f>IF(S$219,S181/S$219*100,0)</f>
        <v>38.08964531136192</v>
      </c>
      <c r="V181" s="21"/>
      <c r="W181" s="70">
        <f>(E181+K181+Q181)</f>
        <v>1580621</v>
      </c>
      <c r="X181" s="21"/>
      <c r="Y181" s="21"/>
      <c r="Z181" s="70">
        <v>4391</v>
      </c>
      <c r="AA181" s="21"/>
      <c r="AB181" s="71">
        <f>IF($W181,Z181/$W181*100,0)</f>
        <v>0.27780220558881602</v>
      </c>
      <c r="AC181" s="21"/>
      <c r="AD181" s="70">
        <v>0</v>
      </c>
      <c r="AE181" s="21"/>
      <c r="AF181" s="71">
        <f>IF($W181,AD181/$W181*100,0)</f>
        <v>0</v>
      </c>
      <c r="AG181" s="21"/>
      <c r="AH181" s="70">
        <v>0</v>
      </c>
      <c r="AI181" s="21"/>
      <c r="AJ181" s="71">
        <f>IF($W181,AH181/$W181*100,0)</f>
        <v>0</v>
      </c>
      <c r="AK181" s="21"/>
      <c r="AL181" s="70">
        <v>584955</v>
      </c>
      <c r="AM181" s="21"/>
      <c r="AN181" s="70">
        <v>3157652.04</v>
      </c>
      <c r="AO181" s="21"/>
      <c r="AP181" s="10">
        <v>65</v>
      </c>
      <c r="AQ181" s="21"/>
      <c r="AR181" s="70">
        <v>15413</v>
      </c>
    </row>
    <row r="182" spans="1:4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9"/>
      <c r="AQ182" s="21"/>
      <c r="AR182" s="21"/>
    </row>
    <row r="183" spans="1:44" ht="8.85" customHeight="1" x14ac:dyDescent="0.3">
      <c r="A183" s="10">
        <v>66</v>
      </c>
      <c r="B183" s="21"/>
      <c r="C183" s="10" t="s">
        <v>190</v>
      </c>
      <c r="D183" s="21"/>
      <c r="E183" s="70">
        <v>0</v>
      </c>
      <c r="F183" s="21"/>
      <c r="G183" s="66">
        <f>(E183/$AR183)</f>
        <v>0</v>
      </c>
      <c r="H183" s="21"/>
      <c r="I183" s="66">
        <f>IF(G$219,G183/G$219*100,0)</f>
        <v>0</v>
      </c>
      <c r="J183" s="70"/>
      <c r="K183" s="70">
        <v>2920260</v>
      </c>
      <c r="L183" s="21"/>
      <c r="M183" s="66">
        <f>(K183/$AR183)</f>
        <v>81.296734500709888</v>
      </c>
      <c r="N183" s="21"/>
      <c r="O183" s="66">
        <f>IF(M$219,M183/M$219*100,0)</f>
        <v>113.07401898889123</v>
      </c>
      <c r="P183" s="21"/>
      <c r="Q183" s="70">
        <v>1319347</v>
      </c>
      <c r="R183" s="21"/>
      <c r="S183" s="66">
        <f>(Q183/$AR183)</f>
        <v>36.72912780824587</v>
      </c>
      <c r="T183" s="21"/>
      <c r="U183" s="66">
        <f>IF(S$219,S183/S$219*100,0)</f>
        <v>80.846675572759125</v>
      </c>
      <c r="V183" s="21"/>
      <c r="W183" s="70">
        <f>(E183+K183+Q183)</f>
        <v>4239607</v>
      </c>
      <c r="X183" s="21"/>
      <c r="Y183" s="21"/>
      <c r="Z183" s="70">
        <v>7355</v>
      </c>
      <c r="AA183" s="21"/>
      <c r="AB183" s="71">
        <f>IF($W183,Z183/$W183*100,0)</f>
        <v>0.17348306104787542</v>
      </c>
      <c r="AC183" s="21"/>
      <c r="AD183" s="70">
        <v>0</v>
      </c>
      <c r="AE183" s="21"/>
      <c r="AF183" s="71">
        <f>IF($W183,AD183/$W183*100,0)</f>
        <v>0</v>
      </c>
      <c r="AG183" s="21"/>
      <c r="AH183" s="70">
        <v>0</v>
      </c>
      <c r="AI183" s="21"/>
      <c r="AJ183" s="71">
        <f>IF($W183,AH183/$W183*100,0)</f>
        <v>0</v>
      </c>
      <c r="AK183" s="21"/>
      <c r="AL183" s="70">
        <v>575052</v>
      </c>
      <c r="AM183" s="21"/>
      <c r="AN183" s="70">
        <v>4839931.8099999996</v>
      </c>
      <c r="AO183" s="21"/>
      <c r="AP183" s="10">
        <v>66</v>
      </c>
      <c r="AQ183" s="21"/>
      <c r="AR183" s="70">
        <v>35921</v>
      </c>
    </row>
    <row r="184" spans="1:44" ht="8.85" customHeight="1" x14ac:dyDescent="0.3">
      <c r="A184" s="10">
        <v>67</v>
      </c>
      <c r="B184" s="21"/>
      <c r="C184" s="10" t="s">
        <v>191</v>
      </c>
      <c r="D184" s="21"/>
      <c r="E184" s="70">
        <v>0</v>
      </c>
      <c r="F184" s="21"/>
      <c r="G184" s="66">
        <f>(E184/$AR184)</f>
        <v>0</v>
      </c>
      <c r="H184" s="21"/>
      <c r="I184" s="66">
        <f>IF(G$219,G184/G$219*100,0)</f>
        <v>0</v>
      </c>
      <c r="J184" s="70"/>
      <c r="K184" s="70">
        <v>1756436</v>
      </c>
      <c r="L184" s="21"/>
      <c r="M184" s="66">
        <f>(K184/$AR184)</f>
        <v>73.623506727585195</v>
      </c>
      <c r="N184" s="21"/>
      <c r="O184" s="66">
        <f>IF(M$219,M184/M$219*100,0)</f>
        <v>102.40147834807603</v>
      </c>
      <c r="P184" s="21"/>
      <c r="Q184" s="70">
        <v>368707</v>
      </c>
      <c r="R184" s="21"/>
      <c r="S184" s="66">
        <f>(Q184/$AR184)</f>
        <v>15.45487697531123</v>
      </c>
      <c r="T184" s="21"/>
      <c r="U184" s="66">
        <f>IF(S$219,S184/S$219*100,0)</f>
        <v>34.018652208762177</v>
      </c>
      <c r="V184" s="21"/>
      <c r="W184" s="70">
        <f>(E184+K184+Q184)</f>
        <v>2125143</v>
      </c>
      <c r="X184" s="21"/>
      <c r="Y184" s="21"/>
      <c r="Z184" s="70">
        <v>9886</v>
      </c>
      <c r="AA184" s="21"/>
      <c r="AB184" s="71">
        <f>IF($W184,Z184/$W184*100,0)</f>
        <v>0.46519222471146648</v>
      </c>
      <c r="AC184" s="21"/>
      <c r="AD184" s="70">
        <v>0</v>
      </c>
      <c r="AE184" s="21"/>
      <c r="AF184" s="71">
        <f>IF($W184,AD184/$W184*100,0)</f>
        <v>0</v>
      </c>
      <c r="AG184" s="21"/>
      <c r="AH184" s="70">
        <v>0</v>
      </c>
      <c r="AI184" s="21"/>
      <c r="AJ184" s="71">
        <f>IF($W184,AH184/$W184*100,0)</f>
        <v>0</v>
      </c>
      <c r="AK184" s="21"/>
      <c r="AL184" s="70">
        <v>1943638</v>
      </c>
      <c r="AM184" s="21"/>
      <c r="AN184" s="70">
        <v>4163854</v>
      </c>
      <c r="AO184" s="21"/>
      <c r="AP184" s="10">
        <v>67</v>
      </c>
      <c r="AQ184" s="21"/>
      <c r="AR184" s="70">
        <v>23857</v>
      </c>
    </row>
    <row r="185" spans="1:44" ht="8.85" customHeight="1" x14ac:dyDescent="0.3">
      <c r="A185" s="10">
        <v>68</v>
      </c>
      <c r="B185" s="21"/>
      <c r="C185" s="10" t="s">
        <v>192</v>
      </c>
      <c r="D185" s="21"/>
      <c r="E185" s="70">
        <v>0</v>
      </c>
      <c r="F185" s="21"/>
      <c r="G185" s="66">
        <f>(E185/$AR185)</f>
        <v>0</v>
      </c>
      <c r="H185" s="21"/>
      <c r="I185" s="66">
        <f>IF(G$219,G185/G$219*100,0)</f>
        <v>0</v>
      </c>
      <c r="J185" s="70"/>
      <c r="K185" s="70">
        <v>701117</v>
      </c>
      <c r="L185" s="21"/>
      <c r="M185" s="66">
        <f>(K185/$AR185)</f>
        <v>39.495099143758452</v>
      </c>
      <c r="N185" s="21"/>
      <c r="O185" s="66">
        <f>IF(M$219,M185/M$219*100,0)</f>
        <v>54.932951710507979</v>
      </c>
      <c r="P185" s="21"/>
      <c r="Q185" s="70">
        <v>818041</v>
      </c>
      <c r="R185" s="21"/>
      <c r="S185" s="66">
        <f>(Q185/$AR185)</f>
        <v>46.081624605678236</v>
      </c>
      <c r="T185" s="21"/>
      <c r="U185" s="66">
        <f>IF(S$219,S185/S$219*100,0)</f>
        <v>101.43301452218365</v>
      </c>
      <c r="V185" s="21"/>
      <c r="W185" s="70">
        <f>(E185+K185+Q185)</f>
        <v>1519158</v>
      </c>
      <c r="X185" s="21"/>
      <c r="Y185" s="21"/>
      <c r="Z185" s="70">
        <v>6875</v>
      </c>
      <c r="AA185" s="21"/>
      <c r="AB185" s="71">
        <f>IF($W185,Z185/$W185*100,0)</f>
        <v>0.45255332230090617</v>
      </c>
      <c r="AC185" s="21"/>
      <c r="AD185" s="70">
        <v>0</v>
      </c>
      <c r="AE185" s="21"/>
      <c r="AF185" s="71">
        <f>IF($W185,AD185/$W185*100,0)</f>
        <v>0</v>
      </c>
      <c r="AG185" s="21"/>
      <c r="AH185" s="70">
        <v>0</v>
      </c>
      <c r="AI185" s="21"/>
      <c r="AJ185" s="71">
        <f>IF($W185,AH185/$W185*100,0)</f>
        <v>0</v>
      </c>
      <c r="AK185" s="21"/>
      <c r="AL185" s="70">
        <v>276470</v>
      </c>
      <c r="AM185" s="21"/>
      <c r="AN185" s="70">
        <v>7099884.0199999996</v>
      </c>
      <c r="AO185" s="21"/>
      <c r="AP185" s="10">
        <v>68</v>
      </c>
      <c r="AQ185" s="21"/>
      <c r="AR185" s="70">
        <v>17752</v>
      </c>
    </row>
    <row r="186" spans="1:44" ht="8.85" customHeight="1" x14ac:dyDescent="0.3">
      <c r="A186" s="10">
        <v>69</v>
      </c>
      <c r="B186" s="21"/>
      <c r="C186" s="10" t="s">
        <v>193</v>
      </c>
      <c r="D186" s="21"/>
      <c r="E186" s="70">
        <v>0</v>
      </c>
      <c r="F186" s="21"/>
      <c r="G186" s="66">
        <f>(E186/$AR186)</f>
        <v>0</v>
      </c>
      <c r="H186" s="21"/>
      <c r="I186" s="66">
        <f>IF(G$219,G186/G$219*100,0)</f>
        <v>0</v>
      </c>
      <c r="J186" s="70"/>
      <c r="K186" s="70">
        <v>2920830</v>
      </c>
      <c r="L186" s="21"/>
      <c r="M186" s="66">
        <f>(K186/$AR186)</f>
        <v>47.880889151175374</v>
      </c>
      <c r="N186" s="21"/>
      <c r="O186" s="66">
        <f>IF(M$219,M186/M$219*100,0)</f>
        <v>66.596581059940647</v>
      </c>
      <c r="P186" s="21"/>
      <c r="Q186" s="70">
        <v>1114173</v>
      </c>
      <c r="R186" s="21"/>
      <c r="S186" s="66">
        <f>(Q186/$AR186)</f>
        <v>18.264532310416051</v>
      </c>
      <c r="T186" s="21"/>
      <c r="U186" s="66">
        <f>IF(S$219,S186/S$219*100,0)</f>
        <v>40.203152274606232</v>
      </c>
      <c r="V186" s="21"/>
      <c r="W186" s="70">
        <f>(E186+K186+Q186)</f>
        <v>4035003</v>
      </c>
      <c r="X186" s="21"/>
      <c r="Y186" s="21"/>
      <c r="Z186" s="70">
        <v>15841</v>
      </c>
      <c r="AA186" s="21"/>
      <c r="AB186" s="71">
        <f>IF($W186,Z186/$W186*100,0)</f>
        <v>0.39258954702140242</v>
      </c>
      <c r="AC186" s="21"/>
      <c r="AD186" s="70">
        <v>10080</v>
      </c>
      <c r="AE186" s="21"/>
      <c r="AF186" s="71">
        <f>IF($W186,AD186/$W186*100,0)</f>
        <v>0.24981394065878021</v>
      </c>
      <c r="AG186" s="21"/>
      <c r="AH186" s="70">
        <v>0</v>
      </c>
      <c r="AI186" s="21"/>
      <c r="AJ186" s="71">
        <f>IF($W186,AH186/$W186*100,0)</f>
        <v>0</v>
      </c>
      <c r="AK186" s="21"/>
      <c r="AL186" s="70">
        <v>4003085</v>
      </c>
      <c r="AM186" s="21"/>
      <c r="AN186" s="70">
        <v>18464732.079999998</v>
      </c>
      <c r="AO186" s="21"/>
      <c r="AP186" s="10">
        <v>69</v>
      </c>
      <c r="AQ186" s="21"/>
      <c r="AR186" s="70">
        <v>61002</v>
      </c>
    </row>
    <row r="187" spans="1:44" ht="8.85" customHeight="1" x14ac:dyDescent="0.3">
      <c r="A187" s="10">
        <v>70</v>
      </c>
      <c r="B187" s="21"/>
      <c r="C187" s="10" t="s">
        <v>194</v>
      </c>
      <c r="D187" s="21"/>
      <c r="E187" s="70">
        <v>0</v>
      </c>
      <c r="F187" s="21"/>
      <c r="G187" s="66">
        <f>(E187/$AR187)</f>
        <v>0</v>
      </c>
      <c r="H187" s="21"/>
      <c r="I187" s="66">
        <f>IF(G$219,G187/G$219*100,0)</f>
        <v>0</v>
      </c>
      <c r="J187" s="70"/>
      <c r="K187" s="70">
        <v>500369</v>
      </c>
      <c r="L187" s="21"/>
      <c r="M187" s="66">
        <f>(K187/$AR187)</f>
        <v>16.753239361167843</v>
      </c>
      <c r="N187" s="21"/>
      <c r="O187" s="66">
        <f>IF(M$219,M187/M$219*100,0)</f>
        <v>23.301749046680232</v>
      </c>
      <c r="P187" s="21"/>
      <c r="Q187" s="70">
        <v>1903940</v>
      </c>
      <c r="R187" s="21"/>
      <c r="S187" s="66">
        <f>(Q187/$AR187)</f>
        <v>63.747279606254395</v>
      </c>
      <c r="T187" s="21"/>
      <c r="U187" s="66">
        <f>IF(S$219,S187/S$219*100,0)</f>
        <v>140.31794220323874</v>
      </c>
      <c r="V187" s="21"/>
      <c r="W187" s="70">
        <f>(E187+K187+Q187)</f>
        <v>2404309</v>
      </c>
      <c r="X187" s="21"/>
      <c r="Y187" s="21"/>
      <c r="Z187" s="70">
        <v>6250</v>
      </c>
      <c r="AA187" s="21"/>
      <c r="AB187" s="71">
        <f>IF($W187,Z187/$W187*100,0)</f>
        <v>0.25994994819717432</v>
      </c>
      <c r="AC187" s="21"/>
      <c r="AD187" s="70">
        <v>0</v>
      </c>
      <c r="AE187" s="21"/>
      <c r="AF187" s="71">
        <f>IF($W187,AD187/$W187*100,0)</f>
        <v>0</v>
      </c>
      <c r="AG187" s="21"/>
      <c r="AH187" s="70">
        <v>0</v>
      </c>
      <c r="AI187" s="21"/>
      <c r="AJ187" s="71">
        <f>IF($W187,AH187/$W187*100,0)</f>
        <v>0</v>
      </c>
      <c r="AK187" s="21"/>
      <c r="AL187" s="70">
        <v>65161</v>
      </c>
      <c r="AM187" s="21"/>
      <c r="AN187" s="70">
        <v>2098171.4</v>
      </c>
      <c r="AO187" s="21"/>
      <c r="AP187" s="10">
        <v>70</v>
      </c>
      <c r="AQ187" s="21"/>
      <c r="AR187" s="70">
        <v>29867</v>
      </c>
    </row>
    <row r="188" spans="1:44" ht="8.85" customHeight="1" x14ac:dyDescent="0.3">
      <c r="A188" s="29"/>
      <c r="B188" s="21"/>
      <c r="D188" s="21"/>
      <c r="E188" s="21"/>
      <c r="F188" s="21"/>
      <c r="G188" s="21"/>
      <c r="H188" s="21"/>
      <c r="I188" s="21"/>
      <c r="J188" s="27"/>
      <c r="K188" s="21"/>
      <c r="L188" s="21"/>
      <c r="M188" s="21"/>
      <c r="N188" s="21"/>
      <c r="O188" s="21"/>
      <c r="P188" s="21"/>
      <c r="Q188" s="21"/>
      <c r="R188" s="21"/>
      <c r="S188" s="21"/>
      <c r="T188" s="21"/>
      <c r="U188" s="21"/>
      <c r="V188" s="21"/>
      <c r="W188" s="27"/>
      <c r="X188" s="21"/>
      <c r="Y188" s="21"/>
      <c r="Z188" s="21"/>
      <c r="AA188" s="21"/>
      <c r="AB188" s="21"/>
      <c r="AC188" s="21"/>
      <c r="AD188" s="21"/>
      <c r="AE188" s="21"/>
      <c r="AF188" s="21"/>
      <c r="AG188" s="21"/>
      <c r="AH188" s="21"/>
      <c r="AI188" s="21"/>
      <c r="AJ188" s="21"/>
      <c r="AK188" s="21"/>
      <c r="AL188" s="21"/>
      <c r="AM188" s="21"/>
      <c r="AN188" s="21"/>
      <c r="AO188" s="21"/>
      <c r="AP188" s="29"/>
      <c r="AQ188" s="21"/>
      <c r="AR188" s="27"/>
    </row>
    <row r="189" spans="1:44" ht="8.85" customHeight="1" x14ac:dyDescent="0.3">
      <c r="A189" s="10">
        <v>71</v>
      </c>
      <c r="B189" s="21"/>
      <c r="C189" s="10" t="s">
        <v>195</v>
      </c>
      <c r="D189" s="21"/>
      <c r="E189" s="70">
        <v>0</v>
      </c>
      <c r="F189" s="21"/>
      <c r="G189" s="66">
        <f>(E189/$AR189)</f>
        <v>0</v>
      </c>
      <c r="H189" s="21"/>
      <c r="I189" s="66">
        <f>IF(G$219,G189/G$219*100,0)</f>
        <v>0</v>
      </c>
      <c r="J189" s="70"/>
      <c r="K189" s="70">
        <v>1536492</v>
      </c>
      <c r="L189" s="21"/>
      <c r="M189" s="66">
        <f>(K189/$AR189)</f>
        <v>66.923298053051084</v>
      </c>
      <c r="N189" s="21"/>
      <c r="O189" s="66">
        <f>IF(M$219,M189/M$219*100,0)</f>
        <v>93.082290713458448</v>
      </c>
      <c r="P189" s="21"/>
      <c r="Q189" s="70">
        <v>808615</v>
      </c>
      <c r="R189" s="21"/>
      <c r="S189" s="66">
        <f>(Q189/$AR189)</f>
        <v>35.219957315214074</v>
      </c>
      <c r="T189" s="21"/>
      <c r="U189" s="66">
        <f>IF(S$219,S189/S$219*100,0)</f>
        <v>77.524750318472783</v>
      </c>
      <c r="V189" s="21"/>
      <c r="W189" s="70">
        <f>(E189+K189+Q189)</f>
        <v>2345107</v>
      </c>
      <c r="X189" s="21"/>
      <c r="Y189" s="21"/>
      <c r="Z189" s="70">
        <v>5781</v>
      </c>
      <c r="AA189" s="21"/>
      <c r="AB189" s="71">
        <f>IF($W189,Z189/$W189*100,0)</f>
        <v>0.2465132721022964</v>
      </c>
      <c r="AC189" s="21"/>
      <c r="AD189" s="70">
        <v>0</v>
      </c>
      <c r="AE189" s="21"/>
      <c r="AF189" s="71">
        <f>IF($W189,AD189/$W189*100,0)</f>
        <v>0</v>
      </c>
      <c r="AG189" s="21"/>
      <c r="AH189" s="70">
        <v>0</v>
      </c>
      <c r="AI189" s="21"/>
      <c r="AJ189" s="71">
        <f>IF($W189,AH189/$W189*100,0)</f>
        <v>0</v>
      </c>
      <c r="AK189" s="21"/>
      <c r="AL189" s="70">
        <v>726586</v>
      </c>
      <c r="AM189" s="21"/>
      <c r="AN189" s="70">
        <v>3740023.9099999997</v>
      </c>
      <c r="AO189" s="21"/>
      <c r="AP189" s="10">
        <v>71</v>
      </c>
      <c r="AQ189" s="21"/>
      <c r="AR189" s="70">
        <v>22959</v>
      </c>
    </row>
    <row r="190" spans="1:44" ht="8.85" customHeight="1" x14ac:dyDescent="0.3">
      <c r="A190" s="10">
        <v>72</v>
      </c>
      <c r="B190" s="21"/>
      <c r="C190" s="10" t="s">
        <v>196</v>
      </c>
      <c r="D190" s="21"/>
      <c r="E190" s="70">
        <v>0</v>
      </c>
      <c r="F190" s="21"/>
      <c r="G190" s="66">
        <f>(E190/$AR190)</f>
        <v>0</v>
      </c>
      <c r="H190" s="21"/>
      <c r="I190" s="66">
        <f>IF(G$219,G190/G$219*100,0)</f>
        <v>0</v>
      </c>
      <c r="J190" s="70"/>
      <c r="K190" s="70">
        <v>42260</v>
      </c>
      <c r="L190" s="21"/>
      <c r="M190" s="66">
        <f>(K190/$AR190)</f>
        <v>1.1314591700133869</v>
      </c>
      <c r="N190" s="21"/>
      <c r="O190" s="66">
        <f>IF(M$219,M190/M$219*100,0)</f>
        <v>1.5737241656875116</v>
      </c>
      <c r="P190" s="21"/>
      <c r="Q190" s="70">
        <v>3480097</v>
      </c>
      <c r="R190" s="21"/>
      <c r="S190" s="66">
        <f>(Q190/$AR190)</f>
        <v>93.175287817938425</v>
      </c>
      <c r="T190" s="21"/>
      <c r="U190" s="66">
        <f>IF(S$219,S190/S$219*100,0)</f>
        <v>205.09368762968955</v>
      </c>
      <c r="V190" s="21"/>
      <c r="W190" s="70">
        <f>(E190+K190+Q190)</f>
        <v>3522357</v>
      </c>
      <c r="X190" s="21"/>
      <c r="Y190" s="21"/>
      <c r="Z190" s="70">
        <v>7367</v>
      </c>
      <c r="AA190" s="21"/>
      <c r="AB190" s="71">
        <f>IF($W190,Z190/$W190*100,0)</f>
        <v>0.20914972559567357</v>
      </c>
      <c r="AC190" s="21"/>
      <c r="AD190" s="70">
        <v>0</v>
      </c>
      <c r="AE190" s="21"/>
      <c r="AF190" s="71">
        <f>IF($W190,AD190/$W190*100,0)</f>
        <v>0</v>
      </c>
      <c r="AG190" s="21"/>
      <c r="AH190" s="70">
        <v>0</v>
      </c>
      <c r="AI190" s="21"/>
      <c r="AJ190" s="71">
        <f>IF($W190,AH190/$W190*100,0)</f>
        <v>0</v>
      </c>
      <c r="AK190" s="21"/>
      <c r="AL190" s="70">
        <v>494900</v>
      </c>
      <c r="AM190" s="21"/>
      <c r="AN190" s="70">
        <v>7993728.0200000005</v>
      </c>
      <c r="AO190" s="21"/>
      <c r="AP190" s="10">
        <v>72</v>
      </c>
      <c r="AQ190" s="21"/>
      <c r="AR190" s="70">
        <v>37350</v>
      </c>
    </row>
    <row r="191" spans="1:44" ht="8.85" customHeight="1" x14ac:dyDescent="0.3">
      <c r="A191" s="10">
        <v>73</v>
      </c>
      <c r="B191" s="21"/>
      <c r="C191" s="10" t="s">
        <v>197</v>
      </c>
      <c r="D191" s="21"/>
      <c r="E191" s="70">
        <v>2951000</v>
      </c>
      <c r="F191" s="21"/>
      <c r="G191" s="66">
        <f>(E191/$AR191)</f>
        <v>6.3394472156700994</v>
      </c>
      <c r="H191" s="21"/>
      <c r="I191" s="66">
        <f>IF(G$219,G191/G$219*100,0)</f>
        <v>17.425071804443736</v>
      </c>
      <c r="J191" s="70"/>
      <c r="K191" s="70">
        <v>16105000</v>
      </c>
      <c r="L191" s="21"/>
      <c r="M191" s="66">
        <f>(K191/$AR191)</f>
        <v>34.597355949971856</v>
      </c>
      <c r="N191" s="21"/>
      <c r="O191" s="66">
        <f>IF(M$219,M191/M$219*100,0)</f>
        <v>48.120777638594895</v>
      </c>
      <c r="P191" s="21"/>
      <c r="Q191" s="70">
        <v>27281000</v>
      </c>
      <c r="R191" s="21"/>
      <c r="S191" s="66">
        <f>(Q191/$AR191)</f>
        <v>58.606052013112837</v>
      </c>
      <c r="T191" s="21"/>
      <c r="U191" s="66">
        <f>IF(S$219,S191/S$219*100,0)</f>
        <v>129.001279269165</v>
      </c>
      <c r="V191" s="21"/>
      <c r="W191" s="70">
        <f>(E191+K191+Q191)</f>
        <v>46337000</v>
      </c>
      <c r="X191" s="21"/>
      <c r="Y191" s="21"/>
      <c r="Z191" s="70">
        <v>126000</v>
      </c>
      <c r="AA191" s="21"/>
      <c r="AB191" s="71">
        <f>IF($W191,Z191/$W191*100,0)</f>
        <v>0.27192092712087529</v>
      </c>
      <c r="AC191" s="21"/>
      <c r="AD191" s="70">
        <v>0</v>
      </c>
      <c r="AE191" s="21"/>
      <c r="AF191" s="71">
        <f>IF($W191,AD191/$W191*100,0)</f>
        <v>0</v>
      </c>
      <c r="AG191" s="21"/>
      <c r="AH191" s="70">
        <v>1432000</v>
      </c>
      <c r="AI191" s="21"/>
      <c r="AJ191" s="71">
        <f>IF($W191,AH191/$W191*100,0)</f>
        <v>3.0904029177547101</v>
      </c>
      <c r="AK191" s="21"/>
      <c r="AL191" s="70">
        <v>19933000</v>
      </c>
      <c r="AM191" s="21"/>
      <c r="AN191" s="70">
        <v>31320050.520000003</v>
      </c>
      <c r="AO191" s="21"/>
      <c r="AP191" s="10">
        <v>73</v>
      </c>
      <c r="AQ191" s="21"/>
      <c r="AR191" s="70">
        <v>465498</v>
      </c>
    </row>
    <row r="192" spans="1:44" ht="8.85" customHeight="1" x14ac:dyDescent="0.3">
      <c r="A192" s="10">
        <v>74</v>
      </c>
      <c r="B192" s="21"/>
      <c r="C192" s="10" t="s">
        <v>198</v>
      </c>
      <c r="D192" s="21"/>
      <c r="E192" s="70">
        <v>-46666</v>
      </c>
      <c r="F192" s="21"/>
      <c r="G192" s="66">
        <f>(E192/$AR192)</f>
        <v>-1.3686248057013815</v>
      </c>
      <c r="H192" s="21"/>
      <c r="I192" s="66">
        <f>IF(G$219,G192/G$219*100,0)</f>
        <v>-3.761903002163979</v>
      </c>
      <c r="J192" s="70"/>
      <c r="K192" s="70">
        <v>4651616</v>
      </c>
      <c r="L192" s="21"/>
      <c r="M192" s="66">
        <f>(K192/$AR192)</f>
        <v>136.42302841892248</v>
      </c>
      <c r="N192" s="21"/>
      <c r="O192" s="66">
        <f>IF(M$219,M192/M$219*100,0)</f>
        <v>189.74809013796968</v>
      </c>
      <c r="P192" s="21"/>
      <c r="Q192" s="70">
        <v>1374122</v>
      </c>
      <c r="R192" s="21"/>
      <c r="S192" s="66">
        <f>(Q192/$AR192)</f>
        <v>40.300378332404613</v>
      </c>
      <c r="T192" s="21"/>
      <c r="U192" s="66">
        <f>IF(S$219,S192/S$219*100,0)</f>
        <v>88.707568268688803</v>
      </c>
      <c r="V192" s="21"/>
      <c r="W192" s="70">
        <f>(E192+K192+Q192)</f>
        <v>5979072</v>
      </c>
      <c r="X192" s="21"/>
      <c r="Y192" s="21"/>
      <c r="Z192" s="70">
        <v>9741</v>
      </c>
      <c r="AA192" s="21"/>
      <c r="AB192" s="71">
        <f>IF($W192,Z192/$W192*100,0)</f>
        <v>0.16291825888699785</v>
      </c>
      <c r="AC192" s="21"/>
      <c r="AD192" s="70">
        <v>0</v>
      </c>
      <c r="AE192" s="21"/>
      <c r="AF192" s="71">
        <f>IF($W192,AD192/$W192*100,0)</f>
        <v>0</v>
      </c>
      <c r="AG192" s="21"/>
      <c r="AH192" s="70">
        <v>0</v>
      </c>
      <c r="AI192" s="21"/>
      <c r="AJ192" s="71">
        <f>IF($W192,AH192/$W192*100,0)</f>
        <v>0</v>
      </c>
      <c r="AK192" s="21"/>
      <c r="AL192" s="70">
        <v>4587119</v>
      </c>
      <c r="AM192" s="21"/>
      <c r="AN192" s="70">
        <v>5503781.5300000003</v>
      </c>
      <c r="AO192" s="21"/>
      <c r="AP192" s="10">
        <v>74</v>
      </c>
      <c r="AQ192" s="21"/>
      <c r="AR192" s="70">
        <v>34097</v>
      </c>
    </row>
    <row r="193" spans="1:44" ht="8.85" customHeight="1" x14ac:dyDescent="0.3">
      <c r="A193" s="10">
        <v>75</v>
      </c>
      <c r="B193" s="21"/>
      <c r="C193" s="10" t="s">
        <v>199</v>
      </c>
      <c r="D193" s="21"/>
      <c r="E193" s="70">
        <v>0</v>
      </c>
      <c r="F193" s="21"/>
      <c r="G193" s="66">
        <f>(E193/$AR193)</f>
        <v>0</v>
      </c>
      <c r="H193" s="21"/>
      <c r="I193" s="66">
        <f>IF(G$219,G193/G$219*100,0)</f>
        <v>0</v>
      </c>
      <c r="J193" s="70"/>
      <c r="K193" s="70">
        <v>797951</v>
      </c>
      <c r="L193" s="21"/>
      <c r="M193" s="66">
        <f>(K193/$AR193)</f>
        <v>109.53342484557309</v>
      </c>
      <c r="N193" s="21"/>
      <c r="O193" s="66">
        <f>IF(M$219,M193/M$219*100,0)</f>
        <v>152.3478727278827</v>
      </c>
      <c r="P193" s="21"/>
      <c r="Q193" s="70">
        <v>331757</v>
      </c>
      <c r="R193" s="21"/>
      <c r="S193" s="66">
        <f>(Q193/$AR193)</f>
        <v>45.539739190116677</v>
      </c>
      <c r="T193" s="21"/>
      <c r="U193" s="66">
        <f>IF(S$219,S193/S$219*100,0)</f>
        <v>100.24023818896291</v>
      </c>
      <c r="V193" s="21"/>
      <c r="W193" s="70">
        <f>(E193+K193+Q193)</f>
        <v>1129708</v>
      </c>
      <c r="X193" s="21"/>
      <c r="Y193" s="21"/>
      <c r="Z193" s="70">
        <v>6938</v>
      </c>
      <c r="AA193" s="21"/>
      <c r="AB193" s="71">
        <f>IF($W193,Z193/$W193*100,0)</f>
        <v>0.61414099926706722</v>
      </c>
      <c r="AC193" s="21"/>
      <c r="AD193" s="70">
        <v>0</v>
      </c>
      <c r="AE193" s="21"/>
      <c r="AF193" s="71">
        <f>IF($W193,AD193/$W193*100,0)</f>
        <v>0</v>
      </c>
      <c r="AG193" s="21"/>
      <c r="AH193" s="70">
        <v>0</v>
      </c>
      <c r="AI193" s="21"/>
      <c r="AJ193" s="71">
        <f>IF($W193,AH193/$W193*100,0)</f>
        <v>0</v>
      </c>
      <c r="AK193" s="21"/>
      <c r="AL193" s="70">
        <v>10792</v>
      </c>
      <c r="AM193" s="21"/>
      <c r="AN193" s="70">
        <v>2743800.39</v>
      </c>
      <c r="AO193" s="21"/>
      <c r="AP193" s="10">
        <v>75</v>
      </c>
      <c r="AQ193" s="21"/>
      <c r="AR193" s="70">
        <v>7285</v>
      </c>
    </row>
    <row r="194" spans="1:44" ht="8.85" customHeight="1" x14ac:dyDescent="0.3">
      <c r="A194" s="29"/>
      <c r="B194" s="21"/>
      <c r="D194" s="21"/>
      <c r="E194" s="21"/>
      <c r="F194" s="21"/>
      <c r="G194" s="21"/>
      <c r="H194" s="21"/>
      <c r="I194" s="21"/>
      <c r="J194" s="27"/>
      <c r="K194" s="21"/>
      <c r="L194" s="21"/>
      <c r="M194" s="21"/>
      <c r="N194" s="21"/>
      <c r="O194" s="21"/>
      <c r="P194" s="21"/>
      <c r="Q194" s="21"/>
      <c r="R194" s="21"/>
      <c r="S194" s="21"/>
      <c r="T194" s="21"/>
      <c r="U194" s="21"/>
      <c r="V194" s="21"/>
      <c r="W194" s="27"/>
      <c r="X194" s="21"/>
      <c r="Y194" s="21"/>
      <c r="Z194" s="21"/>
      <c r="AA194" s="21"/>
      <c r="AB194" s="21"/>
      <c r="AC194" s="21"/>
      <c r="AD194" s="21"/>
      <c r="AE194" s="21"/>
      <c r="AF194" s="21"/>
      <c r="AG194" s="21"/>
      <c r="AH194" s="21"/>
      <c r="AI194" s="21"/>
      <c r="AJ194" s="21"/>
      <c r="AK194" s="21"/>
      <c r="AL194" s="21"/>
      <c r="AM194" s="21"/>
      <c r="AN194" s="21"/>
      <c r="AO194" s="21"/>
      <c r="AP194" s="29"/>
      <c r="AQ194" s="21"/>
      <c r="AR194" s="27"/>
    </row>
    <row r="195" spans="1:44" ht="8.85" customHeight="1" x14ac:dyDescent="0.3">
      <c r="A195" s="10">
        <v>76</v>
      </c>
      <c r="B195" s="21"/>
      <c r="C195" s="10" t="s">
        <v>114</v>
      </c>
      <c r="D195" s="21"/>
      <c r="E195" s="70">
        <v>2651</v>
      </c>
      <c r="F195" s="21"/>
      <c r="G195" s="66">
        <f>(E195/$AR195)</f>
        <v>0.28840295909486507</v>
      </c>
      <c r="H195" s="21"/>
      <c r="I195" s="66">
        <f>IF(G$219,G195/G$219*100,0)</f>
        <v>0.79272562731021479</v>
      </c>
      <c r="J195" s="70"/>
      <c r="K195" s="70">
        <v>770197</v>
      </c>
      <c r="L195" s="21"/>
      <c r="M195" s="66">
        <f>(K195/$AR195)</f>
        <v>83.789926022628379</v>
      </c>
      <c r="N195" s="21"/>
      <c r="O195" s="66">
        <f>IF(M$219,M195/M$219*100,0)</f>
        <v>116.54174973138363</v>
      </c>
      <c r="P195" s="21"/>
      <c r="Q195" s="70">
        <v>353211</v>
      </c>
      <c r="R195" s="21"/>
      <c r="S195" s="66">
        <f>(Q195/$AR195)</f>
        <v>38.425913838120103</v>
      </c>
      <c r="T195" s="21"/>
      <c r="U195" s="66">
        <f>IF(S$219,S195/S$219*100,0)</f>
        <v>84.581572583921869</v>
      </c>
      <c r="V195" s="21"/>
      <c r="W195" s="70">
        <f>(E195+K195+Q195)</f>
        <v>1126059</v>
      </c>
      <c r="X195" s="21"/>
      <c r="Y195" s="21"/>
      <c r="Z195" s="70">
        <v>500</v>
      </c>
      <c r="AA195" s="21"/>
      <c r="AB195" s="71">
        <f>IF($W195,Z195/$W195*100,0)</f>
        <v>4.4402646752967651E-2</v>
      </c>
      <c r="AC195" s="21"/>
      <c r="AD195" s="70">
        <v>0</v>
      </c>
      <c r="AE195" s="21"/>
      <c r="AF195" s="71">
        <f>IF($W195,AD195/$W195*100,0)</f>
        <v>0</v>
      </c>
      <c r="AG195" s="21"/>
      <c r="AH195" s="70">
        <v>0</v>
      </c>
      <c r="AI195" s="21"/>
      <c r="AJ195" s="71">
        <f>IF($W195,AH195/$W195*100,0)</f>
        <v>0</v>
      </c>
      <c r="AK195" s="21"/>
      <c r="AL195" s="70">
        <v>0</v>
      </c>
      <c r="AM195" s="21"/>
      <c r="AN195" s="70">
        <v>2715419.9</v>
      </c>
      <c r="AO195" s="21"/>
      <c r="AP195" s="10">
        <v>76</v>
      </c>
      <c r="AQ195" s="21"/>
      <c r="AR195" s="70">
        <v>9192</v>
      </c>
    </row>
    <row r="196" spans="1:44" ht="8.85" customHeight="1" x14ac:dyDescent="0.3">
      <c r="A196" s="10">
        <v>77</v>
      </c>
      <c r="B196" s="21"/>
      <c r="C196" s="10" t="s">
        <v>115</v>
      </c>
      <c r="D196" s="21"/>
      <c r="E196" s="70">
        <v>0</v>
      </c>
      <c r="F196" s="21"/>
      <c r="G196" s="66">
        <f>(E196/$AR196)</f>
        <v>0</v>
      </c>
      <c r="H196" s="21"/>
      <c r="I196" s="66">
        <f>IF(G$219,G196/G$219*100,0)</f>
        <v>0</v>
      </c>
      <c r="J196" s="70"/>
      <c r="K196" s="70">
        <v>9510027</v>
      </c>
      <c r="L196" s="21"/>
      <c r="M196" s="66">
        <f>(K196/$AR196)</f>
        <v>101.38081125739566</v>
      </c>
      <c r="N196" s="21"/>
      <c r="O196" s="66">
        <f>IF(M$219,M196/M$219*100,0)</f>
        <v>141.00856384493346</v>
      </c>
      <c r="P196" s="21"/>
      <c r="Q196" s="70">
        <v>8663988</v>
      </c>
      <c r="R196" s="21"/>
      <c r="S196" s="66">
        <f>(Q196/$AR196)</f>
        <v>92.361686477266673</v>
      </c>
      <c r="T196" s="21"/>
      <c r="U196" s="66">
        <f>IF(S$219,S196/S$219*100,0)</f>
        <v>203.30282115504153</v>
      </c>
      <c r="V196" s="21"/>
      <c r="W196" s="70">
        <f>(E196+K196+Q196)</f>
        <v>18174015</v>
      </c>
      <c r="X196" s="21"/>
      <c r="Y196" s="21"/>
      <c r="Z196" s="70">
        <v>3000</v>
      </c>
      <c r="AA196" s="21"/>
      <c r="AB196" s="71">
        <f>IF($W196,Z196/$W196*100,0)</f>
        <v>1.6507084427959368E-2</v>
      </c>
      <c r="AC196" s="21"/>
      <c r="AD196" s="70">
        <v>0</v>
      </c>
      <c r="AE196" s="21"/>
      <c r="AF196" s="71">
        <f>IF($W196,AD196/$W196*100,0)</f>
        <v>0</v>
      </c>
      <c r="AG196" s="21"/>
      <c r="AH196" s="70">
        <v>0</v>
      </c>
      <c r="AI196" s="21"/>
      <c r="AJ196" s="71">
        <f>IF($W196,AH196/$W196*100,0)</f>
        <v>0</v>
      </c>
      <c r="AK196" s="21"/>
      <c r="AL196" s="70">
        <v>3146161</v>
      </c>
      <c r="AM196" s="21"/>
      <c r="AN196" s="70">
        <v>20653580.07</v>
      </c>
      <c r="AO196" s="21"/>
      <c r="AP196" s="10">
        <v>77</v>
      </c>
      <c r="AQ196" s="21"/>
      <c r="AR196" s="70">
        <v>93805</v>
      </c>
    </row>
    <row r="197" spans="1:44" ht="8.85" customHeight="1" x14ac:dyDescent="0.3">
      <c r="A197" s="10">
        <v>78</v>
      </c>
      <c r="B197" s="21"/>
      <c r="C197" s="10" t="s">
        <v>200</v>
      </c>
      <c r="D197" s="21"/>
      <c r="E197" s="70">
        <v>13844</v>
      </c>
      <c r="F197" s="21"/>
      <c r="G197" s="66">
        <f>(E197/$AR197)</f>
        <v>0.61528888888888889</v>
      </c>
      <c r="H197" s="21"/>
      <c r="I197" s="66">
        <f>IF(G$219,G197/G$219*100,0)</f>
        <v>1.6912283838981377</v>
      </c>
      <c r="J197" s="70"/>
      <c r="K197" s="70">
        <v>4315852</v>
      </c>
      <c r="L197" s="21"/>
      <c r="M197" s="66">
        <f>(K197/$AR197)</f>
        <v>191.81564444444444</v>
      </c>
      <c r="N197" s="21"/>
      <c r="O197" s="66">
        <f>IF(M$219,M197/M$219*100,0)</f>
        <v>266.79258343504711</v>
      </c>
      <c r="P197" s="21"/>
      <c r="Q197" s="70">
        <v>807561</v>
      </c>
      <c r="R197" s="21"/>
      <c r="S197" s="66">
        <f>(Q197/$AR197)</f>
        <v>35.891599999999997</v>
      </c>
      <c r="T197" s="21"/>
      <c r="U197" s="66">
        <f>IF(S$219,S197/S$219*100,0)</f>
        <v>79.003143122167771</v>
      </c>
      <c r="V197" s="21"/>
      <c r="W197" s="70">
        <f>(E197+K197+Q197)</f>
        <v>5137257</v>
      </c>
      <c r="X197" s="21"/>
      <c r="Y197" s="21"/>
      <c r="Z197" s="70">
        <v>0</v>
      </c>
      <c r="AA197" s="21"/>
      <c r="AB197" s="71">
        <f>IF($W197,Z197/$W197*100,0)</f>
        <v>0</v>
      </c>
      <c r="AC197" s="21"/>
      <c r="AD197" s="70">
        <v>378</v>
      </c>
      <c r="AE197" s="21"/>
      <c r="AF197" s="71">
        <f>IF($W197,AD197/$W197*100,0)</f>
        <v>7.3580122621858318E-3</v>
      </c>
      <c r="AG197" s="21"/>
      <c r="AH197" s="70">
        <v>0</v>
      </c>
      <c r="AI197" s="21"/>
      <c r="AJ197" s="71">
        <f>IF($W197,AH197/$W197*100,0)</f>
        <v>0</v>
      </c>
      <c r="AK197" s="21"/>
      <c r="AL197" s="70">
        <v>2643772</v>
      </c>
      <c r="AM197" s="21"/>
      <c r="AN197" s="70">
        <v>7962980.3299999991</v>
      </c>
      <c r="AO197" s="21"/>
      <c r="AP197" s="10">
        <v>78</v>
      </c>
      <c r="AQ197" s="21"/>
      <c r="AR197" s="70">
        <v>22500</v>
      </c>
    </row>
    <row r="198" spans="1:44" ht="8.85" customHeight="1" x14ac:dyDescent="0.3">
      <c r="A198" s="10">
        <v>79</v>
      </c>
      <c r="B198" s="21"/>
      <c r="C198" s="10" t="s">
        <v>201</v>
      </c>
      <c r="D198" s="21"/>
      <c r="E198" s="70">
        <v>1427704</v>
      </c>
      <c r="F198" s="21"/>
      <c r="G198" s="66">
        <f>(E198/$AR198)</f>
        <v>17.366971584274037</v>
      </c>
      <c r="H198" s="21"/>
      <c r="I198" s="66">
        <f>IF(G$219,G198/G$219*100,0)</f>
        <v>47.736137960685127</v>
      </c>
      <c r="J198" s="70"/>
      <c r="K198" s="70">
        <v>8142514</v>
      </c>
      <c r="L198" s="21"/>
      <c r="M198" s="66">
        <f>(K198/$AR198)</f>
        <v>99.047708252238223</v>
      </c>
      <c r="N198" s="21"/>
      <c r="O198" s="66">
        <f>IF(M$219,M198/M$219*100,0)</f>
        <v>137.76349705192581</v>
      </c>
      <c r="P198" s="21"/>
      <c r="Q198" s="70">
        <v>1908615</v>
      </c>
      <c r="R198" s="21"/>
      <c r="S198" s="66">
        <f>(Q198/$AR198)</f>
        <v>23.21690103152978</v>
      </c>
      <c r="T198" s="21"/>
      <c r="U198" s="66">
        <f>IF(S$219,S198/S$219*100,0)</f>
        <v>51.104106672512572</v>
      </c>
      <c r="V198" s="21"/>
      <c r="W198" s="70">
        <f>(E198+K198+Q198)</f>
        <v>11478833</v>
      </c>
      <c r="X198" s="21"/>
      <c r="Y198" s="21"/>
      <c r="Z198" s="70">
        <v>0</v>
      </c>
      <c r="AA198" s="21"/>
      <c r="AB198" s="71">
        <f>IF($W198,Z198/$W198*100,0)</f>
        <v>0</v>
      </c>
      <c r="AC198" s="21"/>
      <c r="AD198" s="70">
        <v>0</v>
      </c>
      <c r="AE198" s="21"/>
      <c r="AF198" s="71">
        <f>IF($W198,AD198/$W198*100,0)</f>
        <v>0</v>
      </c>
      <c r="AG198" s="21"/>
      <c r="AH198" s="70">
        <v>0</v>
      </c>
      <c r="AI198" s="21"/>
      <c r="AJ198" s="71">
        <f>IF($W198,AH198/$W198*100,0)</f>
        <v>0</v>
      </c>
      <c r="AK198" s="21"/>
      <c r="AL198" s="70">
        <v>6733774</v>
      </c>
      <c r="AM198" s="21"/>
      <c r="AN198" s="70">
        <v>13390264.539999999</v>
      </c>
      <c r="AO198" s="21"/>
      <c r="AP198" s="10">
        <v>79</v>
      </c>
      <c r="AQ198" s="21"/>
      <c r="AR198" s="70">
        <v>82208</v>
      </c>
    </row>
    <row r="199" spans="1:44" ht="8.85" customHeight="1" x14ac:dyDescent="0.3">
      <c r="A199" s="10">
        <v>80</v>
      </c>
      <c r="B199" s="21"/>
      <c r="C199" s="10" t="s">
        <v>202</v>
      </c>
      <c r="D199" s="21"/>
      <c r="E199" s="70">
        <v>94434</v>
      </c>
      <c r="F199" s="21"/>
      <c r="G199" s="66">
        <f>(E199/$AR199)</f>
        <v>3.5197167349981364</v>
      </c>
      <c r="H199" s="21"/>
      <c r="I199" s="66">
        <f>IF(G$219,G199/G$219*100,0)</f>
        <v>9.6745528043901974</v>
      </c>
      <c r="J199" s="70"/>
      <c r="K199" s="70">
        <v>1817871</v>
      </c>
      <c r="L199" s="21"/>
      <c r="M199" s="66">
        <f>(K199/$AR199)</f>
        <v>67.755162131941859</v>
      </c>
      <c r="N199" s="21"/>
      <c r="O199" s="66">
        <f>IF(M$219,M199/M$219*100,0)</f>
        <v>94.239313996501267</v>
      </c>
      <c r="P199" s="21"/>
      <c r="Q199" s="70">
        <v>802883</v>
      </c>
      <c r="R199" s="21"/>
      <c r="S199" s="66">
        <f>(Q199/$AR199)</f>
        <v>29.924822959373834</v>
      </c>
      <c r="T199" s="21"/>
      <c r="U199" s="66">
        <f>IF(S$219,S199/S$219*100,0)</f>
        <v>65.8693140223602</v>
      </c>
      <c r="V199" s="21"/>
      <c r="W199" s="70">
        <f>(E199+K199+Q199)</f>
        <v>2715188</v>
      </c>
      <c r="X199" s="21"/>
      <c r="Y199" s="21"/>
      <c r="Z199" s="70">
        <v>10377</v>
      </c>
      <c r="AA199" s="21"/>
      <c r="AB199" s="71">
        <f>IF($W199,Z199/$W199*100,0)</f>
        <v>0.38218348048090961</v>
      </c>
      <c r="AC199" s="21"/>
      <c r="AD199" s="70">
        <v>0</v>
      </c>
      <c r="AE199" s="21"/>
      <c r="AF199" s="71">
        <f>IF($W199,AD199/$W199*100,0)</f>
        <v>0</v>
      </c>
      <c r="AG199" s="21"/>
      <c r="AH199" s="70">
        <v>0</v>
      </c>
      <c r="AI199" s="21"/>
      <c r="AJ199" s="71">
        <f>IF($W199,AH199/$W199*100,0)</f>
        <v>0</v>
      </c>
      <c r="AK199" s="21"/>
      <c r="AL199" s="70">
        <v>207823</v>
      </c>
      <c r="AM199" s="21"/>
      <c r="AN199" s="70">
        <v>5222057.91</v>
      </c>
      <c r="AO199" s="21"/>
      <c r="AP199" s="10">
        <v>80</v>
      </c>
      <c r="AQ199" s="21"/>
      <c r="AR199" s="70">
        <v>26830</v>
      </c>
    </row>
    <row r="200" spans="1:4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9"/>
      <c r="AQ200" s="21"/>
      <c r="AR200" s="21"/>
    </row>
    <row r="201" spans="1:44" ht="8.85" customHeight="1" x14ac:dyDescent="0.3">
      <c r="A201" s="10">
        <v>81</v>
      </c>
      <c r="B201" s="21"/>
      <c r="C201" s="10" t="s">
        <v>203</v>
      </c>
      <c r="D201" s="21"/>
      <c r="E201" s="70">
        <v>642</v>
      </c>
      <c r="F201" s="21"/>
      <c r="G201" s="66">
        <f>(E201/$AR201)</f>
        <v>2.9325781107253791E-2</v>
      </c>
      <c r="H201" s="21"/>
      <c r="I201" s="66">
        <f>IF(G$219,G201/G$219*100,0)</f>
        <v>8.0607003123581031E-2</v>
      </c>
      <c r="J201" s="70"/>
      <c r="K201" s="70">
        <v>1334515</v>
      </c>
      <c r="L201" s="21"/>
      <c r="M201" s="66">
        <f>(K201/$AR201)</f>
        <v>60.959026128266032</v>
      </c>
      <c r="N201" s="21"/>
      <c r="O201" s="66">
        <f>IF(M$219,M201/M$219*100,0)</f>
        <v>84.786702938377928</v>
      </c>
      <c r="P201" s="21"/>
      <c r="Q201" s="70">
        <v>531093</v>
      </c>
      <c r="R201" s="21"/>
      <c r="S201" s="66">
        <f>(Q201/$AR201)</f>
        <v>24.25968390279554</v>
      </c>
      <c r="T201" s="21"/>
      <c r="U201" s="66">
        <f>IF(S$219,S201/S$219*100,0)</f>
        <v>53.399438293949174</v>
      </c>
      <c r="V201" s="21"/>
      <c r="W201" s="70">
        <f>(E201+K201+Q201)</f>
        <v>1866250</v>
      </c>
      <c r="X201" s="21"/>
      <c r="Y201" s="21"/>
      <c r="Z201" s="70">
        <v>0</v>
      </c>
      <c r="AA201" s="21"/>
      <c r="AB201" s="71">
        <f>IF($W201,Z201/$W201*100,0)</f>
        <v>0</v>
      </c>
      <c r="AC201" s="21"/>
      <c r="AD201" s="70">
        <v>0</v>
      </c>
      <c r="AE201" s="21"/>
      <c r="AF201" s="71">
        <f>IF($W201,AD201/$W201*100,0)</f>
        <v>0</v>
      </c>
      <c r="AG201" s="21"/>
      <c r="AH201" s="70">
        <v>0</v>
      </c>
      <c r="AI201" s="21"/>
      <c r="AJ201" s="71">
        <f>IF($W201,AH201/$W201*100,0)</f>
        <v>0</v>
      </c>
      <c r="AK201" s="21"/>
      <c r="AL201" s="70">
        <v>41404</v>
      </c>
      <c r="AM201" s="21"/>
      <c r="AN201" s="70">
        <v>4755456.49</v>
      </c>
      <c r="AO201" s="21"/>
      <c r="AP201" s="10">
        <v>81</v>
      </c>
      <c r="AQ201" s="21"/>
      <c r="AR201" s="70">
        <v>21892</v>
      </c>
    </row>
    <row r="202" spans="1:44" ht="8.85" customHeight="1" x14ac:dyDescent="0.3">
      <c r="A202" s="10">
        <v>82</v>
      </c>
      <c r="B202" s="21"/>
      <c r="C202" s="10" t="s">
        <v>204</v>
      </c>
      <c r="D202" s="21"/>
      <c r="E202" s="70">
        <v>0</v>
      </c>
      <c r="F202" s="21"/>
      <c r="G202" s="66">
        <f>(E202/$AR202)</f>
        <v>0</v>
      </c>
      <c r="H202" s="21"/>
      <c r="I202" s="66">
        <f>IF(G$219,G202/G$219*100,0)</f>
        <v>0</v>
      </c>
      <c r="J202" s="70"/>
      <c r="K202" s="70">
        <v>2882416</v>
      </c>
      <c r="L202" s="21"/>
      <c r="M202" s="66">
        <f>(K202/$AR202)</f>
        <v>67.05320213087677</v>
      </c>
      <c r="N202" s="21"/>
      <c r="O202" s="66">
        <f>IF(M$219,M202/M$219*100,0)</f>
        <v>93.262971724239605</v>
      </c>
      <c r="P202" s="21"/>
      <c r="Q202" s="70">
        <v>1342442</v>
      </c>
      <c r="R202" s="21"/>
      <c r="S202" s="66">
        <f>(Q202/$AR202)</f>
        <v>31.229022727801429</v>
      </c>
      <c r="T202" s="21"/>
      <c r="U202" s="66">
        <f>IF(S$219,S202/S$219*100,0)</f>
        <v>68.740065980060152</v>
      </c>
      <c r="V202" s="21"/>
      <c r="W202" s="70">
        <f>(E202+K202+Q202)</f>
        <v>4224858</v>
      </c>
      <c r="X202" s="21"/>
      <c r="Y202" s="21"/>
      <c r="Z202" s="70">
        <v>15823</v>
      </c>
      <c r="AA202" s="21"/>
      <c r="AB202" s="71">
        <f>IF($W202,Z202/$W202*100,0)</f>
        <v>0.37452146320657409</v>
      </c>
      <c r="AC202" s="21"/>
      <c r="AD202" s="70">
        <v>0</v>
      </c>
      <c r="AE202" s="21"/>
      <c r="AF202" s="71">
        <f>IF($W202,AD202/$W202*100,0)</f>
        <v>0</v>
      </c>
      <c r="AG202" s="21"/>
      <c r="AH202" s="70">
        <v>0</v>
      </c>
      <c r="AI202" s="21"/>
      <c r="AJ202" s="71">
        <f>IF($W202,AH202/$W202*100,0)</f>
        <v>0</v>
      </c>
      <c r="AK202" s="21"/>
      <c r="AL202" s="70">
        <v>1360485</v>
      </c>
      <c r="AM202" s="21"/>
      <c r="AN202" s="70">
        <v>9084713.290000001</v>
      </c>
      <c r="AO202" s="21"/>
      <c r="AP202" s="10">
        <v>82</v>
      </c>
      <c r="AQ202" s="21"/>
      <c r="AR202" s="70">
        <v>42987</v>
      </c>
    </row>
    <row r="203" spans="1:44" ht="8.85" customHeight="1" x14ac:dyDescent="0.3">
      <c r="A203" s="10">
        <v>83</v>
      </c>
      <c r="B203" s="21"/>
      <c r="C203" s="10" t="s">
        <v>205</v>
      </c>
      <c r="D203" s="21"/>
      <c r="E203" s="70">
        <v>0</v>
      </c>
      <c r="F203" s="21"/>
      <c r="G203" s="66">
        <f>(E203/$AR203)</f>
        <v>0</v>
      </c>
      <c r="H203" s="21"/>
      <c r="I203" s="66">
        <f>IF(G$219,G203/G$219*100,0)</f>
        <v>0</v>
      </c>
      <c r="J203" s="70"/>
      <c r="K203" s="70">
        <v>1575372</v>
      </c>
      <c r="L203" s="21"/>
      <c r="M203" s="66">
        <f>(K203/$AR203)</f>
        <v>52.381446384039897</v>
      </c>
      <c r="N203" s="21"/>
      <c r="O203" s="66">
        <f>IF(M$219,M203/M$219*100,0)</f>
        <v>72.856317039927291</v>
      </c>
      <c r="P203" s="21"/>
      <c r="Q203" s="70">
        <v>508600</v>
      </c>
      <c r="R203" s="21"/>
      <c r="S203" s="66">
        <f>(Q203/$AR203)</f>
        <v>16.911055694098089</v>
      </c>
      <c r="T203" s="21"/>
      <c r="U203" s="66">
        <f>IF(S$219,S203/S$219*100,0)</f>
        <v>37.223934105689963</v>
      </c>
      <c r="V203" s="21"/>
      <c r="W203" s="70">
        <f>(E203+K203+Q203)</f>
        <v>2083972</v>
      </c>
      <c r="X203" s="21"/>
      <c r="Y203" s="21"/>
      <c r="Z203" s="70">
        <v>6882</v>
      </c>
      <c r="AA203" s="21"/>
      <c r="AB203" s="71">
        <f>IF($W203,Z203/$W203*100,0)</f>
        <v>0.33023476323098394</v>
      </c>
      <c r="AC203" s="21"/>
      <c r="AD203" s="70">
        <v>0</v>
      </c>
      <c r="AE203" s="21"/>
      <c r="AF203" s="71">
        <f>IF($W203,AD203/$W203*100,0)</f>
        <v>0</v>
      </c>
      <c r="AG203" s="21"/>
      <c r="AH203" s="70">
        <v>0</v>
      </c>
      <c r="AI203" s="21"/>
      <c r="AJ203" s="71">
        <f>IF($W203,AH203/$W203*100,0)</f>
        <v>0</v>
      </c>
      <c r="AK203" s="21"/>
      <c r="AL203" s="70">
        <v>855645</v>
      </c>
      <c r="AM203" s="21"/>
      <c r="AN203" s="70">
        <v>6102490.7800000003</v>
      </c>
      <c r="AO203" s="21"/>
      <c r="AP203" s="10">
        <v>83</v>
      </c>
      <c r="AQ203" s="21"/>
      <c r="AR203" s="70">
        <v>30075</v>
      </c>
    </row>
    <row r="204" spans="1:44" ht="8.85" customHeight="1" x14ac:dyDescent="0.3">
      <c r="A204" s="10">
        <v>84</v>
      </c>
      <c r="B204" s="21"/>
      <c r="C204" s="10" t="s">
        <v>206</v>
      </c>
      <c r="D204" s="21"/>
      <c r="E204" s="70">
        <v>52487</v>
      </c>
      <c r="F204" s="21"/>
      <c r="G204" s="66">
        <f>(E204/$AR204)</f>
        <v>2.9396247549705965</v>
      </c>
      <c r="H204" s="21"/>
      <c r="I204" s="66">
        <f>IF(G$219,G204/G$219*100,0)</f>
        <v>8.0800692380350583</v>
      </c>
      <c r="J204" s="70"/>
      <c r="K204" s="70">
        <v>1450758</v>
      </c>
      <c r="L204" s="21"/>
      <c r="M204" s="66">
        <f>(K204/$AR204)</f>
        <v>81.252198263791655</v>
      </c>
      <c r="N204" s="21"/>
      <c r="O204" s="66">
        <f>IF(M$219,M204/M$219*100,0)</f>
        <v>113.0120744184246</v>
      </c>
      <c r="P204" s="21"/>
      <c r="Q204" s="70">
        <v>760158</v>
      </c>
      <c r="R204" s="21"/>
      <c r="S204" s="66">
        <f>(Q204/$AR204)</f>
        <v>42.573956874824979</v>
      </c>
      <c r="T204" s="21"/>
      <c r="U204" s="66">
        <f>IF(S$219,S204/S$219*100,0)</f>
        <v>93.712077707842425</v>
      </c>
      <c r="V204" s="21"/>
      <c r="W204" s="70">
        <f>(E204+K204+Q204)</f>
        <v>2263403</v>
      </c>
      <c r="X204" s="21"/>
      <c r="Y204" s="21"/>
      <c r="Z204" s="70">
        <v>12086</v>
      </c>
      <c r="AA204" s="21"/>
      <c r="AB204" s="71">
        <f>IF($W204,Z204/$W204*100,0)</f>
        <v>0.53397472743475205</v>
      </c>
      <c r="AC204" s="21"/>
      <c r="AD204" s="70">
        <v>0</v>
      </c>
      <c r="AE204" s="21"/>
      <c r="AF204" s="71">
        <f>IF($W204,AD204/$W204*100,0)</f>
        <v>0</v>
      </c>
      <c r="AG204" s="21"/>
      <c r="AH204" s="70">
        <v>0</v>
      </c>
      <c r="AI204" s="21"/>
      <c r="AJ204" s="71">
        <f>IF($W204,AH204/$W204*100,0)</f>
        <v>0</v>
      </c>
      <c r="AK204" s="21"/>
      <c r="AL204" s="70">
        <v>949976</v>
      </c>
      <c r="AM204" s="21"/>
      <c r="AN204" s="70">
        <v>5498868.2300000004</v>
      </c>
      <c r="AO204" s="21"/>
      <c r="AP204" s="10">
        <v>84</v>
      </c>
      <c r="AQ204" s="21"/>
      <c r="AR204" s="70">
        <v>17855</v>
      </c>
    </row>
    <row r="205" spans="1:44" ht="8.85" customHeight="1" x14ac:dyDescent="0.3">
      <c r="A205" s="10">
        <v>85</v>
      </c>
      <c r="B205" s="21"/>
      <c r="C205" s="10" t="s">
        <v>207</v>
      </c>
      <c r="D205" s="21"/>
      <c r="E205" s="70">
        <v>3885621</v>
      </c>
      <c r="F205" s="21"/>
      <c r="G205" s="66">
        <f>(E205/$AR205)</f>
        <v>28.630740890837416</v>
      </c>
      <c r="H205" s="21"/>
      <c r="I205" s="66">
        <f>IF(G$219,G205/G$219*100,0)</f>
        <v>78.69656436354299</v>
      </c>
      <c r="J205" s="70"/>
      <c r="K205" s="70">
        <v>5788890</v>
      </c>
      <c r="L205" s="21"/>
      <c r="M205" s="66">
        <f>(K205/$AR205)</f>
        <v>42.654754448660796</v>
      </c>
      <c r="N205" s="21"/>
      <c r="O205" s="66">
        <f>IF(M$219,M205/M$219*100,0)</f>
        <v>59.327653738075384</v>
      </c>
      <c r="P205" s="21"/>
      <c r="Q205" s="70">
        <v>4538947</v>
      </c>
      <c r="R205" s="21"/>
      <c r="S205" s="66">
        <f>(Q205/$AR205)</f>
        <v>33.444696606859964</v>
      </c>
      <c r="T205" s="21"/>
      <c r="U205" s="66">
        <f>IF(S$219,S205/S$219*100,0)</f>
        <v>73.617118008370682</v>
      </c>
      <c r="V205" s="21"/>
      <c r="W205" s="70">
        <f>(E205+K205+Q205)</f>
        <v>14213458</v>
      </c>
      <c r="X205" s="21"/>
      <c r="Y205" s="21"/>
      <c r="Z205" s="70">
        <v>21029</v>
      </c>
      <c r="AA205" s="21"/>
      <c r="AB205" s="71">
        <f>IF($W205,Z205/$W205*100,0)</f>
        <v>0.14795132894472265</v>
      </c>
      <c r="AC205" s="21"/>
      <c r="AD205" s="70">
        <v>0</v>
      </c>
      <c r="AE205" s="21"/>
      <c r="AF205" s="71">
        <f>IF($W205,AD205/$W205*100,0)</f>
        <v>0</v>
      </c>
      <c r="AG205" s="21"/>
      <c r="AH205" s="70">
        <v>0</v>
      </c>
      <c r="AI205" s="21"/>
      <c r="AJ205" s="71">
        <f>IF($W205,AH205/$W205*100,0)</f>
        <v>0</v>
      </c>
      <c r="AK205" s="21"/>
      <c r="AL205" s="70">
        <v>4807024</v>
      </c>
      <c r="AM205" s="21"/>
      <c r="AN205" s="70">
        <v>9902483.0699999984</v>
      </c>
      <c r="AO205" s="21"/>
      <c r="AP205" s="10">
        <v>85</v>
      </c>
      <c r="AQ205" s="21"/>
      <c r="AR205" s="70">
        <v>135715</v>
      </c>
    </row>
    <row r="206" spans="1:44"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row>
    <row r="207" spans="1:44" ht="8.85" customHeight="1" x14ac:dyDescent="0.3">
      <c r="A207" s="10">
        <v>86</v>
      </c>
      <c r="B207" s="21"/>
      <c r="C207" s="10" t="s">
        <v>208</v>
      </c>
      <c r="D207" s="21"/>
      <c r="E207" s="70">
        <v>1226481</v>
      </c>
      <c r="F207" s="21"/>
      <c r="G207" s="66">
        <f>(E207/$AR207)</f>
        <v>8.0854973003975239</v>
      </c>
      <c r="H207" s="21"/>
      <c r="I207" s="66">
        <f>IF(G$219,G207/G$219*100,0)</f>
        <v>22.22439374300718</v>
      </c>
      <c r="J207" s="70"/>
      <c r="K207" s="70">
        <v>3820854</v>
      </c>
      <c r="L207" s="21"/>
      <c r="M207" s="66">
        <f>(K207/$AR207)</f>
        <v>25.188734845638116</v>
      </c>
      <c r="N207" s="21"/>
      <c r="O207" s="66">
        <f>IF(M$219,M207/M$219*100,0)</f>
        <v>35.034512760373666</v>
      </c>
      <c r="P207" s="21"/>
      <c r="Q207" s="70">
        <v>4714566</v>
      </c>
      <c r="R207" s="21"/>
      <c r="S207" s="66">
        <f>(Q207/$AR207)</f>
        <v>31.080473864288116</v>
      </c>
      <c r="T207" s="21"/>
      <c r="U207" s="66">
        <f>IF(S$219,S207/S$219*100,0)</f>
        <v>68.41308620973011</v>
      </c>
      <c r="V207" s="21"/>
      <c r="W207" s="70">
        <f>(E207+K207+Q207)</f>
        <v>9761901</v>
      </c>
      <c r="X207" s="21"/>
      <c r="Y207" s="21"/>
      <c r="Z207" s="70">
        <v>4586752</v>
      </c>
      <c r="AA207" s="21"/>
      <c r="AB207" s="71">
        <f>IF($W207,Z207/$W207*100,0)</f>
        <v>46.986258106899463</v>
      </c>
      <c r="AC207" s="21"/>
      <c r="AD207" s="70">
        <v>371388</v>
      </c>
      <c r="AE207" s="21"/>
      <c r="AF207" s="71">
        <f>IF($W207,AD207/$W207*100,0)</f>
        <v>3.8044639051348708</v>
      </c>
      <c r="AG207" s="21"/>
      <c r="AH207" s="70">
        <v>0</v>
      </c>
      <c r="AI207" s="21"/>
      <c r="AJ207" s="71">
        <f>IF($W207,AH207/$W207*100,0)</f>
        <v>0</v>
      </c>
      <c r="AK207" s="21"/>
      <c r="AL207" s="70">
        <v>4130870</v>
      </c>
      <c r="AM207" s="21"/>
      <c r="AN207" s="70">
        <v>9093487.5799999982</v>
      </c>
      <c r="AO207" s="21"/>
      <c r="AP207" s="10">
        <v>86</v>
      </c>
      <c r="AQ207" s="21"/>
      <c r="AR207" s="70">
        <v>151689</v>
      </c>
    </row>
    <row r="208" spans="1:44" ht="8.85" customHeight="1" x14ac:dyDescent="0.3">
      <c r="A208" s="10">
        <v>87</v>
      </c>
      <c r="B208" s="21"/>
      <c r="C208" s="10" t="s">
        <v>209</v>
      </c>
      <c r="D208" s="21"/>
      <c r="E208" s="70">
        <v>0</v>
      </c>
      <c r="F208" s="21"/>
      <c r="G208" s="66">
        <f>(E208/$AR208)</f>
        <v>0</v>
      </c>
      <c r="H208" s="21"/>
      <c r="I208" s="66">
        <f>IF(G$219,G208/G$219*100,0)</f>
        <v>0</v>
      </c>
      <c r="J208" s="70"/>
      <c r="K208" s="70">
        <v>916921</v>
      </c>
      <c r="L208" s="21"/>
      <c r="M208" s="66">
        <f>(K208/$AR208)</f>
        <v>139.75323883554336</v>
      </c>
      <c r="N208" s="21"/>
      <c r="O208" s="66">
        <f>IF(M$219,M208/M$219*100,0)</f>
        <v>194.38001389479294</v>
      </c>
      <c r="P208" s="21"/>
      <c r="Q208" s="70">
        <v>823012</v>
      </c>
      <c r="R208" s="21"/>
      <c r="S208" s="66">
        <f>(Q208/$AR208)</f>
        <v>125.44002438652645</v>
      </c>
      <c r="T208" s="21"/>
      <c r="U208" s="66">
        <f>IF(S$219,S208/S$219*100,0)</f>
        <v>276.11352516624964</v>
      </c>
      <c r="V208" s="21"/>
      <c r="W208" s="70">
        <f>(E208+K208+Q208)</f>
        <v>1739933</v>
      </c>
      <c r="X208" s="21"/>
      <c r="Y208" s="21"/>
      <c r="Z208" s="70">
        <v>4883</v>
      </c>
      <c r="AA208" s="21"/>
      <c r="AB208" s="71">
        <f>IF($W208,Z208/$W208*100,0)</f>
        <v>0.28064299027606238</v>
      </c>
      <c r="AC208" s="21"/>
      <c r="AD208" s="70">
        <v>0</v>
      </c>
      <c r="AE208" s="21"/>
      <c r="AF208" s="71">
        <f>IF($W208,AD208/$W208*100,0)</f>
        <v>0</v>
      </c>
      <c r="AG208" s="21"/>
      <c r="AH208" s="70">
        <v>0</v>
      </c>
      <c r="AI208" s="21"/>
      <c r="AJ208" s="71">
        <f>IF($W208,AH208/$W208*100,0)</f>
        <v>0</v>
      </c>
      <c r="AK208" s="21"/>
      <c r="AL208" s="70">
        <v>7694</v>
      </c>
      <c r="AM208" s="21"/>
      <c r="AN208" s="70">
        <v>13741357.569999998</v>
      </c>
      <c r="AO208" s="21"/>
      <c r="AP208" s="10">
        <v>87</v>
      </c>
      <c r="AQ208" s="21"/>
      <c r="AR208" s="70">
        <v>6561</v>
      </c>
    </row>
    <row r="209" spans="1:44" ht="8.85" customHeight="1" x14ac:dyDescent="0.3">
      <c r="A209" s="10">
        <v>88</v>
      </c>
      <c r="B209" s="21"/>
      <c r="C209" s="10" t="s">
        <v>210</v>
      </c>
      <c r="D209" s="21"/>
      <c r="E209" s="70">
        <v>0</v>
      </c>
      <c r="F209" s="21"/>
      <c r="G209" s="66">
        <f>(E209/$AR209)</f>
        <v>0</v>
      </c>
      <c r="H209" s="21"/>
      <c r="I209" s="66">
        <f>IF(G$219,G209/G$219*100,0)</f>
        <v>0</v>
      </c>
      <c r="J209" s="70"/>
      <c r="K209" s="70">
        <v>5772</v>
      </c>
      <c r="L209" s="21"/>
      <c r="M209" s="66">
        <f>(K209/$AR209)</f>
        <v>0.50414883395929777</v>
      </c>
      <c r="N209" s="21"/>
      <c r="O209" s="66">
        <f>IF(M$219,M209/M$219*100,0)</f>
        <v>0.70121063502056435</v>
      </c>
      <c r="P209" s="21"/>
      <c r="Q209" s="70">
        <v>654769</v>
      </c>
      <c r="R209" s="21"/>
      <c r="S209" s="66">
        <f>(Q209/$AR209)</f>
        <v>57.190060267272251</v>
      </c>
      <c r="T209" s="21"/>
      <c r="U209" s="66">
        <f>IF(S$219,S209/S$219*100,0)</f>
        <v>125.88445531714136</v>
      </c>
      <c r="V209" s="21"/>
      <c r="W209" s="70">
        <f>(E209+K209+Q209)</f>
        <v>660541</v>
      </c>
      <c r="X209" s="21"/>
      <c r="Y209" s="21"/>
      <c r="Z209" s="70">
        <v>4693</v>
      </c>
      <c r="AA209" s="21"/>
      <c r="AB209" s="71">
        <f>IF($W209,Z209/$W209*100,0)</f>
        <v>0.71047822920908776</v>
      </c>
      <c r="AC209" s="21"/>
      <c r="AD209" s="70">
        <v>0</v>
      </c>
      <c r="AE209" s="21"/>
      <c r="AF209" s="71">
        <f>IF($W209,AD209/$W209*100,0)</f>
        <v>0</v>
      </c>
      <c r="AG209" s="21"/>
      <c r="AH209" s="70">
        <v>0</v>
      </c>
      <c r="AI209" s="21"/>
      <c r="AJ209" s="71">
        <f>IF($W209,AH209/$W209*100,0)</f>
        <v>0</v>
      </c>
      <c r="AK209" s="21"/>
      <c r="AL209" s="70">
        <v>5976642</v>
      </c>
      <c r="AM209" s="21"/>
      <c r="AN209" s="70">
        <v>5028523.8100000015</v>
      </c>
      <c r="AO209" s="21"/>
      <c r="AP209" s="10">
        <v>88</v>
      </c>
      <c r="AQ209" s="21"/>
      <c r="AR209" s="70">
        <v>11449</v>
      </c>
    </row>
    <row r="210" spans="1:44" ht="8.85" customHeight="1" x14ac:dyDescent="0.3">
      <c r="A210" s="10">
        <v>89</v>
      </c>
      <c r="B210" s="21"/>
      <c r="C210" s="10" t="s">
        <v>211</v>
      </c>
      <c r="D210" s="21"/>
      <c r="E210" s="70">
        <v>1175315</v>
      </c>
      <c r="F210" s="21"/>
      <c r="G210" s="66">
        <f>(E210/$AR210)</f>
        <v>28.435957611535855</v>
      </c>
      <c r="H210" s="21"/>
      <c r="I210" s="66">
        <f>IF(G$219,G210/G$219*100,0)</f>
        <v>78.161168687442867</v>
      </c>
      <c r="J210" s="70"/>
      <c r="K210" s="70">
        <v>2768180</v>
      </c>
      <c r="L210" s="21"/>
      <c r="M210" s="66">
        <f>(K210/$AR210)</f>
        <v>66.974257234104329</v>
      </c>
      <c r="N210" s="21"/>
      <c r="O210" s="66">
        <f>IF(M$219,M210/M$219*100,0)</f>
        <v>93.153168829799299</v>
      </c>
      <c r="P210" s="21"/>
      <c r="Q210" s="70">
        <v>1104904</v>
      </c>
      <c r="R210" s="21"/>
      <c r="S210" s="66">
        <f>(Q210/$AR210)</f>
        <v>26.732410722926545</v>
      </c>
      <c r="T210" s="21"/>
      <c r="U210" s="66">
        <f>IF(S$219,S210/S$219*100,0)</f>
        <v>58.842304894291111</v>
      </c>
      <c r="V210" s="21"/>
      <c r="W210" s="70">
        <f>(E210+K210+Q210)</f>
        <v>5048399</v>
      </c>
      <c r="X210" s="21"/>
      <c r="Y210" s="21"/>
      <c r="Z210" s="70">
        <v>0</v>
      </c>
      <c r="AA210" s="21"/>
      <c r="AB210" s="71">
        <f>IF($W210,Z210/$W210*100,0)</f>
        <v>0</v>
      </c>
      <c r="AC210" s="21"/>
      <c r="AD210" s="70">
        <v>0</v>
      </c>
      <c r="AE210" s="21"/>
      <c r="AF210" s="71">
        <f>IF($W210,AD210/$W210*100,0)</f>
        <v>0</v>
      </c>
      <c r="AG210" s="21"/>
      <c r="AH210" s="70">
        <v>0</v>
      </c>
      <c r="AI210" s="21"/>
      <c r="AJ210" s="71">
        <f>IF($W210,AH210/$W210*100,0)</f>
        <v>0</v>
      </c>
      <c r="AK210" s="21"/>
      <c r="AL210" s="70">
        <v>729561</v>
      </c>
      <c r="AM210" s="21"/>
      <c r="AN210" s="70">
        <v>5177110.5899999989</v>
      </c>
      <c r="AO210" s="21"/>
      <c r="AP210" s="10">
        <v>89</v>
      </c>
      <c r="AQ210" s="21"/>
      <c r="AR210" s="70">
        <v>41332</v>
      </c>
    </row>
    <row r="211" spans="1:44" ht="8.85" customHeight="1" x14ac:dyDescent="0.3">
      <c r="A211" s="10">
        <v>90</v>
      </c>
      <c r="B211" s="21"/>
      <c r="C211" s="10" t="s">
        <v>212</v>
      </c>
      <c r="D211" s="21"/>
      <c r="E211" s="100">
        <v>2002327</v>
      </c>
      <c r="F211" s="21"/>
      <c r="G211" s="66">
        <f>(E211/$AR211)</f>
        <v>50.138396434294869</v>
      </c>
      <c r="H211" s="21"/>
      <c r="I211" s="66">
        <f>IF(G$219,G211/G$219*100,0)</f>
        <v>137.81409140337871</v>
      </c>
      <c r="J211" s="100"/>
      <c r="K211" s="100">
        <v>3691321</v>
      </c>
      <c r="L211" s="21"/>
      <c r="M211" s="66">
        <f>(K211/$AR211)</f>
        <v>92.430914463141022</v>
      </c>
      <c r="N211" s="21"/>
      <c r="O211" s="66">
        <f>IF(M$219,M211/M$219*100,0)</f>
        <v>128.56032953051178</v>
      </c>
      <c r="P211" s="21"/>
      <c r="Q211" s="100">
        <v>1500367</v>
      </c>
      <c r="R211" s="21"/>
      <c r="S211" s="66">
        <f>(Q211/$AR211)</f>
        <v>37.569285857371796</v>
      </c>
      <c r="T211" s="21"/>
      <c r="U211" s="66">
        <f>IF(S$219,S211/S$219*100,0)</f>
        <v>82.695997603550069</v>
      </c>
      <c r="V211" s="21"/>
      <c r="W211" s="100">
        <f>(E211+K211+Q211)</f>
        <v>7194015</v>
      </c>
      <c r="X211" s="21"/>
      <c r="Y211" s="21"/>
      <c r="Z211" s="100">
        <v>42153</v>
      </c>
      <c r="AA211" s="21"/>
      <c r="AB211" s="71">
        <f>IF($W211,Z211/$W211*100,0)</f>
        <v>0.58594540044745524</v>
      </c>
      <c r="AC211" s="21"/>
      <c r="AD211" s="100">
        <v>0</v>
      </c>
      <c r="AE211" s="21"/>
      <c r="AF211" s="71">
        <f>IF($W211,AD211/$W211*100,0)</f>
        <v>0</v>
      </c>
      <c r="AG211" s="21"/>
      <c r="AH211" s="100">
        <v>0</v>
      </c>
      <c r="AI211" s="21"/>
      <c r="AJ211" s="71">
        <f>IF($W211,AH211/$W211*100,0)</f>
        <v>0</v>
      </c>
      <c r="AK211" s="21"/>
      <c r="AL211" s="100">
        <v>1228912</v>
      </c>
      <c r="AM211" s="21"/>
      <c r="AN211" s="70">
        <v>2937407.57</v>
      </c>
      <c r="AO211" s="21"/>
      <c r="AP211" s="10">
        <v>90</v>
      </c>
      <c r="AQ211" s="21"/>
      <c r="AR211" s="70">
        <v>39936</v>
      </c>
    </row>
    <row r="212" spans="1:44" ht="8.85" customHeight="1" x14ac:dyDescent="0.3">
      <c r="A212" s="21"/>
      <c r="B212" s="21"/>
      <c r="D212" s="21"/>
      <c r="E212" s="21"/>
      <c r="F212" s="21"/>
      <c r="G212" s="21"/>
      <c r="H212" s="21"/>
      <c r="I212" s="21"/>
      <c r="J212" s="27"/>
      <c r="K212" s="21"/>
      <c r="L212" s="21"/>
      <c r="M212" s="21"/>
      <c r="N212" s="21"/>
      <c r="O212" s="21"/>
      <c r="P212" s="21"/>
      <c r="Q212" s="21"/>
      <c r="R212" s="21"/>
      <c r="S212" s="21"/>
      <c r="T212" s="21"/>
      <c r="U212" s="21"/>
      <c r="V212" s="21"/>
      <c r="W212" s="27"/>
      <c r="X212" s="21"/>
      <c r="Y212" s="21"/>
      <c r="Z212" s="21"/>
      <c r="AA212" s="21"/>
      <c r="AB212" s="21"/>
      <c r="AC212" s="21"/>
      <c r="AD212" s="21"/>
      <c r="AE212" s="21"/>
      <c r="AF212" s="21"/>
      <c r="AG212" s="21"/>
      <c r="AH212" s="21"/>
      <c r="AI212" s="21"/>
      <c r="AJ212" s="21"/>
      <c r="AK212" s="21"/>
      <c r="AL212" s="21"/>
      <c r="AM212" s="21"/>
      <c r="AN212" s="27"/>
      <c r="AO212" s="21"/>
      <c r="AP212" s="21"/>
      <c r="AQ212" s="21"/>
      <c r="AR212" s="27"/>
    </row>
    <row r="213" spans="1:44" ht="8.85" customHeight="1" x14ac:dyDescent="0.3">
      <c r="A213" s="10">
        <v>91</v>
      </c>
      <c r="B213" s="21"/>
      <c r="C213" s="10" t="s">
        <v>213</v>
      </c>
      <c r="D213" s="21"/>
      <c r="E213" s="70">
        <v>0</v>
      </c>
      <c r="F213" s="21"/>
      <c r="G213" s="66">
        <f>(E213/$AR213)</f>
        <v>0</v>
      </c>
      <c r="H213" s="21"/>
      <c r="I213" s="66">
        <f>IF(G$219,G213/G$219*100,0)</f>
        <v>0</v>
      </c>
      <c r="J213" s="70"/>
      <c r="K213" s="70">
        <v>2168047</v>
      </c>
      <c r="L213" s="21"/>
      <c r="M213" s="66">
        <f>(K213/$AR213)</f>
        <v>40.587210064211767</v>
      </c>
      <c r="N213" s="21"/>
      <c r="O213" s="66">
        <f>IF(M$219,M213/M$219*100,0)</f>
        <v>56.451947174664483</v>
      </c>
      <c r="P213" s="21"/>
      <c r="Q213" s="70">
        <v>1253752</v>
      </c>
      <c r="R213" s="21"/>
      <c r="S213" s="66">
        <f>(Q213/$AR213)</f>
        <v>23.471029821966791</v>
      </c>
      <c r="T213" s="21"/>
      <c r="U213" s="66">
        <f>IF(S$219,S213/S$219*100,0)</f>
        <v>51.663484722038319</v>
      </c>
      <c r="V213" s="21"/>
      <c r="W213" s="70">
        <f>(E213+K213+Q213)</f>
        <v>3421799</v>
      </c>
      <c r="X213" s="21"/>
      <c r="Y213" s="21"/>
      <c r="Z213" s="70">
        <v>31557</v>
      </c>
      <c r="AA213" s="21"/>
      <c r="AB213" s="71">
        <f>IF($W213,Z213/$W213*100,0)</f>
        <v>0.92223418149341918</v>
      </c>
      <c r="AC213" s="21"/>
      <c r="AD213" s="70">
        <v>0</v>
      </c>
      <c r="AE213" s="21"/>
      <c r="AF213" s="71">
        <f>IF($W213,AD213/$W213*100,0)</f>
        <v>0</v>
      </c>
      <c r="AG213" s="21"/>
      <c r="AH213" s="70">
        <v>0</v>
      </c>
      <c r="AI213" s="21"/>
      <c r="AJ213" s="71">
        <f>IF($W213,AH213/$W213*100,0)</f>
        <v>0</v>
      </c>
      <c r="AK213" s="21"/>
      <c r="AL213" s="70">
        <v>532423</v>
      </c>
      <c r="AM213" s="21"/>
      <c r="AN213" s="70">
        <v>12552524.640000001</v>
      </c>
      <c r="AO213" s="21"/>
      <c r="AP213" s="10">
        <v>91</v>
      </c>
      <c r="AQ213" s="21"/>
      <c r="AR213" s="70">
        <v>53417</v>
      </c>
    </row>
    <row r="214" spans="1:44" ht="8.85" customHeight="1" x14ac:dyDescent="0.3">
      <c r="A214" s="10">
        <v>92</v>
      </c>
      <c r="B214" s="21"/>
      <c r="C214" s="10" t="s">
        <v>214</v>
      </c>
      <c r="D214" s="21"/>
      <c r="E214" s="70">
        <v>6535</v>
      </c>
      <c r="F214" s="21"/>
      <c r="G214" s="66">
        <f>(E214/$AR214)</f>
        <v>0.36518580609108692</v>
      </c>
      <c r="H214" s="21"/>
      <c r="I214" s="66">
        <f>IF(G$219,G214/G$219*100,0)</f>
        <v>1.0037766190988351</v>
      </c>
      <c r="J214" s="70"/>
      <c r="K214" s="70">
        <v>1907325</v>
      </c>
      <c r="L214" s="21"/>
      <c r="M214" s="66">
        <f>(K214/$AR214)</f>
        <v>106.58424140821458</v>
      </c>
      <c r="N214" s="21"/>
      <c r="O214" s="66">
        <f>IF(M$219,M214/M$219*100,0)</f>
        <v>148.24591185521462</v>
      </c>
      <c r="P214" s="21"/>
      <c r="Q214" s="70">
        <v>1008036</v>
      </c>
      <c r="R214" s="21"/>
      <c r="S214" s="66">
        <f>(Q214/$AR214)</f>
        <v>56.330595138306791</v>
      </c>
      <c r="T214" s="21"/>
      <c r="U214" s="66">
        <f>IF(S$219,S214/S$219*100,0)</f>
        <v>123.99263532048002</v>
      </c>
      <c r="V214" s="21"/>
      <c r="W214" s="70">
        <f>(E214+K214+Q214)</f>
        <v>2921896</v>
      </c>
      <c r="X214" s="21"/>
      <c r="Y214" s="21"/>
      <c r="Z214" s="70">
        <v>330000</v>
      </c>
      <c r="AA214" s="21"/>
      <c r="AB214" s="71">
        <f>IF($W214,Z214/$W214*100,0)</f>
        <v>11.294036474946404</v>
      </c>
      <c r="AC214" s="21"/>
      <c r="AD214" s="70">
        <v>0</v>
      </c>
      <c r="AE214" s="21"/>
      <c r="AF214" s="71">
        <f>IF($W214,AD214/$W214*100,0)</f>
        <v>0</v>
      </c>
      <c r="AG214" s="21"/>
      <c r="AH214" s="70">
        <v>0</v>
      </c>
      <c r="AI214" s="21"/>
      <c r="AJ214" s="71">
        <f>IF($W214,AH214/$W214*100,0)</f>
        <v>0</v>
      </c>
      <c r="AK214" s="21"/>
      <c r="AL214" s="70">
        <v>463523</v>
      </c>
      <c r="AM214" s="21"/>
      <c r="AN214" s="70">
        <v>2294309.85</v>
      </c>
      <c r="AO214" s="21"/>
      <c r="AP214" s="10">
        <v>92</v>
      </c>
      <c r="AQ214" s="21"/>
      <c r="AR214" s="70">
        <v>17895</v>
      </c>
    </row>
    <row r="215" spans="1:44" ht="8.85" customHeight="1" x14ac:dyDescent="0.3">
      <c r="A215" s="10">
        <v>93</v>
      </c>
      <c r="B215" s="21"/>
      <c r="C215" s="10" t="s">
        <v>215</v>
      </c>
      <c r="D215" s="21"/>
      <c r="E215" s="70">
        <v>222177</v>
      </c>
      <c r="F215" s="21"/>
      <c r="G215" s="66">
        <f>(E215/$AR215)</f>
        <v>5.8851716465352828</v>
      </c>
      <c r="H215" s="21"/>
      <c r="I215" s="66">
        <f>IF(G$219,G215/G$219*100,0)</f>
        <v>16.176416497146249</v>
      </c>
      <c r="J215" s="70"/>
      <c r="K215" s="70">
        <v>3430692</v>
      </c>
      <c r="L215" s="21"/>
      <c r="M215" s="66">
        <f>(K215/$AR215)</f>
        <v>90.874443738080103</v>
      </c>
      <c r="N215" s="21"/>
      <c r="O215" s="66">
        <f>IF(M$219,M215/M$219*100,0)</f>
        <v>126.39546520475395</v>
      </c>
      <c r="P215" s="21"/>
      <c r="Q215" s="70">
        <v>884772</v>
      </c>
      <c r="R215" s="21"/>
      <c r="S215" s="66">
        <f>(Q215/$AR215)</f>
        <v>23.436427209154481</v>
      </c>
      <c r="T215" s="21"/>
      <c r="U215" s="66">
        <f>IF(S$219,S215/S$219*100,0)</f>
        <v>51.58731884555435</v>
      </c>
      <c r="V215" s="21"/>
      <c r="W215" s="70">
        <f>(E215+K215+Q215)</f>
        <v>4537641</v>
      </c>
      <c r="X215" s="21"/>
      <c r="Y215" s="21"/>
      <c r="Z215" s="70">
        <v>10800</v>
      </c>
      <c r="AA215" s="21"/>
      <c r="AB215" s="71">
        <f>IF($W215,Z215/$W215*100,0)</f>
        <v>0.23800913293934006</v>
      </c>
      <c r="AC215" s="21"/>
      <c r="AD215" s="70">
        <v>0</v>
      </c>
      <c r="AE215" s="21"/>
      <c r="AF215" s="71">
        <f>IF($W215,AD215/$W215*100,0)</f>
        <v>0</v>
      </c>
      <c r="AG215" s="21"/>
      <c r="AH215" s="70">
        <v>0</v>
      </c>
      <c r="AI215" s="21"/>
      <c r="AJ215" s="71">
        <f>IF($W215,AH215/$W215*100,0)</f>
        <v>0</v>
      </c>
      <c r="AK215" s="21"/>
      <c r="AL215" s="70">
        <v>441234</v>
      </c>
      <c r="AM215" s="21"/>
      <c r="AN215" s="70">
        <v>5421284.6100000003</v>
      </c>
      <c r="AO215" s="21"/>
      <c r="AP215" s="10">
        <v>93</v>
      </c>
      <c r="AQ215" s="21"/>
      <c r="AR215" s="70">
        <v>37752</v>
      </c>
    </row>
    <row r="216" spans="1:44" ht="8.85" customHeight="1" x14ac:dyDescent="0.3">
      <c r="A216" s="10">
        <v>94</v>
      </c>
      <c r="B216" s="21"/>
      <c r="C216" s="10" t="s">
        <v>216</v>
      </c>
      <c r="D216" s="21"/>
      <c r="E216" s="70">
        <v>129198</v>
      </c>
      <c r="F216" s="21"/>
      <c r="G216" s="66">
        <f>(E216/$AR216)</f>
        <v>4.5364466292134829</v>
      </c>
      <c r="H216" s="21"/>
      <c r="I216" s="66">
        <f>IF(G$219,G216/G$219*100,0)</f>
        <v>12.469211519843229</v>
      </c>
      <c r="J216" s="70"/>
      <c r="K216" s="70">
        <v>2056481</v>
      </c>
      <c r="L216" s="21"/>
      <c r="M216" s="66">
        <f>(K216/$AR216)</f>
        <v>72.207900280898883</v>
      </c>
      <c r="N216" s="21"/>
      <c r="O216" s="66">
        <f>IF(M$219,M216/M$219*100,0)</f>
        <v>100.43253935911815</v>
      </c>
      <c r="P216" s="21"/>
      <c r="Q216" s="70">
        <v>566166</v>
      </c>
      <c r="R216" s="21"/>
      <c r="S216" s="66">
        <f>(Q216/$AR216)</f>
        <v>19.879424157303372</v>
      </c>
      <c r="T216" s="21"/>
      <c r="U216" s="66">
        <f>IF(S$219,S216/S$219*100,0)</f>
        <v>43.757787111349678</v>
      </c>
      <c r="V216" s="21"/>
      <c r="W216" s="70">
        <f>(E216+K216+Q216)</f>
        <v>2751845</v>
      </c>
      <c r="X216" s="21"/>
      <c r="Y216" s="21"/>
      <c r="Z216" s="70">
        <v>22478</v>
      </c>
      <c r="AA216" s="21"/>
      <c r="AB216" s="71">
        <f>IF($W216,Z216/$W216*100,0)</f>
        <v>0.8168337969616748</v>
      </c>
      <c r="AC216" s="21"/>
      <c r="AD216" s="70">
        <v>53105</v>
      </c>
      <c r="AE216" s="21"/>
      <c r="AF216" s="71">
        <f>IF($W216,AD216/$W216*100,0)</f>
        <v>1.9297961912825758</v>
      </c>
      <c r="AG216" s="21"/>
      <c r="AH216" s="70">
        <v>0</v>
      </c>
      <c r="AI216" s="21"/>
      <c r="AJ216" s="71">
        <f>IF($W216,AH216/$W216*100,0)</f>
        <v>0</v>
      </c>
      <c r="AK216" s="21"/>
      <c r="AL216" s="70">
        <v>733796</v>
      </c>
      <c r="AM216" s="21"/>
      <c r="AN216" s="70">
        <v>6862250.4000000004</v>
      </c>
      <c r="AO216" s="21"/>
      <c r="AP216" s="10">
        <v>94</v>
      </c>
      <c r="AQ216" s="21"/>
      <c r="AR216" s="70">
        <v>28480</v>
      </c>
    </row>
    <row r="217" spans="1:44" ht="8.85" customHeight="1" x14ac:dyDescent="0.3">
      <c r="A217" s="30">
        <v>95</v>
      </c>
      <c r="B217" s="21"/>
      <c r="C217" s="10" t="s">
        <v>217</v>
      </c>
      <c r="D217" s="21"/>
      <c r="E217" s="75">
        <v>0</v>
      </c>
      <c r="F217" s="21"/>
      <c r="G217" s="66">
        <f>(E217/$AR217)</f>
        <v>0</v>
      </c>
      <c r="H217" s="21"/>
      <c r="I217" s="66">
        <f>IF(G$219,G217/G$219*100,0)</f>
        <v>0</v>
      </c>
      <c r="J217" s="70"/>
      <c r="K217" s="75">
        <v>5866202</v>
      </c>
      <c r="L217" s="21"/>
      <c r="M217" s="66">
        <f>(K217/$AR217)</f>
        <v>84.518881380840554</v>
      </c>
      <c r="N217" s="21"/>
      <c r="O217" s="66">
        <f>IF(M$219,M217/M$219*100,0)</f>
        <v>117.55563931160799</v>
      </c>
      <c r="P217" s="21"/>
      <c r="Q217" s="75">
        <v>6796616</v>
      </c>
      <c r="R217" s="21"/>
      <c r="S217" s="66">
        <f>(Q217/$AR217)</f>
        <v>97.924071059115079</v>
      </c>
      <c r="T217" s="21"/>
      <c r="U217" s="66">
        <f>IF(S$219,S217/S$219*100,0)</f>
        <v>215.5465178757313</v>
      </c>
      <c r="V217" s="21"/>
      <c r="W217" s="75">
        <f>(E217+K217+Q217)</f>
        <v>12662818</v>
      </c>
      <c r="X217" s="21"/>
      <c r="Y217" s="21"/>
      <c r="Z217" s="75">
        <v>10182</v>
      </c>
      <c r="AA217" s="21"/>
      <c r="AB217" s="71">
        <f>IF($W217,Z217/$W217*100,0)</f>
        <v>8.0408642057399865E-2</v>
      </c>
      <c r="AC217" s="21"/>
      <c r="AD217" s="75">
        <v>0</v>
      </c>
      <c r="AE217" s="21"/>
      <c r="AF217" s="71">
        <f>IF($W217,AD217/$W217*100,0)</f>
        <v>0</v>
      </c>
      <c r="AG217" s="21"/>
      <c r="AH217" s="75">
        <v>0</v>
      </c>
      <c r="AI217" s="21"/>
      <c r="AJ217" s="71">
        <f>IF($W217,AH217/$W217*100,0)</f>
        <v>0</v>
      </c>
      <c r="AK217" s="21"/>
      <c r="AL217" s="75">
        <v>6838097</v>
      </c>
      <c r="AM217" s="21"/>
      <c r="AN217" s="75">
        <v>2836473.1399999997</v>
      </c>
      <c r="AO217" s="21"/>
      <c r="AP217" s="30">
        <v>95</v>
      </c>
      <c r="AQ217" s="21"/>
      <c r="AR217" s="75">
        <v>69407</v>
      </c>
    </row>
    <row r="218" spans="1:4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row>
    <row r="219" spans="1:44" ht="8.85" customHeight="1" x14ac:dyDescent="0.3">
      <c r="A219" s="30">
        <f>A217</f>
        <v>95</v>
      </c>
      <c r="B219" s="21"/>
      <c r="C219" s="18" t="s">
        <v>65</v>
      </c>
      <c r="D219" s="21"/>
      <c r="E219" s="76">
        <f>SUM(E89:E217)</f>
        <v>213141633</v>
      </c>
      <c r="F219" s="21"/>
      <c r="G219" s="79">
        <f>(E219/$AR219)</f>
        <v>36.381182739536349</v>
      </c>
      <c r="H219" s="21"/>
      <c r="I219" s="71">
        <f>IF(G$219,G219/G$219*100,0)</f>
        <v>100</v>
      </c>
      <c r="J219" s="77"/>
      <c r="K219" s="76">
        <f>SUM(K89:K217)</f>
        <v>421212982</v>
      </c>
      <c r="L219" s="21"/>
      <c r="M219" s="79">
        <f>(K219/$AR219)</f>
        <v>71.89691781336326</v>
      </c>
      <c r="N219" s="21"/>
      <c r="O219" s="71">
        <f>IF(M$219,M219/M$219*100,0)</f>
        <v>100</v>
      </c>
      <c r="P219" s="21"/>
      <c r="Q219" s="76">
        <f>SUM(Q89:Q217)</f>
        <v>266158245</v>
      </c>
      <c r="R219" s="21"/>
      <c r="S219" s="79">
        <f>(Q219/$AR219)</f>
        <v>45.430597545338728</v>
      </c>
      <c r="T219" s="21"/>
      <c r="U219" s="71">
        <f>IF(S$219,S219/S$219*100,0)</f>
        <v>100</v>
      </c>
      <c r="V219" s="21"/>
      <c r="W219" s="76">
        <f>SUM(W89:W217)</f>
        <v>900512860</v>
      </c>
      <c r="X219" s="21"/>
      <c r="Y219" s="21"/>
      <c r="Z219" s="76">
        <f>SUM(Z89:Z217)</f>
        <v>78464522</v>
      </c>
      <c r="AA219" s="21"/>
      <c r="AB219" s="71">
        <f>IF($W219,Z219/$W219*100,0)</f>
        <v>8.7133149880835692</v>
      </c>
      <c r="AC219" s="21"/>
      <c r="AD219" s="76">
        <f>SUM(AD89:AD217)</f>
        <v>7591760</v>
      </c>
      <c r="AE219" s="21"/>
      <c r="AF219" s="71">
        <f>IF($W219,AD219/$W219*100,0)</f>
        <v>0.84304848239479879</v>
      </c>
      <c r="AG219" s="21"/>
      <c r="AH219" s="76">
        <f>SUM(AH89:AH217)</f>
        <v>1453000</v>
      </c>
      <c r="AI219" s="21"/>
      <c r="AJ219" s="71">
        <f>IF($W219,AH219/$W219*100,0)</f>
        <v>0.16135249861950887</v>
      </c>
      <c r="AK219" s="21"/>
      <c r="AL219" s="76">
        <f>SUM(AL89:AL217)</f>
        <v>358272318</v>
      </c>
      <c r="AM219" s="21"/>
      <c r="AN219" s="76">
        <f>SUM(AN89:AN217)</f>
        <v>698853546.53000009</v>
      </c>
      <c r="AO219" s="21"/>
      <c r="AP219" s="30">
        <f>AP217</f>
        <v>95</v>
      </c>
      <c r="AQ219" s="21"/>
      <c r="AR219" s="75">
        <f>SUM(AR89:AR217)</f>
        <v>5858568</v>
      </c>
    </row>
    <row r="220" spans="1:4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row>
    <row r="221" spans="1:4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row>
    <row r="222" spans="1:4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row>
    <row r="223" spans="1:4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row>
    <row r="224" spans="1:4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ht="8.8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row>
    <row r="226" spans="1:44" ht="1.6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row>
    <row r="227" spans="1:44" s="8" customFormat="1" ht="9.6" customHeight="1" x14ac:dyDescent="0.3">
      <c r="A227" s="122" t="s">
        <v>497</v>
      </c>
      <c r="AQ227" s="113" t="s">
        <v>498</v>
      </c>
    </row>
    <row r="228" spans="1:44" s="8" customFormat="1" ht="10.5" customHeight="1" x14ac:dyDescent="0.3">
      <c r="W228" s="11" t="s">
        <v>42</v>
      </c>
      <c r="Z228" s="38" t="s">
        <v>480</v>
      </c>
      <c r="AP228" s="11" t="s">
        <v>481</v>
      </c>
    </row>
    <row r="229" spans="1:44" s="8" customFormat="1" ht="10.5" customHeight="1" x14ac:dyDescent="0.3">
      <c r="A229" s="12"/>
      <c r="W229" s="11" t="s">
        <v>482</v>
      </c>
      <c r="Z229" s="38" t="s">
        <v>483</v>
      </c>
      <c r="AP229" s="11" t="s">
        <v>219</v>
      </c>
    </row>
    <row r="230" spans="1:44" s="8" customFormat="1" ht="10.5" customHeight="1" x14ac:dyDescent="0.3">
      <c r="A230" s="13"/>
      <c r="W230" s="11" t="s">
        <v>48</v>
      </c>
      <c r="Z230" s="14" t="s">
        <v>49</v>
      </c>
    </row>
    <row r="231" spans="1:44" ht="9.6" customHeight="1" x14ac:dyDescent="0.3"/>
    <row r="232" spans="1:44" ht="9.6" customHeight="1" x14ac:dyDescent="0.3">
      <c r="Z232" s="16" t="s">
        <v>484</v>
      </c>
      <c r="AA232" s="16"/>
      <c r="AB232" s="16"/>
      <c r="AC232" s="16"/>
      <c r="AD232" s="16"/>
      <c r="AE232" s="16"/>
      <c r="AF232" s="16"/>
      <c r="AG232" s="16"/>
      <c r="AH232" s="16"/>
      <c r="AI232" s="16"/>
      <c r="AJ232" s="16"/>
      <c r="AK232" s="16"/>
      <c r="AL232" s="16"/>
      <c r="AN232" s="19" t="s">
        <v>298</v>
      </c>
    </row>
    <row r="233" spans="1:44" ht="9.6" customHeight="1" x14ac:dyDescent="0.3"/>
    <row r="234" spans="1:44" ht="9.6" customHeight="1" x14ac:dyDescent="0.3">
      <c r="E234" s="17" t="s">
        <v>485</v>
      </c>
      <c r="F234" s="17"/>
      <c r="G234" s="17"/>
      <c r="H234" s="17"/>
      <c r="I234" s="17"/>
      <c r="Q234" s="17" t="s">
        <v>486</v>
      </c>
      <c r="R234" s="17"/>
      <c r="S234" s="17"/>
      <c r="T234" s="17"/>
      <c r="U234" s="17"/>
      <c r="AD234" s="16" t="s">
        <v>398</v>
      </c>
      <c r="AE234" s="16"/>
      <c r="AF234" s="16"/>
      <c r="AG234" s="16"/>
      <c r="AH234" s="16"/>
      <c r="AI234" s="16"/>
      <c r="AJ234" s="16"/>
      <c r="AN234" s="18" t="s">
        <v>487</v>
      </c>
    </row>
    <row r="235" spans="1:44" ht="9.6" customHeight="1" x14ac:dyDescent="0.3">
      <c r="E235" s="16" t="s">
        <v>488</v>
      </c>
      <c r="F235" s="16"/>
      <c r="G235" s="16"/>
      <c r="H235" s="16"/>
      <c r="I235" s="16"/>
      <c r="K235" s="16" t="s">
        <v>489</v>
      </c>
      <c r="L235" s="16"/>
      <c r="M235" s="16"/>
      <c r="N235" s="16"/>
      <c r="O235" s="16"/>
      <c r="Q235" s="16" t="s">
        <v>490</v>
      </c>
      <c r="R235" s="16"/>
      <c r="S235" s="16"/>
      <c r="T235" s="16"/>
      <c r="U235" s="16"/>
      <c r="AN235" s="18" t="s">
        <v>491</v>
      </c>
    </row>
    <row r="236" spans="1:44" ht="9.6" customHeight="1" x14ac:dyDescent="0.3">
      <c r="Z236" s="16" t="s">
        <v>433</v>
      </c>
      <c r="AA236" s="16"/>
      <c r="AB236" s="16"/>
      <c r="AD236" s="16" t="s">
        <v>59</v>
      </c>
      <c r="AE236" s="16"/>
      <c r="AF236" s="16"/>
      <c r="AH236" s="16" t="s">
        <v>60</v>
      </c>
      <c r="AI236" s="16"/>
      <c r="AJ236" s="16"/>
      <c r="AN236" s="19" t="s">
        <v>492</v>
      </c>
    </row>
    <row r="237" spans="1:44" ht="9.6" customHeight="1" x14ac:dyDescent="0.3">
      <c r="I237" s="18" t="s">
        <v>64</v>
      </c>
      <c r="O237" s="18" t="s">
        <v>64</v>
      </c>
      <c r="U237" s="18" t="s">
        <v>64</v>
      </c>
      <c r="AB237" s="18" t="s">
        <v>273</v>
      </c>
      <c r="AF237" s="18" t="s">
        <v>273</v>
      </c>
      <c r="AJ237" s="18" t="s">
        <v>273</v>
      </c>
      <c r="AL237" s="18" t="s">
        <v>410</v>
      </c>
    </row>
    <row r="238" spans="1:44" ht="9.6" customHeight="1" x14ac:dyDescent="0.3">
      <c r="A238" s="19" t="s">
        <v>71</v>
      </c>
      <c r="C238" s="19" t="s">
        <v>73</v>
      </c>
      <c r="E238" s="19" t="s">
        <v>74</v>
      </c>
      <c r="G238" s="19" t="s">
        <v>436</v>
      </c>
      <c r="I238" s="19" t="s">
        <v>80</v>
      </c>
      <c r="K238" s="19" t="s">
        <v>74</v>
      </c>
      <c r="M238" s="19" t="s">
        <v>436</v>
      </c>
      <c r="O238" s="19" t="s">
        <v>80</v>
      </c>
      <c r="Q238" s="19" t="s">
        <v>74</v>
      </c>
      <c r="S238" s="19" t="s">
        <v>436</v>
      </c>
      <c r="U238" s="19" t="s">
        <v>80</v>
      </c>
      <c r="W238" s="19" t="s">
        <v>65</v>
      </c>
      <c r="Z238" s="19" t="s">
        <v>74</v>
      </c>
      <c r="AB238" s="19" t="s">
        <v>374</v>
      </c>
      <c r="AD238" s="19" t="s">
        <v>74</v>
      </c>
      <c r="AF238" s="19" t="s">
        <v>374</v>
      </c>
      <c r="AH238" s="19" t="s">
        <v>74</v>
      </c>
      <c r="AJ238" s="19" t="s">
        <v>374</v>
      </c>
      <c r="AL238" s="19" t="s">
        <v>419</v>
      </c>
      <c r="AN238" s="19" t="s">
        <v>311</v>
      </c>
      <c r="AP238" s="19" t="s">
        <v>71</v>
      </c>
    </row>
    <row r="239" spans="1:44" ht="8.85" customHeight="1" x14ac:dyDescent="0.3"/>
    <row r="240" spans="1:44" ht="8.85" customHeight="1" x14ac:dyDescent="0.3">
      <c r="B240" s="10" t="s">
        <v>291</v>
      </c>
    </row>
    <row r="241" spans="1:44" ht="8.85" customHeight="1" x14ac:dyDescent="0.3">
      <c r="A241" s="10">
        <v>1</v>
      </c>
      <c r="B241" s="18"/>
      <c r="C241" s="10" t="s">
        <v>220</v>
      </c>
      <c r="D241" s="21"/>
      <c r="E241" s="64">
        <v>2688447</v>
      </c>
      <c r="F241" s="21"/>
      <c r="G241" s="65">
        <f>(E241/$AR241)</f>
        <v>328.21963130264925</v>
      </c>
      <c r="H241" s="21"/>
      <c r="I241" s="66">
        <f>IF(G$287,G241/G$287*100,0)</f>
        <v>138.85060182929644</v>
      </c>
      <c r="J241" s="64"/>
      <c r="K241" s="64">
        <v>269271</v>
      </c>
      <c r="L241" s="21"/>
      <c r="M241" s="65">
        <f>(K241/$AR241)</f>
        <v>32.874008057624224</v>
      </c>
      <c r="N241" s="21"/>
      <c r="O241" s="66">
        <f>IF(M$287,M241/M$287*100,0)</f>
        <v>42.400923318282871</v>
      </c>
      <c r="P241" s="21"/>
      <c r="Q241" s="64">
        <v>168573</v>
      </c>
      <c r="R241" s="21"/>
      <c r="S241" s="65">
        <f>(Q241/$AR241)</f>
        <v>20.580271029178366</v>
      </c>
      <c r="T241" s="21"/>
      <c r="U241" s="66">
        <f>IF(S$287,S241/S$287*100,0)</f>
        <v>30.838194038907339</v>
      </c>
      <c r="V241" s="21"/>
      <c r="W241" s="64">
        <f>(E241+K241+Q241)</f>
        <v>3126291</v>
      </c>
      <c r="X241" s="21"/>
      <c r="Y241" s="21"/>
      <c r="Z241" s="64">
        <v>2038043</v>
      </c>
      <c r="AA241" s="21"/>
      <c r="AB241" s="66">
        <f>IF($W241,Z241/$W241*100,0)</f>
        <v>65.190444523558426</v>
      </c>
      <c r="AC241" s="21"/>
      <c r="AD241" s="64">
        <v>14369</v>
      </c>
      <c r="AE241" s="21"/>
      <c r="AF241" s="66">
        <f>IF($W241,AD241/$W241*100,0)</f>
        <v>0.45961812256120754</v>
      </c>
      <c r="AG241" s="21"/>
      <c r="AH241" s="64">
        <v>0</v>
      </c>
      <c r="AI241" s="21"/>
      <c r="AJ241" s="66">
        <f>IF($W241,AH241/$W241*100,0)</f>
        <v>0</v>
      </c>
      <c r="AK241" s="21"/>
      <c r="AL241" s="64">
        <v>423165</v>
      </c>
      <c r="AM241" s="21"/>
      <c r="AN241" s="64">
        <v>0</v>
      </c>
      <c r="AO241" s="21"/>
      <c r="AP241" s="10">
        <v>1</v>
      </c>
      <c r="AQ241" s="21"/>
      <c r="AR241" s="70">
        <v>8191</v>
      </c>
    </row>
    <row r="242" spans="1:44" ht="8.85" customHeight="1" x14ac:dyDescent="0.3">
      <c r="A242" s="10">
        <v>2</v>
      </c>
      <c r="B242" s="18"/>
      <c r="C242" s="10" t="s">
        <v>221</v>
      </c>
      <c r="D242" s="21"/>
      <c r="E242" s="70">
        <v>2570551</v>
      </c>
      <c r="F242" s="21"/>
      <c r="G242" s="66">
        <f>(E242/$AR242)</f>
        <v>355.78560553633218</v>
      </c>
      <c r="H242" s="21"/>
      <c r="I242" s="66">
        <f>IF(G$287,G242/G$287*100,0)</f>
        <v>150.51215935761013</v>
      </c>
      <c r="J242" s="70"/>
      <c r="K242" s="70">
        <v>283364</v>
      </c>
      <c r="L242" s="21"/>
      <c r="M242" s="66">
        <f>(K242/$AR242)</f>
        <v>39.219930795847752</v>
      </c>
      <c r="N242" s="21"/>
      <c r="O242" s="66">
        <f>IF(M$287,M242/M$287*100,0)</f>
        <v>50.585899818121604</v>
      </c>
      <c r="P242" s="21"/>
      <c r="Q242" s="70">
        <v>425970</v>
      </c>
      <c r="R242" s="21"/>
      <c r="S242" s="66">
        <f>(Q242/$AR242)</f>
        <v>58.957785467128026</v>
      </c>
      <c r="T242" s="21"/>
      <c r="U242" s="66">
        <f>IF(S$287,S242/S$287*100,0)</f>
        <v>88.344396716730316</v>
      </c>
      <c r="V242" s="21"/>
      <c r="W242" s="70">
        <f>(E242+K242+Q242)</f>
        <v>3279885</v>
      </c>
      <c r="X242" s="21"/>
      <c r="Y242" s="21"/>
      <c r="Z242" s="70">
        <v>1724193</v>
      </c>
      <c r="AA242" s="21"/>
      <c r="AB242" s="66">
        <f>IF($W242,Z242/$W242*100,0)</f>
        <v>52.568702866106584</v>
      </c>
      <c r="AC242" s="21"/>
      <c r="AD242" s="70">
        <v>0</v>
      </c>
      <c r="AE242" s="21"/>
      <c r="AF242" s="66">
        <f>IF($W242,AD242/$W242*100,0)</f>
        <v>0</v>
      </c>
      <c r="AG242" s="21"/>
      <c r="AH242" s="70">
        <v>0</v>
      </c>
      <c r="AI242" s="21"/>
      <c r="AJ242" s="66">
        <f>IF($W242,AH242/$W242*100,0)</f>
        <v>0</v>
      </c>
      <c r="AK242" s="21"/>
      <c r="AL242" s="70">
        <v>0</v>
      </c>
      <c r="AM242" s="21"/>
      <c r="AN242" s="70">
        <v>0</v>
      </c>
      <c r="AO242" s="21"/>
      <c r="AP242" s="10">
        <v>2</v>
      </c>
      <c r="AQ242" s="21"/>
      <c r="AR242" s="70">
        <v>7225</v>
      </c>
    </row>
    <row r="243" spans="1:44" ht="8.85" customHeight="1" x14ac:dyDescent="0.3">
      <c r="A243" s="10">
        <v>3</v>
      </c>
      <c r="B243" s="18"/>
      <c r="C243" s="10" t="s">
        <v>135</v>
      </c>
      <c r="D243" s="21"/>
      <c r="E243" s="70">
        <v>1838711</v>
      </c>
      <c r="F243" s="21"/>
      <c r="G243" s="66">
        <f>(E243/$AR243)</f>
        <v>297.91169799092677</v>
      </c>
      <c r="H243" s="21"/>
      <c r="I243" s="66">
        <f>IF(G$287,G243/G$287*100,0)</f>
        <v>126.02908117913636</v>
      </c>
      <c r="J243" s="70"/>
      <c r="K243" s="70">
        <v>1288324</v>
      </c>
      <c r="L243" s="21"/>
      <c r="M243" s="66">
        <f>(K243/$AR243)</f>
        <v>208.73687621516527</v>
      </c>
      <c r="N243" s="21"/>
      <c r="O243" s="66">
        <f>IF(M$287,M243/M$287*100,0)</f>
        <v>269.22899898859345</v>
      </c>
      <c r="P243" s="21"/>
      <c r="Q243" s="70">
        <v>1440724</v>
      </c>
      <c r="R243" s="21"/>
      <c r="S243" s="66">
        <f>(Q243/$AR243)</f>
        <v>233.42903434867142</v>
      </c>
      <c r="T243" s="21"/>
      <c r="U243" s="66">
        <f>IF(S$287,S243/S$287*100,0)</f>
        <v>349.77818539673945</v>
      </c>
      <c r="V243" s="21"/>
      <c r="W243" s="70">
        <f>(E243+K243+Q243)</f>
        <v>4567759</v>
      </c>
      <c r="X243" s="21"/>
      <c r="Y243" s="21"/>
      <c r="Z243" s="70">
        <v>1478279</v>
      </c>
      <c r="AA243" s="21"/>
      <c r="AB243" s="66">
        <f>IF($W243,Z243/$W243*100,0)</f>
        <v>32.363331778230858</v>
      </c>
      <c r="AC243" s="21"/>
      <c r="AD243" s="70">
        <v>0</v>
      </c>
      <c r="AE243" s="21"/>
      <c r="AF243" s="66">
        <f>IF($W243,AD243/$W243*100,0)</f>
        <v>0</v>
      </c>
      <c r="AG243" s="21"/>
      <c r="AH243" s="70">
        <v>0</v>
      </c>
      <c r="AI243" s="21"/>
      <c r="AJ243" s="66">
        <f>IF($W243,AH243/$W243*100,0)</f>
        <v>0</v>
      </c>
      <c r="AK243" s="21"/>
      <c r="AL243" s="70">
        <v>878987</v>
      </c>
      <c r="AM243" s="21"/>
      <c r="AN243" s="70">
        <v>0</v>
      </c>
      <c r="AO243" s="21"/>
      <c r="AP243" s="10">
        <v>3</v>
      </c>
      <c r="AQ243" s="21"/>
      <c r="AR243" s="70">
        <v>6172</v>
      </c>
    </row>
    <row r="244" spans="1:44" ht="8.85" customHeight="1" x14ac:dyDescent="0.3">
      <c r="A244" s="10">
        <v>4</v>
      </c>
      <c r="B244" s="18"/>
      <c r="C244" s="10" t="s">
        <v>222</v>
      </c>
      <c r="D244" s="21"/>
      <c r="E244" s="70">
        <v>946677</v>
      </c>
      <c r="F244" s="21"/>
      <c r="G244" s="66">
        <f>(E244/$AR244)</f>
        <v>226.20716845878135</v>
      </c>
      <c r="H244" s="21"/>
      <c r="I244" s="66">
        <f>IF(G$287,G244/G$287*100,0)</f>
        <v>95.69507269856382</v>
      </c>
      <c r="J244" s="70"/>
      <c r="K244" s="70">
        <v>306741</v>
      </c>
      <c r="L244" s="21"/>
      <c r="M244" s="66">
        <f>(K244/$AR244)</f>
        <v>73.295340501792111</v>
      </c>
      <c r="N244" s="21"/>
      <c r="O244" s="66">
        <f>IF(M$287,M244/M$287*100,0)</f>
        <v>94.536391995656061</v>
      </c>
      <c r="P244" s="21"/>
      <c r="Q244" s="70">
        <v>98895</v>
      </c>
      <c r="R244" s="21"/>
      <c r="S244" s="66">
        <f>(Q244/$AR244)</f>
        <v>23.630824372759857</v>
      </c>
      <c r="T244" s="21"/>
      <c r="U244" s="66">
        <f>IF(S$287,S244/S$287*100,0)</f>
        <v>35.409249288958598</v>
      </c>
      <c r="V244" s="21"/>
      <c r="W244" s="70">
        <f>(E244+K244+Q244)</f>
        <v>1352313</v>
      </c>
      <c r="X244" s="21"/>
      <c r="Y244" s="21"/>
      <c r="Z244" s="70">
        <v>574569</v>
      </c>
      <c r="AA244" s="21"/>
      <c r="AB244" s="66">
        <f>IF($W244,Z244/$W244*100,0)</f>
        <v>42.487870781394541</v>
      </c>
      <c r="AC244" s="21"/>
      <c r="AD244" s="70">
        <v>0</v>
      </c>
      <c r="AE244" s="21"/>
      <c r="AF244" s="66">
        <f>IF($W244,AD244/$W244*100,0)</f>
        <v>0</v>
      </c>
      <c r="AG244" s="21"/>
      <c r="AH244" s="70">
        <v>0</v>
      </c>
      <c r="AI244" s="21"/>
      <c r="AJ244" s="66">
        <f>IF($W244,AH244/$W244*100,0)</f>
        <v>0</v>
      </c>
      <c r="AK244" s="21"/>
      <c r="AL244" s="70">
        <v>13975</v>
      </c>
      <c r="AM244" s="21"/>
      <c r="AN244" s="70">
        <v>117.47</v>
      </c>
      <c r="AO244" s="21"/>
      <c r="AP244" s="10">
        <v>4</v>
      </c>
      <c r="AQ244" s="21"/>
      <c r="AR244" s="70">
        <v>4185</v>
      </c>
    </row>
    <row r="245" spans="1:44" ht="8.85" customHeight="1" x14ac:dyDescent="0.3">
      <c r="A245" s="10">
        <v>5</v>
      </c>
      <c r="B245" s="18"/>
      <c r="C245" s="10" t="s">
        <v>223</v>
      </c>
      <c r="D245" s="21"/>
      <c r="E245" s="70">
        <v>1136256</v>
      </c>
      <c r="F245" s="21"/>
      <c r="G245" s="66">
        <f>(E245/$AR245)</f>
        <v>202.39686498040612</v>
      </c>
      <c r="H245" s="21"/>
      <c r="I245" s="66">
        <f>IF(G$287,G245/G$287*100,0)</f>
        <v>85.622320637423158</v>
      </c>
      <c r="J245" s="70"/>
      <c r="K245" s="70">
        <v>217729</v>
      </c>
      <c r="L245" s="21"/>
      <c r="M245" s="66">
        <f>(K245/$AR245)</f>
        <v>38.783220520128253</v>
      </c>
      <c r="N245" s="21"/>
      <c r="O245" s="66">
        <f>IF(M$287,M245/M$287*100,0)</f>
        <v>50.022630536182191</v>
      </c>
      <c r="P245" s="21"/>
      <c r="Q245" s="70">
        <v>140502</v>
      </c>
      <c r="R245" s="21"/>
      <c r="S245" s="66">
        <f>(Q245/$AR245)</f>
        <v>25.027075169219806</v>
      </c>
      <c r="T245" s="21"/>
      <c r="U245" s="66">
        <f>IF(S$287,S245/S$287*100,0)</f>
        <v>37.501440053947263</v>
      </c>
      <c r="V245" s="21"/>
      <c r="W245" s="70">
        <f>(E245+K245+Q245)</f>
        <v>1494487</v>
      </c>
      <c r="X245" s="21"/>
      <c r="Y245" s="21"/>
      <c r="Z245" s="70">
        <v>920006</v>
      </c>
      <c r="AA245" s="21"/>
      <c r="AB245" s="71">
        <f>IF($W245,Z245/$W245*100,0)</f>
        <v>61.559986804836711</v>
      </c>
      <c r="AC245" s="21"/>
      <c r="AD245" s="70">
        <v>0</v>
      </c>
      <c r="AE245" s="21"/>
      <c r="AF245" s="71">
        <f>IF($W245,AD245/$W245*100,0)</f>
        <v>0</v>
      </c>
      <c r="AG245" s="21"/>
      <c r="AH245" s="70">
        <v>0</v>
      </c>
      <c r="AI245" s="21"/>
      <c r="AJ245" s="71">
        <f>IF($W245,AH245/$W245*100,0)</f>
        <v>0</v>
      </c>
      <c r="AK245" s="21"/>
      <c r="AL245" s="70">
        <v>304492</v>
      </c>
      <c r="AM245" s="21"/>
      <c r="AN245" s="70">
        <v>0</v>
      </c>
      <c r="AO245" s="21"/>
      <c r="AP245" s="10">
        <v>5</v>
      </c>
      <c r="AQ245" s="21"/>
      <c r="AR245" s="70">
        <v>5614</v>
      </c>
    </row>
    <row r="246" spans="1:44" ht="8.85" customHeight="1" x14ac:dyDescent="0.3">
      <c r="A246" s="41"/>
      <c r="D246" s="21"/>
      <c r="E246" s="21"/>
      <c r="F246" s="21"/>
      <c r="G246" s="21"/>
      <c r="H246" s="21"/>
      <c r="I246" s="21"/>
      <c r="J246" s="21"/>
      <c r="K246" s="21"/>
      <c r="L246" s="21"/>
      <c r="M246" s="66"/>
      <c r="N246" s="21"/>
      <c r="O246" s="66"/>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9"/>
      <c r="AQ246" s="21"/>
      <c r="AR246" s="21"/>
    </row>
    <row r="247" spans="1:44" ht="8.85" customHeight="1" x14ac:dyDescent="0.3">
      <c r="A247" s="10">
        <v>6</v>
      </c>
      <c r="B247" s="18"/>
      <c r="C247" s="10" t="s">
        <v>224</v>
      </c>
      <c r="D247" s="21"/>
      <c r="E247" s="70">
        <v>4911460</v>
      </c>
      <c r="F247" s="21"/>
      <c r="G247" s="66">
        <f>(E247/$AR247)</f>
        <v>115.238385734397</v>
      </c>
      <c r="H247" s="21"/>
      <c r="I247" s="66">
        <f>IF(G$287,G247/G$287*100,0)</f>
        <v>48.750646478861242</v>
      </c>
      <c r="J247" s="70"/>
      <c r="K247" s="70">
        <v>3280456</v>
      </c>
      <c r="L247" s="21"/>
      <c r="M247" s="66">
        <f>(K247/$AR247)</f>
        <v>76.969873298920689</v>
      </c>
      <c r="N247" s="21"/>
      <c r="O247" s="66">
        <f>IF(M$287,M247/M$287*100,0)</f>
        <v>99.27580749645108</v>
      </c>
      <c r="P247" s="21"/>
      <c r="Q247" s="70">
        <v>781663</v>
      </c>
      <c r="R247" s="21"/>
      <c r="S247" s="66">
        <f>(Q247/$AR247)</f>
        <v>18.34028625058658</v>
      </c>
      <c r="T247" s="21"/>
      <c r="U247" s="66">
        <f>IF(S$287,S247/S$287*100,0)</f>
        <v>27.481722923999474</v>
      </c>
      <c r="V247" s="21"/>
      <c r="W247" s="70">
        <f>(E247+K247+Q247)</f>
        <v>8973579</v>
      </c>
      <c r="X247" s="21"/>
      <c r="Y247" s="21"/>
      <c r="Z247" s="70">
        <v>3382850</v>
      </c>
      <c r="AA247" s="21"/>
      <c r="AB247" s="71">
        <f>IF($W247,Z247/$W247*100,0)</f>
        <v>37.697890663245957</v>
      </c>
      <c r="AC247" s="21"/>
      <c r="AD247" s="70">
        <v>0</v>
      </c>
      <c r="AE247" s="21"/>
      <c r="AF247" s="71">
        <f>IF($W247,AD247/$W247*100,0)</f>
        <v>0</v>
      </c>
      <c r="AG247" s="21"/>
      <c r="AH247" s="70">
        <v>0</v>
      </c>
      <c r="AI247" s="21"/>
      <c r="AJ247" s="71">
        <f>IF($W247,AH247/$W247*100,0)</f>
        <v>0</v>
      </c>
      <c r="AK247" s="21"/>
      <c r="AL247" s="70">
        <v>4254249</v>
      </c>
      <c r="AM247" s="21"/>
      <c r="AN247" s="70">
        <v>5025</v>
      </c>
      <c r="AO247" s="21"/>
      <c r="AP247" s="10">
        <v>6</v>
      </c>
      <c r="AQ247" s="21"/>
      <c r="AR247" s="70">
        <v>42620</v>
      </c>
    </row>
    <row r="248" spans="1:44" ht="8.85" customHeight="1" x14ac:dyDescent="0.3">
      <c r="A248" s="10">
        <v>7</v>
      </c>
      <c r="B248" s="18"/>
      <c r="C248" s="10" t="s">
        <v>225</v>
      </c>
      <c r="D248" s="21"/>
      <c r="E248" s="70">
        <v>1444563</v>
      </c>
      <c r="F248" s="21"/>
      <c r="G248" s="66">
        <f>(E248/$AR248)</f>
        <v>398.940347970174</v>
      </c>
      <c r="H248" s="21"/>
      <c r="I248" s="66">
        <f>IF(G$287,G248/G$287*100,0)</f>
        <v>168.76841641007744</v>
      </c>
      <c r="J248" s="70"/>
      <c r="K248" s="70">
        <v>345804</v>
      </c>
      <c r="L248" s="21"/>
      <c r="M248" s="66">
        <f>(K248/$AR248)</f>
        <v>95.499585749792871</v>
      </c>
      <c r="N248" s="21"/>
      <c r="O248" s="66">
        <f>IF(M$287,M248/M$287*100,0)</f>
        <v>123.17544624333172</v>
      </c>
      <c r="P248" s="21"/>
      <c r="Q248" s="70">
        <v>539362</v>
      </c>
      <c r="R248" s="21"/>
      <c r="S248" s="66">
        <f>(Q248/$AR248)</f>
        <v>148.95388014360674</v>
      </c>
      <c r="T248" s="21"/>
      <c r="U248" s="66">
        <f>IF(S$287,S248/S$287*100,0)</f>
        <v>223.19767568678509</v>
      </c>
      <c r="V248" s="21"/>
      <c r="W248" s="70">
        <f>(E248+K248+Q248)</f>
        <v>2329729</v>
      </c>
      <c r="X248" s="21"/>
      <c r="Y248" s="21"/>
      <c r="Z248" s="70">
        <v>1100058</v>
      </c>
      <c r="AA248" s="21"/>
      <c r="AB248" s="71">
        <f>IF($W248,Z248/$W248*100,0)</f>
        <v>47.218281611294707</v>
      </c>
      <c r="AC248" s="21"/>
      <c r="AD248" s="70">
        <v>0</v>
      </c>
      <c r="AE248" s="21"/>
      <c r="AF248" s="71">
        <f>IF($W248,AD248/$W248*100,0)</f>
        <v>0</v>
      </c>
      <c r="AG248" s="21"/>
      <c r="AH248" s="70">
        <v>0</v>
      </c>
      <c r="AI248" s="21"/>
      <c r="AJ248" s="71">
        <f>IF($W248,AH248/$W248*100,0)</f>
        <v>0</v>
      </c>
      <c r="AK248" s="21"/>
      <c r="AL248" s="70">
        <v>595307</v>
      </c>
      <c r="AM248" s="21"/>
      <c r="AN248" s="70">
        <v>1619.05</v>
      </c>
      <c r="AO248" s="21"/>
      <c r="AP248" s="10">
        <v>7</v>
      </c>
      <c r="AQ248" s="21"/>
      <c r="AR248" s="70">
        <v>3621</v>
      </c>
    </row>
    <row r="249" spans="1:44" ht="8.85" customHeight="1" x14ac:dyDescent="0.3">
      <c r="A249" s="10">
        <v>8</v>
      </c>
      <c r="B249" s="18"/>
      <c r="C249" s="10" t="s">
        <v>226</v>
      </c>
      <c r="D249" s="21"/>
      <c r="E249" s="70">
        <v>1701510</v>
      </c>
      <c r="F249" s="21"/>
      <c r="G249" s="66">
        <f>(E249/$AR249)</f>
        <v>312.54775900073474</v>
      </c>
      <c r="H249" s="21"/>
      <c r="I249" s="66">
        <f>IF(G$287,G249/G$287*100,0)</f>
        <v>132.22074580186646</v>
      </c>
      <c r="J249" s="70"/>
      <c r="K249" s="70">
        <v>331385</v>
      </c>
      <c r="L249" s="21"/>
      <c r="M249" s="66">
        <f>(K249/$AR249)</f>
        <v>60.871601763409259</v>
      </c>
      <c r="N249" s="21"/>
      <c r="O249" s="66">
        <f>IF(M$287,M249/M$287*100,0)</f>
        <v>78.512243292851949</v>
      </c>
      <c r="P249" s="21"/>
      <c r="Q249" s="70">
        <v>116562</v>
      </c>
      <c r="R249" s="21"/>
      <c r="S249" s="66">
        <f>(Q249/$AR249)</f>
        <v>21.411094783247613</v>
      </c>
      <c r="T249" s="21"/>
      <c r="U249" s="66">
        <f>IF(S$287,S249/S$287*100,0)</f>
        <v>32.083129253987629</v>
      </c>
      <c r="V249" s="21"/>
      <c r="W249" s="70">
        <f>(E249+K249+Q249)</f>
        <v>2149457</v>
      </c>
      <c r="X249" s="21"/>
      <c r="Y249" s="21"/>
      <c r="Z249" s="70">
        <v>1587222</v>
      </c>
      <c r="AA249" s="21"/>
      <c r="AB249" s="71">
        <f>IF($W249,Z249/$W249*100,0)</f>
        <v>73.842928702458337</v>
      </c>
      <c r="AC249" s="21"/>
      <c r="AD249" s="70">
        <v>0</v>
      </c>
      <c r="AE249" s="21"/>
      <c r="AF249" s="71">
        <f>IF($W249,AD249/$W249*100,0)</f>
        <v>0</v>
      </c>
      <c r="AG249" s="21"/>
      <c r="AH249" s="70">
        <v>0</v>
      </c>
      <c r="AI249" s="21"/>
      <c r="AJ249" s="71">
        <f>IF($W249,AH249/$W249*100,0)</f>
        <v>0</v>
      </c>
      <c r="AK249" s="21"/>
      <c r="AL249" s="70">
        <v>399209</v>
      </c>
      <c r="AM249" s="21"/>
      <c r="AN249" s="70">
        <v>0</v>
      </c>
      <c r="AO249" s="21"/>
      <c r="AP249" s="10">
        <v>8</v>
      </c>
      <c r="AQ249" s="21"/>
      <c r="AR249" s="70">
        <v>5444</v>
      </c>
    </row>
    <row r="250" spans="1:44" ht="8.85" customHeight="1" x14ac:dyDescent="0.3">
      <c r="A250" s="10">
        <v>9</v>
      </c>
      <c r="B250" s="18"/>
      <c r="C250" s="10" t="s">
        <v>227</v>
      </c>
      <c r="D250" s="21"/>
      <c r="E250" s="70">
        <v>914919</v>
      </c>
      <c r="F250" s="21"/>
      <c r="G250" s="66">
        <f>(E250/$AR250)</f>
        <v>162.10471296952517</v>
      </c>
      <c r="H250" s="21"/>
      <c r="I250" s="66">
        <f>IF(G$287,G250/G$287*100,0)</f>
        <v>68.577058800084785</v>
      </c>
      <c r="J250" s="70"/>
      <c r="K250" s="70">
        <v>575503</v>
      </c>
      <c r="L250" s="21"/>
      <c r="M250" s="66">
        <f>(K250/$AR250)</f>
        <v>101.96722182849044</v>
      </c>
      <c r="N250" s="21"/>
      <c r="O250" s="66">
        <f>IF(M$287,M250/M$287*100,0)</f>
        <v>131.51740871236549</v>
      </c>
      <c r="P250" s="21"/>
      <c r="Q250" s="70">
        <v>454320</v>
      </c>
      <c r="R250" s="21"/>
      <c r="S250" s="66">
        <f>(Q250/$AR250)</f>
        <v>80.496102055279948</v>
      </c>
      <c r="T250" s="21"/>
      <c r="U250" s="66">
        <f>IF(S$287,S250/S$287*100,0)</f>
        <v>120.61815954886941</v>
      </c>
      <c r="V250" s="21"/>
      <c r="W250" s="70">
        <f>(E250+K250+Q250)</f>
        <v>1944742</v>
      </c>
      <c r="X250" s="21"/>
      <c r="Y250" s="21"/>
      <c r="Z250" s="70">
        <v>497250</v>
      </c>
      <c r="AA250" s="21"/>
      <c r="AB250" s="71">
        <f>IF($W250,Z250/$W250*100,0)</f>
        <v>25.568944363828212</v>
      </c>
      <c r="AC250" s="21"/>
      <c r="AD250" s="70">
        <v>83791</v>
      </c>
      <c r="AE250" s="21"/>
      <c r="AF250" s="71">
        <f>IF($W250,AD250/$W250*100,0)</f>
        <v>4.3085920908788928</v>
      </c>
      <c r="AG250" s="21"/>
      <c r="AH250" s="70">
        <v>0</v>
      </c>
      <c r="AI250" s="21"/>
      <c r="AJ250" s="71">
        <f>IF($W250,AH250/$W250*100,0)</f>
        <v>0</v>
      </c>
      <c r="AK250" s="21"/>
      <c r="AL250" s="70">
        <v>726254</v>
      </c>
      <c r="AM250" s="21"/>
      <c r="AN250" s="70">
        <v>0</v>
      </c>
      <c r="AO250" s="21"/>
      <c r="AP250" s="10">
        <v>9</v>
      </c>
      <c r="AQ250" s="21"/>
      <c r="AR250" s="70">
        <v>5644</v>
      </c>
    </row>
    <row r="251" spans="1:44" ht="8.85" customHeight="1" x14ac:dyDescent="0.3">
      <c r="A251" s="10">
        <v>10</v>
      </c>
      <c r="B251" s="18"/>
      <c r="C251" s="10" t="s">
        <v>228</v>
      </c>
      <c r="D251" s="21"/>
      <c r="E251" s="70">
        <v>277070</v>
      </c>
      <c r="F251" s="21"/>
      <c r="G251" s="66">
        <f>(E251/$AR251)</f>
        <v>75.066377675426708</v>
      </c>
      <c r="H251" s="21"/>
      <c r="I251" s="66">
        <f>IF(G$287,G251/G$287*100,0)</f>
        <v>31.756210547221254</v>
      </c>
      <c r="J251" s="70"/>
      <c r="K251" s="70">
        <v>195484</v>
      </c>
      <c r="L251" s="21"/>
      <c r="M251" s="66">
        <f>(K251/$AR251)</f>
        <v>52.962340829043619</v>
      </c>
      <c r="N251" s="21"/>
      <c r="O251" s="66">
        <f>IF(M$287,M251/M$287*100,0)</f>
        <v>68.310871869127709</v>
      </c>
      <c r="P251" s="21"/>
      <c r="Q251" s="70">
        <v>0</v>
      </c>
      <c r="R251" s="21"/>
      <c r="S251" s="66">
        <f>(Q251/$AR251)</f>
        <v>0</v>
      </c>
      <c r="T251" s="21"/>
      <c r="U251" s="66">
        <f>IF(S$287,S251/S$287*100,0)</f>
        <v>0</v>
      </c>
      <c r="V251" s="21"/>
      <c r="W251" s="70">
        <f>(E251+K251+Q251)</f>
        <v>472554</v>
      </c>
      <c r="X251" s="21"/>
      <c r="Y251" s="21"/>
      <c r="Z251" s="70">
        <v>480940</v>
      </c>
      <c r="AA251" s="21"/>
      <c r="AB251" s="71">
        <f>IF($W251,Z251/$W251*100,0)</f>
        <v>101.77461200201459</v>
      </c>
      <c r="AC251" s="21"/>
      <c r="AD251" s="70">
        <v>0</v>
      </c>
      <c r="AE251" s="21"/>
      <c r="AF251" s="71">
        <f>IF($W251,AD251/$W251*100,0)</f>
        <v>0</v>
      </c>
      <c r="AG251" s="21"/>
      <c r="AH251" s="70">
        <v>0</v>
      </c>
      <c r="AI251" s="21"/>
      <c r="AJ251" s="71">
        <f>IF($W251,AH251/$W251*100,0)</f>
        <v>0</v>
      </c>
      <c r="AK251" s="21"/>
      <c r="AL251" s="70">
        <v>154618</v>
      </c>
      <c r="AM251" s="21"/>
      <c r="AN251" s="70">
        <v>386.07</v>
      </c>
      <c r="AO251" s="21"/>
      <c r="AP251" s="10">
        <v>10</v>
      </c>
      <c r="AQ251" s="21"/>
      <c r="AR251" s="70">
        <v>3691</v>
      </c>
    </row>
    <row r="252" spans="1:4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9"/>
      <c r="AQ252" s="21"/>
      <c r="AR252" s="21"/>
    </row>
    <row r="253" spans="1:44" ht="8.85" customHeight="1" x14ac:dyDescent="0.3">
      <c r="A253" s="10">
        <v>11</v>
      </c>
      <c r="B253" s="18"/>
      <c r="C253" s="10" t="s">
        <v>229</v>
      </c>
      <c r="D253" s="21"/>
      <c r="E253" s="70">
        <v>3517182</v>
      </c>
      <c r="F253" s="21"/>
      <c r="G253" s="66">
        <f>(E253/$AR253)</f>
        <v>167.15850007128938</v>
      </c>
      <c r="H253" s="21"/>
      <c r="I253" s="66">
        <f>IF(G$287,G253/G$287*100,0)</f>
        <v>70.715021656883081</v>
      </c>
      <c r="J253" s="70"/>
      <c r="K253" s="70">
        <v>3190080</v>
      </c>
      <c r="L253" s="21"/>
      <c r="M253" s="66">
        <f>(K253/$AR253)</f>
        <v>151.61256594268335</v>
      </c>
      <c r="N253" s="21"/>
      <c r="O253" s="66">
        <f>IF(M$287,M253/M$287*100,0)</f>
        <v>195.55001542116202</v>
      </c>
      <c r="P253" s="21"/>
      <c r="Q253" s="70">
        <v>752415</v>
      </c>
      <c r="R253" s="21"/>
      <c r="S253" s="66">
        <f>(Q253/$AR253)</f>
        <v>35.759469606957843</v>
      </c>
      <c r="T253" s="21"/>
      <c r="U253" s="66">
        <f>IF(S$287,S253/S$287*100,0)</f>
        <v>53.583233228770624</v>
      </c>
      <c r="V253" s="21"/>
      <c r="W253" s="70">
        <f>(E253+K253+Q253)</f>
        <v>7459677</v>
      </c>
      <c r="X253" s="21"/>
      <c r="Y253" s="21"/>
      <c r="Z253" s="70">
        <v>4128343</v>
      </c>
      <c r="AA253" s="21"/>
      <c r="AB253" s="71">
        <f>IF($W253,Z253/$W253*100,0)</f>
        <v>55.342114678691857</v>
      </c>
      <c r="AC253" s="21"/>
      <c r="AD253" s="70">
        <v>0</v>
      </c>
      <c r="AE253" s="21"/>
      <c r="AF253" s="71">
        <f>IF($W253,AD253/$W253*100,0)</f>
        <v>0</v>
      </c>
      <c r="AG253" s="21"/>
      <c r="AH253" s="70">
        <v>0</v>
      </c>
      <c r="AI253" s="21"/>
      <c r="AJ253" s="71">
        <f>IF($W253,AH253/$W253*100,0)</f>
        <v>0</v>
      </c>
      <c r="AK253" s="21"/>
      <c r="AL253" s="70">
        <v>4608300</v>
      </c>
      <c r="AM253" s="21"/>
      <c r="AN253" s="70">
        <v>123234.23999999999</v>
      </c>
      <c r="AO253" s="21"/>
      <c r="AP253" s="10">
        <v>11</v>
      </c>
      <c r="AQ253" s="21"/>
      <c r="AR253" s="70">
        <v>21041</v>
      </c>
    </row>
    <row r="254" spans="1:44" ht="8.85" customHeight="1" x14ac:dyDescent="0.3">
      <c r="A254" s="10">
        <v>12</v>
      </c>
      <c r="B254" s="18"/>
      <c r="C254" s="10" t="s">
        <v>230</v>
      </c>
      <c r="D254" s="21"/>
      <c r="E254" s="70">
        <v>1003426</v>
      </c>
      <c r="F254" s="21"/>
      <c r="G254" s="66">
        <f>(E254/$AR254)</f>
        <v>258.3486096807415</v>
      </c>
      <c r="H254" s="21"/>
      <c r="I254" s="66">
        <f>IF(G$287,G254/G$287*100,0)</f>
        <v>109.29224371364839</v>
      </c>
      <c r="J254" s="70"/>
      <c r="K254" s="70">
        <v>0</v>
      </c>
      <c r="L254" s="21"/>
      <c r="M254" s="66">
        <f>(K254/$AR254)</f>
        <v>0</v>
      </c>
      <c r="N254" s="21"/>
      <c r="O254" s="66">
        <f>IF(M$287,M254/M$287*100,0)</f>
        <v>0</v>
      </c>
      <c r="P254" s="21"/>
      <c r="Q254" s="70">
        <v>98854</v>
      </c>
      <c r="R254" s="21"/>
      <c r="S254" s="66">
        <f>(Q254/$AR254)</f>
        <v>25.451596292481977</v>
      </c>
      <c r="T254" s="21"/>
      <c r="U254" s="66">
        <f>IF(S$287,S254/S$287*100,0)</f>
        <v>38.137557272919402</v>
      </c>
      <c r="V254" s="21"/>
      <c r="W254" s="70">
        <f>(E254+K254+Q254)</f>
        <v>1102280</v>
      </c>
      <c r="X254" s="21"/>
      <c r="Y254" s="21"/>
      <c r="Z254" s="70">
        <v>618980</v>
      </c>
      <c r="AA254" s="21"/>
      <c r="AB254" s="71">
        <f>IF($W254,Z254/$W254*100,0)</f>
        <v>56.154516093914431</v>
      </c>
      <c r="AC254" s="21"/>
      <c r="AD254" s="70">
        <v>0</v>
      </c>
      <c r="AE254" s="21"/>
      <c r="AF254" s="71">
        <f>IF($W254,AD254/$W254*100,0)</f>
        <v>0</v>
      </c>
      <c r="AG254" s="21"/>
      <c r="AH254" s="70">
        <v>0</v>
      </c>
      <c r="AI254" s="21"/>
      <c r="AJ254" s="71">
        <f>IF($W254,AH254/$W254*100,0)</f>
        <v>0</v>
      </c>
      <c r="AK254" s="21"/>
      <c r="AL254" s="70">
        <v>225</v>
      </c>
      <c r="AM254" s="21"/>
      <c r="AN254" s="70">
        <v>0</v>
      </c>
      <c r="AO254" s="21"/>
      <c r="AP254" s="10">
        <v>12</v>
      </c>
      <c r="AQ254" s="21"/>
      <c r="AR254" s="70">
        <v>3884</v>
      </c>
    </row>
    <row r="255" spans="1:44" ht="8.85" customHeight="1" x14ac:dyDescent="0.3">
      <c r="A255" s="10">
        <v>13</v>
      </c>
      <c r="B255" s="18"/>
      <c r="C255" s="10" t="s">
        <v>231</v>
      </c>
      <c r="D255" s="21"/>
      <c r="E255" s="70">
        <v>901659</v>
      </c>
      <c r="F255" s="21"/>
      <c r="G255" s="66">
        <f>(E255/$AR255)</f>
        <v>254.56211180124222</v>
      </c>
      <c r="H255" s="21"/>
      <c r="I255" s="66">
        <f>IF(G$287,G255/G$287*100,0)</f>
        <v>107.69039708641532</v>
      </c>
      <c r="J255" s="70"/>
      <c r="K255" s="70">
        <v>151340</v>
      </c>
      <c r="L255" s="21"/>
      <c r="M255" s="66">
        <f>(K255/$AR255)</f>
        <v>42.727272727272727</v>
      </c>
      <c r="N255" s="21"/>
      <c r="O255" s="66">
        <f>IF(M$287,M255/M$287*100,0)</f>
        <v>55.109672399325262</v>
      </c>
      <c r="P255" s="21"/>
      <c r="Q255" s="70">
        <v>332052</v>
      </c>
      <c r="R255" s="21"/>
      <c r="S255" s="66">
        <f>(Q255/$AR255)</f>
        <v>93.747035573122531</v>
      </c>
      <c r="T255" s="21"/>
      <c r="U255" s="66">
        <f>IF(S$287,S255/S$287*100,0)</f>
        <v>140.47381929409505</v>
      </c>
      <c r="V255" s="21"/>
      <c r="W255" s="70">
        <f>(E255+K255+Q255)</f>
        <v>1385051</v>
      </c>
      <c r="X255" s="21"/>
      <c r="Y255" s="21"/>
      <c r="Z255" s="70">
        <v>943712</v>
      </c>
      <c r="AA255" s="21"/>
      <c r="AB255" s="71">
        <f>IF($W255,Z255/$W255*100,0)</f>
        <v>68.135541579335353</v>
      </c>
      <c r="AC255" s="21"/>
      <c r="AD255" s="70">
        <v>0</v>
      </c>
      <c r="AE255" s="21"/>
      <c r="AF255" s="71">
        <f>IF($W255,AD255/$W255*100,0)</f>
        <v>0</v>
      </c>
      <c r="AG255" s="21"/>
      <c r="AH255" s="70">
        <v>0</v>
      </c>
      <c r="AI255" s="21"/>
      <c r="AJ255" s="71">
        <f>IF($W255,AH255/$W255*100,0)</f>
        <v>0</v>
      </c>
      <c r="AK255" s="21"/>
      <c r="AL255" s="70">
        <v>1525</v>
      </c>
      <c r="AM255" s="21"/>
      <c r="AN255" s="70">
        <v>0</v>
      </c>
      <c r="AO255" s="21"/>
      <c r="AP255" s="10">
        <v>13</v>
      </c>
      <c r="AQ255" s="21"/>
      <c r="AR255" s="70">
        <v>3542</v>
      </c>
    </row>
    <row r="256" spans="1:44" ht="8.85" customHeight="1" x14ac:dyDescent="0.3">
      <c r="A256" s="10">
        <v>14</v>
      </c>
      <c r="B256" s="18"/>
      <c r="C256" s="10" t="s">
        <v>149</v>
      </c>
      <c r="D256" s="21"/>
      <c r="E256" s="70">
        <v>3444273</v>
      </c>
      <c r="F256" s="21"/>
      <c r="G256" s="66">
        <f>(E256/$AR256)</f>
        <v>210.28591489101899</v>
      </c>
      <c r="H256" s="21"/>
      <c r="I256" s="66">
        <f>IF(G$287,G256/G$287*100,0)</f>
        <v>88.95971798810109</v>
      </c>
      <c r="J256" s="70"/>
      <c r="K256" s="70">
        <v>497191</v>
      </c>
      <c r="L256" s="21"/>
      <c r="M256" s="66">
        <f>(K256/$AR256)</f>
        <v>30.355394102204041</v>
      </c>
      <c r="N256" s="21"/>
      <c r="O256" s="66">
        <f>IF(M$287,M256/M$287*100,0)</f>
        <v>39.152412914411961</v>
      </c>
      <c r="P256" s="21"/>
      <c r="Q256" s="70">
        <v>759352</v>
      </c>
      <c r="R256" s="21"/>
      <c r="S256" s="66">
        <f>(Q256/$AR256)</f>
        <v>46.361316319677634</v>
      </c>
      <c r="T256" s="21"/>
      <c r="U256" s="66">
        <f>IF(S$287,S256/S$287*100,0)</f>
        <v>69.46940915104453</v>
      </c>
      <c r="V256" s="21"/>
      <c r="W256" s="70">
        <f>(E256+K256+Q256)</f>
        <v>4700816</v>
      </c>
      <c r="X256" s="21"/>
      <c r="Y256" s="21"/>
      <c r="Z256" s="70">
        <v>2069766</v>
      </c>
      <c r="AA256" s="21"/>
      <c r="AB256" s="71">
        <f>IF($W256,Z256/$W256*100,0)</f>
        <v>44.029930122770175</v>
      </c>
      <c r="AC256" s="21"/>
      <c r="AD256" s="70">
        <v>0</v>
      </c>
      <c r="AE256" s="21"/>
      <c r="AF256" s="71">
        <f>IF($W256,AD256/$W256*100,0)</f>
        <v>0</v>
      </c>
      <c r="AG256" s="21"/>
      <c r="AH256" s="70">
        <v>0</v>
      </c>
      <c r="AI256" s="21"/>
      <c r="AJ256" s="71">
        <f>IF($W256,AH256/$W256*100,0)</f>
        <v>0</v>
      </c>
      <c r="AK256" s="21"/>
      <c r="AL256" s="70">
        <v>261885</v>
      </c>
      <c r="AM256" s="21"/>
      <c r="AN256" s="70">
        <v>2747.3</v>
      </c>
      <c r="AO256" s="21"/>
      <c r="AP256" s="10">
        <v>14</v>
      </c>
      <c r="AQ256" s="21"/>
      <c r="AR256" s="70">
        <v>16379</v>
      </c>
    </row>
    <row r="257" spans="1:44" ht="8.85" customHeight="1" x14ac:dyDescent="0.3">
      <c r="A257" s="10">
        <v>15</v>
      </c>
      <c r="B257" s="18"/>
      <c r="C257" s="10" t="s">
        <v>232</v>
      </c>
      <c r="D257" s="21"/>
      <c r="E257" s="70">
        <v>302877</v>
      </c>
      <c r="F257" s="21"/>
      <c r="G257" s="66">
        <f>(E257/$AR257)</f>
        <v>61.05160249949607</v>
      </c>
      <c r="H257" s="21"/>
      <c r="I257" s="66">
        <f>IF(G$287,G257/G$287*100,0)</f>
        <v>25.827375760718507</v>
      </c>
      <c r="J257" s="70"/>
      <c r="K257" s="70">
        <v>0</v>
      </c>
      <c r="L257" s="21"/>
      <c r="M257" s="66">
        <f>(K257/$AR257)</f>
        <v>0</v>
      </c>
      <c r="N257" s="21"/>
      <c r="O257" s="66">
        <f>IF(M$287,M257/M$287*100,0)</f>
        <v>0</v>
      </c>
      <c r="P257" s="21"/>
      <c r="Q257" s="70">
        <v>820168</v>
      </c>
      <c r="R257" s="21"/>
      <c r="S257" s="66">
        <f>(Q257/$AR257)</f>
        <v>165.32312033864142</v>
      </c>
      <c r="T257" s="21"/>
      <c r="U257" s="66">
        <f>IF(S$287,S257/S$287*100,0)</f>
        <v>247.72591463408889</v>
      </c>
      <c r="V257" s="21"/>
      <c r="W257" s="70">
        <f>(E257+K257+Q257)</f>
        <v>1123045</v>
      </c>
      <c r="X257" s="21"/>
      <c r="Y257" s="21"/>
      <c r="Z257" s="70">
        <v>380808</v>
      </c>
      <c r="AA257" s="21"/>
      <c r="AB257" s="71">
        <f>IF($W257,Z257/$W257*100,0)</f>
        <v>33.908525482059936</v>
      </c>
      <c r="AC257" s="21"/>
      <c r="AD257" s="70">
        <v>0</v>
      </c>
      <c r="AE257" s="21"/>
      <c r="AF257" s="71">
        <f>IF($W257,AD257/$W257*100,0)</f>
        <v>0</v>
      </c>
      <c r="AG257" s="21"/>
      <c r="AH257" s="70">
        <v>0</v>
      </c>
      <c r="AI257" s="21"/>
      <c r="AJ257" s="71">
        <f>IF($W257,AH257/$W257*100,0)</f>
        <v>0</v>
      </c>
      <c r="AK257" s="21"/>
      <c r="AL257" s="70">
        <v>0</v>
      </c>
      <c r="AM257" s="21"/>
      <c r="AN257" s="70">
        <v>0</v>
      </c>
      <c r="AO257" s="21"/>
      <c r="AP257" s="10">
        <v>15</v>
      </c>
      <c r="AQ257" s="21"/>
      <c r="AR257" s="70">
        <v>4961</v>
      </c>
    </row>
    <row r="258" spans="1:4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9"/>
      <c r="AQ258" s="21"/>
      <c r="AR258" s="21"/>
    </row>
    <row r="259" spans="1:44" ht="8.85" customHeight="1" x14ac:dyDescent="0.3">
      <c r="A259" s="10">
        <v>16</v>
      </c>
      <c r="B259" s="18"/>
      <c r="C259" s="10" t="s">
        <v>233</v>
      </c>
      <c r="D259" s="21"/>
      <c r="E259" s="70">
        <v>2105780</v>
      </c>
      <c r="F259" s="21"/>
      <c r="G259" s="66">
        <f>(E259/$AR259)</f>
        <v>256.30233690360274</v>
      </c>
      <c r="H259" s="21"/>
      <c r="I259" s="66">
        <f>IF(G$287,G259/G$287*100,0)</f>
        <v>108.42658493057995</v>
      </c>
      <c r="J259" s="70"/>
      <c r="K259" s="70">
        <v>705881</v>
      </c>
      <c r="L259" s="21"/>
      <c r="M259" s="66">
        <f>(K259/$AR259)</f>
        <v>85.91540895813047</v>
      </c>
      <c r="N259" s="21"/>
      <c r="O259" s="66">
        <f>IF(M$287,M259/M$287*100,0)</f>
        <v>110.81376693426144</v>
      </c>
      <c r="P259" s="21"/>
      <c r="Q259" s="70">
        <v>1295287</v>
      </c>
      <c r="R259" s="21"/>
      <c r="S259" s="66">
        <f>(Q259/$AR259)</f>
        <v>157.65421129503409</v>
      </c>
      <c r="T259" s="21"/>
      <c r="U259" s="66">
        <f>IF(S$287,S259/S$287*100,0)</f>
        <v>236.23455454372882</v>
      </c>
      <c r="V259" s="21"/>
      <c r="W259" s="70">
        <f>(E259+K259+Q259)</f>
        <v>4106948</v>
      </c>
      <c r="X259" s="21"/>
      <c r="Y259" s="21"/>
      <c r="Z259" s="70">
        <v>1735223</v>
      </c>
      <c r="AA259" s="21"/>
      <c r="AB259" s="71">
        <f>IF($W259,Z259/$W259*100,0)</f>
        <v>42.250912356328833</v>
      </c>
      <c r="AC259" s="21"/>
      <c r="AD259" s="70">
        <v>0</v>
      </c>
      <c r="AE259" s="21"/>
      <c r="AF259" s="71">
        <f>IF($W259,AD259/$W259*100,0)</f>
        <v>0</v>
      </c>
      <c r="AG259" s="21"/>
      <c r="AH259" s="70">
        <v>0</v>
      </c>
      <c r="AI259" s="21"/>
      <c r="AJ259" s="71">
        <f>IF($W259,AH259/$W259*100,0)</f>
        <v>0</v>
      </c>
      <c r="AK259" s="21"/>
      <c r="AL259" s="70">
        <v>428999</v>
      </c>
      <c r="AM259" s="21"/>
      <c r="AN259" s="70">
        <v>0</v>
      </c>
      <c r="AO259" s="21"/>
      <c r="AP259" s="10">
        <v>16</v>
      </c>
      <c r="AQ259" s="21"/>
      <c r="AR259" s="70">
        <v>8216</v>
      </c>
    </row>
    <row r="260" spans="1:44" ht="8.85" customHeight="1" x14ac:dyDescent="0.3">
      <c r="A260" s="10">
        <v>17</v>
      </c>
      <c r="B260" s="18"/>
      <c r="C260" s="10" t="s">
        <v>234</v>
      </c>
      <c r="D260" s="21"/>
      <c r="E260" s="70">
        <v>2803272</v>
      </c>
      <c r="F260" s="21"/>
      <c r="G260" s="66">
        <f>(E260/$AR260)</f>
        <v>194.13240997229917</v>
      </c>
      <c r="H260" s="21"/>
      <c r="I260" s="66">
        <f>IF(G$287,G260/G$287*100,0)</f>
        <v>82.12611126349735</v>
      </c>
      <c r="J260" s="70"/>
      <c r="K260" s="70">
        <v>967176</v>
      </c>
      <c r="L260" s="21"/>
      <c r="M260" s="66">
        <f>(K260/$AR260)</f>
        <v>66.978947368421046</v>
      </c>
      <c r="N260" s="21"/>
      <c r="O260" s="66">
        <f>IF(M$287,M260/M$287*100,0)</f>
        <v>86.389502805060971</v>
      </c>
      <c r="P260" s="21"/>
      <c r="Q260" s="70">
        <v>382354</v>
      </c>
      <c r="R260" s="21"/>
      <c r="S260" s="66">
        <f>(Q260/$AR260)</f>
        <v>26.478808864265929</v>
      </c>
      <c r="T260" s="21"/>
      <c r="U260" s="66">
        <f>IF(S$287,S260/S$287*100,0)</f>
        <v>39.67676832426887</v>
      </c>
      <c r="V260" s="21"/>
      <c r="W260" s="70">
        <f>(E260+K260+Q260)</f>
        <v>4152802</v>
      </c>
      <c r="X260" s="21"/>
      <c r="Y260" s="21"/>
      <c r="Z260" s="70">
        <v>2231473</v>
      </c>
      <c r="AA260" s="21"/>
      <c r="AB260" s="71">
        <f>IF($W260,Z260/$W260*100,0)</f>
        <v>53.734153470355686</v>
      </c>
      <c r="AC260" s="21"/>
      <c r="AD260" s="70">
        <v>0</v>
      </c>
      <c r="AE260" s="21"/>
      <c r="AF260" s="71">
        <f>IF($W260,AD260/$W260*100,0)</f>
        <v>0</v>
      </c>
      <c r="AG260" s="21"/>
      <c r="AH260" s="70">
        <v>0</v>
      </c>
      <c r="AI260" s="21"/>
      <c r="AJ260" s="71">
        <f>IF($W260,AH260/$W260*100,0)</f>
        <v>0</v>
      </c>
      <c r="AK260" s="21"/>
      <c r="AL260" s="70">
        <v>1109694</v>
      </c>
      <c r="AM260" s="21"/>
      <c r="AN260" s="70">
        <v>0</v>
      </c>
      <c r="AO260" s="21"/>
      <c r="AP260" s="10">
        <v>17</v>
      </c>
      <c r="AQ260" s="21"/>
      <c r="AR260" s="70">
        <v>14440</v>
      </c>
    </row>
    <row r="261" spans="1:44" ht="8.85" customHeight="1" x14ac:dyDescent="0.3">
      <c r="A261" s="10">
        <v>18</v>
      </c>
      <c r="B261" s="18"/>
      <c r="C261" s="10" t="s">
        <v>235</v>
      </c>
      <c r="D261" s="21"/>
      <c r="E261" s="70">
        <v>3949785</v>
      </c>
      <c r="F261" s="21"/>
      <c r="G261" s="66">
        <f>(E261/$AR261)</f>
        <v>169.57689335394127</v>
      </c>
      <c r="H261" s="21"/>
      <c r="I261" s="66">
        <f>IF(G$287,G261/G$287*100,0)</f>
        <v>71.738102943713571</v>
      </c>
      <c r="J261" s="70"/>
      <c r="K261" s="70">
        <v>2846836</v>
      </c>
      <c r="L261" s="21"/>
      <c r="M261" s="66">
        <f>(K261/$AR261)</f>
        <v>122.22376781727631</v>
      </c>
      <c r="N261" s="21"/>
      <c r="O261" s="66">
        <f>IF(M$287,M261/M$287*100,0)</f>
        <v>157.64431881283875</v>
      </c>
      <c r="P261" s="21"/>
      <c r="Q261" s="70">
        <v>4043244</v>
      </c>
      <c r="R261" s="21"/>
      <c r="S261" s="66">
        <f>(Q261/$AR261)</f>
        <v>173.58938691396187</v>
      </c>
      <c r="T261" s="21"/>
      <c r="U261" s="66">
        <f>IF(S$287,S261/S$287*100,0)</f>
        <v>260.11237603032851</v>
      </c>
      <c r="V261" s="21"/>
      <c r="W261" s="70">
        <f>(E261+K261+Q261)</f>
        <v>10839865</v>
      </c>
      <c r="X261" s="21"/>
      <c r="Y261" s="21"/>
      <c r="Z261" s="70">
        <v>2253136</v>
      </c>
      <c r="AA261" s="21"/>
      <c r="AB261" s="71">
        <f>IF($W261,Z261/$W261*100,0)</f>
        <v>20.785646315705961</v>
      </c>
      <c r="AC261" s="21"/>
      <c r="AD261" s="70">
        <v>0</v>
      </c>
      <c r="AE261" s="21"/>
      <c r="AF261" s="71">
        <f>IF($W261,AD261/$W261*100,0)</f>
        <v>0</v>
      </c>
      <c r="AG261" s="21"/>
      <c r="AH261" s="70">
        <v>0</v>
      </c>
      <c r="AI261" s="21"/>
      <c r="AJ261" s="71">
        <f>IF($W261,AH261/$W261*100,0)</f>
        <v>0</v>
      </c>
      <c r="AK261" s="21"/>
      <c r="AL261" s="70">
        <v>203677</v>
      </c>
      <c r="AM261" s="21"/>
      <c r="AN261" s="70">
        <v>0</v>
      </c>
      <c r="AO261" s="21"/>
      <c r="AP261" s="10">
        <v>18</v>
      </c>
      <c r="AQ261" s="21"/>
      <c r="AR261" s="70">
        <v>23292</v>
      </c>
    </row>
    <row r="262" spans="1:44" ht="8.85" customHeight="1" x14ac:dyDescent="0.3">
      <c r="A262" s="10">
        <v>19</v>
      </c>
      <c r="B262" s="18"/>
      <c r="C262" s="10" t="s">
        <v>236</v>
      </c>
      <c r="D262" s="21"/>
      <c r="E262" s="70">
        <v>9256652</v>
      </c>
      <c r="F262" s="21"/>
      <c r="G262" s="66">
        <f>(E262/$AR262)</f>
        <v>217.2107189787873</v>
      </c>
      <c r="H262" s="21"/>
      <c r="I262" s="66">
        <f>IF(G$287,G262/G$287*100,0)</f>
        <v>91.889199114261999</v>
      </c>
      <c r="J262" s="70"/>
      <c r="K262" s="70">
        <v>3665938</v>
      </c>
      <c r="L262" s="21"/>
      <c r="M262" s="66">
        <f>(K262/$AR262)</f>
        <v>86.022573681246485</v>
      </c>
      <c r="N262" s="21"/>
      <c r="O262" s="66">
        <f>IF(M$287,M262/M$287*100,0)</f>
        <v>110.95198808451796</v>
      </c>
      <c r="P262" s="21"/>
      <c r="Q262" s="70">
        <v>1259170</v>
      </c>
      <c r="R262" s="21"/>
      <c r="S262" s="66">
        <f>(Q262/$AR262)</f>
        <v>29.546883799511921</v>
      </c>
      <c r="T262" s="21"/>
      <c r="U262" s="66">
        <f>IF(S$287,S262/S$287*100,0)</f>
        <v>44.274078536796289</v>
      </c>
      <c r="V262" s="21"/>
      <c r="W262" s="70">
        <f>(E262+K262+Q262)</f>
        <v>14181760</v>
      </c>
      <c r="X262" s="21"/>
      <c r="Y262" s="21"/>
      <c r="Z262" s="70">
        <v>4810180</v>
      </c>
      <c r="AA262" s="21"/>
      <c r="AB262" s="71">
        <f>IF($W262,Z262/$W262*100,0)</f>
        <v>33.918075048513018</v>
      </c>
      <c r="AC262" s="21"/>
      <c r="AD262" s="70">
        <v>0</v>
      </c>
      <c r="AE262" s="21"/>
      <c r="AF262" s="71">
        <f>IF($W262,AD262/$W262*100,0)</f>
        <v>0</v>
      </c>
      <c r="AG262" s="21"/>
      <c r="AH262" s="70">
        <v>0</v>
      </c>
      <c r="AI262" s="21"/>
      <c r="AJ262" s="71">
        <f>IF($W262,AH262/$W262*100,0)</f>
        <v>0</v>
      </c>
      <c r="AK262" s="21"/>
      <c r="AL262" s="70">
        <v>0</v>
      </c>
      <c r="AM262" s="21"/>
      <c r="AN262" s="70">
        <v>0</v>
      </c>
      <c r="AO262" s="21"/>
      <c r="AP262" s="10">
        <v>19</v>
      </c>
      <c r="AQ262" s="21"/>
      <c r="AR262" s="70">
        <v>42616</v>
      </c>
    </row>
    <row r="263" spans="1:44" ht="8.85" customHeight="1" x14ac:dyDescent="0.3">
      <c r="A263" s="10">
        <v>20</v>
      </c>
      <c r="B263" s="18"/>
      <c r="C263" s="10" t="s">
        <v>237</v>
      </c>
      <c r="D263" s="21"/>
      <c r="E263" s="70">
        <v>1620489</v>
      </c>
      <c r="F263" s="21"/>
      <c r="G263" s="66">
        <f>(E263/$AR263)</f>
        <v>331.04984678243108</v>
      </c>
      <c r="H263" s="21"/>
      <c r="I263" s="66">
        <f>IF(G$287,G263/G$287*100,0)</f>
        <v>140.04790109233758</v>
      </c>
      <c r="J263" s="70"/>
      <c r="K263" s="70">
        <v>268734</v>
      </c>
      <c r="L263" s="21"/>
      <c r="M263" s="66">
        <f>(K263/$AR263)</f>
        <v>54.899693564862105</v>
      </c>
      <c r="N263" s="21"/>
      <c r="O263" s="66">
        <f>IF(M$287,M263/M$287*100,0)</f>
        <v>70.809671061727343</v>
      </c>
      <c r="P263" s="21"/>
      <c r="Q263" s="70">
        <v>631110</v>
      </c>
      <c r="R263" s="21"/>
      <c r="S263" s="66">
        <f>(Q263/$AR263)</f>
        <v>128.92951991828397</v>
      </c>
      <c r="T263" s="21"/>
      <c r="U263" s="66">
        <f>IF(S$287,S263/S$287*100,0)</f>
        <v>193.19247773492242</v>
      </c>
      <c r="V263" s="21"/>
      <c r="W263" s="70">
        <f>(E263+K263+Q263)</f>
        <v>2520333</v>
      </c>
      <c r="X263" s="21"/>
      <c r="Y263" s="21"/>
      <c r="Z263" s="70">
        <v>1184064</v>
      </c>
      <c r="AA263" s="21"/>
      <c r="AB263" s="71">
        <f>IF($W263,Z263/$W263*100,0)</f>
        <v>46.980458534646019</v>
      </c>
      <c r="AC263" s="21"/>
      <c r="AD263" s="70">
        <v>0</v>
      </c>
      <c r="AE263" s="21"/>
      <c r="AF263" s="71">
        <f>IF($W263,AD263/$W263*100,0)</f>
        <v>0</v>
      </c>
      <c r="AG263" s="21"/>
      <c r="AH263" s="70">
        <v>0</v>
      </c>
      <c r="AI263" s="21"/>
      <c r="AJ263" s="71">
        <f>IF($W263,AH263/$W263*100,0)</f>
        <v>0</v>
      </c>
      <c r="AK263" s="21"/>
      <c r="AL263" s="70">
        <v>261317</v>
      </c>
      <c r="AM263" s="21"/>
      <c r="AN263" s="70">
        <v>309.38</v>
      </c>
      <c r="AO263" s="21"/>
      <c r="AP263" s="10">
        <v>20</v>
      </c>
      <c r="AQ263" s="21"/>
      <c r="AR263" s="70">
        <v>4895</v>
      </c>
    </row>
    <row r="264" spans="1:44" ht="8.85" customHeight="1" x14ac:dyDescent="0.3">
      <c r="A264" s="41"/>
      <c r="D264" s="21"/>
      <c r="E264" s="21"/>
      <c r="F264" s="21"/>
      <c r="G264" s="21"/>
      <c r="H264" s="21"/>
      <c r="I264" s="21"/>
      <c r="J264" s="27"/>
      <c r="K264" s="21"/>
      <c r="L264" s="21"/>
      <c r="M264" s="21"/>
      <c r="N264" s="21"/>
      <c r="O264" s="21"/>
      <c r="P264" s="21"/>
      <c r="Q264" s="21"/>
      <c r="R264" s="21"/>
      <c r="S264" s="21"/>
      <c r="T264" s="21"/>
      <c r="U264" s="21"/>
      <c r="V264" s="21"/>
      <c r="W264" s="27"/>
      <c r="X264" s="21"/>
      <c r="Y264" s="21"/>
      <c r="Z264" s="21"/>
      <c r="AA264" s="21"/>
      <c r="AB264" s="21"/>
      <c r="AC264" s="21"/>
      <c r="AD264" s="21"/>
      <c r="AE264" s="21"/>
      <c r="AF264" s="21"/>
      <c r="AG264" s="21"/>
      <c r="AH264" s="21"/>
      <c r="AI264" s="21"/>
      <c r="AJ264" s="21"/>
      <c r="AK264" s="21"/>
      <c r="AL264" s="21"/>
      <c r="AM264" s="21"/>
      <c r="AN264" s="21"/>
      <c r="AO264" s="21"/>
      <c r="AP264" s="29"/>
      <c r="AQ264" s="21"/>
      <c r="AR264" s="27"/>
    </row>
    <row r="265" spans="1:44" ht="8.85" customHeight="1" x14ac:dyDescent="0.3">
      <c r="A265" s="10">
        <v>21</v>
      </c>
      <c r="B265" s="18"/>
      <c r="C265" s="10" t="s">
        <v>238</v>
      </c>
      <c r="D265" s="21"/>
      <c r="E265" s="70">
        <v>3250351</v>
      </c>
      <c r="F265" s="21"/>
      <c r="G265" s="66">
        <f>(E265/$AR265)</f>
        <v>544.6298592493298</v>
      </c>
      <c r="H265" s="21"/>
      <c r="I265" s="66">
        <f>IF(G$287,G265/G$287*100,0)</f>
        <v>230.40115982960114</v>
      </c>
      <c r="J265" s="70"/>
      <c r="K265" s="70">
        <v>262409</v>
      </c>
      <c r="L265" s="21"/>
      <c r="M265" s="66">
        <f>(K265/$AR265)</f>
        <v>43.969336461126005</v>
      </c>
      <c r="N265" s="21"/>
      <c r="O265" s="66">
        <f>IF(M$287,M265/M$287*100,0)</f>
        <v>56.711687250791442</v>
      </c>
      <c r="P265" s="21"/>
      <c r="Q265" s="70">
        <v>0</v>
      </c>
      <c r="R265" s="21"/>
      <c r="S265" s="66">
        <f>(Q265/$AR265)</f>
        <v>0</v>
      </c>
      <c r="T265" s="21"/>
      <c r="U265" s="66">
        <f>IF(S$287,S265/S$287*100,0)</f>
        <v>0</v>
      </c>
      <c r="V265" s="21"/>
      <c r="W265" s="70">
        <f>(E265+K265+Q265)</f>
        <v>3512760</v>
      </c>
      <c r="X265" s="21"/>
      <c r="Y265" s="21"/>
      <c r="Z265" s="70">
        <v>2202898</v>
      </c>
      <c r="AA265" s="21"/>
      <c r="AB265" s="71">
        <f>IF($W265,Z265/$W265*100,0)</f>
        <v>62.71131531900842</v>
      </c>
      <c r="AC265" s="21"/>
      <c r="AD265" s="70">
        <v>0</v>
      </c>
      <c r="AE265" s="21"/>
      <c r="AF265" s="71">
        <f>IF($W265,AD265/$W265*100,0)</f>
        <v>0</v>
      </c>
      <c r="AG265" s="21"/>
      <c r="AH265" s="70">
        <v>0</v>
      </c>
      <c r="AI265" s="21"/>
      <c r="AJ265" s="71">
        <f>IF($W265,AH265/$W265*100,0)</f>
        <v>0</v>
      </c>
      <c r="AK265" s="21"/>
      <c r="AL265" s="70">
        <v>469350</v>
      </c>
      <c r="AM265" s="21"/>
      <c r="AN265" s="70">
        <v>0</v>
      </c>
      <c r="AO265" s="21"/>
      <c r="AP265" s="10">
        <v>21</v>
      </c>
      <c r="AQ265" s="21"/>
      <c r="AR265" s="70">
        <v>5968</v>
      </c>
    </row>
    <row r="266" spans="1:44" ht="8.85" customHeight="1" x14ac:dyDescent="0.3">
      <c r="A266" s="10">
        <v>22</v>
      </c>
      <c r="B266" s="18"/>
      <c r="C266" s="10" t="s">
        <v>190</v>
      </c>
      <c r="D266" s="21"/>
      <c r="E266" s="70">
        <v>1613162</v>
      </c>
      <c r="F266" s="21"/>
      <c r="G266" s="66">
        <f>(E266/$AR266)</f>
        <v>341.69921626773987</v>
      </c>
      <c r="H266" s="21"/>
      <c r="I266" s="66">
        <f>IF(G$287,G266/G$287*100,0)</f>
        <v>144.55302882119727</v>
      </c>
      <c r="J266" s="70"/>
      <c r="K266" s="70">
        <v>192539</v>
      </c>
      <c r="L266" s="21"/>
      <c r="M266" s="66">
        <f>(K266/$AR266)</f>
        <v>40.783520440584624</v>
      </c>
      <c r="N266" s="21"/>
      <c r="O266" s="66">
        <f>IF(M$287,M266/M$287*100,0)</f>
        <v>52.602619060616682</v>
      </c>
      <c r="P266" s="21"/>
      <c r="Q266" s="70">
        <v>261010</v>
      </c>
      <c r="R266" s="21"/>
      <c r="S266" s="66">
        <f>(Q266/$AR266)</f>
        <v>55.287015462825671</v>
      </c>
      <c r="T266" s="21"/>
      <c r="U266" s="66">
        <f>IF(S$287,S266/S$287*100,0)</f>
        <v>82.843987246690602</v>
      </c>
      <c r="V266" s="21"/>
      <c r="W266" s="70">
        <f>(E266+K266+Q266)</f>
        <v>2066711</v>
      </c>
      <c r="X266" s="21"/>
      <c r="Y266" s="21"/>
      <c r="Z266" s="70">
        <v>1194813</v>
      </c>
      <c r="AA266" s="21"/>
      <c r="AB266" s="71">
        <f>IF($W266,Z266/$W266*100,0)</f>
        <v>57.81229209115353</v>
      </c>
      <c r="AC266" s="21"/>
      <c r="AD266" s="70">
        <v>0</v>
      </c>
      <c r="AE266" s="21"/>
      <c r="AF266" s="71">
        <f>IF($W266,AD266/$W266*100,0)</f>
        <v>0</v>
      </c>
      <c r="AG266" s="21"/>
      <c r="AH266" s="70">
        <v>0</v>
      </c>
      <c r="AI266" s="21"/>
      <c r="AJ266" s="71">
        <f>IF($W266,AH266/$W266*100,0)</f>
        <v>0</v>
      </c>
      <c r="AK266" s="21"/>
      <c r="AL266" s="70">
        <v>158568</v>
      </c>
      <c r="AM266" s="21"/>
      <c r="AN266" s="70">
        <v>0</v>
      </c>
      <c r="AO266" s="21"/>
      <c r="AP266" s="10">
        <v>22</v>
      </c>
      <c r="AQ266" s="21"/>
      <c r="AR266" s="70">
        <v>4721</v>
      </c>
    </row>
    <row r="267" spans="1:44" ht="8.85" customHeight="1" x14ac:dyDescent="0.3">
      <c r="A267" s="10">
        <v>23</v>
      </c>
      <c r="B267" s="18"/>
      <c r="C267" s="10" t="s">
        <v>198</v>
      </c>
      <c r="D267" s="21"/>
      <c r="E267" s="70">
        <v>1878899</v>
      </c>
      <c r="F267" s="21"/>
      <c r="G267" s="66">
        <f>(E267/$AR267)</f>
        <v>206.79055690072639</v>
      </c>
      <c r="H267" s="21"/>
      <c r="I267" s="66">
        <f>IF(G$287,G267/G$287*100,0)</f>
        <v>87.481035684319437</v>
      </c>
      <c r="J267" s="70"/>
      <c r="K267" s="70">
        <v>3815</v>
      </c>
      <c r="L267" s="21"/>
      <c r="M267" s="66">
        <f>(K267/$AR267)</f>
        <v>0.41987673343605547</v>
      </c>
      <c r="N267" s="21"/>
      <c r="O267" s="66">
        <f>IF(M$287,M267/M$287*100,0)</f>
        <v>0.54155736490501738</v>
      </c>
      <c r="P267" s="21"/>
      <c r="Q267" s="70">
        <v>311409</v>
      </c>
      <c r="R267" s="21"/>
      <c r="S267" s="66">
        <f>(Q267/$AR267)</f>
        <v>34.273497688751924</v>
      </c>
      <c r="T267" s="21"/>
      <c r="U267" s="66">
        <f>IF(S$287,S267/S$287*100,0)</f>
        <v>51.356601213816489</v>
      </c>
      <c r="V267" s="21"/>
      <c r="W267" s="70">
        <f>(E267+K267+Q267)</f>
        <v>2194123</v>
      </c>
      <c r="X267" s="21"/>
      <c r="Y267" s="21"/>
      <c r="Z267" s="70">
        <v>2093122</v>
      </c>
      <c r="AA267" s="21"/>
      <c r="AB267" s="71">
        <f>IF($W267,Z267/$W267*100,0)</f>
        <v>95.39674849586828</v>
      </c>
      <c r="AC267" s="21"/>
      <c r="AD267" s="70">
        <v>0</v>
      </c>
      <c r="AE267" s="21"/>
      <c r="AF267" s="71">
        <f>IF($W267,AD267/$W267*100,0)</f>
        <v>0</v>
      </c>
      <c r="AG267" s="21"/>
      <c r="AH267" s="70">
        <v>0</v>
      </c>
      <c r="AI267" s="21"/>
      <c r="AJ267" s="71">
        <f>IF($W267,AH267/$W267*100,0)</f>
        <v>0</v>
      </c>
      <c r="AK267" s="21"/>
      <c r="AL267" s="70">
        <v>106852</v>
      </c>
      <c r="AM267" s="21"/>
      <c r="AN267" s="70">
        <v>0</v>
      </c>
      <c r="AO267" s="21"/>
      <c r="AP267" s="10">
        <v>23</v>
      </c>
      <c r="AQ267" s="21"/>
      <c r="AR267" s="70">
        <v>9086</v>
      </c>
    </row>
    <row r="268" spans="1:44" ht="8.85" customHeight="1" x14ac:dyDescent="0.3">
      <c r="A268" s="10">
        <v>24</v>
      </c>
      <c r="B268" s="18"/>
      <c r="C268" s="37" t="s">
        <v>239</v>
      </c>
      <c r="D268" s="21"/>
      <c r="E268" s="70">
        <v>1405345</v>
      </c>
      <c r="F268" s="21"/>
      <c r="G268" s="66">
        <f>(E268/$AR268)</f>
        <v>181.87459557396144</v>
      </c>
      <c r="H268" s="21"/>
      <c r="I268" s="66">
        <f>IF(G$287,G268/G$287*100,0)</f>
        <v>76.940544210222583</v>
      </c>
      <c r="J268" s="70"/>
      <c r="K268" s="70">
        <v>484388</v>
      </c>
      <c r="L268" s="21"/>
      <c r="M268" s="66">
        <f>(K268/$AR268)</f>
        <v>62.687718390060823</v>
      </c>
      <c r="N268" s="21"/>
      <c r="O268" s="66">
        <f>IF(M$287,M268/M$287*100,0)</f>
        <v>80.854672049598946</v>
      </c>
      <c r="P268" s="21"/>
      <c r="Q268" s="70">
        <v>928165</v>
      </c>
      <c r="R268" s="21"/>
      <c r="S268" s="66">
        <f>(Q268/$AR268)</f>
        <v>120.11971010741556</v>
      </c>
      <c r="T268" s="21"/>
      <c r="U268" s="66">
        <f>IF(S$287,S268/S$287*100,0)</f>
        <v>179.99155224622265</v>
      </c>
      <c r="V268" s="21"/>
      <c r="W268" s="70">
        <f>(E268+K268+Q268)</f>
        <v>2817898</v>
      </c>
      <c r="X268" s="21"/>
      <c r="Y268" s="21"/>
      <c r="Z268" s="70">
        <v>695943</v>
      </c>
      <c r="AA268" s="21"/>
      <c r="AB268" s="71">
        <f>IF($W268,Z268/$W268*100,0)</f>
        <v>24.697238863862353</v>
      </c>
      <c r="AC268" s="21"/>
      <c r="AD268" s="70">
        <v>0</v>
      </c>
      <c r="AE268" s="21"/>
      <c r="AF268" s="71">
        <f>IF($W268,AD268/$W268*100,0)</f>
        <v>0</v>
      </c>
      <c r="AG268" s="21"/>
      <c r="AH268" s="70">
        <v>0</v>
      </c>
      <c r="AI268" s="21"/>
      <c r="AJ268" s="71">
        <f>IF($W268,AH268/$W268*100,0)</f>
        <v>0</v>
      </c>
      <c r="AK268" s="21"/>
      <c r="AL268" s="70">
        <v>0</v>
      </c>
      <c r="AM268" s="21"/>
      <c r="AN268" s="70">
        <v>0</v>
      </c>
      <c r="AO268" s="21"/>
      <c r="AP268" s="10">
        <v>24</v>
      </c>
      <c r="AQ268" s="21"/>
      <c r="AR268" s="70">
        <v>7727</v>
      </c>
    </row>
    <row r="269" spans="1:44" ht="8.85" customHeight="1" x14ac:dyDescent="0.3">
      <c r="A269" s="10">
        <v>25</v>
      </c>
      <c r="B269" s="18"/>
      <c r="C269" s="10" t="s">
        <v>240</v>
      </c>
      <c r="D269" s="21"/>
      <c r="E269" s="70">
        <v>1047884</v>
      </c>
      <c r="F269" s="21"/>
      <c r="G269" s="66">
        <f>(E269/$AR269)</f>
        <v>179.95603640735015</v>
      </c>
      <c r="H269" s="21"/>
      <c r="I269" s="66">
        <f>IF(G$287,G269/G$287*100,0)</f>
        <v>76.128913614356577</v>
      </c>
      <c r="J269" s="70"/>
      <c r="K269" s="70">
        <v>615036</v>
      </c>
      <c r="L269" s="21"/>
      <c r="M269" s="66">
        <f>(K269/$AR269)</f>
        <v>105.62184441009789</v>
      </c>
      <c r="N269" s="21"/>
      <c r="O269" s="66">
        <f>IF(M$287,M269/M$287*100,0)</f>
        <v>136.23114400038935</v>
      </c>
      <c r="P269" s="21"/>
      <c r="Q269" s="70">
        <v>9950</v>
      </c>
      <c r="R269" s="21"/>
      <c r="S269" s="66">
        <f>(Q269/$AR269)</f>
        <v>1.7087411986948309</v>
      </c>
      <c r="T269" s="21"/>
      <c r="U269" s="66">
        <f>IF(S$287,S269/S$287*100,0)</f>
        <v>2.5604372543450444</v>
      </c>
      <c r="V269" s="21"/>
      <c r="W269" s="70">
        <f>(E269+K269+Q269)</f>
        <v>1672870</v>
      </c>
      <c r="X269" s="21"/>
      <c r="Y269" s="21"/>
      <c r="Z269" s="70">
        <v>865110</v>
      </c>
      <c r="AA269" s="21"/>
      <c r="AB269" s="71">
        <f>IF($W269,Z269/$W269*100,0)</f>
        <v>51.714120045191791</v>
      </c>
      <c r="AC269" s="21"/>
      <c r="AD269" s="70">
        <v>0</v>
      </c>
      <c r="AE269" s="21"/>
      <c r="AF269" s="71">
        <f>IF($W269,AD269/$W269*100,0)</f>
        <v>0</v>
      </c>
      <c r="AG269" s="21"/>
      <c r="AH269" s="70">
        <v>0</v>
      </c>
      <c r="AI269" s="21"/>
      <c r="AJ269" s="71">
        <f>IF($W269,AH269/$W269*100,0)</f>
        <v>0</v>
      </c>
      <c r="AK269" s="21"/>
      <c r="AL269" s="70">
        <v>456567</v>
      </c>
      <c r="AM269" s="21"/>
      <c r="AN269" s="70">
        <v>0</v>
      </c>
      <c r="AO269" s="21"/>
      <c r="AP269" s="10">
        <v>25</v>
      </c>
      <c r="AQ269" s="21"/>
      <c r="AR269" s="70">
        <v>5823</v>
      </c>
    </row>
    <row r="270" spans="1:44" ht="8.85" customHeight="1" x14ac:dyDescent="0.3">
      <c r="A270" s="41"/>
      <c r="D270" s="21"/>
      <c r="E270" s="21"/>
      <c r="F270" s="21"/>
      <c r="G270" s="21"/>
      <c r="H270" s="21"/>
      <c r="I270" s="21"/>
      <c r="J270" s="27"/>
      <c r="K270" s="21"/>
      <c r="L270" s="21"/>
      <c r="M270" s="21"/>
      <c r="N270" s="21"/>
      <c r="O270" s="21"/>
      <c r="P270" s="21"/>
      <c r="Q270" s="21"/>
      <c r="R270" s="21"/>
      <c r="S270" s="21"/>
      <c r="T270" s="21"/>
      <c r="U270" s="21"/>
      <c r="V270" s="21"/>
      <c r="W270" s="27"/>
      <c r="X270" s="21"/>
      <c r="Y270" s="21"/>
      <c r="Z270" s="21"/>
      <c r="AA270" s="21"/>
      <c r="AB270" s="21"/>
      <c r="AC270" s="21"/>
      <c r="AD270" s="21"/>
      <c r="AE270" s="21"/>
      <c r="AF270" s="21"/>
      <c r="AG270" s="21"/>
      <c r="AH270" s="21"/>
      <c r="AI270" s="21"/>
      <c r="AJ270" s="21"/>
      <c r="AK270" s="21"/>
      <c r="AL270" s="21"/>
      <c r="AM270" s="21"/>
      <c r="AN270" s="21"/>
      <c r="AO270" s="21"/>
      <c r="AP270" s="29"/>
      <c r="AQ270" s="21"/>
      <c r="AR270" s="27"/>
    </row>
    <row r="271" spans="1:44" ht="8.85" customHeight="1" x14ac:dyDescent="0.3">
      <c r="A271" s="10">
        <v>26</v>
      </c>
      <c r="B271" s="18"/>
      <c r="C271" s="10" t="s">
        <v>241</v>
      </c>
      <c r="D271" s="21"/>
      <c r="E271" s="70">
        <v>0</v>
      </c>
      <c r="F271" s="21"/>
      <c r="G271" s="66">
        <v>0</v>
      </c>
      <c r="H271" s="21"/>
      <c r="I271" s="66">
        <f>IF(G$287,G271/G$287*100,0)</f>
        <v>0</v>
      </c>
      <c r="J271" s="70"/>
      <c r="K271" s="70">
        <v>0</v>
      </c>
      <c r="L271" s="21"/>
      <c r="M271" s="66">
        <v>0</v>
      </c>
      <c r="N271" s="21"/>
      <c r="O271" s="66">
        <f>IF(M$287,M271/M$287*100,0)</f>
        <v>0</v>
      </c>
      <c r="P271" s="21"/>
      <c r="Q271" s="70">
        <v>0</v>
      </c>
      <c r="R271" s="21"/>
      <c r="S271" s="66">
        <v>0</v>
      </c>
      <c r="T271" s="21"/>
      <c r="U271" s="66">
        <f>IF(S$287,S271/S$287*100,0)</f>
        <v>0</v>
      </c>
      <c r="V271" s="21"/>
      <c r="W271" s="70">
        <f>(E271+K271+Q271)</f>
        <v>0</v>
      </c>
      <c r="X271" s="21"/>
      <c r="Y271" s="21"/>
      <c r="Z271" s="70">
        <v>0</v>
      </c>
      <c r="AA271" s="21"/>
      <c r="AB271" s="71">
        <f>IF($W271,Z271/$W271*100,0)</f>
        <v>0</v>
      </c>
      <c r="AC271" s="21"/>
      <c r="AD271" s="70">
        <v>0</v>
      </c>
      <c r="AE271" s="21"/>
      <c r="AF271" s="71">
        <f>IF($W271,AD271/$W271*100,0)</f>
        <v>0</v>
      </c>
      <c r="AG271" s="21"/>
      <c r="AH271" s="70">
        <v>0</v>
      </c>
      <c r="AI271" s="21"/>
      <c r="AJ271" s="71">
        <f>IF($W271,AH271/$W271*100,0)</f>
        <v>0</v>
      </c>
      <c r="AK271" s="21"/>
      <c r="AL271" s="70">
        <v>0</v>
      </c>
      <c r="AM271" s="21"/>
      <c r="AN271" s="70">
        <v>0</v>
      </c>
      <c r="AO271" s="21"/>
      <c r="AP271" s="10">
        <v>26</v>
      </c>
      <c r="AQ271" s="21"/>
      <c r="AR271" s="70">
        <v>0</v>
      </c>
    </row>
    <row r="272" spans="1:44" ht="8.85" customHeight="1" x14ac:dyDescent="0.3">
      <c r="A272" s="10">
        <v>27</v>
      </c>
      <c r="B272" s="18"/>
      <c r="C272" s="10" t="s">
        <v>242</v>
      </c>
      <c r="D272" s="21"/>
      <c r="E272" s="70">
        <v>2817409</v>
      </c>
      <c r="F272" s="21"/>
      <c r="G272" s="66">
        <f>(E272/$AR272)</f>
        <v>348.30127333415749</v>
      </c>
      <c r="H272" s="21"/>
      <c r="I272" s="66">
        <f>IF(G$287,G272/G$287*100,0)</f>
        <v>147.34597448793031</v>
      </c>
      <c r="J272" s="70"/>
      <c r="K272" s="70">
        <v>0</v>
      </c>
      <c r="L272" s="21"/>
      <c r="M272" s="66">
        <f>(K272/$AR272)</f>
        <v>0</v>
      </c>
      <c r="N272" s="21"/>
      <c r="O272" s="66">
        <f>IF(M$287,M272/M$287*100,0)</f>
        <v>0</v>
      </c>
      <c r="P272" s="21"/>
      <c r="Q272" s="70">
        <v>325938</v>
      </c>
      <c r="R272" s="21"/>
      <c r="S272" s="66">
        <f>(Q272/$AR272)</f>
        <v>40.293979478303868</v>
      </c>
      <c r="T272" s="21"/>
      <c r="U272" s="66">
        <f>IF(S$287,S272/S$287*100,0)</f>
        <v>60.377900562628959</v>
      </c>
      <c r="V272" s="21"/>
      <c r="W272" s="70">
        <f>(E272+K272+Q272)</f>
        <v>3143347</v>
      </c>
      <c r="X272" s="21"/>
      <c r="Y272" s="21"/>
      <c r="Z272" s="70">
        <v>2010952</v>
      </c>
      <c r="AA272" s="21"/>
      <c r="AB272" s="71">
        <f>IF($W272,Z272/$W272*100,0)</f>
        <v>63.974865008540263</v>
      </c>
      <c r="AC272" s="21"/>
      <c r="AD272" s="70">
        <v>0</v>
      </c>
      <c r="AE272" s="21"/>
      <c r="AF272" s="71">
        <f>IF($W272,AD272/$W272*100,0)</f>
        <v>0</v>
      </c>
      <c r="AG272" s="21"/>
      <c r="AH272" s="70">
        <v>0</v>
      </c>
      <c r="AI272" s="21"/>
      <c r="AJ272" s="71">
        <f>IF($W272,AH272/$W272*100,0)</f>
        <v>0</v>
      </c>
      <c r="AK272" s="21"/>
      <c r="AL272" s="70">
        <v>0</v>
      </c>
      <c r="AM272" s="21"/>
      <c r="AN272" s="70">
        <v>0</v>
      </c>
      <c r="AO272" s="21"/>
      <c r="AP272" s="10">
        <v>27</v>
      </c>
      <c r="AQ272" s="21"/>
      <c r="AR272" s="70">
        <v>8089</v>
      </c>
    </row>
    <row r="273" spans="1:44" ht="8.85" customHeight="1" x14ac:dyDescent="0.3">
      <c r="A273" s="10">
        <v>28</v>
      </c>
      <c r="B273" s="18"/>
      <c r="C273" s="10" t="s">
        <v>243</v>
      </c>
      <c r="D273" s="21"/>
      <c r="E273" s="70">
        <v>3043705</v>
      </c>
      <c r="F273" s="21"/>
      <c r="G273" s="66">
        <f>(E273/$AR273)</f>
        <v>373.82768361581918</v>
      </c>
      <c r="H273" s="21"/>
      <c r="I273" s="66">
        <f>IF(G$287,G273/G$287*100,0)</f>
        <v>158.14471134618373</v>
      </c>
      <c r="J273" s="70"/>
      <c r="K273" s="70">
        <v>222979</v>
      </c>
      <c r="L273" s="21"/>
      <c r="M273" s="66">
        <f>(K273/$AR273)</f>
        <v>27.38626873004176</v>
      </c>
      <c r="N273" s="21"/>
      <c r="O273" s="66">
        <f>IF(M$287,M273/M$287*100,0)</f>
        <v>35.322832505270966</v>
      </c>
      <c r="P273" s="21"/>
      <c r="Q273" s="70">
        <v>281669</v>
      </c>
      <c r="R273" s="21"/>
      <c r="S273" s="66">
        <f>(Q273/$AR273)</f>
        <v>34.594571358388599</v>
      </c>
      <c r="T273" s="21"/>
      <c r="U273" s="66">
        <f>IF(S$287,S273/S$287*100,0)</f>
        <v>51.837709169635048</v>
      </c>
      <c r="V273" s="21"/>
      <c r="W273" s="70">
        <f>(E273+K273+Q273)</f>
        <v>3548353</v>
      </c>
      <c r="X273" s="21"/>
      <c r="Y273" s="21"/>
      <c r="Z273" s="70">
        <v>2260206</v>
      </c>
      <c r="AA273" s="21"/>
      <c r="AB273" s="71">
        <f>IF($W273,Z273/$W273*100,0)</f>
        <v>63.697326618856685</v>
      </c>
      <c r="AC273" s="21"/>
      <c r="AD273" s="70">
        <v>0</v>
      </c>
      <c r="AE273" s="21"/>
      <c r="AF273" s="71">
        <f>IF($W273,AD273/$W273*100,0)</f>
        <v>0</v>
      </c>
      <c r="AG273" s="21"/>
      <c r="AH273" s="70">
        <v>0</v>
      </c>
      <c r="AI273" s="21"/>
      <c r="AJ273" s="71">
        <f>IF($W273,AH273/$W273*100,0)</f>
        <v>0</v>
      </c>
      <c r="AK273" s="21"/>
      <c r="AL273" s="70">
        <v>9958</v>
      </c>
      <c r="AM273" s="21"/>
      <c r="AN273" s="70">
        <v>0</v>
      </c>
      <c r="AO273" s="21"/>
      <c r="AP273" s="10">
        <v>28</v>
      </c>
      <c r="AQ273" s="21"/>
      <c r="AR273" s="70">
        <v>8142</v>
      </c>
    </row>
    <row r="274" spans="1:44" ht="8.85" customHeight="1" x14ac:dyDescent="0.3">
      <c r="A274" s="10">
        <v>29</v>
      </c>
      <c r="B274" s="18"/>
      <c r="C274" s="10" t="s">
        <v>244</v>
      </c>
      <c r="D274" s="21"/>
      <c r="E274" s="70">
        <v>4710246</v>
      </c>
      <c r="F274" s="21"/>
      <c r="G274" s="66">
        <f>(E274/$AR274)</f>
        <v>1012.9561290322581</v>
      </c>
      <c r="H274" s="21"/>
      <c r="I274" s="66">
        <f>IF(G$287,G274/G$287*100,0)</f>
        <v>428.52271689109119</v>
      </c>
      <c r="J274" s="70"/>
      <c r="K274" s="70">
        <v>882745</v>
      </c>
      <c r="L274" s="21"/>
      <c r="M274" s="66">
        <f>(K274/$AR274)</f>
        <v>189.83763440860216</v>
      </c>
      <c r="N274" s="21"/>
      <c r="O274" s="66">
        <f>IF(M$287,M274/M$287*100,0)</f>
        <v>244.85274096708585</v>
      </c>
      <c r="P274" s="21"/>
      <c r="Q274" s="70">
        <v>514252</v>
      </c>
      <c r="R274" s="21"/>
      <c r="S274" s="66">
        <f>(Q274/$AR274)</f>
        <v>110.59182795698925</v>
      </c>
      <c r="T274" s="21"/>
      <c r="U274" s="66">
        <f>IF(S$287,S274/S$287*100,0)</f>
        <v>165.71464218424575</v>
      </c>
      <c r="V274" s="21"/>
      <c r="W274" s="70">
        <f>(E274+K274+Q274)</f>
        <v>6107243</v>
      </c>
      <c r="X274" s="21"/>
      <c r="Y274" s="21"/>
      <c r="Z274" s="70">
        <v>2064238</v>
      </c>
      <c r="AA274" s="21"/>
      <c r="AB274" s="71">
        <f>IF($W274,Z274/$W274*100,0)</f>
        <v>33.799834065878827</v>
      </c>
      <c r="AC274" s="21"/>
      <c r="AD274" s="70">
        <v>888280</v>
      </c>
      <c r="AE274" s="21"/>
      <c r="AF274" s="71">
        <f>IF($W274,AD274/$W274*100,0)</f>
        <v>14.544697173503657</v>
      </c>
      <c r="AG274" s="21"/>
      <c r="AH274" s="70">
        <v>0</v>
      </c>
      <c r="AI274" s="21"/>
      <c r="AJ274" s="71">
        <f>IF($W274,AH274/$W274*100,0)</f>
        <v>0</v>
      </c>
      <c r="AK274" s="21"/>
      <c r="AL274" s="70">
        <v>738799</v>
      </c>
      <c r="AM274" s="21"/>
      <c r="AN274" s="70">
        <v>505.71000000000004</v>
      </c>
      <c r="AO274" s="21"/>
      <c r="AP274" s="10">
        <v>29</v>
      </c>
      <c r="AQ274" s="21"/>
      <c r="AR274" s="70">
        <v>4650</v>
      </c>
    </row>
    <row r="275" spans="1:44" ht="8.85" customHeight="1" x14ac:dyDescent="0.3">
      <c r="A275" s="10">
        <v>30</v>
      </c>
      <c r="B275" s="18"/>
      <c r="C275" s="10" t="s">
        <v>245</v>
      </c>
      <c r="D275" s="21"/>
      <c r="E275" s="70">
        <v>1308049</v>
      </c>
      <c r="F275" s="21"/>
      <c r="G275" s="66">
        <f>(E275/$AR275)</f>
        <v>204.44654579556112</v>
      </c>
      <c r="H275" s="21"/>
      <c r="I275" s="66">
        <f>IF(G$287,G275/G$287*100,0)</f>
        <v>86.489421162802174</v>
      </c>
      <c r="J275" s="70"/>
      <c r="K275" s="70">
        <v>323762</v>
      </c>
      <c r="L275" s="21"/>
      <c r="M275" s="66">
        <f>(K275/$AR275)</f>
        <v>50.603626133166614</v>
      </c>
      <c r="N275" s="21"/>
      <c r="O275" s="66">
        <f>IF(M$287,M275/M$287*100,0)</f>
        <v>65.268599665072784</v>
      </c>
      <c r="P275" s="21"/>
      <c r="Q275" s="70">
        <v>0</v>
      </c>
      <c r="R275" s="21"/>
      <c r="S275" s="66">
        <f>(Q275/$AR275)</f>
        <v>0</v>
      </c>
      <c r="T275" s="21"/>
      <c r="U275" s="66">
        <f>IF(S$287,S275/S$287*100,0)</f>
        <v>0</v>
      </c>
      <c r="V275" s="21"/>
      <c r="W275" s="70">
        <f>(E275+K275+Q275)</f>
        <v>1631811</v>
      </c>
      <c r="X275" s="21"/>
      <c r="Y275" s="21"/>
      <c r="Z275" s="70">
        <v>517279</v>
      </c>
      <c r="AA275" s="21"/>
      <c r="AB275" s="71">
        <f>IF($W275,Z275/$W275*100,0)</f>
        <v>31.699688260466441</v>
      </c>
      <c r="AC275" s="21"/>
      <c r="AD275" s="70">
        <v>0</v>
      </c>
      <c r="AE275" s="21"/>
      <c r="AF275" s="71">
        <f>IF($W275,AD275/$W275*100,0)</f>
        <v>0</v>
      </c>
      <c r="AG275" s="21"/>
      <c r="AH275" s="70">
        <v>0</v>
      </c>
      <c r="AI275" s="21"/>
      <c r="AJ275" s="71">
        <f>IF($W275,AH275/$W275*100,0)</f>
        <v>0</v>
      </c>
      <c r="AK275" s="21"/>
      <c r="AL275" s="70">
        <v>316616</v>
      </c>
      <c r="AM275" s="21"/>
      <c r="AN275" s="70">
        <v>0</v>
      </c>
      <c r="AO275" s="21"/>
      <c r="AP275" s="10">
        <v>30</v>
      </c>
      <c r="AQ275" s="21"/>
      <c r="AR275" s="70">
        <v>6398</v>
      </c>
    </row>
    <row r="276" spans="1:4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9"/>
      <c r="AQ276" s="21"/>
      <c r="AR276" s="21"/>
    </row>
    <row r="277" spans="1:44" ht="8.85" customHeight="1" x14ac:dyDescent="0.3">
      <c r="A277" s="10">
        <v>31</v>
      </c>
      <c r="B277" s="18"/>
      <c r="C277" s="10" t="s">
        <v>211</v>
      </c>
      <c r="D277" s="21"/>
      <c r="E277" s="70">
        <v>2197921</v>
      </c>
      <c r="F277" s="21"/>
      <c r="G277" s="66">
        <f>(E277/$AR277)</f>
        <v>475.02074778474173</v>
      </c>
      <c r="H277" s="21"/>
      <c r="I277" s="66">
        <f>IF(G$287,G277/G$287*100,0)</f>
        <v>200.95360064095425</v>
      </c>
      <c r="J277" s="70"/>
      <c r="K277" s="70">
        <v>252563</v>
      </c>
      <c r="L277" s="21"/>
      <c r="M277" s="66">
        <f>(K277/$AR277)</f>
        <v>54.584612059649878</v>
      </c>
      <c r="N277" s="21"/>
      <c r="O277" s="66">
        <f>IF(M$287,M277/M$287*100,0)</f>
        <v>70.403278670568497</v>
      </c>
      <c r="P277" s="21"/>
      <c r="Q277" s="70">
        <v>79158</v>
      </c>
      <c r="R277" s="21"/>
      <c r="S277" s="66">
        <f>(Q277/$AR277)</f>
        <v>17.107845256105467</v>
      </c>
      <c r="T277" s="21"/>
      <c r="U277" s="66">
        <f>IF(S$287,S277/S$287*100,0)</f>
        <v>25.634990464770542</v>
      </c>
      <c r="V277" s="21"/>
      <c r="W277" s="70">
        <f t="shared" ref="W277:W285" si="5">(E277+K277+Q277)</f>
        <v>2529642</v>
      </c>
      <c r="X277" s="21"/>
      <c r="Y277" s="21"/>
      <c r="Z277" s="70">
        <v>1635612</v>
      </c>
      <c r="AA277" s="21"/>
      <c r="AB277" s="71">
        <f t="shared" ref="AB277:AB285" si="6">IF($W277,Z277/$W277*100,0)</f>
        <v>64.657844865004606</v>
      </c>
      <c r="AC277" s="21"/>
      <c r="AD277" s="70">
        <v>0</v>
      </c>
      <c r="AE277" s="21"/>
      <c r="AF277" s="71">
        <f t="shared" ref="AF277:AF285" si="7">IF($W277,AD277/$W277*100,0)</f>
        <v>0</v>
      </c>
      <c r="AG277" s="21"/>
      <c r="AH277" s="70">
        <v>0</v>
      </c>
      <c r="AI277" s="21"/>
      <c r="AJ277" s="71">
        <f t="shared" ref="AJ277:AJ285" si="8">IF($W277,AH277/$W277*100,0)</f>
        <v>0</v>
      </c>
      <c r="AK277" s="21"/>
      <c r="AL277" s="70">
        <v>395011</v>
      </c>
      <c r="AM277" s="21"/>
      <c r="AN277" s="70">
        <v>0</v>
      </c>
      <c r="AO277" s="21"/>
      <c r="AP277" s="10">
        <v>31</v>
      </c>
      <c r="AQ277" s="21"/>
      <c r="AR277" s="70">
        <v>4627</v>
      </c>
    </row>
    <row r="278" spans="1:44" ht="8.85" customHeight="1" x14ac:dyDescent="0.3">
      <c r="A278" s="10">
        <v>32</v>
      </c>
      <c r="B278" s="18"/>
      <c r="C278" s="10" t="s">
        <v>246</v>
      </c>
      <c r="D278" s="21"/>
      <c r="E278" s="70">
        <v>4899742</v>
      </c>
      <c r="F278" s="21"/>
      <c r="G278" s="66">
        <f>(E278/$AR278)</f>
        <v>312.34410658507045</v>
      </c>
      <c r="H278" s="21"/>
      <c r="I278" s="66">
        <f>IF(G$287,G278/G$287*100,0)</f>
        <v>132.13459233089111</v>
      </c>
      <c r="J278" s="70"/>
      <c r="K278" s="70">
        <v>1951366</v>
      </c>
      <c r="L278" s="21"/>
      <c r="M278" s="66">
        <f>(K278/$AR278)</f>
        <v>124.39382928539555</v>
      </c>
      <c r="N278" s="21"/>
      <c r="O278" s="66">
        <f>IF(M$287,M278/M$287*100,0)</f>
        <v>160.44326592462372</v>
      </c>
      <c r="P278" s="21"/>
      <c r="Q278" s="70">
        <v>3137274</v>
      </c>
      <c r="R278" s="21"/>
      <c r="S278" s="66">
        <f>(Q278/$AR278)</f>
        <v>199.99196787148594</v>
      </c>
      <c r="T278" s="21"/>
      <c r="U278" s="66">
        <f>IF(S$287,S278/S$287*100,0)</f>
        <v>299.67492180738441</v>
      </c>
      <c r="V278" s="21"/>
      <c r="W278" s="70">
        <f t="shared" si="5"/>
        <v>9988382</v>
      </c>
      <c r="X278" s="21"/>
      <c r="Y278" s="21"/>
      <c r="Z278" s="70">
        <v>2387891</v>
      </c>
      <c r="AA278" s="21"/>
      <c r="AB278" s="71">
        <f t="shared" si="6"/>
        <v>23.906684786384822</v>
      </c>
      <c r="AC278" s="21"/>
      <c r="AD278" s="70">
        <v>189767</v>
      </c>
      <c r="AE278" s="21"/>
      <c r="AF278" s="71">
        <f t="shared" si="7"/>
        <v>1.8998772774209076</v>
      </c>
      <c r="AG278" s="21"/>
      <c r="AH278" s="70">
        <v>0</v>
      </c>
      <c r="AI278" s="21"/>
      <c r="AJ278" s="71">
        <f t="shared" si="8"/>
        <v>0</v>
      </c>
      <c r="AK278" s="21"/>
      <c r="AL278" s="70">
        <v>0</v>
      </c>
      <c r="AM278" s="21"/>
      <c r="AN278" s="70">
        <v>0</v>
      </c>
      <c r="AO278" s="21"/>
      <c r="AP278" s="10">
        <v>32</v>
      </c>
      <c r="AQ278" s="21"/>
      <c r="AR278" s="70">
        <v>15687</v>
      </c>
    </row>
    <row r="279" spans="1:44" ht="8.85" customHeight="1" x14ac:dyDescent="0.3">
      <c r="A279" s="10">
        <v>33</v>
      </c>
      <c r="B279" s="18"/>
      <c r="C279" s="10" t="s">
        <v>247</v>
      </c>
      <c r="D279" s="21"/>
      <c r="E279" s="70">
        <v>972004</v>
      </c>
      <c r="F279" s="21"/>
      <c r="G279" s="66">
        <f>(E279/$AR279)</f>
        <v>120.03013089651766</v>
      </c>
      <c r="H279" s="21"/>
      <c r="I279" s="66">
        <f>IF(G$287,G279/G$287*100,0)</f>
        <v>50.777754659235654</v>
      </c>
      <c r="J279" s="70"/>
      <c r="K279" s="70">
        <v>1259378</v>
      </c>
      <c r="L279" s="21"/>
      <c r="M279" s="66">
        <f>(K279/$AR279)</f>
        <v>155.5171647320326</v>
      </c>
      <c r="N279" s="21"/>
      <c r="O279" s="66">
        <f>IF(M$287,M279/M$287*100,0)</f>
        <v>200.58617023275826</v>
      </c>
      <c r="P279" s="21"/>
      <c r="Q279" s="70">
        <v>163959</v>
      </c>
      <c r="R279" s="21"/>
      <c r="S279" s="66">
        <f>(Q279/$AR279)</f>
        <v>20.246851074339343</v>
      </c>
      <c r="T279" s="21"/>
      <c r="U279" s="66">
        <f>IF(S$287,S279/S$287*100,0)</f>
        <v>30.338585979849626</v>
      </c>
      <c r="V279" s="21"/>
      <c r="W279" s="70">
        <f t="shared" si="5"/>
        <v>2395341</v>
      </c>
      <c r="X279" s="21"/>
      <c r="Y279" s="21"/>
      <c r="Z279" s="70">
        <v>1405960</v>
      </c>
      <c r="AA279" s="21"/>
      <c r="AB279" s="71">
        <f t="shared" si="6"/>
        <v>58.69560951864473</v>
      </c>
      <c r="AC279" s="21"/>
      <c r="AD279" s="70">
        <v>0</v>
      </c>
      <c r="AE279" s="21"/>
      <c r="AF279" s="71">
        <f t="shared" si="7"/>
        <v>0</v>
      </c>
      <c r="AG279" s="21"/>
      <c r="AH279" s="70">
        <v>0</v>
      </c>
      <c r="AI279" s="21"/>
      <c r="AJ279" s="71">
        <f t="shared" si="8"/>
        <v>0</v>
      </c>
      <c r="AK279" s="21"/>
      <c r="AL279" s="70">
        <v>274189</v>
      </c>
      <c r="AM279" s="21"/>
      <c r="AN279" s="70">
        <v>-742.81</v>
      </c>
      <c r="AO279" s="21"/>
      <c r="AP279" s="10">
        <v>33</v>
      </c>
      <c r="AQ279" s="21"/>
      <c r="AR279" s="70">
        <v>8098</v>
      </c>
    </row>
    <row r="280" spans="1:44" ht="8.85" customHeight="1" x14ac:dyDescent="0.3">
      <c r="A280" s="10">
        <v>34</v>
      </c>
      <c r="B280" s="18"/>
      <c r="C280" s="10" t="s">
        <v>248</v>
      </c>
      <c r="D280" s="21"/>
      <c r="E280" s="70">
        <v>2360444</v>
      </c>
      <c r="F280" s="21"/>
      <c r="G280" s="66">
        <f>(E280/$AR280)</f>
        <v>245.59816876495682</v>
      </c>
      <c r="H280" s="21"/>
      <c r="I280" s="66">
        <f>IF(G$287,G280/G$287*100,0)</f>
        <v>103.89827508441331</v>
      </c>
      <c r="J280" s="70"/>
      <c r="K280" s="70">
        <v>642892</v>
      </c>
      <c r="L280" s="21"/>
      <c r="M280" s="66">
        <f>(K280/$AR280)</f>
        <v>66.891270419311212</v>
      </c>
      <c r="N280" s="21"/>
      <c r="O280" s="66">
        <f>IF(M$287,M280/M$287*100,0)</f>
        <v>86.27641700215338</v>
      </c>
      <c r="P280" s="21"/>
      <c r="Q280" s="70">
        <v>1222367</v>
      </c>
      <c r="R280" s="21"/>
      <c r="S280" s="66">
        <f>(Q280/$AR280)</f>
        <v>127.18416397877432</v>
      </c>
      <c r="T280" s="21"/>
      <c r="U280" s="66">
        <f>IF(S$287,S280/S$287*100,0)</f>
        <v>190.57717567921827</v>
      </c>
      <c r="V280" s="21"/>
      <c r="W280" s="70">
        <f t="shared" si="5"/>
        <v>4225703</v>
      </c>
      <c r="X280" s="21"/>
      <c r="Y280" s="21"/>
      <c r="Z280" s="70">
        <v>1776288</v>
      </c>
      <c r="AA280" s="21"/>
      <c r="AB280" s="71">
        <f t="shared" si="6"/>
        <v>42.035325246473782</v>
      </c>
      <c r="AC280" s="21"/>
      <c r="AD280" s="70">
        <v>0</v>
      </c>
      <c r="AE280" s="21"/>
      <c r="AF280" s="71">
        <f t="shared" si="7"/>
        <v>0</v>
      </c>
      <c r="AG280" s="21"/>
      <c r="AH280" s="70">
        <v>0</v>
      </c>
      <c r="AI280" s="21"/>
      <c r="AJ280" s="71">
        <f t="shared" si="8"/>
        <v>0</v>
      </c>
      <c r="AK280" s="21"/>
      <c r="AL280" s="70">
        <v>0</v>
      </c>
      <c r="AM280" s="21"/>
      <c r="AN280" s="70">
        <v>0</v>
      </c>
      <c r="AO280" s="21"/>
      <c r="AP280" s="10">
        <v>34</v>
      </c>
      <c r="AQ280" s="21"/>
      <c r="AR280" s="70">
        <v>9611</v>
      </c>
    </row>
    <row r="281" spans="1:44" ht="8.85" customHeight="1" x14ac:dyDescent="0.3">
      <c r="A281" s="10">
        <v>35</v>
      </c>
      <c r="B281" s="18"/>
      <c r="C281" s="10" t="s">
        <v>249</v>
      </c>
      <c r="D281" s="21"/>
      <c r="E281" s="70">
        <v>557652</v>
      </c>
      <c r="F281" s="21"/>
      <c r="G281" s="66">
        <f>(E281/$AR281)</f>
        <v>168.67876588021778</v>
      </c>
      <c r="H281" s="21"/>
      <c r="I281" s="66">
        <f>IF(G$287,G281/G$287*100,0)</f>
        <v>71.358157540231772</v>
      </c>
      <c r="J281" s="70"/>
      <c r="K281" s="70">
        <v>193685</v>
      </c>
      <c r="L281" s="21"/>
      <c r="M281" s="66">
        <f>(K281/$AR281)</f>
        <v>58.585904416212948</v>
      </c>
      <c r="N281" s="21"/>
      <c r="O281" s="66">
        <f>IF(M$287,M281/M$287*100,0)</f>
        <v>75.564148926707361</v>
      </c>
      <c r="P281" s="21"/>
      <c r="Q281" s="70">
        <v>441607</v>
      </c>
      <c r="R281" s="21"/>
      <c r="S281" s="66">
        <f>(Q281/$AR281)</f>
        <v>133.57743496672717</v>
      </c>
      <c r="T281" s="21"/>
      <c r="U281" s="66">
        <f>IF(S$287,S281/S$287*100,0)</f>
        <v>200.15707533118504</v>
      </c>
      <c r="V281" s="21"/>
      <c r="W281" s="70">
        <f t="shared" si="5"/>
        <v>1192944</v>
      </c>
      <c r="X281" s="21"/>
      <c r="Y281" s="21"/>
      <c r="Z281" s="70">
        <v>0</v>
      </c>
      <c r="AA281" s="21"/>
      <c r="AB281" s="71">
        <f t="shared" si="6"/>
        <v>0</v>
      </c>
      <c r="AC281" s="21"/>
      <c r="AD281" s="70">
        <v>1564</v>
      </c>
      <c r="AE281" s="21"/>
      <c r="AF281" s="71">
        <f t="shared" si="7"/>
        <v>0.13110422618329109</v>
      </c>
      <c r="AG281" s="21"/>
      <c r="AH281" s="70">
        <v>0</v>
      </c>
      <c r="AI281" s="21"/>
      <c r="AJ281" s="71">
        <f t="shared" si="8"/>
        <v>0</v>
      </c>
      <c r="AK281" s="21"/>
      <c r="AL281" s="70">
        <v>185914</v>
      </c>
      <c r="AM281" s="21"/>
      <c r="AN281" s="70">
        <v>806.32</v>
      </c>
      <c r="AO281" s="21"/>
      <c r="AP281" s="10">
        <v>35</v>
      </c>
      <c r="AQ281" s="21"/>
      <c r="AR281" s="70">
        <v>3306</v>
      </c>
    </row>
    <row r="282" spans="1:44" ht="8.85" customHeight="1" x14ac:dyDescent="0.3">
      <c r="B282" s="18"/>
      <c r="D282" s="21"/>
      <c r="E282" s="70"/>
      <c r="F282" s="21"/>
      <c r="G282" s="71"/>
      <c r="H282" s="21"/>
      <c r="I282" s="71"/>
      <c r="J282" s="70"/>
      <c r="K282" s="70"/>
      <c r="L282" s="21"/>
      <c r="M282" s="71"/>
      <c r="N282" s="21"/>
      <c r="O282" s="71"/>
      <c r="P282" s="21"/>
      <c r="Q282" s="70"/>
      <c r="R282" s="21"/>
      <c r="S282" s="71"/>
      <c r="T282" s="21"/>
      <c r="U282" s="71"/>
      <c r="V282" s="21"/>
      <c r="W282" s="70"/>
      <c r="X282" s="21"/>
      <c r="Y282" s="21"/>
      <c r="Z282" s="70"/>
      <c r="AA282" s="21"/>
      <c r="AB282" s="71"/>
      <c r="AC282" s="21"/>
      <c r="AD282" s="70"/>
      <c r="AE282" s="21"/>
      <c r="AF282" s="71"/>
      <c r="AG282" s="21"/>
      <c r="AH282" s="70"/>
      <c r="AI282" s="21"/>
      <c r="AJ282" s="71"/>
      <c r="AK282" s="21"/>
      <c r="AL282" s="70"/>
      <c r="AM282" s="21"/>
      <c r="AN282" s="70"/>
      <c r="AO282" s="21"/>
      <c r="AQ282" s="21"/>
      <c r="AR282" s="70"/>
    </row>
    <row r="283" spans="1:44" ht="8.85" customHeight="1" x14ac:dyDescent="0.3">
      <c r="A283" s="10">
        <v>36</v>
      </c>
      <c r="B283" s="18"/>
      <c r="C283" s="10" t="s">
        <v>215</v>
      </c>
      <c r="D283" s="21"/>
      <c r="E283" s="70">
        <v>779264</v>
      </c>
      <c r="F283" s="21"/>
      <c r="G283" s="66">
        <f>(E283/$AR283)</f>
        <v>237.14668289713939</v>
      </c>
      <c r="H283" s="21"/>
      <c r="I283" s="66">
        <f>IF(G$287,G283/G$287*100,0)</f>
        <v>100.32294385135805</v>
      </c>
      <c r="J283" s="70"/>
      <c r="K283" s="70">
        <v>261835</v>
      </c>
      <c r="L283" s="21"/>
      <c r="M283" s="66">
        <f>(K283/$AR283)</f>
        <v>79.681984175289102</v>
      </c>
      <c r="N283" s="21"/>
      <c r="O283" s="66">
        <f>IF(M$287,M283/M$287*100,0)</f>
        <v>102.77389039215407</v>
      </c>
      <c r="P283" s="21"/>
      <c r="Q283" s="70">
        <v>64292</v>
      </c>
      <c r="R283" s="21"/>
      <c r="S283" s="66">
        <f>(Q283/$AR283)</f>
        <v>19.565429093122336</v>
      </c>
      <c r="T283" s="21"/>
      <c r="U283" s="66">
        <f>IF(S$287,S283/S$287*100,0)</f>
        <v>29.317519578471639</v>
      </c>
      <c r="V283" s="21"/>
      <c r="W283" s="70">
        <f>(E283+K283+Q283)</f>
        <v>1105391</v>
      </c>
      <c r="X283" s="21"/>
      <c r="Y283" s="21"/>
      <c r="Z283" s="70">
        <v>559950</v>
      </c>
      <c r="AA283" s="21"/>
      <c r="AB283" s="71">
        <f>IF($W283,Z283/$W283*100,0)</f>
        <v>50.65628361367154</v>
      </c>
      <c r="AC283" s="21"/>
      <c r="AD283" s="70">
        <v>425101</v>
      </c>
      <c r="AE283" s="21"/>
      <c r="AF283" s="71">
        <f>IF($W283,AD283/$W283*100,0)</f>
        <v>38.457070846424479</v>
      </c>
      <c r="AG283" s="21"/>
      <c r="AH283" s="70">
        <v>0</v>
      </c>
      <c r="AI283" s="21"/>
      <c r="AJ283" s="71">
        <f>IF($W283,AH283/$W283*100,0)</f>
        <v>0</v>
      </c>
      <c r="AK283" s="21"/>
      <c r="AL283" s="70">
        <v>284986</v>
      </c>
      <c r="AM283" s="21"/>
      <c r="AN283" s="70">
        <v>165.83</v>
      </c>
      <c r="AO283" s="21"/>
      <c r="AP283" s="10">
        <v>36</v>
      </c>
      <c r="AQ283" s="21"/>
      <c r="AR283" s="70">
        <v>3286</v>
      </c>
    </row>
    <row r="284" spans="1:44" ht="8.85" customHeight="1" x14ac:dyDescent="0.3">
      <c r="A284" s="10">
        <v>37</v>
      </c>
      <c r="B284" s="18"/>
      <c r="C284" s="10" t="s">
        <v>250</v>
      </c>
      <c r="D284" s="21"/>
      <c r="E284" s="70">
        <v>1305370</v>
      </c>
      <c r="F284" s="21"/>
      <c r="G284" s="66">
        <f>(E284/$AR284)</f>
        <v>256.10555228565823</v>
      </c>
      <c r="H284" s="21"/>
      <c r="I284" s="66">
        <f>IF(G$287,G284/G$287*100,0)</f>
        <v>108.343336824658</v>
      </c>
      <c r="J284" s="70"/>
      <c r="K284" s="70">
        <v>252217</v>
      </c>
      <c r="L284" s="21"/>
      <c r="M284" s="66">
        <f>(K284/$AR284)</f>
        <v>49.483421620561117</v>
      </c>
      <c r="N284" s="21"/>
      <c r="O284" s="66">
        <f>IF(M$287,M284/M$287*100,0)</f>
        <v>63.82375893994665</v>
      </c>
      <c r="P284" s="21"/>
      <c r="Q284" s="70">
        <v>287266</v>
      </c>
      <c r="R284" s="21"/>
      <c r="S284" s="66">
        <f>(Q284/$AR284)</f>
        <v>56.359819501667644</v>
      </c>
      <c r="T284" s="21"/>
      <c r="U284" s="66">
        <f>IF(S$287,S284/S$287*100,0)</f>
        <v>84.451514138276579</v>
      </c>
      <c r="V284" s="21"/>
      <c r="W284" s="70">
        <f>(E284+K284+Q284)</f>
        <v>1844853</v>
      </c>
      <c r="X284" s="21"/>
      <c r="Y284" s="21"/>
      <c r="Z284" s="70">
        <v>830656</v>
      </c>
      <c r="AA284" s="21"/>
      <c r="AB284" s="71">
        <f>IF($W284,Z284/$W284*100,0)</f>
        <v>45.025592825010989</v>
      </c>
      <c r="AC284" s="21"/>
      <c r="AD284" s="70">
        <v>0</v>
      </c>
      <c r="AE284" s="21"/>
      <c r="AF284" s="71">
        <f>IF($W284,AD284/$W284*100,0)</f>
        <v>0</v>
      </c>
      <c r="AG284" s="21"/>
      <c r="AH284" s="70">
        <v>0</v>
      </c>
      <c r="AI284" s="21"/>
      <c r="AJ284" s="71">
        <f>IF($W284,AH284/$W284*100,0)</f>
        <v>0</v>
      </c>
      <c r="AK284" s="21"/>
      <c r="AL284" s="70">
        <v>194837</v>
      </c>
      <c r="AM284" s="21"/>
      <c r="AN284" s="70">
        <v>0</v>
      </c>
      <c r="AO284" s="21"/>
      <c r="AP284" s="10">
        <v>37</v>
      </c>
      <c r="AQ284" s="21"/>
      <c r="AR284" s="70">
        <v>5097</v>
      </c>
    </row>
    <row r="285" spans="1:44" ht="8.85" customHeight="1" x14ac:dyDescent="0.3">
      <c r="A285" s="30">
        <v>38</v>
      </c>
      <c r="B285" s="18"/>
      <c r="C285" s="10" t="s">
        <v>251</v>
      </c>
      <c r="D285" s="21"/>
      <c r="E285" s="75">
        <v>2243958</v>
      </c>
      <c r="F285" s="21"/>
      <c r="G285" s="66">
        <f>(E285/$AR285)</f>
        <v>273.28681037632447</v>
      </c>
      <c r="H285" s="21"/>
      <c r="I285" s="66">
        <f>IF(G$287,G285/G$287*100,0)</f>
        <v>115.61172603283947</v>
      </c>
      <c r="J285" s="100"/>
      <c r="K285" s="75">
        <v>272758</v>
      </c>
      <c r="L285" s="21"/>
      <c r="M285" s="66">
        <f>(K285/$AR285)</f>
        <v>33.218609182803554</v>
      </c>
      <c r="N285" s="21"/>
      <c r="O285" s="66">
        <f>IF(M$287,M285/M$287*100,0)</f>
        <v>42.84539014017178</v>
      </c>
      <c r="P285" s="21"/>
      <c r="Q285" s="75">
        <v>1069106</v>
      </c>
      <c r="R285" s="21"/>
      <c r="S285" s="66">
        <f>(Q285/$AR285)</f>
        <v>130.20411642918037</v>
      </c>
      <c r="T285" s="21"/>
      <c r="U285" s="66">
        <f>IF(S$287,S285/S$287*100,0)</f>
        <v>195.10237748641788</v>
      </c>
      <c r="V285" s="21"/>
      <c r="W285" s="75">
        <f t="shared" si="5"/>
        <v>3585822</v>
      </c>
      <c r="X285" s="21"/>
      <c r="Y285" s="21"/>
      <c r="Z285" s="75">
        <v>3249391</v>
      </c>
      <c r="AA285" s="21"/>
      <c r="AB285" s="71">
        <f t="shared" si="6"/>
        <v>90.617743992869691</v>
      </c>
      <c r="AC285" s="21"/>
      <c r="AD285" s="75">
        <v>0</v>
      </c>
      <c r="AE285" s="21"/>
      <c r="AF285" s="71">
        <f t="shared" si="7"/>
        <v>0</v>
      </c>
      <c r="AG285" s="21"/>
      <c r="AH285" s="75">
        <v>0</v>
      </c>
      <c r="AI285" s="21"/>
      <c r="AJ285" s="71">
        <f t="shared" si="8"/>
        <v>0</v>
      </c>
      <c r="AK285" s="21"/>
      <c r="AL285" s="75">
        <v>41336</v>
      </c>
      <c r="AM285" s="21"/>
      <c r="AN285" s="75">
        <v>56851.59</v>
      </c>
      <c r="AO285" s="21"/>
      <c r="AP285" s="30">
        <v>38</v>
      </c>
      <c r="AQ285" s="21"/>
      <c r="AR285" s="75">
        <v>8211</v>
      </c>
    </row>
    <row r="286" spans="1:4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row>
    <row r="287" spans="1:44" ht="8.85" customHeight="1" x14ac:dyDescent="0.3">
      <c r="A287" s="30">
        <f>A285</f>
        <v>38</v>
      </c>
      <c r="B287" s="21"/>
      <c r="C287" s="18" t="s">
        <v>65</v>
      </c>
      <c r="D287" s="21"/>
      <c r="E287" s="76">
        <f>SUM(E241:E285)</f>
        <v>83726964</v>
      </c>
      <c r="F287" s="21"/>
      <c r="G287" s="79">
        <f>(E287/$AR287)</f>
        <v>236.38329757199321</v>
      </c>
      <c r="H287" s="21"/>
      <c r="I287" s="71">
        <f>IF(G$287,G287/G$287*100,0)</f>
        <v>100</v>
      </c>
      <c r="J287" s="77"/>
      <c r="K287" s="76">
        <f>SUM(K241:K285)</f>
        <v>27461604</v>
      </c>
      <c r="L287" s="21"/>
      <c r="M287" s="79">
        <f>(K287/$AR287)</f>
        <v>77.531349520045168</v>
      </c>
      <c r="N287" s="21"/>
      <c r="O287" s="71">
        <f>IF(M$287,M287/M$287*100,0)</f>
        <v>100</v>
      </c>
      <c r="P287" s="21"/>
      <c r="Q287" s="76">
        <f>SUM(Q241:Q285)</f>
        <v>23637999</v>
      </c>
      <c r="R287" s="21"/>
      <c r="S287" s="79">
        <f>(Q287/$AR287)</f>
        <v>66.736304347826092</v>
      </c>
      <c r="T287" s="21"/>
      <c r="U287" s="71">
        <f>IF(S$287,S287/S$287*100,0)</f>
        <v>100</v>
      </c>
      <c r="V287" s="21"/>
      <c r="W287" s="76">
        <f>SUM(W241:W285)</f>
        <v>134826567</v>
      </c>
      <c r="X287" s="21"/>
      <c r="Y287" s="21"/>
      <c r="Z287" s="76">
        <f>SUM(Z241:Z285)</f>
        <v>59889404</v>
      </c>
      <c r="AA287" s="21"/>
      <c r="AB287" s="71">
        <f>IF($W287,Z287/$W287*100,0)</f>
        <v>44.419586831132477</v>
      </c>
      <c r="AC287" s="21"/>
      <c r="AD287" s="76">
        <f>SUM(AD241:AD285)</f>
        <v>1602872</v>
      </c>
      <c r="AE287" s="21"/>
      <c r="AF287" s="71">
        <f>IF($W287,AD287/$W287*100,0)</f>
        <v>1.18883988197964</v>
      </c>
      <c r="AG287" s="21"/>
      <c r="AH287" s="76">
        <f>SUM(AH241:AH285)</f>
        <v>0</v>
      </c>
      <c r="AI287" s="21"/>
      <c r="AJ287" s="71">
        <f>IF($W287,AH287/$W287*100,0)</f>
        <v>0</v>
      </c>
      <c r="AK287" s="21"/>
      <c r="AL287" s="76">
        <f>SUM(AL241:AL285)</f>
        <v>18258861</v>
      </c>
      <c r="AM287" s="21"/>
      <c r="AN287" s="76">
        <f>SUM(AN241:AN285)</f>
        <v>191025.14999999997</v>
      </c>
      <c r="AO287" s="21"/>
      <c r="AP287" s="30">
        <f>AP285</f>
        <v>38</v>
      </c>
      <c r="AQ287" s="21"/>
      <c r="AR287" s="75">
        <f>SUM(AR241:AR285)</f>
        <v>354200</v>
      </c>
    </row>
    <row r="288" spans="1:44"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row>
    <row r="289" spans="1:44" ht="12" thickBot="1" x14ac:dyDescent="0.35">
      <c r="A289" s="42">
        <f>(A60+A219+A287)</f>
        <v>171</v>
      </c>
      <c r="B289" s="21"/>
      <c r="C289" s="18" t="s">
        <v>252</v>
      </c>
      <c r="D289" s="21"/>
      <c r="E289" s="87">
        <f>E60+E219+E287</f>
        <v>792965654</v>
      </c>
      <c r="F289" s="21"/>
      <c r="G289" s="79">
        <f>(E289/$AR289)</f>
        <v>90.53131097642077</v>
      </c>
      <c r="H289" s="21"/>
      <c r="I289" s="21"/>
      <c r="J289" s="21"/>
      <c r="K289" s="87">
        <f>(K60+K219+K287)</f>
        <v>711366867</v>
      </c>
      <c r="L289" s="21"/>
      <c r="M289" s="79">
        <f>(K289/$AR289)</f>
        <v>81.215339819370229</v>
      </c>
      <c r="N289" s="21"/>
      <c r="O289" s="21"/>
      <c r="P289" s="21"/>
      <c r="Q289" s="87">
        <f>(Q60+Q219+Q287)</f>
        <v>430835109</v>
      </c>
      <c r="R289" s="21"/>
      <c r="S289" s="79">
        <f>(Q289/$AR289)</f>
        <v>49.187587174411384</v>
      </c>
      <c r="T289" s="21"/>
      <c r="U289" s="21"/>
      <c r="V289" s="21"/>
      <c r="W289" s="87">
        <f>(W60+W219+W287)</f>
        <v>1935167630</v>
      </c>
      <c r="X289" s="21"/>
      <c r="Y289" s="21"/>
      <c r="Z289" s="87">
        <f>(Z60+Z219+Z287)</f>
        <v>478061941</v>
      </c>
      <c r="AA289" s="21"/>
      <c r="AB289" s="71">
        <f>IF($W289,Z289/$W289*100,0)</f>
        <v>24.703903351256447</v>
      </c>
      <c r="AC289" s="21"/>
      <c r="AD289" s="87">
        <f>(AD60+AD219+AD287)</f>
        <v>16303984</v>
      </c>
      <c r="AE289" s="21"/>
      <c r="AF289" s="71">
        <f>IF($W289,AD289/$W289*100,0)</f>
        <v>0.8425101653855176</v>
      </c>
      <c r="AG289" s="21"/>
      <c r="AH289" s="87">
        <f>(AH60+AH219+AH287)</f>
        <v>4603206</v>
      </c>
      <c r="AI289" s="21"/>
      <c r="AJ289" s="71">
        <f>IF($W289,AH289/$W289*100,0)</f>
        <v>0.23787117604897101</v>
      </c>
      <c r="AK289" s="21"/>
      <c r="AL289" s="87">
        <f>(AL60+AL219+AL287)</f>
        <v>717949695</v>
      </c>
      <c r="AM289" s="21"/>
      <c r="AN289" s="87">
        <f>(AN60+AN219+AN287)</f>
        <v>744658747.34000003</v>
      </c>
      <c r="AO289" s="21"/>
      <c r="AP289" s="42">
        <f>(AP60+AP219+AP287)</f>
        <v>171</v>
      </c>
      <c r="AR289" s="123">
        <f>(AR60+AR219+AR287)</f>
        <v>8759021</v>
      </c>
    </row>
    <row r="290" spans="1:44" ht="8.85" customHeight="1" thickTop="1" x14ac:dyDescent="0.3">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row>
    <row r="291" spans="1:44" ht="8.85" customHeight="1" x14ac:dyDescent="0.3">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row>
    <row r="292" spans="1:44" ht="12.15" customHeight="1" x14ac:dyDescent="0.3">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row>
    <row r="293" spans="1:44" ht="3.9" customHeight="1" x14ac:dyDescent="0.3">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row>
    <row r="294" spans="1:44" ht="8.85" customHeight="1" x14ac:dyDescent="0.3">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row>
    <row r="295" spans="1:44" ht="8.85" customHeight="1" x14ac:dyDescent="0.3">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row>
    <row r="296" spans="1:44" ht="8.85" customHeight="1" x14ac:dyDescent="0.3">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row>
    <row r="297" spans="1:44" ht="8.85" customHeight="1" x14ac:dyDescent="0.3">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row>
    <row r="298" spans="1:44" ht="8.85" customHeight="1" x14ac:dyDescent="0.3">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row>
    <row r="299" spans="1:44" ht="8.85" customHeight="1" x14ac:dyDescent="0.3">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row>
    <row r="300" spans="1:44" ht="8.85" customHeight="1" x14ac:dyDescent="0.3">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row>
    <row r="301" spans="1:44" ht="0.6" customHeight="1" x14ac:dyDescent="0.3">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row>
    <row r="302" spans="1:44" ht="8.85" hidden="1" customHeight="1" x14ac:dyDescent="0.3">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row>
    <row r="303" spans="1:44" ht="8.85" hidden="1" customHeight="1" x14ac:dyDescent="0.3">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row>
    <row r="304" spans="1:44" ht="8.85" customHeight="1" x14ac:dyDescent="0.3">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row>
    <row r="305" spans="1:43" s="8" customFormat="1" ht="11.25" customHeight="1" x14ac:dyDescent="0.3">
      <c r="A305" s="122" t="s">
        <v>499</v>
      </c>
      <c r="AQ305" s="113" t="s">
        <v>500</v>
      </c>
    </row>
  </sheetData>
  <printOptions gridLinesSet="0"/>
  <pageMargins left="3.75" right="0.25" top="0.5" bottom="0.3" header="0" footer="0"/>
  <pageSetup paperSize="17" pageOrder="overThenDown" orientation="landscape" r:id="rId1"/>
  <headerFooter alignWithMargins="0"/>
  <rowBreaks count="3" manualBreakCount="3">
    <brk id="75" max="42" man="1"/>
    <brk id="151" max="42" man="1"/>
    <brk id="227" max="42" man="1"/>
  </rowBreaks>
  <colBreaks count="1" manualBreakCount="1">
    <brk id="24" max="303" man="1"/>
  </colBreaks>
  <ignoredErrors>
    <ignoredError sqref="A75 AQ75 A151 AQ151 A227 AQ22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E7DC-1859-4CAA-A30E-A560A0A293C1}">
  <sheetPr transitionEvaluation="1" transitionEntry="1"/>
  <dimension ref="A1:BB405"/>
  <sheetViews>
    <sheetView showGridLines="0" zoomScale="120" zoomScaleNormal="120" workbookViewId="0">
      <pane xSplit="3" ySplit="11" topLeftCell="AC12" activePane="bottomRight" state="frozen"/>
      <selection pane="topRight"/>
      <selection pane="bottomLeft"/>
      <selection pane="bottomRight"/>
    </sheetView>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2.33203125" style="10" customWidth="1"/>
    <col min="6" max="6" width="1.44140625" style="10" customWidth="1"/>
    <col min="7" max="7" width="9.44140625" style="10" customWidth="1"/>
    <col min="8" max="8" width="1.44140625" style="10" customWidth="1"/>
    <col min="9" max="9" width="9.6640625" style="10" customWidth="1"/>
    <col min="10" max="10" width="2.21875" style="10" customWidth="1"/>
    <col min="11" max="11" width="13.21875" style="10" customWidth="1"/>
    <col min="12" max="12" width="1.44140625" style="10" customWidth="1"/>
    <col min="13" max="13" width="9.6640625" style="10" customWidth="1"/>
    <col min="14" max="14" width="1.44140625" style="10" customWidth="1"/>
    <col min="15" max="15" width="8.44140625" style="10" customWidth="1"/>
    <col min="16" max="16" width="2.21875" style="10" customWidth="1"/>
    <col min="17" max="17" width="12" style="10" customWidth="1"/>
    <col min="18" max="18" width="1.44140625" style="10" customWidth="1"/>
    <col min="19" max="19" width="9.44140625" style="10" customWidth="1"/>
    <col min="20" max="20" width="1.44140625" style="10" customWidth="1"/>
    <col min="21" max="21" width="9.6640625" style="10" customWidth="1"/>
    <col min="22" max="22" width="1.44140625" style="10" customWidth="1"/>
    <col min="23" max="23" width="13.77734375" style="10" customWidth="1"/>
    <col min="24" max="24" width="1.44140625" style="10" customWidth="1"/>
    <col min="25" max="25" width="13.109375" style="10" customWidth="1"/>
    <col min="26" max="27" width="1.44140625" style="10" customWidth="1"/>
    <col min="28" max="28" width="13.109375" style="10" customWidth="1"/>
    <col min="29" max="29" width="2.21875" style="10" customWidth="1"/>
    <col min="30" max="30" width="11.5546875" style="10" customWidth="1"/>
    <col min="31" max="31" width="3" style="10" customWidth="1"/>
    <col min="32" max="32" width="13.109375" style="10" customWidth="1"/>
    <col min="33" max="33" width="2.21875" style="10" customWidth="1"/>
    <col min="34" max="34" width="11.5546875" style="10" customWidth="1"/>
    <col min="35" max="35" width="3" style="10" customWidth="1"/>
    <col min="36" max="36" width="13.109375" style="10" customWidth="1"/>
    <col min="37" max="37" width="2.21875" style="10" customWidth="1"/>
    <col min="38" max="38" width="11.5546875" style="10" customWidth="1"/>
    <col min="39" max="39" width="3" style="10" customWidth="1"/>
    <col min="40" max="40" width="13.109375" style="10" customWidth="1"/>
    <col min="41" max="41" width="3" style="10" customWidth="1"/>
    <col min="42" max="42" width="13.109375" style="10" customWidth="1"/>
    <col min="43" max="43" width="2.21875" style="10" customWidth="1"/>
    <col min="44" max="44" width="13.109375" style="10" customWidth="1"/>
    <col min="45" max="45" width="3" style="10" customWidth="1"/>
    <col min="46" max="46" width="5.33203125" style="10" customWidth="1"/>
    <col min="47" max="47" width="13.44140625" style="10" customWidth="1"/>
    <col min="48" max="48" width="7.6640625" style="10" hidden="1" customWidth="1"/>
    <col min="49" max="49" width="1.44140625" style="10" hidden="1" customWidth="1"/>
    <col min="50" max="50" width="11.5546875" style="10" hidden="1" customWidth="1"/>
    <col min="51" max="51" width="1.44140625" style="10" hidden="1" customWidth="1"/>
    <col min="52" max="52" width="11.5546875" style="10" hidden="1" customWidth="1"/>
    <col min="53" max="53" width="1.44140625" style="10" hidden="1" customWidth="1"/>
    <col min="54" max="54" width="11.5546875" style="10" hidden="1" customWidth="1"/>
    <col min="55" max="256" width="11.5546875" style="10"/>
    <col min="257" max="257" width="4.5546875" style="10" customWidth="1"/>
    <col min="258" max="258" width="1.44140625" style="10" customWidth="1"/>
    <col min="259" max="259" width="17.77734375" style="10" customWidth="1"/>
    <col min="260" max="260" width="1.44140625" style="10" customWidth="1"/>
    <col min="261" max="261" width="12.33203125" style="10" customWidth="1"/>
    <col min="262" max="262" width="1.44140625" style="10" customWidth="1"/>
    <col min="263" max="263" width="9.44140625" style="10" customWidth="1"/>
    <col min="264" max="264" width="1.44140625" style="10" customWidth="1"/>
    <col min="265" max="265" width="9.6640625" style="10" customWidth="1"/>
    <col min="266" max="266" width="2.21875" style="10" customWidth="1"/>
    <col min="267" max="267" width="13.21875" style="10" customWidth="1"/>
    <col min="268" max="268" width="1.44140625" style="10" customWidth="1"/>
    <col min="269" max="269" width="9.6640625" style="10" customWidth="1"/>
    <col min="270" max="270" width="1.44140625" style="10" customWidth="1"/>
    <col min="271" max="271" width="8.44140625" style="10" customWidth="1"/>
    <col min="272" max="272" width="2.21875" style="10" customWidth="1"/>
    <col min="273" max="273" width="12" style="10" customWidth="1"/>
    <col min="274" max="274" width="1.44140625" style="10" customWidth="1"/>
    <col min="275" max="275" width="9.44140625" style="10" customWidth="1"/>
    <col min="276" max="276" width="1.44140625" style="10" customWidth="1"/>
    <col min="277" max="277" width="9.6640625" style="10" customWidth="1"/>
    <col min="278" max="278" width="1.44140625" style="10" customWidth="1"/>
    <col min="279" max="279" width="13.77734375" style="10" customWidth="1"/>
    <col min="280" max="280" width="1.44140625" style="10" customWidth="1"/>
    <col min="281" max="281" width="13.109375" style="10" customWidth="1"/>
    <col min="282" max="283" width="1.44140625" style="10" customWidth="1"/>
    <col min="284" max="284" width="13.109375" style="10" customWidth="1"/>
    <col min="285" max="285" width="2.21875" style="10" customWidth="1"/>
    <col min="286" max="286" width="11.5546875" style="10"/>
    <col min="287" max="287" width="3" style="10" customWidth="1"/>
    <col min="288" max="288" width="13.109375" style="10" customWidth="1"/>
    <col min="289" max="289" width="2.21875" style="10" customWidth="1"/>
    <col min="290" max="290" width="11.5546875" style="10"/>
    <col min="291" max="291" width="3" style="10" customWidth="1"/>
    <col min="292" max="292" width="13.109375" style="10" customWidth="1"/>
    <col min="293" max="293" width="2.21875" style="10" customWidth="1"/>
    <col min="294" max="294" width="11.5546875" style="10"/>
    <col min="295" max="295" width="3" style="10" customWidth="1"/>
    <col min="296" max="296" width="13.109375" style="10" customWidth="1"/>
    <col min="297" max="297" width="3" style="10" customWidth="1"/>
    <col min="298" max="298" width="13.109375" style="10" customWidth="1"/>
    <col min="299" max="299" width="2.21875" style="10" customWidth="1"/>
    <col min="300" max="300" width="13.109375" style="10" customWidth="1"/>
    <col min="301" max="301" width="3" style="10" customWidth="1"/>
    <col min="302" max="302" width="5.33203125" style="10" customWidth="1"/>
    <col min="303" max="303" width="18" style="10" customWidth="1"/>
    <col min="304" max="304" width="7.6640625" style="10" customWidth="1"/>
    <col min="305" max="305" width="1.44140625" style="10" customWidth="1"/>
    <col min="306" max="306" width="11.5546875" style="10"/>
    <col min="307" max="307" width="1.44140625" style="10" customWidth="1"/>
    <col min="308" max="308" width="11.5546875" style="10"/>
    <col min="309" max="309" width="1.44140625" style="10" customWidth="1"/>
    <col min="310" max="512" width="11.5546875" style="10"/>
    <col min="513" max="513" width="4.5546875" style="10" customWidth="1"/>
    <col min="514" max="514" width="1.44140625" style="10" customWidth="1"/>
    <col min="515" max="515" width="17.77734375" style="10" customWidth="1"/>
    <col min="516" max="516" width="1.44140625" style="10" customWidth="1"/>
    <col min="517" max="517" width="12.33203125" style="10" customWidth="1"/>
    <col min="518" max="518" width="1.44140625" style="10" customWidth="1"/>
    <col min="519" max="519" width="9.44140625" style="10" customWidth="1"/>
    <col min="520" max="520" width="1.44140625" style="10" customWidth="1"/>
    <col min="521" max="521" width="9.6640625" style="10" customWidth="1"/>
    <col min="522" max="522" width="2.21875" style="10" customWidth="1"/>
    <col min="523" max="523" width="13.21875" style="10" customWidth="1"/>
    <col min="524" max="524" width="1.44140625" style="10" customWidth="1"/>
    <col min="525" max="525" width="9.6640625" style="10" customWidth="1"/>
    <col min="526" max="526" width="1.44140625" style="10" customWidth="1"/>
    <col min="527" max="527" width="8.44140625" style="10" customWidth="1"/>
    <col min="528" max="528" width="2.21875" style="10" customWidth="1"/>
    <col min="529" max="529" width="12" style="10" customWidth="1"/>
    <col min="530" max="530" width="1.44140625" style="10" customWidth="1"/>
    <col min="531" max="531" width="9.44140625" style="10" customWidth="1"/>
    <col min="532" max="532" width="1.44140625" style="10" customWidth="1"/>
    <col min="533" max="533" width="9.6640625" style="10" customWidth="1"/>
    <col min="534" max="534" width="1.44140625" style="10" customWidth="1"/>
    <col min="535" max="535" width="13.77734375" style="10" customWidth="1"/>
    <col min="536" max="536" width="1.44140625" style="10" customWidth="1"/>
    <col min="537" max="537" width="13.109375" style="10" customWidth="1"/>
    <col min="538" max="539" width="1.44140625" style="10" customWidth="1"/>
    <col min="540" max="540" width="13.109375" style="10" customWidth="1"/>
    <col min="541" max="541" width="2.21875" style="10" customWidth="1"/>
    <col min="542" max="542" width="11.5546875" style="10"/>
    <col min="543" max="543" width="3" style="10" customWidth="1"/>
    <col min="544" max="544" width="13.109375" style="10" customWidth="1"/>
    <col min="545" max="545" width="2.21875" style="10" customWidth="1"/>
    <col min="546" max="546" width="11.5546875" style="10"/>
    <col min="547" max="547" width="3" style="10" customWidth="1"/>
    <col min="548" max="548" width="13.109375" style="10" customWidth="1"/>
    <col min="549" max="549" width="2.21875" style="10" customWidth="1"/>
    <col min="550" max="550" width="11.5546875" style="10"/>
    <col min="551" max="551" width="3" style="10" customWidth="1"/>
    <col min="552" max="552" width="13.109375" style="10" customWidth="1"/>
    <col min="553" max="553" width="3" style="10" customWidth="1"/>
    <col min="554" max="554" width="13.109375" style="10" customWidth="1"/>
    <col min="555" max="555" width="2.21875" style="10" customWidth="1"/>
    <col min="556" max="556" width="13.109375" style="10" customWidth="1"/>
    <col min="557" max="557" width="3" style="10" customWidth="1"/>
    <col min="558" max="558" width="5.33203125" style="10" customWidth="1"/>
    <col min="559" max="559" width="18" style="10" customWidth="1"/>
    <col min="560" max="560" width="7.6640625" style="10" customWidth="1"/>
    <col min="561" max="561" width="1.44140625" style="10" customWidth="1"/>
    <col min="562" max="562" width="11.5546875" style="10"/>
    <col min="563" max="563" width="1.44140625" style="10" customWidth="1"/>
    <col min="564" max="564" width="11.5546875" style="10"/>
    <col min="565" max="565" width="1.44140625" style="10" customWidth="1"/>
    <col min="566" max="768" width="11.5546875" style="10"/>
    <col min="769" max="769" width="4.5546875" style="10" customWidth="1"/>
    <col min="770" max="770" width="1.44140625" style="10" customWidth="1"/>
    <col min="771" max="771" width="17.77734375" style="10" customWidth="1"/>
    <col min="772" max="772" width="1.44140625" style="10" customWidth="1"/>
    <col min="773" max="773" width="12.33203125" style="10" customWidth="1"/>
    <col min="774" max="774" width="1.44140625" style="10" customWidth="1"/>
    <col min="775" max="775" width="9.44140625" style="10" customWidth="1"/>
    <col min="776" max="776" width="1.44140625" style="10" customWidth="1"/>
    <col min="777" max="777" width="9.6640625" style="10" customWidth="1"/>
    <col min="778" max="778" width="2.21875" style="10" customWidth="1"/>
    <col min="779" max="779" width="13.21875" style="10" customWidth="1"/>
    <col min="780" max="780" width="1.44140625" style="10" customWidth="1"/>
    <col min="781" max="781" width="9.6640625" style="10" customWidth="1"/>
    <col min="782" max="782" width="1.44140625" style="10" customWidth="1"/>
    <col min="783" max="783" width="8.44140625" style="10" customWidth="1"/>
    <col min="784" max="784" width="2.21875" style="10" customWidth="1"/>
    <col min="785" max="785" width="12" style="10" customWidth="1"/>
    <col min="786" max="786" width="1.44140625" style="10" customWidth="1"/>
    <col min="787" max="787" width="9.44140625" style="10" customWidth="1"/>
    <col min="788" max="788" width="1.44140625" style="10" customWidth="1"/>
    <col min="789" max="789" width="9.6640625" style="10" customWidth="1"/>
    <col min="790" max="790" width="1.44140625" style="10" customWidth="1"/>
    <col min="791" max="791" width="13.77734375" style="10" customWidth="1"/>
    <col min="792" max="792" width="1.44140625" style="10" customWidth="1"/>
    <col min="793" max="793" width="13.109375" style="10" customWidth="1"/>
    <col min="794" max="795" width="1.44140625" style="10" customWidth="1"/>
    <col min="796" max="796" width="13.109375" style="10" customWidth="1"/>
    <col min="797" max="797" width="2.21875" style="10" customWidth="1"/>
    <col min="798" max="798" width="11.5546875" style="10"/>
    <col min="799" max="799" width="3" style="10" customWidth="1"/>
    <col min="800" max="800" width="13.109375" style="10" customWidth="1"/>
    <col min="801" max="801" width="2.21875" style="10" customWidth="1"/>
    <col min="802" max="802" width="11.5546875" style="10"/>
    <col min="803" max="803" width="3" style="10" customWidth="1"/>
    <col min="804" max="804" width="13.109375" style="10" customWidth="1"/>
    <col min="805" max="805" width="2.21875" style="10" customWidth="1"/>
    <col min="806" max="806" width="11.5546875" style="10"/>
    <col min="807" max="807" width="3" style="10" customWidth="1"/>
    <col min="808" max="808" width="13.109375" style="10" customWidth="1"/>
    <col min="809" max="809" width="3" style="10" customWidth="1"/>
    <col min="810" max="810" width="13.109375" style="10" customWidth="1"/>
    <col min="811" max="811" width="2.21875" style="10" customWidth="1"/>
    <col min="812" max="812" width="13.109375" style="10" customWidth="1"/>
    <col min="813" max="813" width="3" style="10" customWidth="1"/>
    <col min="814" max="814" width="5.33203125" style="10" customWidth="1"/>
    <col min="815" max="815" width="18" style="10" customWidth="1"/>
    <col min="816" max="816" width="7.6640625" style="10" customWidth="1"/>
    <col min="817" max="817" width="1.44140625" style="10" customWidth="1"/>
    <col min="818" max="818" width="11.5546875" style="10"/>
    <col min="819" max="819" width="1.44140625" style="10" customWidth="1"/>
    <col min="820" max="820" width="11.5546875" style="10"/>
    <col min="821" max="821" width="1.44140625" style="10" customWidth="1"/>
    <col min="822"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12.33203125" style="10" customWidth="1"/>
    <col min="1030" max="1030" width="1.44140625" style="10" customWidth="1"/>
    <col min="1031" max="1031" width="9.44140625" style="10" customWidth="1"/>
    <col min="1032" max="1032" width="1.44140625" style="10" customWidth="1"/>
    <col min="1033" max="1033" width="9.6640625" style="10" customWidth="1"/>
    <col min="1034" max="1034" width="2.21875" style="10" customWidth="1"/>
    <col min="1035" max="1035" width="13.21875" style="10" customWidth="1"/>
    <col min="1036" max="1036" width="1.44140625" style="10" customWidth="1"/>
    <col min="1037" max="1037" width="9.6640625" style="10" customWidth="1"/>
    <col min="1038" max="1038" width="1.44140625" style="10" customWidth="1"/>
    <col min="1039" max="1039" width="8.44140625" style="10" customWidth="1"/>
    <col min="1040" max="1040" width="2.21875" style="10" customWidth="1"/>
    <col min="1041" max="1041" width="12" style="10" customWidth="1"/>
    <col min="1042" max="1042" width="1.44140625" style="10" customWidth="1"/>
    <col min="1043" max="1043" width="9.44140625" style="10" customWidth="1"/>
    <col min="1044" max="1044" width="1.44140625" style="10" customWidth="1"/>
    <col min="1045" max="1045" width="9.6640625" style="10" customWidth="1"/>
    <col min="1046" max="1046" width="1.44140625" style="10" customWidth="1"/>
    <col min="1047" max="1047" width="13.77734375" style="10" customWidth="1"/>
    <col min="1048" max="1048" width="1.44140625" style="10" customWidth="1"/>
    <col min="1049" max="1049" width="13.109375" style="10" customWidth="1"/>
    <col min="1050" max="1051" width="1.44140625" style="10" customWidth="1"/>
    <col min="1052" max="1052" width="13.109375" style="10" customWidth="1"/>
    <col min="1053" max="1053" width="2.21875" style="10" customWidth="1"/>
    <col min="1054" max="1054" width="11.5546875" style="10"/>
    <col min="1055" max="1055" width="3" style="10" customWidth="1"/>
    <col min="1056" max="1056" width="13.109375" style="10" customWidth="1"/>
    <col min="1057" max="1057" width="2.21875" style="10" customWidth="1"/>
    <col min="1058" max="1058" width="11.5546875" style="10"/>
    <col min="1059" max="1059" width="3" style="10" customWidth="1"/>
    <col min="1060" max="1060" width="13.109375" style="10" customWidth="1"/>
    <col min="1061" max="1061" width="2.21875" style="10" customWidth="1"/>
    <col min="1062" max="1062" width="11.5546875" style="10"/>
    <col min="1063" max="1063" width="3" style="10" customWidth="1"/>
    <col min="1064" max="1064" width="13.109375" style="10" customWidth="1"/>
    <col min="1065" max="1065" width="3" style="10" customWidth="1"/>
    <col min="1066" max="1066" width="13.109375" style="10" customWidth="1"/>
    <col min="1067" max="1067" width="2.21875" style="10" customWidth="1"/>
    <col min="1068" max="1068" width="13.109375" style="10" customWidth="1"/>
    <col min="1069" max="1069" width="3" style="10" customWidth="1"/>
    <col min="1070" max="1070" width="5.33203125" style="10" customWidth="1"/>
    <col min="1071" max="1071" width="18" style="10" customWidth="1"/>
    <col min="1072" max="1072" width="7.6640625" style="10" customWidth="1"/>
    <col min="1073" max="1073" width="1.44140625" style="10" customWidth="1"/>
    <col min="1074" max="1074" width="11.5546875" style="10"/>
    <col min="1075" max="1075" width="1.44140625" style="10" customWidth="1"/>
    <col min="1076" max="1076" width="11.5546875" style="10"/>
    <col min="1077" max="1077" width="1.44140625" style="10" customWidth="1"/>
    <col min="1078"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12.33203125" style="10" customWidth="1"/>
    <col min="1286" max="1286" width="1.44140625" style="10" customWidth="1"/>
    <col min="1287" max="1287" width="9.44140625" style="10" customWidth="1"/>
    <col min="1288" max="1288" width="1.44140625" style="10" customWidth="1"/>
    <col min="1289" max="1289" width="9.6640625" style="10" customWidth="1"/>
    <col min="1290" max="1290" width="2.21875" style="10" customWidth="1"/>
    <col min="1291" max="1291" width="13.21875" style="10" customWidth="1"/>
    <col min="1292" max="1292" width="1.44140625" style="10" customWidth="1"/>
    <col min="1293" max="1293" width="9.6640625" style="10" customWidth="1"/>
    <col min="1294" max="1294" width="1.44140625" style="10" customWidth="1"/>
    <col min="1295" max="1295" width="8.44140625" style="10" customWidth="1"/>
    <col min="1296" max="1296" width="2.21875" style="10" customWidth="1"/>
    <col min="1297" max="1297" width="12" style="10" customWidth="1"/>
    <col min="1298" max="1298" width="1.44140625" style="10" customWidth="1"/>
    <col min="1299" max="1299" width="9.44140625" style="10" customWidth="1"/>
    <col min="1300" max="1300" width="1.44140625" style="10" customWidth="1"/>
    <col min="1301" max="1301" width="9.6640625" style="10" customWidth="1"/>
    <col min="1302" max="1302" width="1.44140625" style="10" customWidth="1"/>
    <col min="1303" max="1303" width="13.77734375" style="10" customWidth="1"/>
    <col min="1304" max="1304" width="1.44140625" style="10" customWidth="1"/>
    <col min="1305" max="1305" width="13.109375" style="10" customWidth="1"/>
    <col min="1306" max="1307" width="1.44140625" style="10" customWidth="1"/>
    <col min="1308" max="1308" width="13.109375" style="10" customWidth="1"/>
    <col min="1309" max="1309" width="2.21875" style="10" customWidth="1"/>
    <col min="1310" max="1310" width="11.5546875" style="10"/>
    <col min="1311" max="1311" width="3" style="10" customWidth="1"/>
    <col min="1312" max="1312" width="13.109375" style="10" customWidth="1"/>
    <col min="1313" max="1313" width="2.21875" style="10" customWidth="1"/>
    <col min="1314" max="1314" width="11.5546875" style="10"/>
    <col min="1315" max="1315" width="3" style="10" customWidth="1"/>
    <col min="1316" max="1316" width="13.109375" style="10" customWidth="1"/>
    <col min="1317" max="1317" width="2.21875" style="10" customWidth="1"/>
    <col min="1318" max="1318" width="11.5546875" style="10"/>
    <col min="1319" max="1319" width="3" style="10" customWidth="1"/>
    <col min="1320" max="1320" width="13.109375" style="10" customWidth="1"/>
    <col min="1321" max="1321" width="3" style="10" customWidth="1"/>
    <col min="1322" max="1322" width="13.109375" style="10" customWidth="1"/>
    <col min="1323" max="1323" width="2.21875" style="10" customWidth="1"/>
    <col min="1324" max="1324" width="13.109375" style="10" customWidth="1"/>
    <col min="1325" max="1325" width="3" style="10" customWidth="1"/>
    <col min="1326" max="1326" width="5.33203125" style="10" customWidth="1"/>
    <col min="1327" max="1327" width="18" style="10" customWidth="1"/>
    <col min="1328" max="1328" width="7.6640625" style="10" customWidth="1"/>
    <col min="1329" max="1329" width="1.44140625" style="10" customWidth="1"/>
    <col min="1330" max="1330" width="11.5546875" style="10"/>
    <col min="1331" max="1331" width="1.44140625" style="10" customWidth="1"/>
    <col min="1332" max="1332" width="11.5546875" style="10"/>
    <col min="1333" max="1333" width="1.44140625" style="10" customWidth="1"/>
    <col min="1334"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12.33203125" style="10" customWidth="1"/>
    <col min="1542" max="1542" width="1.44140625" style="10" customWidth="1"/>
    <col min="1543" max="1543" width="9.44140625" style="10" customWidth="1"/>
    <col min="1544" max="1544" width="1.44140625" style="10" customWidth="1"/>
    <col min="1545" max="1545" width="9.6640625" style="10" customWidth="1"/>
    <col min="1546" max="1546" width="2.21875" style="10" customWidth="1"/>
    <col min="1547" max="1547" width="13.21875" style="10" customWidth="1"/>
    <col min="1548" max="1548" width="1.44140625" style="10" customWidth="1"/>
    <col min="1549" max="1549" width="9.6640625" style="10" customWidth="1"/>
    <col min="1550" max="1550" width="1.44140625" style="10" customWidth="1"/>
    <col min="1551" max="1551" width="8.44140625" style="10" customWidth="1"/>
    <col min="1552" max="1552" width="2.21875" style="10" customWidth="1"/>
    <col min="1553" max="1553" width="12" style="10" customWidth="1"/>
    <col min="1554" max="1554" width="1.44140625" style="10" customWidth="1"/>
    <col min="1555" max="1555" width="9.44140625" style="10" customWidth="1"/>
    <col min="1556" max="1556" width="1.44140625" style="10" customWidth="1"/>
    <col min="1557" max="1557" width="9.6640625" style="10" customWidth="1"/>
    <col min="1558" max="1558" width="1.44140625" style="10" customWidth="1"/>
    <col min="1559" max="1559" width="13.77734375" style="10" customWidth="1"/>
    <col min="1560" max="1560" width="1.44140625" style="10" customWidth="1"/>
    <col min="1561" max="1561" width="13.109375" style="10" customWidth="1"/>
    <col min="1562" max="1563" width="1.44140625" style="10" customWidth="1"/>
    <col min="1564" max="1564" width="13.109375" style="10" customWidth="1"/>
    <col min="1565" max="1565" width="2.21875" style="10" customWidth="1"/>
    <col min="1566" max="1566" width="11.5546875" style="10"/>
    <col min="1567" max="1567" width="3" style="10" customWidth="1"/>
    <col min="1568" max="1568" width="13.109375" style="10" customWidth="1"/>
    <col min="1569" max="1569" width="2.21875" style="10" customWidth="1"/>
    <col min="1570" max="1570" width="11.5546875" style="10"/>
    <col min="1571" max="1571" width="3" style="10" customWidth="1"/>
    <col min="1572" max="1572" width="13.109375" style="10" customWidth="1"/>
    <col min="1573" max="1573" width="2.21875" style="10" customWidth="1"/>
    <col min="1574" max="1574" width="11.5546875" style="10"/>
    <col min="1575" max="1575" width="3" style="10" customWidth="1"/>
    <col min="1576" max="1576" width="13.109375" style="10" customWidth="1"/>
    <col min="1577" max="1577" width="3" style="10" customWidth="1"/>
    <col min="1578" max="1578" width="13.109375" style="10" customWidth="1"/>
    <col min="1579" max="1579" width="2.21875" style="10" customWidth="1"/>
    <col min="1580" max="1580" width="13.109375" style="10" customWidth="1"/>
    <col min="1581" max="1581" width="3" style="10" customWidth="1"/>
    <col min="1582" max="1582" width="5.33203125" style="10" customWidth="1"/>
    <col min="1583" max="1583" width="18" style="10" customWidth="1"/>
    <col min="1584" max="1584" width="7.6640625" style="10" customWidth="1"/>
    <col min="1585" max="1585" width="1.44140625" style="10" customWidth="1"/>
    <col min="1586" max="1586" width="11.5546875" style="10"/>
    <col min="1587" max="1587" width="1.44140625" style="10" customWidth="1"/>
    <col min="1588" max="1588" width="11.5546875" style="10"/>
    <col min="1589" max="1589" width="1.44140625" style="10" customWidth="1"/>
    <col min="1590"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12.33203125" style="10" customWidth="1"/>
    <col min="1798" max="1798" width="1.44140625" style="10" customWidth="1"/>
    <col min="1799" max="1799" width="9.44140625" style="10" customWidth="1"/>
    <col min="1800" max="1800" width="1.44140625" style="10" customWidth="1"/>
    <col min="1801" max="1801" width="9.6640625" style="10" customWidth="1"/>
    <col min="1802" max="1802" width="2.21875" style="10" customWidth="1"/>
    <col min="1803" max="1803" width="13.21875" style="10" customWidth="1"/>
    <col min="1804" max="1804" width="1.44140625" style="10" customWidth="1"/>
    <col min="1805" max="1805" width="9.6640625" style="10" customWidth="1"/>
    <col min="1806" max="1806" width="1.44140625" style="10" customWidth="1"/>
    <col min="1807" max="1807" width="8.44140625" style="10" customWidth="1"/>
    <col min="1808" max="1808" width="2.21875" style="10" customWidth="1"/>
    <col min="1809" max="1809" width="12" style="10" customWidth="1"/>
    <col min="1810" max="1810" width="1.44140625" style="10" customWidth="1"/>
    <col min="1811" max="1811" width="9.44140625" style="10" customWidth="1"/>
    <col min="1812" max="1812" width="1.44140625" style="10" customWidth="1"/>
    <col min="1813" max="1813" width="9.6640625" style="10" customWidth="1"/>
    <col min="1814" max="1814" width="1.44140625" style="10" customWidth="1"/>
    <col min="1815" max="1815" width="13.77734375" style="10" customWidth="1"/>
    <col min="1816" max="1816" width="1.44140625" style="10" customWidth="1"/>
    <col min="1817" max="1817" width="13.109375" style="10" customWidth="1"/>
    <col min="1818" max="1819" width="1.44140625" style="10" customWidth="1"/>
    <col min="1820" max="1820" width="13.109375" style="10" customWidth="1"/>
    <col min="1821" max="1821" width="2.21875" style="10" customWidth="1"/>
    <col min="1822" max="1822" width="11.5546875" style="10"/>
    <col min="1823" max="1823" width="3" style="10" customWidth="1"/>
    <col min="1824" max="1824" width="13.109375" style="10" customWidth="1"/>
    <col min="1825" max="1825" width="2.21875" style="10" customWidth="1"/>
    <col min="1826" max="1826" width="11.5546875" style="10"/>
    <col min="1827" max="1827" width="3" style="10" customWidth="1"/>
    <col min="1828" max="1828" width="13.109375" style="10" customWidth="1"/>
    <col min="1829" max="1829" width="2.21875" style="10" customWidth="1"/>
    <col min="1830" max="1830" width="11.5546875" style="10"/>
    <col min="1831" max="1831" width="3" style="10" customWidth="1"/>
    <col min="1832" max="1832" width="13.109375" style="10" customWidth="1"/>
    <col min="1833" max="1833" width="3" style="10" customWidth="1"/>
    <col min="1834" max="1834" width="13.109375" style="10" customWidth="1"/>
    <col min="1835" max="1835" width="2.21875" style="10" customWidth="1"/>
    <col min="1836" max="1836" width="13.109375" style="10" customWidth="1"/>
    <col min="1837" max="1837" width="3" style="10" customWidth="1"/>
    <col min="1838" max="1838" width="5.33203125" style="10" customWidth="1"/>
    <col min="1839" max="1839" width="18" style="10" customWidth="1"/>
    <col min="1840" max="1840" width="7.6640625" style="10" customWidth="1"/>
    <col min="1841" max="1841" width="1.44140625" style="10" customWidth="1"/>
    <col min="1842" max="1842" width="11.5546875" style="10"/>
    <col min="1843" max="1843" width="1.44140625" style="10" customWidth="1"/>
    <col min="1844" max="1844" width="11.5546875" style="10"/>
    <col min="1845" max="1845" width="1.44140625" style="10" customWidth="1"/>
    <col min="1846"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12.33203125" style="10" customWidth="1"/>
    <col min="2054" max="2054" width="1.44140625" style="10" customWidth="1"/>
    <col min="2055" max="2055" width="9.44140625" style="10" customWidth="1"/>
    <col min="2056" max="2056" width="1.44140625" style="10" customWidth="1"/>
    <col min="2057" max="2057" width="9.6640625" style="10" customWidth="1"/>
    <col min="2058" max="2058" width="2.21875" style="10" customWidth="1"/>
    <col min="2059" max="2059" width="13.21875" style="10" customWidth="1"/>
    <col min="2060" max="2060" width="1.44140625" style="10" customWidth="1"/>
    <col min="2061" max="2061" width="9.6640625" style="10" customWidth="1"/>
    <col min="2062" max="2062" width="1.44140625" style="10" customWidth="1"/>
    <col min="2063" max="2063" width="8.44140625" style="10" customWidth="1"/>
    <col min="2064" max="2064" width="2.21875" style="10" customWidth="1"/>
    <col min="2065" max="2065" width="12" style="10" customWidth="1"/>
    <col min="2066" max="2066" width="1.44140625" style="10" customWidth="1"/>
    <col min="2067" max="2067" width="9.44140625" style="10" customWidth="1"/>
    <col min="2068" max="2068" width="1.44140625" style="10" customWidth="1"/>
    <col min="2069" max="2069" width="9.6640625" style="10" customWidth="1"/>
    <col min="2070" max="2070" width="1.44140625" style="10" customWidth="1"/>
    <col min="2071" max="2071" width="13.77734375" style="10" customWidth="1"/>
    <col min="2072" max="2072" width="1.44140625" style="10" customWidth="1"/>
    <col min="2073" max="2073" width="13.109375" style="10" customWidth="1"/>
    <col min="2074" max="2075" width="1.44140625" style="10" customWidth="1"/>
    <col min="2076" max="2076" width="13.109375" style="10" customWidth="1"/>
    <col min="2077" max="2077" width="2.21875" style="10" customWidth="1"/>
    <col min="2078" max="2078" width="11.5546875" style="10"/>
    <col min="2079" max="2079" width="3" style="10" customWidth="1"/>
    <col min="2080" max="2080" width="13.109375" style="10" customWidth="1"/>
    <col min="2081" max="2081" width="2.21875" style="10" customWidth="1"/>
    <col min="2082" max="2082" width="11.5546875" style="10"/>
    <col min="2083" max="2083" width="3" style="10" customWidth="1"/>
    <col min="2084" max="2084" width="13.109375" style="10" customWidth="1"/>
    <col min="2085" max="2085" width="2.21875" style="10" customWidth="1"/>
    <col min="2086" max="2086" width="11.5546875" style="10"/>
    <col min="2087" max="2087" width="3" style="10" customWidth="1"/>
    <col min="2088" max="2088" width="13.109375" style="10" customWidth="1"/>
    <col min="2089" max="2089" width="3" style="10" customWidth="1"/>
    <col min="2090" max="2090" width="13.109375" style="10" customWidth="1"/>
    <col min="2091" max="2091" width="2.21875" style="10" customWidth="1"/>
    <col min="2092" max="2092" width="13.109375" style="10" customWidth="1"/>
    <col min="2093" max="2093" width="3" style="10" customWidth="1"/>
    <col min="2094" max="2094" width="5.33203125" style="10" customWidth="1"/>
    <col min="2095" max="2095" width="18" style="10" customWidth="1"/>
    <col min="2096" max="2096" width="7.6640625" style="10" customWidth="1"/>
    <col min="2097" max="2097" width="1.44140625" style="10" customWidth="1"/>
    <col min="2098" max="2098" width="11.5546875" style="10"/>
    <col min="2099" max="2099" width="1.44140625" style="10" customWidth="1"/>
    <col min="2100" max="2100" width="11.5546875" style="10"/>
    <col min="2101" max="2101" width="1.44140625" style="10" customWidth="1"/>
    <col min="2102"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12.33203125" style="10" customWidth="1"/>
    <col min="2310" max="2310" width="1.44140625" style="10" customWidth="1"/>
    <col min="2311" max="2311" width="9.44140625" style="10" customWidth="1"/>
    <col min="2312" max="2312" width="1.44140625" style="10" customWidth="1"/>
    <col min="2313" max="2313" width="9.6640625" style="10" customWidth="1"/>
    <col min="2314" max="2314" width="2.21875" style="10" customWidth="1"/>
    <col min="2315" max="2315" width="13.21875" style="10" customWidth="1"/>
    <col min="2316" max="2316" width="1.44140625" style="10" customWidth="1"/>
    <col min="2317" max="2317" width="9.6640625" style="10" customWidth="1"/>
    <col min="2318" max="2318" width="1.44140625" style="10" customWidth="1"/>
    <col min="2319" max="2319" width="8.44140625" style="10" customWidth="1"/>
    <col min="2320" max="2320" width="2.21875" style="10" customWidth="1"/>
    <col min="2321" max="2321" width="12" style="10" customWidth="1"/>
    <col min="2322" max="2322" width="1.44140625" style="10" customWidth="1"/>
    <col min="2323" max="2323" width="9.44140625" style="10" customWidth="1"/>
    <col min="2324" max="2324" width="1.44140625" style="10" customWidth="1"/>
    <col min="2325" max="2325" width="9.6640625" style="10" customWidth="1"/>
    <col min="2326" max="2326" width="1.44140625" style="10" customWidth="1"/>
    <col min="2327" max="2327" width="13.77734375" style="10" customWidth="1"/>
    <col min="2328" max="2328" width="1.44140625" style="10" customWidth="1"/>
    <col min="2329" max="2329" width="13.109375" style="10" customWidth="1"/>
    <col min="2330" max="2331" width="1.44140625" style="10" customWidth="1"/>
    <col min="2332" max="2332" width="13.109375" style="10" customWidth="1"/>
    <col min="2333" max="2333" width="2.21875" style="10" customWidth="1"/>
    <col min="2334" max="2334" width="11.5546875" style="10"/>
    <col min="2335" max="2335" width="3" style="10" customWidth="1"/>
    <col min="2336" max="2336" width="13.109375" style="10" customWidth="1"/>
    <col min="2337" max="2337" width="2.21875" style="10" customWidth="1"/>
    <col min="2338" max="2338" width="11.5546875" style="10"/>
    <col min="2339" max="2339" width="3" style="10" customWidth="1"/>
    <col min="2340" max="2340" width="13.109375" style="10" customWidth="1"/>
    <col min="2341" max="2341" width="2.21875" style="10" customWidth="1"/>
    <col min="2342" max="2342" width="11.5546875" style="10"/>
    <col min="2343" max="2343" width="3" style="10" customWidth="1"/>
    <col min="2344" max="2344" width="13.109375" style="10" customWidth="1"/>
    <col min="2345" max="2345" width="3" style="10" customWidth="1"/>
    <col min="2346" max="2346" width="13.109375" style="10" customWidth="1"/>
    <col min="2347" max="2347" width="2.21875" style="10" customWidth="1"/>
    <col min="2348" max="2348" width="13.109375" style="10" customWidth="1"/>
    <col min="2349" max="2349" width="3" style="10" customWidth="1"/>
    <col min="2350" max="2350" width="5.33203125" style="10" customWidth="1"/>
    <col min="2351" max="2351" width="18" style="10" customWidth="1"/>
    <col min="2352" max="2352" width="7.6640625" style="10" customWidth="1"/>
    <col min="2353" max="2353" width="1.44140625" style="10" customWidth="1"/>
    <col min="2354" max="2354" width="11.5546875" style="10"/>
    <col min="2355" max="2355" width="1.44140625" style="10" customWidth="1"/>
    <col min="2356" max="2356" width="11.5546875" style="10"/>
    <col min="2357" max="2357" width="1.44140625" style="10" customWidth="1"/>
    <col min="2358"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12.33203125" style="10" customWidth="1"/>
    <col min="2566" max="2566" width="1.44140625" style="10" customWidth="1"/>
    <col min="2567" max="2567" width="9.44140625" style="10" customWidth="1"/>
    <col min="2568" max="2568" width="1.44140625" style="10" customWidth="1"/>
    <col min="2569" max="2569" width="9.6640625" style="10" customWidth="1"/>
    <col min="2570" max="2570" width="2.21875" style="10" customWidth="1"/>
    <col min="2571" max="2571" width="13.21875" style="10" customWidth="1"/>
    <col min="2572" max="2572" width="1.44140625" style="10" customWidth="1"/>
    <col min="2573" max="2573" width="9.6640625" style="10" customWidth="1"/>
    <col min="2574" max="2574" width="1.44140625" style="10" customWidth="1"/>
    <col min="2575" max="2575" width="8.44140625" style="10" customWidth="1"/>
    <col min="2576" max="2576" width="2.21875" style="10" customWidth="1"/>
    <col min="2577" max="2577" width="12" style="10" customWidth="1"/>
    <col min="2578" max="2578" width="1.44140625" style="10" customWidth="1"/>
    <col min="2579" max="2579" width="9.44140625" style="10" customWidth="1"/>
    <col min="2580" max="2580" width="1.44140625" style="10" customWidth="1"/>
    <col min="2581" max="2581" width="9.6640625" style="10" customWidth="1"/>
    <col min="2582" max="2582" width="1.44140625" style="10" customWidth="1"/>
    <col min="2583" max="2583" width="13.77734375" style="10" customWidth="1"/>
    <col min="2584" max="2584" width="1.44140625" style="10" customWidth="1"/>
    <col min="2585" max="2585" width="13.109375" style="10" customWidth="1"/>
    <col min="2586" max="2587" width="1.44140625" style="10" customWidth="1"/>
    <col min="2588" max="2588" width="13.109375" style="10" customWidth="1"/>
    <col min="2589" max="2589" width="2.21875" style="10" customWidth="1"/>
    <col min="2590" max="2590" width="11.5546875" style="10"/>
    <col min="2591" max="2591" width="3" style="10" customWidth="1"/>
    <col min="2592" max="2592" width="13.109375" style="10" customWidth="1"/>
    <col min="2593" max="2593" width="2.21875" style="10" customWidth="1"/>
    <col min="2594" max="2594" width="11.5546875" style="10"/>
    <col min="2595" max="2595" width="3" style="10" customWidth="1"/>
    <col min="2596" max="2596" width="13.109375" style="10" customWidth="1"/>
    <col min="2597" max="2597" width="2.21875" style="10" customWidth="1"/>
    <col min="2598" max="2598" width="11.5546875" style="10"/>
    <col min="2599" max="2599" width="3" style="10" customWidth="1"/>
    <col min="2600" max="2600" width="13.109375" style="10" customWidth="1"/>
    <col min="2601" max="2601" width="3" style="10" customWidth="1"/>
    <col min="2602" max="2602" width="13.109375" style="10" customWidth="1"/>
    <col min="2603" max="2603" width="2.21875" style="10" customWidth="1"/>
    <col min="2604" max="2604" width="13.109375" style="10" customWidth="1"/>
    <col min="2605" max="2605" width="3" style="10" customWidth="1"/>
    <col min="2606" max="2606" width="5.33203125" style="10" customWidth="1"/>
    <col min="2607" max="2607" width="18" style="10" customWidth="1"/>
    <col min="2608" max="2608" width="7.6640625" style="10" customWidth="1"/>
    <col min="2609" max="2609" width="1.44140625" style="10" customWidth="1"/>
    <col min="2610" max="2610" width="11.5546875" style="10"/>
    <col min="2611" max="2611" width="1.44140625" style="10" customWidth="1"/>
    <col min="2612" max="2612" width="11.5546875" style="10"/>
    <col min="2613" max="2613" width="1.44140625" style="10" customWidth="1"/>
    <col min="2614"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12.33203125" style="10" customWidth="1"/>
    <col min="2822" max="2822" width="1.44140625" style="10" customWidth="1"/>
    <col min="2823" max="2823" width="9.44140625" style="10" customWidth="1"/>
    <col min="2824" max="2824" width="1.44140625" style="10" customWidth="1"/>
    <col min="2825" max="2825" width="9.6640625" style="10" customWidth="1"/>
    <col min="2826" max="2826" width="2.21875" style="10" customWidth="1"/>
    <col min="2827" max="2827" width="13.21875" style="10" customWidth="1"/>
    <col min="2828" max="2828" width="1.44140625" style="10" customWidth="1"/>
    <col min="2829" max="2829" width="9.6640625" style="10" customWidth="1"/>
    <col min="2830" max="2830" width="1.44140625" style="10" customWidth="1"/>
    <col min="2831" max="2831" width="8.44140625" style="10" customWidth="1"/>
    <col min="2832" max="2832" width="2.21875" style="10" customWidth="1"/>
    <col min="2833" max="2833" width="12" style="10" customWidth="1"/>
    <col min="2834" max="2834" width="1.44140625" style="10" customWidth="1"/>
    <col min="2835" max="2835" width="9.44140625" style="10" customWidth="1"/>
    <col min="2836" max="2836" width="1.44140625" style="10" customWidth="1"/>
    <col min="2837" max="2837" width="9.6640625" style="10" customWidth="1"/>
    <col min="2838" max="2838" width="1.44140625" style="10" customWidth="1"/>
    <col min="2839" max="2839" width="13.77734375" style="10" customWidth="1"/>
    <col min="2840" max="2840" width="1.44140625" style="10" customWidth="1"/>
    <col min="2841" max="2841" width="13.109375" style="10" customWidth="1"/>
    <col min="2842" max="2843" width="1.44140625" style="10" customWidth="1"/>
    <col min="2844" max="2844" width="13.109375" style="10" customWidth="1"/>
    <col min="2845" max="2845" width="2.21875" style="10" customWidth="1"/>
    <col min="2846" max="2846" width="11.5546875" style="10"/>
    <col min="2847" max="2847" width="3" style="10" customWidth="1"/>
    <col min="2848" max="2848" width="13.109375" style="10" customWidth="1"/>
    <col min="2849" max="2849" width="2.21875" style="10" customWidth="1"/>
    <col min="2850" max="2850" width="11.5546875" style="10"/>
    <col min="2851" max="2851" width="3" style="10" customWidth="1"/>
    <col min="2852" max="2852" width="13.109375" style="10" customWidth="1"/>
    <col min="2853" max="2853" width="2.21875" style="10" customWidth="1"/>
    <col min="2854" max="2854" width="11.5546875" style="10"/>
    <col min="2855" max="2855" width="3" style="10" customWidth="1"/>
    <col min="2856" max="2856" width="13.109375" style="10" customWidth="1"/>
    <col min="2857" max="2857" width="3" style="10" customWidth="1"/>
    <col min="2858" max="2858" width="13.109375" style="10" customWidth="1"/>
    <col min="2859" max="2859" width="2.21875" style="10" customWidth="1"/>
    <col min="2860" max="2860" width="13.109375" style="10" customWidth="1"/>
    <col min="2861" max="2861" width="3" style="10" customWidth="1"/>
    <col min="2862" max="2862" width="5.33203125" style="10" customWidth="1"/>
    <col min="2863" max="2863" width="18" style="10" customWidth="1"/>
    <col min="2864" max="2864" width="7.6640625" style="10" customWidth="1"/>
    <col min="2865" max="2865" width="1.44140625" style="10" customWidth="1"/>
    <col min="2866" max="2866" width="11.5546875" style="10"/>
    <col min="2867" max="2867" width="1.44140625" style="10" customWidth="1"/>
    <col min="2868" max="2868" width="11.5546875" style="10"/>
    <col min="2869" max="2869" width="1.44140625" style="10" customWidth="1"/>
    <col min="2870"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12.33203125" style="10" customWidth="1"/>
    <col min="3078" max="3078" width="1.44140625" style="10" customWidth="1"/>
    <col min="3079" max="3079" width="9.44140625" style="10" customWidth="1"/>
    <col min="3080" max="3080" width="1.44140625" style="10" customWidth="1"/>
    <col min="3081" max="3081" width="9.6640625" style="10" customWidth="1"/>
    <col min="3082" max="3082" width="2.21875" style="10" customWidth="1"/>
    <col min="3083" max="3083" width="13.21875" style="10" customWidth="1"/>
    <col min="3084" max="3084" width="1.44140625" style="10" customWidth="1"/>
    <col min="3085" max="3085" width="9.6640625" style="10" customWidth="1"/>
    <col min="3086" max="3086" width="1.44140625" style="10" customWidth="1"/>
    <col min="3087" max="3087" width="8.44140625" style="10" customWidth="1"/>
    <col min="3088" max="3088" width="2.21875" style="10" customWidth="1"/>
    <col min="3089" max="3089" width="12" style="10" customWidth="1"/>
    <col min="3090" max="3090" width="1.44140625" style="10" customWidth="1"/>
    <col min="3091" max="3091" width="9.44140625" style="10" customWidth="1"/>
    <col min="3092" max="3092" width="1.44140625" style="10" customWidth="1"/>
    <col min="3093" max="3093" width="9.6640625" style="10" customWidth="1"/>
    <col min="3094" max="3094" width="1.44140625" style="10" customWidth="1"/>
    <col min="3095" max="3095" width="13.77734375" style="10" customWidth="1"/>
    <col min="3096" max="3096" width="1.44140625" style="10" customWidth="1"/>
    <col min="3097" max="3097" width="13.109375" style="10" customWidth="1"/>
    <col min="3098" max="3099" width="1.44140625" style="10" customWidth="1"/>
    <col min="3100" max="3100" width="13.109375" style="10" customWidth="1"/>
    <col min="3101" max="3101" width="2.21875" style="10" customWidth="1"/>
    <col min="3102" max="3102" width="11.5546875" style="10"/>
    <col min="3103" max="3103" width="3" style="10" customWidth="1"/>
    <col min="3104" max="3104" width="13.109375" style="10" customWidth="1"/>
    <col min="3105" max="3105" width="2.21875" style="10" customWidth="1"/>
    <col min="3106" max="3106" width="11.5546875" style="10"/>
    <col min="3107" max="3107" width="3" style="10" customWidth="1"/>
    <col min="3108" max="3108" width="13.109375" style="10" customWidth="1"/>
    <col min="3109" max="3109" width="2.21875" style="10" customWidth="1"/>
    <col min="3110" max="3110" width="11.5546875" style="10"/>
    <col min="3111" max="3111" width="3" style="10" customWidth="1"/>
    <col min="3112" max="3112" width="13.109375" style="10" customWidth="1"/>
    <col min="3113" max="3113" width="3" style="10" customWidth="1"/>
    <col min="3114" max="3114" width="13.109375" style="10" customWidth="1"/>
    <col min="3115" max="3115" width="2.21875" style="10" customWidth="1"/>
    <col min="3116" max="3116" width="13.109375" style="10" customWidth="1"/>
    <col min="3117" max="3117" width="3" style="10" customWidth="1"/>
    <col min="3118" max="3118" width="5.33203125" style="10" customWidth="1"/>
    <col min="3119" max="3119" width="18" style="10" customWidth="1"/>
    <col min="3120" max="3120" width="7.6640625" style="10" customWidth="1"/>
    <col min="3121" max="3121" width="1.44140625" style="10" customWidth="1"/>
    <col min="3122" max="3122" width="11.5546875" style="10"/>
    <col min="3123" max="3123" width="1.44140625" style="10" customWidth="1"/>
    <col min="3124" max="3124" width="11.5546875" style="10"/>
    <col min="3125" max="3125" width="1.44140625" style="10" customWidth="1"/>
    <col min="3126"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12.33203125" style="10" customWidth="1"/>
    <col min="3334" max="3334" width="1.44140625" style="10" customWidth="1"/>
    <col min="3335" max="3335" width="9.44140625" style="10" customWidth="1"/>
    <col min="3336" max="3336" width="1.44140625" style="10" customWidth="1"/>
    <col min="3337" max="3337" width="9.6640625" style="10" customWidth="1"/>
    <col min="3338" max="3338" width="2.21875" style="10" customWidth="1"/>
    <col min="3339" max="3339" width="13.21875" style="10" customWidth="1"/>
    <col min="3340" max="3340" width="1.44140625" style="10" customWidth="1"/>
    <col min="3341" max="3341" width="9.6640625" style="10" customWidth="1"/>
    <col min="3342" max="3342" width="1.44140625" style="10" customWidth="1"/>
    <col min="3343" max="3343" width="8.44140625" style="10" customWidth="1"/>
    <col min="3344" max="3344" width="2.21875" style="10" customWidth="1"/>
    <col min="3345" max="3345" width="12" style="10" customWidth="1"/>
    <col min="3346" max="3346" width="1.44140625" style="10" customWidth="1"/>
    <col min="3347" max="3347" width="9.44140625" style="10" customWidth="1"/>
    <col min="3348" max="3348" width="1.44140625" style="10" customWidth="1"/>
    <col min="3349" max="3349" width="9.6640625" style="10" customWidth="1"/>
    <col min="3350" max="3350" width="1.44140625" style="10" customWidth="1"/>
    <col min="3351" max="3351" width="13.77734375" style="10" customWidth="1"/>
    <col min="3352" max="3352" width="1.44140625" style="10" customWidth="1"/>
    <col min="3353" max="3353" width="13.109375" style="10" customWidth="1"/>
    <col min="3354" max="3355" width="1.44140625" style="10" customWidth="1"/>
    <col min="3356" max="3356" width="13.109375" style="10" customWidth="1"/>
    <col min="3357" max="3357" width="2.21875" style="10" customWidth="1"/>
    <col min="3358" max="3358" width="11.5546875" style="10"/>
    <col min="3359" max="3359" width="3" style="10" customWidth="1"/>
    <col min="3360" max="3360" width="13.109375" style="10" customWidth="1"/>
    <col min="3361" max="3361" width="2.21875" style="10" customWidth="1"/>
    <col min="3362" max="3362" width="11.5546875" style="10"/>
    <col min="3363" max="3363" width="3" style="10" customWidth="1"/>
    <col min="3364" max="3364" width="13.109375" style="10" customWidth="1"/>
    <col min="3365" max="3365" width="2.21875" style="10" customWidth="1"/>
    <col min="3366" max="3366" width="11.5546875" style="10"/>
    <col min="3367" max="3367" width="3" style="10" customWidth="1"/>
    <col min="3368" max="3368" width="13.109375" style="10" customWidth="1"/>
    <col min="3369" max="3369" width="3" style="10" customWidth="1"/>
    <col min="3370" max="3370" width="13.109375" style="10" customWidth="1"/>
    <col min="3371" max="3371" width="2.21875" style="10" customWidth="1"/>
    <col min="3372" max="3372" width="13.109375" style="10" customWidth="1"/>
    <col min="3373" max="3373" width="3" style="10" customWidth="1"/>
    <col min="3374" max="3374" width="5.33203125" style="10" customWidth="1"/>
    <col min="3375" max="3375" width="18" style="10" customWidth="1"/>
    <col min="3376" max="3376" width="7.6640625" style="10" customWidth="1"/>
    <col min="3377" max="3377" width="1.44140625" style="10" customWidth="1"/>
    <col min="3378" max="3378" width="11.5546875" style="10"/>
    <col min="3379" max="3379" width="1.44140625" style="10" customWidth="1"/>
    <col min="3380" max="3380" width="11.5546875" style="10"/>
    <col min="3381" max="3381" width="1.44140625" style="10" customWidth="1"/>
    <col min="3382"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12.33203125" style="10" customWidth="1"/>
    <col min="3590" max="3590" width="1.44140625" style="10" customWidth="1"/>
    <col min="3591" max="3591" width="9.44140625" style="10" customWidth="1"/>
    <col min="3592" max="3592" width="1.44140625" style="10" customWidth="1"/>
    <col min="3593" max="3593" width="9.6640625" style="10" customWidth="1"/>
    <col min="3594" max="3594" width="2.21875" style="10" customWidth="1"/>
    <col min="3595" max="3595" width="13.21875" style="10" customWidth="1"/>
    <col min="3596" max="3596" width="1.44140625" style="10" customWidth="1"/>
    <col min="3597" max="3597" width="9.6640625" style="10" customWidth="1"/>
    <col min="3598" max="3598" width="1.44140625" style="10" customWidth="1"/>
    <col min="3599" max="3599" width="8.44140625" style="10" customWidth="1"/>
    <col min="3600" max="3600" width="2.21875" style="10" customWidth="1"/>
    <col min="3601" max="3601" width="12" style="10" customWidth="1"/>
    <col min="3602" max="3602" width="1.44140625" style="10" customWidth="1"/>
    <col min="3603" max="3603" width="9.44140625" style="10" customWidth="1"/>
    <col min="3604" max="3604" width="1.44140625" style="10" customWidth="1"/>
    <col min="3605" max="3605" width="9.6640625" style="10" customWidth="1"/>
    <col min="3606" max="3606" width="1.44140625" style="10" customWidth="1"/>
    <col min="3607" max="3607" width="13.77734375" style="10" customWidth="1"/>
    <col min="3608" max="3608" width="1.44140625" style="10" customWidth="1"/>
    <col min="3609" max="3609" width="13.109375" style="10" customWidth="1"/>
    <col min="3610" max="3611" width="1.44140625" style="10" customWidth="1"/>
    <col min="3612" max="3612" width="13.109375" style="10" customWidth="1"/>
    <col min="3613" max="3613" width="2.21875" style="10" customWidth="1"/>
    <col min="3614" max="3614" width="11.5546875" style="10"/>
    <col min="3615" max="3615" width="3" style="10" customWidth="1"/>
    <col min="3616" max="3616" width="13.109375" style="10" customWidth="1"/>
    <col min="3617" max="3617" width="2.21875" style="10" customWidth="1"/>
    <col min="3618" max="3618" width="11.5546875" style="10"/>
    <col min="3619" max="3619" width="3" style="10" customWidth="1"/>
    <col min="3620" max="3620" width="13.109375" style="10" customWidth="1"/>
    <col min="3621" max="3621" width="2.21875" style="10" customWidth="1"/>
    <col min="3622" max="3622" width="11.5546875" style="10"/>
    <col min="3623" max="3623" width="3" style="10" customWidth="1"/>
    <col min="3624" max="3624" width="13.109375" style="10" customWidth="1"/>
    <col min="3625" max="3625" width="3" style="10" customWidth="1"/>
    <col min="3626" max="3626" width="13.109375" style="10" customWidth="1"/>
    <col min="3627" max="3627" width="2.21875" style="10" customWidth="1"/>
    <col min="3628" max="3628" width="13.109375" style="10" customWidth="1"/>
    <col min="3629" max="3629" width="3" style="10" customWidth="1"/>
    <col min="3630" max="3630" width="5.33203125" style="10" customWidth="1"/>
    <col min="3631" max="3631" width="18" style="10" customWidth="1"/>
    <col min="3632" max="3632" width="7.6640625" style="10" customWidth="1"/>
    <col min="3633" max="3633" width="1.44140625" style="10" customWidth="1"/>
    <col min="3634" max="3634" width="11.5546875" style="10"/>
    <col min="3635" max="3635" width="1.44140625" style="10" customWidth="1"/>
    <col min="3636" max="3636" width="11.5546875" style="10"/>
    <col min="3637" max="3637" width="1.44140625" style="10" customWidth="1"/>
    <col min="3638"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12.33203125" style="10" customWidth="1"/>
    <col min="3846" max="3846" width="1.44140625" style="10" customWidth="1"/>
    <col min="3847" max="3847" width="9.44140625" style="10" customWidth="1"/>
    <col min="3848" max="3848" width="1.44140625" style="10" customWidth="1"/>
    <col min="3849" max="3849" width="9.6640625" style="10" customWidth="1"/>
    <col min="3850" max="3850" width="2.21875" style="10" customWidth="1"/>
    <col min="3851" max="3851" width="13.21875" style="10" customWidth="1"/>
    <col min="3852" max="3852" width="1.44140625" style="10" customWidth="1"/>
    <col min="3853" max="3853" width="9.6640625" style="10" customWidth="1"/>
    <col min="3854" max="3854" width="1.44140625" style="10" customWidth="1"/>
    <col min="3855" max="3855" width="8.44140625" style="10" customWidth="1"/>
    <col min="3856" max="3856" width="2.21875" style="10" customWidth="1"/>
    <col min="3857" max="3857" width="12" style="10" customWidth="1"/>
    <col min="3858" max="3858" width="1.44140625" style="10" customWidth="1"/>
    <col min="3859" max="3859" width="9.44140625" style="10" customWidth="1"/>
    <col min="3860" max="3860" width="1.44140625" style="10" customWidth="1"/>
    <col min="3861" max="3861" width="9.6640625" style="10" customWidth="1"/>
    <col min="3862" max="3862" width="1.44140625" style="10" customWidth="1"/>
    <col min="3863" max="3863" width="13.77734375" style="10" customWidth="1"/>
    <col min="3864" max="3864" width="1.44140625" style="10" customWidth="1"/>
    <col min="3865" max="3865" width="13.109375" style="10" customWidth="1"/>
    <col min="3866" max="3867" width="1.44140625" style="10" customWidth="1"/>
    <col min="3868" max="3868" width="13.109375" style="10" customWidth="1"/>
    <col min="3869" max="3869" width="2.21875" style="10" customWidth="1"/>
    <col min="3870" max="3870" width="11.5546875" style="10"/>
    <col min="3871" max="3871" width="3" style="10" customWidth="1"/>
    <col min="3872" max="3872" width="13.109375" style="10" customWidth="1"/>
    <col min="3873" max="3873" width="2.21875" style="10" customWidth="1"/>
    <col min="3874" max="3874" width="11.5546875" style="10"/>
    <col min="3875" max="3875" width="3" style="10" customWidth="1"/>
    <col min="3876" max="3876" width="13.109375" style="10" customWidth="1"/>
    <col min="3877" max="3877" width="2.21875" style="10" customWidth="1"/>
    <col min="3878" max="3878" width="11.5546875" style="10"/>
    <col min="3879" max="3879" width="3" style="10" customWidth="1"/>
    <col min="3880" max="3880" width="13.109375" style="10" customWidth="1"/>
    <col min="3881" max="3881" width="3" style="10" customWidth="1"/>
    <col min="3882" max="3882" width="13.109375" style="10" customWidth="1"/>
    <col min="3883" max="3883" width="2.21875" style="10" customWidth="1"/>
    <col min="3884" max="3884" width="13.109375" style="10" customWidth="1"/>
    <col min="3885" max="3885" width="3" style="10" customWidth="1"/>
    <col min="3886" max="3886" width="5.33203125" style="10" customWidth="1"/>
    <col min="3887" max="3887" width="18" style="10" customWidth="1"/>
    <col min="3888" max="3888" width="7.6640625" style="10" customWidth="1"/>
    <col min="3889" max="3889" width="1.44140625" style="10" customWidth="1"/>
    <col min="3890" max="3890" width="11.5546875" style="10"/>
    <col min="3891" max="3891" width="1.44140625" style="10" customWidth="1"/>
    <col min="3892" max="3892" width="11.5546875" style="10"/>
    <col min="3893" max="3893" width="1.44140625" style="10" customWidth="1"/>
    <col min="3894"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12.33203125" style="10" customWidth="1"/>
    <col min="4102" max="4102" width="1.44140625" style="10" customWidth="1"/>
    <col min="4103" max="4103" width="9.44140625" style="10" customWidth="1"/>
    <col min="4104" max="4104" width="1.44140625" style="10" customWidth="1"/>
    <col min="4105" max="4105" width="9.6640625" style="10" customWidth="1"/>
    <col min="4106" max="4106" width="2.21875" style="10" customWidth="1"/>
    <col min="4107" max="4107" width="13.21875" style="10" customWidth="1"/>
    <col min="4108" max="4108" width="1.44140625" style="10" customWidth="1"/>
    <col min="4109" max="4109" width="9.6640625" style="10" customWidth="1"/>
    <col min="4110" max="4110" width="1.44140625" style="10" customWidth="1"/>
    <col min="4111" max="4111" width="8.44140625" style="10" customWidth="1"/>
    <col min="4112" max="4112" width="2.21875" style="10" customWidth="1"/>
    <col min="4113" max="4113" width="12" style="10" customWidth="1"/>
    <col min="4114" max="4114" width="1.44140625" style="10" customWidth="1"/>
    <col min="4115" max="4115" width="9.44140625" style="10" customWidth="1"/>
    <col min="4116" max="4116" width="1.44140625" style="10" customWidth="1"/>
    <col min="4117" max="4117" width="9.6640625" style="10" customWidth="1"/>
    <col min="4118" max="4118" width="1.44140625" style="10" customWidth="1"/>
    <col min="4119" max="4119" width="13.77734375" style="10" customWidth="1"/>
    <col min="4120" max="4120" width="1.44140625" style="10" customWidth="1"/>
    <col min="4121" max="4121" width="13.109375" style="10" customWidth="1"/>
    <col min="4122" max="4123" width="1.44140625" style="10" customWidth="1"/>
    <col min="4124" max="4124" width="13.109375" style="10" customWidth="1"/>
    <col min="4125" max="4125" width="2.21875" style="10" customWidth="1"/>
    <col min="4126" max="4126" width="11.5546875" style="10"/>
    <col min="4127" max="4127" width="3" style="10" customWidth="1"/>
    <col min="4128" max="4128" width="13.109375" style="10" customWidth="1"/>
    <col min="4129" max="4129" width="2.21875" style="10" customWidth="1"/>
    <col min="4130" max="4130" width="11.5546875" style="10"/>
    <col min="4131" max="4131" width="3" style="10" customWidth="1"/>
    <col min="4132" max="4132" width="13.109375" style="10" customWidth="1"/>
    <col min="4133" max="4133" width="2.21875" style="10" customWidth="1"/>
    <col min="4134" max="4134" width="11.5546875" style="10"/>
    <col min="4135" max="4135" width="3" style="10" customWidth="1"/>
    <col min="4136" max="4136" width="13.109375" style="10" customWidth="1"/>
    <col min="4137" max="4137" width="3" style="10" customWidth="1"/>
    <col min="4138" max="4138" width="13.109375" style="10" customWidth="1"/>
    <col min="4139" max="4139" width="2.21875" style="10" customWidth="1"/>
    <col min="4140" max="4140" width="13.109375" style="10" customWidth="1"/>
    <col min="4141" max="4141" width="3" style="10" customWidth="1"/>
    <col min="4142" max="4142" width="5.33203125" style="10" customWidth="1"/>
    <col min="4143" max="4143" width="18" style="10" customWidth="1"/>
    <col min="4144" max="4144" width="7.6640625" style="10" customWidth="1"/>
    <col min="4145" max="4145" width="1.44140625" style="10" customWidth="1"/>
    <col min="4146" max="4146" width="11.5546875" style="10"/>
    <col min="4147" max="4147" width="1.44140625" style="10" customWidth="1"/>
    <col min="4148" max="4148" width="11.5546875" style="10"/>
    <col min="4149" max="4149" width="1.44140625" style="10" customWidth="1"/>
    <col min="4150"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12.33203125" style="10" customWidth="1"/>
    <col min="4358" max="4358" width="1.44140625" style="10" customWidth="1"/>
    <col min="4359" max="4359" width="9.44140625" style="10" customWidth="1"/>
    <col min="4360" max="4360" width="1.44140625" style="10" customWidth="1"/>
    <col min="4361" max="4361" width="9.6640625" style="10" customWidth="1"/>
    <col min="4362" max="4362" width="2.21875" style="10" customWidth="1"/>
    <col min="4363" max="4363" width="13.21875" style="10" customWidth="1"/>
    <col min="4364" max="4364" width="1.44140625" style="10" customWidth="1"/>
    <col min="4365" max="4365" width="9.6640625" style="10" customWidth="1"/>
    <col min="4366" max="4366" width="1.44140625" style="10" customWidth="1"/>
    <col min="4367" max="4367" width="8.44140625" style="10" customWidth="1"/>
    <col min="4368" max="4368" width="2.21875" style="10" customWidth="1"/>
    <col min="4369" max="4369" width="12" style="10" customWidth="1"/>
    <col min="4370" max="4370" width="1.44140625" style="10" customWidth="1"/>
    <col min="4371" max="4371" width="9.44140625" style="10" customWidth="1"/>
    <col min="4372" max="4372" width="1.44140625" style="10" customWidth="1"/>
    <col min="4373" max="4373" width="9.6640625" style="10" customWidth="1"/>
    <col min="4374" max="4374" width="1.44140625" style="10" customWidth="1"/>
    <col min="4375" max="4375" width="13.77734375" style="10" customWidth="1"/>
    <col min="4376" max="4376" width="1.44140625" style="10" customWidth="1"/>
    <col min="4377" max="4377" width="13.109375" style="10" customWidth="1"/>
    <col min="4378" max="4379" width="1.44140625" style="10" customWidth="1"/>
    <col min="4380" max="4380" width="13.109375" style="10" customWidth="1"/>
    <col min="4381" max="4381" width="2.21875" style="10" customWidth="1"/>
    <col min="4382" max="4382" width="11.5546875" style="10"/>
    <col min="4383" max="4383" width="3" style="10" customWidth="1"/>
    <col min="4384" max="4384" width="13.109375" style="10" customWidth="1"/>
    <col min="4385" max="4385" width="2.21875" style="10" customWidth="1"/>
    <col min="4386" max="4386" width="11.5546875" style="10"/>
    <col min="4387" max="4387" width="3" style="10" customWidth="1"/>
    <col min="4388" max="4388" width="13.109375" style="10" customWidth="1"/>
    <col min="4389" max="4389" width="2.21875" style="10" customWidth="1"/>
    <col min="4390" max="4390" width="11.5546875" style="10"/>
    <col min="4391" max="4391" width="3" style="10" customWidth="1"/>
    <col min="4392" max="4392" width="13.109375" style="10" customWidth="1"/>
    <col min="4393" max="4393" width="3" style="10" customWidth="1"/>
    <col min="4394" max="4394" width="13.109375" style="10" customWidth="1"/>
    <col min="4395" max="4395" width="2.21875" style="10" customWidth="1"/>
    <col min="4396" max="4396" width="13.109375" style="10" customWidth="1"/>
    <col min="4397" max="4397" width="3" style="10" customWidth="1"/>
    <col min="4398" max="4398" width="5.33203125" style="10" customWidth="1"/>
    <col min="4399" max="4399" width="18" style="10" customWidth="1"/>
    <col min="4400" max="4400" width="7.6640625" style="10" customWidth="1"/>
    <col min="4401" max="4401" width="1.44140625" style="10" customWidth="1"/>
    <col min="4402" max="4402" width="11.5546875" style="10"/>
    <col min="4403" max="4403" width="1.44140625" style="10" customWidth="1"/>
    <col min="4404" max="4404" width="11.5546875" style="10"/>
    <col min="4405" max="4405" width="1.44140625" style="10" customWidth="1"/>
    <col min="4406"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12.33203125" style="10" customWidth="1"/>
    <col min="4614" max="4614" width="1.44140625" style="10" customWidth="1"/>
    <col min="4615" max="4615" width="9.44140625" style="10" customWidth="1"/>
    <col min="4616" max="4616" width="1.44140625" style="10" customWidth="1"/>
    <col min="4617" max="4617" width="9.6640625" style="10" customWidth="1"/>
    <col min="4618" max="4618" width="2.21875" style="10" customWidth="1"/>
    <col min="4619" max="4619" width="13.21875" style="10" customWidth="1"/>
    <col min="4620" max="4620" width="1.44140625" style="10" customWidth="1"/>
    <col min="4621" max="4621" width="9.6640625" style="10" customWidth="1"/>
    <col min="4622" max="4622" width="1.44140625" style="10" customWidth="1"/>
    <col min="4623" max="4623" width="8.44140625" style="10" customWidth="1"/>
    <col min="4624" max="4624" width="2.21875" style="10" customWidth="1"/>
    <col min="4625" max="4625" width="12" style="10" customWidth="1"/>
    <col min="4626" max="4626" width="1.44140625" style="10" customWidth="1"/>
    <col min="4627" max="4627" width="9.44140625" style="10" customWidth="1"/>
    <col min="4628" max="4628" width="1.44140625" style="10" customWidth="1"/>
    <col min="4629" max="4629" width="9.6640625" style="10" customWidth="1"/>
    <col min="4630" max="4630" width="1.44140625" style="10" customWidth="1"/>
    <col min="4631" max="4631" width="13.77734375" style="10" customWidth="1"/>
    <col min="4632" max="4632" width="1.44140625" style="10" customWidth="1"/>
    <col min="4633" max="4633" width="13.109375" style="10" customWidth="1"/>
    <col min="4634" max="4635" width="1.44140625" style="10" customWidth="1"/>
    <col min="4636" max="4636" width="13.109375" style="10" customWidth="1"/>
    <col min="4637" max="4637" width="2.21875" style="10" customWidth="1"/>
    <col min="4638" max="4638" width="11.5546875" style="10"/>
    <col min="4639" max="4639" width="3" style="10" customWidth="1"/>
    <col min="4640" max="4640" width="13.109375" style="10" customWidth="1"/>
    <col min="4641" max="4641" width="2.21875" style="10" customWidth="1"/>
    <col min="4642" max="4642" width="11.5546875" style="10"/>
    <col min="4643" max="4643" width="3" style="10" customWidth="1"/>
    <col min="4644" max="4644" width="13.109375" style="10" customWidth="1"/>
    <col min="4645" max="4645" width="2.21875" style="10" customWidth="1"/>
    <col min="4646" max="4646" width="11.5546875" style="10"/>
    <col min="4647" max="4647" width="3" style="10" customWidth="1"/>
    <col min="4648" max="4648" width="13.109375" style="10" customWidth="1"/>
    <col min="4649" max="4649" width="3" style="10" customWidth="1"/>
    <col min="4650" max="4650" width="13.109375" style="10" customWidth="1"/>
    <col min="4651" max="4651" width="2.21875" style="10" customWidth="1"/>
    <col min="4652" max="4652" width="13.109375" style="10" customWidth="1"/>
    <col min="4653" max="4653" width="3" style="10" customWidth="1"/>
    <col min="4654" max="4654" width="5.33203125" style="10" customWidth="1"/>
    <col min="4655" max="4655" width="18" style="10" customWidth="1"/>
    <col min="4656" max="4656" width="7.6640625" style="10" customWidth="1"/>
    <col min="4657" max="4657" width="1.44140625" style="10" customWidth="1"/>
    <col min="4658" max="4658" width="11.5546875" style="10"/>
    <col min="4659" max="4659" width="1.44140625" style="10" customWidth="1"/>
    <col min="4660" max="4660" width="11.5546875" style="10"/>
    <col min="4661" max="4661" width="1.44140625" style="10" customWidth="1"/>
    <col min="4662"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12.33203125" style="10" customWidth="1"/>
    <col min="4870" max="4870" width="1.44140625" style="10" customWidth="1"/>
    <col min="4871" max="4871" width="9.44140625" style="10" customWidth="1"/>
    <col min="4872" max="4872" width="1.44140625" style="10" customWidth="1"/>
    <col min="4873" max="4873" width="9.6640625" style="10" customWidth="1"/>
    <col min="4874" max="4874" width="2.21875" style="10" customWidth="1"/>
    <col min="4875" max="4875" width="13.21875" style="10" customWidth="1"/>
    <col min="4876" max="4876" width="1.44140625" style="10" customWidth="1"/>
    <col min="4877" max="4877" width="9.6640625" style="10" customWidth="1"/>
    <col min="4878" max="4878" width="1.44140625" style="10" customWidth="1"/>
    <col min="4879" max="4879" width="8.44140625" style="10" customWidth="1"/>
    <col min="4880" max="4880" width="2.21875" style="10" customWidth="1"/>
    <col min="4881" max="4881" width="12" style="10" customWidth="1"/>
    <col min="4882" max="4882" width="1.44140625" style="10" customWidth="1"/>
    <col min="4883" max="4883" width="9.44140625" style="10" customWidth="1"/>
    <col min="4884" max="4884" width="1.44140625" style="10" customWidth="1"/>
    <col min="4885" max="4885" width="9.6640625" style="10" customWidth="1"/>
    <col min="4886" max="4886" width="1.44140625" style="10" customWidth="1"/>
    <col min="4887" max="4887" width="13.77734375" style="10" customWidth="1"/>
    <col min="4888" max="4888" width="1.44140625" style="10" customWidth="1"/>
    <col min="4889" max="4889" width="13.109375" style="10" customWidth="1"/>
    <col min="4890" max="4891" width="1.44140625" style="10" customWidth="1"/>
    <col min="4892" max="4892" width="13.109375" style="10" customWidth="1"/>
    <col min="4893" max="4893" width="2.21875" style="10" customWidth="1"/>
    <col min="4894" max="4894" width="11.5546875" style="10"/>
    <col min="4895" max="4895" width="3" style="10" customWidth="1"/>
    <col min="4896" max="4896" width="13.109375" style="10" customWidth="1"/>
    <col min="4897" max="4897" width="2.21875" style="10" customWidth="1"/>
    <col min="4898" max="4898" width="11.5546875" style="10"/>
    <col min="4899" max="4899" width="3" style="10" customWidth="1"/>
    <col min="4900" max="4900" width="13.109375" style="10" customWidth="1"/>
    <col min="4901" max="4901" width="2.21875" style="10" customWidth="1"/>
    <col min="4902" max="4902" width="11.5546875" style="10"/>
    <col min="4903" max="4903" width="3" style="10" customWidth="1"/>
    <col min="4904" max="4904" width="13.109375" style="10" customWidth="1"/>
    <col min="4905" max="4905" width="3" style="10" customWidth="1"/>
    <col min="4906" max="4906" width="13.109375" style="10" customWidth="1"/>
    <col min="4907" max="4907" width="2.21875" style="10" customWidth="1"/>
    <col min="4908" max="4908" width="13.109375" style="10" customWidth="1"/>
    <col min="4909" max="4909" width="3" style="10" customWidth="1"/>
    <col min="4910" max="4910" width="5.33203125" style="10" customWidth="1"/>
    <col min="4911" max="4911" width="18" style="10" customWidth="1"/>
    <col min="4912" max="4912" width="7.6640625" style="10" customWidth="1"/>
    <col min="4913" max="4913" width="1.44140625" style="10" customWidth="1"/>
    <col min="4914" max="4914" width="11.5546875" style="10"/>
    <col min="4915" max="4915" width="1.44140625" style="10" customWidth="1"/>
    <col min="4916" max="4916" width="11.5546875" style="10"/>
    <col min="4917" max="4917" width="1.44140625" style="10" customWidth="1"/>
    <col min="4918"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12.33203125" style="10" customWidth="1"/>
    <col min="5126" max="5126" width="1.44140625" style="10" customWidth="1"/>
    <col min="5127" max="5127" width="9.44140625" style="10" customWidth="1"/>
    <col min="5128" max="5128" width="1.44140625" style="10" customWidth="1"/>
    <col min="5129" max="5129" width="9.6640625" style="10" customWidth="1"/>
    <col min="5130" max="5130" width="2.21875" style="10" customWidth="1"/>
    <col min="5131" max="5131" width="13.21875" style="10" customWidth="1"/>
    <col min="5132" max="5132" width="1.44140625" style="10" customWidth="1"/>
    <col min="5133" max="5133" width="9.6640625" style="10" customWidth="1"/>
    <col min="5134" max="5134" width="1.44140625" style="10" customWidth="1"/>
    <col min="5135" max="5135" width="8.44140625" style="10" customWidth="1"/>
    <col min="5136" max="5136" width="2.21875" style="10" customWidth="1"/>
    <col min="5137" max="5137" width="12" style="10" customWidth="1"/>
    <col min="5138" max="5138" width="1.44140625" style="10" customWidth="1"/>
    <col min="5139" max="5139" width="9.44140625" style="10" customWidth="1"/>
    <col min="5140" max="5140" width="1.44140625" style="10" customWidth="1"/>
    <col min="5141" max="5141" width="9.6640625" style="10" customWidth="1"/>
    <col min="5142" max="5142" width="1.44140625" style="10" customWidth="1"/>
    <col min="5143" max="5143" width="13.77734375" style="10" customWidth="1"/>
    <col min="5144" max="5144" width="1.44140625" style="10" customWidth="1"/>
    <col min="5145" max="5145" width="13.109375" style="10" customWidth="1"/>
    <col min="5146" max="5147" width="1.44140625" style="10" customWidth="1"/>
    <col min="5148" max="5148" width="13.109375" style="10" customWidth="1"/>
    <col min="5149" max="5149" width="2.21875" style="10" customWidth="1"/>
    <col min="5150" max="5150" width="11.5546875" style="10"/>
    <col min="5151" max="5151" width="3" style="10" customWidth="1"/>
    <col min="5152" max="5152" width="13.109375" style="10" customWidth="1"/>
    <col min="5153" max="5153" width="2.21875" style="10" customWidth="1"/>
    <col min="5154" max="5154" width="11.5546875" style="10"/>
    <col min="5155" max="5155" width="3" style="10" customWidth="1"/>
    <col min="5156" max="5156" width="13.109375" style="10" customWidth="1"/>
    <col min="5157" max="5157" width="2.21875" style="10" customWidth="1"/>
    <col min="5158" max="5158" width="11.5546875" style="10"/>
    <col min="5159" max="5159" width="3" style="10" customWidth="1"/>
    <col min="5160" max="5160" width="13.109375" style="10" customWidth="1"/>
    <col min="5161" max="5161" width="3" style="10" customWidth="1"/>
    <col min="5162" max="5162" width="13.109375" style="10" customWidth="1"/>
    <col min="5163" max="5163" width="2.21875" style="10" customWidth="1"/>
    <col min="5164" max="5164" width="13.109375" style="10" customWidth="1"/>
    <col min="5165" max="5165" width="3" style="10" customWidth="1"/>
    <col min="5166" max="5166" width="5.33203125" style="10" customWidth="1"/>
    <col min="5167" max="5167" width="18" style="10" customWidth="1"/>
    <col min="5168" max="5168" width="7.6640625" style="10" customWidth="1"/>
    <col min="5169" max="5169" width="1.44140625" style="10" customWidth="1"/>
    <col min="5170" max="5170" width="11.5546875" style="10"/>
    <col min="5171" max="5171" width="1.44140625" style="10" customWidth="1"/>
    <col min="5172" max="5172" width="11.5546875" style="10"/>
    <col min="5173" max="5173" width="1.44140625" style="10" customWidth="1"/>
    <col min="5174"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12.33203125" style="10" customWidth="1"/>
    <col min="5382" max="5382" width="1.44140625" style="10" customWidth="1"/>
    <col min="5383" max="5383" width="9.44140625" style="10" customWidth="1"/>
    <col min="5384" max="5384" width="1.44140625" style="10" customWidth="1"/>
    <col min="5385" max="5385" width="9.6640625" style="10" customWidth="1"/>
    <col min="5386" max="5386" width="2.21875" style="10" customWidth="1"/>
    <col min="5387" max="5387" width="13.21875" style="10" customWidth="1"/>
    <col min="5388" max="5388" width="1.44140625" style="10" customWidth="1"/>
    <col min="5389" max="5389" width="9.6640625" style="10" customWidth="1"/>
    <col min="5390" max="5390" width="1.44140625" style="10" customWidth="1"/>
    <col min="5391" max="5391" width="8.44140625" style="10" customWidth="1"/>
    <col min="5392" max="5392" width="2.21875" style="10" customWidth="1"/>
    <col min="5393" max="5393" width="12" style="10" customWidth="1"/>
    <col min="5394" max="5394" width="1.44140625" style="10" customWidth="1"/>
    <col min="5395" max="5395" width="9.44140625" style="10" customWidth="1"/>
    <col min="5396" max="5396" width="1.44140625" style="10" customWidth="1"/>
    <col min="5397" max="5397" width="9.6640625" style="10" customWidth="1"/>
    <col min="5398" max="5398" width="1.44140625" style="10" customWidth="1"/>
    <col min="5399" max="5399" width="13.77734375" style="10" customWidth="1"/>
    <col min="5400" max="5400" width="1.44140625" style="10" customWidth="1"/>
    <col min="5401" max="5401" width="13.109375" style="10" customWidth="1"/>
    <col min="5402" max="5403" width="1.44140625" style="10" customWidth="1"/>
    <col min="5404" max="5404" width="13.109375" style="10" customWidth="1"/>
    <col min="5405" max="5405" width="2.21875" style="10" customWidth="1"/>
    <col min="5406" max="5406" width="11.5546875" style="10"/>
    <col min="5407" max="5407" width="3" style="10" customWidth="1"/>
    <col min="5408" max="5408" width="13.109375" style="10" customWidth="1"/>
    <col min="5409" max="5409" width="2.21875" style="10" customWidth="1"/>
    <col min="5410" max="5410" width="11.5546875" style="10"/>
    <col min="5411" max="5411" width="3" style="10" customWidth="1"/>
    <col min="5412" max="5412" width="13.109375" style="10" customWidth="1"/>
    <col min="5413" max="5413" width="2.21875" style="10" customWidth="1"/>
    <col min="5414" max="5414" width="11.5546875" style="10"/>
    <col min="5415" max="5415" width="3" style="10" customWidth="1"/>
    <col min="5416" max="5416" width="13.109375" style="10" customWidth="1"/>
    <col min="5417" max="5417" width="3" style="10" customWidth="1"/>
    <col min="5418" max="5418" width="13.109375" style="10" customWidth="1"/>
    <col min="5419" max="5419" width="2.21875" style="10" customWidth="1"/>
    <col min="5420" max="5420" width="13.109375" style="10" customWidth="1"/>
    <col min="5421" max="5421" width="3" style="10" customWidth="1"/>
    <col min="5422" max="5422" width="5.33203125" style="10" customWidth="1"/>
    <col min="5423" max="5423" width="18" style="10" customWidth="1"/>
    <col min="5424" max="5424" width="7.6640625" style="10" customWidth="1"/>
    <col min="5425" max="5425" width="1.44140625" style="10" customWidth="1"/>
    <col min="5426" max="5426" width="11.5546875" style="10"/>
    <col min="5427" max="5427" width="1.44140625" style="10" customWidth="1"/>
    <col min="5428" max="5428" width="11.5546875" style="10"/>
    <col min="5429" max="5429" width="1.44140625" style="10" customWidth="1"/>
    <col min="5430"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12.33203125" style="10" customWidth="1"/>
    <col min="5638" max="5638" width="1.44140625" style="10" customWidth="1"/>
    <col min="5639" max="5639" width="9.44140625" style="10" customWidth="1"/>
    <col min="5640" max="5640" width="1.44140625" style="10" customWidth="1"/>
    <col min="5641" max="5641" width="9.6640625" style="10" customWidth="1"/>
    <col min="5642" max="5642" width="2.21875" style="10" customWidth="1"/>
    <col min="5643" max="5643" width="13.21875" style="10" customWidth="1"/>
    <col min="5644" max="5644" width="1.44140625" style="10" customWidth="1"/>
    <col min="5645" max="5645" width="9.6640625" style="10" customWidth="1"/>
    <col min="5646" max="5646" width="1.44140625" style="10" customWidth="1"/>
    <col min="5647" max="5647" width="8.44140625" style="10" customWidth="1"/>
    <col min="5648" max="5648" width="2.21875" style="10" customWidth="1"/>
    <col min="5649" max="5649" width="12" style="10" customWidth="1"/>
    <col min="5650" max="5650" width="1.44140625" style="10" customWidth="1"/>
    <col min="5651" max="5651" width="9.44140625" style="10" customWidth="1"/>
    <col min="5652" max="5652" width="1.44140625" style="10" customWidth="1"/>
    <col min="5653" max="5653" width="9.6640625" style="10" customWidth="1"/>
    <col min="5654" max="5654" width="1.44140625" style="10" customWidth="1"/>
    <col min="5655" max="5655" width="13.77734375" style="10" customWidth="1"/>
    <col min="5656" max="5656" width="1.44140625" style="10" customWidth="1"/>
    <col min="5657" max="5657" width="13.109375" style="10" customWidth="1"/>
    <col min="5658" max="5659" width="1.44140625" style="10" customWidth="1"/>
    <col min="5660" max="5660" width="13.109375" style="10" customWidth="1"/>
    <col min="5661" max="5661" width="2.21875" style="10" customWidth="1"/>
    <col min="5662" max="5662" width="11.5546875" style="10"/>
    <col min="5663" max="5663" width="3" style="10" customWidth="1"/>
    <col min="5664" max="5664" width="13.109375" style="10" customWidth="1"/>
    <col min="5665" max="5665" width="2.21875" style="10" customWidth="1"/>
    <col min="5666" max="5666" width="11.5546875" style="10"/>
    <col min="5667" max="5667" width="3" style="10" customWidth="1"/>
    <col min="5668" max="5668" width="13.109375" style="10" customWidth="1"/>
    <col min="5669" max="5669" width="2.21875" style="10" customWidth="1"/>
    <col min="5670" max="5670" width="11.5546875" style="10"/>
    <col min="5671" max="5671" width="3" style="10" customWidth="1"/>
    <col min="5672" max="5672" width="13.109375" style="10" customWidth="1"/>
    <col min="5673" max="5673" width="3" style="10" customWidth="1"/>
    <col min="5674" max="5674" width="13.109375" style="10" customWidth="1"/>
    <col min="5675" max="5675" width="2.21875" style="10" customWidth="1"/>
    <col min="5676" max="5676" width="13.109375" style="10" customWidth="1"/>
    <col min="5677" max="5677" width="3" style="10" customWidth="1"/>
    <col min="5678" max="5678" width="5.33203125" style="10" customWidth="1"/>
    <col min="5679" max="5679" width="18" style="10" customWidth="1"/>
    <col min="5680" max="5680" width="7.6640625" style="10" customWidth="1"/>
    <col min="5681" max="5681" width="1.44140625" style="10" customWidth="1"/>
    <col min="5682" max="5682" width="11.5546875" style="10"/>
    <col min="5683" max="5683" width="1.44140625" style="10" customWidth="1"/>
    <col min="5684" max="5684" width="11.5546875" style="10"/>
    <col min="5685" max="5685" width="1.44140625" style="10" customWidth="1"/>
    <col min="5686"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12.33203125" style="10" customWidth="1"/>
    <col min="5894" max="5894" width="1.44140625" style="10" customWidth="1"/>
    <col min="5895" max="5895" width="9.44140625" style="10" customWidth="1"/>
    <col min="5896" max="5896" width="1.44140625" style="10" customWidth="1"/>
    <col min="5897" max="5897" width="9.6640625" style="10" customWidth="1"/>
    <col min="5898" max="5898" width="2.21875" style="10" customWidth="1"/>
    <col min="5899" max="5899" width="13.21875" style="10" customWidth="1"/>
    <col min="5900" max="5900" width="1.44140625" style="10" customWidth="1"/>
    <col min="5901" max="5901" width="9.6640625" style="10" customWidth="1"/>
    <col min="5902" max="5902" width="1.44140625" style="10" customWidth="1"/>
    <col min="5903" max="5903" width="8.44140625" style="10" customWidth="1"/>
    <col min="5904" max="5904" width="2.21875" style="10" customWidth="1"/>
    <col min="5905" max="5905" width="12" style="10" customWidth="1"/>
    <col min="5906" max="5906" width="1.44140625" style="10" customWidth="1"/>
    <col min="5907" max="5907" width="9.44140625" style="10" customWidth="1"/>
    <col min="5908" max="5908" width="1.44140625" style="10" customWidth="1"/>
    <col min="5909" max="5909" width="9.6640625" style="10" customWidth="1"/>
    <col min="5910" max="5910" width="1.44140625" style="10" customWidth="1"/>
    <col min="5911" max="5911" width="13.77734375" style="10" customWidth="1"/>
    <col min="5912" max="5912" width="1.44140625" style="10" customWidth="1"/>
    <col min="5913" max="5913" width="13.109375" style="10" customWidth="1"/>
    <col min="5914" max="5915" width="1.44140625" style="10" customWidth="1"/>
    <col min="5916" max="5916" width="13.109375" style="10" customWidth="1"/>
    <col min="5917" max="5917" width="2.21875" style="10" customWidth="1"/>
    <col min="5918" max="5918" width="11.5546875" style="10"/>
    <col min="5919" max="5919" width="3" style="10" customWidth="1"/>
    <col min="5920" max="5920" width="13.109375" style="10" customWidth="1"/>
    <col min="5921" max="5921" width="2.21875" style="10" customWidth="1"/>
    <col min="5922" max="5922" width="11.5546875" style="10"/>
    <col min="5923" max="5923" width="3" style="10" customWidth="1"/>
    <col min="5924" max="5924" width="13.109375" style="10" customWidth="1"/>
    <col min="5925" max="5925" width="2.21875" style="10" customWidth="1"/>
    <col min="5926" max="5926" width="11.5546875" style="10"/>
    <col min="5927" max="5927" width="3" style="10" customWidth="1"/>
    <col min="5928" max="5928" width="13.109375" style="10" customWidth="1"/>
    <col min="5929" max="5929" width="3" style="10" customWidth="1"/>
    <col min="5930" max="5930" width="13.109375" style="10" customWidth="1"/>
    <col min="5931" max="5931" width="2.21875" style="10" customWidth="1"/>
    <col min="5932" max="5932" width="13.109375" style="10" customWidth="1"/>
    <col min="5933" max="5933" width="3" style="10" customWidth="1"/>
    <col min="5934" max="5934" width="5.33203125" style="10" customWidth="1"/>
    <col min="5935" max="5935" width="18" style="10" customWidth="1"/>
    <col min="5936" max="5936" width="7.6640625" style="10" customWidth="1"/>
    <col min="5937" max="5937" width="1.44140625" style="10" customWidth="1"/>
    <col min="5938" max="5938" width="11.5546875" style="10"/>
    <col min="5939" max="5939" width="1.44140625" style="10" customWidth="1"/>
    <col min="5940" max="5940" width="11.5546875" style="10"/>
    <col min="5941" max="5941" width="1.44140625" style="10" customWidth="1"/>
    <col min="5942"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12.33203125" style="10" customWidth="1"/>
    <col min="6150" max="6150" width="1.44140625" style="10" customWidth="1"/>
    <col min="6151" max="6151" width="9.44140625" style="10" customWidth="1"/>
    <col min="6152" max="6152" width="1.44140625" style="10" customWidth="1"/>
    <col min="6153" max="6153" width="9.6640625" style="10" customWidth="1"/>
    <col min="6154" max="6154" width="2.21875" style="10" customWidth="1"/>
    <col min="6155" max="6155" width="13.21875" style="10" customWidth="1"/>
    <col min="6156" max="6156" width="1.44140625" style="10" customWidth="1"/>
    <col min="6157" max="6157" width="9.6640625" style="10" customWidth="1"/>
    <col min="6158" max="6158" width="1.44140625" style="10" customWidth="1"/>
    <col min="6159" max="6159" width="8.44140625" style="10" customWidth="1"/>
    <col min="6160" max="6160" width="2.21875" style="10" customWidth="1"/>
    <col min="6161" max="6161" width="12" style="10" customWidth="1"/>
    <col min="6162" max="6162" width="1.44140625" style="10" customWidth="1"/>
    <col min="6163" max="6163" width="9.44140625" style="10" customWidth="1"/>
    <col min="6164" max="6164" width="1.44140625" style="10" customWidth="1"/>
    <col min="6165" max="6165" width="9.6640625" style="10" customWidth="1"/>
    <col min="6166" max="6166" width="1.44140625" style="10" customWidth="1"/>
    <col min="6167" max="6167" width="13.77734375" style="10" customWidth="1"/>
    <col min="6168" max="6168" width="1.44140625" style="10" customWidth="1"/>
    <col min="6169" max="6169" width="13.109375" style="10" customWidth="1"/>
    <col min="6170" max="6171" width="1.44140625" style="10" customWidth="1"/>
    <col min="6172" max="6172" width="13.109375" style="10" customWidth="1"/>
    <col min="6173" max="6173" width="2.21875" style="10" customWidth="1"/>
    <col min="6174" max="6174" width="11.5546875" style="10"/>
    <col min="6175" max="6175" width="3" style="10" customWidth="1"/>
    <col min="6176" max="6176" width="13.109375" style="10" customWidth="1"/>
    <col min="6177" max="6177" width="2.21875" style="10" customWidth="1"/>
    <col min="6178" max="6178" width="11.5546875" style="10"/>
    <col min="6179" max="6179" width="3" style="10" customWidth="1"/>
    <col min="6180" max="6180" width="13.109375" style="10" customWidth="1"/>
    <col min="6181" max="6181" width="2.21875" style="10" customWidth="1"/>
    <col min="6182" max="6182" width="11.5546875" style="10"/>
    <col min="6183" max="6183" width="3" style="10" customWidth="1"/>
    <col min="6184" max="6184" width="13.109375" style="10" customWidth="1"/>
    <col min="6185" max="6185" width="3" style="10" customWidth="1"/>
    <col min="6186" max="6186" width="13.109375" style="10" customWidth="1"/>
    <col min="6187" max="6187" width="2.21875" style="10" customWidth="1"/>
    <col min="6188" max="6188" width="13.109375" style="10" customWidth="1"/>
    <col min="6189" max="6189" width="3" style="10" customWidth="1"/>
    <col min="6190" max="6190" width="5.33203125" style="10" customWidth="1"/>
    <col min="6191" max="6191" width="18" style="10" customWidth="1"/>
    <col min="6192" max="6192" width="7.6640625" style="10" customWidth="1"/>
    <col min="6193" max="6193" width="1.44140625" style="10" customWidth="1"/>
    <col min="6194" max="6194" width="11.5546875" style="10"/>
    <col min="6195" max="6195" width="1.44140625" style="10" customWidth="1"/>
    <col min="6196" max="6196" width="11.5546875" style="10"/>
    <col min="6197" max="6197" width="1.44140625" style="10" customWidth="1"/>
    <col min="6198"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12.33203125" style="10" customWidth="1"/>
    <col min="6406" max="6406" width="1.44140625" style="10" customWidth="1"/>
    <col min="6407" max="6407" width="9.44140625" style="10" customWidth="1"/>
    <col min="6408" max="6408" width="1.44140625" style="10" customWidth="1"/>
    <col min="6409" max="6409" width="9.6640625" style="10" customWidth="1"/>
    <col min="6410" max="6410" width="2.21875" style="10" customWidth="1"/>
    <col min="6411" max="6411" width="13.21875" style="10" customWidth="1"/>
    <col min="6412" max="6412" width="1.44140625" style="10" customWidth="1"/>
    <col min="6413" max="6413" width="9.6640625" style="10" customWidth="1"/>
    <col min="6414" max="6414" width="1.44140625" style="10" customWidth="1"/>
    <col min="6415" max="6415" width="8.44140625" style="10" customWidth="1"/>
    <col min="6416" max="6416" width="2.21875" style="10" customWidth="1"/>
    <col min="6417" max="6417" width="12" style="10" customWidth="1"/>
    <col min="6418" max="6418" width="1.44140625" style="10" customWidth="1"/>
    <col min="6419" max="6419" width="9.44140625" style="10" customWidth="1"/>
    <col min="6420" max="6420" width="1.44140625" style="10" customWidth="1"/>
    <col min="6421" max="6421" width="9.6640625" style="10" customWidth="1"/>
    <col min="6422" max="6422" width="1.44140625" style="10" customWidth="1"/>
    <col min="6423" max="6423" width="13.77734375" style="10" customWidth="1"/>
    <col min="6424" max="6424" width="1.44140625" style="10" customWidth="1"/>
    <col min="6425" max="6425" width="13.109375" style="10" customWidth="1"/>
    <col min="6426" max="6427" width="1.44140625" style="10" customWidth="1"/>
    <col min="6428" max="6428" width="13.109375" style="10" customWidth="1"/>
    <col min="6429" max="6429" width="2.21875" style="10" customWidth="1"/>
    <col min="6430" max="6430" width="11.5546875" style="10"/>
    <col min="6431" max="6431" width="3" style="10" customWidth="1"/>
    <col min="6432" max="6432" width="13.109375" style="10" customWidth="1"/>
    <col min="6433" max="6433" width="2.21875" style="10" customWidth="1"/>
    <col min="6434" max="6434" width="11.5546875" style="10"/>
    <col min="6435" max="6435" width="3" style="10" customWidth="1"/>
    <col min="6436" max="6436" width="13.109375" style="10" customWidth="1"/>
    <col min="6437" max="6437" width="2.21875" style="10" customWidth="1"/>
    <col min="6438" max="6438" width="11.5546875" style="10"/>
    <col min="6439" max="6439" width="3" style="10" customWidth="1"/>
    <col min="6440" max="6440" width="13.109375" style="10" customWidth="1"/>
    <col min="6441" max="6441" width="3" style="10" customWidth="1"/>
    <col min="6442" max="6442" width="13.109375" style="10" customWidth="1"/>
    <col min="6443" max="6443" width="2.21875" style="10" customWidth="1"/>
    <col min="6444" max="6444" width="13.109375" style="10" customWidth="1"/>
    <col min="6445" max="6445" width="3" style="10" customWidth="1"/>
    <col min="6446" max="6446" width="5.33203125" style="10" customWidth="1"/>
    <col min="6447" max="6447" width="18" style="10" customWidth="1"/>
    <col min="6448" max="6448" width="7.6640625" style="10" customWidth="1"/>
    <col min="6449" max="6449" width="1.44140625" style="10" customWidth="1"/>
    <col min="6450" max="6450" width="11.5546875" style="10"/>
    <col min="6451" max="6451" width="1.44140625" style="10" customWidth="1"/>
    <col min="6452" max="6452" width="11.5546875" style="10"/>
    <col min="6453" max="6453" width="1.44140625" style="10" customWidth="1"/>
    <col min="6454"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12.33203125" style="10" customWidth="1"/>
    <col min="6662" max="6662" width="1.44140625" style="10" customWidth="1"/>
    <col min="6663" max="6663" width="9.44140625" style="10" customWidth="1"/>
    <col min="6664" max="6664" width="1.44140625" style="10" customWidth="1"/>
    <col min="6665" max="6665" width="9.6640625" style="10" customWidth="1"/>
    <col min="6666" max="6666" width="2.21875" style="10" customWidth="1"/>
    <col min="6667" max="6667" width="13.21875" style="10" customWidth="1"/>
    <col min="6668" max="6668" width="1.44140625" style="10" customWidth="1"/>
    <col min="6669" max="6669" width="9.6640625" style="10" customWidth="1"/>
    <col min="6670" max="6670" width="1.44140625" style="10" customWidth="1"/>
    <col min="6671" max="6671" width="8.44140625" style="10" customWidth="1"/>
    <col min="6672" max="6672" width="2.21875" style="10" customWidth="1"/>
    <col min="6673" max="6673" width="12" style="10" customWidth="1"/>
    <col min="6674" max="6674" width="1.44140625" style="10" customWidth="1"/>
    <col min="6675" max="6675" width="9.44140625" style="10" customWidth="1"/>
    <col min="6676" max="6676" width="1.44140625" style="10" customWidth="1"/>
    <col min="6677" max="6677" width="9.6640625" style="10" customWidth="1"/>
    <col min="6678" max="6678" width="1.44140625" style="10" customWidth="1"/>
    <col min="6679" max="6679" width="13.77734375" style="10" customWidth="1"/>
    <col min="6680" max="6680" width="1.44140625" style="10" customWidth="1"/>
    <col min="6681" max="6681" width="13.109375" style="10" customWidth="1"/>
    <col min="6682" max="6683" width="1.44140625" style="10" customWidth="1"/>
    <col min="6684" max="6684" width="13.109375" style="10" customWidth="1"/>
    <col min="6685" max="6685" width="2.21875" style="10" customWidth="1"/>
    <col min="6686" max="6686" width="11.5546875" style="10"/>
    <col min="6687" max="6687" width="3" style="10" customWidth="1"/>
    <col min="6688" max="6688" width="13.109375" style="10" customWidth="1"/>
    <col min="6689" max="6689" width="2.21875" style="10" customWidth="1"/>
    <col min="6690" max="6690" width="11.5546875" style="10"/>
    <col min="6691" max="6691" width="3" style="10" customWidth="1"/>
    <col min="6692" max="6692" width="13.109375" style="10" customWidth="1"/>
    <col min="6693" max="6693" width="2.21875" style="10" customWidth="1"/>
    <col min="6694" max="6694" width="11.5546875" style="10"/>
    <col min="6695" max="6695" width="3" style="10" customWidth="1"/>
    <col min="6696" max="6696" width="13.109375" style="10" customWidth="1"/>
    <col min="6697" max="6697" width="3" style="10" customWidth="1"/>
    <col min="6698" max="6698" width="13.109375" style="10" customWidth="1"/>
    <col min="6699" max="6699" width="2.21875" style="10" customWidth="1"/>
    <col min="6700" max="6700" width="13.109375" style="10" customWidth="1"/>
    <col min="6701" max="6701" width="3" style="10" customWidth="1"/>
    <col min="6702" max="6702" width="5.33203125" style="10" customWidth="1"/>
    <col min="6703" max="6703" width="18" style="10" customWidth="1"/>
    <col min="6704" max="6704" width="7.6640625" style="10" customWidth="1"/>
    <col min="6705" max="6705" width="1.44140625" style="10" customWidth="1"/>
    <col min="6706" max="6706" width="11.5546875" style="10"/>
    <col min="6707" max="6707" width="1.44140625" style="10" customWidth="1"/>
    <col min="6708" max="6708" width="11.5546875" style="10"/>
    <col min="6709" max="6709" width="1.44140625" style="10" customWidth="1"/>
    <col min="6710"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12.33203125" style="10" customWidth="1"/>
    <col min="6918" max="6918" width="1.44140625" style="10" customWidth="1"/>
    <col min="6919" max="6919" width="9.44140625" style="10" customWidth="1"/>
    <col min="6920" max="6920" width="1.44140625" style="10" customWidth="1"/>
    <col min="6921" max="6921" width="9.6640625" style="10" customWidth="1"/>
    <col min="6922" max="6922" width="2.21875" style="10" customWidth="1"/>
    <col min="6923" max="6923" width="13.21875" style="10" customWidth="1"/>
    <col min="6924" max="6924" width="1.44140625" style="10" customWidth="1"/>
    <col min="6925" max="6925" width="9.6640625" style="10" customWidth="1"/>
    <col min="6926" max="6926" width="1.44140625" style="10" customWidth="1"/>
    <col min="6927" max="6927" width="8.44140625" style="10" customWidth="1"/>
    <col min="6928" max="6928" width="2.21875" style="10" customWidth="1"/>
    <col min="6929" max="6929" width="12" style="10" customWidth="1"/>
    <col min="6930" max="6930" width="1.44140625" style="10" customWidth="1"/>
    <col min="6931" max="6931" width="9.44140625" style="10" customWidth="1"/>
    <col min="6932" max="6932" width="1.44140625" style="10" customWidth="1"/>
    <col min="6933" max="6933" width="9.6640625" style="10" customWidth="1"/>
    <col min="6934" max="6934" width="1.44140625" style="10" customWidth="1"/>
    <col min="6935" max="6935" width="13.77734375" style="10" customWidth="1"/>
    <col min="6936" max="6936" width="1.44140625" style="10" customWidth="1"/>
    <col min="6937" max="6937" width="13.109375" style="10" customWidth="1"/>
    <col min="6938" max="6939" width="1.44140625" style="10" customWidth="1"/>
    <col min="6940" max="6940" width="13.109375" style="10" customWidth="1"/>
    <col min="6941" max="6941" width="2.21875" style="10" customWidth="1"/>
    <col min="6942" max="6942" width="11.5546875" style="10"/>
    <col min="6943" max="6943" width="3" style="10" customWidth="1"/>
    <col min="6944" max="6944" width="13.109375" style="10" customWidth="1"/>
    <col min="6945" max="6945" width="2.21875" style="10" customWidth="1"/>
    <col min="6946" max="6946" width="11.5546875" style="10"/>
    <col min="6947" max="6947" width="3" style="10" customWidth="1"/>
    <col min="6948" max="6948" width="13.109375" style="10" customWidth="1"/>
    <col min="6949" max="6949" width="2.21875" style="10" customWidth="1"/>
    <col min="6950" max="6950" width="11.5546875" style="10"/>
    <col min="6951" max="6951" width="3" style="10" customWidth="1"/>
    <col min="6952" max="6952" width="13.109375" style="10" customWidth="1"/>
    <col min="6953" max="6953" width="3" style="10" customWidth="1"/>
    <col min="6954" max="6954" width="13.109375" style="10" customWidth="1"/>
    <col min="6955" max="6955" width="2.21875" style="10" customWidth="1"/>
    <col min="6956" max="6956" width="13.109375" style="10" customWidth="1"/>
    <col min="6957" max="6957" width="3" style="10" customWidth="1"/>
    <col min="6958" max="6958" width="5.33203125" style="10" customWidth="1"/>
    <col min="6959" max="6959" width="18" style="10" customWidth="1"/>
    <col min="6960" max="6960" width="7.6640625" style="10" customWidth="1"/>
    <col min="6961" max="6961" width="1.44140625" style="10" customWidth="1"/>
    <col min="6962" max="6962" width="11.5546875" style="10"/>
    <col min="6963" max="6963" width="1.44140625" style="10" customWidth="1"/>
    <col min="6964" max="6964" width="11.5546875" style="10"/>
    <col min="6965" max="6965" width="1.44140625" style="10" customWidth="1"/>
    <col min="6966"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12.33203125" style="10" customWidth="1"/>
    <col min="7174" max="7174" width="1.44140625" style="10" customWidth="1"/>
    <col min="7175" max="7175" width="9.44140625" style="10" customWidth="1"/>
    <col min="7176" max="7176" width="1.44140625" style="10" customWidth="1"/>
    <col min="7177" max="7177" width="9.6640625" style="10" customWidth="1"/>
    <col min="7178" max="7178" width="2.21875" style="10" customWidth="1"/>
    <col min="7179" max="7179" width="13.21875" style="10" customWidth="1"/>
    <col min="7180" max="7180" width="1.44140625" style="10" customWidth="1"/>
    <col min="7181" max="7181" width="9.6640625" style="10" customWidth="1"/>
    <col min="7182" max="7182" width="1.44140625" style="10" customWidth="1"/>
    <col min="7183" max="7183" width="8.44140625" style="10" customWidth="1"/>
    <col min="7184" max="7184" width="2.21875" style="10" customWidth="1"/>
    <col min="7185" max="7185" width="12" style="10" customWidth="1"/>
    <col min="7186" max="7186" width="1.44140625" style="10" customWidth="1"/>
    <col min="7187" max="7187" width="9.44140625" style="10" customWidth="1"/>
    <col min="7188" max="7188" width="1.44140625" style="10" customWidth="1"/>
    <col min="7189" max="7189" width="9.6640625" style="10" customWidth="1"/>
    <col min="7190" max="7190" width="1.44140625" style="10" customWidth="1"/>
    <col min="7191" max="7191" width="13.77734375" style="10" customWidth="1"/>
    <col min="7192" max="7192" width="1.44140625" style="10" customWidth="1"/>
    <col min="7193" max="7193" width="13.109375" style="10" customWidth="1"/>
    <col min="7194" max="7195" width="1.44140625" style="10" customWidth="1"/>
    <col min="7196" max="7196" width="13.109375" style="10" customWidth="1"/>
    <col min="7197" max="7197" width="2.21875" style="10" customWidth="1"/>
    <col min="7198" max="7198" width="11.5546875" style="10"/>
    <col min="7199" max="7199" width="3" style="10" customWidth="1"/>
    <col min="7200" max="7200" width="13.109375" style="10" customWidth="1"/>
    <col min="7201" max="7201" width="2.21875" style="10" customWidth="1"/>
    <col min="7202" max="7202" width="11.5546875" style="10"/>
    <col min="7203" max="7203" width="3" style="10" customWidth="1"/>
    <col min="7204" max="7204" width="13.109375" style="10" customWidth="1"/>
    <col min="7205" max="7205" width="2.21875" style="10" customWidth="1"/>
    <col min="7206" max="7206" width="11.5546875" style="10"/>
    <col min="7207" max="7207" width="3" style="10" customWidth="1"/>
    <col min="7208" max="7208" width="13.109375" style="10" customWidth="1"/>
    <col min="7209" max="7209" width="3" style="10" customWidth="1"/>
    <col min="7210" max="7210" width="13.109375" style="10" customWidth="1"/>
    <col min="7211" max="7211" width="2.21875" style="10" customWidth="1"/>
    <col min="7212" max="7212" width="13.109375" style="10" customWidth="1"/>
    <col min="7213" max="7213" width="3" style="10" customWidth="1"/>
    <col min="7214" max="7214" width="5.33203125" style="10" customWidth="1"/>
    <col min="7215" max="7215" width="18" style="10" customWidth="1"/>
    <col min="7216" max="7216" width="7.6640625" style="10" customWidth="1"/>
    <col min="7217" max="7217" width="1.44140625" style="10" customWidth="1"/>
    <col min="7218" max="7218" width="11.5546875" style="10"/>
    <col min="7219" max="7219" width="1.44140625" style="10" customWidth="1"/>
    <col min="7220" max="7220" width="11.5546875" style="10"/>
    <col min="7221" max="7221" width="1.44140625" style="10" customWidth="1"/>
    <col min="7222"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12.33203125" style="10" customWidth="1"/>
    <col min="7430" max="7430" width="1.44140625" style="10" customWidth="1"/>
    <col min="7431" max="7431" width="9.44140625" style="10" customWidth="1"/>
    <col min="7432" max="7432" width="1.44140625" style="10" customWidth="1"/>
    <col min="7433" max="7433" width="9.6640625" style="10" customWidth="1"/>
    <col min="7434" max="7434" width="2.21875" style="10" customWidth="1"/>
    <col min="7435" max="7435" width="13.21875" style="10" customWidth="1"/>
    <col min="7436" max="7436" width="1.44140625" style="10" customWidth="1"/>
    <col min="7437" max="7437" width="9.6640625" style="10" customWidth="1"/>
    <col min="7438" max="7438" width="1.44140625" style="10" customWidth="1"/>
    <col min="7439" max="7439" width="8.44140625" style="10" customWidth="1"/>
    <col min="7440" max="7440" width="2.21875" style="10" customWidth="1"/>
    <col min="7441" max="7441" width="12" style="10" customWidth="1"/>
    <col min="7442" max="7442" width="1.44140625" style="10" customWidth="1"/>
    <col min="7443" max="7443" width="9.44140625" style="10" customWidth="1"/>
    <col min="7444" max="7444" width="1.44140625" style="10" customWidth="1"/>
    <col min="7445" max="7445" width="9.6640625" style="10" customWidth="1"/>
    <col min="7446" max="7446" width="1.44140625" style="10" customWidth="1"/>
    <col min="7447" max="7447" width="13.77734375" style="10" customWidth="1"/>
    <col min="7448" max="7448" width="1.44140625" style="10" customWidth="1"/>
    <col min="7449" max="7449" width="13.109375" style="10" customWidth="1"/>
    <col min="7450" max="7451" width="1.44140625" style="10" customWidth="1"/>
    <col min="7452" max="7452" width="13.109375" style="10" customWidth="1"/>
    <col min="7453" max="7453" width="2.21875" style="10" customWidth="1"/>
    <col min="7454" max="7454" width="11.5546875" style="10"/>
    <col min="7455" max="7455" width="3" style="10" customWidth="1"/>
    <col min="7456" max="7456" width="13.109375" style="10" customWidth="1"/>
    <col min="7457" max="7457" width="2.21875" style="10" customWidth="1"/>
    <col min="7458" max="7458" width="11.5546875" style="10"/>
    <col min="7459" max="7459" width="3" style="10" customWidth="1"/>
    <col min="7460" max="7460" width="13.109375" style="10" customWidth="1"/>
    <col min="7461" max="7461" width="2.21875" style="10" customWidth="1"/>
    <col min="7462" max="7462" width="11.5546875" style="10"/>
    <col min="7463" max="7463" width="3" style="10" customWidth="1"/>
    <col min="7464" max="7464" width="13.109375" style="10" customWidth="1"/>
    <col min="7465" max="7465" width="3" style="10" customWidth="1"/>
    <col min="7466" max="7466" width="13.109375" style="10" customWidth="1"/>
    <col min="7467" max="7467" width="2.21875" style="10" customWidth="1"/>
    <col min="7468" max="7468" width="13.109375" style="10" customWidth="1"/>
    <col min="7469" max="7469" width="3" style="10" customWidth="1"/>
    <col min="7470" max="7470" width="5.33203125" style="10" customWidth="1"/>
    <col min="7471" max="7471" width="18" style="10" customWidth="1"/>
    <col min="7472" max="7472" width="7.6640625" style="10" customWidth="1"/>
    <col min="7473" max="7473" width="1.44140625" style="10" customWidth="1"/>
    <col min="7474" max="7474" width="11.5546875" style="10"/>
    <col min="7475" max="7475" width="1.44140625" style="10" customWidth="1"/>
    <col min="7476" max="7476" width="11.5546875" style="10"/>
    <col min="7477" max="7477" width="1.44140625" style="10" customWidth="1"/>
    <col min="7478"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12.33203125" style="10" customWidth="1"/>
    <col min="7686" max="7686" width="1.44140625" style="10" customWidth="1"/>
    <col min="7687" max="7687" width="9.44140625" style="10" customWidth="1"/>
    <col min="7688" max="7688" width="1.44140625" style="10" customWidth="1"/>
    <col min="7689" max="7689" width="9.6640625" style="10" customWidth="1"/>
    <col min="7690" max="7690" width="2.21875" style="10" customWidth="1"/>
    <col min="7691" max="7691" width="13.21875" style="10" customWidth="1"/>
    <col min="7692" max="7692" width="1.44140625" style="10" customWidth="1"/>
    <col min="7693" max="7693" width="9.6640625" style="10" customWidth="1"/>
    <col min="7694" max="7694" width="1.44140625" style="10" customWidth="1"/>
    <col min="7695" max="7695" width="8.44140625" style="10" customWidth="1"/>
    <col min="7696" max="7696" width="2.21875" style="10" customWidth="1"/>
    <col min="7697" max="7697" width="12" style="10" customWidth="1"/>
    <col min="7698" max="7698" width="1.44140625" style="10" customWidth="1"/>
    <col min="7699" max="7699" width="9.44140625" style="10" customWidth="1"/>
    <col min="7700" max="7700" width="1.44140625" style="10" customWidth="1"/>
    <col min="7701" max="7701" width="9.6640625" style="10" customWidth="1"/>
    <col min="7702" max="7702" width="1.44140625" style="10" customWidth="1"/>
    <col min="7703" max="7703" width="13.77734375" style="10" customWidth="1"/>
    <col min="7704" max="7704" width="1.44140625" style="10" customWidth="1"/>
    <col min="7705" max="7705" width="13.109375" style="10" customWidth="1"/>
    <col min="7706" max="7707" width="1.44140625" style="10" customWidth="1"/>
    <col min="7708" max="7708" width="13.109375" style="10" customWidth="1"/>
    <col min="7709" max="7709" width="2.21875" style="10" customWidth="1"/>
    <col min="7710" max="7710" width="11.5546875" style="10"/>
    <col min="7711" max="7711" width="3" style="10" customWidth="1"/>
    <col min="7712" max="7712" width="13.109375" style="10" customWidth="1"/>
    <col min="7713" max="7713" width="2.21875" style="10" customWidth="1"/>
    <col min="7714" max="7714" width="11.5546875" style="10"/>
    <col min="7715" max="7715" width="3" style="10" customWidth="1"/>
    <col min="7716" max="7716" width="13.109375" style="10" customWidth="1"/>
    <col min="7717" max="7717" width="2.21875" style="10" customWidth="1"/>
    <col min="7718" max="7718" width="11.5546875" style="10"/>
    <col min="7719" max="7719" width="3" style="10" customWidth="1"/>
    <col min="7720" max="7720" width="13.109375" style="10" customWidth="1"/>
    <col min="7721" max="7721" width="3" style="10" customWidth="1"/>
    <col min="7722" max="7722" width="13.109375" style="10" customWidth="1"/>
    <col min="7723" max="7723" width="2.21875" style="10" customWidth="1"/>
    <col min="7724" max="7724" width="13.109375" style="10" customWidth="1"/>
    <col min="7725" max="7725" width="3" style="10" customWidth="1"/>
    <col min="7726" max="7726" width="5.33203125" style="10" customWidth="1"/>
    <col min="7727" max="7727" width="18" style="10" customWidth="1"/>
    <col min="7728" max="7728" width="7.6640625" style="10" customWidth="1"/>
    <col min="7729" max="7729" width="1.44140625" style="10" customWidth="1"/>
    <col min="7730" max="7730" width="11.5546875" style="10"/>
    <col min="7731" max="7731" width="1.44140625" style="10" customWidth="1"/>
    <col min="7732" max="7732" width="11.5546875" style="10"/>
    <col min="7733" max="7733" width="1.44140625" style="10" customWidth="1"/>
    <col min="7734"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12.33203125" style="10" customWidth="1"/>
    <col min="7942" max="7942" width="1.44140625" style="10" customWidth="1"/>
    <col min="7943" max="7943" width="9.44140625" style="10" customWidth="1"/>
    <col min="7944" max="7944" width="1.44140625" style="10" customWidth="1"/>
    <col min="7945" max="7945" width="9.6640625" style="10" customWidth="1"/>
    <col min="7946" max="7946" width="2.21875" style="10" customWidth="1"/>
    <col min="7947" max="7947" width="13.21875" style="10" customWidth="1"/>
    <col min="7948" max="7948" width="1.44140625" style="10" customWidth="1"/>
    <col min="7949" max="7949" width="9.6640625" style="10" customWidth="1"/>
    <col min="7950" max="7950" width="1.44140625" style="10" customWidth="1"/>
    <col min="7951" max="7951" width="8.44140625" style="10" customWidth="1"/>
    <col min="7952" max="7952" width="2.21875" style="10" customWidth="1"/>
    <col min="7953" max="7953" width="12" style="10" customWidth="1"/>
    <col min="7954" max="7954" width="1.44140625" style="10" customWidth="1"/>
    <col min="7955" max="7955" width="9.44140625" style="10" customWidth="1"/>
    <col min="7956" max="7956" width="1.44140625" style="10" customWidth="1"/>
    <col min="7957" max="7957" width="9.6640625" style="10" customWidth="1"/>
    <col min="7958" max="7958" width="1.44140625" style="10" customWidth="1"/>
    <col min="7959" max="7959" width="13.77734375" style="10" customWidth="1"/>
    <col min="7960" max="7960" width="1.44140625" style="10" customWidth="1"/>
    <col min="7961" max="7961" width="13.109375" style="10" customWidth="1"/>
    <col min="7962" max="7963" width="1.44140625" style="10" customWidth="1"/>
    <col min="7964" max="7964" width="13.109375" style="10" customWidth="1"/>
    <col min="7965" max="7965" width="2.21875" style="10" customWidth="1"/>
    <col min="7966" max="7966" width="11.5546875" style="10"/>
    <col min="7967" max="7967" width="3" style="10" customWidth="1"/>
    <col min="7968" max="7968" width="13.109375" style="10" customWidth="1"/>
    <col min="7969" max="7969" width="2.21875" style="10" customWidth="1"/>
    <col min="7970" max="7970" width="11.5546875" style="10"/>
    <col min="7971" max="7971" width="3" style="10" customWidth="1"/>
    <col min="7972" max="7972" width="13.109375" style="10" customWidth="1"/>
    <col min="7973" max="7973" width="2.21875" style="10" customWidth="1"/>
    <col min="7974" max="7974" width="11.5546875" style="10"/>
    <col min="7975" max="7975" width="3" style="10" customWidth="1"/>
    <col min="7976" max="7976" width="13.109375" style="10" customWidth="1"/>
    <col min="7977" max="7977" width="3" style="10" customWidth="1"/>
    <col min="7978" max="7978" width="13.109375" style="10" customWidth="1"/>
    <col min="7979" max="7979" width="2.21875" style="10" customWidth="1"/>
    <col min="7980" max="7980" width="13.109375" style="10" customWidth="1"/>
    <col min="7981" max="7981" width="3" style="10" customWidth="1"/>
    <col min="7982" max="7982" width="5.33203125" style="10" customWidth="1"/>
    <col min="7983" max="7983" width="18" style="10" customWidth="1"/>
    <col min="7984" max="7984" width="7.6640625" style="10" customWidth="1"/>
    <col min="7985" max="7985" width="1.44140625" style="10" customWidth="1"/>
    <col min="7986" max="7986" width="11.5546875" style="10"/>
    <col min="7987" max="7987" width="1.44140625" style="10" customWidth="1"/>
    <col min="7988" max="7988" width="11.5546875" style="10"/>
    <col min="7989" max="7989" width="1.44140625" style="10" customWidth="1"/>
    <col min="7990"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12.33203125" style="10" customWidth="1"/>
    <col min="8198" max="8198" width="1.44140625" style="10" customWidth="1"/>
    <col min="8199" max="8199" width="9.44140625" style="10" customWidth="1"/>
    <col min="8200" max="8200" width="1.44140625" style="10" customWidth="1"/>
    <col min="8201" max="8201" width="9.6640625" style="10" customWidth="1"/>
    <col min="8202" max="8202" width="2.21875" style="10" customWidth="1"/>
    <col min="8203" max="8203" width="13.21875" style="10" customWidth="1"/>
    <col min="8204" max="8204" width="1.44140625" style="10" customWidth="1"/>
    <col min="8205" max="8205" width="9.6640625" style="10" customWidth="1"/>
    <col min="8206" max="8206" width="1.44140625" style="10" customWidth="1"/>
    <col min="8207" max="8207" width="8.44140625" style="10" customWidth="1"/>
    <col min="8208" max="8208" width="2.21875" style="10" customWidth="1"/>
    <col min="8209" max="8209" width="12" style="10" customWidth="1"/>
    <col min="8210" max="8210" width="1.44140625" style="10" customWidth="1"/>
    <col min="8211" max="8211" width="9.44140625" style="10" customWidth="1"/>
    <col min="8212" max="8212" width="1.44140625" style="10" customWidth="1"/>
    <col min="8213" max="8213" width="9.6640625" style="10" customWidth="1"/>
    <col min="8214" max="8214" width="1.44140625" style="10" customWidth="1"/>
    <col min="8215" max="8215" width="13.77734375" style="10" customWidth="1"/>
    <col min="8216" max="8216" width="1.44140625" style="10" customWidth="1"/>
    <col min="8217" max="8217" width="13.109375" style="10" customWidth="1"/>
    <col min="8218" max="8219" width="1.44140625" style="10" customWidth="1"/>
    <col min="8220" max="8220" width="13.109375" style="10" customWidth="1"/>
    <col min="8221" max="8221" width="2.21875" style="10" customWidth="1"/>
    <col min="8222" max="8222" width="11.5546875" style="10"/>
    <col min="8223" max="8223" width="3" style="10" customWidth="1"/>
    <col min="8224" max="8224" width="13.109375" style="10" customWidth="1"/>
    <col min="8225" max="8225" width="2.21875" style="10" customWidth="1"/>
    <col min="8226" max="8226" width="11.5546875" style="10"/>
    <col min="8227" max="8227" width="3" style="10" customWidth="1"/>
    <col min="8228" max="8228" width="13.109375" style="10" customWidth="1"/>
    <col min="8229" max="8229" width="2.21875" style="10" customWidth="1"/>
    <col min="8230" max="8230" width="11.5546875" style="10"/>
    <col min="8231" max="8231" width="3" style="10" customWidth="1"/>
    <col min="8232" max="8232" width="13.109375" style="10" customWidth="1"/>
    <col min="8233" max="8233" width="3" style="10" customWidth="1"/>
    <col min="8234" max="8234" width="13.109375" style="10" customWidth="1"/>
    <col min="8235" max="8235" width="2.21875" style="10" customWidth="1"/>
    <col min="8236" max="8236" width="13.109375" style="10" customWidth="1"/>
    <col min="8237" max="8237" width="3" style="10" customWidth="1"/>
    <col min="8238" max="8238" width="5.33203125" style="10" customWidth="1"/>
    <col min="8239" max="8239" width="18" style="10" customWidth="1"/>
    <col min="8240" max="8240" width="7.6640625" style="10" customWidth="1"/>
    <col min="8241" max="8241" width="1.44140625" style="10" customWidth="1"/>
    <col min="8242" max="8242" width="11.5546875" style="10"/>
    <col min="8243" max="8243" width="1.44140625" style="10" customWidth="1"/>
    <col min="8244" max="8244" width="11.5546875" style="10"/>
    <col min="8245" max="8245" width="1.44140625" style="10" customWidth="1"/>
    <col min="8246"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12.33203125" style="10" customWidth="1"/>
    <col min="8454" max="8454" width="1.44140625" style="10" customWidth="1"/>
    <col min="8455" max="8455" width="9.44140625" style="10" customWidth="1"/>
    <col min="8456" max="8456" width="1.44140625" style="10" customWidth="1"/>
    <col min="8457" max="8457" width="9.6640625" style="10" customWidth="1"/>
    <col min="8458" max="8458" width="2.21875" style="10" customWidth="1"/>
    <col min="8459" max="8459" width="13.21875" style="10" customWidth="1"/>
    <col min="8460" max="8460" width="1.44140625" style="10" customWidth="1"/>
    <col min="8461" max="8461" width="9.6640625" style="10" customWidth="1"/>
    <col min="8462" max="8462" width="1.44140625" style="10" customWidth="1"/>
    <col min="8463" max="8463" width="8.44140625" style="10" customWidth="1"/>
    <col min="8464" max="8464" width="2.21875" style="10" customWidth="1"/>
    <col min="8465" max="8465" width="12" style="10" customWidth="1"/>
    <col min="8466" max="8466" width="1.44140625" style="10" customWidth="1"/>
    <col min="8467" max="8467" width="9.44140625" style="10" customWidth="1"/>
    <col min="8468" max="8468" width="1.44140625" style="10" customWidth="1"/>
    <col min="8469" max="8469" width="9.6640625" style="10" customWidth="1"/>
    <col min="8470" max="8470" width="1.44140625" style="10" customWidth="1"/>
    <col min="8471" max="8471" width="13.77734375" style="10" customWidth="1"/>
    <col min="8472" max="8472" width="1.44140625" style="10" customWidth="1"/>
    <col min="8473" max="8473" width="13.109375" style="10" customWidth="1"/>
    <col min="8474" max="8475" width="1.44140625" style="10" customWidth="1"/>
    <col min="8476" max="8476" width="13.109375" style="10" customWidth="1"/>
    <col min="8477" max="8477" width="2.21875" style="10" customWidth="1"/>
    <col min="8478" max="8478" width="11.5546875" style="10"/>
    <col min="8479" max="8479" width="3" style="10" customWidth="1"/>
    <col min="8480" max="8480" width="13.109375" style="10" customWidth="1"/>
    <col min="8481" max="8481" width="2.21875" style="10" customWidth="1"/>
    <col min="8482" max="8482" width="11.5546875" style="10"/>
    <col min="8483" max="8483" width="3" style="10" customWidth="1"/>
    <col min="8484" max="8484" width="13.109375" style="10" customWidth="1"/>
    <col min="8485" max="8485" width="2.21875" style="10" customWidth="1"/>
    <col min="8486" max="8486" width="11.5546875" style="10"/>
    <col min="8487" max="8487" width="3" style="10" customWidth="1"/>
    <col min="8488" max="8488" width="13.109375" style="10" customWidth="1"/>
    <col min="8489" max="8489" width="3" style="10" customWidth="1"/>
    <col min="8490" max="8490" width="13.109375" style="10" customWidth="1"/>
    <col min="8491" max="8491" width="2.21875" style="10" customWidth="1"/>
    <col min="8492" max="8492" width="13.109375" style="10" customWidth="1"/>
    <col min="8493" max="8493" width="3" style="10" customWidth="1"/>
    <col min="8494" max="8494" width="5.33203125" style="10" customWidth="1"/>
    <col min="8495" max="8495" width="18" style="10" customWidth="1"/>
    <col min="8496" max="8496" width="7.6640625" style="10" customWidth="1"/>
    <col min="8497" max="8497" width="1.44140625" style="10" customWidth="1"/>
    <col min="8498" max="8498" width="11.5546875" style="10"/>
    <col min="8499" max="8499" width="1.44140625" style="10" customWidth="1"/>
    <col min="8500" max="8500" width="11.5546875" style="10"/>
    <col min="8501" max="8501" width="1.44140625" style="10" customWidth="1"/>
    <col min="8502"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12.33203125" style="10" customWidth="1"/>
    <col min="8710" max="8710" width="1.44140625" style="10" customWidth="1"/>
    <col min="8711" max="8711" width="9.44140625" style="10" customWidth="1"/>
    <col min="8712" max="8712" width="1.44140625" style="10" customWidth="1"/>
    <col min="8713" max="8713" width="9.6640625" style="10" customWidth="1"/>
    <col min="8714" max="8714" width="2.21875" style="10" customWidth="1"/>
    <col min="8715" max="8715" width="13.21875" style="10" customWidth="1"/>
    <col min="8716" max="8716" width="1.44140625" style="10" customWidth="1"/>
    <col min="8717" max="8717" width="9.6640625" style="10" customWidth="1"/>
    <col min="8718" max="8718" width="1.44140625" style="10" customWidth="1"/>
    <col min="8719" max="8719" width="8.44140625" style="10" customWidth="1"/>
    <col min="8720" max="8720" width="2.21875" style="10" customWidth="1"/>
    <col min="8721" max="8721" width="12" style="10" customWidth="1"/>
    <col min="8722" max="8722" width="1.44140625" style="10" customWidth="1"/>
    <col min="8723" max="8723" width="9.44140625" style="10" customWidth="1"/>
    <col min="8724" max="8724" width="1.44140625" style="10" customWidth="1"/>
    <col min="8725" max="8725" width="9.6640625" style="10" customWidth="1"/>
    <col min="8726" max="8726" width="1.44140625" style="10" customWidth="1"/>
    <col min="8727" max="8727" width="13.77734375" style="10" customWidth="1"/>
    <col min="8728" max="8728" width="1.44140625" style="10" customWidth="1"/>
    <col min="8729" max="8729" width="13.109375" style="10" customWidth="1"/>
    <col min="8730" max="8731" width="1.44140625" style="10" customWidth="1"/>
    <col min="8732" max="8732" width="13.109375" style="10" customWidth="1"/>
    <col min="8733" max="8733" width="2.21875" style="10" customWidth="1"/>
    <col min="8734" max="8734" width="11.5546875" style="10"/>
    <col min="8735" max="8735" width="3" style="10" customWidth="1"/>
    <col min="8736" max="8736" width="13.109375" style="10" customWidth="1"/>
    <col min="8737" max="8737" width="2.21875" style="10" customWidth="1"/>
    <col min="8738" max="8738" width="11.5546875" style="10"/>
    <col min="8739" max="8739" width="3" style="10" customWidth="1"/>
    <col min="8740" max="8740" width="13.109375" style="10" customWidth="1"/>
    <col min="8741" max="8741" width="2.21875" style="10" customWidth="1"/>
    <col min="8742" max="8742" width="11.5546875" style="10"/>
    <col min="8743" max="8743" width="3" style="10" customWidth="1"/>
    <col min="8744" max="8744" width="13.109375" style="10" customWidth="1"/>
    <col min="8745" max="8745" width="3" style="10" customWidth="1"/>
    <col min="8746" max="8746" width="13.109375" style="10" customWidth="1"/>
    <col min="8747" max="8747" width="2.21875" style="10" customWidth="1"/>
    <col min="8748" max="8748" width="13.109375" style="10" customWidth="1"/>
    <col min="8749" max="8749" width="3" style="10" customWidth="1"/>
    <col min="8750" max="8750" width="5.33203125" style="10" customWidth="1"/>
    <col min="8751" max="8751" width="18" style="10" customWidth="1"/>
    <col min="8752" max="8752" width="7.6640625" style="10" customWidth="1"/>
    <col min="8753" max="8753" width="1.44140625" style="10" customWidth="1"/>
    <col min="8754" max="8754" width="11.5546875" style="10"/>
    <col min="8755" max="8755" width="1.44140625" style="10" customWidth="1"/>
    <col min="8756" max="8756" width="11.5546875" style="10"/>
    <col min="8757" max="8757" width="1.44140625" style="10" customWidth="1"/>
    <col min="8758"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12.33203125" style="10" customWidth="1"/>
    <col min="8966" max="8966" width="1.44140625" style="10" customWidth="1"/>
    <col min="8967" max="8967" width="9.44140625" style="10" customWidth="1"/>
    <col min="8968" max="8968" width="1.44140625" style="10" customWidth="1"/>
    <col min="8969" max="8969" width="9.6640625" style="10" customWidth="1"/>
    <col min="8970" max="8970" width="2.21875" style="10" customWidth="1"/>
    <col min="8971" max="8971" width="13.21875" style="10" customWidth="1"/>
    <col min="8972" max="8972" width="1.44140625" style="10" customWidth="1"/>
    <col min="8973" max="8973" width="9.6640625" style="10" customWidth="1"/>
    <col min="8974" max="8974" width="1.44140625" style="10" customWidth="1"/>
    <col min="8975" max="8975" width="8.44140625" style="10" customWidth="1"/>
    <col min="8976" max="8976" width="2.21875" style="10" customWidth="1"/>
    <col min="8977" max="8977" width="12" style="10" customWidth="1"/>
    <col min="8978" max="8978" width="1.44140625" style="10" customWidth="1"/>
    <col min="8979" max="8979" width="9.44140625" style="10" customWidth="1"/>
    <col min="8980" max="8980" width="1.44140625" style="10" customWidth="1"/>
    <col min="8981" max="8981" width="9.6640625" style="10" customWidth="1"/>
    <col min="8982" max="8982" width="1.44140625" style="10" customWidth="1"/>
    <col min="8983" max="8983" width="13.77734375" style="10" customWidth="1"/>
    <col min="8984" max="8984" width="1.44140625" style="10" customWidth="1"/>
    <col min="8985" max="8985" width="13.109375" style="10" customWidth="1"/>
    <col min="8986" max="8987" width="1.44140625" style="10" customWidth="1"/>
    <col min="8988" max="8988" width="13.109375" style="10" customWidth="1"/>
    <col min="8989" max="8989" width="2.21875" style="10" customWidth="1"/>
    <col min="8990" max="8990" width="11.5546875" style="10"/>
    <col min="8991" max="8991" width="3" style="10" customWidth="1"/>
    <col min="8992" max="8992" width="13.109375" style="10" customWidth="1"/>
    <col min="8993" max="8993" width="2.21875" style="10" customWidth="1"/>
    <col min="8994" max="8994" width="11.5546875" style="10"/>
    <col min="8995" max="8995" width="3" style="10" customWidth="1"/>
    <col min="8996" max="8996" width="13.109375" style="10" customWidth="1"/>
    <col min="8997" max="8997" width="2.21875" style="10" customWidth="1"/>
    <col min="8998" max="8998" width="11.5546875" style="10"/>
    <col min="8999" max="8999" width="3" style="10" customWidth="1"/>
    <col min="9000" max="9000" width="13.109375" style="10" customWidth="1"/>
    <col min="9001" max="9001" width="3" style="10" customWidth="1"/>
    <col min="9002" max="9002" width="13.109375" style="10" customWidth="1"/>
    <col min="9003" max="9003" width="2.21875" style="10" customWidth="1"/>
    <col min="9004" max="9004" width="13.109375" style="10" customWidth="1"/>
    <col min="9005" max="9005" width="3" style="10" customWidth="1"/>
    <col min="9006" max="9006" width="5.33203125" style="10" customWidth="1"/>
    <col min="9007" max="9007" width="18" style="10" customWidth="1"/>
    <col min="9008" max="9008" width="7.6640625" style="10" customWidth="1"/>
    <col min="9009" max="9009" width="1.44140625" style="10" customWidth="1"/>
    <col min="9010" max="9010" width="11.5546875" style="10"/>
    <col min="9011" max="9011" width="1.44140625" style="10" customWidth="1"/>
    <col min="9012" max="9012" width="11.5546875" style="10"/>
    <col min="9013" max="9013" width="1.44140625" style="10" customWidth="1"/>
    <col min="9014"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12.33203125" style="10" customWidth="1"/>
    <col min="9222" max="9222" width="1.44140625" style="10" customWidth="1"/>
    <col min="9223" max="9223" width="9.44140625" style="10" customWidth="1"/>
    <col min="9224" max="9224" width="1.44140625" style="10" customWidth="1"/>
    <col min="9225" max="9225" width="9.6640625" style="10" customWidth="1"/>
    <col min="9226" max="9226" width="2.21875" style="10" customWidth="1"/>
    <col min="9227" max="9227" width="13.21875" style="10" customWidth="1"/>
    <col min="9228" max="9228" width="1.44140625" style="10" customWidth="1"/>
    <col min="9229" max="9229" width="9.6640625" style="10" customWidth="1"/>
    <col min="9230" max="9230" width="1.44140625" style="10" customWidth="1"/>
    <col min="9231" max="9231" width="8.44140625" style="10" customWidth="1"/>
    <col min="9232" max="9232" width="2.21875" style="10" customWidth="1"/>
    <col min="9233" max="9233" width="12" style="10" customWidth="1"/>
    <col min="9234" max="9234" width="1.44140625" style="10" customWidth="1"/>
    <col min="9235" max="9235" width="9.44140625" style="10" customWidth="1"/>
    <col min="9236" max="9236" width="1.44140625" style="10" customWidth="1"/>
    <col min="9237" max="9237" width="9.6640625" style="10" customWidth="1"/>
    <col min="9238" max="9238" width="1.44140625" style="10" customWidth="1"/>
    <col min="9239" max="9239" width="13.77734375" style="10" customWidth="1"/>
    <col min="9240" max="9240" width="1.44140625" style="10" customWidth="1"/>
    <col min="9241" max="9241" width="13.109375" style="10" customWidth="1"/>
    <col min="9242" max="9243" width="1.44140625" style="10" customWidth="1"/>
    <col min="9244" max="9244" width="13.109375" style="10" customWidth="1"/>
    <col min="9245" max="9245" width="2.21875" style="10" customWidth="1"/>
    <col min="9246" max="9246" width="11.5546875" style="10"/>
    <col min="9247" max="9247" width="3" style="10" customWidth="1"/>
    <col min="9248" max="9248" width="13.109375" style="10" customWidth="1"/>
    <col min="9249" max="9249" width="2.21875" style="10" customWidth="1"/>
    <col min="9250" max="9250" width="11.5546875" style="10"/>
    <col min="9251" max="9251" width="3" style="10" customWidth="1"/>
    <col min="9252" max="9252" width="13.109375" style="10" customWidth="1"/>
    <col min="9253" max="9253" width="2.21875" style="10" customWidth="1"/>
    <col min="9254" max="9254" width="11.5546875" style="10"/>
    <col min="9255" max="9255" width="3" style="10" customWidth="1"/>
    <col min="9256" max="9256" width="13.109375" style="10" customWidth="1"/>
    <col min="9257" max="9257" width="3" style="10" customWidth="1"/>
    <col min="9258" max="9258" width="13.109375" style="10" customWidth="1"/>
    <col min="9259" max="9259" width="2.21875" style="10" customWidth="1"/>
    <col min="9260" max="9260" width="13.109375" style="10" customWidth="1"/>
    <col min="9261" max="9261" width="3" style="10" customWidth="1"/>
    <col min="9262" max="9262" width="5.33203125" style="10" customWidth="1"/>
    <col min="9263" max="9263" width="18" style="10" customWidth="1"/>
    <col min="9264" max="9264" width="7.6640625" style="10" customWidth="1"/>
    <col min="9265" max="9265" width="1.44140625" style="10" customWidth="1"/>
    <col min="9266" max="9266" width="11.5546875" style="10"/>
    <col min="9267" max="9267" width="1.44140625" style="10" customWidth="1"/>
    <col min="9268" max="9268" width="11.5546875" style="10"/>
    <col min="9269" max="9269" width="1.44140625" style="10" customWidth="1"/>
    <col min="9270"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12.33203125" style="10" customWidth="1"/>
    <col min="9478" max="9478" width="1.44140625" style="10" customWidth="1"/>
    <col min="9479" max="9479" width="9.44140625" style="10" customWidth="1"/>
    <col min="9480" max="9480" width="1.44140625" style="10" customWidth="1"/>
    <col min="9481" max="9481" width="9.6640625" style="10" customWidth="1"/>
    <col min="9482" max="9482" width="2.21875" style="10" customWidth="1"/>
    <col min="9483" max="9483" width="13.21875" style="10" customWidth="1"/>
    <col min="9484" max="9484" width="1.44140625" style="10" customWidth="1"/>
    <col min="9485" max="9485" width="9.6640625" style="10" customWidth="1"/>
    <col min="9486" max="9486" width="1.44140625" style="10" customWidth="1"/>
    <col min="9487" max="9487" width="8.44140625" style="10" customWidth="1"/>
    <col min="9488" max="9488" width="2.21875" style="10" customWidth="1"/>
    <col min="9489" max="9489" width="12" style="10" customWidth="1"/>
    <col min="9490" max="9490" width="1.44140625" style="10" customWidth="1"/>
    <col min="9491" max="9491" width="9.44140625" style="10" customWidth="1"/>
    <col min="9492" max="9492" width="1.44140625" style="10" customWidth="1"/>
    <col min="9493" max="9493" width="9.6640625" style="10" customWidth="1"/>
    <col min="9494" max="9494" width="1.44140625" style="10" customWidth="1"/>
    <col min="9495" max="9495" width="13.77734375" style="10" customWidth="1"/>
    <col min="9496" max="9496" width="1.44140625" style="10" customWidth="1"/>
    <col min="9497" max="9497" width="13.109375" style="10" customWidth="1"/>
    <col min="9498" max="9499" width="1.44140625" style="10" customWidth="1"/>
    <col min="9500" max="9500" width="13.109375" style="10" customWidth="1"/>
    <col min="9501" max="9501" width="2.21875" style="10" customWidth="1"/>
    <col min="9502" max="9502" width="11.5546875" style="10"/>
    <col min="9503" max="9503" width="3" style="10" customWidth="1"/>
    <col min="9504" max="9504" width="13.109375" style="10" customWidth="1"/>
    <col min="9505" max="9505" width="2.21875" style="10" customWidth="1"/>
    <col min="9506" max="9506" width="11.5546875" style="10"/>
    <col min="9507" max="9507" width="3" style="10" customWidth="1"/>
    <col min="9508" max="9508" width="13.109375" style="10" customWidth="1"/>
    <col min="9509" max="9509" width="2.21875" style="10" customWidth="1"/>
    <col min="9510" max="9510" width="11.5546875" style="10"/>
    <col min="9511" max="9511" width="3" style="10" customWidth="1"/>
    <col min="9512" max="9512" width="13.109375" style="10" customWidth="1"/>
    <col min="9513" max="9513" width="3" style="10" customWidth="1"/>
    <col min="9514" max="9514" width="13.109375" style="10" customWidth="1"/>
    <col min="9515" max="9515" width="2.21875" style="10" customWidth="1"/>
    <col min="9516" max="9516" width="13.109375" style="10" customWidth="1"/>
    <col min="9517" max="9517" width="3" style="10" customWidth="1"/>
    <col min="9518" max="9518" width="5.33203125" style="10" customWidth="1"/>
    <col min="9519" max="9519" width="18" style="10" customWidth="1"/>
    <col min="9520" max="9520" width="7.6640625" style="10" customWidth="1"/>
    <col min="9521" max="9521" width="1.44140625" style="10" customWidth="1"/>
    <col min="9522" max="9522" width="11.5546875" style="10"/>
    <col min="9523" max="9523" width="1.44140625" style="10" customWidth="1"/>
    <col min="9524" max="9524" width="11.5546875" style="10"/>
    <col min="9525" max="9525" width="1.44140625" style="10" customWidth="1"/>
    <col min="9526"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12.33203125" style="10" customWidth="1"/>
    <col min="9734" max="9734" width="1.44140625" style="10" customWidth="1"/>
    <col min="9735" max="9735" width="9.44140625" style="10" customWidth="1"/>
    <col min="9736" max="9736" width="1.44140625" style="10" customWidth="1"/>
    <col min="9737" max="9737" width="9.6640625" style="10" customWidth="1"/>
    <col min="9738" max="9738" width="2.21875" style="10" customWidth="1"/>
    <col min="9739" max="9739" width="13.21875" style="10" customWidth="1"/>
    <col min="9740" max="9740" width="1.44140625" style="10" customWidth="1"/>
    <col min="9741" max="9741" width="9.6640625" style="10" customWidth="1"/>
    <col min="9742" max="9742" width="1.44140625" style="10" customWidth="1"/>
    <col min="9743" max="9743" width="8.44140625" style="10" customWidth="1"/>
    <col min="9744" max="9744" width="2.21875" style="10" customWidth="1"/>
    <col min="9745" max="9745" width="12" style="10" customWidth="1"/>
    <col min="9746" max="9746" width="1.44140625" style="10" customWidth="1"/>
    <col min="9747" max="9747" width="9.44140625" style="10" customWidth="1"/>
    <col min="9748" max="9748" width="1.44140625" style="10" customWidth="1"/>
    <col min="9749" max="9749" width="9.6640625" style="10" customWidth="1"/>
    <col min="9750" max="9750" width="1.44140625" style="10" customWidth="1"/>
    <col min="9751" max="9751" width="13.77734375" style="10" customWidth="1"/>
    <col min="9752" max="9752" width="1.44140625" style="10" customWidth="1"/>
    <col min="9753" max="9753" width="13.109375" style="10" customWidth="1"/>
    <col min="9754" max="9755" width="1.44140625" style="10" customWidth="1"/>
    <col min="9756" max="9756" width="13.109375" style="10" customWidth="1"/>
    <col min="9757" max="9757" width="2.21875" style="10" customWidth="1"/>
    <col min="9758" max="9758" width="11.5546875" style="10"/>
    <col min="9759" max="9759" width="3" style="10" customWidth="1"/>
    <col min="9760" max="9760" width="13.109375" style="10" customWidth="1"/>
    <col min="9761" max="9761" width="2.21875" style="10" customWidth="1"/>
    <col min="9762" max="9762" width="11.5546875" style="10"/>
    <col min="9763" max="9763" width="3" style="10" customWidth="1"/>
    <col min="9764" max="9764" width="13.109375" style="10" customWidth="1"/>
    <col min="9765" max="9765" width="2.21875" style="10" customWidth="1"/>
    <col min="9766" max="9766" width="11.5546875" style="10"/>
    <col min="9767" max="9767" width="3" style="10" customWidth="1"/>
    <col min="9768" max="9768" width="13.109375" style="10" customWidth="1"/>
    <col min="9769" max="9769" width="3" style="10" customWidth="1"/>
    <col min="9770" max="9770" width="13.109375" style="10" customWidth="1"/>
    <col min="9771" max="9771" width="2.21875" style="10" customWidth="1"/>
    <col min="9772" max="9772" width="13.109375" style="10" customWidth="1"/>
    <col min="9773" max="9773" width="3" style="10" customWidth="1"/>
    <col min="9774" max="9774" width="5.33203125" style="10" customWidth="1"/>
    <col min="9775" max="9775" width="18" style="10" customWidth="1"/>
    <col min="9776" max="9776" width="7.6640625" style="10" customWidth="1"/>
    <col min="9777" max="9777" width="1.44140625" style="10" customWidth="1"/>
    <col min="9778" max="9778" width="11.5546875" style="10"/>
    <col min="9779" max="9779" width="1.44140625" style="10" customWidth="1"/>
    <col min="9780" max="9780" width="11.5546875" style="10"/>
    <col min="9781" max="9781" width="1.44140625" style="10" customWidth="1"/>
    <col min="9782"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12.33203125" style="10" customWidth="1"/>
    <col min="9990" max="9990" width="1.44140625" style="10" customWidth="1"/>
    <col min="9991" max="9991" width="9.44140625" style="10" customWidth="1"/>
    <col min="9992" max="9992" width="1.44140625" style="10" customWidth="1"/>
    <col min="9993" max="9993" width="9.6640625" style="10" customWidth="1"/>
    <col min="9994" max="9994" width="2.21875" style="10" customWidth="1"/>
    <col min="9995" max="9995" width="13.21875" style="10" customWidth="1"/>
    <col min="9996" max="9996" width="1.44140625" style="10" customWidth="1"/>
    <col min="9997" max="9997" width="9.6640625" style="10" customWidth="1"/>
    <col min="9998" max="9998" width="1.44140625" style="10" customWidth="1"/>
    <col min="9999" max="9999" width="8.44140625" style="10" customWidth="1"/>
    <col min="10000" max="10000" width="2.21875" style="10" customWidth="1"/>
    <col min="10001" max="10001" width="12" style="10" customWidth="1"/>
    <col min="10002" max="10002" width="1.44140625" style="10" customWidth="1"/>
    <col min="10003" max="10003" width="9.44140625" style="10" customWidth="1"/>
    <col min="10004" max="10004" width="1.44140625" style="10" customWidth="1"/>
    <col min="10005" max="10005" width="9.6640625" style="10" customWidth="1"/>
    <col min="10006" max="10006" width="1.44140625" style="10" customWidth="1"/>
    <col min="10007" max="10007" width="13.77734375" style="10" customWidth="1"/>
    <col min="10008" max="10008" width="1.44140625" style="10" customWidth="1"/>
    <col min="10009" max="10009" width="13.109375" style="10" customWidth="1"/>
    <col min="10010" max="10011" width="1.44140625" style="10" customWidth="1"/>
    <col min="10012" max="10012" width="13.109375" style="10" customWidth="1"/>
    <col min="10013" max="10013" width="2.21875" style="10" customWidth="1"/>
    <col min="10014" max="10014" width="11.5546875" style="10"/>
    <col min="10015" max="10015" width="3" style="10" customWidth="1"/>
    <col min="10016" max="10016" width="13.109375" style="10" customWidth="1"/>
    <col min="10017" max="10017" width="2.21875" style="10" customWidth="1"/>
    <col min="10018" max="10018" width="11.5546875" style="10"/>
    <col min="10019" max="10019" width="3" style="10" customWidth="1"/>
    <col min="10020" max="10020" width="13.109375" style="10" customWidth="1"/>
    <col min="10021" max="10021" width="2.21875" style="10" customWidth="1"/>
    <col min="10022" max="10022" width="11.5546875" style="10"/>
    <col min="10023" max="10023" width="3" style="10" customWidth="1"/>
    <col min="10024" max="10024" width="13.109375" style="10" customWidth="1"/>
    <col min="10025" max="10025" width="3" style="10" customWidth="1"/>
    <col min="10026" max="10026" width="13.109375" style="10" customWidth="1"/>
    <col min="10027" max="10027" width="2.21875" style="10" customWidth="1"/>
    <col min="10028" max="10028" width="13.109375" style="10" customWidth="1"/>
    <col min="10029" max="10029" width="3" style="10" customWidth="1"/>
    <col min="10030" max="10030" width="5.33203125" style="10" customWidth="1"/>
    <col min="10031" max="10031" width="18" style="10" customWidth="1"/>
    <col min="10032" max="10032" width="7.6640625" style="10" customWidth="1"/>
    <col min="10033" max="10033" width="1.44140625" style="10" customWidth="1"/>
    <col min="10034" max="10034" width="11.5546875" style="10"/>
    <col min="10035" max="10035" width="1.44140625" style="10" customWidth="1"/>
    <col min="10036" max="10036" width="11.5546875" style="10"/>
    <col min="10037" max="10037" width="1.44140625" style="10" customWidth="1"/>
    <col min="10038"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12.33203125" style="10" customWidth="1"/>
    <col min="10246" max="10246" width="1.44140625" style="10" customWidth="1"/>
    <col min="10247" max="10247" width="9.44140625" style="10" customWidth="1"/>
    <col min="10248" max="10248" width="1.44140625" style="10" customWidth="1"/>
    <col min="10249" max="10249" width="9.6640625" style="10" customWidth="1"/>
    <col min="10250" max="10250" width="2.21875" style="10" customWidth="1"/>
    <col min="10251" max="10251" width="13.21875" style="10" customWidth="1"/>
    <col min="10252" max="10252" width="1.44140625" style="10" customWidth="1"/>
    <col min="10253" max="10253" width="9.6640625" style="10" customWidth="1"/>
    <col min="10254" max="10254" width="1.44140625" style="10" customWidth="1"/>
    <col min="10255" max="10255" width="8.44140625" style="10" customWidth="1"/>
    <col min="10256" max="10256" width="2.21875" style="10" customWidth="1"/>
    <col min="10257" max="10257" width="12" style="10" customWidth="1"/>
    <col min="10258" max="10258" width="1.44140625" style="10" customWidth="1"/>
    <col min="10259" max="10259" width="9.44140625" style="10" customWidth="1"/>
    <col min="10260" max="10260" width="1.44140625" style="10" customWidth="1"/>
    <col min="10261" max="10261" width="9.6640625" style="10" customWidth="1"/>
    <col min="10262" max="10262" width="1.44140625" style="10" customWidth="1"/>
    <col min="10263" max="10263" width="13.77734375" style="10" customWidth="1"/>
    <col min="10264" max="10264" width="1.44140625" style="10" customWidth="1"/>
    <col min="10265" max="10265" width="13.109375" style="10" customWidth="1"/>
    <col min="10266" max="10267" width="1.44140625" style="10" customWidth="1"/>
    <col min="10268" max="10268" width="13.109375" style="10" customWidth="1"/>
    <col min="10269" max="10269" width="2.21875" style="10" customWidth="1"/>
    <col min="10270" max="10270" width="11.5546875" style="10"/>
    <col min="10271" max="10271" width="3" style="10" customWidth="1"/>
    <col min="10272" max="10272" width="13.109375" style="10" customWidth="1"/>
    <col min="10273" max="10273" width="2.21875" style="10" customWidth="1"/>
    <col min="10274" max="10274" width="11.5546875" style="10"/>
    <col min="10275" max="10275" width="3" style="10" customWidth="1"/>
    <col min="10276" max="10276" width="13.109375" style="10" customWidth="1"/>
    <col min="10277" max="10277" width="2.21875" style="10" customWidth="1"/>
    <col min="10278" max="10278" width="11.5546875" style="10"/>
    <col min="10279" max="10279" width="3" style="10" customWidth="1"/>
    <col min="10280" max="10280" width="13.109375" style="10" customWidth="1"/>
    <col min="10281" max="10281" width="3" style="10" customWidth="1"/>
    <col min="10282" max="10282" width="13.109375" style="10" customWidth="1"/>
    <col min="10283" max="10283" width="2.21875" style="10" customWidth="1"/>
    <col min="10284" max="10284" width="13.109375" style="10" customWidth="1"/>
    <col min="10285" max="10285" width="3" style="10" customWidth="1"/>
    <col min="10286" max="10286" width="5.33203125" style="10" customWidth="1"/>
    <col min="10287" max="10287" width="18" style="10" customWidth="1"/>
    <col min="10288" max="10288" width="7.6640625" style="10" customWidth="1"/>
    <col min="10289" max="10289" width="1.44140625" style="10" customWidth="1"/>
    <col min="10290" max="10290" width="11.5546875" style="10"/>
    <col min="10291" max="10291" width="1.44140625" style="10" customWidth="1"/>
    <col min="10292" max="10292" width="11.5546875" style="10"/>
    <col min="10293" max="10293" width="1.44140625" style="10" customWidth="1"/>
    <col min="10294"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12.33203125" style="10" customWidth="1"/>
    <col min="10502" max="10502" width="1.44140625" style="10" customWidth="1"/>
    <col min="10503" max="10503" width="9.44140625" style="10" customWidth="1"/>
    <col min="10504" max="10504" width="1.44140625" style="10" customWidth="1"/>
    <col min="10505" max="10505" width="9.6640625" style="10" customWidth="1"/>
    <col min="10506" max="10506" width="2.21875" style="10" customWidth="1"/>
    <col min="10507" max="10507" width="13.21875" style="10" customWidth="1"/>
    <col min="10508" max="10508" width="1.44140625" style="10" customWidth="1"/>
    <col min="10509" max="10509" width="9.6640625" style="10" customWidth="1"/>
    <col min="10510" max="10510" width="1.44140625" style="10" customWidth="1"/>
    <col min="10511" max="10511" width="8.44140625" style="10" customWidth="1"/>
    <col min="10512" max="10512" width="2.21875" style="10" customWidth="1"/>
    <col min="10513" max="10513" width="12" style="10" customWidth="1"/>
    <col min="10514" max="10514" width="1.44140625" style="10" customWidth="1"/>
    <col min="10515" max="10515" width="9.44140625" style="10" customWidth="1"/>
    <col min="10516" max="10516" width="1.44140625" style="10" customWidth="1"/>
    <col min="10517" max="10517" width="9.6640625" style="10" customWidth="1"/>
    <col min="10518" max="10518" width="1.44140625" style="10" customWidth="1"/>
    <col min="10519" max="10519" width="13.77734375" style="10" customWidth="1"/>
    <col min="10520" max="10520" width="1.44140625" style="10" customWidth="1"/>
    <col min="10521" max="10521" width="13.109375" style="10" customWidth="1"/>
    <col min="10522" max="10523" width="1.44140625" style="10" customWidth="1"/>
    <col min="10524" max="10524" width="13.109375" style="10" customWidth="1"/>
    <col min="10525" max="10525" width="2.21875" style="10" customWidth="1"/>
    <col min="10526" max="10526" width="11.5546875" style="10"/>
    <col min="10527" max="10527" width="3" style="10" customWidth="1"/>
    <col min="10528" max="10528" width="13.109375" style="10" customWidth="1"/>
    <col min="10529" max="10529" width="2.21875" style="10" customWidth="1"/>
    <col min="10530" max="10530" width="11.5546875" style="10"/>
    <col min="10531" max="10531" width="3" style="10" customWidth="1"/>
    <col min="10532" max="10532" width="13.109375" style="10" customWidth="1"/>
    <col min="10533" max="10533" width="2.21875" style="10" customWidth="1"/>
    <col min="10534" max="10534" width="11.5546875" style="10"/>
    <col min="10535" max="10535" width="3" style="10" customWidth="1"/>
    <col min="10536" max="10536" width="13.109375" style="10" customWidth="1"/>
    <col min="10537" max="10537" width="3" style="10" customWidth="1"/>
    <col min="10538" max="10538" width="13.109375" style="10" customWidth="1"/>
    <col min="10539" max="10539" width="2.21875" style="10" customWidth="1"/>
    <col min="10540" max="10540" width="13.109375" style="10" customWidth="1"/>
    <col min="10541" max="10541" width="3" style="10" customWidth="1"/>
    <col min="10542" max="10542" width="5.33203125" style="10" customWidth="1"/>
    <col min="10543" max="10543" width="18" style="10" customWidth="1"/>
    <col min="10544" max="10544" width="7.6640625" style="10" customWidth="1"/>
    <col min="10545" max="10545" width="1.44140625" style="10" customWidth="1"/>
    <col min="10546" max="10546" width="11.5546875" style="10"/>
    <col min="10547" max="10547" width="1.44140625" style="10" customWidth="1"/>
    <col min="10548" max="10548" width="11.5546875" style="10"/>
    <col min="10549" max="10549" width="1.44140625" style="10" customWidth="1"/>
    <col min="10550"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12.33203125" style="10" customWidth="1"/>
    <col min="10758" max="10758" width="1.44140625" style="10" customWidth="1"/>
    <col min="10759" max="10759" width="9.44140625" style="10" customWidth="1"/>
    <col min="10760" max="10760" width="1.44140625" style="10" customWidth="1"/>
    <col min="10761" max="10761" width="9.6640625" style="10" customWidth="1"/>
    <col min="10762" max="10762" width="2.21875" style="10" customWidth="1"/>
    <col min="10763" max="10763" width="13.21875" style="10" customWidth="1"/>
    <col min="10764" max="10764" width="1.44140625" style="10" customWidth="1"/>
    <col min="10765" max="10765" width="9.6640625" style="10" customWidth="1"/>
    <col min="10766" max="10766" width="1.44140625" style="10" customWidth="1"/>
    <col min="10767" max="10767" width="8.44140625" style="10" customWidth="1"/>
    <col min="10768" max="10768" width="2.21875" style="10" customWidth="1"/>
    <col min="10769" max="10769" width="12" style="10" customWidth="1"/>
    <col min="10770" max="10770" width="1.44140625" style="10" customWidth="1"/>
    <col min="10771" max="10771" width="9.44140625" style="10" customWidth="1"/>
    <col min="10772" max="10772" width="1.44140625" style="10" customWidth="1"/>
    <col min="10773" max="10773" width="9.6640625" style="10" customWidth="1"/>
    <col min="10774" max="10774" width="1.44140625" style="10" customWidth="1"/>
    <col min="10775" max="10775" width="13.77734375" style="10" customWidth="1"/>
    <col min="10776" max="10776" width="1.44140625" style="10" customWidth="1"/>
    <col min="10777" max="10777" width="13.109375" style="10" customWidth="1"/>
    <col min="10778" max="10779" width="1.44140625" style="10" customWidth="1"/>
    <col min="10780" max="10780" width="13.109375" style="10" customWidth="1"/>
    <col min="10781" max="10781" width="2.21875" style="10" customWidth="1"/>
    <col min="10782" max="10782" width="11.5546875" style="10"/>
    <col min="10783" max="10783" width="3" style="10" customWidth="1"/>
    <col min="10784" max="10784" width="13.109375" style="10" customWidth="1"/>
    <col min="10785" max="10785" width="2.21875" style="10" customWidth="1"/>
    <col min="10786" max="10786" width="11.5546875" style="10"/>
    <col min="10787" max="10787" width="3" style="10" customWidth="1"/>
    <col min="10788" max="10788" width="13.109375" style="10" customWidth="1"/>
    <col min="10789" max="10789" width="2.21875" style="10" customWidth="1"/>
    <col min="10790" max="10790" width="11.5546875" style="10"/>
    <col min="10791" max="10791" width="3" style="10" customWidth="1"/>
    <col min="10792" max="10792" width="13.109375" style="10" customWidth="1"/>
    <col min="10793" max="10793" width="3" style="10" customWidth="1"/>
    <col min="10794" max="10794" width="13.109375" style="10" customWidth="1"/>
    <col min="10795" max="10795" width="2.21875" style="10" customWidth="1"/>
    <col min="10796" max="10796" width="13.109375" style="10" customWidth="1"/>
    <col min="10797" max="10797" width="3" style="10" customWidth="1"/>
    <col min="10798" max="10798" width="5.33203125" style="10" customWidth="1"/>
    <col min="10799" max="10799" width="18" style="10" customWidth="1"/>
    <col min="10800" max="10800" width="7.6640625" style="10" customWidth="1"/>
    <col min="10801" max="10801" width="1.44140625" style="10" customWidth="1"/>
    <col min="10802" max="10802" width="11.5546875" style="10"/>
    <col min="10803" max="10803" width="1.44140625" style="10" customWidth="1"/>
    <col min="10804" max="10804" width="11.5546875" style="10"/>
    <col min="10805" max="10805" width="1.44140625" style="10" customWidth="1"/>
    <col min="10806"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12.33203125" style="10" customWidth="1"/>
    <col min="11014" max="11014" width="1.44140625" style="10" customWidth="1"/>
    <col min="11015" max="11015" width="9.44140625" style="10" customWidth="1"/>
    <col min="11016" max="11016" width="1.44140625" style="10" customWidth="1"/>
    <col min="11017" max="11017" width="9.6640625" style="10" customWidth="1"/>
    <col min="11018" max="11018" width="2.21875" style="10" customWidth="1"/>
    <col min="11019" max="11019" width="13.21875" style="10" customWidth="1"/>
    <col min="11020" max="11020" width="1.44140625" style="10" customWidth="1"/>
    <col min="11021" max="11021" width="9.6640625" style="10" customWidth="1"/>
    <col min="11022" max="11022" width="1.44140625" style="10" customWidth="1"/>
    <col min="11023" max="11023" width="8.44140625" style="10" customWidth="1"/>
    <col min="11024" max="11024" width="2.21875" style="10" customWidth="1"/>
    <col min="11025" max="11025" width="12" style="10" customWidth="1"/>
    <col min="11026" max="11026" width="1.44140625" style="10" customWidth="1"/>
    <col min="11027" max="11027" width="9.44140625" style="10" customWidth="1"/>
    <col min="11028" max="11028" width="1.44140625" style="10" customWidth="1"/>
    <col min="11029" max="11029" width="9.6640625" style="10" customWidth="1"/>
    <col min="11030" max="11030" width="1.44140625" style="10" customWidth="1"/>
    <col min="11031" max="11031" width="13.77734375" style="10" customWidth="1"/>
    <col min="11032" max="11032" width="1.44140625" style="10" customWidth="1"/>
    <col min="11033" max="11033" width="13.109375" style="10" customWidth="1"/>
    <col min="11034" max="11035" width="1.44140625" style="10" customWidth="1"/>
    <col min="11036" max="11036" width="13.109375" style="10" customWidth="1"/>
    <col min="11037" max="11037" width="2.21875" style="10" customWidth="1"/>
    <col min="11038" max="11038" width="11.5546875" style="10"/>
    <col min="11039" max="11039" width="3" style="10" customWidth="1"/>
    <col min="11040" max="11040" width="13.109375" style="10" customWidth="1"/>
    <col min="11041" max="11041" width="2.21875" style="10" customWidth="1"/>
    <col min="11042" max="11042" width="11.5546875" style="10"/>
    <col min="11043" max="11043" width="3" style="10" customWidth="1"/>
    <col min="11044" max="11044" width="13.109375" style="10" customWidth="1"/>
    <col min="11045" max="11045" width="2.21875" style="10" customWidth="1"/>
    <col min="11046" max="11046" width="11.5546875" style="10"/>
    <col min="11047" max="11047" width="3" style="10" customWidth="1"/>
    <col min="11048" max="11048" width="13.109375" style="10" customWidth="1"/>
    <col min="11049" max="11049" width="3" style="10" customWidth="1"/>
    <col min="11050" max="11050" width="13.109375" style="10" customWidth="1"/>
    <col min="11051" max="11051" width="2.21875" style="10" customWidth="1"/>
    <col min="11052" max="11052" width="13.109375" style="10" customWidth="1"/>
    <col min="11053" max="11053" width="3" style="10" customWidth="1"/>
    <col min="11054" max="11054" width="5.33203125" style="10" customWidth="1"/>
    <col min="11055" max="11055" width="18" style="10" customWidth="1"/>
    <col min="11056" max="11056" width="7.6640625" style="10" customWidth="1"/>
    <col min="11057" max="11057" width="1.44140625" style="10" customWidth="1"/>
    <col min="11058" max="11058" width="11.5546875" style="10"/>
    <col min="11059" max="11059" width="1.44140625" style="10" customWidth="1"/>
    <col min="11060" max="11060" width="11.5546875" style="10"/>
    <col min="11061" max="11061" width="1.44140625" style="10" customWidth="1"/>
    <col min="11062"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12.33203125" style="10" customWidth="1"/>
    <col min="11270" max="11270" width="1.44140625" style="10" customWidth="1"/>
    <col min="11271" max="11271" width="9.44140625" style="10" customWidth="1"/>
    <col min="11272" max="11272" width="1.44140625" style="10" customWidth="1"/>
    <col min="11273" max="11273" width="9.6640625" style="10" customWidth="1"/>
    <col min="11274" max="11274" width="2.21875" style="10" customWidth="1"/>
    <col min="11275" max="11275" width="13.21875" style="10" customWidth="1"/>
    <col min="11276" max="11276" width="1.44140625" style="10" customWidth="1"/>
    <col min="11277" max="11277" width="9.6640625" style="10" customWidth="1"/>
    <col min="11278" max="11278" width="1.44140625" style="10" customWidth="1"/>
    <col min="11279" max="11279" width="8.44140625" style="10" customWidth="1"/>
    <col min="11280" max="11280" width="2.21875" style="10" customWidth="1"/>
    <col min="11281" max="11281" width="12" style="10" customWidth="1"/>
    <col min="11282" max="11282" width="1.44140625" style="10" customWidth="1"/>
    <col min="11283" max="11283" width="9.44140625" style="10" customWidth="1"/>
    <col min="11284" max="11284" width="1.44140625" style="10" customWidth="1"/>
    <col min="11285" max="11285" width="9.6640625" style="10" customWidth="1"/>
    <col min="11286" max="11286" width="1.44140625" style="10" customWidth="1"/>
    <col min="11287" max="11287" width="13.77734375" style="10" customWidth="1"/>
    <col min="11288" max="11288" width="1.44140625" style="10" customWidth="1"/>
    <col min="11289" max="11289" width="13.109375" style="10" customWidth="1"/>
    <col min="11290" max="11291" width="1.44140625" style="10" customWidth="1"/>
    <col min="11292" max="11292" width="13.109375" style="10" customWidth="1"/>
    <col min="11293" max="11293" width="2.21875" style="10" customWidth="1"/>
    <col min="11294" max="11294" width="11.5546875" style="10"/>
    <col min="11295" max="11295" width="3" style="10" customWidth="1"/>
    <col min="11296" max="11296" width="13.109375" style="10" customWidth="1"/>
    <col min="11297" max="11297" width="2.21875" style="10" customWidth="1"/>
    <col min="11298" max="11298" width="11.5546875" style="10"/>
    <col min="11299" max="11299" width="3" style="10" customWidth="1"/>
    <col min="11300" max="11300" width="13.109375" style="10" customWidth="1"/>
    <col min="11301" max="11301" width="2.21875" style="10" customWidth="1"/>
    <col min="11302" max="11302" width="11.5546875" style="10"/>
    <col min="11303" max="11303" width="3" style="10" customWidth="1"/>
    <col min="11304" max="11304" width="13.109375" style="10" customWidth="1"/>
    <col min="11305" max="11305" width="3" style="10" customWidth="1"/>
    <col min="11306" max="11306" width="13.109375" style="10" customWidth="1"/>
    <col min="11307" max="11307" width="2.21875" style="10" customWidth="1"/>
    <col min="11308" max="11308" width="13.109375" style="10" customWidth="1"/>
    <col min="11309" max="11309" width="3" style="10" customWidth="1"/>
    <col min="11310" max="11310" width="5.33203125" style="10" customWidth="1"/>
    <col min="11311" max="11311" width="18" style="10" customWidth="1"/>
    <col min="11312" max="11312" width="7.6640625" style="10" customWidth="1"/>
    <col min="11313" max="11313" width="1.44140625" style="10" customWidth="1"/>
    <col min="11314" max="11314" width="11.5546875" style="10"/>
    <col min="11315" max="11315" width="1.44140625" style="10" customWidth="1"/>
    <col min="11316" max="11316" width="11.5546875" style="10"/>
    <col min="11317" max="11317" width="1.44140625" style="10" customWidth="1"/>
    <col min="11318"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12.33203125" style="10" customWidth="1"/>
    <col min="11526" max="11526" width="1.44140625" style="10" customWidth="1"/>
    <col min="11527" max="11527" width="9.44140625" style="10" customWidth="1"/>
    <col min="11528" max="11528" width="1.44140625" style="10" customWidth="1"/>
    <col min="11529" max="11529" width="9.6640625" style="10" customWidth="1"/>
    <col min="11530" max="11530" width="2.21875" style="10" customWidth="1"/>
    <col min="11531" max="11531" width="13.21875" style="10" customWidth="1"/>
    <col min="11532" max="11532" width="1.44140625" style="10" customWidth="1"/>
    <col min="11533" max="11533" width="9.6640625" style="10" customWidth="1"/>
    <col min="11534" max="11534" width="1.44140625" style="10" customWidth="1"/>
    <col min="11535" max="11535" width="8.44140625" style="10" customWidth="1"/>
    <col min="11536" max="11536" width="2.21875" style="10" customWidth="1"/>
    <col min="11537" max="11537" width="12" style="10" customWidth="1"/>
    <col min="11538" max="11538" width="1.44140625" style="10" customWidth="1"/>
    <col min="11539" max="11539" width="9.44140625" style="10" customWidth="1"/>
    <col min="11540" max="11540" width="1.44140625" style="10" customWidth="1"/>
    <col min="11541" max="11541" width="9.6640625" style="10" customWidth="1"/>
    <col min="11542" max="11542" width="1.44140625" style="10" customWidth="1"/>
    <col min="11543" max="11543" width="13.77734375" style="10" customWidth="1"/>
    <col min="11544" max="11544" width="1.44140625" style="10" customWidth="1"/>
    <col min="11545" max="11545" width="13.109375" style="10" customWidth="1"/>
    <col min="11546" max="11547" width="1.44140625" style="10" customWidth="1"/>
    <col min="11548" max="11548" width="13.109375" style="10" customWidth="1"/>
    <col min="11549" max="11549" width="2.21875" style="10" customWidth="1"/>
    <col min="11550" max="11550" width="11.5546875" style="10"/>
    <col min="11551" max="11551" width="3" style="10" customWidth="1"/>
    <col min="11552" max="11552" width="13.109375" style="10" customWidth="1"/>
    <col min="11553" max="11553" width="2.21875" style="10" customWidth="1"/>
    <col min="11554" max="11554" width="11.5546875" style="10"/>
    <col min="11555" max="11555" width="3" style="10" customWidth="1"/>
    <col min="11556" max="11556" width="13.109375" style="10" customWidth="1"/>
    <col min="11557" max="11557" width="2.21875" style="10" customWidth="1"/>
    <col min="11558" max="11558" width="11.5546875" style="10"/>
    <col min="11559" max="11559" width="3" style="10" customWidth="1"/>
    <col min="11560" max="11560" width="13.109375" style="10" customWidth="1"/>
    <col min="11561" max="11561" width="3" style="10" customWidth="1"/>
    <col min="11562" max="11562" width="13.109375" style="10" customWidth="1"/>
    <col min="11563" max="11563" width="2.21875" style="10" customWidth="1"/>
    <col min="11564" max="11564" width="13.109375" style="10" customWidth="1"/>
    <col min="11565" max="11565" width="3" style="10" customWidth="1"/>
    <col min="11566" max="11566" width="5.33203125" style="10" customWidth="1"/>
    <col min="11567" max="11567" width="18" style="10" customWidth="1"/>
    <col min="11568" max="11568" width="7.6640625" style="10" customWidth="1"/>
    <col min="11569" max="11569" width="1.44140625" style="10" customWidth="1"/>
    <col min="11570" max="11570" width="11.5546875" style="10"/>
    <col min="11571" max="11571" width="1.44140625" style="10" customWidth="1"/>
    <col min="11572" max="11572" width="11.5546875" style="10"/>
    <col min="11573" max="11573" width="1.44140625" style="10" customWidth="1"/>
    <col min="11574"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12.33203125" style="10" customWidth="1"/>
    <col min="11782" max="11782" width="1.44140625" style="10" customWidth="1"/>
    <col min="11783" max="11783" width="9.44140625" style="10" customWidth="1"/>
    <col min="11784" max="11784" width="1.44140625" style="10" customWidth="1"/>
    <col min="11785" max="11785" width="9.6640625" style="10" customWidth="1"/>
    <col min="11786" max="11786" width="2.21875" style="10" customWidth="1"/>
    <col min="11787" max="11787" width="13.21875" style="10" customWidth="1"/>
    <col min="11788" max="11788" width="1.44140625" style="10" customWidth="1"/>
    <col min="11789" max="11789" width="9.6640625" style="10" customWidth="1"/>
    <col min="11790" max="11790" width="1.44140625" style="10" customWidth="1"/>
    <col min="11791" max="11791" width="8.44140625" style="10" customWidth="1"/>
    <col min="11792" max="11792" width="2.21875" style="10" customWidth="1"/>
    <col min="11793" max="11793" width="12" style="10" customWidth="1"/>
    <col min="11794" max="11794" width="1.44140625" style="10" customWidth="1"/>
    <col min="11795" max="11795" width="9.44140625" style="10" customWidth="1"/>
    <col min="11796" max="11796" width="1.44140625" style="10" customWidth="1"/>
    <col min="11797" max="11797" width="9.6640625" style="10" customWidth="1"/>
    <col min="11798" max="11798" width="1.44140625" style="10" customWidth="1"/>
    <col min="11799" max="11799" width="13.77734375" style="10" customWidth="1"/>
    <col min="11800" max="11800" width="1.44140625" style="10" customWidth="1"/>
    <col min="11801" max="11801" width="13.109375" style="10" customWidth="1"/>
    <col min="11802" max="11803" width="1.44140625" style="10" customWidth="1"/>
    <col min="11804" max="11804" width="13.109375" style="10" customWidth="1"/>
    <col min="11805" max="11805" width="2.21875" style="10" customWidth="1"/>
    <col min="11806" max="11806" width="11.5546875" style="10"/>
    <col min="11807" max="11807" width="3" style="10" customWidth="1"/>
    <col min="11808" max="11808" width="13.109375" style="10" customWidth="1"/>
    <col min="11809" max="11809" width="2.21875" style="10" customWidth="1"/>
    <col min="11810" max="11810" width="11.5546875" style="10"/>
    <col min="11811" max="11811" width="3" style="10" customWidth="1"/>
    <col min="11812" max="11812" width="13.109375" style="10" customWidth="1"/>
    <col min="11813" max="11813" width="2.21875" style="10" customWidth="1"/>
    <col min="11814" max="11814" width="11.5546875" style="10"/>
    <col min="11815" max="11815" width="3" style="10" customWidth="1"/>
    <col min="11816" max="11816" width="13.109375" style="10" customWidth="1"/>
    <col min="11817" max="11817" width="3" style="10" customWidth="1"/>
    <col min="11818" max="11818" width="13.109375" style="10" customWidth="1"/>
    <col min="11819" max="11819" width="2.21875" style="10" customWidth="1"/>
    <col min="11820" max="11820" width="13.109375" style="10" customWidth="1"/>
    <col min="11821" max="11821" width="3" style="10" customWidth="1"/>
    <col min="11822" max="11822" width="5.33203125" style="10" customWidth="1"/>
    <col min="11823" max="11823" width="18" style="10" customWidth="1"/>
    <col min="11824" max="11824" width="7.6640625" style="10" customWidth="1"/>
    <col min="11825" max="11825" width="1.44140625" style="10" customWidth="1"/>
    <col min="11826" max="11826" width="11.5546875" style="10"/>
    <col min="11827" max="11827" width="1.44140625" style="10" customWidth="1"/>
    <col min="11828" max="11828" width="11.5546875" style="10"/>
    <col min="11829" max="11829" width="1.44140625" style="10" customWidth="1"/>
    <col min="11830"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12.33203125" style="10" customWidth="1"/>
    <col min="12038" max="12038" width="1.44140625" style="10" customWidth="1"/>
    <col min="12039" max="12039" width="9.44140625" style="10" customWidth="1"/>
    <col min="12040" max="12040" width="1.44140625" style="10" customWidth="1"/>
    <col min="12041" max="12041" width="9.6640625" style="10" customWidth="1"/>
    <col min="12042" max="12042" width="2.21875" style="10" customWidth="1"/>
    <col min="12043" max="12043" width="13.21875" style="10" customWidth="1"/>
    <col min="12044" max="12044" width="1.44140625" style="10" customWidth="1"/>
    <col min="12045" max="12045" width="9.6640625" style="10" customWidth="1"/>
    <col min="12046" max="12046" width="1.44140625" style="10" customWidth="1"/>
    <col min="12047" max="12047" width="8.44140625" style="10" customWidth="1"/>
    <col min="12048" max="12048" width="2.21875" style="10" customWidth="1"/>
    <col min="12049" max="12049" width="12" style="10" customWidth="1"/>
    <col min="12050" max="12050" width="1.44140625" style="10" customWidth="1"/>
    <col min="12051" max="12051" width="9.44140625" style="10" customWidth="1"/>
    <col min="12052" max="12052" width="1.44140625" style="10" customWidth="1"/>
    <col min="12053" max="12053" width="9.6640625" style="10" customWidth="1"/>
    <col min="12054" max="12054" width="1.44140625" style="10" customWidth="1"/>
    <col min="12055" max="12055" width="13.77734375" style="10" customWidth="1"/>
    <col min="12056" max="12056" width="1.44140625" style="10" customWidth="1"/>
    <col min="12057" max="12057" width="13.109375" style="10" customWidth="1"/>
    <col min="12058" max="12059" width="1.44140625" style="10" customWidth="1"/>
    <col min="12060" max="12060" width="13.109375" style="10" customWidth="1"/>
    <col min="12061" max="12061" width="2.21875" style="10" customWidth="1"/>
    <col min="12062" max="12062" width="11.5546875" style="10"/>
    <col min="12063" max="12063" width="3" style="10" customWidth="1"/>
    <col min="12064" max="12064" width="13.109375" style="10" customWidth="1"/>
    <col min="12065" max="12065" width="2.21875" style="10" customWidth="1"/>
    <col min="12066" max="12066" width="11.5546875" style="10"/>
    <col min="12067" max="12067" width="3" style="10" customWidth="1"/>
    <col min="12068" max="12068" width="13.109375" style="10" customWidth="1"/>
    <col min="12069" max="12069" width="2.21875" style="10" customWidth="1"/>
    <col min="12070" max="12070" width="11.5546875" style="10"/>
    <col min="12071" max="12071" width="3" style="10" customWidth="1"/>
    <col min="12072" max="12072" width="13.109375" style="10" customWidth="1"/>
    <col min="12073" max="12073" width="3" style="10" customWidth="1"/>
    <col min="12074" max="12074" width="13.109375" style="10" customWidth="1"/>
    <col min="12075" max="12075" width="2.21875" style="10" customWidth="1"/>
    <col min="12076" max="12076" width="13.109375" style="10" customWidth="1"/>
    <col min="12077" max="12077" width="3" style="10" customWidth="1"/>
    <col min="12078" max="12078" width="5.33203125" style="10" customWidth="1"/>
    <col min="12079" max="12079" width="18" style="10" customWidth="1"/>
    <col min="12080" max="12080" width="7.6640625" style="10" customWidth="1"/>
    <col min="12081" max="12081" width="1.44140625" style="10" customWidth="1"/>
    <col min="12082" max="12082" width="11.5546875" style="10"/>
    <col min="12083" max="12083" width="1.44140625" style="10" customWidth="1"/>
    <col min="12084" max="12084" width="11.5546875" style="10"/>
    <col min="12085" max="12085" width="1.44140625" style="10" customWidth="1"/>
    <col min="12086"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12.33203125" style="10" customWidth="1"/>
    <col min="12294" max="12294" width="1.44140625" style="10" customWidth="1"/>
    <col min="12295" max="12295" width="9.44140625" style="10" customWidth="1"/>
    <col min="12296" max="12296" width="1.44140625" style="10" customWidth="1"/>
    <col min="12297" max="12297" width="9.6640625" style="10" customWidth="1"/>
    <col min="12298" max="12298" width="2.21875" style="10" customWidth="1"/>
    <col min="12299" max="12299" width="13.21875" style="10" customWidth="1"/>
    <col min="12300" max="12300" width="1.44140625" style="10" customWidth="1"/>
    <col min="12301" max="12301" width="9.6640625" style="10" customWidth="1"/>
    <col min="12302" max="12302" width="1.44140625" style="10" customWidth="1"/>
    <col min="12303" max="12303" width="8.44140625" style="10" customWidth="1"/>
    <col min="12304" max="12304" width="2.21875" style="10" customWidth="1"/>
    <col min="12305" max="12305" width="12" style="10" customWidth="1"/>
    <col min="12306" max="12306" width="1.44140625" style="10" customWidth="1"/>
    <col min="12307" max="12307" width="9.44140625" style="10" customWidth="1"/>
    <col min="12308" max="12308" width="1.44140625" style="10" customWidth="1"/>
    <col min="12309" max="12309" width="9.6640625" style="10" customWidth="1"/>
    <col min="12310" max="12310" width="1.44140625" style="10" customWidth="1"/>
    <col min="12311" max="12311" width="13.77734375" style="10" customWidth="1"/>
    <col min="12312" max="12312" width="1.44140625" style="10" customWidth="1"/>
    <col min="12313" max="12313" width="13.109375" style="10" customWidth="1"/>
    <col min="12314" max="12315" width="1.44140625" style="10" customWidth="1"/>
    <col min="12316" max="12316" width="13.109375" style="10" customWidth="1"/>
    <col min="12317" max="12317" width="2.21875" style="10" customWidth="1"/>
    <col min="12318" max="12318" width="11.5546875" style="10"/>
    <col min="12319" max="12319" width="3" style="10" customWidth="1"/>
    <col min="12320" max="12320" width="13.109375" style="10" customWidth="1"/>
    <col min="12321" max="12321" width="2.21875" style="10" customWidth="1"/>
    <col min="12322" max="12322" width="11.5546875" style="10"/>
    <col min="12323" max="12323" width="3" style="10" customWidth="1"/>
    <col min="12324" max="12324" width="13.109375" style="10" customWidth="1"/>
    <col min="12325" max="12325" width="2.21875" style="10" customWidth="1"/>
    <col min="12326" max="12326" width="11.5546875" style="10"/>
    <col min="12327" max="12327" width="3" style="10" customWidth="1"/>
    <col min="12328" max="12328" width="13.109375" style="10" customWidth="1"/>
    <col min="12329" max="12329" width="3" style="10" customWidth="1"/>
    <col min="12330" max="12330" width="13.109375" style="10" customWidth="1"/>
    <col min="12331" max="12331" width="2.21875" style="10" customWidth="1"/>
    <col min="12332" max="12332" width="13.109375" style="10" customWidth="1"/>
    <col min="12333" max="12333" width="3" style="10" customWidth="1"/>
    <col min="12334" max="12334" width="5.33203125" style="10" customWidth="1"/>
    <col min="12335" max="12335" width="18" style="10" customWidth="1"/>
    <col min="12336" max="12336" width="7.6640625" style="10" customWidth="1"/>
    <col min="12337" max="12337" width="1.44140625" style="10" customWidth="1"/>
    <col min="12338" max="12338" width="11.5546875" style="10"/>
    <col min="12339" max="12339" width="1.44140625" style="10" customWidth="1"/>
    <col min="12340" max="12340" width="11.5546875" style="10"/>
    <col min="12341" max="12341" width="1.44140625" style="10" customWidth="1"/>
    <col min="12342"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12.33203125" style="10" customWidth="1"/>
    <col min="12550" max="12550" width="1.44140625" style="10" customWidth="1"/>
    <col min="12551" max="12551" width="9.44140625" style="10" customWidth="1"/>
    <col min="12552" max="12552" width="1.44140625" style="10" customWidth="1"/>
    <col min="12553" max="12553" width="9.6640625" style="10" customWidth="1"/>
    <col min="12554" max="12554" width="2.21875" style="10" customWidth="1"/>
    <col min="12555" max="12555" width="13.21875" style="10" customWidth="1"/>
    <col min="12556" max="12556" width="1.44140625" style="10" customWidth="1"/>
    <col min="12557" max="12557" width="9.6640625" style="10" customWidth="1"/>
    <col min="12558" max="12558" width="1.44140625" style="10" customWidth="1"/>
    <col min="12559" max="12559" width="8.44140625" style="10" customWidth="1"/>
    <col min="12560" max="12560" width="2.21875" style="10" customWidth="1"/>
    <col min="12561" max="12561" width="12" style="10" customWidth="1"/>
    <col min="12562" max="12562" width="1.44140625" style="10" customWidth="1"/>
    <col min="12563" max="12563" width="9.44140625" style="10" customWidth="1"/>
    <col min="12564" max="12564" width="1.44140625" style="10" customWidth="1"/>
    <col min="12565" max="12565" width="9.6640625" style="10" customWidth="1"/>
    <col min="12566" max="12566" width="1.44140625" style="10" customWidth="1"/>
    <col min="12567" max="12567" width="13.77734375" style="10" customWidth="1"/>
    <col min="12568" max="12568" width="1.44140625" style="10" customWidth="1"/>
    <col min="12569" max="12569" width="13.109375" style="10" customWidth="1"/>
    <col min="12570" max="12571" width="1.44140625" style="10" customWidth="1"/>
    <col min="12572" max="12572" width="13.109375" style="10" customWidth="1"/>
    <col min="12573" max="12573" width="2.21875" style="10" customWidth="1"/>
    <col min="12574" max="12574" width="11.5546875" style="10"/>
    <col min="12575" max="12575" width="3" style="10" customWidth="1"/>
    <col min="12576" max="12576" width="13.109375" style="10" customWidth="1"/>
    <col min="12577" max="12577" width="2.21875" style="10" customWidth="1"/>
    <col min="12578" max="12578" width="11.5546875" style="10"/>
    <col min="12579" max="12579" width="3" style="10" customWidth="1"/>
    <col min="12580" max="12580" width="13.109375" style="10" customWidth="1"/>
    <col min="12581" max="12581" width="2.21875" style="10" customWidth="1"/>
    <col min="12582" max="12582" width="11.5546875" style="10"/>
    <col min="12583" max="12583" width="3" style="10" customWidth="1"/>
    <col min="12584" max="12584" width="13.109375" style="10" customWidth="1"/>
    <col min="12585" max="12585" width="3" style="10" customWidth="1"/>
    <col min="12586" max="12586" width="13.109375" style="10" customWidth="1"/>
    <col min="12587" max="12587" width="2.21875" style="10" customWidth="1"/>
    <col min="12588" max="12588" width="13.109375" style="10" customWidth="1"/>
    <col min="12589" max="12589" width="3" style="10" customWidth="1"/>
    <col min="12590" max="12590" width="5.33203125" style="10" customWidth="1"/>
    <col min="12591" max="12591" width="18" style="10" customWidth="1"/>
    <col min="12592" max="12592" width="7.6640625" style="10" customWidth="1"/>
    <col min="12593" max="12593" width="1.44140625" style="10" customWidth="1"/>
    <col min="12594" max="12594" width="11.5546875" style="10"/>
    <col min="12595" max="12595" width="1.44140625" style="10" customWidth="1"/>
    <col min="12596" max="12596" width="11.5546875" style="10"/>
    <col min="12597" max="12597" width="1.44140625" style="10" customWidth="1"/>
    <col min="12598"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12.33203125" style="10" customWidth="1"/>
    <col min="12806" max="12806" width="1.44140625" style="10" customWidth="1"/>
    <col min="12807" max="12807" width="9.44140625" style="10" customWidth="1"/>
    <col min="12808" max="12808" width="1.44140625" style="10" customWidth="1"/>
    <col min="12809" max="12809" width="9.6640625" style="10" customWidth="1"/>
    <col min="12810" max="12810" width="2.21875" style="10" customWidth="1"/>
    <col min="12811" max="12811" width="13.21875" style="10" customWidth="1"/>
    <col min="12812" max="12812" width="1.44140625" style="10" customWidth="1"/>
    <col min="12813" max="12813" width="9.6640625" style="10" customWidth="1"/>
    <col min="12814" max="12814" width="1.44140625" style="10" customWidth="1"/>
    <col min="12815" max="12815" width="8.44140625" style="10" customWidth="1"/>
    <col min="12816" max="12816" width="2.21875" style="10" customWidth="1"/>
    <col min="12817" max="12817" width="12" style="10" customWidth="1"/>
    <col min="12818" max="12818" width="1.44140625" style="10" customWidth="1"/>
    <col min="12819" max="12819" width="9.44140625" style="10" customWidth="1"/>
    <col min="12820" max="12820" width="1.44140625" style="10" customWidth="1"/>
    <col min="12821" max="12821" width="9.6640625" style="10" customWidth="1"/>
    <col min="12822" max="12822" width="1.44140625" style="10" customWidth="1"/>
    <col min="12823" max="12823" width="13.77734375" style="10" customWidth="1"/>
    <col min="12824" max="12824" width="1.44140625" style="10" customWidth="1"/>
    <col min="12825" max="12825" width="13.109375" style="10" customWidth="1"/>
    <col min="12826" max="12827" width="1.44140625" style="10" customWidth="1"/>
    <col min="12828" max="12828" width="13.109375" style="10" customWidth="1"/>
    <col min="12829" max="12829" width="2.21875" style="10" customWidth="1"/>
    <col min="12830" max="12830" width="11.5546875" style="10"/>
    <col min="12831" max="12831" width="3" style="10" customWidth="1"/>
    <col min="12832" max="12832" width="13.109375" style="10" customWidth="1"/>
    <col min="12833" max="12833" width="2.21875" style="10" customWidth="1"/>
    <col min="12834" max="12834" width="11.5546875" style="10"/>
    <col min="12835" max="12835" width="3" style="10" customWidth="1"/>
    <col min="12836" max="12836" width="13.109375" style="10" customWidth="1"/>
    <col min="12837" max="12837" width="2.21875" style="10" customWidth="1"/>
    <col min="12838" max="12838" width="11.5546875" style="10"/>
    <col min="12839" max="12839" width="3" style="10" customWidth="1"/>
    <col min="12840" max="12840" width="13.109375" style="10" customWidth="1"/>
    <col min="12841" max="12841" width="3" style="10" customWidth="1"/>
    <col min="12842" max="12842" width="13.109375" style="10" customWidth="1"/>
    <col min="12843" max="12843" width="2.21875" style="10" customWidth="1"/>
    <col min="12844" max="12844" width="13.109375" style="10" customWidth="1"/>
    <col min="12845" max="12845" width="3" style="10" customWidth="1"/>
    <col min="12846" max="12846" width="5.33203125" style="10" customWidth="1"/>
    <col min="12847" max="12847" width="18" style="10" customWidth="1"/>
    <col min="12848" max="12848" width="7.6640625" style="10" customWidth="1"/>
    <col min="12849" max="12849" width="1.44140625" style="10" customWidth="1"/>
    <col min="12850" max="12850" width="11.5546875" style="10"/>
    <col min="12851" max="12851" width="1.44140625" style="10" customWidth="1"/>
    <col min="12852" max="12852" width="11.5546875" style="10"/>
    <col min="12853" max="12853" width="1.44140625" style="10" customWidth="1"/>
    <col min="12854"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12.33203125" style="10" customWidth="1"/>
    <col min="13062" max="13062" width="1.44140625" style="10" customWidth="1"/>
    <col min="13063" max="13063" width="9.44140625" style="10" customWidth="1"/>
    <col min="13064" max="13064" width="1.44140625" style="10" customWidth="1"/>
    <col min="13065" max="13065" width="9.6640625" style="10" customWidth="1"/>
    <col min="13066" max="13066" width="2.21875" style="10" customWidth="1"/>
    <col min="13067" max="13067" width="13.21875" style="10" customWidth="1"/>
    <col min="13068" max="13068" width="1.44140625" style="10" customWidth="1"/>
    <col min="13069" max="13069" width="9.6640625" style="10" customWidth="1"/>
    <col min="13070" max="13070" width="1.44140625" style="10" customWidth="1"/>
    <col min="13071" max="13071" width="8.44140625" style="10" customWidth="1"/>
    <col min="13072" max="13072" width="2.21875" style="10" customWidth="1"/>
    <col min="13073" max="13073" width="12" style="10" customWidth="1"/>
    <col min="13074" max="13074" width="1.44140625" style="10" customWidth="1"/>
    <col min="13075" max="13075" width="9.44140625" style="10" customWidth="1"/>
    <col min="13076" max="13076" width="1.44140625" style="10" customWidth="1"/>
    <col min="13077" max="13077" width="9.6640625" style="10" customWidth="1"/>
    <col min="13078" max="13078" width="1.44140625" style="10" customWidth="1"/>
    <col min="13079" max="13079" width="13.77734375" style="10" customWidth="1"/>
    <col min="13080" max="13080" width="1.44140625" style="10" customWidth="1"/>
    <col min="13081" max="13081" width="13.109375" style="10" customWidth="1"/>
    <col min="13082" max="13083" width="1.44140625" style="10" customWidth="1"/>
    <col min="13084" max="13084" width="13.109375" style="10" customWidth="1"/>
    <col min="13085" max="13085" width="2.21875" style="10" customWidth="1"/>
    <col min="13086" max="13086" width="11.5546875" style="10"/>
    <col min="13087" max="13087" width="3" style="10" customWidth="1"/>
    <col min="13088" max="13088" width="13.109375" style="10" customWidth="1"/>
    <col min="13089" max="13089" width="2.21875" style="10" customWidth="1"/>
    <col min="13090" max="13090" width="11.5546875" style="10"/>
    <col min="13091" max="13091" width="3" style="10" customWidth="1"/>
    <col min="13092" max="13092" width="13.109375" style="10" customWidth="1"/>
    <col min="13093" max="13093" width="2.21875" style="10" customWidth="1"/>
    <col min="13094" max="13094" width="11.5546875" style="10"/>
    <col min="13095" max="13095" width="3" style="10" customWidth="1"/>
    <col min="13096" max="13096" width="13.109375" style="10" customWidth="1"/>
    <col min="13097" max="13097" width="3" style="10" customWidth="1"/>
    <col min="13098" max="13098" width="13.109375" style="10" customWidth="1"/>
    <col min="13099" max="13099" width="2.21875" style="10" customWidth="1"/>
    <col min="13100" max="13100" width="13.109375" style="10" customWidth="1"/>
    <col min="13101" max="13101" width="3" style="10" customWidth="1"/>
    <col min="13102" max="13102" width="5.33203125" style="10" customWidth="1"/>
    <col min="13103" max="13103" width="18" style="10" customWidth="1"/>
    <col min="13104" max="13104" width="7.6640625" style="10" customWidth="1"/>
    <col min="13105" max="13105" width="1.44140625" style="10" customWidth="1"/>
    <col min="13106" max="13106" width="11.5546875" style="10"/>
    <col min="13107" max="13107" width="1.44140625" style="10" customWidth="1"/>
    <col min="13108" max="13108" width="11.5546875" style="10"/>
    <col min="13109" max="13109" width="1.44140625" style="10" customWidth="1"/>
    <col min="13110"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12.33203125" style="10" customWidth="1"/>
    <col min="13318" max="13318" width="1.44140625" style="10" customWidth="1"/>
    <col min="13319" max="13319" width="9.44140625" style="10" customWidth="1"/>
    <col min="13320" max="13320" width="1.44140625" style="10" customWidth="1"/>
    <col min="13321" max="13321" width="9.6640625" style="10" customWidth="1"/>
    <col min="13322" max="13322" width="2.21875" style="10" customWidth="1"/>
    <col min="13323" max="13323" width="13.21875" style="10" customWidth="1"/>
    <col min="13324" max="13324" width="1.44140625" style="10" customWidth="1"/>
    <col min="13325" max="13325" width="9.6640625" style="10" customWidth="1"/>
    <col min="13326" max="13326" width="1.44140625" style="10" customWidth="1"/>
    <col min="13327" max="13327" width="8.44140625" style="10" customWidth="1"/>
    <col min="13328" max="13328" width="2.21875" style="10" customWidth="1"/>
    <col min="13329" max="13329" width="12" style="10" customWidth="1"/>
    <col min="13330" max="13330" width="1.44140625" style="10" customWidth="1"/>
    <col min="13331" max="13331" width="9.44140625" style="10" customWidth="1"/>
    <col min="13332" max="13332" width="1.44140625" style="10" customWidth="1"/>
    <col min="13333" max="13333" width="9.6640625" style="10" customWidth="1"/>
    <col min="13334" max="13334" width="1.44140625" style="10" customWidth="1"/>
    <col min="13335" max="13335" width="13.77734375" style="10" customWidth="1"/>
    <col min="13336" max="13336" width="1.44140625" style="10" customWidth="1"/>
    <col min="13337" max="13337" width="13.109375" style="10" customWidth="1"/>
    <col min="13338" max="13339" width="1.44140625" style="10" customWidth="1"/>
    <col min="13340" max="13340" width="13.109375" style="10" customWidth="1"/>
    <col min="13341" max="13341" width="2.21875" style="10" customWidth="1"/>
    <col min="13342" max="13342" width="11.5546875" style="10"/>
    <col min="13343" max="13343" width="3" style="10" customWidth="1"/>
    <col min="13344" max="13344" width="13.109375" style="10" customWidth="1"/>
    <col min="13345" max="13345" width="2.21875" style="10" customWidth="1"/>
    <col min="13346" max="13346" width="11.5546875" style="10"/>
    <col min="13347" max="13347" width="3" style="10" customWidth="1"/>
    <col min="13348" max="13348" width="13.109375" style="10" customWidth="1"/>
    <col min="13349" max="13349" width="2.21875" style="10" customWidth="1"/>
    <col min="13350" max="13350" width="11.5546875" style="10"/>
    <col min="13351" max="13351" width="3" style="10" customWidth="1"/>
    <col min="13352" max="13352" width="13.109375" style="10" customWidth="1"/>
    <col min="13353" max="13353" width="3" style="10" customWidth="1"/>
    <col min="13354" max="13354" width="13.109375" style="10" customWidth="1"/>
    <col min="13355" max="13355" width="2.21875" style="10" customWidth="1"/>
    <col min="13356" max="13356" width="13.109375" style="10" customWidth="1"/>
    <col min="13357" max="13357" width="3" style="10" customWidth="1"/>
    <col min="13358" max="13358" width="5.33203125" style="10" customWidth="1"/>
    <col min="13359" max="13359" width="18" style="10" customWidth="1"/>
    <col min="13360" max="13360" width="7.6640625" style="10" customWidth="1"/>
    <col min="13361" max="13361" width="1.44140625" style="10" customWidth="1"/>
    <col min="13362" max="13362" width="11.5546875" style="10"/>
    <col min="13363" max="13363" width="1.44140625" style="10" customWidth="1"/>
    <col min="13364" max="13364" width="11.5546875" style="10"/>
    <col min="13365" max="13365" width="1.44140625" style="10" customWidth="1"/>
    <col min="13366"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12.33203125" style="10" customWidth="1"/>
    <col min="13574" max="13574" width="1.44140625" style="10" customWidth="1"/>
    <col min="13575" max="13575" width="9.44140625" style="10" customWidth="1"/>
    <col min="13576" max="13576" width="1.44140625" style="10" customWidth="1"/>
    <col min="13577" max="13577" width="9.6640625" style="10" customWidth="1"/>
    <col min="13578" max="13578" width="2.21875" style="10" customWidth="1"/>
    <col min="13579" max="13579" width="13.21875" style="10" customWidth="1"/>
    <col min="13580" max="13580" width="1.44140625" style="10" customWidth="1"/>
    <col min="13581" max="13581" width="9.6640625" style="10" customWidth="1"/>
    <col min="13582" max="13582" width="1.44140625" style="10" customWidth="1"/>
    <col min="13583" max="13583" width="8.44140625" style="10" customWidth="1"/>
    <col min="13584" max="13584" width="2.21875" style="10" customWidth="1"/>
    <col min="13585" max="13585" width="12" style="10" customWidth="1"/>
    <col min="13586" max="13586" width="1.44140625" style="10" customWidth="1"/>
    <col min="13587" max="13587" width="9.44140625" style="10" customWidth="1"/>
    <col min="13588" max="13588" width="1.44140625" style="10" customWidth="1"/>
    <col min="13589" max="13589" width="9.6640625" style="10" customWidth="1"/>
    <col min="13590" max="13590" width="1.44140625" style="10" customWidth="1"/>
    <col min="13591" max="13591" width="13.77734375" style="10" customWidth="1"/>
    <col min="13592" max="13592" width="1.44140625" style="10" customWidth="1"/>
    <col min="13593" max="13593" width="13.109375" style="10" customWidth="1"/>
    <col min="13594" max="13595" width="1.44140625" style="10" customWidth="1"/>
    <col min="13596" max="13596" width="13.109375" style="10" customWidth="1"/>
    <col min="13597" max="13597" width="2.21875" style="10" customWidth="1"/>
    <col min="13598" max="13598" width="11.5546875" style="10"/>
    <col min="13599" max="13599" width="3" style="10" customWidth="1"/>
    <col min="13600" max="13600" width="13.109375" style="10" customWidth="1"/>
    <col min="13601" max="13601" width="2.21875" style="10" customWidth="1"/>
    <col min="13602" max="13602" width="11.5546875" style="10"/>
    <col min="13603" max="13603" width="3" style="10" customWidth="1"/>
    <col min="13604" max="13604" width="13.109375" style="10" customWidth="1"/>
    <col min="13605" max="13605" width="2.21875" style="10" customWidth="1"/>
    <col min="13606" max="13606" width="11.5546875" style="10"/>
    <col min="13607" max="13607" width="3" style="10" customWidth="1"/>
    <col min="13608" max="13608" width="13.109375" style="10" customWidth="1"/>
    <col min="13609" max="13609" width="3" style="10" customWidth="1"/>
    <col min="13610" max="13610" width="13.109375" style="10" customWidth="1"/>
    <col min="13611" max="13611" width="2.21875" style="10" customWidth="1"/>
    <col min="13612" max="13612" width="13.109375" style="10" customWidth="1"/>
    <col min="13613" max="13613" width="3" style="10" customWidth="1"/>
    <col min="13614" max="13614" width="5.33203125" style="10" customWidth="1"/>
    <col min="13615" max="13615" width="18" style="10" customWidth="1"/>
    <col min="13616" max="13616" width="7.6640625" style="10" customWidth="1"/>
    <col min="13617" max="13617" width="1.44140625" style="10" customWidth="1"/>
    <col min="13618" max="13618" width="11.5546875" style="10"/>
    <col min="13619" max="13619" width="1.44140625" style="10" customWidth="1"/>
    <col min="13620" max="13620" width="11.5546875" style="10"/>
    <col min="13621" max="13621" width="1.44140625" style="10" customWidth="1"/>
    <col min="13622"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12.33203125" style="10" customWidth="1"/>
    <col min="13830" max="13830" width="1.44140625" style="10" customWidth="1"/>
    <col min="13831" max="13831" width="9.44140625" style="10" customWidth="1"/>
    <col min="13832" max="13832" width="1.44140625" style="10" customWidth="1"/>
    <col min="13833" max="13833" width="9.6640625" style="10" customWidth="1"/>
    <col min="13834" max="13834" width="2.21875" style="10" customWidth="1"/>
    <col min="13835" max="13835" width="13.21875" style="10" customWidth="1"/>
    <col min="13836" max="13836" width="1.44140625" style="10" customWidth="1"/>
    <col min="13837" max="13837" width="9.6640625" style="10" customWidth="1"/>
    <col min="13838" max="13838" width="1.44140625" style="10" customWidth="1"/>
    <col min="13839" max="13839" width="8.44140625" style="10" customWidth="1"/>
    <col min="13840" max="13840" width="2.21875" style="10" customWidth="1"/>
    <col min="13841" max="13841" width="12" style="10" customWidth="1"/>
    <col min="13842" max="13842" width="1.44140625" style="10" customWidth="1"/>
    <col min="13843" max="13843" width="9.44140625" style="10" customWidth="1"/>
    <col min="13844" max="13844" width="1.44140625" style="10" customWidth="1"/>
    <col min="13845" max="13845" width="9.6640625" style="10" customWidth="1"/>
    <col min="13846" max="13846" width="1.44140625" style="10" customWidth="1"/>
    <col min="13847" max="13847" width="13.77734375" style="10" customWidth="1"/>
    <col min="13848" max="13848" width="1.44140625" style="10" customWidth="1"/>
    <col min="13849" max="13849" width="13.109375" style="10" customWidth="1"/>
    <col min="13850" max="13851" width="1.44140625" style="10" customWidth="1"/>
    <col min="13852" max="13852" width="13.109375" style="10" customWidth="1"/>
    <col min="13853" max="13853" width="2.21875" style="10" customWidth="1"/>
    <col min="13854" max="13854" width="11.5546875" style="10"/>
    <col min="13855" max="13855" width="3" style="10" customWidth="1"/>
    <col min="13856" max="13856" width="13.109375" style="10" customWidth="1"/>
    <col min="13857" max="13857" width="2.21875" style="10" customWidth="1"/>
    <col min="13858" max="13858" width="11.5546875" style="10"/>
    <col min="13859" max="13859" width="3" style="10" customWidth="1"/>
    <col min="13860" max="13860" width="13.109375" style="10" customWidth="1"/>
    <col min="13861" max="13861" width="2.21875" style="10" customWidth="1"/>
    <col min="13862" max="13862" width="11.5546875" style="10"/>
    <col min="13863" max="13863" width="3" style="10" customWidth="1"/>
    <col min="13864" max="13864" width="13.109375" style="10" customWidth="1"/>
    <col min="13865" max="13865" width="3" style="10" customWidth="1"/>
    <col min="13866" max="13866" width="13.109375" style="10" customWidth="1"/>
    <col min="13867" max="13867" width="2.21875" style="10" customWidth="1"/>
    <col min="13868" max="13868" width="13.109375" style="10" customWidth="1"/>
    <col min="13869" max="13869" width="3" style="10" customWidth="1"/>
    <col min="13870" max="13870" width="5.33203125" style="10" customWidth="1"/>
    <col min="13871" max="13871" width="18" style="10" customWidth="1"/>
    <col min="13872" max="13872" width="7.6640625" style="10" customWidth="1"/>
    <col min="13873" max="13873" width="1.44140625" style="10" customWidth="1"/>
    <col min="13874" max="13874" width="11.5546875" style="10"/>
    <col min="13875" max="13875" width="1.44140625" style="10" customWidth="1"/>
    <col min="13876" max="13876" width="11.5546875" style="10"/>
    <col min="13877" max="13877" width="1.44140625" style="10" customWidth="1"/>
    <col min="13878"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12.33203125" style="10" customWidth="1"/>
    <col min="14086" max="14086" width="1.44140625" style="10" customWidth="1"/>
    <col min="14087" max="14087" width="9.44140625" style="10" customWidth="1"/>
    <col min="14088" max="14088" width="1.44140625" style="10" customWidth="1"/>
    <col min="14089" max="14089" width="9.6640625" style="10" customWidth="1"/>
    <col min="14090" max="14090" width="2.21875" style="10" customWidth="1"/>
    <col min="14091" max="14091" width="13.21875" style="10" customWidth="1"/>
    <col min="14092" max="14092" width="1.44140625" style="10" customWidth="1"/>
    <col min="14093" max="14093" width="9.6640625" style="10" customWidth="1"/>
    <col min="14094" max="14094" width="1.44140625" style="10" customWidth="1"/>
    <col min="14095" max="14095" width="8.44140625" style="10" customWidth="1"/>
    <col min="14096" max="14096" width="2.21875" style="10" customWidth="1"/>
    <col min="14097" max="14097" width="12" style="10" customWidth="1"/>
    <col min="14098" max="14098" width="1.44140625" style="10" customWidth="1"/>
    <col min="14099" max="14099" width="9.44140625" style="10" customWidth="1"/>
    <col min="14100" max="14100" width="1.44140625" style="10" customWidth="1"/>
    <col min="14101" max="14101" width="9.6640625" style="10" customWidth="1"/>
    <col min="14102" max="14102" width="1.44140625" style="10" customWidth="1"/>
    <col min="14103" max="14103" width="13.77734375" style="10" customWidth="1"/>
    <col min="14104" max="14104" width="1.44140625" style="10" customWidth="1"/>
    <col min="14105" max="14105" width="13.109375" style="10" customWidth="1"/>
    <col min="14106" max="14107" width="1.44140625" style="10" customWidth="1"/>
    <col min="14108" max="14108" width="13.109375" style="10" customWidth="1"/>
    <col min="14109" max="14109" width="2.21875" style="10" customWidth="1"/>
    <col min="14110" max="14110" width="11.5546875" style="10"/>
    <col min="14111" max="14111" width="3" style="10" customWidth="1"/>
    <col min="14112" max="14112" width="13.109375" style="10" customWidth="1"/>
    <col min="14113" max="14113" width="2.21875" style="10" customWidth="1"/>
    <col min="14114" max="14114" width="11.5546875" style="10"/>
    <col min="14115" max="14115" width="3" style="10" customWidth="1"/>
    <col min="14116" max="14116" width="13.109375" style="10" customWidth="1"/>
    <col min="14117" max="14117" width="2.21875" style="10" customWidth="1"/>
    <col min="14118" max="14118" width="11.5546875" style="10"/>
    <col min="14119" max="14119" width="3" style="10" customWidth="1"/>
    <col min="14120" max="14120" width="13.109375" style="10" customWidth="1"/>
    <col min="14121" max="14121" width="3" style="10" customWidth="1"/>
    <col min="14122" max="14122" width="13.109375" style="10" customWidth="1"/>
    <col min="14123" max="14123" width="2.21875" style="10" customWidth="1"/>
    <col min="14124" max="14124" width="13.109375" style="10" customWidth="1"/>
    <col min="14125" max="14125" width="3" style="10" customWidth="1"/>
    <col min="14126" max="14126" width="5.33203125" style="10" customWidth="1"/>
    <col min="14127" max="14127" width="18" style="10" customWidth="1"/>
    <col min="14128" max="14128" width="7.6640625" style="10" customWidth="1"/>
    <col min="14129" max="14129" width="1.44140625" style="10" customWidth="1"/>
    <col min="14130" max="14130" width="11.5546875" style="10"/>
    <col min="14131" max="14131" width="1.44140625" style="10" customWidth="1"/>
    <col min="14132" max="14132" width="11.5546875" style="10"/>
    <col min="14133" max="14133" width="1.44140625" style="10" customWidth="1"/>
    <col min="14134"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12.33203125" style="10" customWidth="1"/>
    <col min="14342" max="14342" width="1.44140625" style="10" customWidth="1"/>
    <col min="14343" max="14343" width="9.44140625" style="10" customWidth="1"/>
    <col min="14344" max="14344" width="1.44140625" style="10" customWidth="1"/>
    <col min="14345" max="14345" width="9.6640625" style="10" customWidth="1"/>
    <col min="14346" max="14346" width="2.21875" style="10" customWidth="1"/>
    <col min="14347" max="14347" width="13.21875" style="10" customWidth="1"/>
    <col min="14348" max="14348" width="1.44140625" style="10" customWidth="1"/>
    <col min="14349" max="14349" width="9.6640625" style="10" customWidth="1"/>
    <col min="14350" max="14350" width="1.44140625" style="10" customWidth="1"/>
    <col min="14351" max="14351" width="8.44140625" style="10" customWidth="1"/>
    <col min="14352" max="14352" width="2.21875" style="10" customWidth="1"/>
    <col min="14353" max="14353" width="12" style="10" customWidth="1"/>
    <col min="14354" max="14354" width="1.44140625" style="10" customWidth="1"/>
    <col min="14355" max="14355" width="9.44140625" style="10" customWidth="1"/>
    <col min="14356" max="14356" width="1.44140625" style="10" customWidth="1"/>
    <col min="14357" max="14357" width="9.6640625" style="10" customWidth="1"/>
    <col min="14358" max="14358" width="1.44140625" style="10" customWidth="1"/>
    <col min="14359" max="14359" width="13.77734375" style="10" customWidth="1"/>
    <col min="14360" max="14360" width="1.44140625" style="10" customWidth="1"/>
    <col min="14361" max="14361" width="13.109375" style="10" customWidth="1"/>
    <col min="14362" max="14363" width="1.44140625" style="10" customWidth="1"/>
    <col min="14364" max="14364" width="13.109375" style="10" customWidth="1"/>
    <col min="14365" max="14365" width="2.21875" style="10" customWidth="1"/>
    <col min="14366" max="14366" width="11.5546875" style="10"/>
    <col min="14367" max="14367" width="3" style="10" customWidth="1"/>
    <col min="14368" max="14368" width="13.109375" style="10" customWidth="1"/>
    <col min="14369" max="14369" width="2.21875" style="10" customWidth="1"/>
    <col min="14370" max="14370" width="11.5546875" style="10"/>
    <col min="14371" max="14371" width="3" style="10" customWidth="1"/>
    <col min="14372" max="14372" width="13.109375" style="10" customWidth="1"/>
    <col min="14373" max="14373" width="2.21875" style="10" customWidth="1"/>
    <col min="14374" max="14374" width="11.5546875" style="10"/>
    <col min="14375" max="14375" width="3" style="10" customWidth="1"/>
    <col min="14376" max="14376" width="13.109375" style="10" customWidth="1"/>
    <col min="14377" max="14377" width="3" style="10" customWidth="1"/>
    <col min="14378" max="14378" width="13.109375" style="10" customWidth="1"/>
    <col min="14379" max="14379" width="2.21875" style="10" customWidth="1"/>
    <col min="14380" max="14380" width="13.109375" style="10" customWidth="1"/>
    <col min="14381" max="14381" width="3" style="10" customWidth="1"/>
    <col min="14382" max="14382" width="5.33203125" style="10" customWidth="1"/>
    <col min="14383" max="14383" width="18" style="10" customWidth="1"/>
    <col min="14384" max="14384" width="7.6640625" style="10" customWidth="1"/>
    <col min="14385" max="14385" width="1.44140625" style="10" customWidth="1"/>
    <col min="14386" max="14386" width="11.5546875" style="10"/>
    <col min="14387" max="14387" width="1.44140625" style="10" customWidth="1"/>
    <col min="14388" max="14388" width="11.5546875" style="10"/>
    <col min="14389" max="14389" width="1.44140625" style="10" customWidth="1"/>
    <col min="14390"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12.33203125" style="10" customWidth="1"/>
    <col min="14598" max="14598" width="1.44140625" style="10" customWidth="1"/>
    <col min="14599" max="14599" width="9.44140625" style="10" customWidth="1"/>
    <col min="14600" max="14600" width="1.44140625" style="10" customWidth="1"/>
    <col min="14601" max="14601" width="9.6640625" style="10" customWidth="1"/>
    <col min="14602" max="14602" width="2.21875" style="10" customWidth="1"/>
    <col min="14603" max="14603" width="13.21875" style="10" customWidth="1"/>
    <col min="14604" max="14604" width="1.44140625" style="10" customWidth="1"/>
    <col min="14605" max="14605" width="9.6640625" style="10" customWidth="1"/>
    <col min="14606" max="14606" width="1.44140625" style="10" customWidth="1"/>
    <col min="14607" max="14607" width="8.44140625" style="10" customWidth="1"/>
    <col min="14608" max="14608" width="2.21875" style="10" customWidth="1"/>
    <col min="14609" max="14609" width="12" style="10" customWidth="1"/>
    <col min="14610" max="14610" width="1.44140625" style="10" customWidth="1"/>
    <col min="14611" max="14611" width="9.44140625" style="10" customWidth="1"/>
    <col min="14612" max="14612" width="1.44140625" style="10" customWidth="1"/>
    <col min="14613" max="14613" width="9.6640625" style="10" customWidth="1"/>
    <col min="14614" max="14614" width="1.44140625" style="10" customWidth="1"/>
    <col min="14615" max="14615" width="13.77734375" style="10" customWidth="1"/>
    <col min="14616" max="14616" width="1.44140625" style="10" customWidth="1"/>
    <col min="14617" max="14617" width="13.109375" style="10" customWidth="1"/>
    <col min="14618" max="14619" width="1.44140625" style="10" customWidth="1"/>
    <col min="14620" max="14620" width="13.109375" style="10" customWidth="1"/>
    <col min="14621" max="14621" width="2.21875" style="10" customWidth="1"/>
    <col min="14622" max="14622" width="11.5546875" style="10"/>
    <col min="14623" max="14623" width="3" style="10" customWidth="1"/>
    <col min="14624" max="14624" width="13.109375" style="10" customWidth="1"/>
    <col min="14625" max="14625" width="2.21875" style="10" customWidth="1"/>
    <col min="14626" max="14626" width="11.5546875" style="10"/>
    <col min="14627" max="14627" width="3" style="10" customWidth="1"/>
    <col min="14628" max="14628" width="13.109375" style="10" customWidth="1"/>
    <col min="14629" max="14629" width="2.21875" style="10" customWidth="1"/>
    <col min="14630" max="14630" width="11.5546875" style="10"/>
    <col min="14631" max="14631" width="3" style="10" customWidth="1"/>
    <col min="14632" max="14632" width="13.109375" style="10" customWidth="1"/>
    <col min="14633" max="14633" width="3" style="10" customWidth="1"/>
    <col min="14634" max="14634" width="13.109375" style="10" customWidth="1"/>
    <col min="14635" max="14635" width="2.21875" style="10" customWidth="1"/>
    <col min="14636" max="14636" width="13.109375" style="10" customWidth="1"/>
    <col min="14637" max="14637" width="3" style="10" customWidth="1"/>
    <col min="14638" max="14638" width="5.33203125" style="10" customWidth="1"/>
    <col min="14639" max="14639" width="18" style="10" customWidth="1"/>
    <col min="14640" max="14640" width="7.6640625" style="10" customWidth="1"/>
    <col min="14641" max="14641" width="1.44140625" style="10" customWidth="1"/>
    <col min="14642" max="14642" width="11.5546875" style="10"/>
    <col min="14643" max="14643" width="1.44140625" style="10" customWidth="1"/>
    <col min="14644" max="14644" width="11.5546875" style="10"/>
    <col min="14645" max="14645" width="1.44140625" style="10" customWidth="1"/>
    <col min="14646"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12.33203125" style="10" customWidth="1"/>
    <col min="14854" max="14854" width="1.44140625" style="10" customWidth="1"/>
    <col min="14855" max="14855" width="9.44140625" style="10" customWidth="1"/>
    <col min="14856" max="14856" width="1.44140625" style="10" customWidth="1"/>
    <col min="14857" max="14857" width="9.6640625" style="10" customWidth="1"/>
    <col min="14858" max="14858" width="2.21875" style="10" customWidth="1"/>
    <col min="14859" max="14859" width="13.21875" style="10" customWidth="1"/>
    <col min="14860" max="14860" width="1.44140625" style="10" customWidth="1"/>
    <col min="14861" max="14861" width="9.6640625" style="10" customWidth="1"/>
    <col min="14862" max="14862" width="1.44140625" style="10" customWidth="1"/>
    <col min="14863" max="14863" width="8.44140625" style="10" customWidth="1"/>
    <col min="14864" max="14864" width="2.21875" style="10" customWidth="1"/>
    <col min="14865" max="14865" width="12" style="10" customWidth="1"/>
    <col min="14866" max="14866" width="1.44140625" style="10" customWidth="1"/>
    <col min="14867" max="14867" width="9.44140625" style="10" customWidth="1"/>
    <col min="14868" max="14868" width="1.44140625" style="10" customWidth="1"/>
    <col min="14869" max="14869" width="9.6640625" style="10" customWidth="1"/>
    <col min="14870" max="14870" width="1.44140625" style="10" customWidth="1"/>
    <col min="14871" max="14871" width="13.77734375" style="10" customWidth="1"/>
    <col min="14872" max="14872" width="1.44140625" style="10" customWidth="1"/>
    <col min="14873" max="14873" width="13.109375" style="10" customWidth="1"/>
    <col min="14874" max="14875" width="1.44140625" style="10" customWidth="1"/>
    <col min="14876" max="14876" width="13.109375" style="10" customWidth="1"/>
    <col min="14877" max="14877" width="2.21875" style="10" customWidth="1"/>
    <col min="14878" max="14878" width="11.5546875" style="10"/>
    <col min="14879" max="14879" width="3" style="10" customWidth="1"/>
    <col min="14880" max="14880" width="13.109375" style="10" customWidth="1"/>
    <col min="14881" max="14881" width="2.21875" style="10" customWidth="1"/>
    <col min="14882" max="14882" width="11.5546875" style="10"/>
    <col min="14883" max="14883" width="3" style="10" customWidth="1"/>
    <col min="14884" max="14884" width="13.109375" style="10" customWidth="1"/>
    <col min="14885" max="14885" width="2.21875" style="10" customWidth="1"/>
    <col min="14886" max="14886" width="11.5546875" style="10"/>
    <col min="14887" max="14887" width="3" style="10" customWidth="1"/>
    <col min="14888" max="14888" width="13.109375" style="10" customWidth="1"/>
    <col min="14889" max="14889" width="3" style="10" customWidth="1"/>
    <col min="14890" max="14890" width="13.109375" style="10" customWidth="1"/>
    <col min="14891" max="14891" width="2.21875" style="10" customWidth="1"/>
    <col min="14892" max="14892" width="13.109375" style="10" customWidth="1"/>
    <col min="14893" max="14893" width="3" style="10" customWidth="1"/>
    <col min="14894" max="14894" width="5.33203125" style="10" customWidth="1"/>
    <col min="14895" max="14895" width="18" style="10" customWidth="1"/>
    <col min="14896" max="14896" width="7.6640625" style="10" customWidth="1"/>
    <col min="14897" max="14897" width="1.44140625" style="10" customWidth="1"/>
    <col min="14898" max="14898" width="11.5546875" style="10"/>
    <col min="14899" max="14899" width="1.44140625" style="10" customWidth="1"/>
    <col min="14900" max="14900" width="11.5546875" style="10"/>
    <col min="14901" max="14901" width="1.44140625" style="10" customWidth="1"/>
    <col min="14902"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12.33203125" style="10" customWidth="1"/>
    <col min="15110" max="15110" width="1.44140625" style="10" customWidth="1"/>
    <col min="15111" max="15111" width="9.44140625" style="10" customWidth="1"/>
    <col min="15112" max="15112" width="1.44140625" style="10" customWidth="1"/>
    <col min="15113" max="15113" width="9.6640625" style="10" customWidth="1"/>
    <col min="15114" max="15114" width="2.21875" style="10" customWidth="1"/>
    <col min="15115" max="15115" width="13.21875" style="10" customWidth="1"/>
    <col min="15116" max="15116" width="1.44140625" style="10" customWidth="1"/>
    <col min="15117" max="15117" width="9.6640625" style="10" customWidth="1"/>
    <col min="15118" max="15118" width="1.44140625" style="10" customWidth="1"/>
    <col min="15119" max="15119" width="8.44140625" style="10" customWidth="1"/>
    <col min="15120" max="15120" width="2.21875" style="10" customWidth="1"/>
    <col min="15121" max="15121" width="12" style="10" customWidth="1"/>
    <col min="15122" max="15122" width="1.44140625" style="10" customWidth="1"/>
    <col min="15123" max="15123" width="9.44140625" style="10" customWidth="1"/>
    <col min="15124" max="15124" width="1.44140625" style="10" customWidth="1"/>
    <col min="15125" max="15125" width="9.6640625" style="10" customWidth="1"/>
    <col min="15126" max="15126" width="1.44140625" style="10" customWidth="1"/>
    <col min="15127" max="15127" width="13.77734375" style="10" customWidth="1"/>
    <col min="15128" max="15128" width="1.44140625" style="10" customWidth="1"/>
    <col min="15129" max="15129" width="13.109375" style="10" customWidth="1"/>
    <col min="15130" max="15131" width="1.44140625" style="10" customWidth="1"/>
    <col min="15132" max="15132" width="13.109375" style="10" customWidth="1"/>
    <col min="15133" max="15133" width="2.21875" style="10" customWidth="1"/>
    <col min="15134" max="15134" width="11.5546875" style="10"/>
    <col min="15135" max="15135" width="3" style="10" customWidth="1"/>
    <col min="15136" max="15136" width="13.109375" style="10" customWidth="1"/>
    <col min="15137" max="15137" width="2.21875" style="10" customWidth="1"/>
    <col min="15138" max="15138" width="11.5546875" style="10"/>
    <col min="15139" max="15139" width="3" style="10" customWidth="1"/>
    <col min="15140" max="15140" width="13.109375" style="10" customWidth="1"/>
    <col min="15141" max="15141" width="2.21875" style="10" customWidth="1"/>
    <col min="15142" max="15142" width="11.5546875" style="10"/>
    <col min="15143" max="15143" width="3" style="10" customWidth="1"/>
    <col min="15144" max="15144" width="13.109375" style="10" customWidth="1"/>
    <col min="15145" max="15145" width="3" style="10" customWidth="1"/>
    <col min="15146" max="15146" width="13.109375" style="10" customWidth="1"/>
    <col min="15147" max="15147" width="2.21875" style="10" customWidth="1"/>
    <col min="15148" max="15148" width="13.109375" style="10" customWidth="1"/>
    <col min="15149" max="15149" width="3" style="10" customWidth="1"/>
    <col min="15150" max="15150" width="5.33203125" style="10" customWidth="1"/>
    <col min="15151" max="15151" width="18" style="10" customWidth="1"/>
    <col min="15152" max="15152" width="7.6640625" style="10" customWidth="1"/>
    <col min="15153" max="15153" width="1.44140625" style="10" customWidth="1"/>
    <col min="15154" max="15154" width="11.5546875" style="10"/>
    <col min="15155" max="15155" width="1.44140625" style="10" customWidth="1"/>
    <col min="15156" max="15156" width="11.5546875" style="10"/>
    <col min="15157" max="15157" width="1.44140625" style="10" customWidth="1"/>
    <col min="15158"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12.33203125" style="10" customWidth="1"/>
    <col min="15366" max="15366" width="1.44140625" style="10" customWidth="1"/>
    <col min="15367" max="15367" width="9.44140625" style="10" customWidth="1"/>
    <col min="15368" max="15368" width="1.44140625" style="10" customWidth="1"/>
    <col min="15369" max="15369" width="9.6640625" style="10" customWidth="1"/>
    <col min="15370" max="15370" width="2.21875" style="10" customWidth="1"/>
    <col min="15371" max="15371" width="13.21875" style="10" customWidth="1"/>
    <col min="15372" max="15372" width="1.44140625" style="10" customWidth="1"/>
    <col min="15373" max="15373" width="9.6640625" style="10" customWidth="1"/>
    <col min="15374" max="15374" width="1.44140625" style="10" customWidth="1"/>
    <col min="15375" max="15375" width="8.44140625" style="10" customWidth="1"/>
    <col min="15376" max="15376" width="2.21875" style="10" customWidth="1"/>
    <col min="15377" max="15377" width="12" style="10" customWidth="1"/>
    <col min="15378" max="15378" width="1.44140625" style="10" customWidth="1"/>
    <col min="15379" max="15379" width="9.44140625" style="10" customWidth="1"/>
    <col min="15380" max="15380" width="1.44140625" style="10" customWidth="1"/>
    <col min="15381" max="15381" width="9.6640625" style="10" customWidth="1"/>
    <col min="15382" max="15382" width="1.44140625" style="10" customWidth="1"/>
    <col min="15383" max="15383" width="13.77734375" style="10" customWidth="1"/>
    <col min="15384" max="15384" width="1.44140625" style="10" customWidth="1"/>
    <col min="15385" max="15385" width="13.109375" style="10" customWidth="1"/>
    <col min="15386" max="15387" width="1.44140625" style="10" customWidth="1"/>
    <col min="15388" max="15388" width="13.109375" style="10" customWidth="1"/>
    <col min="15389" max="15389" width="2.21875" style="10" customWidth="1"/>
    <col min="15390" max="15390" width="11.5546875" style="10"/>
    <col min="15391" max="15391" width="3" style="10" customWidth="1"/>
    <col min="15392" max="15392" width="13.109375" style="10" customWidth="1"/>
    <col min="15393" max="15393" width="2.21875" style="10" customWidth="1"/>
    <col min="15394" max="15394" width="11.5546875" style="10"/>
    <col min="15395" max="15395" width="3" style="10" customWidth="1"/>
    <col min="15396" max="15396" width="13.109375" style="10" customWidth="1"/>
    <col min="15397" max="15397" width="2.21875" style="10" customWidth="1"/>
    <col min="15398" max="15398" width="11.5546875" style="10"/>
    <col min="15399" max="15399" width="3" style="10" customWidth="1"/>
    <col min="15400" max="15400" width="13.109375" style="10" customWidth="1"/>
    <col min="15401" max="15401" width="3" style="10" customWidth="1"/>
    <col min="15402" max="15402" width="13.109375" style="10" customWidth="1"/>
    <col min="15403" max="15403" width="2.21875" style="10" customWidth="1"/>
    <col min="15404" max="15404" width="13.109375" style="10" customWidth="1"/>
    <col min="15405" max="15405" width="3" style="10" customWidth="1"/>
    <col min="15406" max="15406" width="5.33203125" style="10" customWidth="1"/>
    <col min="15407" max="15407" width="18" style="10" customWidth="1"/>
    <col min="15408" max="15408" width="7.6640625" style="10" customWidth="1"/>
    <col min="15409" max="15409" width="1.44140625" style="10" customWidth="1"/>
    <col min="15410" max="15410" width="11.5546875" style="10"/>
    <col min="15411" max="15411" width="1.44140625" style="10" customWidth="1"/>
    <col min="15412" max="15412" width="11.5546875" style="10"/>
    <col min="15413" max="15413" width="1.44140625" style="10" customWidth="1"/>
    <col min="15414"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12.33203125" style="10" customWidth="1"/>
    <col min="15622" max="15622" width="1.44140625" style="10" customWidth="1"/>
    <col min="15623" max="15623" width="9.44140625" style="10" customWidth="1"/>
    <col min="15624" max="15624" width="1.44140625" style="10" customWidth="1"/>
    <col min="15625" max="15625" width="9.6640625" style="10" customWidth="1"/>
    <col min="15626" max="15626" width="2.21875" style="10" customWidth="1"/>
    <col min="15627" max="15627" width="13.21875" style="10" customWidth="1"/>
    <col min="15628" max="15628" width="1.44140625" style="10" customWidth="1"/>
    <col min="15629" max="15629" width="9.6640625" style="10" customWidth="1"/>
    <col min="15630" max="15630" width="1.44140625" style="10" customWidth="1"/>
    <col min="15631" max="15631" width="8.44140625" style="10" customWidth="1"/>
    <col min="15632" max="15632" width="2.21875" style="10" customWidth="1"/>
    <col min="15633" max="15633" width="12" style="10" customWidth="1"/>
    <col min="15634" max="15634" width="1.44140625" style="10" customWidth="1"/>
    <col min="15635" max="15635" width="9.44140625" style="10" customWidth="1"/>
    <col min="15636" max="15636" width="1.44140625" style="10" customWidth="1"/>
    <col min="15637" max="15637" width="9.6640625" style="10" customWidth="1"/>
    <col min="15638" max="15638" width="1.44140625" style="10" customWidth="1"/>
    <col min="15639" max="15639" width="13.77734375" style="10" customWidth="1"/>
    <col min="15640" max="15640" width="1.44140625" style="10" customWidth="1"/>
    <col min="15641" max="15641" width="13.109375" style="10" customWidth="1"/>
    <col min="15642" max="15643" width="1.44140625" style="10" customWidth="1"/>
    <col min="15644" max="15644" width="13.109375" style="10" customWidth="1"/>
    <col min="15645" max="15645" width="2.21875" style="10" customWidth="1"/>
    <col min="15646" max="15646" width="11.5546875" style="10"/>
    <col min="15647" max="15647" width="3" style="10" customWidth="1"/>
    <col min="15648" max="15648" width="13.109375" style="10" customWidth="1"/>
    <col min="15649" max="15649" width="2.21875" style="10" customWidth="1"/>
    <col min="15650" max="15650" width="11.5546875" style="10"/>
    <col min="15651" max="15651" width="3" style="10" customWidth="1"/>
    <col min="15652" max="15652" width="13.109375" style="10" customWidth="1"/>
    <col min="15653" max="15653" width="2.21875" style="10" customWidth="1"/>
    <col min="15654" max="15654" width="11.5546875" style="10"/>
    <col min="15655" max="15655" width="3" style="10" customWidth="1"/>
    <col min="15656" max="15656" width="13.109375" style="10" customWidth="1"/>
    <col min="15657" max="15657" width="3" style="10" customWidth="1"/>
    <col min="15658" max="15658" width="13.109375" style="10" customWidth="1"/>
    <col min="15659" max="15659" width="2.21875" style="10" customWidth="1"/>
    <col min="15660" max="15660" width="13.109375" style="10" customWidth="1"/>
    <col min="15661" max="15661" width="3" style="10" customWidth="1"/>
    <col min="15662" max="15662" width="5.33203125" style="10" customWidth="1"/>
    <col min="15663" max="15663" width="18" style="10" customWidth="1"/>
    <col min="15664" max="15664" width="7.6640625" style="10" customWidth="1"/>
    <col min="15665" max="15665" width="1.44140625" style="10" customWidth="1"/>
    <col min="15666" max="15666" width="11.5546875" style="10"/>
    <col min="15667" max="15667" width="1.44140625" style="10" customWidth="1"/>
    <col min="15668" max="15668" width="11.5546875" style="10"/>
    <col min="15669" max="15669" width="1.44140625" style="10" customWidth="1"/>
    <col min="15670"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12.33203125" style="10" customWidth="1"/>
    <col min="15878" max="15878" width="1.44140625" style="10" customWidth="1"/>
    <col min="15879" max="15879" width="9.44140625" style="10" customWidth="1"/>
    <col min="15880" max="15880" width="1.44140625" style="10" customWidth="1"/>
    <col min="15881" max="15881" width="9.6640625" style="10" customWidth="1"/>
    <col min="15882" max="15882" width="2.21875" style="10" customWidth="1"/>
    <col min="15883" max="15883" width="13.21875" style="10" customWidth="1"/>
    <col min="15884" max="15884" width="1.44140625" style="10" customWidth="1"/>
    <col min="15885" max="15885" width="9.6640625" style="10" customWidth="1"/>
    <col min="15886" max="15886" width="1.44140625" style="10" customWidth="1"/>
    <col min="15887" max="15887" width="8.44140625" style="10" customWidth="1"/>
    <col min="15888" max="15888" width="2.21875" style="10" customWidth="1"/>
    <col min="15889" max="15889" width="12" style="10" customWidth="1"/>
    <col min="15890" max="15890" width="1.44140625" style="10" customWidth="1"/>
    <col min="15891" max="15891" width="9.44140625" style="10" customWidth="1"/>
    <col min="15892" max="15892" width="1.44140625" style="10" customWidth="1"/>
    <col min="15893" max="15893" width="9.6640625" style="10" customWidth="1"/>
    <col min="15894" max="15894" width="1.44140625" style="10" customWidth="1"/>
    <col min="15895" max="15895" width="13.77734375" style="10" customWidth="1"/>
    <col min="15896" max="15896" width="1.44140625" style="10" customWidth="1"/>
    <col min="15897" max="15897" width="13.109375" style="10" customWidth="1"/>
    <col min="15898" max="15899" width="1.44140625" style="10" customWidth="1"/>
    <col min="15900" max="15900" width="13.109375" style="10" customWidth="1"/>
    <col min="15901" max="15901" width="2.21875" style="10" customWidth="1"/>
    <col min="15902" max="15902" width="11.5546875" style="10"/>
    <col min="15903" max="15903" width="3" style="10" customWidth="1"/>
    <col min="15904" max="15904" width="13.109375" style="10" customWidth="1"/>
    <col min="15905" max="15905" width="2.21875" style="10" customWidth="1"/>
    <col min="15906" max="15906" width="11.5546875" style="10"/>
    <col min="15907" max="15907" width="3" style="10" customWidth="1"/>
    <col min="15908" max="15908" width="13.109375" style="10" customWidth="1"/>
    <col min="15909" max="15909" width="2.21875" style="10" customWidth="1"/>
    <col min="15910" max="15910" width="11.5546875" style="10"/>
    <col min="15911" max="15911" width="3" style="10" customWidth="1"/>
    <col min="15912" max="15912" width="13.109375" style="10" customWidth="1"/>
    <col min="15913" max="15913" width="3" style="10" customWidth="1"/>
    <col min="15914" max="15914" width="13.109375" style="10" customWidth="1"/>
    <col min="15915" max="15915" width="2.21875" style="10" customWidth="1"/>
    <col min="15916" max="15916" width="13.109375" style="10" customWidth="1"/>
    <col min="15917" max="15917" width="3" style="10" customWidth="1"/>
    <col min="15918" max="15918" width="5.33203125" style="10" customWidth="1"/>
    <col min="15919" max="15919" width="18" style="10" customWidth="1"/>
    <col min="15920" max="15920" width="7.6640625" style="10" customWidth="1"/>
    <col min="15921" max="15921" width="1.44140625" style="10" customWidth="1"/>
    <col min="15922" max="15922" width="11.5546875" style="10"/>
    <col min="15923" max="15923" width="1.44140625" style="10" customWidth="1"/>
    <col min="15924" max="15924" width="11.5546875" style="10"/>
    <col min="15925" max="15925" width="1.44140625" style="10" customWidth="1"/>
    <col min="15926"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12.33203125" style="10" customWidth="1"/>
    <col min="16134" max="16134" width="1.44140625" style="10" customWidth="1"/>
    <col min="16135" max="16135" width="9.44140625" style="10" customWidth="1"/>
    <col min="16136" max="16136" width="1.44140625" style="10" customWidth="1"/>
    <col min="16137" max="16137" width="9.6640625" style="10" customWidth="1"/>
    <col min="16138" max="16138" width="2.21875" style="10" customWidth="1"/>
    <col min="16139" max="16139" width="13.21875" style="10" customWidth="1"/>
    <col min="16140" max="16140" width="1.44140625" style="10" customWidth="1"/>
    <col min="16141" max="16141" width="9.6640625" style="10" customWidth="1"/>
    <col min="16142" max="16142" width="1.44140625" style="10" customWidth="1"/>
    <col min="16143" max="16143" width="8.44140625" style="10" customWidth="1"/>
    <col min="16144" max="16144" width="2.21875" style="10" customWidth="1"/>
    <col min="16145" max="16145" width="12" style="10" customWidth="1"/>
    <col min="16146" max="16146" width="1.44140625" style="10" customWidth="1"/>
    <col min="16147" max="16147" width="9.44140625" style="10" customWidth="1"/>
    <col min="16148" max="16148" width="1.44140625" style="10" customWidth="1"/>
    <col min="16149" max="16149" width="9.6640625" style="10" customWidth="1"/>
    <col min="16150" max="16150" width="1.44140625" style="10" customWidth="1"/>
    <col min="16151" max="16151" width="13.77734375" style="10" customWidth="1"/>
    <col min="16152" max="16152" width="1.44140625" style="10" customWidth="1"/>
    <col min="16153" max="16153" width="13.109375" style="10" customWidth="1"/>
    <col min="16154" max="16155" width="1.44140625" style="10" customWidth="1"/>
    <col min="16156" max="16156" width="13.109375" style="10" customWidth="1"/>
    <col min="16157" max="16157" width="2.21875" style="10" customWidth="1"/>
    <col min="16158" max="16158" width="11.5546875" style="10"/>
    <col min="16159" max="16159" width="3" style="10" customWidth="1"/>
    <col min="16160" max="16160" width="13.109375" style="10" customWidth="1"/>
    <col min="16161" max="16161" width="2.21875" style="10" customWidth="1"/>
    <col min="16162" max="16162" width="11.5546875" style="10"/>
    <col min="16163" max="16163" width="3" style="10" customWidth="1"/>
    <col min="16164" max="16164" width="13.109375" style="10" customWidth="1"/>
    <col min="16165" max="16165" width="2.21875" style="10" customWidth="1"/>
    <col min="16166" max="16166" width="11.5546875" style="10"/>
    <col min="16167" max="16167" width="3" style="10" customWidth="1"/>
    <col min="16168" max="16168" width="13.109375" style="10" customWidth="1"/>
    <col min="16169" max="16169" width="3" style="10" customWidth="1"/>
    <col min="16170" max="16170" width="13.109375" style="10" customWidth="1"/>
    <col min="16171" max="16171" width="2.21875" style="10" customWidth="1"/>
    <col min="16172" max="16172" width="13.109375" style="10" customWidth="1"/>
    <col min="16173" max="16173" width="3" style="10" customWidth="1"/>
    <col min="16174" max="16174" width="5.33203125" style="10" customWidth="1"/>
    <col min="16175" max="16175" width="18" style="10" customWidth="1"/>
    <col min="16176" max="16176" width="7.6640625" style="10" customWidth="1"/>
    <col min="16177" max="16177" width="1.44140625" style="10" customWidth="1"/>
    <col min="16178" max="16178" width="11.5546875" style="10"/>
    <col min="16179" max="16179" width="1.44140625" style="10" customWidth="1"/>
    <col min="16180" max="16180" width="11.5546875" style="10"/>
    <col min="16181" max="16181" width="1.44140625" style="10" customWidth="1"/>
    <col min="16182" max="16384" width="11.5546875" style="10"/>
  </cols>
  <sheetData>
    <row r="1" spans="1:54" s="8" customFormat="1" ht="10.5" customHeight="1" x14ac:dyDescent="0.3">
      <c r="C1" s="10"/>
      <c r="Y1" s="11" t="s">
        <v>42</v>
      </c>
      <c r="AB1" s="38" t="s">
        <v>43</v>
      </c>
      <c r="AT1" s="11" t="s">
        <v>501</v>
      </c>
    </row>
    <row r="2" spans="1:54" s="8" customFormat="1" ht="10.5" customHeight="1" x14ac:dyDescent="0.3">
      <c r="A2" s="12"/>
      <c r="C2" s="10"/>
      <c r="Y2" s="11" t="s">
        <v>502</v>
      </c>
      <c r="AB2" s="38" t="s">
        <v>393</v>
      </c>
      <c r="AT2" s="11" t="s">
        <v>47</v>
      </c>
    </row>
    <row r="3" spans="1:54" s="8" customFormat="1" ht="10.5" customHeight="1" x14ac:dyDescent="0.3">
      <c r="A3" s="13"/>
      <c r="C3" s="10"/>
      <c r="Y3" s="11" t="s">
        <v>48</v>
      </c>
      <c r="AB3" s="14" t="s">
        <v>49</v>
      </c>
    </row>
    <row r="4" spans="1:54" ht="9.6" customHeight="1" x14ac:dyDescent="0.3">
      <c r="E4" s="16" t="s">
        <v>366</v>
      </c>
      <c r="F4" s="16"/>
      <c r="G4" s="16"/>
      <c r="H4" s="16"/>
      <c r="I4" s="16"/>
      <c r="K4" s="16" t="s">
        <v>503</v>
      </c>
      <c r="L4" s="16"/>
      <c r="M4" s="16"/>
      <c r="N4" s="16"/>
      <c r="O4" s="16"/>
      <c r="Q4" s="16" t="s">
        <v>504</v>
      </c>
      <c r="R4" s="16"/>
      <c r="S4" s="16"/>
      <c r="T4" s="16"/>
      <c r="U4" s="16"/>
      <c r="V4" s="16"/>
      <c r="W4" s="16"/>
      <c r="AB4" s="16" t="s">
        <v>505</v>
      </c>
      <c r="AC4" s="16"/>
      <c r="AD4" s="16"/>
      <c r="AE4" s="16"/>
      <c r="AF4" s="16"/>
      <c r="AG4" s="16"/>
      <c r="AH4" s="16"/>
      <c r="AI4" s="16"/>
      <c r="AJ4" s="16"/>
      <c r="AK4" s="16"/>
      <c r="AL4" s="16"/>
      <c r="AM4" s="16"/>
      <c r="AN4" s="16"/>
    </row>
    <row r="5" spans="1:54" ht="9.6" customHeight="1" x14ac:dyDescent="0.3"/>
    <row r="6" spans="1:54" ht="9.6" customHeight="1" x14ac:dyDescent="0.3">
      <c r="AF6" s="16" t="s">
        <v>398</v>
      </c>
      <c r="AG6" s="16"/>
      <c r="AH6" s="16"/>
      <c r="AI6" s="16"/>
      <c r="AJ6" s="16"/>
      <c r="AK6" s="16"/>
      <c r="AL6" s="16"/>
      <c r="AP6" s="124" t="s">
        <v>298</v>
      </c>
      <c r="AQ6" s="16"/>
      <c r="AR6" s="16"/>
    </row>
    <row r="7" spans="1:54" ht="9.6" customHeight="1" x14ac:dyDescent="0.3">
      <c r="AP7" s="17" t="s">
        <v>506</v>
      </c>
      <c r="AQ7" s="17"/>
      <c r="AR7" s="17"/>
    </row>
    <row r="8" spans="1:54" ht="9.6" customHeight="1" x14ac:dyDescent="0.3">
      <c r="W8" s="19" t="s">
        <v>298</v>
      </c>
      <c r="AB8" s="16" t="s">
        <v>433</v>
      </c>
      <c r="AC8" s="16"/>
      <c r="AD8" s="16"/>
      <c r="AF8" s="16" t="s">
        <v>59</v>
      </c>
      <c r="AG8" s="16"/>
      <c r="AH8" s="16"/>
      <c r="AJ8" s="16" t="s">
        <v>60</v>
      </c>
      <c r="AK8" s="16"/>
      <c r="AL8" s="16"/>
      <c r="AP8" s="16" t="s">
        <v>507</v>
      </c>
      <c r="AQ8" s="16"/>
      <c r="AR8" s="16"/>
    </row>
    <row r="9" spans="1:54" ht="9.6" customHeight="1" x14ac:dyDescent="0.3">
      <c r="W9" s="18" t="s">
        <v>508</v>
      </c>
      <c r="AZ9" s="17" t="s">
        <v>509</v>
      </c>
      <c r="BB9" s="10" t="s">
        <v>510</v>
      </c>
    </row>
    <row r="10" spans="1:54" ht="9.6" customHeight="1" x14ac:dyDescent="0.3">
      <c r="I10" s="18" t="s">
        <v>64</v>
      </c>
      <c r="O10" s="18" t="s">
        <v>64</v>
      </c>
      <c r="U10" s="18" t="s">
        <v>64</v>
      </c>
      <c r="W10" s="10" t="s">
        <v>511</v>
      </c>
      <c r="AD10" s="18" t="s">
        <v>273</v>
      </c>
      <c r="AH10" s="18" t="s">
        <v>273</v>
      </c>
      <c r="AL10" s="18" t="s">
        <v>273</v>
      </c>
      <c r="AN10" s="18" t="s">
        <v>410</v>
      </c>
      <c r="AZ10" s="18" t="s">
        <v>512</v>
      </c>
      <c r="BB10" s="18" t="s">
        <v>513</v>
      </c>
    </row>
    <row r="11" spans="1:54" ht="9.6" customHeight="1" x14ac:dyDescent="0.3">
      <c r="A11" s="19" t="s">
        <v>71</v>
      </c>
      <c r="C11" s="19" t="s">
        <v>73</v>
      </c>
      <c r="E11" s="19" t="s">
        <v>74</v>
      </c>
      <c r="G11" s="19" t="s">
        <v>436</v>
      </c>
      <c r="I11" s="19" t="s">
        <v>80</v>
      </c>
      <c r="K11" s="19" t="s">
        <v>74</v>
      </c>
      <c r="M11" s="19" t="s">
        <v>436</v>
      </c>
      <c r="O11" s="19" t="s">
        <v>80</v>
      </c>
      <c r="Q11" s="19" t="s">
        <v>74</v>
      </c>
      <c r="S11" s="19" t="s">
        <v>436</v>
      </c>
      <c r="U11" s="19" t="s">
        <v>80</v>
      </c>
      <c r="W11" s="125" t="s">
        <v>514</v>
      </c>
      <c r="Y11" s="19" t="s">
        <v>65</v>
      </c>
      <c r="AB11" s="19" t="s">
        <v>74</v>
      </c>
      <c r="AD11" s="19" t="s">
        <v>374</v>
      </c>
      <c r="AF11" s="19" t="s">
        <v>74</v>
      </c>
      <c r="AH11" s="19" t="s">
        <v>374</v>
      </c>
      <c r="AJ11" s="19" t="s">
        <v>74</v>
      </c>
      <c r="AL11" s="19" t="s">
        <v>374</v>
      </c>
      <c r="AN11" s="19" t="s">
        <v>419</v>
      </c>
      <c r="AP11" s="19" t="s">
        <v>311</v>
      </c>
      <c r="AR11" s="19" t="s">
        <v>312</v>
      </c>
      <c r="AT11" s="19" t="s">
        <v>71</v>
      </c>
      <c r="AX11" s="111" t="s">
        <v>366</v>
      </c>
      <c r="AZ11" s="111" t="s">
        <v>469</v>
      </c>
      <c r="BB11" s="111" t="s">
        <v>515</v>
      </c>
    </row>
    <row r="12" spans="1:54" ht="8.85" customHeight="1" x14ac:dyDescent="0.3"/>
    <row r="13" spans="1:54" ht="8.85" customHeight="1" x14ac:dyDescent="0.3">
      <c r="B13" s="10" t="s">
        <v>283</v>
      </c>
    </row>
    <row r="14" spans="1:54" ht="8.85" customHeight="1" x14ac:dyDescent="0.3">
      <c r="A14" s="10">
        <v>1</v>
      </c>
      <c r="B14" s="21"/>
      <c r="C14" s="10" t="s">
        <v>84</v>
      </c>
      <c r="D14" s="21"/>
      <c r="E14" s="64">
        <v>19784127</v>
      </c>
      <c r="G14" s="65">
        <f>(E14/$AV14)</f>
        <v>124.30963481451694</v>
      </c>
      <c r="I14" s="66">
        <f>IF(G$60,G14/G$60*100,0)</f>
        <v>417.35252894965311</v>
      </c>
      <c r="K14" s="64">
        <v>42996943</v>
      </c>
      <c r="M14" s="65">
        <f>(K14/$AV14)</f>
        <v>270.16275635870113</v>
      </c>
      <c r="O14" s="66">
        <f>IF(M$60,M14/M$60*100,0)</f>
        <v>144.02821119078553</v>
      </c>
      <c r="Q14" s="64">
        <v>54507647</v>
      </c>
      <c r="S14" s="65">
        <f>(Q14/$AV14)</f>
        <v>342.48798004423446</v>
      </c>
      <c r="U14" s="66">
        <f>IF(S$60,S14/S$60*100,0)</f>
        <v>138.01845150797925</v>
      </c>
      <c r="W14" s="64">
        <v>3183797</v>
      </c>
      <c r="Y14" s="64">
        <f t="shared" ref="Y14:Y57" si="0">(E14+K14+Q14)</f>
        <v>117288717</v>
      </c>
      <c r="AB14" s="64">
        <v>18312001</v>
      </c>
      <c r="AD14" s="66">
        <f t="shared" ref="AD14:AD57" si="1">IF($Y14,AB14/$Y14*100,0)</f>
        <v>15.612755828849249</v>
      </c>
      <c r="AF14" s="64">
        <v>14559789</v>
      </c>
      <c r="AH14" s="66">
        <f t="shared" ref="AH14:AH57" si="2">IF($Y14,AF14/$Y14*100,0)</f>
        <v>12.413631398150599</v>
      </c>
      <c r="AJ14" s="64">
        <v>2776493</v>
      </c>
      <c r="AL14" s="66">
        <f t="shared" ref="AL14:AL57" si="3">IF($Y14,AJ14/$Y14*100,0)</f>
        <v>2.3672294070707585</v>
      </c>
      <c r="AN14" s="64">
        <v>5991098</v>
      </c>
      <c r="AP14" s="64">
        <v>4279286.8278000001</v>
      </c>
      <c r="AR14" s="64">
        <v>593377.2622</v>
      </c>
      <c r="AS14" s="21"/>
      <c r="AT14" s="10">
        <v>1</v>
      </c>
      <c r="AU14" s="21"/>
      <c r="AV14" s="96">
        <v>159152</v>
      </c>
      <c r="AW14" s="21"/>
      <c r="AX14" s="96">
        <f>IF(E14,AV14,0)</f>
        <v>159152</v>
      </c>
      <c r="AY14" s="21"/>
      <c r="AZ14" s="96">
        <f>IF(K14,AV14,0)</f>
        <v>159152</v>
      </c>
      <c r="BA14" s="21"/>
      <c r="BB14" s="96">
        <f>IF(Q14,AV14,0)</f>
        <v>159152</v>
      </c>
    </row>
    <row r="15" spans="1:54" ht="8.85" customHeight="1" x14ac:dyDescent="0.3">
      <c r="A15" s="10">
        <v>2</v>
      </c>
      <c r="B15" s="21"/>
      <c r="C15" s="10" t="s">
        <v>85</v>
      </c>
      <c r="D15" s="21"/>
      <c r="E15" s="70">
        <v>436982</v>
      </c>
      <c r="G15" s="66">
        <f>(E15/$AV15)</f>
        <v>25.677635444823128</v>
      </c>
      <c r="I15" s="66">
        <f>IF(G$60,G15/G$60*100,0)</f>
        <v>86.209135006586706</v>
      </c>
      <c r="K15" s="70">
        <v>9927272</v>
      </c>
      <c r="M15" s="66">
        <f>(K15/$AV15)</f>
        <v>583.33952285815019</v>
      </c>
      <c r="O15" s="66">
        <f>IF(M$60,M15/M$60*100,0)</f>
        <v>310.98789902259512</v>
      </c>
      <c r="Q15" s="70">
        <v>8237714</v>
      </c>
      <c r="S15" s="66">
        <f>(Q15/$AV15)</f>
        <v>484.05887883417557</v>
      </c>
      <c r="U15" s="66">
        <f>IF(S$60,S15/S$60*100,0)</f>
        <v>195.06978576810977</v>
      </c>
      <c r="W15" s="70">
        <v>94115</v>
      </c>
      <c r="Y15" s="70">
        <f t="shared" si="0"/>
        <v>18601968</v>
      </c>
      <c r="AB15" s="70">
        <v>5975842</v>
      </c>
      <c r="AD15" s="66">
        <f t="shared" si="1"/>
        <v>32.124783786317664</v>
      </c>
      <c r="AF15" s="70">
        <v>4051777</v>
      </c>
      <c r="AH15" s="66">
        <f t="shared" si="2"/>
        <v>21.781442694665422</v>
      </c>
      <c r="AJ15" s="70">
        <v>0</v>
      </c>
      <c r="AL15" s="66">
        <f t="shared" si="3"/>
        <v>0</v>
      </c>
      <c r="AN15" s="70">
        <v>6203704</v>
      </c>
      <c r="AP15" s="70">
        <v>820674.54394100013</v>
      </c>
      <c r="AR15" s="70">
        <v>647417.19605899998</v>
      </c>
      <c r="AS15" s="21"/>
      <c r="AT15" s="10">
        <v>2</v>
      </c>
      <c r="AU15" s="21"/>
      <c r="AV15" s="96">
        <v>17018</v>
      </c>
      <c r="AW15" s="21"/>
      <c r="AX15" s="96">
        <f>IF(E15,AV15,0)</f>
        <v>17018</v>
      </c>
      <c r="AY15" s="21"/>
      <c r="AZ15" s="96">
        <f>IF(K15,AV15,0)</f>
        <v>17018</v>
      </c>
      <c r="BA15" s="21"/>
      <c r="BB15" s="96">
        <f>IF(Q15,AV15,0)</f>
        <v>17018</v>
      </c>
    </row>
    <row r="16" spans="1:54" ht="8.85" customHeight="1" x14ac:dyDescent="0.3">
      <c r="A16" s="10">
        <v>3</v>
      </c>
      <c r="B16" s="21"/>
      <c r="C16" s="10" t="s">
        <v>87</v>
      </c>
      <c r="D16" s="21"/>
      <c r="E16" s="70">
        <v>575</v>
      </c>
      <c r="G16" s="66">
        <f>(E16/$AV16)</f>
        <v>8.9092035946699719E-2</v>
      </c>
      <c r="I16" s="66">
        <f>IF(G$60,G16/G$60*100,0)</f>
        <v>0.29911427675826707</v>
      </c>
      <c r="K16" s="70">
        <v>1347508</v>
      </c>
      <c r="M16" s="66">
        <f>(K16/$AV16)</f>
        <v>208.78648899907034</v>
      </c>
      <c r="O16" s="66">
        <f>IF(M$60,M16/M$60*100,0)</f>
        <v>111.30751305858972</v>
      </c>
      <c r="Q16" s="70">
        <v>5586710</v>
      </c>
      <c r="S16" s="66">
        <f>(Q16/$AV16)</f>
        <v>865.61977068484657</v>
      </c>
      <c r="U16" s="66">
        <f>IF(S$60,S16/S$60*100,0)</f>
        <v>348.83414106732778</v>
      </c>
      <c r="W16" s="70">
        <v>65302</v>
      </c>
      <c r="Y16" s="70">
        <f t="shared" si="0"/>
        <v>6934793</v>
      </c>
      <c r="AB16" s="70">
        <v>4560809</v>
      </c>
      <c r="AD16" s="66">
        <f t="shared" si="1"/>
        <v>65.767053176641326</v>
      </c>
      <c r="AF16" s="70">
        <v>818939</v>
      </c>
      <c r="AH16" s="66">
        <f t="shared" si="2"/>
        <v>11.809134028946502</v>
      </c>
      <c r="AJ16" s="70">
        <v>0</v>
      </c>
      <c r="AL16" s="66">
        <f t="shared" si="3"/>
        <v>0</v>
      </c>
      <c r="AN16" s="70">
        <v>703756</v>
      </c>
      <c r="AP16" s="70">
        <v>193841.95269999999</v>
      </c>
      <c r="AR16" s="70">
        <v>194706.7873</v>
      </c>
      <c r="AS16" s="21"/>
      <c r="AT16" s="10">
        <v>3</v>
      </c>
      <c r="AU16" s="21"/>
      <c r="AV16" s="96">
        <v>6454</v>
      </c>
      <c r="AW16" s="21"/>
      <c r="AX16" s="96">
        <f>IF(E16,AV16,0)</f>
        <v>6454</v>
      </c>
      <c r="AY16" s="21"/>
      <c r="AZ16" s="96">
        <f>IF(K16,AV16,0)</f>
        <v>6454</v>
      </c>
      <c r="BA16" s="21"/>
      <c r="BB16" s="96">
        <f>IF(Q16,AV16,0)</f>
        <v>6454</v>
      </c>
    </row>
    <row r="17" spans="1:54" ht="8.85" customHeight="1" x14ac:dyDescent="0.3">
      <c r="A17" s="10">
        <v>4</v>
      </c>
      <c r="B17" s="21"/>
      <c r="C17" s="10" t="s">
        <v>88</v>
      </c>
      <c r="D17" s="21"/>
      <c r="E17" s="70">
        <v>1304913</v>
      </c>
      <c r="G17" s="66">
        <f>(E17/$AV17)</f>
        <v>26.532868384132083</v>
      </c>
      <c r="I17" s="66">
        <f>IF(G$60,G17/G$60*100,0)</f>
        <v>89.080462161510951</v>
      </c>
      <c r="K17" s="70">
        <v>24493564</v>
      </c>
      <c r="M17" s="66">
        <f>(K17/$AV17)</f>
        <v>498.02899493706917</v>
      </c>
      <c r="O17" s="66">
        <f>IF(M$60,M17/M$60*100,0)</f>
        <v>265.50745272487904</v>
      </c>
      <c r="Q17" s="70">
        <v>33691320</v>
      </c>
      <c r="S17" s="66">
        <f>(Q17/$AV17)</f>
        <v>685.04747768447169</v>
      </c>
      <c r="U17" s="66">
        <f>IF(S$60,S17/S$60*100,0)</f>
        <v>276.0657237291835</v>
      </c>
      <c r="W17" s="70">
        <v>1706097</v>
      </c>
      <c r="Y17" s="70">
        <f t="shared" si="0"/>
        <v>59489797</v>
      </c>
      <c r="AB17" s="70">
        <v>20827291</v>
      </c>
      <c r="AD17" s="66">
        <f t="shared" si="1"/>
        <v>35.009853874606428</v>
      </c>
      <c r="AF17" s="70">
        <v>8785092</v>
      </c>
      <c r="AH17" s="66">
        <f t="shared" si="2"/>
        <v>14.76739280182785</v>
      </c>
      <c r="AJ17" s="70">
        <v>803045</v>
      </c>
      <c r="AL17" s="66">
        <f t="shared" si="3"/>
        <v>1.3498869394360178</v>
      </c>
      <c r="AN17" s="70">
        <v>15520140</v>
      </c>
      <c r="AP17" s="70">
        <v>1353782.328892</v>
      </c>
      <c r="AR17" s="70">
        <v>594613.441108</v>
      </c>
      <c r="AS17" s="21"/>
      <c r="AT17" s="10">
        <v>4</v>
      </c>
      <c r="AU17" s="21"/>
      <c r="AV17" s="96">
        <v>49181</v>
      </c>
      <c r="AW17" s="21"/>
      <c r="AX17" s="96">
        <f>IF(E17,AV17,0)</f>
        <v>49181</v>
      </c>
      <c r="AY17" s="21"/>
      <c r="AZ17" s="96">
        <f>IF(K17,AV17,0)</f>
        <v>49181</v>
      </c>
      <c r="BA17" s="21"/>
      <c r="BB17" s="96">
        <f>IF(Q17,AV17,0)</f>
        <v>49181</v>
      </c>
    </row>
    <row r="18" spans="1:54" ht="8.85" customHeight="1" x14ac:dyDescent="0.3">
      <c r="A18" s="10">
        <v>5</v>
      </c>
      <c r="B18" s="21"/>
      <c r="C18" s="10" t="s">
        <v>89</v>
      </c>
      <c r="D18" s="21"/>
      <c r="E18" s="70">
        <v>6787998</v>
      </c>
      <c r="G18" s="66">
        <f>(E18/$AV18)</f>
        <v>27.622120490752611</v>
      </c>
      <c r="I18" s="66">
        <f>IF(G$60,G18/G$60*100,0)</f>
        <v>92.737476535659241</v>
      </c>
      <c r="K18" s="70">
        <v>27543660</v>
      </c>
      <c r="M18" s="66">
        <f>(K18/$AV18)</f>
        <v>112.08228041262284</v>
      </c>
      <c r="O18" s="66">
        <f>IF(M$60,M18/M$60*100,0)</f>
        <v>59.752908104700595</v>
      </c>
      <c r="Q18" s="70">
        <v>27980371</v>
      </c>
      <c r="S18" s="66">
        <f>(Q18/$AV18)</f>
        <v>113.85937048566603</v>
      </c>
      <c r="U18" s="66">
        <f>IF(S$60,S18/S$60*100,0)</f>
        <v>45.883928545682949</v>
      </c>
      <c r="W18" s="70">
        <v>2010500</v>
      </c>
      <c r="Y18" s="70">
        <f t="shared" si="0"/>
        <v>62312029</v>
      </c>
      <c r="AB18" s="70">
        <v>18958238</v>
      </c>
      <c r="AD18" s="66">
        <f t="shared" si="1"/>
        <v>30.424684132818079</v>
      </c>
      <c r="AF18" s="70">
        <v>11820851</v>
      </c>
      <c r="AH18" s="66">
        <f t="shared" si="2"/>
        <v>18.970415808478968</v>
      </c>
      <c r="AJ18" s="70">
        <v>0</v>
      </c>
      <c r="AL18" s="66">
        <f t="shared" si="3"/>
        <v>0</v>
      </c>
      <c r="AN18" s="70">
        <v>8999118</v>
      </c>
      <c r="AP18" s="70">
        <v>3139468.9455000004</v>
      </c>
      <c r="AR18" s="70">
        <v>1730709.3544999999</v>
      </c>
      <c r="AS18" s="21"/>
      <c r="AT18" s="10">
        <v>5</v>
      </c>
      <c r="AU18" s="21"/>
      <c r="AV18" s="96">
        <v>245745</v>
      </c>
      <c r="AW18" s="21"/>
      <c r="AX18" s="96">
        <f>IF(E18,AV18,0)</f>
        <v>245745</v>
      </c>
      <c r="AY18" s="21"/>
      <c r="AZ18" s="96">
        <f>IF(K18,AV18,0)</f>
        <v>245745</v>
      </c>
      <c r="BA18" s="21"/>
      <c r="BB18" s="96">
        <f>IF(Q18,AV18,0)</f>
        <v>245745</v>
      </c>
    </row>
    <row r="19" spans="1:54" ht="8.85" customHeight="1" x14ac:dyDescent="0.3">
      <c r="A19" s="41"/>
      <c r="B19" s="21"/>
      <c r="D19" s="21"/>
      <c r="Y19" s="70"/>
      <c r="AS19" s="21"/>
      <c r="AT19" s="29"/>
      <c r="AU19" s="21"/>
      <c r="AV19" s="27"/>
      <c r="AW19" s="21"/>
      <c r="AX19" s="21"/>
      <c r="AY19" s="21"/>
      <c r="AZ19" s="21"/>
      <c r="BA19" s="21"/>
      <c r="BB19" s="21"/>
    </row>
    <row r="20" spans="1:54" ht="8.85" customHeight="1" x14ac:dyDescent="0.3">
      <c r="A20" s="10">
        <v>6</v>
      </c>
      <c r="B20" s="21"/>
      <c r="C20" s="10" t="s">
        <v>90</v>
      </c>
      <c r="D20" s="21"/>
      <c r="E20" s="70">
        <v>220340</v>
      </c>
      <c r="G20" s="66">
        <f>(E20/$AV20)</f>
        <v>12.814935442596255</v>
      </c>
      <c r="I20" s="66">
        <f>IF(G$60,G20/G$60*100,0)</f>
        <v>43.024386028278371</v>
      </c>
      <c r="K20" s="70">
        <v>1597258</v>
      </c>
      <c r="M20" s="66">
        <f>(K20/$AV20)</f>
        <v>92.896242875421663</v>
      </c>
      <c r="O20" s="66">
        <f>IF(M$60,M20/M$60*100,0)</f>
        <v>49.524515769772634</v>
      </c>
      <c r="Q20" s="70">
        <v>2813463</v>
      </c>
      <c r="S20" s="66">
        <f>(Q20/$AV20)</f>
        <v>163.63051064324765</v>
      </c>
      <c r="U20" s="66">
        <f>IF(S$60,S20/S$60*100,0)</f>
        <v>65.941087028876439</v>
      </c>
      <c r="W20" s="70">
        <v>174892</v>
      </c>
      <c r="Y20" s="70">
        <f t="shared" si="0"/>
        <v>4631061</v>
      </c>
      <c r="AB20" s="70">
        <v>1081927</v>
      </c>
      <c r="AD20" s="66">
        <f t="shared" si="1"/>
        <v>23.362400106584648</v>
      </c>
      <c r="AF20" s="70">
        <v>1064105</v>
      </c>
      <c r="AH20" s="66">
        <f t="shared" si="2"/>
        <v>22.977563888707145</v>
      </c>
      <c r="AJ20" s="70">
        <v>13616</v>
      </c>
      <c r="AL20" s="66">
        <f t="shared" si="3"/>
        <v>0.29401469771182026</v>
      </c>
      <c r="AN20" s="70">
        <v>517717</v>
      </c>
      <c r="AP20" s="70">
        <v>332666.98700000002</v>
      </c>
      <c r="AR20" s="70">
        <v>213070.70300000001</v>
      </c>
      <c r="AS20" s="21"/>
      <c r="AT20" s="10">
        <v>6</v>
      </c>
      <c r="AU20" s="21"/>
      <c r="AV20" s="96">
        <v>17194</v>
      </c>
      <c r="AW20" s="21"/>
      <c r="AX20" s="96">
        <f>IF(E20,AV20,0)</f>
        <v>17194</v>
      </c>
      <c r="AY20" s="21"/>
      <c r="AZ20" s="96">
        <f>IF(K20,AV20,0)</f>
        <v>17194</v>
      </c>
      <c r="BA20" s="21"/>
      <c r="BB20" s="96">
        <f>IF(Q20,AV20,0)</f>
        <v>17194</v>
      </c>
    </row>
    <row r="21" spans="1:54" ht="8.85" customHeight="1" x14ac:dyDescent="0.3">
      <c r="A21" s="10">
        <v>7</v>
      </c>
      <c r="B21" s="21"/>
      <c r="C21" s="10" t="s">
        <v>91</v>
      </c>
      <c r="D21" s="21"/>
      <c r="E21" s="70">
        <v>101156</v>
      </c>
      <c r="G21" s="66">
        <f>(E21/$AV21)</f>
        <v>17.765367053038286</v>
      </c>
      <c r="I21" s="66">
        <f>IF(G$60,G21/G$60*100,0)</f>
        <v>59.644780377381615</v>
      </c>
      <c r="K21" s="70">
        <v>2219479</v>
      </c>
      <c r="M21" s="66">
        <f>(K21/$AV21)</f>
        <v>389.79258868984897</v>
      </c>
      <c r="O21" s="66">
        <f>IF(M$60,M21/M$60*100,0)</f>
        <v>207.80484342514157</v>
      </c>
      <c r="Q21" s="70">
        <v>1968650</v>
      </c>
      <c r="S21" s="66">
        <f>(Q21/$AV21)</f>
        <v>345.74113101510363</v>
      </c>
      <c r="U21" s="66">
        <f>IF(S$60,S21/S$60*100,0)</f>
        <v>139.32943141291796</v>
      </c>
      <c r="W21" s="70">
        <v>28727</v>
      </c>
      <c r="Y21" s="70">
        <f t="shared" si="0"/>
        <v>4289285</v>
      </c>
      <c r="AB21" s="70">
        <v>1943903</v>
      </c>
      <c r="AD21" s="66">
        <f t="shared" si="1"/>
        <v>45.319977572019575</v>
      </c>
      <c r="AF21" s="70">
        <v>222781</v>
      </c>
      <c r="AH21" s="66">
        <f t="shared" si="2"/>
        <v>5.1938959523556951</v>
      </c>
      <c r="AJ21" s="70">
        <v>0</v>
      </c>
      <c r="AL21" s="66">
        <f t="shared" si="3"/>
        <v>0</v>
      </c>
      <c r="AN21" s="70">
        <v>1411177</v>
      </c>
      <c r="AP21" s="70">
        <v>252653.86900999997</v>
      </c>
      <c r="AR21" s="70">
        <v>228761.34099</v>
      </c>
      <c r="AS21" s="21"/>
      <c r="AT21" s="10">
        <v>7</v>
      </c>
      <c r="AU21" s="21"/>
      <c r="AV21" s="96">
        <v>5694</v>
      </c>
      <c r="AW21" s="21"/>
      <c r="AX21" s="96">
        <f>IF(E21,AV21,0)</f>
        <v>5694</v>
      </c>
      <c r="AY21" s="21"/>
      <c r="AZ21" s="96">
        <f>IF(K21,AV21,0)</f>
        <v>5694</v>
      </c>
      <c r="BA21" s="21"/>
      <c r="BB21" s="96">
        <f>IF(Q21,AV21,0)</f>
        <v>5694</v>
      </c>
    </row>
    <row r="22" spans="1:54" ht="8.85" customHeight="1" x14ac:dyDescent="0.3">
      <c r="A22" s="10">
        <v>8</v>
      </c>
      <c r="B22" s="21"/>
      <c r="C22" s="10" t="s">
        <v>92</v>
      </c>
      <c r="D22" s="21"/>
      <c r="E22" s="70">
        <v>578994</v>
      </c>
      <c r="G22" s="66">
        <f>(E22/$AV22)</f>
        <v>14.499499148552539</v>
      </c>
      <c r="I22" s="66">
        <f>IF(G$60,G22/G$60*100,0)</f>
        <v>48.680077350247821</v>
      </c>
      <c r="K22" s="70">
        <v>11258641</v>
      </c>
      <c r="M22" s="66">
        <f>(K22/$AV22)</f>
        <v>281.94533206450967</v>
      </c>
      <c r="O22" s="66">
        <f>IF(M$60,M22/M$60*100,0)</f>
        <v>150.30969619264283</v>
      </c>
      <c r="Q22" s="70">
        <v>13409882</v>
      </c>
      <c r="S22" s="66">
        <f>(Q22/$AV22)</f>
        <v>335.81794049884803</v>
      </c>
      <c r="U22" s="66">
        <f>IF(S$60,S22/S$60*100,0)</f>
        <v>135.33050745390668</v>
      </c>
      <c r="W22" s="70">
        <v>119724</v>
      </c>
      <c r="Y22" s="70">
        <f t="shared" si="0"/>
        <v>25247517</v>
      </c>
      <c r="AB22" s="70">
        <v>12199445</v>
      </c>
      <c r="AD22" s="66">
        <f t="shared" si="1"/>
        <v>48.319385229050447</v>
      </c>
      <c r="AF22" s="70">
        <v>2769315</v>
      </c>
      <c r="AH22" s="66">
        <f t="shared" si="2"/>
        <v>10.968662779789396</v>
      </c>
      <c r="AJ22" s="70">
        <v>0</v>
      </c>
      <c r="AL22" s="66">
        <f t="shared" si="3"/>
        <v>0</v>
      </c>
      <c r="AN22" s="70">
        <v>6115078</v>
      </c>
      <c r="AP22" s="70">
        <v>1362983.341429</v>
      </c>
      <c r="AR22" s="70">
        <v>1876298.658571</v>
      </c>
      <c r="AS22" s="21"/>
      <c r="AT22" s="10">
        <v>8</v>
      </c>
      <c r="AU22" s="21"/>
      <c r="AV22" s="96">
        <v>39932</v>
      </c>
      <c r="AW22" s="21"/>
      <c r="AX22" s="96">
        <f>IF(E22,AV22,0)</f>
        <v>39932</v>
      </c>
      <c r="AY22" s="21"/>
      <c r="AZ22" s="96">
        <f>IF(K22,AV22,0)</f>
        <v>39932</v>
      </c>
      <c r="BA22" s="21"/>
      <c r="BB22" s="96">
        <f>IF(Q22,AV22,0)</f>
        <v>39932</v>
      </c>
    </row>
    <row r="23" spans="1:54" ht="8.85" customHeight="1" x14ac:dyDescent="0.3">
      <c r="A23" s="10">
        <v>9</v>
      </c>
      <c r="B23" s="21"/>
      <c r="C23" s="10" t="s">
        <v>93</v>
      </c>
      <c r="D23" s="21"/>
      <c r="E23" s="70">
        <v>0</v>
      </c>
      <c r="G23" s="66">
        <v>0</v>
      </c>
      <c r="I23" s="66">
        <f>IF(G$60,G23/G$60*100,0)</f>
        <v>0</v>
      </c>
      <c r="K23" s="70">
        <v>0</v>
      </c>
      <c r="M23" s="66">
        <v>0</v>
      </c>
      <c r="O23" s="66">
        <f>IF(M$60,M23/M$60*100,0)</f>
        <v>0</v>
      </c>
      <c r="Q23" s="70">
        <v>0</v>
      </c>
      <c r="S23" s="66">
        <v>0</v>
      </c>
      <c r="U23" s="66">
        <f>IF(S$60,S23/S$60*100,0)</f>
        <v>0</v>
      </c>
      <c r="W23" s="70">
        <v>0</v>
      </c>
      <c r="Y23" s="70">
        <f t="shared" si="0"/>
        <v>0</v>
      </c>
      <c r="AB23" s="70">
        <v>0</v>
      </c>
      <c r="AD23" s="66">
        <f t="shared" si="1"/>
        <v>0</v>
      </c>
      <c r="AF23" s="70">
        <v>0</v>
      </c>
      <c r="AH23" s="66">
        <f t="shared" si="2"/>
        <v>0</v>
      </c>
      <c r="AJ23" s="70">
        <v>0</v>
      </c>
      <c r="AL23" s="66">
        <f t="shared" si="3"/>
        <v>0</v>
      </c>
      <c r="AN23" s="70">
        <v>0</v>
      </c>
      <c r="AP23" s="70">
        <v>0</v>
      </c>
      <c r="AR23" s="70">
        <v>0</v>
      </c>
      <c r="AS23" s="21"/>
      <c r="AT23" s="10">
        <v>9</v>
      </c>
      <c r="AU23" s="21"/>
      <c r="AV23" s="96">
        <v>0</v>
      </c>
      <c r="AW23" s="21"/>
      <c r="AX23" s="96">
        <f>IF(E23,AV23,0)</f>
        <v>0</v>
      </c>
      <c r="AY23" s="21"/>
      <c r="AZ23" s="96">
        <f>IF(K23,AV23,0)</f>
        <v>0</v>
      </c>
      <c r="BA23" s="21"/>
      <c r="BB23" s="96">
        <f>IF(Q23,AV23,0)</f>
        <v>0</v>
      </c>
    </row>
    <row r="24" spans="1:54" ht="8.85" customHeight="1" x14ac:dyDescent="0.3">
      <c r="A24" s="10">
        <v>10</v>
      </c>
      <c r="B24" s="21"/>
      <c r="C24" s="10" t="s">
        <v>94</v>
      </c>
      <c r="D24" s="21"/>
      <c r="E24" s="70">
        <v>1376041</v>
      </c>
      <c r="G24" s="66">
        <f>(E24/$AV24)</f>
        <v>57.47153656601094</v>
      </c>
      <c r="I24" s="66">
        <f>IF(G$60,G24/G$60*100,0)</f>
        <v>192.95279214870675</v>
      </c>
      <c r="K24" s="70">
        <v>2304592</v>
      </c>
      <c r="M24" s="66">
        <f>(K24/$AV24)</f>
        <v>96.253268178590815</v>
      </c>
      <c r="O24" s="66">
        <f>IF(M$60,M24/M$60*100,0)</f>
        <v>51.314201201822698</v>
      </c>
      <c r="Q24" s="70">
        <v>3269054</v>
      </c>
      <c r="S24" s="66">
        <f>(Q24/$AV24)</f>
        <v>136.53485361065864</v>
      </c>
      <c r="U24" s="66">
        <f>IF(S$60,S24/S$60*100,0)</f>
        <v>55.021869876361428</v>
      </c>
      <c r="W24" s="70">
        <v>946387</v>
      </c>
      <c r="Y24" s="70">
        <f t="shared" si="0"/>
        <v>6949687</v>
      </c>
      <c r="AB24" s="70">
        <v>126410</v>
      </c>
      <c r="AD24" s="66">
        <f t="shared" si="1"/>
        <v>1.8189308381801943</v>
      </c>
      <c r="AF24" s="70">
        <v>54461</v>
      </c>
      <c r="AH24" s="66">
        <f t="shared" si="2"/>
        <v>0.78364680308623968</v>
      </c>
      <c r="AJ24" s="70">
        <v>1428</v>
      </c>
      <c r="AL24" s="66">
        <f t="shared" si="3"/>
        <v>2.0547687975012399E-2</v>
      </c>
      <c r="AN24" s="70">
        <v>239185</v>
      </c>
      <c r="AP24" s="70">
        <v>24538.773000000001</v>
      </c>
      <c r="AR24" s="70">
        <v>26426.077000000001</v>
      </c>
      <c r="AS24" s="21"/>
      <c r="AT24" s="10">
        <v>10</v>
      </c>
      <c r="AU24" s="21"/>
      <c r="AV24" s="96">
        <v>23943</v>
      </c>
      <c r="AW24" s="21"/>
      <c r="AX24" s="96">
        <f>IF(E24,AV24,0)</f>
        <v>23943</v>
      </c>
      <c r="AY24" s="21"/>
      <c r="AZ24" s="96">
        <f>IF(K24,AV24,0)</f>
        <v>23943</v>
      </c>
      <c r="BA24" s="21"/>
      <c r="BB24" s="96">
        <f>IF(Q24,AV24,0)</f>
        <v>23943</v>
      </c>
    </row>
    <row r="25" spans="1:54" ht="8.85" customHeight="1" x14ac:dyDescent="0.3">
      <c r="A25" s="41"/>
      <c r="B25" s="21"/>
      <c r="D25" s="21"/>
      <c r="Y25" s="70"/>
      <c r="AS25" s="21"/>
      <c r="AT25" s="29"/>
      <c r="AU25" s="21"/>
      <c r="AV25" s="27"/>
      <c r="AW25" s="21"/>
      <c r="AX25" s="21"/>
      <c r="AY25" s="21"/>
      <c r="AZ25" s="21"/>
      <c r="BA25" s="21"/>
      <c r="BB25" s="21"/>
    </row>
    <row r="26" spans="1:54" ht="8.85" customHeight="1" x14ac:dyDescent="0.3">
      <c r="A26" s="10">
        <v>11</v>
      </c>
      <c r="B26" s="21"/>
      <c r="C26" s="10" t="s">
        <v>95</v>
      </c>
      <c r="D26" s="21"/>
      <c r="E26" s="70">
        <v>259397</v>
      </c>
      <c r="G26" s="66">
        <f>(E26/$AV26)</f>
        <v>18.100411694927082</v>
      </c>
      <c r="I26" s="66">
        <f>IF(G$60,G26/G$60*100,0)</f>
        <v>60.769646754891006</v>
      </c>
      <c r="K26" s="70">
        <v>1037813</v>
      </c>
      <c r="M26" s="66">
        <f>(K26/$AV26)</f>
        <v>72.417347009978371</v>
      </c>
      <c r="O26" s="66">
        <f>IF(M$60,M26/M$60*100,0)</f>
        <v>38.60687938488914</v>
      </c>
      <c r="Q26" s="70">
        <v>1865690</v>
      </c>
      <c r="S26" s="66">
        <f>(Q26/$AV26)</f>
        <v>130.18561161119251</v>
      </c>
      <c r="U26" s="66">
        <f>IF(S$60,S26/S$60*100,0)</f>
        <v>52.463203295120941</v>
      </c>
      <c r="W26" s="70">
        <v>489941</v>
      </c>
      <c r="Y26" s="70">
        <f t="shared" si="0"/>
        <v>3162900</v>
      </c>
      <c r="AB26" s="70">
        <v>56933</v>
      </c>
      <c r="AD26" s="66">
        <f t="shared" si="1"/>
        <v>1.8000252932435421</v>
      </c>
      <c r="AF26" s="70">
        <v>40353</v>
      </c>
      <c r="AH26" s="66">
        <f t="shared" si="2"/>
        <v>1.2758228208289861</v>
      </c>
      <c r="AJ26" s="70">
        <v>643</v>
      </c>
      <c r="AL26" s="66">
        <f t="shared" si="3"/>
        <v>2.03294444971387E-2</v>
      </c>
      <c r="AN26" s="70">
        <v>113305</v>
      </c>
      <c r="AP26" s="70">
        <v>34780.253080000002</v>
      </c>
      <c r="AR26" s="70">
        <v>9934.3069200000009</v>
      </c>
      <c r="AS26" s="21"/>
      <c r="AT26" s="10">
        <v>11</v>
      </c>
      <c r="AU26" s="21"/>
      <c r="AV26" s="96">
        <v>14331</v>
      </c>
      <c r="AW26" s="21"/>
      <c r="AX26" s="96">
        <f>IF(E26,AV26,0)</f>
        <v>14331</v>
      </c>
      <c r="AY26" s="21"/>
      <c r="AZ26" s="96">
        <f>IF(K26,AV26,0)</f>
        <v>14331</v>
      </c>
      <c r="BA26" s="21"/>
      <c r="BB26" s="96">
        <f>IF(Q26,AV26,0)</f>
        <v>14331</v>
      </c>
    </row>
    <row r="27" spans="1:54" ht="8.85" customHeight="1" x14ac:dyDescent="0.3">
      <c r="A27" s="10">
        <v>12</v>
      </c>
      <c r="B27" s="21"/>
      <c r="C27" s="10" t="s">
        <v>96</v>
      </c>
      <c r="D27" s="21"/>
      <c r="E27" s="70">
        <v>110000</v>
      </c>
      <c r="G27" s="66">
        <f>(E27/$AV27)</f>
        <v>13.315579227696405</v>
      </c>
      <c r="I27" s="66">
        <f>IF(G$60,G27/G$60*100,0)</f>
        <v>44.70522878939051</v>
      </c>
      <c r="K27" s="70">
        <v>2157830</v>
      </c>
      <c r="M27" s="66">
        <f>(K27/$AV27)</f>
        <v>261.20687568091029</v>
      </c>
      <c r="O27" s="66">
        <f>IF(M$60,M27/M$60*100,0)</f>
        <v>139.25368382422391</v>
      </c>
      <c r="Q27" s="70">
        <v>2590262</v>
      </c>
      <c r="S27" s="66">
        <f>(Q27/$AV27)</f>
        <v>313.55308074083041</v>
      </c>
      <c r="U27" s="66">
        <f>IF(S$60,S27/S$60*100,0)</f>
        <v>126.35804229922587</v>
      </c>
      <c r="W27" s="70">
        <v>95676</v>
      </c>
      <c r="Y27" s="70">
        <f t="shared" si="0"/>
        <v>4858092</v>
      </c>
      <c r="AB27" s="70">
        <v>1936867</v>
      </c>
      <c r="AD27" s="66">
        <f t="shared" si="1"/>
        <v>39.868882680690284</v>
      </c>
      <c r="AF27" s="70">
        <v>1245309</v>
      </c>
      <c r="AH27" s="66">
        <f t="shared" si="2"/>
        <v>25.633705578239358</v>
      </c>
      <c r="AJ27" s="70">
        <v>0</v>
      </c>
      <c r="AL27" s="66">
        <f t="shared" si="3"/>
        <v>0</v>
      </c>
      <c r="AN27" s="70">
        <v>1276474</v>
      </c>
      <c r="AP27" s="70">
        <v>468446.61356500001</v>
      </c>
      <c r="AR27" s="70">
        <v>389108.146435</v>
      </c>
      <c r="AS27" s="21"/>
      <c r="AT27" s="10">
        <v>12</v>
      </c>
      <c r="AU27" s="21"/>
      <c r="AV27" s="96">
        <v>8261</v>
      </c>
      <c r="AW27" s="21"/>
      <c r="AX27" s="96">
        <f>IF(E27,AV27,0)</f>
        <v>8261</v>
      </c>
      <c r="AY27" s="21"/>
      <c r="AZ27" s="96">
        <f>IF(K27,AV27,0)</f>
        <v>8261</v>
      </c>
      <c r="BA27" s="21"/>
      <c r="BB27" s="96">
        <f>IF(Q27,AV27,0)</f>
        <v>8261</v>
      </c>
    </row>
    <row r="28" spans="1:54" ht="8.85" customHeight="1" x14ac:dyDescent="0.3">
      <c r="A28" s="10">
        <v>13</v>
      </c>
      <c r="B28" s="21"/>
      <c r="C28" s="10" t="s">
        <v>97</v>
      </c>
      <c r="D28" s="21"/>
      <c r="E28" s="70">
        <v>275891</v>
      </c>
      <c r="G28" s="66">
        <f>(E28/$AV28)</f>
        <v>9.6695289499509318</v>
      </c>
      <c r="I28" s="66">
        <f>IF(G$60,G28/G$60*100,0)</f>
        <v>32.464115649888669</v>
      </c>
      <c r="K28" s="70">
        <v>9074022</v>
      </c>
      <c r="M28" s="66">
        <f>(K28/$AV28)</f>
        <v>318.02965091826724</v>
      </c>
      <c r="O28" s="66">
        <f>IF(M$60,M28/M$60*100,0)</f>
        <v>169.54684037414594</v>
      </c>
      <c r="Q28" s="70">
        <v>9107004</v>
      </c>
      <c r="S28" s="66">
        <f>(Q28/$AV28)</f>
        <v>319.18561615028739</v>
      </c>
      <c r="U28" s="66">
        <f>IF(S$60,S28/S$60*100,0)</f>
        <v>128.62788492312382</v>
      </c>
      <c r="W28" s="70">
        <v>254265</v>
      </c>
      <c r="Y28" s="70">
        <f t="shared" si="0"/>
        <v>18456917</v>
      </c>
      <c r="AB28" s="70">
        <v>5747828</v>
      </c>
      <c r="AD28" s="66">
        <f t="shared" si="1"/>
        <v>31.141864050209467</v>
      </c>
      <c r="AF28" s="70">
        <v>3722465</v>
      </c>
      <c r="AH28" s="66">
        <f t="shared" si="2"/>
        <v>20.168400822304182</v>
      </c>
      <c r="AJ28" s="70">
        <v>0</v>
      </c>
      <c r="AL28" s="66">
        <f t="shared" si="3"/>
        <v>0</v>
      </c>
      <c r="AN28" s="70">
        <v>5758789</v>
      </c>
      <c r="AP28" s="70">
        <v>1053280.88849</v>
      </c>
      <c r="AR28" s="70">
        <v>481546.09151</v>
      </c>
      <c r="AS28" s="21"/>
      <c r="AT28" s="10">
        <v>13</v>
      </c>
      <c r="AU28" s="21"/>
      <c r="AV28" s="96">
        <v>28532</v>
      </c>
      <c r="AW28" s="21"/>
      <c r="AX28" s="96">
        <f>IF(E28,AV28,0)</f>
        <v>28532</v>
      </c>
      <c r="AY28" s="21"/>
      <c r="AZ28" s="96">
        <f>IF(K28,AV28,0)</f>
        <v>28532</v>
      </c>
      <c r="BA28" s="21"/>
      <c r="BB28" s="96">
        <f>IF(Q28,AV28,0)</f>
        <v>28532</v>
      </c>
    </row>
    <row r="29" spans="1:54" ht="8.85" customHeight="1" x14ac:dyDescent="0.3">
      <c r="A29" s="10">
        <v>14</v>
      </c>
      <c r="B29" s="21"/>
      <c r="C29" s="10" t="s">
        <v>98</v>
      </c>
      <c r="D29" s="21"/>
      <c r="E29" s="70">
        <v>115215</v>
      </c>
      <c r="G29" s="66">
        <f>(E29/$AV29)</f>
        <v>17.603514132925898</v>
      </c>
      <c r="I29" s="66">
        <f>IF(G$60,G29/G$60*100,0)</f>
        <v>59.101381423410096</v>
      </c>
      <c r="K29" s="70">
        <v>3959293</v>
      </c>
      <c r="M29" s="66">
        <f>(K29/$AV29)</f>
        <v>604.93399541634835</v>
      </c>
      <c r="O29" s="66">
        <f>IF(M$60,M29/M$60*100,0)</f>
        <v>322.50026770022396</v>
      </c>
      <c r="Q29" s="70">
        <v>3920117</v>
      </c>
      <c r="S29" s="66">
        <f>(Q29/$AV29)</f>
        <v>598.94835752482811</v>
      </c>
      <c r="U29" s="66">
        <f>IF(S$60,S29/S$60*100,0)</f>
        <v>241.36883527459122</v>
      </c>
      <c r="W29" s="70">
        <v>33955</v>
      </c>
      <c r="Y29" s="70">
        <f t="shared" si="0"/>
        <v>7994625</v>
      </c>
      <c r="AB29" s="70">
        <v>2848686</v>
      </c>
      <c r="AD29" s="66">
        <f t="shared" si="1"/>
        <v>35.63251559641634</v>
      </c>
      <c r="AF29" s="70">
        <v>1346572</v>
      </c>
      <c r="AH29" s="66">
        <f t="shared" si="2"/>
        <v>16.843466704191879</v>
      </c>
      <c r="AJ29" s="70">
        <v>13423</v>
      </c>
      <c r="AL29" s="66">
        <f t="shared" si="3"/>
        <v>0.16790030801945055</v>
      </c>
      <c r="AN29" s="70">
        <v>3167338</v>
      </c>
      <c r="AP29" s="70">
        <v>596967.43566000008</v>
      </c>
      <c r="AR29" s="70">
        <v>300441.66434000002</v>
      </c>
      <c r="AS29" s="21"/>
      <c r="AT29" s="10">
        <v>14</v>
      </c>
      <c r="AU29" s="21"/>
      <c r="AV29" s="96">
        <v>6545</v>
      </c>
      <c r="AW29" s="21"/>
      <c r="AX29" s="96">
        <f>IF(E29,AV29,0)</f>
        <v>6545</v>
      </c>
      <c r="AY29" s="21"/>
      <c r="AZ29" s="96">
        <f>IF(K29,AV29,0)</f>
        <v>6545</v>
      </c>
      <c r="BA29" s="21"/>
      <c r="BB29" s="96">
        <f>IF(Q29,AV29,0)</f>
        <v>6545</v>
      </c>
    </row>
    <row r="30" spans="1:54" ht="8.85" customHeight="1" x14ac:dyDescent="0.3">
      <c r="A30" s="10">
        <v>15</v>
      </c>
      <c r="B30" s="21"/>
      <c r="C30" s="10" t="s">
        <v>99</v>
      </c>
      <c r="D30" s="21"/>
      <c r="E30" s="70">
        <v>3025432</v>
      </c>
      <c r="G30" s="66">
        <f>(E30/$AV30)</f>
        <v>22.286299381965776</v>
      </c>
      <c r="I30" s="66">
        <f>IF(G$60,G30/G$60*100,0)</f>
        <v>74.823189866746389</v>
      </c>
      <c r="K30" s="70">
        <v>28736479</v>
      </c>
      <c r="M30" s="66">
        <f>(K30/$AV30)</f>
        <v>211.68209174014569</v>
      </c>
      <c r="O30" s="66">
        <f>IF(M$60,M30/M$60*100,0)</f>
        <v>112.85120652965608</v>
      </c>
      <c r="Q30" s="70">
        <v>37299786</v>
      </c>
      <c r="S30" s="66">
        <f>(Q30/$AV30)</f>
        <v>274.76214890278669</v>
      </c>
      <c r="U30" s="66">
        <f>IF(S$60,S30/S$60*100,0)</f>
        <v>110.72577297360783</v>
      </c>
      <c r="W30" s="70">
        <v>3855621</v>
      </c>
      <c r="Y30" s="70">
        <f t="shared" si="0"/>
        <v>69061697</v>
      </c>
      <c r="AB30" s="70">
        <v>22395488</v>
      </c>
      <c r="AD30" s="66">
        <f t="shared" si="1"/>
        <v>32.428232975508841</v>
      </c>
      <c r="AF30" s="70">
        <v>13907105</v>
      </c>
      <c r="AH30" s="66">
        <f t="shared" si="2"/>
        <v>20.137218753833981</v>
      </c>
      <c r="AJ30" s="70">
        <v>642893</v>
      </c>
      <c r="AL30" s="66">
        <f t="shared" si="3"/>
        <v>0.93089661552915504</v>
      </c>
      <c r="AN30" s="70">
        <v>15684841</v>
      </c>
      <c r="AP30" s="70">
        <v>2992663.7516900003</v>
      </c>
      <c r="AR30" s="70">
        <v>2280910.0183100002</v>
      </c>
      <c r="AS30" s="21"/>
      <c r="AT30" s="10">
        <v>15</v>
      </c>
      <c r="AU30" s="21"/>
      <c r="AV30" s="96">
        <v>135753</v>
      </c>
      <c r="AW30" s="21"/>
      <c r="AX30" s="96">
        <f>IF(E30,AV30,0)</f>
        <v>135753</v>
      </c>
      <c r="AY30" s="21"/>
      <c r="AZ30" s="96">
        <f>IF(K30,AV30,0)</f>
        <v>135753</v>
      </c>
      <c r="BA30" s="21"/>
      <c r="BB30" s="96">
        <f>IF(Q30,AV30,0)</f>
        <v>135753</v>
      </c>
    </row>
    <row r="31" spans="1:54" ht="8.85" customHeight="1" x14ac:dyDescent="0.3">
      <c r="A31" s="41"/>
      <c r="B31" s="21"/>
      <c r="D31" s="21"/>
      <c r="Y31" s="70"/>
      <c r="AS31" s="21"/>
      <c r="AT31" s="29"/>
      <c r="AU31" s="21"/>
      <c r="AV31" s="27"/>
      <c r="AW31" s="21"/>
      <c r="AX31" s="21"/>
      <c r="AY31" s="21"/>
      <c r="AZ31" s="21"/>
      <c r="BA31" s="21"/>
      <c r="BB31" s="21"/>
    </row>
    <row r="32" spans="1:54" ht="8.85" customHeight="1" x14ac:dyDescent="0.3">
      <c r="A32" s="10">
        <v>16</v>
      </c>
      <c r="B32" s="21"/>
      <c r="C32" s="10" t="s">
        <v>100</v>
      </c>
      <c r="D32" s="21"/>
      <c r="E32" s="70">
        <v>468888</v>
      </c>
      <c r="G32" s="66">
        <f>(E32/$AV32)</f>
        <v>8.6835935329740543</v>
      </c>
      <c r="I32" s="66">
        <f>IF(G$60,G32/G$60*100,0)</f>
        <v>29.153972873986341</v>
      </c>
      <c r="K32" s="70">
        <v>6830506</v>
      </c>
      <c r="M32" s="66">
        <f>(K32/$AV32)</f>
        <v>126.49787951182473</v>
      </c>
      <c r="O32" s="66">
        <f>IF(M$60,M32/M$60*100,0)</f>
        <v>67.438101206390982</v>
      </c>
      <c r="Q32" s="70">
        <v>11790754</v>
      </c>
      <c r="S32" s="66">
        <f>(Q32/$AV32)</f>
        <v>218.35942737559495</v>
      </c>
      <c r="U32" s="66">
        <f>IF(S$60,S32/S$60*100,0)</f>
        <v>87.996168609059524</v>
      </c>
      <c r="W32" s="70">
        <v>115139</v>
      </c>
      <c r="Y32" s="70">
        <f t="shared" si="0"/>
        <v>19090148</v>
      </c>
      <c r="AB32" s="70">
        <v>7238609</v>
      </c>
      <c r="AD32" s="66">
        <f t="shared" si="1"/>
        <v>37.918034998995296</v>
      </c>
      <c r="AF32" s="70">
        <v>3965135</v>
      </c>
      <c r="AH32" s="66">
        <f t="shared" si="2"/>
        <v>20.770582815806353</v>
      </c>
      <c r="AJ32" s="70">
        <v>0</v>
      </c>
      <c r="AL32" s="66">
        <f t="shared" si="3"/>
        <v>0</v>
      </c>
      <c r="AN32" s="70">
        <v>2861994</v>
      </c>
      <c r="AP32" s="70">
        <v>698304.97393999994</v>
      </c>
      <c r="AR32" s="70">
        <v>421696.27606</v>
      </c>
      <c r="AS32" s="21"/>
      <c r="AT32" s="10">
        <v>16</v>
      </c>
      <c r="AU32" s="21"/>
      <c r="AV32" s="96">
        <v>53997</v>
      </c>
      <c r="AW32" s="21"/>
      <c r="AX32" s="96">
        <f>IF(E32,AV32,0)</f>
        <v>53997</v>
      </c>
      <c r="AY32" s="21"/>
      <c r="AZ32" s="96">
        <f>IF(K32,AV32,0)</f>
        <v>53997</v>
      </c>
      <c r="BA32" s="21"/>
      <c r="BB32" s="96">
        <f>IF(Q32,AV32,0)</f>
        <v>53997</v>
      </c>
    </row>
    <row r="33" spans="1:54" ht="8.85" customHeight="1" x14ac:dyDescent="0.3">
      <c r="A33" s="10">
        <v>17</v>
      </c>
      <c r="B33" s="21"/>
      <c r="C33" s="10" t="s">
        <v>101</v>
      </c>
      <c r="D33" s="21"/>
      <c r="E33" s="70">
        <v>0</v>
      </c>
      <c r="G33" s="66">
        <v>0</v>
      </c>
      <c r="I33" s="66">
        <f>IF(G$60,G33/G$60*100,0)</f>
        <v>0</v>
      </c>
      <c r="K33" s="70">
        <v>0</v>
      </c>
      <c r="M33" s="66">
        <v>0</v>
      </c>
      <c r="O33" s="66">
        <f>IF(M$60,M33/M$60*100,0)</f>
        <v>0</v>
      </c>
      <c r="Q33" s="70">
        <v>0</v>
      </c>
      <c r="S33" s="66">
        <v>0</v>
      </c>
      <c r="U33" s="66">
        <f>IF(S$60,S33/S$60*100,0)</f>
        <v>0</v>
      </c>
      <c r="W33" s="70">
        <v>0</v>
      </c>
      <c r="Y33" s="70">
        <f t="shared" si="0"/>
        <v>0</v>
      </c>
      <c r="AB33" s="70">
        <v>0</v>
      </c>
      <c r="AD33" s="66">
        <f t="shared" si="1"/>
        <v>0</v>
      </c>
      <c r="AF33" s="70">
        <v>0</v>
      </c>
      <c r="AH33" s="66">
        <f t="shared" si="2"/>
        <v>0</v>
      </c>
      <c r="AJ33" s="70">
        <v>0</v>
      </c>
      <c r="AL33" s="66">
        <f t="shared" si="3"/>
        <v>0</v>
      </c>
      <c r="AN33" s="70">
        <v>0</v>
      </c>
      <c r="AP33" s="70">
        <v>0</v>
      </c>
      <c r="AR33" s="70">
        <v>0</v>
      </c>
      <c r="AS33" s="21"/>
      <c r="AT33" s="10">
        <v>17</v>
      </c>
      <c r="AU33" s="21"/>
      <c r="AV33" s="96">
        <v>0</v>
      </c>
      <c r="AW33" s="21"/>
      <c r="AX33" s="96">
        <f>IF(E33,AV33,0)</f>
        <v>0</v>
      </c>
      <c r="AY33" s="21"/>
      <c r="AZ33" s="96">
        <f>IF(K33,AV33,0)</f>
        <v>0</v>
      </c>
      <c r="BA33" s="21"/>
      <c r="BB33" s="96">
        <f>IF(Q33,AV33,0)</f>
        <v>0</v>
      </c>
    </row>
    <row r="34" spans="1:54" ht="8.85" customHeight="1" x14ac:dyDescent="0.3">
      <c r="A34" s="10">
        <v>18</v>
      </c>
      <c r="B34" s="21"/>
      <c r="C34" s="10" t="s">
        <v>102</v>
      </c>
      <c r="D34" s="21"/>
      <c r="E34" s="70">
        <v>50707</v>
      </c>
      <c r="G34" s="66">
        <f>(E34/$AV34)</f>
        <v>6.8227933261571581</v>
      </c>
      <c r="I34" s="66">
        <f>IF(G$60,G34/G$60*100,0)</f>
        <v>22.906591700806541</v>
      </c>
      <c r="K34" s="70">
        <v>1485006</v>
      </c>
      <c r="M34" s="66">
        <f>(K34/$AV34)</f>
        <v>199.81243272335846</v>
      </c>
      <c r="O34" s="66">
        <f>IF(M$60,M34/M$60*100,0)</f>
        <v>106.52329598168026</v>
      </c>
      <c r="Q34" s="70">
        <v>1547657</v>
      </c>
      <c r="S34" s="66">
        <f>(Q34/$AV34)</f>
        <v>208.24233046286329</v>
      </c>
      <c r="U34" s="66">
        <f>IF(S$60,S34/S$60*100,0)</f>
        <v>83.919102752701491</v>
      </c>
      <c r="W34" s="70">
        <v>40798</v>
      </c>
      <c r="Y34" s="70">
        <f t="shared" si="0"/>
        <v>3083370</v>
      </c>
      <c r="AB34" s="70">
        <v>1441082</v>
      </c>
      <c r="AD34" s="66">
        <f t="shared" si="1"/>
        <v>46.737238800403453</v>
      </c>
      <c r="AF34" s="70">
        <v>293530</v>
      </c>
      <c r="AH34" s="66">
        <f t="shared" si="2"/>
        <v>9.5197786837129517</v>
      </c>
      <c r="AJ34" s="70">
        <v>0</v>
      </c>
      <c r="AL34" s="66">
        <f t="shared" si="3"/>
        <v>0</v>
      </c>
      <c r="AN34" s="70">
        <v>793868</v>
      </c>
      <c r="AP34" s="70">
        <v>193697.35473000002</v>
      </c>
      <c r="AR34" s="70">
        <v>67746.865269999995</v>
      </c>
      <c r="AS34" s="21"/>
      <c r="AT34" s="10">
        <v>18</v>
      </c>
      <c r="AU34" s="21"/>
      <c r="AV34" s="96">
        <v>7432</v>
      </c>
      <c r="AW34" s="21"/>
      <c r="AX34" s="96">
        <f>IF(E34,AV34,0)</f>
        <v>7432</v>
      </c>
      <c r="AY34" s="21"/>
      <c r="AZ34" s="96">
        <f>IF(K34,AV34,0)</f>
        <v>7432</v>
      </c>
      <c r="BA34" s="21"/>
      <c r="BB34" s="96">
        <f>IF(Q34,AV34,0)</f>
        <v>7432</v>
      </c>
    </row>
    <row r="35" spans="1:54" ht="8.85" customHeight="1" x14ac:dyDescent="0.3">
      <c r="A35" s="10">
        <v>19</v>
      </c>
      <c r="B35" s="21"/>
      <c r="C35" s="10" t="s">
        <v>103</v>
      </c>
      <c r="D35" s="21"/>
      <c r="E35" s="70">
        <v>767429</v>
      </c>
      <c r="G35" s="66">
        <f>(E35/$AV35)</f>
        <v>9.4998824010002103</v>
      </c>
      <c r="I35" s="66">
        <f>IF(G$60,G35/G$60*100,0)</f>
        <v>31.894550657297316</v>
      </c>
      <c r="K35" s="70">
        <v>23719018</v>
      </c>
      <c r="M35" s="66">
        <f>(K35/$AV35)</f>
        <v>293.61397818848025</v>
      </c>
      <c r="O35" s="66">
        <f>IF(M$60,M35/M$60*100,0)</f>
        <v>156.53044345960654</v>
      </c>
      <c r="Q35" s="70">
        <v>31551872</v>
      </c>
      <c r="S35" s="66">
        <f>(Q35/$AV35)</f>
        <v>390.57564091454884</v>
      </c>
      <c r="U35" s="66">
        <f>IF(S$60,S35/S$60*100,0)</f>
        <v>157.3971885051271</v>
      </c>
      <c r="W35" s="70">
        <v>560257</v>
      </c>
      <c r="Y35" s="70">
        <f t="shared" si="0"/>
        <v>56038319</v>
      </c>
      <c r="AB35" s="70">
        <v>16421875</v>
      </c>
      <c r="AD35" s="66">
        <f t="shared" si="1"/>
        <v>29.304724504673313</v>
      </c>
      <c r="AF35" s="70">
        <v>12642307</v>
      </c>
      <c r="AH35" s="66">
        <f t="shared" si="2"/>
        <v>22.560111055436906</v>
      </c>
      <c r="AJ35" s="70">
        <v>0</v>
      </c>
      <c r="AL35" s="66">
        <f t="shared" si="3"/>
        <v>0</v>
      </c>
      <c r="AN35" s="70">
        <v>20368133</v>
      </c>
      <c r="AP35" s="70">
        <v>1550904.4547440002</v>
      </c>
      <c r="AR35" s="70">
        <v>1897810.495256</v>
      </c>
      <c r="AS35" s="21"/>
      <c r="AT35" s="10">
        <v>19</v>
      </c>
      <c r="AU35" s="21"/>
      <c r="AV35" s="96">
        <v>80783</v>
      </c>
      <c r="AW35" s="21"/>
      <c r="AX35" s="96">
        <f>IF(E35,AV35,0)</f>
        <v>80783</v>
      </c>
      <c r="AY35" s="21"/>
      <c r="AZ35" s="96">
        <f>IF(K35,AV35,0)</f>
        <v>80783</v>
      </c>
      <c r="BA35" s="21"/>
      <c r="BB35" s="96">
        <f>IF(Q35,AV35,0)</f>
        <v>80783</v>
      </c>
    </row>
    <row r="36" spans="1:54" ht="8.85" customHeight="1" x14ac:dyDescent="0.3">
      <c r="A36" s="10">
        <v>20</v>
      </c>
      <c r="B36" s="21"/>
      <c r="C36" s="10" t="s">
        <v>104</v>
      </c>
      <c r="D36" s="21"/>
      <c r="E36" s="70">
        <v>602302</v>
      </c>
      <c r="G36" s="66">
        <f>(E36/$AV36)</f>
        <v>14.423976818258017</v>
      </c>
      <c r="I36" s="66">
        <f>IF(G$60,G36/G$60*100,0)</f>
        <v>48.426521496853034</v>
      </c>
      <c r="K36" s="70">
        <v>4724351</v>
      </c>
      <c r="M36" s="66">
        <f>(K36/$AV36)</f>
        <v>113.13913834806141</v>
      </c>
      <c r="O36" s="66">
        <f>IF(M$60,M36/M$60*100,0)</f>
        <v>60.31633646164962</v>
      </c>
      <c r="Q36" s="70">
        <v>7221877</v>
      </c>
      <c r="S36" s="66">
        <f>(Q36/$AV36)</f>
        <v>172.95009220011016</v>
      </c>
      <c r="U36" s="66">
        <f>IF(S$60,S36/S$60*100,0)</f>
        <v>69.696763987274664</v>
      </c>
      <c r="W36" s="70">
        <v>1366071</v>
      </c>
      <c r="Y36" s="70">
        <f t="shared" si="0"/>
        <v>12548530</v>
      </c>
      <c r="AB36" s="70">
        <v>3223074</v>
      </c>
      <c r="AD36" s="66">
        <f t="shared" si="1"/>
        <v>25.684873048875044</v>
      </c>
      <c r="AF36" s="70">
        <v>2675160</v>
      </c>
      <c r="AH36" s="66">
        <f t="shared" si="2"/>
        <v>21.318513005108965</v>
      </c>
      <c r="AJ36" s="70">
        <v>31138</v>
      </c>
      <c r="AL36" s="66">
        <f t="shared" si="3"/>
        <v>0.24814061886133273</v>
      </c>
      <c r="AN36" s="70">
        <v>92814</v>
      </c>
      <c r="AP36" s="70">
        <v>350284.70723</v>
      </c>
      <c r="AR36" s="70">
        <v>137235.57277</v>
      </c>
      <c r="AS36" s="21"/>
      <c r="AT36" s="10">
        <v>20</v>
      </c>
      <c r="AU36" s="21"/>
      <c r="AV36" s="96">
        <v>41757</v>
      </c>
      <c r="AW36" s="21"/>
      <c r="AX36" s="96">
        <f>IF(E36,AV36,0)</f>
        <v>41757</v>
      </c>
      <c r="AY36" s="21"/>
      <c r="AZ36" s="96">
        <f>IF(K36,AV36,0)</f>
        <v>41757</v>
      </c>
      <c r="BA36" s="21"/>
      <c r="BB36" s="96">
        <f>IF(Q36,AV36,0)</f>
        <v>41757</v>
      </c>
    </row>
    <row r="37" spans="1:54" ht="8.85" customHeight="1" x14ac:dyDescent="0.3">
      <c r="A37" s="41"/>
      <c r="B37" s="21"/>
      <c r="D37" s="21"/>
      <c r="Y37" s="70"/>
      <c r="AS37" s="21"/>
      <c r="AT37" s="29"/>
      <c r="AU37" s="21"/>
      <c r="AV37" s="27"/>
      <c r="AW37" s="21"/>
      <c r="AX37" s="21"/>
      <c r="AY37" s="21"/>
      <c r="AZ37" s="21"/>
      <c r="BA37" s="21"/>
      <c r="BB37" s="21"/>
    </row>
    <row r="38" spans="1:54" ht="8.85" customHeight="1" x14ac:dyDescent="0.3">
      <c r="A38" s="10">
        <v>21</v>
      </c>
      <c r="B38" s="21"/>
      <c r="C38" s="10" t="s">
        <v>105</v>
      </c>
      <c r="D38" s="21"/>
      <c r="E38" s="70">
        <v>28995</v>
      </c>
      <c r="G38" s="66">
        <f>(E38/$AV38)</f>
        <v>1.7429069487857658</v>
      </c>
      <c r="I38" s="66">
        <f>IF(G$60,G38/G$60*100,0)</f>
        <v>5.8515707481968722</v>
      </c>
      <c r="K38" s="70">
        <v>1789812</v>
      </c>
      <c r="M38" s="66">
        <f>(K38/$AV38)</f>
        <v>107.58667949026209</v>
      </c>
      <c r="O38" s="66">
        <f>IF(M$60,M38/M$60*100,0)</f>
        <v>57.356229273753321</v>
      </c>
      <c r="Q38" s="70">
        <v>2951773</v>
      </c>
      <c r="S38" s="66">
        <f>(Q38/$AV38)</f>
        <v>177.43285645587881</v>
      </c>
      <c r="U38" s="66">
        <f>IF(S$60,S38/S$60*100,0)</f>
        <v>71.503262951053188</v>
      </c>
      <c r="W38" s="70">
        <v>457221</v>
      </c>
      <c r="Y38" s="70">
        <f t="shared" si="0"/>
        <v>4770580</v>
      </c>
      <c r="AB38" s="70">
        <v>1384828</v>
      </c>
      <c r="AD38" s="66">
        <f t="shared" si="1"/>
        <v>29.028503871646631</v>
      </c>
      <c r="AF38" s="70">
        <v>878498</v>
      </c>
      <c r="AH38" s="66">
        <f t="shared" si="2"/>
        <v>18.414909717476704</v>
      </c>
      <c r="AJ38" s="70">
        <v>11794</v>
      </c>
      <c r="AL38" s="66">
        <f t="shared" si="3"/>
        <v>0.24722360803088933</v>
      </c>
      <c r="AN38" s="70">
        <v>35154</v>
      </c>
      <c r="AP38" s="70">
        <v>125399.10370000001</v>
      </c>
      <c r="AR38" s="70">
        <v>50624.096299999997</v>
      </c>
      <c r="AS38" s="21"/>
      <c r="AT38" s="10">
        <v>21</v>
      </c>
      <c r="AU38" s="21"/>
      <c r="AV38" s="96">
        <v>16636</v>
      </c>
      <c r="AW38" s="21"/>
      <c r="AX38" s="96">
        <f>IF(E38,AV38,0)</f>
        <v>16636</v>
      </c>
      <c r="AY38" s="21"/>
      <c r="AZ38" s="96">
        <f>IF(K38,AV38,0)</f>
        <v>16636</v>
      </c>
      <c r="BA38" s="21"/>
      <c r="BB38" s="96">
        <f>IF(Q38,AV38,0)</f>
        <v>16636</v>
      </c>
    </row>
    <row r="39" spans="1:54" ht="8.85" customHeight="1" x14ac:dyDescent="0.3">
      <c r="A39" s="10">
        <v>22</v>
      </c>
      <c r="B39" s="21"/>
      <c r="C39" s="10" t="s">
        <v>106</v>
      </c>
      <c r="D39" s="21"/>
      <c r="E39" s="70">
        <v>191178</v>
      </c>
      <c r="G39" s="66">
        <f>(E39/$AV39)</f>
        <v>14.943953724693191</v>
      </c>
      <c r="I39" s="66">
        <f>IF(G$60,G39/G$60*100,0)</f>
        <v>50.172272558063568</v>
      </c>
      <c r="K39" s="70">
        <v>4590162</v>
      </c>
      <c r="M39" s="66">
        <f>(K39/$AV39)</f>
        <v>358.80262643633239</v>
      </c>
      <c r="O39" s="66">
        <f>IF(M$60,M39/M$60*100,0)</f>
        <v>191.28358457953755</v>
      </c>
      <c r="Q39" s="70">
        <v>3286078</v>
      </c>
      <c r="S39" s="66">
        <f>(Q39/$AV39)</f>
        <v>256.86531697021809</v>
      </c>
      <c r="U39" s="66">
        <f>IF(S$60,S39/S$60*100,0)</f>
        <v>103.51356940981373</v>
      </c>
      <c r="W39" s="70">
        <v>76129</v>
      </c>
      <c r="Y39" s="70">
        <f t="shared" si="0"/>
        <v>8067418</v>
      </c>
      <c r="AB39" s="70">
        <v>2650759</v>
      </c>
      <c r="AD39" s="66">
        <f t="shared" si="1"/>
        <v>32.857588388255074</v>
      </c>
      <c r="AF39" s="70">
        <v>1869482</v>
      </c>
      <c r="AH39" s="66">
        <f t="shared" si="2"/>
        <v>23.173238327306208</v>
      </c>
      <c r="AJ39" s="70">
        <v>69394</v>
      </c>
      <c r="AL39" s="66">
        <f t="shared" si="3"/>
        <v>0.86017608112037824</v>
      </c>
      <c r="AN39" s="70">
        <v>2900866</v>
      </c>
      <c r="AP39" s="70">
        <v>526495.94790000003</v>
      </c>
      <c r="AR39" s="70">
        <v>705759.95210000011</v>
      </c>
      <c r="AS39" s="21"/>
      <c r="AT39" s="10">
        <v>22</v>
      </c>
      <c r="AU39" s="21"/>
      <c r="AV39" s="96">
        <v>12793</v>
      </c>
      <c r="AW39" s="21"/>
      <c r="AX39" s="96">
        <f>IF(E39,AV39,0)</f>
        <v>12793</v>
      </c>
      <c r="AY39" s="21"/>
      <c r="AZ39" s="96">
        <f>IF(K39,AV39,0)</f>
        <v>12793</v>
      </c>
      <c r="BA39" s="21"/>
      <c r="BB39" s="96">
        <f>IF(Q39,AV39,0)</f>
        <v>12793</v>
      </c>
    </row>
    <row r="40" spans="1:54" ht="8.85" customHeight="1" x14ac:dyDescent="0.3">
      <c r="A40" s="10">
        <v>23</v>
      </c>
      <c r="B40" s="21"/>
      <c r="C40" s="10" t="s">
        <v>107</v>
      </c>
      <c r="D40" s="21"/>
      <c r="E40" s="70">
        <v>2184374</v>
      </c>
      <c r="G40" s="66">
        <f>(E40/$AV40)</f>
        <v>12.068364640883978</v>
      </c>
      <c r="I40" s="66">
        <f>IF(G$60,G40/G$60*100,0)</f>
        <v>40.517877079076612</v>
      </c>
      <c r="K40" s="70">
        <v>26095644</v>
      </c>
      <c r="M40" s="66">
        <f>(K40/$AV40)</f>
        <v>144.17482872928176</v>
      </c>
      <c r="O40" s="66">
        <f>IF(M$60,M40/M$60*100,0)</f>
        <v>76.861973724630815</v>
      </c>
      <c r="Q40" s="70">
        <v>53639152</v>
      </c>
      <c r="S40" s="66">
        <f>(Q40/$AV40)</f>
        <v>296.34890607734809</v>
      </c>
      <c r="U40" s="66">
        <f>IF(S$60,S40/S$60*100,0)</f>
        <v>119.42497111167658</v>
      </c>
      <c r="W40" s="70">
        <v>2367768</v>
      </c>
      <c r="Y40" s="70">
        <f t="shared" si="0"/>
        <v>81919170</v>
      </c>
      <c r="AB40" s="70">
        <v>23625143</v>
      </c>
      <c r="AD40" s="66">
        <f t="shared" si="1"/>
        <v>28.839578086545554</v>
      </c>
      <c r="AF40" s="70">
        <v>21014754</v>
      </c>
      <c r="AH40" s="66">
        <f t="shared" si="2"/>
        <v>25.653035791256183</v>
      </c>
      <c r="AJ40" s="70">
        <v>432825</v>
      </c>
      <c r="AL40" s="66">
        <f t="shared" si="3"/>
        <v>0.52835618329629075</v>
      </c>
      <c r="AN40" s="70">
        <v>13869089</v>
      </c>
      <c r="AP40" s="70">
        <v>5202542.9164509997</v>
      </c>
      <c r="AR40" s="70">
        <v>3802503.4635489997</v>
      </c>
      <c r="AS40" s="21"/>
      <c r="AT40" s="10">
        <v>23</v>
      </c>
      <c r="AU40" s="21"/>
      <c r="AV40" s="96">
        <v>181000</v>
      </c>
      <c r="AW40" s="21"/>
      <c r="AX40" s="96">
        <f>IF(E40,AV40,0)</f>
        <v>181000</v>
      </c>
      <c r="AY40" s="21"/>
      <c r="AZ40" s="96">
        <f>IF(K40,AV40,0)</f>
        <v>181000</v>
      </c>
      <c r="BA40" s="21"/>
      <c r="BB40" s="96">
        <f>IF(Q40,AV40,0)</f>
        <v>181000</v>
      </c>
    </row>
    <row r="41" spans="1:54" ht="8.85" customHeight="1" x14ac:dyDescent="0.3">
      <c r="A41" s="10">
        <v>24</v>
      </c>
      <c r="B41" s="21"/>
      <c r="C41" s="10" t="s">
        <v>108</v>
      </c>
      <c r="D41" s="21"/>
      <c r="E41" s="70">
        <v>10751180</v>
      </c>
      <c r="G41" s="66">
        <f>(E41/$AV41)</f>
        <v>43.872697446277144</v>
      </c>
      <c r="I41" s="66">
        <f>IF(G$60,G41/G$60*100,0)</f>
        <v>147.29655716845897</v>
      </c>
      <c r="K41" s="70">
        <v>21282934</v>
      </c>
      <c r="M41" s="66">
        <f>(K41/$AV41)</f>
        <v>86.849975923673966</v>
      </c>
      <c r="O41" s="66">
        <f>IF(M$60,M41/M$60*100,0)</f>
        <v>46.301151360927321</v>
      </c>
      <c r="Q41" s="70">
        <v>56054176</v>
      </c>
      <c r="S41" s="66">
        <f>(Q41/$AV41)</f>
        <v>228.74213846743982</v>
      </c>
      <c r="U41" s="66">
        <f>IF(S$60,S41/S$60*100,0)</f>
        <v>92.18027371886825</v>
      </c>
      <c r="W41" s="70">
        <v>4806027</v>
      </c>
      <c r="Y41" s="70">
        <f t="shared" si="0"/>
        <v>88088290</v>
      </c>
      <c r="AB41" s="70">
        <v>34581678</v>
      </c>
      <c r="AD41" s="66">
        <f t="shared" si="1"/>
        <v>39.257974016750694</v>
      </c>
      <c r="AF41" s="70">
        <v>21590875</v>
      </c>
      <c r="AH41" s="66">
        <f t="shared" si="2"/>
        <v>24.5104939600939</v>
      </c>
      <c r="AJ41" s="70">
        <v>6024935</v>
      </c>
      <c r="AL41" s="66">
        <f t="shared" si="3"/>
        <v>6.8396548508320461</v>
      </c>
      <c r="AN41" s="70">
        <v>5620161</v>
      </c>
      <c r="AP41" s="70">
        <v>6200873.5557890013</v>
      </c>
      <c r="AR41" s="70">
        <v>3579545.2742110002</v>
      </c>
      <c r="AS41" s="21"/>
      <c r="AT41" s="10">
        <v>24</v>
      </c>
      <c r="AU41" s="21"/>
      <c r="AV41" s="96">
        <v>245054</v>
      </c>
      <c r="AW41" s="21"/>
      <c r="AX41" s="96">
        <f>IF(E41,AV41,0)</f>
        <v>245054</v>
      </c>
      <c r="AY41" s="21"/>
      <c r="AZ41" s="96">
        <f>IF(K41,AV41,0)</f>
        <v>245054</v>
      </c>
      <c r="BA41" s="21"/>
      <c r="BB41" s="96">
        <f>IF(Q41,AV41,0)</f>
        <v>245054</v>
      </c>
    </row>
    <row r="42" spans="1:54" ht="8.85" customHeight="1" x14ac:dyDescent="0.3">
      <c r="A42" s="10">
        <v>25</v>
      </c>
      <c r="B42" s="21"/>
      <c r="C42" s="10" t="s">
        <v>109</v>
      </c>
      <c r="D42" s="21"/>
      <c r="E42" s="70">
        <v>58394</v>
      </c>
      <c r="G42" s="66">
        <f>(E42/$AV42)</f>
        <v>15.053879865944831</v>
      </c>
      <c r="I42" s="66">
        <f>IF(G$60,G42/G$60*100,0)</f>
        <v>50.54133448248723</v>
      </c>
      <c r="K42" s="70">
        <v>480370</v>
      </c>
      <c r="M42" s="66">
        <f>(K42/$AV42)</f>
        <v>123.83861820056715</v>
      </c>
      <c r="O42" s="66">
        <f>IF(M$60,M42/M$60*100,0)</f>
        <v>66.020405240775489</v>
      </c>
      <c r="Q42" s="70">
        <v>1352211</v>
      </c>
      <c r="S42" s="66">
        <f>(Q42/$AV42)</f>
        <v>348.59783449342615</v>
      </c>
      <c r="U42" s="66">
        <f>IF(S$60,S42/S$60*100,0)</f>
        <v>140.48064784522782</v>
      </c>
      <c r="W42" s="70">
        <v>21068</v>
      </c>
      <c r="Y42" s="70">
        <f t="shared" si="0"/>
        <v>1890975</v>
      </c>
      <c r="AB42" s="70">
        <v>648214</v>
      </c>
      <c r="AD42" s="66">
        <f t="shared" si="1"/>
        <v>34.279353243697038</v>
      </c>
      <c r="AF42" s="70">
        <v>729142</v>
      </c>
      <c r="AH42" s="66">
        <f t="shared" si="2"/>
        <v>38.559050225412818</v>
      </c>
      <c r="AJ42" s="70">
        <v>0</v>
      </c>
      <c r="AL42" s="66">
        <f t="shared" si="3"/>
        <v>0</v>
      </c>
      <c r="AN42" s="70">
        <v>160050</v>
      </c>
      <c r="AP42" s="70">
        <v>154760.23011</v>
      </c>
      <c r="AR42" s="70">
        <v>244200.04988999999</v>
      </c>
      <c r="AS42" s="21"/>
      <c r="AT42" s="10">
        <v>25</v>
      </c>
      <c r="AU42" s="21"/>
      <c r="AV42" s="96">
        <v>3879</v>
      </c>
      <c r="AW42" s="21"/>
      <c r="AX42" s="96">
        <f>IF(E42,AV42,0)</f>
        <v>3879</v>
      </c>
      <c r="AY42" s="21"/>
      <c r="AZ42" s="96">
        <f>IF(K42,AV42,0)</f>
        <v>3879</v>
      </c>
      <c r="BA42" s="21"/>
      <c r="BB42" s="96">
        <f>IF(Q42,AV42,0)</f>
        <v>3879</v>
      </c>
    </row>
    <row r="43" spans="1:54" ht="8.85" customHeight="1" x14ac:dyDescent="0.3">
      <c r="A43" s="41"/>
      <c r="B43" s="21"/>
      <c r="D43" s="21"/>
      <c r="Y43" s="70"/>
      <c r="AS43" s="21"/>
      <c r="AT43" s="29"/>
      <c r="AU43" s="21"/>
      <c r="AV43" s="27"/>
      <c r="AW43" s="21"/>
      <c r="AX43" s="21"/>
      <c r="AY43" s="21"/>
      <c r="AZ43" s="21"/>
      <c r="BA43" s="21"/>
      <c r="BB43" s="21"/>
    </row>
    <row r="44" spans="1:54" ht="8.85" customHeight="1" x14ac:dyDescent="0.3">
      <c r="A44" s="10">
        <v>26</v>
      </c>
      <c r="B44" s="21"/>
      <c r="C44" s="10" t="s">
        <v>110</v>
      </c>
      <c r="D44" s="21"/>
      <c r="E44" s="70">
        <v>968521</v>
      </c>
      <c r="G44" s="66">
        <f>(E44/$AV44)</f>
        <v>30.815176582882597</v>
      </c>
      <c r="I44" s="66">
        <f>IF(G$60,G44/G$60*100,0)</f>
        <v>103.45772390117496</v>
      </c>
      <c r="K44" s="70">
        <v>4134295</v>
      </c>
      <c r="M44" s="66">
        <f>(K44/$AV44)</f>
        <v>131.53977091950367</v>
      </c>
      <c r="O44" s="66">
        <f>IF(M$60,M44/M$60*100,0)</f>
        <v>70.126016484772393</v>
      </c>
      <c r="Q44" s="70">
        <v>16071971</v>
      </c>
      <c r="S44" s="66">
        <f>(Q44/$AV44)</f>
        <v>511.35765192491249</v>
      </c>
      <c r="U44" s="66">
        <f>IF(S$60,S44/S$60*100,0)</f>
        <v>206.07085619856568</v>
      </c>
      <c r="W44" s="70">
        <v>357106</v>
      </c>
      <c r="Y44" s="70">
        <f t="shared" si="0"/>
        <v>21174787</v>
      </c>
      <c r="AB44" s="70">
        <v>8053276</v>
      </c>
      <c r="AD44" s="66">
        <f t="shared" si="1"/>
        <v>38.032382568948627</v>
      </c>
      <c r="AF44" s="70">
        <v>6635661</v>
      </c>
      <c r="AH44" s="66">
        <f t="shared" si="2"/>
        <v>31.337557256183967</v>
      </c>
      <c r="AJ44" s="70">
        <v>0</v>
      </c>
      <c r="AL44" s="66">
        <f t="shared" si="3"/>
        <v>0</v>
      </c>
      <c r="AN44" s="70">
        <v>1335088</v>
      </c>
      <c r="AP44" s="70">
        <v>1471172.860781</v>
      </c>
      <c r="AR44" s="70">
        <v>1423366.109219</v>
      </c>
      <c r="AS44" s="21"/>
      <c r="AT44" s="10">
        <v>26</v>
      </c>
      <c r="AU44" s="21"/>
      <c r="AV44" s="96">
        <v>31430</v>
      </c>
      <c r="AW44" s="21"/>
      <c r="AX44" s="96">
        <f>IF(E44,AV44,0)</f>
        <v>31430</v>
      </c>
      <c r="AY44" s="21"/>
      <c r="AZ44" s="96">
        <f>IF(K44,AV44,0)</f>
        <v>31430</v>
      </c>
      <c r="BA44" s="21"/>
      <c r="BB44" s="96">
        <f>IF(Q44,AV44,0)</f>
        <v>31430</v>
      </c>
    </row>
    <row r="45" spans="1:54" ht="8.85" customHeight="1" x14ac:dyDescent="0.3">
      <c r="A45" s="10">
        <v>27</v>
      </c>
      <c r="B45" s="21"/>
      <c r="C45" s="10" t="s">
        <v>111</v>
      </c>
      <c r="D45" s="21"/>
      <c r="E45" s="70">
        <v>272757</v>
      </c>
      <c r="G45" s="66">
        <f>(E45/$AV45)</f>
        <v>22.005405405405405</v>
      </c>
      <c r="I45" s="66">
        <f>IF(G$60,G45/G$60*100,0)</f>
        <v>73.880126912220632</v>
      </c>
      <c r="K45" s="70">
        <v>1139001</v>
      </c>
      <c r="M45" s="66">
        <f>(K45/$AV45)</f>
        <v>91.89197256958451</v>
      </c>
      <c r="O45" s="66">
        <f>IF(M$60,M45/M$60*100,0)</f>
        <v>48.989122743541799</v>
      </c>
      <c r="Q45" s="70">
        <v>837693</v>
      </c>
      <c r="S45" s="66">
        <f>(Q45/$AV45)</f>
        <v>67.583138362242835</v>
      </c>
      <c r="U45" s="66">
        <f>IF(S$60,S45/S$60*100,0)</f>
        <v>27.235175096076457</v>
      </c>
      <c r="W45" s="70">
        <v>207575</v>
      </c>
      <c r="Y45" s="70">
        <f t="shared" si="0"/>
        <v>2249451</v>
      </c>
      <c r="AB45" s="70">
        <v>713517</v>
      </c>
      <c r="AD45" s="66">
        <f t="shared" si="1"/>
        <v>31.719606250591809</v>
      </c>
      <c r="AF45" s="70">
        <v>76472</v>
      </c>
      <c r="AH45" s="66">
        <f t="shared" si="2"/>
        <v>3.3995850543088069</v>
      </c>
      <c r="AJ45" s="70">
        <v>0</v>
      </c>
      <c r="AL45" s="66">
        <f t="shared" si="3"/>
        <v>0</v>
      </c>
      <c r="AN45" s="70">
        <v>338884</v>
      </c>
      <c r="AP45" s="70">
        <v>88895.065499999997</v>
      </c>
      <c r="AR45" s="70">
        <v>27095.364500000003</v>
      </c>
      <c r="AS45" s="21"/>
      <c r="AT45" s="10">
        <v>27</v>
      </c>
      <c r="AU45" s="21"/>
      <c r="AV45" s="96">
        <v>12395</v>
      </c>
      <c r="AW45" s="21"/>
      <c r="AX45" s="96">
        <f>IF(E45,AV45,0)</f>
        <v>12395</v>
      </c>
      <c r="AY45" s="21"/>
      <c r="AZ45" s="96">
        <f>IF(K45,AV45,0)</f>
        <v>12395</v>
      </c>
      <c r="BA45" s="21"/>
      <c r="BB45" s="96">
        <f>IF(Q45,AV45,0)</f>
        <v>12395</v>
      </c>
    </row>
    <row r="46" spans="1:54" ht="8.85" customHeight="1" x14ac:dyDescent="0.3">
      <c r="A46" s="10">
        <v>28</v>
      </c>
      <c r="B46" s="21"/>
      <c r="C46" s="10" t="s">
        <v>112</v>
      </c>
      <c r="D46" s="21"/>
      <c r="E46" s="70">
        <v>1333299</v>
      </c>
      <c r="G46" s="66">
        <f>(E46/$AV46)</f>
        <v>14.096901068925048</v>
      </c>
      <c r="I46" s="66">
        <f>IF(G$60,G46/G$60*100,0)</f>
        <v>47.328409581828105</v>
      </c>
      <c r="K46" s="70">
        <v>8955585</v>
      </c>
      <c r="M46" s="66">
        <f>(K46/$AV46)</f>
        <v>94.686935008088312</v>
      </c>
      <c r="O46" s="66">
        <f>IF(M$60,M46/M$60*100,0)</f>
        <v>50.479163213178779</v>
      </c>
      <c r="Q46" s="70">
        <v>20610705</v>
      </c>
      <c r="S46" s="66">
        <f>(Q46/$AV46)</f>
        <v>217.91591334411774</v>
      </c>
      <c r="U46" s="66">
        <f>IF(S$60,S46/S$60*100,0)</f>
        <v>87.817437899039746</v>
      </c>
      <c r="W46" s="70">
        <v>2473813</v>
      </c>
      <c r="Y46" s="70">
        <f t="shared" si="0"/>
        <v>30899589</v>
      </c>
      <c r="AB46" s="70">
        <v>15500673</v>
      </c>
      <c r="AD46" s="66">
        <f t="shared" si="1"/>
        <v>50.164657529910841</v>
      </c>
      <c r="AF46" s="70">
        <v>11779797</v>
      </c>
      <c r="AH46" s="66">
        <f t="shared" si="2"/>
        <v>38.122827458967173</v>
      </c>
      <c r="AJ46" s="70">
        <v>0</v>
      </c>
      <c r="AL46" s="66">
        <f t="shared" si="3"/>
        <v>0</v>
      </c>
      <c r="AN46" s="70">
        <v>202647</v>
      </c>
      <c r="AP46" s="70">
        <v>3103338.1851540003</v>
      </c>
      <c r="AR46" s="70">
        <v>2002532.2048460003</v>
      </c>
      <c r="AS46" s="21"/>
      <c r="AT46" s="10">
        <v>28</v>
      </c>
      <c r="AU46" s="21"/>
      <c r="AV46" s="96">
        <v>94581</v>
      </c>
      <c r="AW46" s="21"/>
      <c r="AX46" s="96">
        <f>IF(E46,AV46,0)</f>
        <v>94581</v>
      </c>
      <c r="AY46" s="21"/>
      <c r="AZ46" s="96">
        <f>IF(K46,AV46,0)</f>
        <v>94581</v>
      </c>
      <c r="BA46" s="21"/>
      <c r="BB46" s="96">
        <f>IF(Q46,AV46,0)</f>
        <v>94581</v>
      </c>
    </row>
    <row r="47" spans="1:54" ht="8.85" customHeight="1" x14ac:dyDescent="0.3">
      <c r="A47" s="10">
        <v>29</v>
      </c>
      <c r="B47" s="21"/>
      <c r="C47" s="10" t="s">
        <v>113</v>
      </c>
      <c r="D47" s="21"/>
      <c r="E47" s="70">
        <v>568886</v>
      </c>
      <c r="G47" s="66">
        <f>(E47/$AV47)</f>
        <v>31.527710042119264</v>
      </c>
      <c r="I47" s="66">
        <f>IF(G$60,G47/G$60*100,0)</f>
        <v>105.84995714695182</v>
      </c>
      <c r="K47" s="70">
        <v>8042673</v>
      </c>
      <c r="M47" s="66">
        <f>(K47/$AV47)</f>
        <v>445.72561516293507</v>
      </c>
      <c r="O47" s="66">
        <f>IF(M$60,M47/M$60*100,0)</f>
        <v>237.62366026719883</v>
      </c>
      <c r="Q47" s="70">
        <v>3318929</v>
      </c>
      <c r="S47" s="66">
        <f>(Q47/$AV47)</f>
        <v>183.93532476169364</v>
      </c>
      <c r="U47" s="66">
        <f>IF(S$60,S47/S$60*100,0)</f>
        <v>74.123677852715915</v>
      </c>
      <c r="W47" s="70">
        <v>65196</v>
      </c>
      <c r="Y47" s="70">
        <f t="shared" si="0"/>
        <v>11930488</v>
      </c>
      <c r="AB47" s="70">
        <v>3787381</v>
      </c>
      <c r="AD47" s="66">
        <f t="shared" si="1"/>
        <v>31.745398847054705</v>
      </c>
      <c r="AF47" s="70">
        <v>1419651</v>
      </c>
      <c r="AH47" s="66">
        <f t="shared" si="2"/>
        <v>11.899353991219806</v>
      </c>
      <c r="AJ47" s="70">
        <v>315998</v>
      </c>
      <c r="AL47" s="66">
        <f t="shared" si="3"/>
        <v>2.6486594680787574</v>
      </c>
      <c r="AN47" s="70">
        <v>4852713</v>
      </c>
      <c r="AP47" s="70">
        <v>350856.38976000005</v>
      </c>
      <c r="AR47" s="70">
        <v>272664.95024000003</v>
      </c>
      <c r="AS47" s="21"/>
      <c r="AT47" s="10">
        <v>29</v>
      </c>
      <c r="AU47" s="21"/>
      <c r="AV47" s="96">
        <v>18044</v>
      </c>
      <c r="AW47" s="21"/>
      <c r="AX47" s="96">
        <f>IF(E47,AV47,0)</f>
        <v>18044</v>
      </c>
      <c r="AY47" s="21"/>
      <c r="AZ47" s="96">
        <f>IF(K47,AV47,0)</f>
        <v>18044</v>
      </c>
      <c r="BA47" s="21"/>
      <c r="BB47" s="96">
        <f>IF(Q47,AV47,0)</f>
        <v>18044</v>
      </c>
    </row>
    <row r="48" spans="1:54" ht="8.85" customHeight="1" x14ac:dyDescent="0.3">
      <c r="A48" s="10">
        <v>30</v>
      </c>
      <c r="B48" s="21"/>
      <c r="C48" s="10" t="s">
        <v>114</v>
      </c>
      <c r="D48" s="21"/>
      <c r="E48" s="70">
        <v>15083341</v>
      </c>
      <c r="G48" s="66">
        <f>(E48/$AV48)</f>
        <v>66.493010522789092</v>
      </c>
      <c r="I48" s="66">
        <f>IF(G$60,G48/G$60*100,0)</f>
        <v>223.24115214857946</v>
      </c>
      <c r="K48" s="70">
        <v>62443069</v>
      </c>
      <c r="M48" s="66">
        <f>(K48/$AV48)</f>
        <v>275.27241107207249</v>
      </c>
      <c r="O48" s="66">
        <f>IF(M$60,M48/M$60*100,0)</f>
        <v>146.75225220253893</v>
      </c>
      <c r="Q48" s="70">
        <v>62389355</v>
      </c>
      <c r="S48" s="66">
        <f>(Q48/$AV48)</f>
        <v>275.03561966311207</v>
      </c>
      <c r="U48" s="66">
        <f>IF(S$60,S48/S$60*100,0)</f>
        <v>110.83597833283811</v>
      </c>
      <c r="W48" s="70">
        <v>2785733</v>
      </c>
      <c r="Y48" s="70">
        <f t="shared" si="0"/>
        <v>139915765</v>
      </c>
      <c r="AB48" s="70">
        <v>44201427</v>
      </c>
      <c r="AD48" s="66">
        <f t="shared" si="1"/>
        <v>31.591455759113352</v>
      </c>
      <c r="AF48" s="70">
        <v>23777092</v>
      </c>
      <c r="AH48" s="66">
        <f t="shared" si="2"/>
        <v>16.993861985459606</v>
      </c>
      <c r="AJ48" s="70">
        <v>8945200</v>
      </c>
      <c r="AL48" s="66">
        <f t="shared" si="3"/>
        <v>6.3932752681586669</v>
      </c>
      <c r="AN48" s="70">
        <v>16452740</v>
      </c>
      <c r="AP48" s="70">
        <v>6590778.26786</v>
      </c>
      <c r="AR48" s="70">
        <v>4148819.3821400004</v>
      </c>
      <c r="AS48" s="21"/>
      <c r="AT48" s="10">
        <v>30</v>
      </c>
      <c r="AU48" s="21"/>
      <c r="AV48" s="96">
        <v>226841</v>
      </c>
      <c r="AW48" s="21"/>
      <c r="AX48" s="96">
        <f>IF(E48,AV48,0)</f>
        <v>226841</v>
      </c>
      <c r="AY48" s="21"/>
      <c r="AZ48" s="96">
        <f>IF(K48,AV48,0)</f>
        <v>226841</v>
      </c>
      <c r="BA48" s="21"/>
      <c r="BB48" s="96">
        <f>IF(Q48,AV48,0)</f>
        <v>226841</v>
      </c>
    </row>
    <row r="49" spans="1:54" ht="8.85" customHeight="1" x14ac:dyDescent="0.3">
      <c r="A49" s="41"/>
      <c r="B49" s="21"/>
      <c r="D49" s="21"/>
      <c r="Y49" s="70"/>
      <c r="AS49" s="21"/>
      <c r="AT49" s="29"/>
      <c r="AU49" s="21"/>
      <c r="AV49" s="27"/>
      <c r="AW49" s="21"/>
      <c r="AX49" s="21"/>
      <c r="AY49" s="21"/>
      <c r="AZ49" s="21"/>
      <c r="BA49" s="21"/>
      <c r="BB49" s="21"/>
    </row>
    <row r="50" spans="1:54" ht="8.85" customHeight="1" x14ac:dyDescent="0.3">
      <c r="A50" s="10">
        <v>31</v>
      </c>
      <c r="B50" s="21"/>
      <c r="C50" s="10" t="s">
        <v>115</v>
      </c>
      <c r="D50" s="21"/>
      <c r="E50" s="70">
        <v>1823099</v>
      </c>
      <c r="G50" s="66">
        <f>(E50/$AV50)</f>
        <v>18.350636147682891</v>
      </c>
      <c r="I50" s="66">
        <f>IF(G$60,G50/G$60*100,0)</f>
        <v>61.609740994718052</v>
      </c>
      <c r="K50" s="70">
        <v>16293584</v>
      </c>
      <c r="M50" s="66">
        <f>(K50/$AV50)</f>
        <v>164.00515360148165</v>
      </c>
      <c r="O50" s="66">
        <f>IF(M$60,M50/M$60*100,0)</f>
        <v>87.433846240185659</v>
      </c>
      <c r="Q50" s="70">
        <v>42692728</v>
      </c>
      <c r="S50" s="66">
        <f>(Q50/$AV50)</f>
        <v>429.72911382212021</v>
      </c>
      <c r="U50" s="66">
        <f>IF(S$60,S50/S$60*100,0)</f>
        <v>173.17555743113923</v>
      </c>
      <c r="W50" s="70">
        <v>517730</v>
      </c>
      <c r="Y50" s="70">
        <f t="shared" si="0"/>
        <v>60809411</v>
      </c>
      <c r="AB50" s="70">
        <v>25744799</v>
      </c>
      <c r="AD50" s="66">
        <f t="shared" si="1"/>
        <v>42.336866245917101</v>
      </c>
      <c r="AF50" s="70">
        <v>17019367</v>
      </c>
      <c r="AH50" s="66">
        <f t="shared" si="2"/>
        <v>27.988047771092539</v>
      </c>
      <c r="AJ50" s="70">
        <v>373059</v>
      </c>
      <c r="AL50" s="66">
        <f t="shared" si="3"/>
        <v>0.61348892196966021</v>
      </c>
      <c r="AN50" s="70">
        <v>7995520</v>
      </c>
      <c r="AP50" s="70">
        <v>3575745.2759890007</v>
      </c>
      <c r="AR50" s="70">
        <v>2504325.8240109999</v>
      </c>
      <c r="AS50" s="21"/>
      <c r="AT50" s="10">
        <v>31</v>
      </c>
      <c r="AU50" s="21"/>
      <c r="AV50" s="96">
        <v>99348</v>
      </c>
      <c r="AW50" s="21"/>
      <c r="AX50" s="96">
        <f>IF(E50,AV50,0)</f>
        <v>99348</v>
      </c>
      <c r="AY50" s="21"/>
      <c r="AZ50" s="96">
        <f>IF(K50,AV50,0)</f>
        <v>99348</v>
      </c>
      <c r="BA50" s="21"/>
      <c r="BB50" s="96">
        <f>IF(Q50,AV50,0)</f>
        <v>99348</v>
      </c>
    </row>
    <row r="51" spans="1:54" ht="8.85" customHeight="1" x14ac:dyDescent="0.3">
      <c r="A51" s="10">
        <v>32</v>
      </c>
      <c r="B51" s="21"/>
      <c r="C51" s="10" t="s">
        <v>116</v>
      </c>
      <c r="D51" s="21"/>
      <c r="E51" s="70">
        <v>372197</v>
      </c>
      <c r="G51" s="66">
        <f>(E51/$AV51)</f>
        <v>14.674801876749596</v>
      </c>
      <c r="I51" s="66">
        <f>IF(G$60,G51/G$60*100,0)</f>
        <v>49.268632187964002</v>
      </c>
      <c r="K51" s="70">
        <v>4480234</v>
      </c>
      <c r="M51" s="66">
        <f>(K51/$AV51)</f>
        <v>176.64448211962306</v>
      </c>
      <c r="O51" s="66">
        <f>IF(M$60,M51/M$60*100,0)</f>
        <v>94.172080264951006</v>
      </c>
      <c r="Q51" s="70">
        <v>4417073</v>
      </c>
      <c r="S51" s="66">
        <f>(Q51/$AV51)</f>
        <v>174.15420100145883</v>
      </c>
      <c r="U51" s="66">
        <f>IF(S$60,S51/S$60*100,0)</f>
        <v>70.182005052341552</v>
      </c>
      <c r="W51" s="70">
        <v>227850</v>
      </c>
      <c r="Y51" s="70">
        <f t="shared" si="0"/>
        <v>9269504</v>
      </c>
      <c r="AB51" s="70">
        <v>4368735</v>
      </c>
      <c r="AD51" s="66">
        <f t="shared" si="1"/>
        <v>47.130191647794746</v>
      </c>
      <c r="AF51" s="70">
        <v>430980</v>
      </c>
      <c r="AH51" s="66">
        <f t="shared" si="2"/>
        <v>4.6494397111215449</v>
      </c>
      <c r="AJ51" s="70">
        <v>50211</v>
      </c>
      <c r="AL51" s="66">
        <f t="shared" si="3"/>
        <v>0.54167946850230608</v>
      </c>
      <c r="AN51" s="70">
        <v>1900961</v>
      </c>
      <c r="AP51" s="70">
        <v>273112.92000000004</v>
      </c>
      <c r="AR51" s="70">
        <v>0</v>
      </c>
      <c r="AS51" s="21"/>
      <c r="AT51" s="10">
        <v>32</v>
      </c>
      <c r="AU51" s="21"/>
      <c r="AV51" s="96">
        <v>25363</v>
      </c>
      <c r="AW51" s="21"/>
      <c r="AX51" s="96">
        <f>IF(E51,AV51,0)</f>
        <v>25363</v>
      </c>
      <c r="AY51" s="21"/>
      <c r="AZ51" s="96">
        <f>IF(K51,AV51,0)</f>
        <v>25363</v>
      </c>
      <c r="BA51" s="21"/>
      <c r="BB51" s="96">
        <f>IF(Q51,AV51,0)</f>
        <v>25363</v>
      </c>
    </row>
    <row r="52" spans="1:54" ht="8.85" customHeight="1" x14ac:dyDescent="0.3">
      <c r="A52" s="10">
        <v>33</v>
      </c>
      <c r="B52" s="21"/>
      <c r="C52" s="10" t="s">
        <v>117</v>
      </c>
      <c r="D52" s="21"/>
      <c r="E52" s="70">
        <v>305391</v>
      </c>
      <c r="G52" s="66">
        <f>(E52/$AV52)</f>
        <v>12.229826598854672</v>
      </c>
      <c r="I52" s="66">
        <f>IF(G$60,G52/G$60*100,0)</f>
        <v>41.059963431343512</v>
      </c>
      <c r="K52" s="70">
        <v>7427619</v>
      </c>
      <c r="M52" s="66">
        <f>(K52/$AV52)</f>
        <v>297.44980177005328</v>
      </c>
      <c r="O52" s="66">
        <f>IF(M$60,M52/M$60*100,0)</f>
        <v>158.57538413293858</v>
      </c>
      <c r="Q52" s="70">
        <v>6709710</v>
      </c>
      <c r="S52" s="66">
        <f>(Q52/$AV52)</f>
        <v>268.70009210684395</v>
      </c>
      <c r="U52" s="66">
        <f>IF(S$60,S52/S$60*100,0)</f>
        <v>108.28283850384521</v>
      </c>
      <c r="W52" s="70">
        <v>190514</v>
      </c>
      <c r="Y52" s="70">
        <f t="shared" si="0"/>
        <v>14442720</v>
      </c>
      <c r="AB52" s="70">
        <v>5498750</v>
      </c>
      <c r="AD52" s="66">
        <f t="shared" si="1"/>
        <v>38.072814539089592</v>
      </c>
      <c r="AF52" s="70">
        <v>1891489</v>
      </c>
      <c r="AH52" s="66">
        <f t="shared" si="2"/>
        <v>13.096487365260836</v>
      </c>
      <c r="AJ52" s="70">
        <v>0</v>
      </c>
      <c r="AL52" s="66">
        <f t="shared" si="3"/>
        <v>0</v>
      </c>
      <c r="AN52" s="70">
        <v>4328985</v>
      </c>
      <c r="AP52" s="70">
        <v>734078.56437000004</v>
      </c>
      <c r="AR52" s="70">
        <v>517542.49562999996</v>
      </c>
      <c r="AS52" s="21"/>
      <c r="AT52" s="10">
        <v>33</v>
      </c>
      <c r="AU52" s="21"/>
      <c r="AV52" s="96">
        <v>24971</v>
      </c>
      <c r="AW52" s="21"/>
      <c r="AX52" s="96">
        <f>IF(E52,AV52,0)</f>
        <v>24971</v>
      </c>
      <c r="AY52" s="21"/>
      <c r="AZ52" s="96">
        <f>IF(K52,AV52,0)</f>
        <v>24971</v>
      </c>
      <c r="BA52" s="21"/>
      <c r="BB52" s="96">
        <f>IF(Q52,AV52,0)</f>
        <v>24971</v>
      </c>
    </row>
    <row r="53" spans="1:54" ht="8.85" customHeight="1" x14ac:dyDescent="0.3">
      <c r="A53" s="10">
        <v>34</v>
      </c>
      <c r="B53" s="21"/>
      <c r="C53" s="10" t="s">
        <v>118</v>
      </c>
      <c r="D53" s="21"/>
      <c r="E53" s="70">
        <v>1610320</v>
      </c>
      <c r="G53" s="66">
        <f>(E53/$AV53)</f>
        <v>17.163016253663734</v>
      </c>
      <c r="I53" s="66">
        <f>IF(G$60,G53/G$60*100,0)</f>
        <v>57.622470282038499</v>
      </c>
      <c r="K53" s="70">
        <v>17713407</v>
      </c>
      <c r="M53" s="66">
        <f>(K53/$AV53)</f>
        <v>188.79197442046362</v>
      </c>
      <c r="O53" s="66">
        <f>IF(M$60,M53/M$60*100,0)</f>
        <v>100.64810830865719</v>
      </c>
      <c r="Q53" s="70">
        <v>17968665</v>
      </c>
      <c r="S53" s="66">
        <f>(Q53/$AV53)</f>
        <v>191.51254996003198</v>
      </c>
      <c r="U53" s="66">
        <f>IF(S$60,S53/S$60*100,0)</f>
        <v>77.177206588138475</v>
      </c>
      <c r="W53" s="70">
        <v>4300558</v>
      </c>
      <c r="Y53" s="70">
        <f t="shared" si="0"/>
        <v>37292392</v>
      </c>
      <c r="AB53" s="70">
        <v>11477080</v>
      </c>
      <c r="AD53" s="66">
        <f t="shared" si="1"/>
        <v>30.775928773890392</v>
      </c>
      <c r="AF53" s="70">
        <v>6268457</v>
      </c>
      <c r="AH53" s="66">
        <f t="shared" si="2"/>
        <v>16.808943228956728</v>
      </c>
      <c r="AJ53" s="70">
        <v>0</v>
      </c>
      <c r="AL53" s="66">
        <f t="shared" si="3"/>
        <v>0</v>
      </c>
      <c r="AN53" s="70">
        <v>10621347</v>
      </c>
      <c r="AP53" s="70">
        <v>2037860.9087620003</v>
      </c>
      <c r="AR53" s="70">
        <v>1368126.8412380002</v>
      </c>
      <c r="AS53" s="21"/>
      <c r="AT53" s="10">
        <v>34</v>
      </c>
      <c r="AU53" s="21"/>
      <c r="AV53" s="96">
        <v>93825</v>
      </c>
      <c r="AW53" s="21"/>
      <c r="AX53" s="96">
        <f>IF(E53,AV53,0)</f>
        <v>93825</v>
      </c>
      <c r="AY53" s="21"/>
      <c r="AZ53" s="96">
        <f>IF(K53,AV53,0)</f>
        <v>93825</v>
      </c>
      <c r="BA53" s="21"/>
      <c r="BB53" s="96">
        <f>IF(Q53,AV53,0)</f>
        <v>93825</v>
      </c>
    </row>
    <row r="54" spans="1:54" ht="8.85" customHeight="1" x14ac:dyDescent="0.3">
      <c r="A54" s="10">
        <v>35</v>
      </c>
      <c r="B54" s="21"/>
      <c r="C54" s="10" t="s">
        <v>119</v>
      </c>
      <c r="D54" s="21"/>
      <c r="E54" s="70">
        <v>3229470</v>
      </c>
      <c r="G54" s="66">
        <f>(E54/$AV54)</f>
        <v>7.1346955547749555</v>
      </c>
      <c r="I54" s="66">
        <f>IF(G$60,G54/G$60*100,0)</f>
        <v>23.953760603626524</v>
      </c>
      <c r="K54" s="70">
        <v>75854058</v>
      </c>
      <c r="M54" s="66">
        <f>(K54/$AV54)</f>
        <v>167.58031826406241</v>
      </c>
      <c r="O54" s="66">
        <f>IF(M$60,M54/M$60*100,0)</f>
        <v>89.339825354421308</v>
      </c>
      <c r="Q54" s="70">
        <v>62097879</v>
      </c>
      <c r="S54" s="66">
        <f>(Q54/$AV54)</f>
        <v>137.18952684565983</v>
      </c>
      <c r="U54" s="66">
        <f>IF(S$60,S54/S$60*100,0)</f>
        <v>55.285695153169421</v>
      </c>
      <c r="W54" s="70">
        <v>10569506</v>
      </c>
      <c r="Y54" s="70">
        <f t="shared" si="0"/>
        <v>141181407</v>
      </c>
      <c r="AB54" s="70">
        <v>39795797</v>
      </c>
      <c r="AD54" s="66">
        <f t="shared" si="1"/>
        <v>28.187703923364353</v>
      </c>
      <c r="AF54" s="70">
        <v>28499343</v>
      </c>
      <c r="AH54" s="66">
        <f t="shared" si="2"/>
        <v>20.186328784781129</v>
      </c>
      <c r="AJ54" s="70">
        <v>0</v>
      </c>
      <c r="AL54" s="66">
        <f t="shared" si="3"/>
        <v>0</v>
      </c>
      <c r="AN54" s="70">
        <v>24294428</v>
      </c>
      <c r="AP54" s="70">
        <v>3904350.9081100002</v>
      </c>
      <c r="AR54" s="70">
        <v>1728754.50189</v>
      </c>
      <c r="AS54" s="21"/>
      <c r="AT54" s="10">
        <v>35</v>
      </c>
      <c r="AU54" s="21"/>
      <c r="AV54" s="96">
        <v>452643</v>
      </c>
      <c r="AW54" s="21"/>
      <c r="AX54" s="96">
        <f>IF(E54,AV54,0)</f>
        <v>452643</v>
      </c>
      <c r="AY54" s="21"/>
      <c r="AZ54" s="96">
        <f>IF(K54,AV54,0)</f>
        <v>452643</v>
      </c>
      <c r="BA54" s="21"/>
      <c r="BB54" s="96">
        <f>IF(Q54,AV54,0)</f>
        <v>452643</v>
      </c>
    </row>
    <row r="55" spans="1:54" ht="8.85" customHeight="1" x14ac:dyDescent="0.3">
      <c r="A55" s="41"/>
      <c r="B55" s="21"/>
      <c r="D55" s="21"/>
      <c r="Y55" s="70"/>
      <c r="AS55" s="21"/>
      <c r="AT55" s="29"/>
      <c r="AU55" s="21"/>
      <c r="AV55" s="27"/>
      <c r="AW55" s="21"/>
      <c r="AX55" s="21"/>
      <c r="AY55" s="21"/>
      <c r="AZ55" s="21"/>
      <c r="BA55" s="21"/>
      <c r="BB55" s="21"/>
    </row>
    <row r="56" spans="1:54" ht="8.85" customHeight="1" x14ac:dyDescent="0.3">
      <c r="A56" s="10">
        <v>36</v>
      </c>
      <c r="B56" s="21"/>
      <c r="C56" s="10" t="s">
        <v>120</v>
      </c>
      <c r="D56" s="21"/>
      <c r="E56" s="70">
        <v>218111</v>
      </c>
      <c r="G56" s="66">
        <f>(E56/$AV56)</f>
        <v>9.8323490961547133</v>
      </c>
      <c r="I56" s="66">
        <f>IF(G$60,G56/G$60*100,0)</f>
        <v>33.010761932644584</v>
      </c>
      <c r="K56" s="70">
        <v>6365582</v>
      </c>
      <c r="M56" s="66">
        <f>(K56/$AV56)</f>
        <v>286.95767028805841</v>
      </c>
      <c r="O56" s="66">
        <f>IF(M$60,M56/M$60*100,0)</f>
        <v>152.98185618223968</v>
      </c>
      <c r="Q56" s="70">
        <v>6149055</v>
      </c>
      <c r="S56" s="66">
        <f>(Q56/$AV56)</f>
        <v>277.19672722354954</v>
      </c>
      <c r="U56" s="66">
        <f>IF(S$60,S56/S$60*100,0)</f>
        <v>111.70687814951268</v>
      </c>
      <c r="W56" s="70">
        <v>109466</v>
      </c>
      <c r="Y56" s="70">
        <f t="shared" si="0"/>
        <v>12732748</v>
      </c>
      <c r="AB56" s="70">
        <v>4631237</v>
      </c>
      <c r="AD56" s="66">
        <f t="shared" si="1"/>
        <v>36.372643203179706</v>
      </c>
      <c r="AF56" s="70">
        <v>1543717</v>
      </c>
      <c r="AH56" s="66">
        <f t="shared" si="2"/>
        <v>12.123989259820425</v>
      </c>
      <c r="AJ56" s="70">
        <v>31711</v>
      </c>
      <c r="AL56" s="66">
        <f t="shared" si="3"/>
        <v>0.24905071552503827</v>
      </c>
      <c r="AN56" s="70">
        <v>3710006</v>
      </c>
      <c r="AP56" s="70">
        <v>547158.96122399997</v>
      </c>
      <c r="AR56" s="70">
        <v>447189.38877599995</v>
      </c>
      <c r="AS56" s="21"/>
      <c r="AT56" s="10">
        <v>36</v>
      </c>
      <c r="AU56" s="21"/>
      <c r="AV56" s="96">
        <v>22183</v>
      </c>
      <c r="AW56" s="21"/>
      <c r="AX56" s="96">
        <f>IF(E56,AV56,0)</f>
        <v>22183</v>
      </c>
      <c r="AY56" s="21"/>
      <c r="AZ56" s="96">
        <f>IF(K56,AV56,0)</f>
        <v>22183</v>
      </c>
      <c r="BA56" s="21"/>
      <c r="BB56" s="96">
        <f>IF(Q56,AV56,0)</f>
        <v>22183</v>
      </c>
    </row>
    <row r="57" spans="1:54" ht="8.85" customHeight="1" x14ac:dyDescent="0.3">
      <c r="A57" s="10">
        <v>37</v>
      </c>
      <c r="B57" s="21"/>
      <c r="C57" s="10" t="s">
        <v>121</v>
      </c>
      <c r="D57" s="21"/>
      <c r="E57" s="70">
        <v>218692</v>
      </c>
      <c r="G57" s="66">
        <f>(E57/$AV57)</f>
        <v>14.216472729636612</v>
      </c>
      <c r="I57" s="66">
        <f>IF(G$60,G57/G$60*100,0)</f>
        <v>47.729855013335829</v>
      </c>
      <c r="K57" s="70">
        <v>1460002</v>
      </c>
      <c r="M57" s="66">
        <f>(K57/$AV57)</f>
        <v>94.91009556003381</v>
      </c>
      <c r="O57" s="66">
        <f>IF(M$60,M57/M$60*100,0)</f>
        <v>50.598133775732492</v>
      </c>
      <c r="Q57" s="70">
        <v>2205407</v>
      </c>
      <c r="S57" s="66">
        <f>(Q57/$AV57)</f>
        <v>143.36650848339076</v>
      </c>
      <c r="U57" s="66">
        <f>IF(S$60,S57/S$60*100,0)</f>
        <v>57.774942923332731</v>
      </c>
      <c r="W57" s="70">
        <v>0</v>
      </c>
      <c r="Y57" s="70">
        <f t="shared" si="0"/>
        <v>3884101</v>
      </c>
      <c r="AB57" s="70">
        <v>1069880</v>
      </c>
      <c r="AD57" s="66">
        <f t="shared" si="1"/>
        <v>27.545112755821744</v>
      </c>
      <c r="AF57" s="70">
        <v>765530</v>
      </c>
      <c r="AH57" s="66">
        <f t="shared" si="2"/>
        <v>19.709322697839216</v>
      </c>
      <c r="AJ57" s="70">
        <v>0</v>
      </c>
      <c r="AL57" s="66">
        <f t="shared" si="3"/>
        <v>0</v>
      </c>
      <c r="AN57" s="70">
        <v>461818</v>
      </c>
      <c r="AP57" s="70">
        <v>184883.28933100001</v>
      </c>
      <c r="AR57" s="70">
        <v>62381.910668999997</v>
      </c>
      <c r="AS57" s="21"/>
      <c r="AT57" s="10">
        <v>37</v>
      </c>
      <c r="AU57" s="21"/>
      <c r="AV57" s="96">
        <v>15383</v>
      </c>
      <c r="AW57" s="21"/>
      <c r="AX57" s="96">
        <f>IF(E57,AV57,0)</f>
        <v>15383</v>
      </c>
      <c r="AY57" s="21"/>
      <c r="AZ57" s="96">
        <f>IF(K57,AV57,0)</f>
        <v>15383</v>
      </c>
      <c r="BA57" s="21"/>
      <c r="BB57" s="96">
        <f>IF(Q57,AV57,0)</f>
        <v>15383</v>
      </c>
    </row>
    <row r="58" spans="1:54" ht="8.85" customHeight="1" x14ac:dyDescent="0.3">
      <c r="A58" s="30">
        <v>38</v>
      </c>
      <c r="B58" s="21"/>
      <c r="C58" s="10" t="s">
        <v>122</v>
      </c>
      <c r="D58" s="21"/>
      <c r="E58" s="75">
        <v>356276</v>
      </c>
      <c r="G58" s="66">
        <f>(E58/$AV58)</f>
        <v>12.642867281760113</v>
      </c>
      <c r="I58" s="66">
        <f>IF(G$60,G58/G$60*100,0)</f>
        <v>42.446690806312411</v>
      </c>
      <c r="K58" s="75">
        <v>3655392</v>
      </c>
      <c r="M58" s="66">
        <f>(K58/$AV58)</f>
        <v>129.71582682753726</v>
      </c>
      <c r="O58" s="66">
        <f>IF(M$60,M58/M$60*100,0)</f>
        <v>69.153641874672061</v>
      </c>
      <c r="Q58" s="75">
        <v>10731423</v>
      </c>
      <c r="S58" s="66">
        <f>(Q58/$AV58)</f>
        <v>380.81699787083039</v>
      </c>
      <c r="U58" s="66">
        <f>IF(S$60,S58/S$60*100,0)</f>
        <v>153.46457515753113</v>
      </c>
      <c r="W58" s="75">
        <v>222555</v>
      </c>
      <c r="Y58" s="75">
        <f>(E58+K58+Q58)</f>
        <v>14743091</v>
      </c>
      <c r="AB58" s="75">
        <v>5500754</v>
      </c>
      <c r="AD58" s="66">
        <f>IF($Y58,AB58/$Y58*100,0)</f>
        <v>37.310724053727945</v>
      </c>
      <c r="AF58" s="75">
        <v>3306577</v>
      </c>
      <c r="AH58" s="66">
        <f>IF($Y58,AF58/$Y58*100,0)</f>
        <v>22.427976602735477</v>
      </c>
      <c r="AJ58" s="75">
        <v>69164</v>
      </c>
      <c r="AL58" s="66">
        <f>IF($Y58,AJ58/$Y58*100,0)</f>
        <v>0.46912821741383814</v>
      </c>
      <c r="AN58" s="75">
        <v>1572193</v>
      </c>
      <c r="AP58" s="75">
        <v>598055.95701299992</v>
      </c>
      <c r="AR58" s="75">
        <v>274956.67298699997</v>
      </c>
      <c r="AS58" s="21"/>
      <c r="AT58" s="30">
        <v>38</v>
      </c>
      <c r="AU58" s="21"/>
      <c r="AV58" s="106">
        <v>28180</v>
      </c>
      <c r="AW58" s="21"/>
      <c r="AX58" s="106">
        <f>IF(E58,AV58,0)</f>
        <v>28180</v>
      </c>
      <c r="AY58" s="21"/>
      <c r="AZ58" s="106">
        <f>IF(K58,AV58,0)</f>
        <v>28180</v>
      </c>
      <c r="BA58" s="21"/>
      <c r="BB58" s="106">
        <f>IF(Q58,AV58,0)</f>
        <v>28180</v>
      </c>
    </row>
    <row r="59" spans="1:54" ht="8.85" customHeight="1" x14ac:dyDescent="0.3">
      <c r="B59" s="21"/>
      <c r="D59" s="21"/>
      <c r="AS59" s="21"/>
      <c r="AT59" s="21"/>
      <c r="AU59" s="21"/>
      <c r="AV59" s="21"/>
      <c r="AW59" s="21"/>
      <c r="AX59" s="21"/>
      <c r="AY59" s="21"/>
      <c r="AZ59" s="21"/>
      <c r="BA59" s="21"/>
      <c r="BB59" s="21"/>
    </row>
    <row r="60" spans="1:54" ht="8.85" customHeight="1" x14ac:dyDescent="0.3">
      <c r="A60" s="30">
        <f>A58</f>
        <v>38</v>
      </c>
      <c r="B60" s="21"/>
      <c r="C60" s="18" t="s">
        <v>65</v>
      </c>
      <c r="D60" s="21"/>
      <c r="E60" s="76">
        <f>SUM(E14:E58)</f>
        <v>75840868</v>
      </c>
      <c r="G60" s="79">
        <f>IF(E60=0,0,IF(ISNONTEXT(H60),E60/$AV60,E60/AX60))</f>
        <v>29.785283709042268</v>
      </c>
      <c r="H60" s="276"/>
      <c r="I60" s="71">
        <f>IF(G$60,G60/G$60*100,0)</f>
        <v>100</v>
      </c>
      <c r="K60" s="76">
        <f>SUM(K14:K58)</f>
        <v>477616658</v>
      </c>
      <c r="M60" s="79">
        <f>IF(K60=0,0,IF(ISNONTEXT(N60),K60/$AV60,K60/AZ60))</f>
        <v>187.57627698425884</v>
      </c>
      <c r="N60" s="276"/>
      <c r="O60" s="71">
        <f>IF(M$60,M60/M$60*100,0)</f>
        <v>100</v>
      </c>
      <c r="Q60" s="76">
        <f>SUM(Q14:Q58)</f>
        <v>631843813</v>
      </c>
      <c r="S60" s="79">
        <f>IF(Q60=0,0,IF(ISNONTEXT(T60),Q60/$AV60,Q60/BB60))</f>
        <v>248.14651686222854</v>
      </c>
      <c r="T60" s="276"/>
      <c r="U60" s="71">
        <f>IF(S$60,S60/S$60*100,0)</f>
        <v>100</v>
      </c>
      <c r="W60" s="76">
        <f>SUM(W14:W58)</f>
        <v>44897079</v>
      </c>
      <c r="Y60" s="76">
        <f>(E60+K60+Q60)</f>
        <v>1185301339</v>
      </c>
      <c r="AB60" s="76">
        <f>SUM(AB14:AB58)</f>
        <v>378530236</v>
      </c>
      <c r="AD60" s="71">
        <f>IF($Y60,AB60/$Y60*100,0)</f>
        <v>31.935358844642291</v>
      </c>
      <c r="AF60" s="76">
        <f>SUM(AF14:AF58)</f>
        <v>233481930</v>
      </c>
      <c r="AH60" s="71">
        <f>IF($Y60,AF60/$Y60*100,0)</f>
        <v>19.698107335049588</v>
      </c>
      <c r="AJ60" s="76">
        <f>SUM(AJ14:AJ58)</f>
        <v>20606970</v>
      </c>
      <c r="AL60" s="71">
        <f>IF($Y60,AJ60/$Y60*100,0)</f>
        <v>1.7385427082521838</v>
      </c>
      <c r="AN60" s="76">
        <f>SUM(AN14:AN58)</f>
        <v>196471179</v>
      </c>
      <c r="AP60" s="126">
        <f>SUM(AP14:AP58)</f>
        <v>55369587.310205013</v>
      </c>
      <c r="AR60" s="126">
        <f>SUM(AR14:AR58)</f>
        <v>35252198.739794999</v>
      </c>
      <c r="AS60" s="21"/>
      <c r="AT60" s="30">
        <f>AT58</f>
        <v>38</v>
      </c>
      <c r="AU60" s="21"/>
      <c r="AV60" s="106">
        <f>SUM(AV14:AV58)</f>
        <v>2546253</v>
      </c>
      <c r="AW60" s="21"/>
      <c r="AX60" s="106">
        <f>SUM(AX14:AX58)</f>
        <v>2546253</v>
      </c>
      <c r="AY60" s="21"/>
      <c r="AZ60" s="106">
        <f>SUM(AZ14:AZ58)</f>
        <v>2546253</v>
      </c>
      <c r="BA60" s="21"/>
      <c r="BB60" s="106">
        <f>SUM(BB14:BB58)</f>
        <v>2546253</v>
      </c>
    </row>
    <row r="61" spans="1:5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row>
    <row r="62" spans="1:5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row>
    <row r="63" spans="1:5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row>
    <row r="64" spans="1:5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127"/>
      <c r="AM64" s="21"/>
      <c r="AN64" s="21"/>
      <c r="AO64" s="21"/>
      <c r="AP64" s="21"/>
      <c r="AQ64" s="21"/>
      <c r="AR64" s="21"/>
      <c r="AS64" s="21"/>
      <c r="AT64" s="21"/>
      <c r="AU64" s="21"/>
      <c r="AV64" s="21"/>
      <c r="AW64" s="21"/>
      <c r="AX64" s="21"/>
      <c r="AY64" s="21"/>
      <c r="AZ64" s="21"/>
      <c r="BA64" s="21"/>
      <c r="BB64" s="21"/>
    </row>
    <row r="65" spans="1:5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128"/>
      <c r="AO65" s="21"/>
      <c r="AP65" s="21"/>
      <c r="AQ65" s="21"/>
      <c r="AR65" s="21"/>
      <c r="AS65" s="21"/>
      <c r="AT65" s="21"/>
      <c r="AU65" s="21"/>
      <c r="AV65" s="21"/>
      <c r="AW65" s="21"/>
      <c r="AX65" s="21"/>
      <c r="AY65" s="21"/>
      <c r="AZ65" s="21"/>
      <c r="BA65" s="21"/>
      <c r="BB65" s="21"/>
    </row>
    <row r="66" spans="1:5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128"/>
      <c r="AO66" s="21"/>
      <c r="AP66" s="21"/>
      <c r="AQ66" s="21"/>
      <c r="AR66" s="21"/>
      <c r="AS66" s="21"/>
      <c r="AT66" s="21"/>
      <c r="AU66" s="21"/>
      <c r="AV66" s="21"/>
      <c r="AW66" s="21"/>
      <c r="AX66" s="21"/>
      <c r="AY66" s="21"/>
      <c r="AZ66" s="21"/>
      <c r="BA66" s="21"/>
      <c r="BB66" s="21"/>
    </row>
    <row r="67" spans="1:5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128"/>
      <c r="AO67" s="21"/>
      <c r="AP67" s="21"/>
      <c r="AQ67" s="21"/>
      <c r="AR67" s="21"/>
      <c r="AS67" s="21"/>
      <c r="AT67" s="21"/>
      <c r="AU67" s="21"/>
      <c r="AV67" s="21"/>
      <c r="AW67" s="21"/>
      <c r="AX67" s="21"/>
      <c r="AY67" s="21"/>
      <c r="AZ67" s="21"/>
      <c r="BA67" s="21"/>
      <c r="BB67" s="21"/>
    </row>
    <row r="68" spans="1:5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row>
    <row r="69" spans="1:5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row>
    <row r="70" spans="1:5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row>
    <row r="71" spans="1:5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row>
    <row r="72" spans="1:5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row>
    <row r="73" spans="1:54" ht="8.85" customHeight="1" x14ac:dyDescent="0.3">
      <c r="A73" s="21"/>
      <c r="B73" s="129"/>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130"/>
      <c r="AU73" s="21"/>
      <c r="AV73" s="21"/>
      <c r="AW73" s="21"/>
      <c r="AX73" s="21"/>
      <c r="AY73" s="21"/>
      <c r="AZ73" s="21"/>
      <c r="BA73" s="21"/>
      <c r="BB73" s="21"/>
    </row>
    <row r="74" spans="1:54" ht="8.85" customHeight="1" x14ac:dyDescent="0.3">
      <c r="B74" s="129"/>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130"/>
      <c r="AV74" s="21"/>
      <c r="AW74" s="21"/>
      <c r="AX74" s="21"/>
      <c r="AY74" s="21"/>
      <c r="AZ74" s="21"/>
      <c r="BA74" s="21"/>
      <c r="BB74" s="21"/>
    </row>
    <row r="75" spans="1:54" s="8" customFormat="1" ht="10.5" customHeight="1" x14ac:dyDescent="0.3">
      <c r="A75" s="8">
        <v>88</v>
      </c>
      <c r="AU75" s="11">
        <v>89</v>
      </c>
    </row>
    <row r="76" spans="1:54" s="8" customFormat="1" ht="10.5" customHeight="1" x14ac:dyDescent="0.3">
      <c r="Y76" s="11" t="s">
        <v>42</v>
      </c>
      <c r="AB76" s="38" t="s">
        <v>43</v>
      </c>
      <c r="AT76" s="11" t="s">
        <v>501</v>
      </c>
    </row>
    <row r="77" spans="1:54" s="8" customFormat="1" ht="10.5" customHeight="1" x14ac:dyDescent="0.3">
      <c r="A77" s="12"/>
      <c r="Y77" s="11" t="s">
        <v>502</v>
      </c>
      <c r="AB77" s="38" t="s">
        <v>393</v>
      </c>
      <c r="AT77" s="11" t="s">
        <v>125</v>
      </c>
    </row>
    <row r="78" spans="1:54" s="8" customFormat="1" ht="10.5" customHeight="1" x14ac:dyDescent="0.3">
      <c r="A78" s="13"/>
      <c r="Y78" s="11" t="s">
        <v>48</v>
      </c>
      <c r="AB78" s="14" t="s">
        <v>49</v>
      </c>
    </row>
    <row r="79" spans="1:54" ht="10.35" customHeight="1" x14ac:dyDescent="0.3">
      <c r="E79" s="16" t="s">
        <v>366</v>
      </c>
      <c r="F79" s="16"/>
      <c r="G79" s="16"/>
      <c r="H79" s="16"/>
      <c r="I79" s="16"/>
      <c r="K79" s="16" t="s">
        <v>503</v>
      </c>
      <c r="L79" s="16"/>
      <c r="M79" s="16"/>
      <c r="N79" s="16"/>
      <c r="O79" s="16"/>
      <c r="Q79" s="16" t="s">
        <v>504</v>
      </c>
      <c r="R79" s="16"/>
      <c r="S79" s="16"/>
      <c r="T79" s="16"/>
      <c r="U79" s="16"/>
      <c r="V79" s="16"/>
      <c r="W79" s="16"/>
      <c r="AB79" s="16" t="s">
        <v>505</v>
      </c>
      <c r="AC79" s="16"/>
      <c r="AD79" s="16"/>
      <c r="AE79" s="16"/>
      <c r="AF79" s="16"/>
      <c r="AG79" s="16"/>
      <c r="AH79" s="16"/>
      <c r="AI79" s="16"/>
      <c r="AJ79" s="16"/>
      <c r="AK79" s="16"/>
      <c r="AL79" s="16"/>
      <c r="AM79" s="16"/>
      <c r="AN79" s="16"/>
    </row>
    <row r="80" spans="1:54" ht="8.4" customHeight="1" x14ac:dyDescent="0.3"/>
    <row r="81" spans="1:54" ht="8.85" customHeight="1" x14ac:dyDescent="0.3">
      <c r="AF81" s="16" t="s">
        <v>398</v>
      </c>
      <c r="AG81" s="16"/>
      <c r="AH81" s="16"/>
      <c r="AI81" s="16"/>
      <c r="AJ81" s="16"/>
      <c r="AK81" s="16"/>
      <c r="AL81" s="16"/>
      <c r="AP81" s="124" t="s">
        <v>298</v>
      </c>
      <c r="AQ81" s="16"/>
      <c r="AR81" s="16"/>
    </row>
    <row r="82" spans="1:54" ht="8.85" customHeight="1" x14ac:dyDescent="0.3">
      <c r="AP82" s="17" t="s">
        <v>506</v>
      </c>
      <c r="AQ82" s="17"/>
      <c r="AR82" s="17"/>
    </row>
    <row r="83" spans="1:54" ht="8.85" customHeight="1" x14ac:dyDescent="0.3">
      <c r="W83" s="19" t="s">
        <v>298</v>
      </c>
      <c r="AB83" s="16" t="s">
        <v>433</v>
      </c>
      <c r="AC83" s="16"/>
      <c r="AD83" s="16"/>
      <c r="AF83" s="16" t="s">
        <v>59</v>
      </c>
      <c r="AG83" s="16"/>
      <c r="AH83" s="16"/>
      <c r="AJ83" s="16" t="s">
        <v>60</v>
      </c>
      <c r="AK83" s="16"/>
      <c r="AL83" s="16"/>
      <c r="AP83" s="16" t="s">
        <v>507</v>
      </c>
      <c r="AQ83" s="16"/>
      <c r="AR83" s="16"/>
    </row>
    <row r="84" spans="1:54" ht="8.85" customHeight="1" x14ac:dyDescent="0.3">
      <c r="W84" s="18" t="s">
        <v>508</v>
      </c>
      <c r="AZ84" s="17" t="s">
        <v>509</v>
      </c>
      <c r="BB84" s="10" t="s">
        <v>510</v>
      </c>
    </row>
    <row r="85" spans="1:54" ht="8.85" customHeight="1" x14ac:dyDescent="0.3">
      <c r="I85" s="18" t="s">
        <v>64</v>
      </c>
      <c r="O85" s="18" t="s">
        <v>64</v>
      </c>
      <c r="U85" s="18" t="s">
        <v>64</v>
      </c>
      <c r="W85" s="10" t="s">
        <v>511</v>
      </c>
      <c r="AD85" s="18" t="s">
        <v>273</v>
      </c>
      <c r="AH85" s="18" t="s">
        <v>273</v>
      </c>
      <c r="AL85" s="18" t="s">
        <v>273</v>
      </c>
      <c r="AN85" s="18" t="s">
        <v>410</v>
      </c>
      <c r="AZ85" s="18" t="s">
        <v>512</v>
      </c>
      <c r="BB85" s="18" t="s">
        <v>513</v>
      </c>
    </row>
    <row r="86" spans="1:54" ht="8.85" customHeight="1" x14ac:dyDescent="0.3">
      <c r="A86" s="19" t="s">
        <v>71</v>
      </c>
      <c r="C86" s="19" t="s">
        <v>73</v>
      </c>
      <c r="E86" s="19" t="s">
        <v>74</v>
      </c>
      <c r="G86" s="19" t="s">
        <v>436</v>
      </c>
      <c r="I86" s="19" t="s">
        <v>80</v>
      </c>
      <c r="K86" s="19" t="s">
        <v>74</v>
      </c>
      <c r="M86" s="19" t="s">
        <v>436</v>
      </c>
      <c r="O86" s="19" t="s">
        <v>80</v>
      </c>
      <c r="Q86" s="19" t="s">
        <v>74</v>
      </c>
      <c r="S86" s="19" t="s">
        <v>436</v>
      </c>
      <c r="U86" s="19" t="s">
        <v>80</v>
      </c>
      <c r="W86" s="125" t="s">
        <v>514</v>
      </c>
      <c r="Y86" s="19" t="s">
        <v>65</v>
      </c>
      <c r="AB86" s="19" t="s">
        <v>74</v>
      </c>
      <c r="AD86" s="19" t="s">
        <v>374</v>
      </c>
      <c r="AF86" s="19" t="s">
        <v>74</v>
      </c>
      <c r="AH86" s="19" t="s">
        <v>374</v>
      </c>
      <c r="AJ86" s="19" t="s">
        <v>74</v>
      </c>
      <c r="AL86" s="19" t="s">
        <v>374</v>
      </c>
      <c r="AN86" s="19" t="s">
        <v>419</v>
      </c>
      <c r="AP86" s="19" t="s">
        <v>311</v>
      </c>
      <c r="AR86" s="19" t="s">
        <v>312</v>
      </c>
      <c r="AT86" s="19" t="s">
        <v>71</v>
      </c>
      <c r="AX86" s="111" t="s">
        <v>366</v>
      </c>
      <c r="AZ86" s="111" t="s">
        <v>469</v>
      </c>
      <c r="BB86" s="111" t="s">
        <v>515</v>
      </c>
    </row>
    <row r="87" spans="1:54" ht="8.85" customHeight="1" x14ac:dyDescent="0.3"/>
    <row r="88" spans="1:54" ht="8.85" customHeight="1" x14ac:dyDescent="0.3">
      <c r="B88" s="10" t="s">
        <v>286</v>
      </c>
    </row>
    <row r="89" spans="1:54" ht="8.85" customHeight="1" x14ac:dyDescent="0.3">
      <c r="A89" s="10">
        <v>1</v>
      </c>
      <c r="B89" s="21"/>
      <c r="C89" s="10" t="s">
        <v>126</v>
      </c>
      <c r="D89" s="21"/>
      <c r="E89" s="64">
        <v>691719</v>
      </c>
      <c r="G89" s="66">
        <f>(E89/$AV89)</f>
        <v>21.243788581431776</v>
      </c>
      <c r="I89" s="66">
        <f>IF(G$219,G89/G$219*100,0)</f>
        <v>72.502012523552338</v>
      </c>
      <c r="K89" s="64">
        <v>8063571</v>
      </c>
      <c r="M89" s="66">
        <f>(K89/$AV89)</f>
        <v>247.64506618347102</v>
      </c>
      <c r="O89" s="66">
        <f>IF(M$219,M89/M$219*100,0)</f>
        <v>170.71781279778855</v>
      </c>
      <c r="Q89" s="64">
        <v>4794131</v>
      </c>
      <c r="S89" s="66">
        <f>(Q89/$AV89)</f>
        <v>147.23537360646171</v>
      </c>
      <c r="U89" s="66">
        <f>IF(S$219,S89/S$219*100,0)</f>
        <v>64.468557252644914</v>
      </c>
      <c r="W89" s="64">
        <v>153806</v>
      </c>
      <c r="Y89" s="64">
        <f>(E89+K89+Q89)</f>
        <v>13549421</v>
      </c>
      <c r="AB89" s="64">
        <v>4183675</v>
      </c>
      <c r="AD89" s="66">
        <f>IF($Y89,AB89/$Y89*100,0)</f>
        <v>30.87714965827691</v>
      </c>
      <c r="AF89" s="64">
        <v>2860652</v>
      </c>
      <c r="AH89" s="66">
        <f>IF($Y89,AF89/$Y89*100,0)</f>
        <v>21.11272503821381</v>
      </c>
      <c r="AJ89" s="64">
        <v>3027</v>
      </c>
      <c r="AL89" s="66">
        <f>IF($Y89,AJ89/$Y89*100,0)</f>
        <v>2.2340438015764658E-2</v>
      </c>
      <c r="AN89" s="64">
        <v>4944711</v>
      </c>
      <c r="AP89" s="64">
        <v>1241284.8292799999</v>
      </c>
      <c r="AR89" s="64">
        <v>1028168.9907199999</v>
      </c>
      <c r="AS89" s="21"/>
      <c r="AT89" s="10">
        <v>1</v>
      </c>
      <c r="AU89" s="21"/>
      <c r="AV89" s="96">
        <v>32561</v>
      </c>
      <c r="AW89" s="21"/>
      <c r="AX89" s="96">
        <f>IF(E89,AV89,0)</f>
        <v>32561</v>
      </c>
      <c r="AY89" s="21"/>
      <c r="AZ89" s="96">
        <f>IF(K89,AV89,0)</f>
        <v>32561</v>
      </c>
      <c r="BA89" s="21"/>
      <c r="BB89" s="96">
        <f>IF(Q89,AV89,0)</f>
        <v>32561</v>
      </c>
    </row>
    <row r="90" spans="1:54" ht="8.85" customHeight="1" x14ac:dyDescent="0.3">
      <c r="A90" s="10">
        <v>2</v>
      </c>
      <c r="B90" s="21"/>
      <c r="C90" s="10" t="s">
        <v>127</v>
      </c>
      <c r="D90" s="21"/>
      <c r="E90" s="70">
        <v>790881</v>
      </c>
      <c r="G90" s="66">
        <f>(E90/$AV90)</f>
        <v>7.208043965658665</v>
      </c>
      <c r="I90" s="66">
        <f>IF(G$219,G90/G$219*100,0)</f>
        <v>24.600023289879619</v>
      </c>
      <c r="K90" s="70">
        <v>17172200</v>
      </c>
      <c r="M90" s="66">
        <f>(K90/$AV90)</f>
        <v>156.50644355735403</v>
      </c>
      <c r="O90" s="66">
        <f>IF(M$219,M90/M$219*100,0)</f>
        <v>107.89004660838802</v>
      </c>
      <c r="Q90" s="70">
        <v>29683519</v>
      </c>
      <c r="S90" s="66">
        <f>(Q90/$AV90)</f>
        <v>270.53388563824939</v>
      </c>
      <c r="U90" s="66">
        <f>IF(S$219,S90/S$219*100,0)</f>
        <v>118.45610784855947</v>
      </c>
      <c r="W90" s="70">
        <v>1113269</v>
      </c>
      <c r="Y90" s="70">
        <f>(E90+K90+Q90)</f>
        <v>47646600</v>
      </c>
      <c r="AB90" s="70">
        <v>16761562</v>
      </c>
      <c r="AD90" s="66">
        <f>IF($Y90,AB90/$Y90*100,0)</f>
        <v>35.178925673605256</v>
      </c>
      <c r="AF90" s="70">
        <v>8085377</v>
      </c>
      <c r="AH90" s="66">
        <f>IF($Y90,AF90/$Y90*100,0)</f>
        <v>16.969473162827988</v>
      </c>
      <c r="AJ90" s="70">
        <v>276524</v>
      </c>
      <c r="AL90" s="66">
        <f>IF($Y90,AJ90/$Y90*100,0)</f>
        <v>0.58036460104183718</v>
      </c>
      <c r="AN90" s="70">
        <v>7825426</v>
      </c>
      <c r="AP90" s="70">
        <v>1228642.4680440002</v>
      </c>
      <c r="AR90" s="70">
        <v>656201.49195599998</v>
      </c>
      <c r="AS90" s="21"/>
      <c r="AT90" s="10">
        <v>2</v>
      </c>
      <c r="AU90" s="21"/>
      <c r="AV90" s="96">
        <v>109722</v>
      </c>
      <c r="AW90" s="21"/>
      <c r="AX90" s="96">
        <f>IF(E90,AV90,0)</f>
        <v>109722</v>
      </c>
      <c r="AY90" s="21"/>
      <c r="AZ90" s="96">
        <f>IF(K90,AV90,0)</f>
        <v>109722</v>
      </c>
      <c r="BA90" s="21"/>
      <c r="BB90" s="96">
        <f>IF(Q90,AV90,0)</f>
        <v>109722</v>
      </c>
    </row>
    <row r="91" spans="1:54" ht="8.85" customHeight="1" x14ac:dyDescent="0.3">
      <c r="A91" s="10">
        <v>3</v>
      </c>
      <c r="B91" s="21"/>
      <c r="C91" s="10" t="s">
        <v>128</v>
      </c>
      <c r="D91" s="21"/>
      <c r="E91" s="70">
        <v>158325</v>
      </c>
      <c r="G91" s="66">
        <f>(E91/$AV91)</f>
        <v>10.588884430176565</v>
      </c>
      <c r="I91" s="66">
        <f>IF(G$219,G91/G$219*100,0)</f>
        <v>36.138348328232503</v>
      </c>
      <c r="K91" s="70">
        <v>6020823</v>
      </c>
      <c r="M91" s="66">
        <f>(K91/$AV91)</f>
        <v>402.67676565008026</v>
      </c>
      <c r="O91" s="66">
        <f>IF(M$219,M91/M$219*100,0)</f>
        <v>277.59122261430167</v>
      </c>
      <c r="Q91" s="70">
        <v>4160793</v>
      </c>
      <c r="S91" s="66">
        <f>(Q91/$AV91)</f>
        <v>278.27668539325845</v>
      </c>
      <c r="U91" s="66">
        <f>IF(S$219,S91/S$219*100,0)</f>
        <v>121.84637417569743</v>
      </c>
      <c r="W91" s="70">
        <v>144443</v>
      </c>
      <c r="Y91" s="70">
        <f>(E91+K91+Q91)</f>
        <v>10339941</v>
      </c>
      <c r="AB91" s="70">
        <v>3841482</v>
      </c>
      <c r="AD91" s="66">
        <f>IF($Y91,AB91/$Y91*100,0)</f>
        <v>37.151875431397528</v>
      </c>
      <c r="AF91" s="70">
        <v>1821101</v>
      </c>
      <c r="AH91" s="66">
        <f>IF($Y91,AF91/$Y91*100,0)</f>
        <v>17.612295853525666</v>
      </c>
      <c r="AJ91" s="70">
        <v>0</v>
      </c>
      <c r="AL91" s="66">
        <f>IF($Y91,AJ91/$Y91*100,0)</f>
        <v>0</v>
      </c>
      <c r="AN91" s="70">
        <v>3846563</v>
      </c>
      <c r="AP91" s="70">
        <v>396939.55410000001</v>
      </c>
      <c r="AR91" s="70">
        <v>439082.26589999994</v>
      </c>
      <c r="AS91" s="21"/>
      <c r="AT91" s="10">
        <v>3</v>
      </c>
      <c r="AU91" s="21"/>
      <c r="AV91" s="96">
        <v>14952</v>
      </c>
      <c r="AW91" s="21"/>
      <c r="AX91" s="96">
        <f>IF(E91,AV91,0)</f>
        <v>14952</v>
      </c>
      <c r="AY91" s="21"/>
      <c r="AZ91" s="96">
        <f>IF(K91,AV91,0)</f>
        <v>14952</v>
      </c>
      <c r="BA91" s="21"/>
      <c r="BB91" s="96">
        <f>IF(Q91,AV91,0)</f>
        <v>14952</v>
      </c>
    </row>
    <row r="92" spans="1:54" ht="8.85" customHeight="1" x14ac:dyDescent="0.3">
      <c r="A92" s="10">
        <v>4</v>
      </c>
      <c r="B92" s="21"/>
      <c r="C92" s="10" t="s">
        <v>129</v>
      </c>
      <c r="D92" s="21"/>
      <c r="E92" s="70">
        <v>142055</v>
      </c>
      <c r="G92" s="66">
        <f>(E92/$AV92)</f>
        <v>10.88293878801808</v>
      </c>
      <c r="I92" s="66">
        <f>IF(G$219,G92/G$219*100,0)</f>
        <v>37.141913801175733</v>
      </c>
      <c r="K92" s="70">
        <v>3035277</v>
      </c>
      <c r="M92" s="66">
        <f>(K92/$AV92)</f>
        <v>232.53481958170536</v>
      </c>
      <c r="O92" s="66">
        <f>IF(M$219,M92/M$219*100,0)</f>
        <v>160.30133937296557</v>
      </c>
      <c r="Q92" s="70">
        <v>1879832</v>
      </c>
      <c r="S92" s="66">
        <f>(Q92/$AV92)</f>
        <v>144.01532214816518</v>
      </c>
      <c r="U92" s="66">
        <f>IF(S$219,S92/S$219*100,0)</f>
        <v>63.058623846624471</v>
      </c>
      <c r="W92" s="70">
        <v>153362</v>
      </c>
      <c r="Y92" s="70">
        <f>(E92+K92+Q92)</f>
        <v>5057164</v>
      </c>
      <c r="AB92" s="70">
        <v>1332838</v>
      </c>
      <c r="AD92" s="66">
        <f>IF($Y92,AB92/$Y92*100,0)</f>
        <v>26.355443485716499</v>
      </c>
      <c r="AF92" s="70">
        <v>934553</v>
      </c>
      <c r="AH92" s="66">
        <f>IF($Y92,AF92/$Y92*100,0)</f>
        <v>18.47978432180566</v>
      </c>
      <c r="AJ92" s="70">
        <v>0</v>
      </c>
      <c r="AL92" s="66">
        <f>IF($Y92,AJ92/$Y92*100,0)</f>
        <v>0</v>
      </c>
      <c r="AN92" s="70">
        <v>2183574</v>
      </c>
      <c r="AP92" s="70">
        <v>364472.1274</v>
      </c>
      <c r="AR92" s="70">
        <v>205668.84260000003</v>
      </c>
      <c r="AS92" s="21"/>
      <c r="AT92" s="10">
        <v>4</v>
      </c>
      <c r="AU92" s="21"/>
      <c r="AV92" s="96">
        <v>13053</v>
      </c>
      <c r="AW92" s="21"/>
      <c r="AX92" s="96">
        <f>IF(E92,AV92,0)</f>
        <v>13053</v>
      </c>
      <c r="AY92" s="21"/>
      <c r="AZ92" s="96">
        <f>IF(K92,AV92,0)</f>
        <v>13053</v>
      </c>
      <c r="BA92" s="21"/>
      <c r="BB92" s="96">
        <f>IF(Q92,AV92,0)</f>
        <v>13053</v>
      </c>
    </row>
    <row r="93" spans="1:54" ht="8.85" customHeight="1" x14ac:dyDescent="0.3">
      <c r="A93" s="10">
        <v>5</v>
      </c>
      <c r="B93" s="21"/>
      <c r="C93" s="10" t="s">
        <v>130</v>
      </c>
      <c r="D93" s="21"/>
      <c r="E93" s="70">
        <v>239493</v>
      </c>
      <c r="G93" s="66">
        <f>(E93/$AV93)</f>
        <v>7.5392872882956619</v>
      </c>
      <c r="I93" s="66">
        <f>IF(G$219,G93/G$219*100,0)</f>
        <v>25.730509381572407</v>
      </c>
      <c r="K93" s="70">
        <v>5817829</v>
      </c>
      <c r="M93" s="66">
        <f>(K93/$AV93)</f>
        <v>183.14641440533904</v>
      </c>
      <c r="O93" s="66">
        <f>IF(M$219,M93/M$219*100,0)</f>
        <v>126.25470707287498</v>
      </c>
      <c r="Q93" s="70">
        <v>5848722</v>
      </c>
      <c r="S93" s="66">
        <f>(Q93/$AV93)</f>
        <v>184.11893219165145</v>
      </c>
      <c r="U93" s="66">
        <f>IF(S$219,S93/S$219*100,0)</f>
        <v>80.618411394939386</v>
      </c>
      <c r="W93" s="70">
        <v>235745</v>
      </c>
      <c r="Y93" s="70">
        <f>(E93+K93+Q93)</f>
        <v>11906044</v>
      </c>
      <c r="AB93" s="70">
        <v>3611108</v>
      </c>
      <c r="AD93" s="71">
        <f>IF($Y93,AB93/$Y93*100,0)</f>
        <v>30.330040775928595</v>
      </c>
      <c r="AF93" s="70">
        <v>2183386</v>
      </c>
      <c r="AH93" s="71">
        <f>IF($Y93,AF93/$Y93*100,0)</f>
        <v>18.338467420412691</v>
      </c>
      <c r="AJ93" s="70">
        <v>0</v>
      </c>
      <c r="AL93" s="71">
        <f>IF($Y93,AJ93/$Y93*100,0)</f>
        <v>0</v>
      </c>
      <c r="AN93" s="70">
        <v>4348269</v>
      </c>
      <c r="AP93" s="70">
        <v>471750.80329999997</v>
      </c>
      <c r="AR93" s="70">
        <v>619399.34669999999</v>
      </c>
      <c r="AS93" s="21"/>
      <c r="AT93" s="10">
        <v>5</v>
      </c>
      <c r="AU93" s="21"/>
      <c r="AV93" s="96">
        <v>31766</v>
      </c>
      <c r="AW93" s="21"/>
      <c r="AX93" s="96">
        <f>IF(E93,AV93,0)</f>
        <v>31766</v>
      </c>
      <c r="AY93" s="21"/>
      <c r="AZ93" s="96">
        <f>IF(K93,AV93,0)</f>
        <v>31766</v>
      </c>
      <c r="BA93" s="21"/>
      <c r="BB93" s="96">
        <f>IF(Q93,AV93,0)</f>
        <v>31766</v>
      </c>
    </row>
    <row r="94" spans="1:54" ht="8.85" customHeight="1" x14ac:dyDescent="0.3">
      <c r="A94" s="41"/>
      <c r="B94" s="21"/>
      <c r="D94" s="21"/>
      <c r="AS94" s="21"/>
      <c r="AT94" s="29"/>
      <c r="AU94" s="21"/>
      <c r="AV94" s="27"/>
      <c r="AW94" s="21"/>
      <c r="AX94" s="21"/>
      <c r="AY94" s="21"/>
      <c r="AZ94" s="21"/>
      <c r="BA94" s="21"/>
      <c r="BB94" s="21"/>
    </row>
    <row r="95" spans="1:54" ht="8.85" customHeight="1" x14ac:dyDescent="0.3">
      <c r="A95" s="10">
        <v>6</v>
      </c>
      <c r="B95" s="21"/>
      <c r="C95" s="10" t="s">
        <v>131</v>
      </c>
      <c r="D95" s="21"/>
      <c r="E95" s="70">
        <v>120000</v>
      </c>
      <c r="G95" s="66">
        <f>(E95/$AV95)</f>
        <v>7.5862940953344289</v>
      </c>
      <c r="I95" s="66">
        <f>IF(G$219,G95/G$219*100,0)</f>
        <v>25.890936891926923</v>
      </c>
      <c r="K95" s="70">
        <v>1711057</v>
      </c>
      <c r="M95" s="66">
        <f>(K95/$AV95)</f>
        <v>108.17151346567202</v>
      </c>
      <c r="O95" s="66">
        <f>IF(M$219,M95/M$219*100,0)</f>
        <v>74.569643039868566</v>
      </c>
      <c r="Q95" s="70">
        <v>4026623</v>
      </c>
      <c r="S95" s="66">
        <f>(Q95/$AV95)</f>
        <v>254.55955240864839</v>
      </c>
      <c r="U95" s="66">
        <f>IF(S$219,S95/S$219*100,0)</f>
        <v>111.4615779936757</v>
      </c>
      <c r="W95" s="70">
        <v>51483</v>
      </c>
      <c r="Y95" s="70">
        <f>(E95+K95+Q95)</f>
        <v>5857680</v>
      </c>
      <c r="AB95" s="70">
        <v>2259564</v>
      </c>
      <c r="AD95" s="71">
        <f>IF($Y95,AB95/$Y95*100,0)</f>
        <v>38.574384397918635</v>
      </c>
      <c r="AF95" s="70">
        <v>1248477</v>
      </c>
      <c r="AH95" s="71">
        <f>IF($Y95,AF95/$Y95*100,0)</f>
        <v>21.31350637112304</v>
      </c>
      <c r="AJ95" s="70">
        <v>0</v>
      </c>
      <c r="AL95" s="71">
        <f>IF($Y95,AJ95/$Y95*100,0)</f>
        <v>0</v>
      </c>
      <c r="AN95" s="70">
        <v>1280632</v>
      </c>
      <c r="AP95" s="70">
        <v>337501.72923399997</v>
      </c>
      <c r="AR95" s="70">
        <v>416617.40076600004</v>
      </c>
      <c r="AS95" s="21"/>
      <c r="AT95" s="10">
        <v>6</v>
      </c>
      <c r="AU95" s="21"/>
      <c r="AV95" s="96">
        <v>15818</v>
      </c>
      <c r="AW95" s="21"/>
      <c r="AX95" s="96">
        <f>IF(E95,AV95,0)</f>
        <v>15818</v>
      </c>
      <c r="AY95" s="21"/>
      <c r="AZ95" s="96">
        <f>IF(K95,AV95,0)</f>
        <v>15818</v>
      </c>
      <c r="BA95" s="21"/>
      <c r="BB95" s="96">
        <f>IF(Q95,AV95,0)</f>
        <v>15818</v>
      </c>
    </row>
    <row r="96" spans="1:54" ht="8.85" customHeight="1" x14ac:dyDescent="0.3">
      <c r="A96" s="10">
        <v>7</v>
      </c>
      <c r="B96" s="21"/>
      <c r="C96" s="10" t="s">
        <v>132</v>
      </c>
      <c r="D96" s="21"/>
      <c r="E96" s="70">
        <v>27850140</v>
      </c>
      <c r="G96" s="66">
        <f>(E96/$AV96)</f>
        <v>115.01098483597079</v>
      </c>
      <c r="I96" s="66">
        <f>IF(G$219,G96/G$219*100,0)</f>
        <v>392.5160444409604</v>
      </c>
      <c r="K96" s="70">
        <v>34135709</v>
      </c>
      <c r="M96" s="66">
        <f>(K96/$AV96)</f>
        <v>140.96810680894646</v>
      </c>
      <c r="O96" s="66">
        <f>IF(M$219,M96/M$219*100,0)</f>
        <v>97.178462868462518</v>
      </c>
      <c r="Q96" s="70">
        <v>127603527</v>
      </c>
      <c r="S96" s="66">
        <f>(Q96/$AV96)</f>
        <v>526.9563208232845</v>
      </c>
      <c r="U96" s="66">
        <f>IF(S$219,S96/S$219*100,0)</f>
        <v>230.73336866343993</v>
      </c>
      <c r="W96" s="70">
        <v>4264478</v>
      </c>
      <c r="Y96" s="70">
        <f>(E96+K96+Q96)</f>
        <v>189589376</v>
      </c>
      <c r="AB96" s="70">
        <v>20310545</v>
      </c>
      <c r="AD96" s="71">
        <f>IF($Y96,AB96/$Y96*100,0)</f>
        <v>10.712913048461111</v>
      </c>
      <c r="AF96" s="70">
        <v>2325436</v>
      </c>
      <c r="AH96" s="71">
        <f>IF($Y96,AF96/$Y96*100,0)</f>
        <v>1.2265645096062767</v>
      </c>
      <c r="AJ96" s="70">
        <v>19019974</v>
      </c>
      <c r="AL96" s="71">
        <f>IF($Y96,AJ96/$Y96*100,0)</f>
        <v>10.032193998043434</v>
      </c>
      <c r="AN96" s="70">
        <v>5854608</v>
      </c>
      <c r="AP96" s="70">
        <v>3277134.8799399999</v>
      </c>
      <c r="AR96" s="70">
        <v>641424.84005999984</v>
      </c>
      <c r="AS96" s="21"/>
      <c r="AT96" s="10">
        <v>7</v>
      </c>
      <c r="AU96" s="21"/>
      <c r="AV96" s="96">
        <v>242152</v>
      </c>
      <c r="AW96" s="21"/>
      <c r="AX96" s="96">
        <f>IF(E96,AV96,0)</f>
        <v>242152</v>
      </c>
      <c r="AY96" s="21"/>
      <c r="AZ96" s="96">
        <f>IF(K96,AV96,0)</f>
        <v>242152</v>
      </c>
      <c r="BA96" s="21"/>
      <c r="BB96" s="96">
        <f>IF(Q96,AV96,0)</f>
        <v>242152</v>
      </c>
    </row>
    <row r="97" spans="1:54" ht="8.85" customHeight="1" x14ac:dyDescent="0.3">
      <c r="A97" s="10">
        <v>8</v>
      </c>
      <c r="B97" s="21"/>
      <c r="C97" s="10" t="s">
        <v>133</v>
      </c>
      <c r="D97" s="21"/>
      <c r="E97" s="70">
        <v>571337</v>
      </c>
      <c r="G97" s="66">
        <f>(E97/$AV97)</f>
        <v>7.5343461117484933</v>
      </c>
      <c r="I97" s="66">
        <f>IF(G$219,G97/G$219*100,0)</f>
        <v>25.713645852615191</v>
      </c>
      <c r="K97" s="70">
        <v>7947574</v>
      </c>
      <c r="M97" s="66">
        <f>(K97/$AV97)</f>
        <v>104.80639843863328</v>
      </c>
      <c r="O97" s="66">
        <f>IF(M$219,M97/M$219*100,0)</f>
        <v>72.249850903152179</v>
      </c>
      <c r="Q97" s="70">
        <v>16538925</v>
      </c>
      <c r="S97" s="66">
        <f>(Q97/$AV97)</f>
        <v>218.10242512956444</v>
      </c>
      <c r="U97" s="66">
        <f>IF(S$219,S97/S$219*100,0)</f>
        <v>95.498441284825489</v>
      </c>
      <c r="W97" s="70">
        <v>369623</v>
      </c>
      <c r="Y97" s="70">
        <f>(E97+K97+Q97)</f>
        <v>25057836</v>
      </c>
      <c r="AB97" s="70">
        <v>8611570</v>
      </c>
      <c r="AD97" s="71">
        <f>IF($Y97,AB97/$Y97*100,0)</f>
        <v>34.366774529133323</v>
      </c>
      <c r="AF97" s="70">
        <v>7309372</v>
      </c>
      <c r="AH97" s="71">
        <f>IF($Y97,AF97/$Y97*100,0)</f>
        <v>29.170004943762901</v>
      </c>
      <c r="AJ97" s="70">
        <v>0</v>
      </c>
      <c r="AL97" s="71">
        <f>IF($Y97,AJ97/$Y97*100,0)</f>
        <v>0</v>
      </c>
      <c r="AN97" s="70">
        <v>4827537</v>
      </c>
      <c r="AP97" s="70">
        <v>1155668.338344</v>
      </c>
      <c r="AR97" s="70">
        <v>927428.04165600007</v>
      </c>
      <c r="AS97" s="21"/>
      <c r="AT97" s="10">
        <v>8</v>
      </c>
      <c r="AU97" s="21"/>
      <c r="AV97" s="96">
        <v>75831</v>
      </c>
      <c r="AW97" s="21"/>
      <c r="AX97" s="96">
        <f>IF(E97,AV97,0)</f>
        <v>75831</v>
      </c>
      <c r="AY97" s="21"/>
      <c r="AZ97" s="96">
        <f>IF(K97,AV97,0)</f>
        <v>75831</v>
      </c>
      <c r="BA97" s="21"/>
      <c r="BB97" s="96">
        <f>IF(Q97,AV97,0)</f>
        <v>75831</v>
      </c>
    </row>
    <row r="98" spans="1:54" ht="8.85" customHeight="1" x14ac:dyDescent="0.3">
      <c r="A98" s="10">
        <v>9</v>
      </c>
      <c r="B98" s="21"/>
      <c r="C98" s="10" t="s">
        <v>134</v>
      </c>
      <c r="D98" s="21"/>
      <c r="E98" s="70">
        <v>99227</v>
      </c>
      <c r="G98" s="66">
        <f>(E98/$AV98)</f>
        <v>22.979851783232977</v>
      </c>
      <c r="I98" s="66">
        <f>IF(G$219,G98/G$219*100,0)</f>
        <v>78.426947970739221</v>
      </c>
      <c r="K98" s="70">
        <v>907504</v>
      </c>
      <c r="M98" s="66">
        <f>(K98/$AV98)</f>
        <v>210.16767021769337</v>
      </c>
      <c r="O98" s="66">
        <f>IF(M$219,M98/M$219*100,0)</f>
        <v>144.88221200332677</v>
      </c>
      <c r="Q98" s="70">
        <v>939827</v>
      </c>
      <c r="S98" s="66">
        <f>(Q98/$AV98)</f>
        <v>217.65331171838815</v>
      </c>
      <c r="U98" s="66">
        <f>IF(S$219,S98/S$219*100,0)</f>
        <v>95.301792253059929</v>
      </c>
      <c r="W98" s="70">
        <v>76943</v>
      </c>
      <c r="Y98" s="70">
        <f>(E98+K98+Q98)</f>
        <v>1946558</v>
      </c>
      <c r="AB98" s="70">
        <v>577240</v>
      </c>
      <c r="AD98" s="71">
        <f>IF($Y98,AB98/$Y98*100,0)</f>
        <v>29.654395091232832</v>
      </c>
      <c r="AF98" s="70">
        <v>470381</v>
      </c>
      <c r="AH98" s="71">
        <f>IF($Y98,AF98/$Y98*100,0)</f>
        <v>24.16475645729539</v>
      </c>
      <c r="AJ98" s="70">
        <v>0</v>
      </c>
      <c r="AL98" s="71">
        <f>IF($Y98,AJ98/$Y98*100,0)</f>
        <v>0</v>
      </c>
      <c r="AN98" s="70">
        <v>483832</v>
      </c>
      <c r="AP98" s="70">
        <v>170738.66009999998</v>
      </c>
      <c r="AR98" s="70">
        <v>62797.539900000003</v>
      </c>
      <c r="AS98" s="21"/>
      <c r="AT98" s="10">
        <v>9</v>
      </c>
      <c r="AU98" s="21"/>
      <c r="AV98" s="96">
        <v>4318</v>
      </c>
      <c r="AW98" s="21"/>
      <c r="AX98" s="96">
        <f>IF(E98,AV98,0)</f>
        <v>4318</v>
      </c>
      <c r="AY98" s="21"/>
      <c r="AZ98" s="96">
        <f>IF(K98,AV98,0)</f>
        <v>4318</v>
      </c>
      <c r="BA98" s="21"/>
      <c r="BB98" s="96">
        <f>IF(Q98,AV98,0)</f>
        <v>4318</v>
      </c>
    </row>
    <row r="99" spans="1:54" ht="8.85" customHeight="1" x14ac:dyDescent="0.3">
      <c r="A99" s="10">
        <v>10</v>
      </c>
      <c r="B99" s="21"/>
      <c r="C99" s="10" t="s">
        <v>135</v>
      </c>
      <c r="D99" s="21"/>
      <c r="E99" s="70">
        <v>0</v>
      </c>
      <c r="G99" s="66">
        <v>0</v>
      </c>
      <c r="I99" s="66">
        <f>IF(G$219,G99/G$219*100,0)</f>
        <v>0</v>
      </c>
      <c r="K99" s="70">
        <v>0</v>
      </c>
      <c r="M99" s="66">
        <v>0</v>
      </c>
      <c r="O99" s="66">
        <f>IF(M$219,M99/M$219*100,0)</f>
        <v>0</v>
      </c>
      <c r="Q99" s="70">
        <v>0</v>
      </c>
      <c r="S99" s="66">
        <v>0</v>
      </c>
      <c r="U99" s="66">
        <f>IF(S$219,S99/S$219*100,0)</f>
        <v>0</v>
      </c>
      <c r="W99" s="70">
        <v>0</v>
      </c>
      <c r="Y99" s="70">
        <f>(E99+K99+Q99)</f>
        <v>0</v>
      </c>
      <c r="AB99" s="70">
        <v>0</v>
      </c>
      <c r="AD99" s="71">
        <f>IF($Y99,AB99/$Y99*100,0)</f>
        <v>0</v>
      </c>
      <c r="AF99" s="70">
        <v>0</v>
      </c>
      <c r="AH99" s="71">
        <f>IF($Y99,AF99/$Y99*100,0)</f>
        <v>0</v>
      </c>
      <c r="AJ99" s="70">
        <v>0</v>
      </c>
      <c r="AL99" s="71">
        <f>IF($Y99,AJ99/$Y99*100,0)</f>
        <v>0</v>
      </c>
      <c r="AN99" s="70">
        <v>0</v>
      </c>
      <c r="AP99" s="70">
        <v>0</v>
      </c>
      <c r="AR99" s="70">
        <v>0</v>
      </c>
      <c r="AS99" s="21"/>
      <c r="AT99" s="10">
        <v>10</v>
      </c>
      <c r="AU99" s="21"/>
      <c r="AV99" s="96">
        <v>0</v>
      </c>
      <c r="AW99" s="21"/>
      <c r="AX99" s="96">
        <f>IF(E99,AV99,0)</f>
        <v>0</v>
      </c>
      <c r="AY99" s="21"/>
      <c r="AZ99" s="96">
        <f>IF(K99,AV99,0)</f>
        <v>0</v>
      </c>
      <c r="BA99" s="21"/>
      <c r="BB99" s="96">
        <f>IF(Q99,AV99,0)</f>
        <v>0</v>
      </c>
    </row>
    <row r="100" spans="1:54" ht="8.85" customHeight="1" x14ac:dyDescent="0.3">
      <c r="A100" s="41"/>
      <c r="B100" s="21"/>
      <c r="D100" s="21"/>
      <c r="AS100" s="21"/>
      <c r="AT100" s="29"/>
      <c r="AU100" s="21"/>
      <c r="AV100" s="27"/>
      <c r="AW100" s="21"/>
      <c r="AX100" s="21"/>
      <c r="AY100" s="21"/>
      <c r="AZ100" s="21"/>
      <c r="BA100" s="21"/>
      <c r="BB100" s="21"/>
    </row>
    <row r="101" spans="1:54" ht="8.85" customHeight="1" x14ac:dyDescent="0.3">
      <c r="A101" s="10">
        <v>11</v>
      </c>
      <c r="B101" s="21"/>
      <c r="C101" s="10" t="s">
        <v>136</v>
      </c>
      <c r="D101" s="21"/>
      <c r="E101" s="70">
        <v>88970</v>
      </c>
      <c r="G101" s="66">
        <f>(E101/$AV101)</f>
        <v>13.980201131363922</v>
      </c>
      <c r="I101" s="66">
        <f>IF(G$219,G101/G$219*100,0)</f>
        <v>47.712427264215137</v>
      </c>
      <c r="K101" s="70">
        <v>3817043</v>
      </c>
      <c r="M101" s="66">
        <f>(K101/$AV101)</f>
        <v>599.78676932746703</v>
      </c>
      <c r="O101" s="66">
        <f>IF(M$219,M101/M$219*100,0)</f>
        <v>413.47193781271125</v>
      </c>
      <c r="Q101" s="70">
        <v>1391183</v>
      </c>
      <c r="S101" s="66">
        <f>(Q101/$AV101)</f>
        <v>218.6019798868636</v>
      </c>
      <c r="U101" s="66">
        <f>IF(S$219,S101/S$219*100,0)</f>
        <v>95.717176590634907</v>
      </c>
      <c r="W101" s="70">
        <v>35533</v>
      </c>
      <c r="Y101" s="70">
        <f>(E101+K101+Q101)</f>
        <v>5297196</v>
      </c>
      <c r="AB101" s="70">
        <v>1461029</v>
      </c>
      <c r="AD101" s="71">
        <f>IF($Y101,AB101/$Y101*100,0)</f>
        <v>27.581176909444167</v>
      </c>
      <c r="AF101" s="70">
        <v>780827</v>
      </c>
      <c r="AH101" s="71">
        <f>IF($Y101,AF101/$Y101*100,0)</f>
        <v>14.740383402841806</v>
      </c>
      <c r="AJ101" s="70">
        <v>12940</v>
      </c>
      <c r="AL101" s="71">
        <f>IF($Y101,AJ101/$Y101*100,0)</f>
        <v>0.24428018143938793</v>
      </c>
      <c r="AN101" s="70">
        <v>3053542</v>
      </c>
      <c r="AP101" s="70">
        <v>306178.09450000006</v>
      </c>
      <c r="AR101" s="70">
        <v>90787.495500000005</v>
      </c>
      <c r="AS101" s="21"/>
      <c r="AT101" s="10">
        <v>11</v>
      </c>
      <c r="AU101" s="21"/>
      <c r="AV101" s="96">
        <v>6364</v>
      </c>
      <c r="AW101" s="21"/>
      <c r="AX101" s="96">
        <f>IF(E101,AV101,0)</f>
        <v>6364</v>
      </c>
      <c r="AY101" s="21"/>
      <c r="AZ101" s="96">
        <f>IF(K101,AV101,0)</f>
        <v>6364</v>
      </c>
      <c r="BA101" s="21"/>
      <c r="BB101" s="96">
        <f>IF(Q101,AV101,0)</f>
        <v>6364</v>
      </c>
    </row>
    <row r="102" spans="1:54" ht="8.85" customHeight="1" x14ac:dyDescent="0.3">
      <c r="A102" s="10">
        <v>12</v>
      </c>
      <c r="B102" s="21"/>
      <c r="C102" s="10" t="s">
        <v>137</v>
      </c>
      <c r="D102" s="21"/>
      <c r="E102" s="70">
        <v>335098</v>
      </c>
      <c r="G102" s="66">
        <f>(E102/$AV102)</f>
        <v>10.004717262793337</v>
      </c>
      <c r="I102" s="66">
        <f>IF(G$219,G102/G$219*100,0)</f>
        <v>34.14466932304385</v>
      </c>
      <c r="K102" s="70">
        <v>1153796</v>
      </c>
      <c r="M102" s="66">
        <f>(K102/$AV102)</f>
        <v>34.447841404430648</v>
      </c>
      <c r="O102" s="66">
        <f>IF(M$219,M102/M$219*100,0)</f>
        <v>23.747132259895658</v>
      </c>
      <c r="Q102" s="70">
        <v>4047746</v>
      </c>
      <c r="S102" s="66">
        <f>(Q102/$AV102)</f>
        <v>120.84988356123485</v>
      </c>
      <c r="U102" s="66">
        <f>IF(S$219,S102/S$219*100,0)</f>
        <v>52.915392860462831</v>
      </c>
      <c r="W102" s="70">
        <v>523407</v>
      </c>
      <c r="Y102" s="70">
        <f>(E102+K102+Q102)</f>
        <v>5536640</v>
      </c>
      <c r="AB102" s="70">
        <v>2115727</v>
      </c>
      <c r="AD102" s="71">
        <f>IF($Y102,AB102/$Y102*100,0)</f>
        <v>38.213194283897813</v>
      </c>
      <c r="AF102" s="70">
        <v>1116940</v>
      </c>
      <c r="AH102" s="71">
        <f>IF($Y102,AF102/$Y102*100,0)</f>
        <v>20.17360709744538</v>
      </c>
      <c r="AJ102" s="70">
        <v>65374</v>
      </c>
      <c r="AL102" s="71">
        <f>IF($Y102,AJ102/$Y102*100,0)</f>
        <v>1.1807522251762803</v>
      </c>
      <c r="AN102" s="70">
        <v>472493</v>
      </c>
      <c r="AP102" s="70">
        <v>494874.02160000004</v>
      </c>
      <c r="AR102" s="70">
        <v>188831.52840000001</v>
      </c>
      <c r="AS102" s="21"/>
      <c r="AT102" s="10">
        <v>12</v>
      </c>
      <c r="AU102" s="21"/>
      <c r="AV102" s="96">
        <v>33494</v>
      </c>
      <c r="AW102" s="21"/>
      <c r="AX102" s="96">
        <f>IF(E102,AV102,0)</f>
        <v>33494</v>
      </c>
      <c r="AY102" s="21"/>
      <c r="AZ102" s="96">
        <f>IF(K102,AV102,0)</f>
        <v>33494</v>
      </c>
      <c r="BA102" s="21"/>
      <c r="BB102" s="96">
        <f>IF(Q102,AV102,0)</f>
        <v>33494</v>
      </c>
    </row>
    <row r="103" spans="1:54" ht="8.85" customHeight="1" x14ac:dyDescent="0.3">
      <c r="A103" s="10">
        <v>13</v>
      </c>
      <c r="B103" s="21"/>
      <c r="C103" s="10" t="s">
        <v>138</v>
      </c>
      <c r="D103" s="21"/>
      <c r="E103" s="70">
        <v>114978</v>
      </c>
      <c r="G103" s="66">
        <f>(E103/$AV103)</f>
        <v>7.0573287503068993</v>
      </c>
      <c r="I103" s="66">
        <f>IF(G$219,G103/G$219*100,0)</f>
        <v>24.085653812465665</v>
      </c>
      <c r="K103" s="70">
        <v>2577940</v>
      </c>
      <c r="M103" s="66">
        <f>(K103/$AV103)</f>
        <v>158.23348882887308</v>
      </c>
      <c r="O103" s="66">
        <f>IF(M$219,M103/M$219*100,0)</f>
        <v>109.08061097496442</v>
      </c>
      <c r="Q103" s="70">
        <v>3085522</v>
      </c>
      <c r="S103" s="66">
        <f>(Q103/$AV103)</f>
        <v>189.38877976921188</v>
      </c>
      <c r="U103" s="66">
        <f>IF(S$219,S103/S$219*100,0)</f>
        <v>82.925869595675422</v>
      </c>
      <c r="W103" s="70">
        <v>24455</v>
      </c>
      <c r="Y103" s="70">
        <f>(E103+K103+Q103)</f>
        <v>5778440</v>
      </c>
      <c r="AB103" s="70">
        <v>2033109</v>
      </c>
      <c r="AD103" s="71">
        <f>IF($Y103,AB103/$Y103*100,0)</f>
        <v>35.184392327340944</v>
      </c>
      <c r="AF103" s="70">
        <v>1417121</v>
      </c>
      <c r="AH103" s="71">
        <f>IF($Y103,AF103/$Y103*100,0)</f>
        <v>24.524283370598294</v>
      </c>
      <c r="AJ103" s="70">
        <v>0</v>
      </c>
      <c r="AL103" s="71">
        <f>IF($Y103,AJ103/$Y103*100,0)</f>
        <v>0</v>
      </c>
      <c r="AN103" s="70">
        <v>1555311</v>
      </c>
      <c r="AP103" s="70">
        <v>324712.94669999997</v>
      </c>
      <c r="AR103" s="70">
        <v>718382.99329999997</v>
      </c>
      <c r="AS103" s="21"/>
      <c r="AT103" s="10">
        <v>13</v>
      </c>
      <c r="AU103" s="21"/>
      <c r="AV103" s="96">
        <v>16292</v>
      </c>
      <c r="AW103" s="21"/>
      <c r="AX103" s="96">
        <f>IF(E103,AV103,0)</f>
        <v>16292</v>
      </c>
      <c r="AY103" s="21"/>
      <c r="AZ103" s="96">
        <f>IF(K103,AV103,0)</f>
        <v>16292</v>
      </c>
      <c r="BA103" s="21"/>
      <c r="BB103" s="96">
        <f>IF(Q103,AV103,0)</f>
        <v>16292</v>
      </c>
    </row>
    <row r="104" spans="1:54" ht="8.85" customHeight="1" x14ac:dyDescent="0.3">
      <c r="A104" s="10">
        <v>14</v>
      </c>
      <c r="B104" s="21"/>
      <c r="C104" s="10" t="s">
        <v>139</v>
      </c>
      <c r="D104" s="21"/>
      <c r="E104" s="70">
        <v>394791</v>
      </c>
      <c r="G104" s="66">
        <f>(E104/$AV104)</f>
        <v>18.539140643343508</v>
      </c>
      <c r="I104" s="66">
        <f>IF(G$219,G104/G$219*100,0)</f>
        <v>63.271435881000414</v>
      </c>
      <c r="K104" s="70">
        <v>3574348</v>
      </c>
      <c r="M104" s="66">
        <f>(K104/$AV104)</f>
        <v>167.84916647100258</v>
      </c>
      <c r="O104" s="66">
        <f>IF(M$219,M104/M$219*100,0)</f>
        <v>115.70932149575779</v>
      </c>
      <c r="Q104" s="70">
        <v>10221377</v>
      </c>
      <c r="S104" s="66">
        <f>(Q104/$AV104)</f>
        <v>479.98952805822961</v>
      </c>
      <c r="U104" s="66">
        <f>IF(S$219,S104/S$219*100,0)</f>
        <v>210.16846435966761</v>
      </c>
      <c r="W104" s="70">
        <v>48727</v>
      </c>
      <c r="Y104" s="70">
        <f>(E104+K104+Q104)</f>
        <v>14190516</v>
      </c>
      <c r="AB104" s="70">
        <v>3969533</v>
      </c>
      <c r="AD104" s="71">
        <f>IF($Y104,AB104/$Y104*100,0)</f>
        <v>27.97314065253159</v>
      </c>
      <c r="AF104" s="70">
        <v>3943617</v>
      </c>
      <c r="AH104" s="71">
        <f>IF($Y104,AF104/$Y104*100,0)</f>
        <v>27.790511634672061</v>
      </c>
      <c r="AJ104" s="70">
        <v>1610002</v>
      </c>
      <c r="AL104" s="71">
        <f>IF($Y104,AJ104/$Y104*100,0)</f>
        <v>11.345619849200691</v>
      </c>
      <c r="AN104" s="70">
        <v>2522811</v>
      </c>
      <c r="AP104" s="70">
        <v>564358.46799000003</v>
      </c>
      <c r="AR104" s="70">
        <v>1815267.6720099999</v>
      </c>
      <c r="AS104" s="21"/>
      <c r="AT104" s="10">
        <v>14</v>
      </c>
      <c r="AU104" s="21"/>
      <c r="AV104" s="96">
        <v>21295</v>
      </c>
      <c r="AW104" s="21"/>
      <c r="AX104" s="96">
        <f>IF(E104,AV104,0)</f>
        <v>21295</v>
      </c>
      <c r="AY104" s="21"/>
      <c r="AZ104" s="96">
        <f>IF(K104,AV104,0)</f>
        <v>21295</v>
      </c>
      <c r="BA104" s="21"/>
      <c r="BB104" s="96">
        <f>IF(Q104,AV104,0)</f>
        <v>21295</v>
      </c>
    </row>
    <row r="105" spans="1:54" ht="8.85" customHeight="1" x14ac:dyDescent="0.3">
      <c r="A105" s="10">
        <v>15</v>
      </c>
      <c r="B105" s="21"/>
      <c r="C105" s="10" t="s">
        <v>140</v>
      </c>
      <c r="D105" s="21"/>
      <c r="E105" s="70">
        <v>127935</v>
      </c>
      <c r="G105" s="66">
        <f>(E105/$AV105)</f>
        <v>7.4925329428989755</v>
      </c>
      <c r="I105" s="66">
        <f>IF(G$219,G105/G$219*100,0)</f>
        <v>25.570943486699782</v>
      </c>
      <c r="K105" s="70">
        <v>1760296</v>
      </c>
      <c r="M105" s="66">
        <f>(K105/$AV105)</f>
        <v>103.09200585651537</v>
      </c>
      <c r="O105" s="66">
        <f>IF(M$219,M105/M$219*100,0)</f>
        <v>71.068008856361359</v>
      </c>
      <c r="Q105" s="70">
        <v>3883083</v>
      </c>
      <c r="S105" s="66">
        <f>(Q105/$AV105)</f>
        <v>227.41335285505124</v>
      </c>
      <c r="U105" s="66">
        <f>IF(S$219,S105/S$219*100,0)</f>
        <v>99.575328940574551</v>
      </c>
      <c r="W105" s="70">
        <v>28083</v>
      </c>
      <c r="Y105" s="70">
        <f>(E105+K105+Q105)</f>
        <v>5771314</v>
      </c>
      <c r="AB105" s="70">
        <v>2389505</v>
      </c>
      <c r="AD105" s="71">
        <f>IF($Y105,AB105/$Y105*100,0)</f>
        <v>41.403136270180411</v>
      </c>
      <c r="AF105" s="70">
        <v>1259838</v>
      </c>
      <c r="AH105" s="71">
        <f>IF($Y105,AF105/$Y105*100,0)</f>
        <v>21.829309581838729</v>
      </c>
      <c r="AJ105" s="70">
        <v>0</v>
      </c>
      <c r="AL105" s="71">
        <f>IF($Y105,AJ105/$Y105*100,0)</f>
        <v>0</v>
      </c>
      <c r="AN105" s="70">
        <v>1266355</v>
      </c>
      <c r="AP105" s="70">
        <v>326705.29270400002</v>
      </c>
      <c r="AR105" s="70">
        <v>461907.54729600006</v>
      </c>
      <c r="AS105" s="21"/>
      <c r="AT105" s="10">
        <v>15</v>
      </c>
      <c r="AU105" s="21"/>
      <c r="AV105" s="96">
        <v>17075</v>
      </c>
      <c r="AW105" s="21"/>
      <c r="AX105" s="96">
        <f>IF(E105,AV105,0)</f>
        <v>17075</v>
      </c>
      <c r="AY105" s="21"/>
      <c r="AZ105" s="96">
        <f>IF(K105,AV105,0)</f>
        <v>17075</v>
      </c>
      <c r="BA105" s="21"/>
      <c r="BB105" s="96">
        <f>IF(Q105,AV105,0)</f>
        <v>17075</v>
      </c>
    </row>
    <row r="106" spans="1:54" ht="8.85" customHeight="1" x14ac:dyDescent="0.3">
      <c r="A106" s="41"/>
      <c r="B106" s="21"/>
      <c r="D106" s="21"/>
      <c r="AS106" s="21"/>
      <c r="AT106" s="29"/>
      <c r="AU106" s="21"/>
      <c r="AV106" s="27"/>
      <c r="AW106" s="21"/>
      <c r="AX106" s="21"/>
      <c r="AY106" s="21"/>
      <c r="AZ106" s="21"/>
      <c r="BA106" s="21"/>
      <c r="BB106" s="21"/>
    </row>
    <row r="107" spans="1:54" ht="8.85" customHeight="1" x14ac:dyDescent="0.3">
      <c r="A107" s="10">
        <v>16</v>
      </c>
      <c r="B107" s="21"/>
      <c r="C107" s="10" t="s">
        <v>141</v>
      </c>
      <c r="D107" s="21"/>
      <c r="E107" s="70">
        <v>409181</v>
      </c>
      <c r="G107" s="66">
        <f>(E107/$AV107)</f>
        <v>7.3752883922134105</v>
      </c>
      <c r="I107" s="66">
        <f>IF(G$219,G107/G$219*100,0)</f>
        <v>25.170804601418599</v>
      </c>
      <c r="K107" s="70">
        <v>7627431</v>
      </c>
      <c r="M107" s="66">
        <f>(K107/$AV107)</f>
        <v>137.48073179524152</v>
      </c>
      <c r="O107" s="66">
        <f>IF(M$219,M107/M$219*100,0)</f>
        <v>94.774388989985624</v>
      </c>
      <c r="Q107" s="70">
        <v>12623042</v>
      </c>
      <c r="S107" s="66">
        <f>(Q107/$AV107)</f>
        <v>227.52418889689977</v>
      </c>
      <c r="U107" s="66">
        <f>IF(S$219,S107/S$219*100,0)</f>
        <v>99.623859667495282</v>
      </c>
      <c r="W107" s="70">
        <v>384266</v>
      </c>
      <c r="Y107" s="70">
        <f>(E107+K107+Q107)</f>
        <v>20659654</v>
      </c>
      <c r="AB107" s="70">
        <v>6994086</v>
      </c>
      <c r="AD107" s="71">
        <f>IF($Y107,AB107/$Y107*100,0)</f>
        <v>33.853838984912329</v>
      </c>
      <c r="AF107" s="70">
        <v>4601961</v>
      </c>
      <c r="AH107" s="71">
        <f>IF($Y107,AF107/$Y107*100,0)</f>
        <v>22.275111674183893</v>
      </c>
      <c r="AJ107" s="70">
        <v>0</v>
      </c>
      <c r="AL107" s="71">
        <f>IF($Y107,AJ107/$Y107*100,0)</f>
        <v>0</v>
      </c>
      <c r="AN107" s="70">
        <v>5700774</v>
      </c>
      <c r="AP107" s="70">
        <v>845814.47052099998</v>
      </c>
      <c r="AR107" s="70">
        <v>1216885.719479</v>
      </c>
      <c r="AS107" s="21"/>
      <c r="AT107" s="10">
        <v>16</v>
      </c>
      <c r="AU107" s="21"/>
      <c r="AV107" s="96">
        <v>55480</v>
      </c>
      <c r="AW107" s="21"/>
      <c r="AX107" s="96">
        <f>IF(E107,AV107,0)</f>
        <v>55480</v>
      </c>
      <c r="AY107" s="21"/>
      <c r="AZ107" s="96">
        <f>IF(K107,AV107,0)</f>
        <v>55480</v>
      </c>
      <c r="BA107" s="21"/>
      <c r="BB107" s="96">
        <f>IF(Q107,AV107,0)</f>
        <v>55480</v>
      </c>
    </row>
    <row r="108" spans="1:54" ht="8.85" customHeight="1" x14ac:dyDescent="0.3">
      <c r="A108" s="10">
        <v>17</v>
      </c>
      <c r="B108" s="21"/>
      <c r="C108" s="10" t="s">
        <v>142</v>
      </c>
      <c r="D108" s="21"/>
      <c r="E108" s="70">
        <v>275404</v>
      </c>
      <c r="G108" s="66">
        <f>(E108/$AV108)</f>
        <v>9.0838445807770967</v>
      </c>
      <c r="I108" s="66">
        <f>IF(G$219,G108/G$219*100,0)</f>
        <v>31.001862545984554</v>
      </c>
      <c r="K108" s="70">
        <v>3612447</v>
      </c>
      <c r="M108" s="66">
        <f>(K108/$AV108)</f>
        <v>119.15188996635662</v>
      </c>
      <c r="O108" s="66">
        <f>IF(M$219,M108/M$219*100,0)</f>
        <v>82.139129033602543</v>
      </c>
      <c r="Q108" s="70">
        <v>4860596</v>
      </c>
      <c r="S108" s="66">
        <f>(Q108/$AV108)</f>
        <v>160.32046968797414</v>
      </c>
      <c r="U108" s="66">
        <f>IF(S$219,S108/S$219*100,0)</f>
        <v>70.198004227405903</v>
      </c>
      <c r="W108" s="70">
        <v>344643</v>
      </c>
      <c r="Y108" s="70">
        <f>(E108+K108+Q108)</f>
        <v>8748447</v>
      </c>
      <c r="AB108" s="70">
        <v>2395616</v>
      </c>
      <c r="AD108" s="71">
        <f>IF($Y108,AB108/$Y108*100,0)</f>
        <v>27.383328721086151</v>
      </c>
      <c r="AF108" s="70">
        <v>1985453</v>
      </c>
      <c r="AH108" s="71">
        <f>IF($Y108,AF108/$Y108*100,0)</f>
        <v>22.694919452561123</v>
      </c>
      <c r="AJ108" s="70">
        <v>0</v>
      </c>
      <c r="AL108" s="71">
        <f>IF($Y108,AJ108/$Y108*100,0)</f>
        <v>0</v>
      </c>
      <c r="AN108" s="70">
        <v>2292624</v>
      </c>
      <c r="AP108" s="70">
        <v>617545.47187700006</v>
      </c>
      <c r="AR108" s="70">
        <v>403603.88812299998</v>
      </c>
      <c r="AS108" s="21"/>
      <c r="AT108" s="10">
        <v>17</v>
      </c>
      <c r="AU108" s="21"/>
      <c r="AV108" s="96">
        <v>30318</v>
      </c>
      <c r="AW108" s="21"/>
      <c r="AX108" s="96">
        <f>IF(E108,AV108,0)</f>
        <v>30318</v>
      </c>
      <c r="AY108" s="21"/>
      <c r="AZ108" s="96">
        <f>IF(K108,AV108,0)</f>
        <v>30318</v>
      </c>
      <c r="BA108" s="21"/>
      <c r="BB108" s="96">
        <f>IF(Q108,AV108,0)</f>
        <v>30318</v>
      </c>
    </row>
    <row r="109" spans="1:54" ht="8.85" customHeight="1" x14ac:dyDescent="0.3">
      <c r="A109" s="10">
        <v>18</v>
      </c>
      <c r="B109" s="21"/>
      <c r="C109" s="10" t="s">
        <v>143</v>
      </c>
      <c r="D109" s="21"/>
      <c r="E109" s="70">
        <v>262860</v>
      </c>
      <c r="G109" s="66">
        <f>(E109/$AV109)</f>
        <v>9.0215190307855995</v>
      </c>
      <c r="I109" s="66">
        <f>IF(G$219,G109/G$219*100,0)</f>
        <v>30.78915435654369</v>
      </c>
      <c r="K109" s="70">
        <v>13383359</v>
      </c>
      <c r="M109" s="66">
        <f>(K109/$AV109)</f>
        <v>459.32522222603563</v>
      </c>
      <c r="O109" s="66">
        <f>IF(M$219,M109/M$219*100,0)</f>
        <v>316.64267941923066</v>
      </c>
      <c r="Q109" s="70">
        <v>8565121</v>
      </c>
      <c r="S109" s="66">
        <f>(Q109/$AV109)</f>
        <v>293.96029103888526</v>
      </c>
      <c r="U109" s="66">
        <f>IF(S$219,S109/S$219*100,0)</f>
        <v>128.71360589947813</v>
      </c>
      <c r="W109" s="70">
        <v>186400</v>
      </c>
      <c r="Y109" s="70">
        <f>(E109+K109+Q109)</f>
        <v>22211340</v>
      </c>
      <c r="AB109" s="70">
        <v>7199074</v>
      </c>
      <c r="AD109" s="71">
        <f>IF($Y109,AB109/$Y109*100,0)</f>
        <v>32.411705011944349</v>
      </c>
      <c r="AF109" s="70">
        <v>3211116</v>
      </c>
      <c r="AH109" s="71">
        <f>IF($Y109,AF109/$Y109*100,0)</f>
        <v>14.457101642674417</v>
      </c>
      <c r="AJ109" s="70">
        <v>45371</v>
      </c>
      <c r="AL109" s="71">
        <f>IF($Y109,AJ109/$Y109*100,0)</f>
        <v>0.20426953078922749</v>
      </c>
      <c r="AN109" s="70">
        <v>10706362</v>
      </c>
      <c r="AP109" s="70">
        <v>681822.0192499999</v>
      </c>
      <c r="AR109" s="70">
        <v>906158.80074999994</v>
      </c>
      <c r="AS109" s="21"/>
      <c r="AT109" s="10">
        <v>18</v>
      </c>
      <c r="AU109" s="21"/>
      <c r="AV109" s="96">
        <v>29137</v>
      </c>
      <c r="AW109" s="21"/>
      <c r="AX109" s="96">
        <f>IF(E109,AV109,0)</f>
        <v>29137</v>
      </c>
      <c r="AY109" s="21"/>
      <c r="AZ109" s="96">
        <f>IF(K109,AV109,0)</f>
        <v>29137</v>
      </c>
      <c r="BA109" s="21"/>
      <c r="BB109" s="96">
        <f>IF(Q109,AV109,0)</f>
        <v>29137</v>
      </c>
    </row>
    <row r="110" spans="1:54" ht="8.85" customHeight="1" x14ac:dyDescent="0.3">
      <c r="A110" s="10">
        <v>19</v>
      </c>
      <c r="B110" s="21"/>
      <c r="C110" s="10" t="s">
        <v>144</v>
      </c>
      <c r="D110" s="21"/>
      <c r="E110" s="70">
        <v>115869</v>
      </c>
      <c r="G110" s="66">
        <f>(E110/$AV110)</f>
        <v>16.514965792474346</v>
      </c>
      <c r="I110" s="66">
        <f>IF(G$219,G110/G$219*100,0)</f>
        <v>56.36321657609502</v>
      </c>
      <c r="K110" s="70">
        <v>123340</v>
      </c>
      <c r="M110" s="66">
        <f>(K110/$AV110)</f>
        <v>17.579817559863169</v>
      </c>
      <c r="O110" s="66">
        <f>IF(M$219,M110/M$219*100,0)</f>
        <v>12.118908926618904</v>
      </c>
      <c r="Q110" s="70">
        <v>1704791</v>
      </c>
      <c r="S110" s="66">
        <f>(Q110/$AV110)</f>
        <v>242.98617445838084</v>
      </c>
      <c r="U110" s="66">
        <f>IF(S$219,S110/S$219*100,0)</f>
        <v>106.39405270598508</v>
      </c>
      <c r="W110" s="70">
        <v>153340</v>
      </c>
      <c r="Y110" s="70">
        <f>(E110+K110+Q110)</f>
        <v>1944000</v>
      </c>
      <c r="AB110" s="70">
        <v>606775</v>
      </c>
      <c r="AD110" s="71">
        <f>IF($Y110,AB110/$Y110*100,0)</f>
        <v>31.212705761316872</v>
      </c>
      <c r="AF110" s="70">
        <v>543558</v>
      </c>
      <c r="AH110" s="71">
        <f>IF($Y110,AF110/$Y110*100,0)</f>
        <v>27.960802469135803</v>
      </c>
      <c r="AJ110" s="70">
        <v>0</v>
      </c>
      <c r="AL110" s="71">
        <f>IF($Y110,AJ110/$Y110*100,0)</f>
        <v>0</v>
      </c>
      <c r="AN110" s="70">
        <v>0</v>
      </c>
      <c r="AP110" s="70">
        <v>327661.98120000004</v>
      </c>
      <c r="AR110" s="70">
        <v>104229.0888</v>
      </c>
      <c r="AS110" s="21"/>
      <c r="AT110" s="10">
        <v>19</v>
      </c>
      <c r="AU110" s="21"/>
      <c r="AV110" s="96">
        <v>7016</v>
      </c>
      <c r="AW110" s="21"/>
      <c r="AX110" s="96">
        <f>IF(E110,AV110,0)</f>
        <v>7016</v>
      </c>
      <c r="AY110" s="21"/>
      <c r="AZ110" s="96">
        <f>IF(K110,AV110,0)</f>
        <v>7016</v>
      </c>
      <c r="BA110" s="21"/>
      <c r="BB110" s="96">
        <f>IF(Q110,AV110,0)</f>
        <v>7016</v>
      </c>
    </row>
    <row r="111" spans="1:54" ht="8.85" customHeight="1" x14ac:dyDescent="0.3">
      <c r="A111" s="10">
        <v>20</v>
      </c>
      <c r="B111" s="21"/>
      <c r="C111" s="10" t="s">
        <v>145</v>
      </c>
      <c r="D111" s="21"/>
      <c r="E111" s="70">
        <v>125573</v>
      </c>
      <c r="G111" s="66">
        <f>(E111/$AV111)</f>
        <v>10.527582159624414</v>
      </c>
      <c r="I111" s="66">
        <f>IF(G$219,G111/G$219*100,0)</f>
        <v>35.929132445187086</v>
      </c>
      <c r="K111" s="70">
        <v>3211306</v>
      </c>
      <c r="M111" s="66">
        <f>(K111/$AV111)</f>
        <v>269.22417840375584</v>
      </c>
      <c r="O111" s="66">
        <f>IF(M$219,M111/M$219*100,0)</f>
        <v>185.59369503174253</v>
      </c>
      <c r="Q111" s="70">
        <v>4910925</v>
      </c>
      <c r="S111" s="66">
        <f>(Q111/$AV111)</f>
        <v>411.71403420523137</v>
      </c>
      <c r="U111" s="66">
        <f>IF(S$219,S111/S$219*100,0)</f>
        <v>180.27332111658046</v>
      </c>
      <c r="W111" s="70">
        <v>22020</v>
      </c>
      <c r="Y111" s="70">
        <f>(E111+K111+Q111)</f>
        <v>8247804</v>
      </c>
      <c r="AB111" s="70">
        <v>2176358</v>
      </c>
      <c r="AD111" s="71">
        <f>IF($Y111,AB111/$Y111*100,0)</f>
        <v>26.387120741472518</v>
      </c>
      <c r="AF111" s="70">
        <v>2606122</v>
      </c>
      <c r="AH111" s="71">
        <f>IF($Y111,AF111/$Y111*100,0)</f>
        <v>31.597768327181392</v>
      </c>
      <c r="AJ111" s="70">
        <v>0</v>
      </c>
      <c r="AL111" s="71">
        <f>IF($Y111,AJ111/$Y111*100,0)</f>
        <v>0</v>
      </c>
      <c r="AN111" s="70">
        <v>2310210</v>
      </c>
      <c r="AP111" s="70">
        <v>370241.625</v>
      </c>
      <c r="AR111" s="70">
        <v>437659.16499999998</v>
      </c>
      <c r="AS111" s="21"/>
      <c r="AT111" s="10">
        <v>20</v>
      </c>
      <c r="AU111" s="21"/>
      <c r="AV111" s="96">
        <v>11928</v>
      </c>
      <c r="AW111" s="21"/>
      <c r="AX111" s="96">
        <f>IF(E111,AV111,0)</f>
        <v>11928</v>
      </c>
      <c r="AY111" s="21"/>
      <c r="AZ111" s="96">
        <f>IF(K111,AV111,0)</f>
        <v>11928</v>
      </c>
      <c r="BA111" s="21"/>
      <c r="BB111" s="96">
        <f>IF(Q111,AV111,0)</f>
        <v>11928</v>
      </c>
    </row>
    <row r="112" spans="1:54" ht="8.85" customHeight="1" x14ac:dyDescent="0.3">
      <c r="A112" s="41"/>
      <c r="B112" s="21"/>
      <c r="D112" s="21"/>
      <c r="Y112" s="131"/>
      <c r="AS112" s="21"/>
      <c r="AT112" s="29"/>
      <c r="AU112" s="21"/>
      <c r="AV112" s="27"/>
      <c r="AW112" s="21"/>
      <c r="AX112" s="21"/>
      <c r="AY112" s="21"/>
      <c r="AZ112" s="21"/>
      <c r="BA112" s="21"/>
      <c r="BB112" s="21"/>
    </row>
    <row r="113" spans="1:54" ht="8.85" customHeight="1" x14ac:dyDescent="0.3">
      <c r="A113" s="10">
        <v>21</v>
      </c>
      <c r="B113" s="21"/>
      <c r="C113" s="10" t="s">
        <v>146</v>
      </c>
      <c r="D113" s="21"/>
      <c r="E113" s="70">
        <v>2623294</v>
      </c>
      <c r="G113" s="66">
        <f>(E113/$AV113)</f>
        <v>7.4788858478731894</v>
      </c>
      <c r="I113" s="66">
        <f>IF(G$219,G113/G$219*100,0)</f>
        <v>25.524367902939055</v>
      </c>
      <c r="K113" s="70">
        <v>43646848</v>
      </c>
      <c r="M113" s="66">
        <f>(K113/$AV113)</f>
        <v>124.43507811609078</v>
      </c>
      <c r="O113" s="66">
        <f>IF(M$219,M113/M$219*100,0)</f>
        <v>85.781173429728739</v>
      </c>
      <c r="Q113" s="70">
        <v>47608271</v>
      </c>
      <c r="S113" s="66">
        <f>(Q113/$AV113)</f>
        <v>135.72890580453873</v>
      </c>
      <c r="U113" s="66">
        <f>IF(S$219,S113/S$219*100,0)</f>
        <v>59.430329277303052</v>
      </c>
      <c r="W113" s="70">
        <v>9169337</v>
      </c>
      <c r="Y113" s="70">
        <f>(E113+K113+Q113)</f>
        <v>93878413</v>
      </c>
      <c r="AB113" s="70">
        <v>20918263</v>
      </c>
      <c r="AD113" s="71">
        <f>IF($Y113,AB113/$Y113*100,0)</f>
        <v>22.282292948433206</v>
      </c>
      <c r="AF113" s="70">
        <v>12186634</v>
      </c>
      <c r="AH113" s="71">
        <f>IF($Y113,AF113/$Y113*100,0)</f>
        <v>12.981295284571971</v>
      </c>
      <c r="AJ113" s="70">
        <v>192753</v>
      </c>
      <c r="AL113" s="71">
        <f>IF($Y113,AJ113/$Y113*100,0)</f>
        <v>0.20532196256875368</v>
      </c>
      <c r="AN113" s="70">
        <v>24645756</v>
      </c>
      <c r="AP113" s="70">
        <v>3483920.7525230004</v>
      </c>
      <c r="AR113" s="70">
        <v>1790194.6474769998</v>
      </c>
      <c r="AS113" s="21"/>
      <c r="AT113" s="10">
        <v>21</v>
      </c>
      <c r="AU113" s="21"/>
      <c r="AV113" s="96">
        <v>350760</v>
      </c>
      <c r="AW113" s="21"/>
      <c r="AX113" s="96">
        <f>IF(E113,AV113,0)</f>
        <v>350760</v>
      </c>
      <c r="AY113" s="21"/>
      <c r="AZ113" s="96">
        <f>IF(K113,AV113,0)</f>
        <v>350760</v>
      </c>
      <c r="BA113" s="21"/>
      <c r="BB113" s="96">
        <f>IF(Q113,AV113,0)</f>
        <v>350760</v>
      </c>
    </row>
    <row r="114" spans="1:54" ht="8.85" customHeight="1" x14ac:dyDescent="0.3">
      <c r="A114" s="10">
        <v>22</v>
      </c>
      <c r="B114" s="21"/>
      <c r="C114" s="10" t="s">
        <v>147</v>
      </c>
      <c r="D114" s="21"/>
      <c r="E114" s="70">
        <v>199123</v>
      </c>
      <c r="G114" s="66">
        <f>(E114/$AV114)</f>
        <v>13.866504178272981</v>
      </c>
      <c r="I114" s="66">
        <f>IF(G$219,G114/G$219*100,0)</f>
        <v>47.324395822210761</v>
      </c>
      <c r="K114" s="70">
        <v>1414081</v>
      </c>
      <c r="M114" s="66">
        <f>(K114/$AV114)</f>
        <v>98.473607242339838</v>
      </c>
      <c r="O114" s="66">
        <f>IF(M$219,M114/M$219*100,0)</f>
        <v>67.884247022575181</v>
      </c>
      <c r="Q114" s="70">
        <v>1814803</v>
      </c>
      <c r="S114" s="66">
        <f>(Q114/$AV114)</f>
        <v>126.37903899721448</v>
      </c>
      <c r="U114" s="66">
        <f>IF(S$219,S114/S$219*100,0)</f>
        <v>55.336391734931553</v>
      </c>
      <c r="W114" s="70">
        <v>211007</v>
      </c>
      <c r="Y114" s="70">
        <f>(E114+K114+Q114)</f>
        <v>3428007</v>
      </c>
      <c r="AB114" s="70">
        <v>1272126</v>
      </c>
      <c r="AD114" s="71">
        <f>IF($Y114,AB114/$Y114*100,0)</f>
        <v>37.109784198223636</v>
      </c>
      <c r="AF114" s="70">
        <v>765728</v>
      </c>
      <c r="AH114" s="71">
        <f>IF($Y114,AF114/$Y114*100,0)</f>
        <v>22.337410629558224</v>
      </c>
      <c r="AJ114" s="70">
        <v>26522</v>
      </c>
      <c r="AL114" s="71">
        <f>IF($Y114,AJ114/$Y114*100,0)</f>
        <v>0.77368570134191672</v>
      </c>
      <c r="AN114" s="70">
        <v>695120</v>
      </c>
      <c r="AP114" s="70">
        <v>257305.35949999996</v>
      </c>
      <c r="AR114" s="70">
        <v>50257.110499999995</v>
      </c>
      <c r="AS114" s="21"/>
      <c r="AT114" s="10">
        <v>22</v>
      </c>
      <c r="AU114" s="21"/>
      <c r="AV114" s="96">
        <v>14360</v>
      </c>
      <c r="AW114" s="21"/>
      <c r="AX114" s="96">
        <f>IF(E114,AV114,0)</f>
        <v>14360</v>
      </c>
      <c r="AY114" s="21"/>
      <c r="AZ114" s="96">
        <f>IF(K114,AV114,0)</f>
        <v>14360</v>
      </c>
      <c r="BA114" s="21"/>
      <c r="BB114" s="96">
        <f>IF(Q114,AV114,0)</f>
        <v>14360</v>
      </c>
    </row>
    <row r="115" spans="1:54" ht="8.85" customHeight="1" x14ac:dyDescent="0.3">
      <c r="A115" s="10">
        <v>23</v>
      </c>
      <c r="B115" s="21"/>
      <c r="C115" s="10" t="s">
        <v>148</v>
      </c>
      <c r="D115" s="21"/>
      <c r="E115" s="70">
        <v>45417</v>
      </c>
      <c r="G115" s="66">
        <f>(E115/$AV115)</f>
        <v>8.8913469068128421</v>
      </c>
      <c r="I115" s="66">
        <f>IF(G$219,G115/G$219*100,0)</f>
        <v>30.344895512302539</v>
      </c>
      <c r="K115" s="70">
        <v>241441</v>
      </c>
      <c r="M115" s="66">
        <f>(K115/$AV115)</f>
        <v>47.267227877838685</v>
      </c>
      <c r="O115" s="66">
        <f>IF(M$219,M115/M$219*100,0)</f>
        <v>32.584367153678684</v>
      </c>
      <c r="Q115" s="70">
        <v>1859074</v>
      </c>
      <c r="S115" s="66">
        <f>(Q115/$AV115)</f>
        <v>363.95340642129992</v>
      </c>
      <c r="U115" s="66">
        <f>IF(S$219,S115/S$219*100,0)</f>
        <v>159.36082779863287</v>
      </c>
      <c r="W115" s="70">
        <v>38929</v>
      </c>
      <c r="Y115" s="70">
        <f>(E115+K115+Q115)</f>
        <v>2145932</v>
      </c>
      <c r="AB115" s="70">
        <v>988059</v>
      </c>
      <c r="AD115" s="71">
        <f>IF($Y115,AB115/$Y115*100,0)</f>
        <v>46.043350861071083</v>
      </c>
      <c r="AF115" s="70">
        <v>617248</v>
      </c>
      <c r="AH115" s="71">
        <f>IF($Y115,AF115/$Y115*100,0)</f>
        <v>28.763632771215491</v>
      </c>
      <c r="AJ115" s="70">
        <v>2612</v>
      </c>
      <c r="AL115" s="71">
        <f>IF($Y115,AJ115/$Y115*100,0)</f>
        <v>0.12171867514907275</v>
      </c>
      <c r="AN115" s="70">
        <v>98894</v>
      </c>
      <c r="AP115" s="70">
        <v>208049.40349999999</v>
      </c>
      <c r="AR115" s="70">
        <v>100332.43649999998</v>
      </c>
      <c r="AS115" s="21"/>
      <c r="AT115" s="10">
        <v>23</v>
      </c>
      <c r="AU115" s="21"/>
      <c r="AV115" s="96">
        <v>5108</v>
      </c>
      <c r="AW115" s="21"/>
      <c r="AX115" s="96">
        <f>IF(E115,AV115,0)</f>
        <v>5108</v>
      </c>
      <c r="AY115" s="21"/>
      <c r="AZ115" s="96">
        <f>IF(K115,AV115,0)</f>
        <v>5108</v>
      </c>
      <c r="BA115" s="21"/>
      <c r="BB115" s="96">
        <f>IF(Q115,AV115,0)</f>
        <v>5108</v>
      </c>
    </row>
    <row r="116" spans="1:54" ht="8.85" customHeight="1" x14ac:dyDescent="0.3">
      <c r="A116" s="10">
        <v>24</v>
      </c>
      <c r="B116" s="21"/>
      <c r="C116" s="10" t="s">
        <v>149</v>
      </c>
      <c r="D116" s="21"/>
      <c r="E116" s="70">
        <v>402590</v>
      </c>
      <c r="G116" s="66">
        <f>(E116/$AV116)</f>
        <v>7.742413169737298</v>
      </c>
      <c r="I116" s="66">
        <f>IF(G$219,G116/G$219*100,0)</f>
        <v>26.42374896751949</v>
      </c>
      <c r="K116" s="70">
        <v>7520459</v>
      </c>
      <c r="M116" s="66">
        <f>(K116/$AV116)</f>
        <v>144.62977422208547</v>
      </c>
      <c r="O116" s="66">
        <f>IF(M$219,M116/M$219*100,0)</f>
        <v>99.702687806991705</v>
      </c>
      <c r="Q116" s="70">
        <v>16379502</v>
      </c>
      <c r="S116" s="66">
        <f>(Q116/$AV116)</f>
        <v>315.00253855917538</v>
      </c>
      <c r="U116" s="66">
        <f>IF(S$219,S116/S$219*100,0)</f>
        <v>137.92717534109914</v>
      </c>
      <c r="W116" s="70">
        <v>507590</v>
      </c>
      <c r="Y116" s="70">
        <f>(E116+K116+Q116)</f>
        <v>24302551</v>
      </c>
      <c r="AB116" s="70">
        <v>6045996</v>
      </c>
      <c r="AD116" s="71">
        <f>IF($Y116,AB116/$Y116*100,0)</f>
        <v>24.878030294021396</v>
      </c>
      <c r="AF116" s="70">
        <v>6623138</v>
      </c>
      <c r="AH116" s="71">
        <f>IF($Y116,AF116/$Y116*100,0)</f>
        <v>27.252850945565342</v>
      </c>
      <c r="AJ116" s="70">
        <v>0</v>
      </c>
      <c r="AL116" s="71">
        <f>IF($Y116,AJ116/$Y116*100,0)</f>
        <v>0</v>
      </c>
      <c r="AN116" s="70">
        <v>4978555</v>
      </c>
      <c r="AP116" s="70">
        <v>705318.84566700005</v>
      </c>
      <c r="AR116" s="70">
        <v>410874.454333</v>
      </c>
      <c r="AS116" s="21"/>
      <c r="AT116" s="10">
        <v>24</v>
      </c>
      <c r="AU116" s="21"/>
      <c r="AV116" s="96">
        <v>51998</v>
      </c>
      <c r="AW116" s="21"/>
      <c r="AX116" s="96">
        <f>IF(E116,AV116,0)</f>
        <v>51998</v>
      </c>
      <c r="AY116" s="21"/>
      <c r="AZ116" s="96">
        <f>IF(K116,AV116,0)</f>
        <v>51998</v>
      </c>
      <c r="BA116" s="21"/>
      <c r="BB116" s="96">
        <f>IF(Q116,AV116,0)</f>
        <v>51998</v>
      </c>
    </row>
    <row r="117" spans="1:54" ht="8.85" customHeight="1" x14ac:dyDescent="0.3">
      <c r="A117" s="10">
        <v>25</v>
      </c>
      <c r="B117" s="21"/>
      <c r="C117" s="10" t="s">
        <v>150</v>
      </c>
      <c r="D117" s="21"/>
      <c r="E117" s="70">
        <v>82233</v>
      </c>
      <c r="G117" s="66">
        <f>(E117/$AV117)</f>
        <v>8.3442922374429216</v>
      </c>
      <c r="I117" s="66">
        <f>IF(G$219,G117/G$219*100,0)</f>
        <v>28.477876155670788</v>
      </c>
      <c r="K117" s="70">
        <v>1627040</v>
      </c>
      <c r="M117" s="66">
        <f>(K117/$AV117)</f>
        <v>165.09791983764586</v>
      </c>
      <c r="O117" s="66">
        <f>IF(M$219,M117/M$219*100,0)</f>
        <v>113.81270867422084</v>
      </c>
      <c r="Q117" s="70">
        <v>2606126</v>
      </c>
      <c r="S117" s="66">
        <f>(Q117/$AV117)</f>
        <v>264.44708269913747</v>
      </c>
      <c r="U117" s="66">
        <f>IF(S$219,S117/S$219*100,0)</f>
        <v>115.79093714838147</v>
      </c>
      <c r="W117" s="70">
        <v>55717</v>
      </c>
      <c r="Y117" s="70">
        <f>(E117+K117+Q117)</f>
        <v>4315399</v>
      </c>
      <c r="AB117" s="70">
        <v>1461102</v>
      </c>
      <c r="AD117" s="71">
        <f>IF($Y117,AB117/$Y117*100,0)</f>
        <v>33.857865750073167</v>
      </c>
      <c r="AF117" s="70">
        <v>861455</v>
      </c>
      <c r="AH117" s="71">
        <f>IF($Y117,AF117/$Y117*100,0)</f>
        <v>19.962348788605642</v>
      </c>
      <c r="AJ117" s="70">
        <v>0</v>
      </c>
      <c r="AL117" s="71">
        <f>IF($Y117,AJ117/$Y117*100,0)</f>
        <v>0</v>
      </c>
      <c r="AN117" s="70">
        <v>1170490</v>
      </c>
      <c r="AP117" s="70">
        <v>358255.20588199998</v>
      </c>
      <c r="AR117" s="70">
        <v>329950.57411799999</v>
      </c>
      <c r="AS117" s="21"/>
      <c r="AT117" s="10">
        <v>25</v>
      </c>
      <c r="AU117" s="21"/>
      <c r="AV117" s="96">
        <v>9855</v>
      </c>
      <c r="AW117" s="21"/>
      <c r="AX117" s="96">
        <f>IF(E117,AV117,0)</f>
        <v>9855</v>
      </c>
      <c r="AY117" s="21"/>
      <c r="AZ117" s="96">
        <f>IF(K117,AV117,0)</f>
        <v>9855</v>
      </c>
      <c r="BA117" s="21"/>
      <c r="BB117" s="96">
        <f>IF(Q117,AV117,0)</f>
        <v>9855</v>
      </c>
    </row>
    <row r="118" spans="1:54" ht="8.85" customHeight="1" x14ac:dyDescent="0.3">
      <c r="A118" s="41"/>
      <c r="B118" s="21"/>
      <c r="D118" s="21"/>
      <c r="Y118" s="131"/>
      <c r="AS118" s="21"/>
      <c r="AT118" s="29"/>
      <c r="AU118" s="21"/>
      <c r="AV118" s="27"/>
      <c r="AW118" s="21"/>
      <c r="AX118" s="21"/>
      <c r="AY118" s="21"/>
      <c r="AZ118" s="21"/>
      <c r="BA118" s="21"/>
      <c r="BB118" s="21"/>
    </row>
    <row r="119" spans="1:54" ht="8.85" customHeight="1" x14ac:dyDescent="0.3">
      <c r="A119" s="10">
        <v>26</v>
      </c>
      <c r="B119" s="21"/>
      <c r="C119" s="10" t="s">
        <v>151</v>
      </c>
      <c r="D119" s="21"/>
      <c r="E119" s="70">
        <v>255524</v>
      </c>
      <c r="G119" s="66">
        <f>(E119/$AV119)</f>
        <v>17.870060843415622</v>
      </c>
      <c r="I119" s="66">
        <f>IF(G$219,G119/G$219*100,0)</f>
        <v>60.987962203615595</v>
      </c>
      <c r="K119" s="70">
        <v>204000</v>
      </c>
      <c r="M119" s="66">
        <f>(K119/$AV119)</f>
        <v>14.266731939296454</v>
      </c>
      <c r="O119" s="66">
        <f>IF(M$219,M119/M$219*100,0)</f>
        <v>9.8349840357595024</v>
      </c>
      <c r="Q119" s="70">
        <v>6973790</v>
      </c>
      <c r="S119" s="66">
        <f>(Q119/$AV119)</f>
        <v>487.71172809287361</v>
      </c>
      <c r="U119" s="66">
        <f>IF(S$219,S119/S$219*100,0)</f>
        <v>213.54971088253424</v>
      </c>
      <c r="W119" s="70">
        <v>210794</v>
      </c>
      <c r="Y119" s="70">
        <f>(E119+K119+Q119)</f>
        <v>7433314</v>
      </c>
      <c r="AB119" s="70">
        <v>2560306</v>
      </c>
      <c r="AD119" s="71">
        <f>IF($Y119,AB119/$Y119*100,0)</f>
        <v>34.443668059764462</v>
      </c>
      <c r="AF119" s="70">
        <v>2759072</v>
      </c>
      <c r="AH119" s="71">
        <f>IF($Y119,AF119/$Y119*100,0)</f>
        <v>37.117657077314369</v>
      </c>
      <c r="AJ119" s="70">
        <v>0</v>
      </c>
      <c r="AL119" s="71">
        <f>IF($Y119,AJ119/$Y119*100,0)</f>
        <v>0</v>
      </c>
      <c r="AN119" s="70">
        <v>0</v>
      </c>
      <c r="AP119" s="70">
        <v>415079.48713999998</v>
      </c>
      <c r="AR119" s="70">
        <v>848547.91286000004</v>
      </c>
      <c r="AS119" s="21"/>
      <c r="AT119" s="10">
        <v>26</v>
      </c>
      <c r="AU119" s="21"/>
      <c r="AV119" s="96">
        <v>14299</v>
      </c>
      <c r="AW119" s="21"/>
      <c r="AX119" s="96">
        <f>IF(E119,AV119,0)</f>
        <v>14299</v>
      </c>
      <c r="AY119" s="21"/>
      <c r="AZ119" s="96">
        <f>IF(K119,AV119,0)</f>
        <v>14299</v>
      </c>
      <c r="BA119" s="21"/>
      <c r="BB119" s="96">
        <f>IF(Q119,AV119,0)</f>
        <v>14299</v>
      </c>
    </row>
    <row r="120" spans="1:54" ht="8.85" customHeight="1" x14ac:dyDescent="0.3">
      <c r="A120" s="10">
        <v>27</v>
      </c>
      <c r="B120" s="21"/>
      <c r="C120" s="10" t="s">
        <v>152</v>
      </c>
      <c r="D120" s="21"/>
      <c r="E120" s="70">
        <v>303275</v>
      </c>
      <c r="G120" s="66">
        <f>(E120/$AV120)</f>
        <v>10.579237450727318</v>
      </c>
      <c r="I120" s="66">
        <f>IF(G$219,G120/G$219*100,0)</f>
        <v>36.105424566909853</v>
      </c>
      <c r="K120" s="70">
        <v>1562463</v>
      </c>
      <c r="M120" s="66">
        <f>(K120/$AV120)</f>
        <v>54.503889489657098</v>
      </c>
      <c r="O120" s="66">
        <f>IF(M$219,M120/M$219*100,0)</f>
        <v>37.573067560138931</v>
      </c>
      <c r="Q120" s="70">
        <v>5511050</v>
      </c>
      <c r="S120" s="66">
        <f>(Q120/$AV120)</f>
        <v>192.24369484075766</v>
      </c>
      <c r="U120" s="66">
        <f>IF(S$219,S120/S$219*100,0)</f>
        <v>84.17592419351503</v>
      </c>
      <c r="W120" s="70">
        <v>612720</v>
      </c>
      <c r="Y120" s="70">
        <f>(E120+K120+Q120)</f>
        <v>7376788</v>
      </c>
      <c r="AB120" s="70">
        <v>2802190</v>
      </c>
      <c r="AD120" s="71">
        <f>IF($Y120,AB120/$Y120*100,0)</f>
        <v>37.986587116235413</v>
      </c>
      <c r="AF120" s="70">
        <v>1640749</v>
      </c>
      <c r="AH120" s="71">
        <f>IF($Y120,AF120/$Y120*100,0)</f>
        <v>22.242051689705601</v>
      </c>
      <c r="AJ120" s="70">
        <v>0</v>
      </c>
      <c r="AL120" s="71">
        <f>IF($Y120,AJ120/$Y120*100,0)</f>
        <v>0</v>
      </c>
      <c r="AN120" s="70">
        <v>499004</v>
      </c>
      <c r="AP120" s="70">
        <v>505227.23918500001</v>
      </c>
      <c r="AR120" s="70">
        <v>501489.78081500006</v>
      </c>
      <c r="AS120" s="21"/>
      <c r="AT120" s="10">
        <v>27</v>
      </c>
      <c r="AU120" s="21"/>
      <c r="AV120" s="96">
        <v>28667</v>
      </c>
      <c r="AW120" s="21"/>
      <c r="AX120" s="96">
        <f>IF(E120,AV120,0)</f>
        <v>28667</v>
      </c>
      <c r="AY120" s="21"/>
      <c r="AZ120" s="96">
        <f>IF(K120,AV120,0)</f>
        <v>28667</v>
      </c>
      <c r="BA120" s="21"/>
      <c r="BB120" s="96">
        <f>IF(Q120,AV120,0)</f>
        <v>28667</v>
      </c>
    </row>
    <row r="121" spans="1:54" ht="8.85" customHeight="1" x14ac:dyDescent="0.3">
      <c r="A121" s="10">
        <v>28</v>
      </c>
      <c r="B121" s="21"/>
      <c r="C121" s="10" t="s">
        <v>153</v>
      </c>
      <c r="D121" s="21"/>
      <c r="E121" s="70">
        <v>133000</v>
      </c>
      <c r="G121" s="66">
        <f>(E121/$AV121)</f>
        <v>12.354853692522063</v>
      </c>
      <c r="I121" s="66">
        <f>IF(G$219,G121/G$219*100,0)</f>
        <v>42.165348883429729</v>
      </c>
      <c r="K121" s="70">
        <v>1792567</v>
      </c>
      <c r="M121" s="66">
        <f>(K121/$AV121)</f>
        <v>166.51806781235484</v>
      </c>
      <c r="O121" s="66">
        <f>IF(M$219,M121/M$219*100,0)</f>
        <v>114.79170882079315</v>
      </c>
      <c r="Q121" s="70">
        <v>3073632</v>
      </c>
      <c r="S121" s="66">
        <f>(Q121/$AV121)</f>
        <v>285.52085462145845</v>
      </c>
      <c r="U121" s="66">
        <f>IF(S$219,S121/S$219*100,0)</f>
        <v>125.01830988106903</v>
      </c>
      <c r="W121" s="70">
        <v>91482</v>
      </c>
      <c r="Y121" s="70">
        <f>(E121+K121+Q121)</f>
        <v>4999199</v>
      </c>
      <c r="AB121" s="70">
        <v>1669980</v>
      </c>
      <c r="AD121" s="71">
        <f>IF($Y121,AB121/$Y121*100,0)</f>
        <v>33.404951473226014</v>
      </c>
      <c r="AF121" s="70">
        <v>1460585</v>
      </c>
      <c r="AH121" s="71">
        <f>IF($Y121,AF121/$Y121*100,0)</f>
        <v>29.216380464150355</v>
      </c>
      <c r="AJ121" s="70">
        <v>0</v>
      </c>
      <c r="AL121" s="71">
        <f>IF($Y121,AJ121/$Y121*100,0)</f>
        <v>0</v>
      </c>
      <c r="AN121" s="70">
        <v>948556</v>
      </c>
      <c r="AP121" s="70">
        <v>340849.82649999997</v>
      </c>
      <c r="AR121" s="70">
        <v>338696.43349999998</v>
      </c>
      <c r="AS121" s="21"/>
      <c r="AT121" s="10">
        <v>28</v>
      </c>
      <c r="AU121" s="21"/>
      <c r="AV121" s="96">
        <v>10765</v>
      </c>
      <c r="AW121" s="21"/>
      <c r="AX121" s="96">
        <f>IF(E121,AV121,0)</f>
        <v>10765</v>
      </c>
      <c r="AY121" s="21"/>
      <c r="AZ121" s="96">
        <f>IF(K121,AV121,0)</f>
        <v>10765</v>
      </c>
      <c r="BA121" s="21"/>
      <c r="BB121" s="96">
        <f>IF(Q121,AV121,0)</f>
        <v>10765</v>
      </c>
    </row>
    <row r="122" spans="1:54" ht="8.85" customHeight="1" x14ac:dyDescent="0.3">
      <c r="A122" s="10">
        <v>29</v>
      </c>
      <c r="B122" s="21"/>
      <c r="C122" s="10" t="s">
        <v>94</v>
      </c>
      <c r="D122" s="21"/>
      <c r="E122" s="70">
        <v>100337616</v>
      </c>
      <c r="G122" s="66">
        <f>(E122/$AV122)</f>
        <v>87.743908325812754</v>
      </c>
      <c r="I122" s="66">
        <f>IF(G$219,G122/G$219*100,0)</f>
        <v>299.45741155906143</v>
      </c>
      <c r="K122" s="70">
        <v>191156571</v>
      </c>
      <c r="M122" s="66">
        <f>(K122/$AV122)</f>
        <v>167.16387443070917</v>
      </c>
      <c r="O122" s="66">
        <f>IF(M$219,M122/M$219*100,0)</f>
        <v>115.23690522658023</v>
      </c>
      <c r="Q122" s="70">
        <v>383307546</v>
      </c>
      <c r="S122" s="66">
        <f>(Q122/$AV122)</f>
        <v>335.19734191029863</v>
      </c>
      <c r="U122" s="66">
        <f>IF(S$219,S122/S$219*100,0)</f>
        <v>146.76968243812095</v>
      </c>
      <c r="W122" s="70">
        <v>29000915</v>
      </c>
      <c r="Y122" s="70">
        <f>(E122+K122+Q122)</f>
        <v>674801733</v>
      </c>
      <c r="AB122" s="70">
        <v>57260065</v>
      </c>
      <c r="AD122" s="71">
        <f>IF($Y122,AB122/$Y122*100,0)</f>
        <v>8.4854650188042715</v>
      </c>
      <c r="AF122" s="70">
        <v>67974645</v>
      </c>
      <c r="AH122" s="71">
        <f>IF($Y122,AF122/$Y122*100,0)</f>
        <v>10.073276590118063</v>
      </c>
      <c r="AJ122" s="70">
        <v>10631495</v>
      </c>
      <c r="AL122" s="71">
        <f>IF($Y122,AJ122/$Y122*100,0)</f>
        <v>1.5754990658863643</v>
      </c>
      <c r="AN122" s="70">
        <v>63050043</v>
      </c>
      <c r="AP122" s="70">
        <v>11342483.856688</v>
      </c>
      <c r="AR122" s="70">
        <v>1796735.183312</v>
      </c>
      <c r="AS122" s="21"/>
      <c r="AT122" s="10">
        <v>29</v>
      </c>
      <c r="AU122" s="21"/>
      <c r="AV122" s="96">
        <v>1143528</v>
      </c>
      <c r="AW122" s="21"/>
      <c r="AX122" s="96">
        <f>IF(E122,AV122,0)</f>
        <v>1143528</v>
      </c>
      <c r="AY122" s="21"/>
      <c r="AZ122" s="96">
        <f>IF(K122,AV122,0)</f>
        <v>1143528</v>
      </c>
      <c r="BA122" s="21"/>
      <c r="BB122" s="96">
        <f>IF(Q122,AV122,0)</f>
        <v>1143528</v>
      </c>
    </row>
    <row r="123" spans="1:54" ht="8.85" customHeight="1" x14ac:dyDescent="0.3">
      <c r="A123" s="10">
        <v>30</v>
      </c>
      <c r="B123" s="21"/>
      <c r="C123" s="10" t="s">
        <v>154</v>
      </c>
      <c r="D123" s="21"/>
      <c r="E123" s="70">
        <v>462746</v>
      </c>
      <c r="G123" s="66">
        <f>(E123/$AV123)</f>
        <v>6.556333238877869</v>
      </c>
      <c r="I123" s="66">
        <f>IF(G$219,G123/G$219*100,0)</f>
        <v>22.375827775333121</v>
      </c>
      <c r="K123" s="70">
        <v>9866790</v>
      </c>
      <c r="M123" s="66">
        <f>(K123/$AV123)</f>
        <v>139.79583451402664</v>
      </c>
      <c r="O123" s="66">
        <f>IF(M$219,M123/M$219*100,0)</f>
        <v>96.370339511609984</v>
      </c>
      <c r="Q123" s="70">
        <v>15388905</v>
      </c>
      <c r="S123" s="66">
        <f>(Q123/$AV123)</f>
        <v>218.03492490790592</v>
      </c>
      <c r="U123" s="66">
        <f>IF(S$219,S123/S$219*100,0)</f>
        <v>95.468885602668635</v>
      </c>
      <c r="W123" s="70">
        <v>3367754</v>
      </c>
      <c r="Y123" s="70">
        <f>(E123+K123+Q123)</f>
        <v>25718441</v>
      </c>
      <c r="AB123" s="70">
        <v>6786952</v>
      </c>
      <c r="AD123" s="71">
        <f>IF($Y123,AB123/$Y123*100,0)</f>
        <v>26.389437835675967</v>
      </c>
      <c r="AF123" s="70">
        <v>4872177</v>
      </c>
      <c r="AH123" s="71">
        <f>IF($Y123,AF123/$Y123*100,0)</f>
        <v>18.944293707382965</v>
      </c>
      <c r="AJ123" s="70">
        <v>0</v>
      </c>
      <c r="AL123" s="71">
        <f>IF($Y123,AJ123/$Y123*100,0)</f>
        <v>0</v>
      </c>
      <c r="AN123" s="70">
        <v>3197162</v>
      </c>
      <c r="AP123" s="70">
        <v>768220.02361000003</v>
      </c>
      <c r="AR123" s="70">
        <v>267677.49639000004</v>
      </c>
      <c r="AS123" s="21"/>
      <c r="AT123" s="10">
        <v>30</v>
      </c>
      <c r="AU123" s="21"/>
      <c r="AV123" s="96">
        <v>70580</v>
      </c>
      <c r="AW123" s="21"/>
      <c r="AX123" s="96">
        <f>IF(E123,AV123,0)</f>
        <v>70580</v>
      </c>
      <c r="AY123" s="21"/>
      <c r="AZ123" s="96">
        <f>IF(K123,AV123,0)</f>
        <v>70580</v>
      </c>
      <c r="BA123" s="21"/>
      <c r="BB123" s="96">
        <f>IF(Q123,AV123,0)</f>
        <v>70580</v>
      </c>
    </row>
    <row r="124" spans="1:54" ht="8.85" customHeight="1" x14ac:dyDescent="0.3">
      <c r="A124" s="41"/>
      <c r="B124" s="21"/>
      <c r="D124" s="21"/>
      <c r="AS124" s="21"/>
      <c r="AT124" s="29"/>
      <c r="AU124" s="21"/>
      <c r="AV124" s="27"/>
      <c r="AW124" s="21"/>
      <c r="AX124" s="21"/>
      <c r="AY124" s="21"/>
      <c r="AZ124" s="21"/>
      <c r="BA124" s="21"/>
      <c r="BB124" s="21"/>
    </row>
    <row r="125" spans="1:54" ht="8.85" customHeight="1" x14ac:dyDescent="0.3">
      <c r="A125" s="10">
        <v>31</v>
      </c>
      <c r="B125" s="21"/>
      <c r="C125" s="10" t="s">
        <v>155</v>
      </c>
      <c r="D125" s="21"/>
      <c r="E125" s="70">
        <v>102189</v>
      </c>
      <c r="G125" s="66">
        <f>(E125/$AV125)</f>
        <v>6.5669944090996726</v>
      </c>
      <c r="I125" s="66">
        <f>IF(G$219,G125/G$219*100,0)</f>
        <v>22.412212824731164</v>
      </c>
      <c r="K125" s="70">
        <v>3870746</v>
      </c>
      <c r="M125" s="66">
        <f>(K125/$AV125)</f>
        <v>248.74661011503116</v>
      </c>
      <c r="O125" s="66">
        <f>IF(M$219,M125/M$219*100,0)</f>
        <v>171.47717850450246</v>
      </c>
      <c r="Q125" s="70">
        <v>3156974</v>
      </c>
      <c r="S125" s="66">
        <f>(Q125/$AV125)</f>
        <v>202.87732150890045</v>
      </c>
      <c r="U125" s="66">
        <f>IF(S$219,S125/S$219*100,0)</f>
        <v>88.831969496125168</v>
      </c>
      <c r="W125" s="70">
        <v>43943</v>
      </c>
      <c r="Y125" s="70">
        <f>(E125+K125+Q125)</f>
        <v>7129909</v>
      </c>
      <c r="AB125" s="70">
        <v>2654066</v>
      </c>
      <c r="AD125" s="71">
        <f>IF($Y125,AB125/$Y125*100,0)</f>
        <v>37.224402162776556</v>
      </c>
      <c r="AF125" s="70">
        <v>1198250</v>
      </c>
      <c r="AH125" s="71">
        <f>IF($Y125,AF125/$Y125*100,0)</f>
        <v>16.805964844712605</v>
      </c>
      <c r="AJ125" s="70">
        <v>151129</v>
      </c>
      <c r="AL125" s="71">
        <f>IF($Y125,AJ125/$Y125*100,0)</f>
        <v>2.1196483713887515</v>
      </c>
      <c r="AN125" s="70">
        <v>2320863</v>
      </c>
      <c r="AP125" s="70">
        <v>276914.10417300003</v>
      </c>
      <c r="AR125" s="70">
        <v>285819.31582700001</v>
      </c>
      <c r="AS125" s="21"/>
      <c r="AT125" s="10">
        <v>31</v>
      </c>
      <c r="AU125" s="21"/>
      <c r="AV125" s="96">
        <v>15561</v>
      </c>
      <c r="AW125" s="21"/>
      <c r="AX125" s="96">
        <f>IF(E125,AV125,0)</f>
        <v>15561</v>
      </c>
      <c r="AY125" s="21"/>
      <c r="AZ125" s="96">
        <f>IF(K125,AV125,0)</f>
        <v>15561</v>
      </c>
      <c r="BA125" s="21"/>
      <c r="BB125" s="96">
        <f>IF(Q125,AV125,0)</f>
        <v>15561</v>
      </c>
    </row>
    <row r="126" spans="1:54" ht="8.85" customHeight="1" x14ac:dyDescent="0.3">
      <c r="A126" s="10">
        <v>32</v>
      </c>
      <c r="B126" s="21"/>
      <c r="C126" s="10" t="s">
        <v>156</v>
      </c>
      <c r="D126" s="21"/>
      <c r="E126" s="70">
        <v>278007</v>
      </c>
      <c r="G126" s="66">
        <f>(E126/$AV126)</f>
        <v>10.282084473703677</v>
      </c>
      <c r="I126" s="66">
        <f>IF(G$219,G126/G$219*100,0)</f>
        <v>35.091283949806858</v>
      </c>
      <c r="K126" s="70">
        <v>2715633</v>
      </c>
      <c r="M126" s="66">
        <f>(K126/$AV126)</f>
        <v>100.43764331681338</v>
      </c>
      <c r="O126" s="66">
        <f>IF(M$219,M126/M$219*100,0)</f>
        <v>69.23818452699399</v>
      </c>
      <c r="Q126" s="70">
        <v>5973716</v>
      </c>
      <c r="S126" s="66">
        <f>(Q126/$AV126)</f>
        <v>220.93779125674976</v>
      </c>
      <c r="U126" s="66">
        <f>IF(S$219,S126/S$219*100,0)</f>
        <v>96.739936171721581</v>
      </c>
      <c r="W126" s="70">
        <v>427989</v>
      </c>
      <c r="Y126" s="70">
        <f>(E126+K126+Q126)</f>
        <v>8967356</v>
      </c>
      <c r="AB126" s="70">
        <v>3400132</v>
      </c>
      <c r="AD126" s="71">
        <f>IF($Y126,AB126/$Y126*100,0)</f>
        <v>37.916772792337007</v>
      </c>
      <c r="AF126" s="70">
        <v>1745510</v>
      </c>
      <c r="AH126" s="71">
        <f>IF($Y126,AF126/$Y126*100,0)</f>
        <v>19.465157845857796</v>
      </c>
      <c r="AJ126" s="70">
        <v>43723</v>
      </c>
      <c r="AL126" s="71">
        <f>IF($Y126,AJ126/$Y126*100,0)</f>
        <v>0.48757961655587223</v>
      </c>
      <c r="AN126" s="70">
        <v>1217428</v>
      </c>
      <c r="AP126" s="70">
        <v>335162.11579999997</v>
      </c>
      <c r="AR126" s="70">
        <v>216496.80420000001</v>
      </c>
      <c r="AS126" s="21"/>
      <c r="AT126" s="10">
        <v>32</v>
      </c>
      <c r="AU126" s="21"/>
      <c r="AV126" s="96">
        <v>27038</v>
      </c>
      <c r="AW126" s="21"/>
      <c r="AX126" s="96">
        <f>IF(E126,AV126,0)</f>
        <v>27038</v>
      </c>
      <c r="AY126" s="21"/>
      <c r="AZ126" s="96">
        <f>IF(K126,AV126,0)</f>
        <v>27038</v>
      </c>
      <c r="BA126" s="21"/>
      <c r="BB126" s="96">
        <f>IF(Q126,AV126,0)</f>
        <v>27038</v>
      </c>
    </row>
    <row r="127" spans="1:54" ht="8.85" customHeight="1" x14ac:dyDescent="0.3">
      <c r="A127" s="10">
        <v>33</v>
      </c>
      <c r="B127" s="21"/>
      <c r="C127" s="10" t="s">
        <v>96</v>
      </c>
      <c r="D127" s="21"/>
      <c r="E127" s="70">
        <v>347156</v>
      </c>
      <c r="G127" s="66">
        <f>(E127/$AV127)</f>
        <v>6.2234412534509342</v>
      </c>
      <c r="I127" s="66">
        <f>IF(G$219,G127/G$219*100,0)</f>
        <v>21.239715033300403</v>
      </c>
      <c r="K127" s="70">
        <v>4572023</v>
      </c>
      <c r="M127" s="66">
        <f>(K127/$AV127)</f>
        <v>81.962335520418776</v>
      </c>
      <c r="O127" s="66">
        <f>IF(M$219,M127/M$219*100,0)</f>
        <v>56.501956075627668</v>
      </c>
      <c r="Q127" s="70">
        <v>15103566</v>
      </c>
      <c r="S127" s="66">
        <f>(Q127/$AV127)</f>
        <v>270.76056792513714</v>
      </c>
      <c r="U127" s="66">
        <f>IF(S$219,S127/S$219*100,0)</f>
        <v>118.55536307257543</v>
      </c>
      <c r="W127" s="70">
        <v>307079</v>
      </c>
      <c r="Y127" s="70">
        <f>(E127+K127+Q127)</f>
        <v>20022745</v>
      </c>
      <c r="AB127" s="70">
        <v>8025437</v>
      </c>
      <c r="AD127" s="71">
        <f>IF($Y127,AB127/$Y127*100,0)</f>
        <v>40.081602197900438</v>
      </c>
      <c r="AF127" s="70">
        <v>4642978</v>
      </c>
      <c r="AH127" s="71">
        <f>IF($Y127,AF127/$Y127*100,0)</f>
        <v>23.188518856929957</v>
      </c>
      <c r="AJ127" s="70">
        <v>42052</v>
      </c>
      <c r="AL127" s="71">
        <f>IF($Y127,AJ127/$Y127*100,0)</f>
        <v>0.21002115344324668</v>
      </c>
      <c r="AN127" s="70">
        <v>2917433</v>
      </c>
      <c r="AP127" s="70">
        <v>722794.75200000009</v>
      </c>
      <c r="AR127" s="70">
        <v>1023813.8679999999</v>
      </c>
      <c r="AS127" s="21"/>
      <c r="AT127" s="10">
        <v>33</v>
      </c>
      <c r="AU127" s="21"/>
      <c r="AV127" s="96">
        <v>55782</v>
      </c>
      <c r="AW127" s="21"/>
      <c r="AX127" s="96">
        <f>IF(E127,AV127,0)</f>
        <v>55782</v>
      </c>
      <c r="AY127" s="21"/>
      <c r="AZ127" s="96">
        <f>IF(K127,AV127,0)</f>
        <v>55782</v>
      </c>
      <c r="BA127" s="21"/>
      <c r="BB127" s="96">
        <f>IF(Q127,AV127,0)</f>
        <v>55782</v>
      </c>
    </row>
    <row r="128" spans="1:54" ht="8.85" customHeight="1" x14ac:dyDescent="0.3">
      <c r="A128" s="10">
        <v>34</v>
      </c>
      <c r="B128" s="21"/>
      <c r="C128" s="10" t="s">
        <v>157</v>
      </c>
      <c r="D128" s="21"/>
      <c r="E128" s="70">
        <v>436439</v>
      </c>
      <c r="G128" s="66">
        <f>(E128/$AV128)</f>
        <v>4.9131937408533153</v>
      </c>
      <c r="I128" s="66">
        <f>IF(G$219,G128/G$219*100,0)</f>
        <v>16.768027640857738</v>
      </c>
      <c r="K128" s="70">
        <v>6191264</v>
      </c>
      <c r="M128" s="66">
        <f>(K128/$AV128)</f>
        <v>69.697894855341659</v>
      </c>
      <c r="O128" s="66">
        <f>IF(M$219,M128/M$219*100,0)</f>
        <v>48.047281335695509</v>
      </c>
      <c r="Q128" s="70">
        <v>12589755</v>
      </c>
      <c r="S128" s="66">
        <f>(Q128/$AV128)</f>
        <v>141.72863897331982</v>
      </c>
      <c r="U128" s="66">
        <f>IF(S$219,S128/S$219*100,0)</f>
        <v>62.057375562565994</v>
      </c>
      <c r="W128" s="70">
        <v>808696</v>
      </c>
      <c r="Y128" s="70">
        <f>(E128+K128+Q128)</f>
        <v>19217458</v>
      </c>
      <c r="AB128" s="70">
        <v>5796525</v>
      </c>
      <c r="AD128" s="71">
        <f>IF($Y128,AB128/$Y128*100,0)</f>
        <v>30.162808213240272</v>
      </c>
      <c r="AF128" s="70">
        <v>4618255</v>
      </c>
      <c r="AH128" s="71">
        <f>IF($Y128,AF128/$Y128*100,0)</f>
        <v>24.031560261508051</v>
      </c>
      <c r="AJ128" s="70">
        <v>117567</v>
      </c>
      <c r="AL128" s="71">
        <f>IF($Y128,AJ128/$Y128*100,0)</f>
        <v>0.61177185869223705</v>
      </c>
      <c r="AN128" s="70">
        <v>2672455</v>
      </c>
      <c r="AP128" s="70">
        <v>752805.68223100004</v>
      </c>
      <c r="AR128" s="70">
        <v>362983.22776899999</v>
      </c>
      <c r="AS128" s="21"/>
      <c r="AT128" s="10">
        <v>34</v>
      </c>
      <c r="AU128" s="21"/>
      <c r="AV128" s="96">
        <v>88830</v>
      </c>
      <c r="AW128" s="21"/>
      <c r="AX128" s="96">
        <f>IF(E128,AV128,0)</f>
        <v>88830</v>
      </c>
      <c r="AY128" s="21"/>
      <c r="AZ128" s="96">
        <f>IF(K128,AV128,0)</f>
        <v>88830</v>
      </c>
      <c r="BA128" s="21"/>
      <c r="BB128" s="96">
        <f>IF(Q128,AV128,0)</f>
        <v>88830</v>
      </c>
    </row>
    <row r="129" spans="1:54" ht="8.85" customHeight="1" x14ac:dyDescent="0.3">
      <c r="A129" s="10">
        <v>35</v>
      </c>
      <c r="B129" s="21"/>
      <c r="C129" s="10" t="s">
        <v>158</v>
      </c>
      <c r="D129" s="21"/>
      <c r="E129" s="70">
        <v>130254</v>
      </c>
      <c r="G129" s="66">
        <f>(E129/$AV129)</f>
        <v>7.7731097451811184</v>
      </c>
      <c r="I129" s="66">
        <f>IF(G$219,G129/G$219*100,0)</f>
        <v>26.528511989836666</v>
      </c>
      <c r="K129" s="70">
        <v>6144572</v>
      </c>
      <c r="M129" s="66">
        <f>(K129/$AV129)</f>
        <v>366.68687712597722</v>
      </c>
      <c r="O129" s="66">
        <f>IF(M$219,M129/M$219*100,0)</f>
        <v>252.78105721767244</v>
      </c>
      <c r="Q129" s="70">
        <v>6017909</v>
      </c>
      <c r="S129" s="66">
        <f>(Q129/$AV129)</f>
        <v>359.1280658829146</v>
      </c>
      <c r="U129" s="66">
        <f>IF(S$219,S129/S$219*100,0)</f>
        <v>157.24800168122252</v>
      </c>
      <c r="W129" s="70">
        <v>100053</v>
      </c>
      <c r="Y129" s="70">
        <f>(E129+K129+Q129)</f>
        <v>12292735</v>
      </c>
      <c r="AB129" s="70">
        <v>4408477</v>
      </c>
      <c r="AD129" s="71">
        <f>IF($Y129,AB129/$Y129*100,0)</f>
        <v>35.862458598513676</v>
      </c>
      <c r="AF129" s="70">
        <v>2165136</v>
      </c>
      <c r="AH129" s="71">
        <f>IF($Y129,AF129/$Y129*100,0)</f>
        <v>17.613134912613017</v>
      </c>
      <c r="AJ129" s="70">
        <v>239905</v>
      </c>
      <c r="AL129" s="71">
        <f>IF($Y129,AJ129/$Y129*100,0)</f>
        <v>1.951599867726751</v>
      </c>
      <c r="AN129" s="70">
        <v>3684167</v>
      </c>
      <c r="AP129" s="70">
        <v>297446.74259000004</v>
      </c>
      <c r="AR129" s="70">
        <v>441181.67741</v>
      </c>
      <c r="AS129" s="21"/>
      <c r="AT129" s="10">
        <v>35</v>
      </c>
      <c r="AU129" s="21"/>
      <c r="AV129" s="96">
        <v>16757</v>
      </c>
      <c r="AW129" s="21"/>
      <c r="AX129" s="96">
        <f>IF(E129,AV129,0)</f>
        <v>16757</v>
      </c>
      <c r="AY129" s="21"/>
      <c r="AZ129" s="96">
        <f>IF(K129,AV129,0)</f>
        <v>16757</v>
      </c>
      <c r="BA129" s="21"/>
      <c r="BB129" s="96">
        <f>IF(Q129,AV129,0)</f>
        <v>16757</v>
      </c>
    </row>
    <row r="130" spans="1:54" ht="8.85" customHeight="1" x14ac:dyDescent="0.3">
      <c r="B130" s="21"/>
      <c r="D130" s="21"/>
      <c r="AS130" s="21"/>
      <c r="AT130" s="21"/>
      <c r="AU130" s="21"/>
      <c r="AV130" s="27"/>
      <c r="AW130" s="21"/>
      <c r="AX130" s="21"/>
      <c r="AY130" s="21"/>
      <c r="AZ130" s="21"/>
      <c r="BA130" s="21"/>
      <c r="BB130" s="21"/>
    </row>
    <row r="131" spans="1:54" ht="8.85" customHeight="1" x14ac:dyDescent="0.3">
      <c r="A131" s="10">
        <v>36</v>
      </c>
      <c r="B131" s="21"/>
      <c r="C131" s="10" t="s">
        <v>159</v>
      </c>
      <c r="D131" s="21"/>
      <c r="E131" s="70">
        <v>668478</v>
      </c>
      <c r="G131" s="66">
        <f>(E131/$AV131)</f>
        <v>18.023132919924507</v>
      </c>
      <c r="I131" s="66">
        <f>IF(G$219,G131/G$219*100,0)</f>
        <v>61.510375311122864</v>
      </c>
      <c r="K131" s="70">
        <v>6019570</v>
      </c>
      <c r="M131" s="66">
        <f>(K131/$AV131)</f>
        <v>162.29630628201673</v>
      </c>
      <c r="O131" s="66">
        <f>IF(M$219,M131/M$219*100,0)</f>
        <v>111.88137466505752</v>
      </c>
      <c r="Q131" s="70">
        <v>5932913</v>
      </c>
      <c r="S131" s="66">
        <f>(Q131/$AV131)</f>
        <v>159.95990833108655</v>
      </c>
      <c r="U131" s="66">
        <f>IF(S$219,S131/S$219*100,0)</f>
        <v>70.040128644180015</v>
      </c>
      <c r="W131" s="70">
        <v>292005</v>
      </c>
      <c r="Y131" s="70">
        <f>(E131+K131+Q131)</f>
        <v>12620961</v>
      </c>
      <c r="AB131" s="70">
        <v>3729907</v>
      </c>
      <c r="AD131" s="71">
        <f>IF($Y131,AB131/$Y131*100,0)</f>
        <v>29.553272528137914</v>
      </c>
      <c r="AF131" s="70">
        <v>2802125</v>
      </c>
      <c r="AH131" s="71">
        <f>IF($Y131,AF131/$Y131*100,0)</f>
        <v>22.202152435143411</v>
      </c>
      <c r="AJ131" s="70">
        <v>0</v>
      </c>
      <c r="AL131" s="71">
        <f>IF($Y131,AJ131/$Y131*100,0)</f>
        <v>0</v>
      </c>
      <c r="AN131" s="70">
        <v>3185319</v>
      </c>
      <c r="AP131" s="70">
        <v>711905.71496400004</v>
      </c>
      <c r="AR131" s="70">
        <v>437493.64503600006</v>
      </c>
      <c r="AS131" s="21"/>
      <c r="AT131" s="10">
        <v>36</v>
      </c>
      <c r="AU131" s="21"/>
      <c r="AV131" s="96">
        <v>37090</v>
      </c>
      <c r="AW131" s="21"/>
      <c r="AX131" s="96">
        <f>IF(E131,AV131,0)</f>
        <v>37090</v>
      </c>
      <c r="AY131" s="21"/>
      <c r="AZ131" s="96">
        <f>IF(K131,AV131,0)</f>
        <v>37090</v>
      </c>
      <c r="BA131" s="21"/>
      <c r="BB131" s="96">
        <f>IF(Q131,AV131,0)</f>
        <v>37090</v>
      </c>
    </row>
    <row r="132" spans="1:54" ht="8.85" customHeight="1" x14ac:dyDescent="0.3">
      <c r="A132" s="10">
        <v>37</v>
      </c>
      <c r="B132" s="21"/>
      <c r="C132" s="10" t="s">
        <v>160</v>
      </c>
      <c r="D132" s="21"/>
      <c r="E132" s="70">
        <v>466641</v>
      </c>
      <c r="G132" s="66">
        <f>(E132/$AV132)</f>
        <v>19.88075153374233</v>
      </c>
      <c r="I132" s="66">
        <f>IF(G$219,G132/G$219*100,0)</f>
        <v>67.850161996851909</v>
      </c>
      <c r="K132" s="70">
        <v>2577044</v>
      </c>
      <c r="M132" s="66">
        <f>(K132/$AV132)</f>
        <v>109.79226312201773</v>
      </c>
      <c r="O132" s="66">
        <f>IF(M$219,M132/M$219*100,0)</f>
        <v>75.68693094181738</v>
      </c>
      <c r="Q132" s="70">
        <v>4190973</v>
      </c>
      <c r="S132" s="66">
        <f>(Q132/$AV132)</f>
        <v>178.55201942740285</v>
      </c>
      <c r="U132" s="66">
        <f>IF(S$219,S132/S$219*100,0)</f>
        <v>78.180880077080246</v>
      </c>
      <c r="W132" s="70">
        <v>480924</v>
      </c>
      <c r="Y132" s="70">
        <f>(E132+K132+Q132)</f>
        <v>7234658</v>
      </c>
      <c r="AB132" s="70">
        <v>2243283</v>
      </c>
      <c r="AD132" s="71">
        <f>IF($Y132,AB132/$Y132*100,0)</f>
        <v>31.007450524959161</v>
      </c>
      <c r="AF132" s="70">
        <v>1772351</v>
      </c>
      <c r="AH132" s="71">
        <f>IF($Y132,AF132/$Y132*100,0)</f>
        <v>24.498061967822114</v>
      </c>
      <c r="AJ132" s="70">
        <v>0</v>
      </c>
      <c r="AL132" s="71">
        <f>IF($Y132,AJ132/$Y132*100,0)</f>
        <v>0</v>
      </c>
      <c r="AN132" s="70">
        <v>845681</v>
      </c>
      <c r="AP132" s="70">
        <v>365288.31579999998</v>
      </c>
      <c r="AR132" s="70">
        <v>139575.53419999999</v>
      </c>
      <c r="AS132" s="21"/>
      <c r="AT132" s="10">
        <v>37</v>
      </c>
      <c r="AU132" s="21"/>
      <c r="AV132" s="96">
        <v>23472</v>
      </c>
      <c r="AW132" s="21"/>
      <c r="AX132" s="96">
        <f>IF(E132,AV132,0)</f>
        <v>23472</v>
      </c>
      <c r="AY132" s="21"/>
      <c r="AZ132" s="96">
        <f>IF(K132,AV132,0)</f>
        <v>23472</v>
      </c>
      <c r="BA132" s="21"/>
      <c r="BB132" s="96">
        <f>IF(Q132,AV132,0)</f>
        <v>23472</v>
      </c>
    </row>
    <row r="133" spans="1:54" ht="8.85" customHeight="1" x14ac:dyDescent="0.3">
      <c r="A133" s="10">
        <v>38</v>
      </c>
      <c r="B133" s="21"/>
      <c r="C133" s="10" t="s">
        <v>161</v>
      </c>
      <c r="D133" s="21"/>
      <c r="E133" s="70">
        <v>178770</v>
      </c>
      <c r="G133" s="66">
        <f>(E133/$AV133)</f>
        <v>11.574619617999353</v>
      </c>
      <c r="I133" s="66">
        <f>IF(G$219,G133/G$219*100,0)</f>
        <v>39.502521562139599</v>
      </c>
      <c r="K133" s="70">
        <v>4226012</v>
      </c>
      <c r="M133" s="66">
        <f>(K133/$AV133)</f>
        <v>273.61683392683716</v>
      </c>
      <c r="O133" s="66">
        <f>IF(M$219,M133/M$219*100,0)</f>
        <v>188.6218375052897</v>
      </c>
      <c r="Q133" s="70">
        <v>3574896</v>
      </c>
      <c r="S133" s="66">
        <f>(Q133/$AV133)</f>
        <v>231.45976044027194</v>
      </c>
      <c r="U133" s="66">
        <f>IF(S$219,S133/S$219*100,0)</f>
        <v>101.34709107005162</v>
      </c>
      <c r="W133" s="70">
        <v>96816</v>
      </c>
      <c r="Y133" s="70">
        <f>(E133+K133+Q133)</f>
        <v>7979678</v>
      </c>
      <c r="AB133" s="70">
        <v>2561476</v>
      </c>
      <c r="AD133" s="71">
        <f>IF($Y133,AB133/$Y133*100,0)</f>
        <v>32.099992004689916</v>
      </c>
      <c r="AF133" s="70">
        <v>1581029</v>
      </c>
      <c r="AH133" s="71">
        <f>IF($Y133,AF133/$Y133*100,0)</f>
        <v>19.81319296342534</v>
      </c>
      <c r="AJ133" s="70">
        <v>14327</v>
      </c>
      <c r="AL133" s="71">
        <f>IF($Y133,AJ133/$Y133*100,0)</f>
        <v>0.17954358559330338</v>
      </c>
      <c r="AN133" s="70">
        <v>3380707</v>
      </c>
      <c r="AP133" s="70">
        <v>309392.75882000005</v>
      </c>
      <c r="AR133" s="70">
        <v>568954.9911799999</v>
      </c>
      <c r="AS133" s="21"/>
      <c r="AT133" s="10">
        <v>38</v>
      </c>
      <c r="AU133" s="21"/>
      <c r="AV133" s="96">
        <v>15445</v>
      </c>
      <c r="AW133" s="21"/>
      <c r="AX133" s="96">
        <f>IF(E133,AV133,0)</f>
        <v>15445</v>
      </c>
      <c r="AY133" s="21"/>
      <c r="AZ133" s="96">
        <f>IF(K133,AV133,0)</f>
        <v>15445</v>
      </c>
      <c r="BA133" s="21"/>
      <c r="BB133" s="96">
        <f>IF(Q133,AV133,0)</f>
        <v>15445</v>
      </c>
    </row>
    <row r="134" spans="1:54" ht="8.85" customHeight="1" x14ac:dyDescent="0.3">
      <c r="A134" s="10">
        <v>39</v>
      </c>
      <c r="B134" s="21"/>
      <c r="C134" s="10" t="s">
        <v>162</v>
      </c>
      <c r="D134" s="21"/>
      <c r="E134" s="70">
        <v>257965</v>
      </c>
      <c r="G134" s="66">
        <f>(E134/$AV134)</f>
        <v>12.835995422202318</v>
      </c>
      <c r="I134" s="66">
        <f>IF(G$219,G134/G$219*100,0)</f>
        <v>43.807416802584775</v>
      </c>
      <c r="K134" s="70">
        <v>2231250</v>
      </c>
      <c r="M134" s="66">
        <f>(K134/$AV134)</f>
        <v>111.02403343782655</v>
      </c>
      <c r="O134" s="66">
        <f>IF(M$219,M134/M$219*100,0)</f>
        <v>76.53607014505242</v>
      </c>
      <c r="Q134" s="70">
        <v>3222619</v>
      </c>
      <c r="S134" s="66">
        <f>(Q134/$AV134)</f>
        <v>160.35323680151265</v>
      </c>
      <c r="U134" s="66">
        <f>IF(S$219,S134/S$219*100,0)</f>
        <v>70.212351652779418</v>
      </c>
      <c r="W134" s="70">
        <v>302549</v>
      </c>
      <c r="Y134" s="70">
        <f>(E134+K134+Q134)</f>
        <v>5711834</v>
      </c>
      <c r="AB134" s="70">
        <v>2083005</v>
      </c>
      <c r="AD134" s="71">
        <f>IF($Y134,AB134/$Y134*100,0)</f>
        <v>36.468234195881742</v>
      </c>
      <c r="AF134" s="70">
        <v>918731</v>
      </c>
      <c r="AH134" s="71">
        <f>IF($Y134,AF134/$Y134*100,0)</f>
        <v>16.084693637805302</v>
      </c>
      <c r="AJ134" s="70">
        <v>35924</v>
      </c>
      <c r="AL134" s="71">
        <f>IF($Y134,AJ134/$Y134*100,0)</f>
        <v>0.62893984664120139</v>
      </c>
      <c r="AN134" s="70">
        <v>1000278</v>
      </c>
      <c r="AP134" s="70">
        <v>299906.31143400003</v>
      </c>
      <c r="AR134" s="70">
        <v>239053.66856600001</v>
      </c>
      <c r="AS134" s="21"/>
      <c r="AT134" s="10">
        <v>39</v>
      </c>
      <c r="AU134" s="21"/>
      <c r="AV134" s="96">
        <v>20097</v>
      </c>
      <c r="AW134" s="21"/>
      <c r="AX134" s="96">
        <f>IF(E134,AV134,0)</f>
        <v>20097</v>
      </c>
      <c r="AY134" s="21"/>
      <c r="AZ134" s="96">
        <f>IF(K134,AV134,0)</f>
        <v>20097</v>
      </c>
      <c r="BA134" s="21"/>
      <c r="BB134" s="96">
        <f>IF(Q134,AV134,0)</f>
        <v>20097</v>
      </c>
    </row>
    <row r="135" spans="1:54" ht="8.85" customHeight="1" x14ac:dyDescent="0.3">
      <c r="A135" s="10">
        <v>40</v>
      </c>
      <c r="B135" s="21"/>
      <c r="C135" s="10" t="s">
        <v>163</v>
      </c>
      <c r="D135" s="21"/>
      <c r="E135" s="100">
        <v>85708</v>
      </c>
      <c r="G135" s="66">
        <f>(E135/$AV135)</f>
        <v>7.5129733520336606</v>
      </c>
      <c r="I135" s="66">
        <f>IF(G$219,G135/G$219*100,0)</f>
        <v>25.640703680056475</v>
      </c>
      <c r="K135" s="100">
        <v>1100186</v>
      </c>
      <c r="M135" s="66">
        <f>(K135/$AV135)</f>
        <v>96.4398667601683</v>
      </c>
      <c r="O135" s="66">
        <f>IF(M$219,M135/M$219*100,0)</f>
        <v>66.482257747095659</v>
      </c>
      <c r="Q135" s="100">
        <v>3023299</v>
      </c>
      <c r="S135" s="66">
        <f>(Q135/$AV135)</f>
        <v>265.01569074333798</v>
      </c>
      <c r="U135" s="66">
        <f>IF(S$219,S135/S$219*100,0)</f>
        <v>116.03990816230258</v>
      </c>
      <c r="W135" s="100">
        <v>70075</v>
      </c>
      <c r="Y135" s="100">
        <f>(E135+K135+Q135)</f>
        <v>4209193</v>
      </c>
      <c r="AB135" s="100">
        <v>1903740</v>
      </c>
      <c r="AD135" s="71">
        <f>IF($Y135,AB135/$Y135*100,0)</f>
        <v>45.228147058117791</v>
      </c>
      <c r="AF135" s="100">
        <v>1036482</v>
      </c>
      <c r="AH135" s="71">
        <f>IF($Y135,AF135/$Y135*100,0)</f>
        <v>24.624245075006066</v>
      </c>
      <c r="AJ135" s="100">
        <v>0</v>
      </c>
      <c r="AL135" s="71">
        <f>IF($Y135,AJ135/$Y135*100,0)</f>
        <v>0</v>
      </c>
      <c r="AN135" s="100">
        <v>351367</v>
      </c>
      <c r="AP135" s="70">
        <v>326951.97063</v>
      </c>
      <c r="AR135" s="70">
        <v>259159.93936999998</v>
      </c>
      <c r="AS135" s="21"/>
      <c r="AT135" s="10">
        <v>40</v>
      </c>
      <c r="AU135" s="21"/>
      <c r="AV135" s="121">
        <v>11408</v>
      </c>
      <c r="AW135" s="21"/>
      <c r="AX135" s="121">
        <f>IF(E135,AV135,0)</f>
        <v>11408</v>
      </c>
      <c r="AY135" s="21"/>
      <c r="AZ135" s="121">
        <f>IF(K135,AV135,0)</f>
        <v>11408</v>
      </c>
      <c r="BA135" s="21"/>
      <c r="BB135" s="96">
        <f>IF(Q135,AV135,0)</f>
        <v>11408</v>
      </c>
    </row>
    <row r="136" spans="1:54" ht="8.85" customHeight="1" x14ac:dyDescent="0.3">
      <c r="A136" s="41"/>
      <c r="B136" s="21"/>
      <c r="D136" s="21"/>
      <c r="Y136" s="131"/>
      <c r="AS136" s="21"/>
      <c r="AT136" s="29"/>
      <c r="AU136" s="21"/>
      <c r="AV136" s="27"/>
      <c r="AW136" s="21"/>
      <c r="AX136" s="21"/>
      <c r="AY136" s="21"/>
      <c r="AZ136" s="21"/>
      <c r="BA136" s="21"/>
      <c r="BB136" s="21"/>
    </row>
    <row r="137" spans="1:54" ht="8.85" customHeight="1" x14ac:dyDescent="0.3">
      <c r="A137" s="10">
        <v>41</v>
      </c>
      <c r="B137" s="21"/>
      <c r="C137" s="10" t="s">
        <v>164</v>
      </c>
      <c r="D137" s="21"/>
      <c r="E137" s="70">
        <v>249199</v>
      </c>
      <c r="G137" s="66">
        <f>(E137/$AV137)</f>
        <v>7.2591395030440733</v>
      </c>
      <c r="I137" s="66">
        <f>IF(G$219,G137/G$219*100,0)</f>
        <v>24.77440505221049</v>
      </c>
      <c r="K137" s="70">
        <v>6220991</v>
      </c>
      <c r="M137" s="66">
        <f>(K137/$AV137)</f>
        <v>181.2167846427219</v>
      </c>
      <c r="O137" s="66">
        <f>IF(M$219,M137/M$219*100,0)</f>
        <v>124.92448807170395</v>
      </c>
      <c r="Q137" s="70">
        <v>9200411</v>
      </c>
      <c r="S137" s="66">
        <f>(Q137/$AV137)</f>
        <v>268.00696204375311</v>
      </c>
      <c r="U137" s="66">
        <f>IF(S$219,S137/S$219*100,0)</f>
        <v>117.34966776942284</v>
      </c>
      <c r="W137" s="70">
        <v>31229</v>
      </c>
      <c r="Y137" s="70">
        <f>(E137+K137+Q137)</f>
        <v>15670601</v>
      </c>
      <c r="AB137" s="70">
        <v>6361464</v>
      </c>
      <c r="AD137" s="71">
        <f>IF($Y137,AB137/$Y137*100,0)</f>
        <v>40.594894860765073</v>
      </c>
      <c r="AF137" s="70">
        <v>2969319</v>
      </c>
      <c r="AH137" s="71">
        <f>IF($Y137,AF137/$Y137*100,0)</f>
        <v>18.948341547334397</v>
      </c>
      <c r="AJ137" s="70">
        <v>0</v>
      </c>
      <c r="AL137" s="71">
        <f>IF($Y137,AJ137/$Y137*100,0)</f>
        <v>0</v>
      </c>
      <c r="AN137" s="70">
        <v>3753220</v>
      </c>
      <c r="AP137" s="70">
        <v>556616.94013600005</v>
      </c>
      <c r="AR137" s="70">
        <v>1328376.7198640001</v>
      </c>
      <c r="AS137" s="21"/>
      <c r="AT137" s="10">
        <v>41</v>
      </c>
      <c r="AU137" s="21"/>
      <c r="AV137" s="96">
        <v>34329</v>
      </c>
      <c r="AW137" s="21"/>
      <c r="AX137" s="96">
        <f>IF(E137,AV137,0)</f>
        <v>34329</v>
      </c>
      <c r="AY137" s="21"/>
      <c r="AZ137" s="96">
        <f>IF(K137,AV137,0)</f>
        <v>34329</v>
      </c>
      <c r="BA137" s="21"/>
      <c r="BB137" s="96">
        <f>IF(Q137,AV137,0)</f>
        <v>34329</v>
      </c>
    </row>
    <row r="138" spans="1:54" ht="8.85" customHeight="1" x14ac:dyDescent="0.3">
      <c r="A138" s="10">
        <v>42</v>
      </c>
      <c r="B138" s="21"/>
      <c r="C138" s="10" t="s">
        <v>165</v>
      </c>
      <c r="D138" s="21"/>
      <c r="E138" s="70">
        <v>653504</v>
      </c>
      <c r="G138" s="66">
        <f>(E138/$AV138)</f>
        <v>6.054999629382551</v>
      </c>
      <c r="I138" s="66">
        <f>IF(G$219,G138/G$219*100,0)</f>
        <v>20.664847857849047</v>
      </c>
      <c r="K138" s="70">
        <v>12044091</v>
      </c>
      <c r="M138" s="66">
        <f>(K138/$AV138)</f>
        <v>111.59375694907716</v>
      </c>
      <c r="O138" s="66">
        <f>IF(M$219,M138/M$219*100,0)</f>
        <v>76.928817528390653</v>
      </c>
      <c r="Q138" s="70">
        <v>14304436</v>
      </c>
      <c r="S138" s="66">
        <f>(Q138/$AV138)</f>
        <v>132.53683937439774</v>
      </c>
      <c r="U138" s="66">
        <f>IF(S$219,S138/S$219*100,0)</f>
        <v>58.032649410263559</v>
      </c>
      <c r="W138" s="70">
        <v>2047302</v>
      </c>
      <c r="Y138" s="70">
        <f>(E138+K138+Q138)</f>
        <v>27002031</v>
      </c>
      <c r="AB138" s="70">
        <v>7686022</v>
      </c>
      <c r="AD138" s="71">
        <f>IF($Y138,AB138/$Y138*100,0)</f>
        <v>28.464606977156642</v>
      </c>
      <c r="AF138" s="70">
        <v>3623507</v>
      </c>
      <c r="AH138" s="71">
        <f>IF($Y138,AF138/$Y138*100,0)</f>
        <v>13.419386860195811</v>
      </c>
      <c r="AJ138" s="70">
        <v>0</v>
      </c>
      <c r="AL138" s="71">
        <f>IF($Y138,AJ138/$Y138*100,0)</f>
        <v>0</v>
      </c>
      <c r="AN138" s="70">
        <v>3029631</v>
      </c>
      <c r="AP138" s="70">
        <v>902089.2987530001</v>
      </c>
      <c r="AR138" s="70">
        <v>485828.39124699996</v>
      </c>
      <c r="AS138" s="21"/>
      <c r="AT138" s="10">
        <v>42</v>
      </c>
      <c r="AU138" s="21"/>
      <c r="AV138" s="96">
        <v>107928</v>
      </c>
      <c r="AW138" s="21"/>
      <c r="AX138" s="96">
        <f>IF(E138,AV138,0)</f>
        <v>107928</v>
      </c>
      <c r="AY138" s="21"/>
      <c r="AZ138" s="96">
        <f>IF(K138,AV138,0)</f>
        <v>107928</v>
      </c>
      <c r="BA138" s="21"/>
      <c r="BB138" s="96">
        <f>IF(Q138,AV138,0)</f>
        <v>107928</v>
      </c>
    </row>
    <row r="139" spans="1:54" ht="8.85" customHeight="1" x14ac:dyDescent="0.3">
      <c r="A139" s="10">
        <v>43</v>
      </c>
      <c r="B139" s="21"/>
      <c r="C139" s="10" t="s">
        <v>166</v>
      </c>
      <c r="D139" s="21"/>
      <c r="E139" s="70">
        <v>2537998</v>
      </c>
      <c r="G139" s="66">
        <f>(E139/$AV139)</f>
        <v>7.7143030829880939</v>
      </c>
      <c r="I139" s="66">
        <f>IF(G$219,G139/G$219*100,0)</f>
        <v>26.3278132612439</v>
      </c>
      <c r="K139" s="70">
        <v>38499841</v>
      </c>
      <c r="M139" s="66">
        <f>(K139/$AV139)</f>
        <v>117.02114900045289</v>
      </c>
      <c r="O139" s="66">
        <f>IF(M$219,M139/M$219*100,0)</f>
        <v>80.670271030720968</v>
      </c>
      <c r="Q139" s="70">
        <v>49978579</v>
      </c>
      <c r="S139" s="66">
        <f>(Q139/$AV139)</f>
        <v>151.91103620375745</v>
      </c>
      <c r="U139" s="66">
        <f>IF(S$219,S139/S$219*100,0)</f>
        <v>66.515845308934288</v>
      </c>
      <c r="W139" s="70">
        <v>9942305</v>
      </c>
      <c r="Y139" s="70">
        <f>(E139+K139+Q139)</f>
        <v>91016418</v>
      </c>
      <c r="AB139" s="70">
        <v>27185959</v>
      </c>
      <c r="AD139" s="71">
        <f>IF($Y139,AB139/$Y139*100,0)</f>
        <v>29.869291274459954</v>
      </c>
      <c r="AF139" s="70">
        <v>14710073</v>
      </c>
      <c r="AH139" s="71">
        <f>IF($Y139,AF139/$Y139*100,0)</f>
        <v>16.161999475742935</v>
      </c>
      <c r="AJ139" s="70">
        <v>0</v>
      </c>
      <c r="AL139" s="71">
        <f>IF($Y139,AJ139/$Y139*100,0)</f>
        <v>0</v>
      </c>
      <c r="AN139" s="70">
        <v>11795672</v>
      </c>
      <c r="AP139" s="70">
        <v>4207215.6334269997</v>
      </c>
      <c r="AR139" s="70">
        <v>2852646.5965729998</v>
      </c>
      <c r="AS139" s="21"/>
      <c r="AT139" s="10">
        <v>43</v>
      </c>
      <c r="AU139" s="21"/>
      <c r="AV139" s="96">
        <v>328999</v>
      </c>
      <c r="AW139" s="21"/>
      <c r="AX139" s="96">
        <f>IF(E139,AV139,0)</f>
        <v>328999</v>
      </c>
      <c r="AY139" s="21"/>
      <c r="AZ139" s="96">
        <f>IF(K139,AV139,0)</f>
        <v>328999</v>
      </c>
      <c r="BA139" s="21"/>
      <c r="BB139" s="96">
        <f>IF(Q139,AV139,0)</f>
        <v>328999</v>
      </c>
    </row>
    <row r="140" spans="1:54" ht="8.85" customHeight="1" x14ac:dyDescent="0.3">
      <c r="A140" s="10">
        <v>44</v>
      </c>
      <c r="B140" s="21"/>
      <c r="C140" s="10" t="s">
        <v>167</v>
      </c>
      <c r="D140" s="21"/>
      <c r="E140" s="70">
        <v>315000</v>
      </c>
      <c r="G140" s="66">
        <f>(E140/$AV140)</f>
        <v>6.1741704071032357</v>
      </c>
      <c r="I140" s="66">
        <f>IF(G$219,G140/G$219*100,0)</f>
        <v>21.071560680546714</v>
      </c>
      <c r="K140" s="70">
        <v>12355447</v>
      </c>
      <c r="M140" s="66">
        <f>(K140/$AV140)</f>
        <v>242.17344518708717</v>
      </c>
      <c r="O140" s="66">
        <f>IF(M$219,M140/M$219*100,0)</f>
        <v>166.94586941382843</v>
      </c>
      <c r="Q140" s="70">
        <v>7152854</v>
      </c>
      <c r="S140" s="66">
        <f>(Q140/$AV140)</f>
        <v>140.19980791469845</v>
      </c>
      <c r="U140" s="66">
        <f>IF(S$219,S140/S$219*100,0)</f>
        <v>61.387960800215509</v>
      </c>
      <c r="W140" s="70">
        <v>116305</v>
      </c>
      <c r="Y140" s="70">
        <f>(E140+K140+Q140)</f>
        <v>19823301</v>
      </c>
      <c r="AB140" s="70">
        <v>6730996</v>
      </c>
      <c r="AD140" s="71">
        <f>IF($Y140,AB140/$Y140*100,0)</f>
        <v>33.954970466321427</v>
      </c>
      <c r="AF140" s="70">
        <v>3703093</v>
      </c>
      <c r="AH140" s="71">
        <f>IF($Y140,AF140/$Y140*100,0)</f>
        <v>18.680506339484023</v>
      </c>
      <c r="AJ140" s="70">
        <v>113067</v>
      </c>
      <c r="AL140" s="71">
        <f>IF($Y140,AJ140/$Y140*100,0)</f>
        <v>0.57037422778375813</v>
      </c>
      <c r="AN140" s="70">
        <v>7799745</v>
      </c>
      <c r="AP140" s="70">
        <v>776095.08723199996</v>
      </c>
      <c r="AR140" s="70">
        <v>1586101.9127679998</v>
      </c>
      <c r="AS140" s="21"/>
      <c r="AT140" s="10">
        <v>44</v>
      </c>
      <c r="AU140" s="21"/>
      <c r="AV140" s="96">
        <v>51019</v>
      </c>
      <c r="AW140" s="21"/>
      <c r="AX140" s="96">
        <f>IF(E140,AV140,0)</f>
        <v>51019</v>
      </c>
      <c r="AY140" s="21"/>
      <c r="AZ140" s="96">
        <f>IF(K140,AV140,0)</f>
        <v>51019</v>
      </c>
      <c r="BA140" s="21"/>
      <c r="BB140" s="96">
        <f>IF(Q140,AV140,0)</f>
        <v>51019</v>
      </c>
    </row>
    <row r="141" spans="1:54" ht="8.85" customHeight="1" x14ac:dyDescent="0.3">
      <c r="A141" s="10">
        <v>45</v>
      </c>
      <c r="B141" s="21"/>
      <c r="C141" s="10" t="s">
        <v>168</v>
      </c>
      <c r="D141" s="21"/>
      <c r="E141" s="70">
        <v>66319</v>
      </c>
      <c r="G141" s="66">
        <f>(E141/$AV141)</f>
        <v>29.527604630454142</v>
      </c>
      <c r="I141" s="66">
        <f>IF(G$219,G141/G$219*100,0)</f>
        <v>100.77349209636144</v>
      </c>
      <c r="K141" s="70">
        <v>384988</v>
      </c>
      <c r="M141" s="66">
        <f>(K141/$AV141)</f>
        <v>171.41050756901157</v>
      </c>
      <c r="O141" s="66">
        <f>IF(M$219,M141/M$219*100,0)</f>
        <v>118.16438499550277</v>
      </c>
      <c r="Q141" s="70">
        <v>553353</v>
      </c>
      <c r="S141" s="66">
        <f>(Q141/$AV141)</f>
        <v>246.3726625111309</v>
      </c>
      <c r="U141" s="66">
        <f>IF(S$219,S141/S$219*100,0)</f>
        <v>107.8768621258033</v>
      </c>
      <c r="W141" s="70">
        <v>0</v>
      </c>
      <c r="Y141" s="70">
        <f>(E141+K141+Q141)</f>
        <v>1004660</v>
      </c>
      <c r="AB141" s="70">
        <v>251916</v>
      </c>
      <c r="AD141" s="71">
        <f>IF($Y141,AB141/$Y141*100,0)</f>
        <v>25.074751657277091</v>
      </c>
      <c r="AF141" s="70">
        <v>311307</v>
      </c>
      <c r="AH141" s="71">
        <f>IF($Y141,AF141/$Y141*100,0)</f>
        <v>30.986303824179323</v>
      </c>
      <c r="AJ141" s="70">
        <v>0</v>
      </c>
      <c r="AL141" s="71">
        <f>IF($Y141,AJ141/$Y141*100,0)</f>
        <v>0</v>
      </c>
      <c r="AN141" s="70">
        <v>224380</v>
      </c>
      <c r="AP141" s="70">
        <v>184244.69249999998</v>
      </c>
      <c r="AR141" s="70">
        <v>29134.947499999998</v>
      </c>
      <c r="AS141" s="21"/>
      <c r="AT141" s="10">
        <v>45</v>
      </c>
      <c r="AU141" s="21"/>
      <c r="AV141" s="96">
        <v>2246</v>
      </c>
      <c r="AW141" s="21"/>
      <c r="AX141" s="96">
        <f>IF(E141,AV141,0)</f>
        <v>2246</v>
      </c>
      <c r="AY141" s="21"/>
      <c r="AZ141" s="96">
        <f>IF(K141,AV141,0)</f>
        <v>2246</v>
      </c>
      <c r="BA141" s="21"/>
      <c r="BB141" s="96">
        <f>IF(Q141,AV141,0)</f>
        <v>2246</v>
      </c>
    </row>
    <row r="142" spans="1:54" ht="8.85" customHeight="1" x14ac:dyDescent="0.3">
      <c r="A142" s="41"/>
      <c r="B142" s="21"/>
      <c r="D142" s="21"/>
      <c r="AS142" s="21"/>
      <c r="AT142" s="29"/>
      <c r="AU142" s="21"/>
      <c r="AV142" s="27"/>
      <c r="AW142" s="21"/>
      <c r="AX142" s="21"/>
      <c r="AY142" s="21"/>
      <c r="AZ142" s="21"/>
      <c r="BA142" s="21"/>
      <c r="BB142" s="21"/>
    </row>
    <row r="143" spans="1:54" ht="8.85" customHeight="1" x14ac:dyDescent="0.3">
      <c r="A143" s="10">
        <v>46</v>
      </c>
      <c r="B143" s="21"/>
      <c r="C143" s="10" t="s">
        <v>169</v>
      </c>
      <c r="D143" s="21"/>
      <c r="E143" s="70">
        <v>890963</v>
      </c>
      <c r="G143" s="66">
        <f>(E143/$AV143)</f>
        <v>23.66498446173869</v>
      </c>
      <c r="I143" s="66">
        <f>IF(G$219,G143/G$219*100,0)</f>
        <v>80.765207827115944</v>
      </c>
      <c r="K143" s="70">
        <v>10611410</v>
      </c>
      <c r="M143" s="66">
        <f>(K143/$AV143)</f>
        <v>281.85104518048286</v>
      </c>
      <c r="O143" s="66">
        <f>IF(M$219,M143/M$219*100,0)</f>
        <v>194.29821360678602</v>
      </c>
      <c r="Q143" s="70">
        <v>4194421</v>
      </c>
      <c r="S143" s="66">
        <f>(Q143/$AV143)</f>
        <v>111.4085633084544</v>
      </c>
      <c r="U143" s="66">
        <f>IF(S$219,S143/S$219*100,0)</f>
        <v>48.781411464906263</v>
      </c>
      <c r="W143" s="70">
        <v>432041</v>
      </c>
      <c r="Y143" s="70">
        <f>(E143+K143+Q143)</f>
        <v>15696794</v>
      </c>
      <c r="AB143" s="70">
        <v>5810303</v>
      </c>
      <c r="AD143" s="71">
        <f>IF($Y143,AB143/$Y143*100,0)</f>
        <v>37.015858142751952</v>
      </c>
      <c r="AF143" s="70">
        <v>4178047</v>
      </c>
      <c r="AH143" s="71">
        <f>IF($Y143,AF143/$Y143*100,0)</f>
        <v>26.617199665103584</v>
      </c>
      <c r="AJ143" s="70">
        <v>0</v>
      </c>
      <c r="AL143" s="71">
        <f>IF($Y143,AJ143/$Y143*100,0)</f>
        <v>0</v>
      </c>
      <c r="AN143" s="70">
        <v>6386529</v>
      </c>
      <c r="AP143" s="70">
        <v>572671.55070000002</v>
      </c>
      <c r="AR143" s="70">
        <v>429522.42930000002</v>
      </c>
      <c r="AS143" s="21"/>
      <c r="AT143" s="10">
        <v>46</v>
      </c>
      <c r="AU143" s="21"/>
      <c r="AV143" s="96">
        <v>37649</v>
      </c>
      <c r="AW143" s="21"/>
      <c r="AX143" s="96">
        <f>IF(E143,AV143,0)</f>
        <v>37649</v>
      </c>
      <c r="AY143" s="21"/>
      <c r="AZ143" s="96">
        <f>IF(K143,AV143,0)</f>
        <v>37649</v>
      </c>
      <c r="BA143" s="21"/>
      <c r="BB143" s="96">
        <f>IF(Q143,AV143,0)</f>
        <v>37649</v>
      </c>
    </row>
    <row r="144" spans="1:54" ht="8.85" customHeight="1" x14ac:dyDescent="0.3">
      <c r="A144" s="10">
        <v>47</v>
      </c>
      <c r="B144" s="21"/>
      <c r="C144" s="10" t="s">
        <v>170</v>
      </c>
      <c r="D144" s="21"/>
      <c r="E144" s="70">
        <v>738939</v>
      </c>
      <c r="G144" s="66">
        <f>(E144/$AV144)</f>
        <v>9.7347938925263815</v>
      </c>
      <c r="I144" s="66">
        <f>IF(G$219,G144/G$219*100,0)</f>
        <v>33.223459459912405</v>
      </c>
      <c r="K144" s="70">
        <v>9766024</v>
      </c>
      <c r="M144" s="66">
        <f>(K144/$AV144)</f>
        <v>128.65775224946316</v>
      </c>
      <c r="O144" s="66">
        <f>IF(M$219,M144/M$219*100,0)</f>
        <v>88.692136701950972</v>
      </c>
      <c r="Q144" s="70">
        <v>8717261</v>
      </c>
      <c r="S144" s="66">
        <f>(Q144/$AV144)</f>
        <v>114.84133215645461</v>
      </c>
      <c r="U144" s="66">
        <f>IF(S$219,S144/S$219*100,0)</f>
        <v>50.284485417799644</v>
      </c>
      <c r="W144" s="70">
        <v>1805040</v>
      </c>
      <c r="Y144" s="70">
        <f>(E144+K144+Q144)</f>
        <v>19222224</v>
      </c>
      <c r="AB144" s="70">
        <v>6241891</v>
      </c>
      <c r="AD144" s="71">
        <f>IF($Y144,AB144/$Y144*100,0)</f>
        <v>32.472262314704068</v>
      </c>
      <c r="AF144" s="70">
        <v>3323014</v>
      </c>
      <c r="AH144" s="71">
        <f>IF($Y144,AF144/$Y144*100,0)</f>
        <v>17.287354470533693</v>
      </c>
      <c r="AJ144" s="70">
        <v>0</v>
      </c>
      <c r="AL144" s="71">
        <f>IF($Y144,AJ144/$Y144*100,0)</f>
        <v>0</v>
      </c>
      <c r="AN144" s="70">
        <v>3089123</v>
      </c>
      <c r="AP144" s="70">
        <v>661403.31799300003</v>
      </c>
      <c r="AR144" s="70">
        <v>394570.27200699999</v>
      </c>
      <c r="AS144" s="21"/>
      <c r="AT144" s="10">
        <v>47</v>
      </c>
      <c r="AU144" s="21"/>
      <c r="AV144" s="96">
        <v>75907</v>
      </c>
      <c r="AW144" s="21"/>
      <c r="AX144" s="96">
        <f>IF(E144,AV144,0)</f>
        <v>75907</v>
      </c>
      <c r="AY144" s="21"/>
      <c r="AZ144" s="96">
        <f>IF(K144,AV144,0)</f>
        <v>75907</v>
      </c>
      <c r="BA144" s="21"/>
      <c r="BB144" s="96">
        <f>IF(Q144,AV144,0)</f>
        <v>75907</v>
      </c>
    </row>
    <row r="145" spans="1:54" ht="8.85" customHeight="1" x14ac:dyDescent="0.3">
      <c r="A145" s="10">
        <v>48</v>
      </c>
      <c r="B145" s="21"/>
      <c r="C145" s="10" t="s">
        <v>171</v>
      </c>
      <c r="D145" s="21"/>
      <c r="E145" s="70">
        <v>61605</v>
      </c>
      <c r="G145" s="66">
        <f>(E145/$AV145)</f>
        <v>8.925673717762967</v>
      </c>
      <c r="I145" s="66">
        <f>IF(G$219,G145/G$219*100,0)</f>
        <v>30.462048009271697</v>
      </c>
      <c r="K145" s="70">
        <v>1296126</v>
      </c>
      <c r="M145" s="66">
        <f>(K145/$AV145)</f>
        <v>187.78991596638656</v>
      </c>
      <c r="O145" s="66">
        <f>IF(M$219,M145/M$219*100,0)</f>
        <v>129.45577399676779</v>
      </c>
      <c r="Q145" s="70">
        <v>1737157</v>
      </c>
      <c r="S145" s="66">
        <f>(Q145/$AV145)</f>
        <v>251.68893074471168</v>
      </c>
      <c r="U145" s="66">
        <f>IF(S$219,S145/S$219*100,0)</f>
        <v>110.20464609912408</v>
      </c>
      <c r="W145" s="70">
        <v>42830</v>
      </c>
      <c r="Y145" s="70">
        <f>(E145+K145+Q145)</f>
        <v>3094888</v>
      </c>
      <c r="AB145" s="70">
        <v>1000817</v>
      </c>
      <c r="AD145" s="71">
        <f>IF($Y145,AB145/$Y145*100,0)</f>
        <v>32.337745340057538</v>
      </c>
      <c r="AF145" s="70">
        <v>808821</v>
      </c>
      <c r="AH145" s="71">
        <f>IF($Y145,AF145/$Y145*100,0)</f>
        <v>26.134095967285408</v>
      </c>
      <c r="AJ145" s="70">
        <v>0</v>
      </c>
      <c r="AL145" s="71">
        <f>IF($Y145,AJ145/$Y145*100,0)</f>
        <v>0</v>
      </c>
      <c r="AN145" s="70">
        <v>687950</v>
      </c>
      <c r="AP145" s="70">
        <v>196389.8125</v>
      </c>
      <c r="AR145" s="70">
        <v>153812.2475</v>
      </c>
      <c r="AS145" s="21"/>
      <c r="AT145" s="10">
        <v>48</v>
      </c>
      <c r="AU145" s="21"/>
      <c r="AV145" s="96">
        <v>6902</v>
      </c>
      <c r="AW145" s="21"/>
      <c r="AX145" s="96">
        <f>IF(E145,AV145,0)</f>
        <v>6902</v>
      </c>
      <c r="AY145" s="21"/>
      <c r="AZ145" s="96">
        <f>IF(K145,AV145,0)</f>
        <v>6902</v>
      </c>
      <c r="BA145" s="21"/>
      <c r="BB145" s="96">
        <f>IF(Q145,AV145,0)</f>
        <v>6902</v>
      </c>
    </row>
    <row r="146" spans="1:54" ht="8.85" customHeight="1" x14ac:dyDescent="0.3">
      <c r="A146" s="10">
        <v>49</v>
      </c>
      <c r="B146" s="21"/>
      <c r="C146" s="10" t="s">
        <v>172</v>
      </c>
      <c r="D146" s="21"/>
      <c r="E146" s="70">
        <v>308415</v>
      </c>
      <c r="G146" s="66">
        <f>(E146/$AV146)</f>
        <v>11.854820110701107</v>
      </c>
      <c r="I146" s="66">
        <f>IF(G$219,G146/G$219*100,0)</f>
        <v>40.458805774491658</v>
      </c>
      <c r="K146" s="70">
        <v>3633899</v>
      </c>
      <c r="M146" s="66">
        <f>(K146/$AV146)</f>
        <v>139.67938960639606</v>
      </c>
      <c r="O146" s="66">
        <f>IF(M$219,M146/M$219*100,0)</f>
        <v>96.290066481145459</v>
      </c>
      <c r="Q146" s="70">
        <v>5298045</v>
      </c>
      <c r="S146" s="66">
        <f>(Q146/$AV146)</f>
        <v>203.64564114391143</v>
      </c>
      <c r="U146" s="66">
        <f>IF(S$219,S146/S$219*100,0)</f>
        <v>89.168386331052545</v>
      </c>
      <c r="W146" s="70">
        <v>356160</v>
      </c>
      <c r="Y146" s="70">
        <f>(E146+K146+Q146)</f>
        <v>9240359</v>
      </c>
      <c r="AB146" s="70">
        <v>2987410</v>
      </c>
      <c r="AD146" s="71">
        <f>IF($Y146,AB146/$Y146*100,0)</f>
        <v>32.330020943991464</v>
      </c>
      <c r="AF146" s="70">
        <v>1382835</v>
      </c>
      <c r="AH146" s="71">
        <f>IF($Y146,AF146/$Y146*100,0)</f>
        <v>14.965165314464512</v>
      </c>
      <c r="AJ146" s="70">
        <v>0</v>
      </c>
      <c r="AL146" s="71">
        <f>IF($Y146,AJ146/$Y146*100,0)</f>
        <v>0</v>
      </c>
      <c r="AN146" s="70">
        <v>2306238</v>
      </c>
      <c r="AP146" s="70">
        <v>660350.30660000001</v>
      </c>
      <c r="AR146" s="70">
        <v>221445.8934</v>
      </c>
      <c r="AS146" s="21"/>
      <c r="AT146" s="10">
        <v>49</v>
      </c>
      <c r="AU146" s="21"/>
      <c r="AV146" s="96">
        <v>26016</v>
      </c>
      <c r="AW146" s="21"/>
      <c r="AX146" s="96">
        <f>IF(E146,AV146,0)</f>
        <v>26016</v>
      </c>
      <c r="AY146" s="21"/>
      <c r="AZ146" s="96">
        <f>IF(K146,AV146,0)</f>
        <v>26016</v>
      </c>
      <c r="BA146" s="21"/>
      <c r="BB146" s="96">
        <f>IF(Q146,AV146,0)</f>
        <v>26016</v>
      </c>
    </row>
    <row r="147" spans="1:54" ht="8.85" customHeight="1" x14ac:dyDescent="0.3">
      <c r="A147" s="10">
        <v>50</v>
      </c>
      <c r="B147" s="21"/>
      <c r="C147" s="10" t="s">
        <v>173</v>
      </c>
      <c r="D147" s="21"/>
      <c r="E147" s="100">
        <v>183007</v>
      </c>
      <c r="G147" s="66">
        <f>(E147/$AV147)</f>
        <v>10.681550224712543</v>
      </c>
      <c r="I147" s="66">
        <f>IF(G$219,G147/G$219*100,0)</f>
        <v>36.454603433587138</v>
      </c>
      <c r="K147" s="100">
        <v>2624579</v>
      </c>
      <c r="M147" s="66">
        <f>(K147/$AV147)</f>
        <v>153.1885250685811</v>
      </c>
      <c r="O147" s="66">
        <f>IF(M$219,M147/M$219*100,0)</f>
        <v>105.60279010788898</v>
      </c>
      <c r="Q147" s="100">
        <v>2432542</v>
      </c>
      <c r="S147" s="66">
        <f>(Q147/$AV147)</f>
        <v>141.97992178836165</v>
      </c>
      <c r="U147" s="66">
        <f>IF(S$219,S147/S$219*100,0)</f>
        <v>62.167402386632261</v>
      </c>
      <c r="W147" s="100">
        <v>221647</v>
      </c>
      <c r="Y147" s="100">
        <f>(E147+K147+Q147)</f>
        <v>5240128</v>
      </c>
      <c r="AB147" s="100">
        <v>1725465</v>
      </c>
      <c r="AD147" s="71">
        <f>IF($Y147,AB147/$Y147*100,0)</f>
        <v>32.927917027980996</v>
      </c>
      <c r="AF147" s="100">
        <v>920425</v>
      </c>
      <c r="AH147" s="71">
        <f>IF($Y147,AF147/$Y147*100,0)</f>
        <v>17.564933528341292</v>
      </c>
      <c r="AJ147" s="100">
        <v>0</v>
      </c>
      <c r="AL147" s="71">
        <f>IF($Y147,AJ147/$Y147*100,0)</f>
        <v>0</v>
      </c>
      <c r="AN147" s="100">
        <v>1412335</v>
      </c>
      <c r="AP147" s="70">
        <v>266228.23060000001</v>
      </c>
      <c r="AR147" s="70">
        <v>170617.31939999998</v>
      </c>
      <c r="AS147" s="21"/>
      <c r="AT147" s="10">
        <v>50</v>
      </c>
      <c r="AU147" s="21"/>
      <c r="AV147" s="96">
        <v>17133</v>
      </c>
      <c r="AW147" s="21"/>
      <c r="AX147" s="96">
        <f>IF(E147,AV147,0)</f>
        <v>17133</v>
      </c>
      <c r="AY147" s="21"/>
      <c r="AZ147" s="96">
        <f>IF(K147,AV147,0)</f>
        <v>17133</v>
      </c>
      <c r="BA147" s="21"/>
      <c r="BB147" s="96">
        <f>IF(Q147,AV147,0)</f>
        <v>17133</v>
      </c>
    </row>
    <row r="148" spans="1:54"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row>
    <row r="149" spans="1:54"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row>
    <row r="150" spans="1:54" ht="0.6" customHeight="1" x14ac:dyDescent="0.3">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V150" s="21"/>
      <c r="AW150" s="21"/>
      <c r="AX150" s="21"/>
      <c r="AY150" s="21"/>
      <c r="AZ150" s="21"/>
      <c r="BA150" s="21"/>
      <c r="BB150" s="21"/>
    </row>
    <row r="151" spans="1:54" s="8" customFormat="1" ht="9.6" customHeight="1" x14ac:dyDescent="0.3">
      <c r="A151" s="8">
        <v>90</v>
      </c>
      <c r="AU151" s="11">
        <v>91</v>
      </c>
    </row>
    <row r="152" spans="1:54" s="8" customFormat="1" ht="10.5" customHeight="1" x14ac:dyDescent="0.3">
      <c r="Y152" s="11" t="s">
        <v>42</v>
      </c>
      <c r="AB152" s="38" t="s">
        <v>43</v>
      </c>
      <c r="AT152" s="11" t="s">
        <v>501</v>
      </c>
    </row>
    <row r="153" spans="1:54" s="8" customFormat="1" ht="10.5" customHeight="1" x14ac:dyDescent="0.3">
      <c r="A153" s="12"/>
      <c r="Y153" s="11" t="s">
        <v>502</v>
      </c>
      <c r="AB153" s="38" t="s">
        <v>393</v>
      </c>
      <c r="AT153" s="11" t="s">
        <v>174</v>
      </c>
    </row>
    <row r="154" spans="1:54" s="8" customFormat="1" ht="10.5" customHeight="1" x14ac:dyDescent="0.3">
      <c r="A154" s="13"/>
      <c r="Y154" s="11" t="s">
        <v>48</v>
      </c>
      <c r="AB154" s="14" t="s">
        <v>49</v>
      </c>
    </row>
    <row r="155" spans="1:54" ht="13.65" customHeight="1" x14ac:dyDescent="0.3">
      <c r="E155" s="16" t="s">
        <v>366</v>
      </c>
      <c r="F155" s="16"/>
      <c r="G155" s="16"/>
      <c r="H155" s="16"/>
      <c r="I155" s="16"/>
      <c r="K155" s="16" t="s">
        <v>503</v>
      </c>
      <c r="L155" s="16"/>
      <c r="M155" s="16"/>
      <c r="N155" s="16"/>
      <c r="O155" s="16"/>
      <c r="Q155" s="16" t="s">
        <v>504</v>
      </c>
      <c r="R155" s="16"/>
      <c r="S155" s="16"/>
      <c r="T155" s="16"/>
      <c r="U155" s="16"/>
      <c r="V155" s="16"/>
      <c r="W155" s="16"/>
      <c r="AB155" s="16" t="s">
        <v>505</v>
      </c>
      <c r="AC155" s="16"/>
      <c r="AD155" s="16"/>
      <c r="AE155" s="16"/>
      <c r="AF155" s="16"/>
      <c r="AG155" s="16"/>
      <c r="AH155" s="16"/>
      <c r="AI155" s="16"/>
      <c r="AJ155" s="16"/>
      <c r="AK155" s="16"/>
      <c r="AL155" s="16"/>
      <c r="AM155" s="16"/>
      <c r="AN155" s="16"/>
    </row>
    <row r="156" spans="1:54" ht="9.6" customHeight="1" x14ac:dyDescent="0.3"/>
    <row r="157" spans="1:54" ht="9.6" customHeight="1" x14ac:dyDescent="0.3">
      <c r="AF157" s="16" t="s">
        <v>398</v>
      </c>
      <c r="AG157" s="16"/>
      <c r="AH157" s="16"/>
      <c r="AI157" s="16"/>
      <c r="AJ157" s="16"/>
      <c r="AK157" s="16"/>
      <c r="AL157" s="16"/>
      <c r="AP157" s="124" t="s">
        <v>298</v>
      </c>
      <c r="AQ157" s="16"/>
      <c r="AR157" s="16"/>
    </row>
    <row r="158" spans="1:54" ht="9.6" customHeight="1" x14ac:dyDescent="0.3">
      <c r="AP158" s="17" t="s">
        <v>506</v>
      </c>
      <c r="AQ158" s="17"/>
      <c r="AR158" s="17"/>
    </row>
    <row r="159" spans="1:54" ht="9.6" customHeight="1" x14ac:dyDescent="0.3">
      <c r="W159" s="19" t="s">
        <v>298</v>
      </c>
      <c r="AB159" s="16" t="s">
        <v>433</v>
      </c>
      <c r="AC159" s="16"/>
      <c r="AD159" s="16"/>
      <c r="AF159" s="16" t="s">
        <v>59</v>
      </c>
      <c r="AG159" s="16"/>
      <c r="AH159" s="16"/>
      <c r="AJ159" s="16" t="s">
        <v>60</v>
      </c>
      <c r="AK159" s="16"/>
      <c r="AL159" s="16"/>
      <c r="AP159" s="16" t="s">
        <v>507</v>
      </c>
      <c r="AQ159" s="16"/>
      <c r="AR159" s="16"/>
    </row>
    <row r="160" spans="1:54" ht="9.6" customHeight="1" x14ac:dyDescent="0.3">
      <c r="W160" s="18" t="s">
        <v>508</v>
      </c>
      <c r="AZ160" s="17" t="s">
        <v>509</v>
      </c>
      <c r="BB160" s="10" t="s">
        <v>510</v>
      </c>
    </row>
    <row r="161" spans="1:54" ht="9.6" customHeight="1" x14ac:dyDescent="0.3">
      <c r="I161" s="18" t="s">
        <v>64</v>
      </c>
      <c r="O161" s="18" t="s">
        <v>64</v>
      </c>
      <c r="U161" s="18" t="s">
        <v>64</v>
      </c>
      <c r="W161" s="10" t="s">
        <v>511</v>
      </c>
      <c r="AD161" s="18" t="s">
        <v>273</v>
      </c>
      <c r="AH161" s="18" t="s">
        <v>273</v>
      </c>
      <c r="AL161" s="18" t="s">
        <v>273</v>
      </c>
      <c r="AN161" s="18" t="s">
        <v>410</v>
      </c>
      <c r="AZ161" s="18" t="s">
        <v>512</v>
      </c>
      <c r="BB161" s="18" t="s">
        <v>513</v>
      </c>
    </row>
    <row r="162" spans="1:54" ht="9.6" customHeight="1" x14ac:dyDescent="0.3">
      <c r="A162" s="19" t="s">
        <v>71</v>
      </c>
      <c r="C162" s="19" t="s">
        <v>73</v>
      </c>
      <c r="E162" s="19" t="s">
        <v>74</v>
      </c>
      <c r="G162" s="19" t="s">
        <v>436</v>
      </c>
      <c r="I162" s="19" t="s">
        <v>80</v>
      </c>
      <c r="K162" s="19" t="s">
        <v>74</v>
      </c>
      <c r="M162" s="19" t="s">
        <v>436</v>
      </c>
      <c r="O162" s="19" t="s">
        <v>80</v>
      </c>
      <c r="Q162" s="19" t="s">
        <v>74</v>
      </c>
      <c r="S162" s="19" t="s">
        <v>436</v>
      </c>
      <c r="U162" s="19" t="s">
        <v>80</v>
      </c>
      <c r="W162" s="125" t="s">
        <v>514</v>
      </c>
      <c r="Y162" s="19" t="s">
        <v>65</v>
      </c>
      <c r="AB162" s="19" t="s">
        <v>74</v>
      </c>
      <c r="AD162" s="19" t="s">
        <v>374</v>
      </c>
      <c r="AF162" s="19" t="s">
        <v>74</v>
      </c>
      <c r="AH162" s="19" t="s">
        <v>374</v>
      </c>
      <c r="AJ162" s="19" t="s">
        <v>74</v>
      </c>
      <c r="AL162" s="19" t="s">
        <v>374</v>
      </c>
      <c r="AN162" s="19" t="s">
        <v>419</v>
      </c>
      <c r="AP162" s="19" t="s">
        <v>311</v>
      </c>
      <c r="AR162" s="19" t="s">
        <v>312</v>
      </c>
      <c r="AT162" s="19" t="s">
        <v>71</v>
      </c>
      <c r="AX162" s="111" t="s">
        <v>366</v>
      </c>
      <c r="AZ162" s="111" t="s">
        <v>469</v>
      </c>
      <c r="BB162" s="111" t="s">
        <v>515</v>
      </c>
    </row>
    <row r="163" spans="1:54" ht="8.4" customHeight="1" x14ac:dyDescent="0.3"/>
    <row r="164" spans="1:54" ht="8.4" customHeight="1" x14ac:dyDescent="0.3">
      <c r="B164" s="10" t="s">
        <v>286</v>
      </c>
    </row>
    <row r="165" spans="1:54" ht="8.4" customHeight="1" x14ac:dyDescent="0.3">
      <c r="A165" s="10">
        <v>51</v>
      </c>
      <c r="B165" s="21"/>
      <c r="C165" s="10" t="s">
        <v>175</v>
      </c>
      <c r="D165" s="21"/>
      <c r="E165" s="64">
        <v>312609</v>
      </c>
      <c r="G165" s="66">
        <f>(E165/$AV165)</f>
        <v>28.867762489611231</v>
      </c>
      <c r="I165" s="66">
        <f>IF(G$219,G165/G$219*100,0)</f>
        <v>98.521545228429659</v>
      </c>
      <c r="K165" s="64">
        <v>1834580</v>
      </c>
      <c r="M165" s="66">
        <f>(K165/$AV165)</f>
        <v>169.41361159848555</v>
      </c>
      <c r="O165" s="66">
        <f>IF(M$219,M165/M$219*100,0)</f>
        <v>116.78779503259047</v>
      </c>
      <c r="Q165" s="64">
        <v>2690548</v>
      </c>
      <c r="S165" s="66">
        <f>(Q165/$AV165)</f>
        <v>248.45765998707176</v>
      </c>
      <c r="U165" s="66">
        <f>IF(S$219,S165/S$219*100,0)</f>
        <v>108.78980020485886</v>
      </c>
      <c r="W165" s="64">
        <v>80614</v>
      </c>
      <c r="Y165" s="64">
        <f>(E165+K165+Q165)</f>
        <v>4837737</v>
      </c>
      <c r="AB165" s="64">
        <v>1415113</v>
      </c>
      <c r="AD165" s="66">
        <f>IF($Y165,AB165/$Y165*100,0)</f>
        <v>29.251548813009059</v>
      </c>
      <c r="AF165" s="64">
        <v>1043834</v>
      </c>
      <c r="AH165" s="66">
        <f>IF($Y165,AF165/$Y165*100,0)</f>
        <v>21.576906723122814</v>
      </c>
      <c r="AJ165" s="64">
        <v>0</v>
      </c>
      <c r="AL165" s="66">
        <f>IF($Y165,AJ165/$Y165*100,0)</f>
        <v>0</v>
      </c>
      <c r="AN165" s="64">
        <v>973093</v>
      </c>
      <c r="AP165" s="64">
        <v>361547.18660000002</v>
      </c>
      <c r="AR165" s="64">
        <v>277637.71340000001</v>
      </c>
      <c r="AS165" s="21"/>
      <c r="AT165" s="10">
        <v>51</v>
      </c>
      <c r="AU165" s="21"/>
      <c r="AV165" s="96">
        <v>10829</v>
      </c>
      <c r="AW165" s="21"/>
      <c r="AX165" s="96">
        <f>IF(E165,AV165,0)</f>
        <v>10829</v>
      </c>
      <c r="AY165" s="21"/>
      <c r="AZ165" s="96">
        <f>IF(K165,AV165,0)</f>
        <v>10829</v>
      </c>
      <c r="BA165" s="21"/>
      <c r="BB165" s="96">
        <f>IF(Q165,AV165,0)</f>
        <v>10829</v>
      </c>
    </row>
    <row r="166" spans="1:54" ht="8.4" customHeight="1" x14ac:dyDescent="0.3">
      <c r="A166" s="10">
        <v>52</v>
      </c>
      <c r="B166" s="21"/>
      <c r="C166" s="10" t="s">
        <v>176</v>
      </c>
      <c r="D166" s="21"/>
      <c r="E166" s="70">
        <v>0</v>
      </c>
      <c r="G166" s="66">
        <v>0</v>
      </c>
      <c r="I166" s="66">
        <f>IF(G$219,G166/G$219*100,0)</f>
        <v>0</v>
      </c>
      <c r="K166" s="70">
        <v>0</v>
      </c>
      <c r="M166" s="66">
        <v>0</v>
      </c>
      <c r="O166" s="66">
        <f>IF(M$219,M166/M$219*100,0)</f>
        <v>0</v>
      </c>
      <c r="Q166" s="70">
        <v>0</v>
      </c>
      <c r="S166" s="66">
        <v>0</v>
      </c>
      <c r="U166" s="66">
        <f>IF(S$219,S166/S$219*100,0)</f>
        <v>0</v>
      </c>
      <c r="W166" s="70">
        <v>0</v>
      </c>
      <c r="Y166" s="70">
        <f>(E166+K166+Q166)</f>
        <v>0</v>
      </c>
      <c r="AB166" s="70">
        <v>0</v>
      </c>
      <c r="AD166" s="66">
        <f>IF($Y166,AB166/$Y166*100,0)</f>
        <v>0</v>
      </c>
      <c r="AF166" s="70">
        <v>0</v>
      </c>
      <c r="AH166" s="66">
        <f>IF($Y166,AF166/$Y166*100,0)</f>
        <v>0</v>
      </c>
      <c r="AJ166" s="70">
        <v>0</v>
      </c>
      <c r="AL166" s="66">
        <f>IF($Y166,AJ166/$Y166*100,0)</f>
        <v>0</v>
      </c>
      <c r="AN166" s="70">
        <v>0</v>
      </c>
      <c r="AP166" s="70">
        <v>0</v>
      </c>
      <c r="AR166" s="70">
        <v>0</v>
      </c>
      <c r="AS166" s="21"/>
      <c r="AT166" s="10">
        <v>52</v>
      </c>
      <c r="AU166" s="21"/>
      <c r="AV166" s="96">
        <v>0</v>
      </c>
      <c r="AW166" s="21"/>
      <c r="AX166" s="96">
        <f>IF(E166,AV166,0)</f>
        <v>0</v>
      </c>
      <c r="AY166" s="21"/>
      <c r="AZ166" s="96">
        <f>IF(K166,AV166,0)</f>
        <v>0</v>
      </c>
      <c r="BA166" s="21"/>
      <c r="BB166" s="96">
        <f>IF(Q166,AV166,0)</f>
        <v>0</v>
      </c>
    </row>
    <row r="167" spans="1:54" ht="8.4" customHeight="1" x14ac:dyDescent="0.3">
      <c r="A167" s="10">
        <v>53</v>
      </c>
      <c r="B167" s="21"/>
      <c r="C167" s="10" t="s">
        <v>177</v>
      </c>
      <c r="D167" s="21"/>
      <c r="E167" s="70">
        <v>6831754</v>
      </c>
      <c r="G167" s="66">
        <f>(E167/$AV167)</f>
        <v>16.519937322571128</v>
      </c>
      <c r="I167" s="66">
        <f>IF(G$219,G167/G$219*100,0)</f>
        <v>56.380183697376438</v>
      </c>
      <c r="K167" s="70">
        <v>44717006</v>
      </c>
      <c r="M167" s="66">
        <f>(K167/$AV167)</f>
        <v>108.13066986502106</v>
      </c>
      <c r="O167" s="66">
        <f>IF(M$219,M167/M$219*100,0)</f>
        <v>74.541486895765317</v>
      </c>
      <c r="Q167" s="70">
        <v>66178792</v>
      </c>
      <c r="S167" s="66">
        <f>(Q167/$AV167)</f>
        <v>160.0276438413139</v>
      </c>
      <c r="U167" s="66">
        <f>IF(S$219,S167/S$219*100,0)</f>
        <v>70.069787349911977</v>
      </c>
      <c r="W167" s="70">
        <v>12002175</v>
      </c>
      <c r="Y167" s="70">
        <f>(E167+K167+Q167)</f>
        <v>117727552</v>
      </c>
      <c r="AB167" s="70">
        <v>14833743</v>
      </c>
      <c r="AD167" s="66">
        <f>IF($Y167,AB167/$Y167*100,0)</f>
        <v>12.600060689276882</v>
      </c>
      <c r="AF167" s="70">
        <v>10748522</v>
      </c>
      <c r="AH167" s="66">
        <f>IF($Y167,AF167/$Y167*100,0)</f>
        <v>9.1299970290726851</v>
      </c>
      <c r="AJ167" s="70">
        <v>9730363</v>
      </c>
      <c r="AL167" s="66">
        <f>IF($Y167,AJ167/$Y167*100,0)</f>
        <v>8.2651535980294568</v>
      </c>
      <c r="AN167" s="70">
        <v>1614554</v>
      </c>
      <c r="AP167" s="70">
        <v>2030871.202</v>
      </c>
      <c r="AR167" s="70">
        <v>339327.16800000001</v>
      </c>
      <c r="AS167" s="21"/>
      <c r="AT167" s="10">
        <v>53</v>
      </c>
      <c r="AU167" s="21"/>
      <c r="AV167" s="96">
        <v>413546</v>
      </c>
      <c r="AW167" s="21"/>
      <c r="AX167" s="96">
        <f>IF(E167,AV167,0)</f>
        <v>413546</v>
      </c>
      <c r="AY167" s="21"/>
      <c r="AZ167" s="96">
        <f>IF(K167,AV167,0)</f>
        <v>413546</v>
      </c>
      <c r="BA167" s="21"/>
      <c r="BB167" s="96">
        <f>IF(Q167,AV167,0)</f>
        <v>413546</v>
      </c>
    </row>
    <row r="168" spans="1:54" ht="8.4" customHeight="1" x14ac:dyDescent="0.3">
      <c r="A168" s="10">
        <v>54</v>
      </c>
      <c r="B168" s="21"/>
      <c r="C168" s="10" t="s">
        <v>178</v>
      </c>
      <c r="D168" s="21"/>
      <c r="E168" s="70">
        <v>688343</v>
      </c>
      <c r="G168" s="66">
        <f>(E168/$AV168)</f>
        <v>18.796914254505733</v>
      </c>
      <c r="I168" s="66">
        <f>IF(G$219,G168/G$219*100,0)</f>
        <v>64.151180353747634</v>
      </c>
      <c r="K168" s="70">
        <v>2844458</v>
      </c>
      <c r="M168" s="66">
        <f>(K168/$AV168)</f>
        <v>77.674986346258876</v>
      </c>
      <c r="O168" s="66">
        <f>IF(M$219,M168/M$219*100,0)</f>
        <v>53.546408101291185</v>
      </c>
      <c r="Q168" s="70">
        <v>9881315</v>
      </c>
      <c r="S168" s="66">
        <f>(Q168/$AV168)</f>
        <v>269.8338339705079</v>
      </c>
      <c r="U168" s="66">
        <f>IF(S$219,S168/S$219*100,0)</f>
        <v>118.14958286128142</v>
      </c>
      <c r="W168" s="70">
        <v>571133</v>
      </c>
      <c r="Y168" s="70">
        <f>(E168+K168+Q168)</f>
        <v>13414116</v>
      </c>
      <c r="AB168" s="70">
        <v>4741161</v>
      </c>
      <c r="AD168" s="66">
        <f>IF($Y168,AB168/$Y168*100,0)</f>
        <v>35.344565381721758</v>
      </c>
      <c r="AF168" s="70">
        <v>2571567</v>
      </c>
      <c r="AH168" s="66">
        <f>IF($Y168,AF168/$Y168*100,0)</f>
        <v>19.170603564185669</v>
      </c>
      <c r="AJ168" s="70">
        <v>45797</v>
      </c>
      <c r="AL168" s="66">
        <f>IF($Y168,AJ168/$Y168*100,0)</f>
        <v>0.34140900525983225</v>
      </c>
      <c r="AN168" s="70">
        <v>1275181</v>
      </c>
      <c r="AP168" s="70">
        <v>636198.13742699998</v>
      </c>
      <c r="AR168" s="70">
        <v>503225.57257299998</v>
      </c>
      <c r="AS168" s="21"/>
      <c r="AT168" s="10">
        <v>54</v>
      </c>
      <c r="AU168" s="21"/>
      <c r="AV168" s="96">
        <v>36620</v>
      </c>
      <c r="AW168" s="21"/>
      <c r="AX168" s="96">
        <f>IF(E168,AV168,0)</f>
        <v>36620</v>
      </c>
      <c r="AY168" s="21"/>
      <c r="AZ168" s="96">
        <f>IF(K168,AV168,0)</f>
        <v>36620</v>
      </c>
      <c r="BA168" s="21"/>
      <c r="BB168" s="96">
        <f>IF(Q168,AV168,0)</f>
        <v>36620</v>
      </c>
    </row>
    <row r="169" spans="1:54" ht="8.4" customHeight="1" x14ac:dyDescent="0.3">
      <c r="A169" s="10">
        <v>55</v>
      </c>
      <c r="B169" s="21"/>
      <c r="C169" s="10" t="s">
        <v>179</v>
      </c>
      <c r="D169" s="21"/>
      <c r="E169" s="70">
        <v>110000</v>
      </c>
      <c r="G169" s="66">
        <f>(E169/$AV169)</f>
        <v>8.9825249060917844</v>
      </c>
      <c r="I169" s="66">
        <f>IF(G$219,G169/G$219*100,0)</f>
        <v>30.656072985202659</v>
      </c>
      <c r="K169" s="70">
        <v>2333158</v>
      </c>
      <c r="M169" s="66">
        <f>(K169/$AV169)</f>
        <v>190.5240894986118</v>
      </c>
      <c r="O169" s="66">
        <f>IF(M$219,M169/M$219*100,0)</f>
        <v>131.34061722189097</v>
      </c>
      <c r="Q169" s="70">
        <v>2388136</v>
      </c>
      <c r="S169" s="66">
        <f>(Q169/$AV169)</f>
        <v>195.01355544667646</v>
      </c>
      <c r="U169" s="66">
        <f>IF(S$219,S169/S$219*100,0)</f>
        <v>85.388736798805184</v>
      </c>
      <c r="W169" s="70">
        <v>25917</v>
      </c>
      <c r="Y169" s="70">
        <f>(E169+K169+Q169)</f>
        <v>4831294</v>
      </c>
      <c r="AB169" s="70">
        <v>1637125</v>
      </c>
      <c r="AD169" s="71">
        <f>IF($Y169,AB169/$Y169*100,0)</f>
        <v>33.885849215551779</v>
      </c>
      <c r="AF169" s="70">
        <v>793272</v>
      </c>
      <c r="AH169" s="71">
        <f>IF($Y169,AF169/$Y169*100,0)</f>
        <v>16.419452014305069</v>
      </c>
      <c r="AJ169" s="70">
        <v>0</v>
      </c>
      <c r="AL169" s="71">
        <f>IF($Y169,AJ169/$Y169*100,0)</f>
        <v>0</v>
      </c>
      <c r="AN169" s="70">
        <v>1677032</v>
      </c>
      <c r="AP169" s="70">
        <v>392779.22482800006</v>
      </c>
      <c r="AR169" s="70">
        <v>518213.86517200002</v>
      </c>
      <c r="AS169" s="21"/>
      <c r="AT169" s="10">
        <v>55</v>
      </c>
      <c r="AU169" s="21"/>
      <c r="AV169" s="96">
        <v>12246</v>
      </c>
      <c r="AW169" s="21"/>
      <c r="AX169" s="96">
        <f>IF(E169,AV169,0)</f>
        <v>12246</v>
      </c>
      <c r="AY169" s="21"/>
      <c r="AZ169" s="96">
        <f>IF(K169,AV169,0)</f>
        <v>12246</v>
      </c>
      <c r="BA169" s="21"/>
      <c r="BB169" s="96">
        <f>IF(Q169,AV169,0)</f>
        <v>12246</v>
      </c>
    </row>
    <row r="170" spans="1:54" ht="8.4" customHeight="1" x14ac:dyDescent="0.3">
      <c r="A170" s="41"/>
      <c r="B170" s="21"/>
      <c r="D170" s="21"/>
      <c r="AS170" s="21"/>
      <c r="AT170" s="29"/>
      <c r="AU170" s="21"/>
      <c r="AV170" s="27"/>
      <c r="AW170" s="21"/>
      <c r="AX170" s="21"/>
      <c r="AY170" s="21"/>
      <c r="AZ170" s="21"/>
      <c r="BA170" s="21"/>
      <c r="BB170" s="21"/>
    </row>
    <row r="171" spans="1:54" ht="8.4" customHeight="1" x14ac:dyDescent="0.3">
      <c r="A171" s="10">
        <v>56</v>
      </c>
      <c r="B171" s="21"/>
      <c r="C171" s="10" t="s">
        <v>180</v>
      </c>
      <c r="D171" s="21"/>
      <c r="E171" s="70">
        <v>158700</v>
      </c>
      <c r="G171" s="66">
        <f>(E171/$AV171)</f>
        <v>11.976454607199457</v>
      </c>
      <c r="I171" s="66">
        <f>IF(G$219,G171/G$219*100,0)</f>
        <v>40.873926917060707</v>
      </c>
      <c r="K171" s="70">
        <v>1642686</v>
      </c>
      <c r="M171" s="66">
        <f>(K171/$AV171)</f>
        <v>123.96694589087616</v>
      </c>
      <c r="O171" s="66">
        <f>IF(M$219,M171/M$219*100,0)</f>
        <v>85.458459511699004</v>
      </c>
      <c r="Q171" s="70">
        <v>4749301</v>
      </c>
      <c r="S171" s="66">
        <f>(Q171/$AV171)</f>
        <v>358.41076145196587</v>
      </c>
      <c r="U171" s="66">
        <f>IF(S$219,S171/S$219*100,0)</f>
        <v>156.93392239007474</v>
      </c>
      <c r="W171" s="70">
        <v>65840</v>
      </c>
      <c r="Y171" s="70">
        <f>(E171+K171+Q171)</f>
        <v>6550687</v>
      </c>
      <c r="AB171" s="70">
        <v>2697349</v>
      </c>
      <c r="AD171" s="71">
        <f>IF($Y171,AB171/$Y171*100,0)</f>
        <v>41.176581937131175</v>
      </c>
      <c r="AF171" s="70">
        <v>1553605</v>
      </c>
      <c r="AH171" s="71">
        <f>IF($Y171,AF171/$Y171*100,0)</f>
        <v>23.716672770352179</v>
      </c>
      <c r="AJ171" s="70">
        <v>0</v>
      </c>
      <c r="AL171" s="71">
        <f>IF($Y171,AJ171/$Y171*100,0)</f>
        <v>0</v>
      </c>
      <c r="AN171" s="70">
        <v>613487</v>
      </c>
      <c r="AP171" s="70">
        <v>297336.87379999994</v>
      </c>
      <c r="AR171" s="70">
        <v>115189.5162</v>
      </c>
      <c r="AS171" s="21"/>
      <c r="AT171" s="10">
        <v>56</v>
      </c>
      <c r="AU171" s="21"/>
      <c r="AV171" s="96">
        <v>13251</v>
      </c>
      <c r="AW171" s="21"/>
      <c r="AX171" s="96">
        <f>IF(E171,AV171,0)</f>
        <v>13251</v>
      </c>
      <c r="AY171" s="21"/>
      <c r="AZ171" s="96">
        <f>IF(K171,AV171,0)</f>
        <v>13251</v>
      </c>
      <c r="BA171" s="21"/>
      <c r="BB171" s="96">
        <f>IF(Q171,AV171,0)</f>
        <v>13251</v>
      </c>
    </row>
    <row r="172" spans="1:54" ht="8.4" customHeight="1" x14ac:dyDescent="0.3">
      <c r="A172" s="10">
        <v>57</v>
      </c>
      <c r="B172" s="21"/>
      <c r="C172" s="10" t="s">
        <v>181</v>
      </c>
      <c r="D172" s="21"/>
      <c r="E172" s="70">
        <v>138858</v>
      </c>
      <c r="G172" s="66">
        <f>(E172/$AV172)</f>
        <v>16.062232504337768</v>
      </c>
      <c r="I172" s="66">
        <f>IF(G$219,G172/G$219*100,0)</f>
        <v>54.81810260546375</v>
      </c>
      <c r="K172" s="70">
        <v>1448454</v>
      </c>
      <c r="M172" s="66">
        <f>(K172/$AV172)</f>
        <v>167.54817813765183</v>
      </c>
      <c r="O172" s="66">
        <f>IF(M$219,M172/M$219*100,0)</f>
        <v>115.50183070767473</v>
      </c>
      <c r="Q172" s="70">
        <v>2154476</v>
      </c>
      <c r="S172" s="66">
        <f>(Q172/$AV172)</f>
        <v>249.21642567958358</v>
      </c>
      <c r="U172" s="66">
        <f>IF(S$219,S172/S$219*100,0)</f>
        <v>109.12203374555534</v>
      </c>
      <c r="W172" s="70">
        <v>138322</v>
      </c>
      <c r="Y172" s="70">
        <f>(E172+K172+Q172)</f>
        <v>3741788</v>
      </c>
      <c r="AB172" s="70">
        <v>1011028</v>
      </c>
      <c r="AD172" s="71">
        <f>IF($Y172,AB172/$Y172*100,0)</f>
        <v>27.019916681543688</v>
      </c>
      <c r="AF172" s="70">
        <v>956009</v>
      </c>
      <c r="AH172" s="71">
        <f>IF($Y172,AF172/$Y172*100,0)</f>
        <v>25.549523382938848</v>
      </c>
      <c r="AJ172" s="70">
        <v>0</v>
      </c>
      <c r="AL172" s="71">
        <f>IF($Y172,AJ172/$Y172*100,0)</f>
        <v>0</v>
      </c>
      <c r="AN172" s="70">
        <v>759586</v>
      </c>
      <c r="AP172" s="70">
        <v>268248.99040000001</v>
      </c>
      <c r="AR172" s="70">
        <v>122842.5496</v>
      </c>
      <c r="AS172" s="21"/>
      <c r="AT172" s="10">
        <v>57</v>
      </c>
      <c r="AU172" s="21"/>
      <c r="AV172" s="96">
        <v>8645</v>
      </c>
      <c r="AW172" s="21"/>
      <c r="AX172" s="96">
        <f>IF(E172,AV172,0)</f>
        <v>8645</v>
      </c>
      <c r="AY172" s="21"/>
      <c r="AZ172" s="96">
        <f>IF(K172,AV172,0)</f>
        <v>8645</v>
      </c>
      <c r="BA172" s="21"/>
      <c r="BB172" s="96">
        <f>IF(Q172,AV172,0)</f>
        <v>8645</v>
      </c>
    </row>
    <row r="173" spans="1:54" ht="8.4" customHeight="1" x14ac:dyDescent="0.3">
      <c r="A173" s="10">
        <v>58</v>
      </c>
      <c r="B173" s="21"/>
      <c r="C173" s="10" t="s">
        <v>182</v>
      </c>
      <c r="D173" s="21"/>
      <c r="E173" s="70">
        <v>217509</v>
      </c>
      <c r="G173" s="66">
        <f>(E173/$AV173)</f>
        <v>7.0352556845748291</v>
      </c>
      <c r="I173" s="66">
        <f>IF(G$219,G173/G$219*100,0)</f>
        <v>24.010321595615299</v>
      </c>
      <c r="K173" s="70">
        <v>5459586</v>
      </c>
      <c r="M173" s="66">
        <f>(K173/$AV173)</f>
        <v>176.58847883041693</v>
      </c>
      <c r="O173" s="66">
        <f>IF(M$219,M173/M$219*100,0)</f>
        <v>121.73389656340952</v>
      </c>
      <c r="Q173" s="70">
        <v>6318351</v>
      </c>
      <c r="S173" s="66">
        <f>(Q173/$AV173)</f>
        <v>204.36494485234661</v>
      </c>
      <c r="U173" s="66">
        <f>IF(S$219,S173/S$219*100,0)</f>
        <v>89.483341026880197</v>
      </c>
      <c r="W173" s="70">
        <v>0</v>
      </c>
      <c r="Y173" s="70">
        <f>(E173+K173+Q173)</f>
        <v>11995446</v>
      </c>
      <c r="AB173" s="70">
        <v>4929285</v>
      </c>
      <c r="AD173" s="71">
        <f>IF($Y173,AB173/$Y173*100,0)</f>
        <v>41.092969782032277</v>
      </c>
      <c r="AF173" s="70">
        <v>2111145</v>
      </c>
      <c r="AH173" s="71">
        <f>IF($Y173,AF173/$Y173*100,0)</f>
        <v>17.599554030754671</v>
      </c>
      <c r="AJ173" s="70">
        <v>0</v>
      </c>
      <c r="AL173" s="71">
        <f>IF($Y173,AJ173/$Y173*100,0)</f>
        <v>0</v>
      </c>
      <c r="AN173" s="70">
        <v>3293852</v>
      </c>
      <c r="AP173" s="70">
        <v>518357.74490000005</v>
      </c>
      <c r="AR173" s="70">
        <v>973080.52509999997</v>
      </c>
      <c r="AS173" s="21"/>
      <c r="AT173" s="10">
        <v>58</v>
      </c>
      <c r="AU173" s="21"/>
      <c r="AV173" s="96">
        <v>30917</v>
      </c>
      <c r="AW173" s="21"/>
      <c r="AX173" s="96">
        <f>IF(E173,AV173,0)</f>
        <v>30917</v>
      </c>
      <c r="AY173" s="21"/>
      <c r="AZ173" s="96">
        <f>IF(K173,AV173,0)</f>
        <v>30917</v>
      </c>
      <c r="BA173" s="21"/>
      <c r="BB173" s="96">
        <f>IF(Q173,AV173,0)</f>
        <v>30917</v>
      </c>
    </row>
    <row r="174" spans="1:54" ht="8.4" customHeight="1" x14ac:dyDescent="0.3">
      <c r="A174" s="10">
        <v>59</v>
      </c>
      <c r="B174" s="21"/>
      <c r="C174" s="10" t="s">
        <v>183</v>
      </c>
      <c r="D174" s="21"/>
      <c r="E174" s="70">
        <v>189990</v>
      </c>
      <c r="G174" s="66">
        <f>(E174/$AV174)</f>
        <v>17.736183719193427</v>
      </c>
      <c r="I174" s="66">
        <f>IF(G$219,G174/G$219*100,0)</f>
        <v>60.531058723345666</v>
      </c>
      <c r="K174" s="70">
        <v>1790233</v>
      </c>
      <c r="M174" s="66">
        <f>(K174/$AV174)</f>
        <v>167.12406646751307</v>
      </c>
      <c r="O174" s="66">
        <f>IF(M$219,M174/M$219*100,0)</f>
        <v>115.2094630145729</v>
      </c>
      <c r="Q174" s="70">
        <v>2513068</v>
      </c>
      <c r="S174" s="66">
        <f>(Q174/$AV174)</f>
        <v>234.60306198655712</v>
      </c>
      <c r="U174" s="66">
        <f>IF(S$219,S174/S$219*100,0)</f>
        <v>102.72341871968732</v>
      </c>
      <c r="W174" s="70">
        <v>92086</v>
      </c>
      <c r="Y174" s="70">
        <f>(E174+K174+Q174)</f>
        <v>4493291</v>
      </c>
      <c r="AB174" s="70">
        <v>1528465</v>
      </c>
      <c r="AD174" s="71">
        <f>IF($Y174,AB174/$Y174*100,0)</f>
        <v>34.016603865629889</v>
      </c>
      <c r="AF174" s="70">
        <v>972216</v>
      </c>
      <c r="AH174" s="71">
        <f>IF($Y174,AF174/$Y174*100,0)</f>
        <v>21.63705845003139</v>
      </c>
      <c r="AJ174" s="70">
        <v>0</v>
      </c>
      <c r="AL174" s="71">
        <f>IF($Y174,AJ174/$Y174*100,0)</f>
        <v>0</v>
      </c>
      <c r="AN174" s="70">
        <v>947321</v>
      </c>
      <c r="AP174" s="70">
        <v>391115.28799000004</v>
      </c>
      <c r="AR174" s="70">
        <v>263125.09201000002</v>
      </c>
      <c r="AS174" s="21"/>
      <c r="AT174" s="10">
        <v>59</v>
      </c>
      <c r="AU174" s="21"/>
      <c r="AV174" s="96">
        <v>10712</v>
      </c>
      <c r="AW174" s="21"/>
      <c r="AX174" s="96">
        <f>IF(E174,AV174,0)</f>
        <v>10712</v>
      </c>
      <c r="AY174" s="21"/>
      <c r="AZ174" s="96">
        <f>IF(K174,AV174,0)</f>
        <v>10712</v>
      </c>
      <c r="BA174" s="21"/>
      <c r="BB174" s="96">
        <f>IF(Q174,AV174,0)</f>
        <v>10712</v>
      </c>
    </row>
    <row r="175" spans="1:54" ht="8.4" customHeight="1" x14ac:dyDescent="0.3">
      <c r="A175" s="10">
        <v>60</v>
      </c>
      <c r="B175" s="21"/>
      <c r="C175" s="10" t="s">
        <v>184</v>
      </c>
      <c r="D175" s="21"/>
      <c r="E175" s="70">
        <v>596435</v>
      </c>
      <c r="G175" s="66">
        <f>(E175/$AV175)</f>
        <v>5.9599992005835736</v>
      </c>
      <c r="I175" s="66">
        <f>IF(G$219,G175/G$219*100,0)</f>
        <v>20.34062497961223</v>
      </c>
      <c r="K175" s="70">
        <v>20679981</v>
      </c>
      <c r="M175" s="66">
        <f>(K175/$AV175)</f>
        <v>206.64895626192879</v>
      </c>
      <c r="O175" s="66">
        <f>IF(M$219,M175/M$219*100,0)</f>
        <v>142.45653415863211</v>
      </c>
      <c r="Q175" s="70">
        <v>9299999</v>
      </c>
      <c r="S175" s="66">
        <f>(Q175/$AV175)</f>
        <v>92.93214953084248</v>
      </c>
      <c r="U175" s="66">
        <f>IF(S$219,S175/S$219*100,0)</f>
        <v>40.691319320138852</v>
      </c>
      <c r="W175" s="70">
        <v>987759</v>
      </c>
      <c r="Y175" s="70">
        <f>(E175+K175+Q175)</f>
        <v>30576415</v>
      </c>
      <c r="AB175" s="70">
        <v>8652600</v>
      </c>
      <c r="AD175" s="71">
        <f>IF($Y175,AB175/$Y175*100,0)</f>
        <v>28.298281534967391</v>
      </c>
      <c r="AF175" s="70">
        <v>4370960</v>
      </c>
      <c r="AH175" s="71">
        <f>IF($Y175,AF175/$Y175*100,0)</f>
        <v>14.295201056108114</v>
      </c>
      <c r="AJ175" s="70">
        <v>807856</v>
      </c>
      <c r="AL175" s="71">
        <f>IF($Y175,AJ175/$Y175*100,0)</f>
        <v>2.6420886817502969</v>
      </c>
      <c r="AN175" s="70">
        <v>12419642</v>
      </c>
      <c r="AP175" s="70">
        <v>1420870.0014200001</v>
      </c>
      <c r="AR175" s="70">
        <v>1178999.0185800001</v>
      </c>
      <c r="AS175" s="21"/>
      <c r="AT175" s="10">
        <v>60</v>
      </c>
      <c r="AU175" s="21"/>
      <c r="AV175" s="96">
        <v>100073</v>
      </c>
      <c r="AW175" s="21"/>
      <c r="AX175" s="96">
        <f>IF(E175,AV175,0)</f>
        <v>100073</v>
      </c>
      <c r="AY175" s="21"/>
      <c r="AZ175" s="96">
        <f>IF(K175,AV175,0)</f>
        <v>100073</v>
      </c>
      <c r="BA175" s="21"/>
      <c r="BB175" s="96">
        <f>IF(Q175,AV175,0)</f>
        <v>100073</v>
      </c>
    </row>
    <row r="176" spans="1:54" ht="8.4" customHeight="1" x14ac:dyDescent="0.3">
      <c r="A176" s="41"/>
      <c r="B176" s="21"/>
      <c r="D176" s="21"/>
      <c r="AS176" s="21"/>
      <c r="AT176" s="29"/>
      <c r="AU176" s="21"/>
      <c r="AV176" s="27"/>
      <c r="AW176" s="21"/>
      <c r="AX176" s="21"/>
      <c r="AY176" s="21"/>
      <c r="AZ176" s="21"/>
      <c r="BA176" s="21"/>
      <c r="BB176" s="21"/>
    </row>
    <row r="177" spans="1:54" ht="8.4" customHeight="1" x14ac:dyDescent="0.3">
      <c r="A177" s="10">
        <v>61</v>
      </c>
      <c r="B177" s="21"/>
      <c r="C177" s="10" t="s">
        <v>185</v>
      </c>
      <c r="D177" s="21"/>
      <c r="E177" s="70">
        <v>248979</v>
      </c>
      <c r="G177" s="66">
        <f>(E177/$AV177)</f>
        <v>16.829728268216844</v>
      </c>
      <c r="I177" s="66">
        <f>IF(G$219,G177/G$219*100,0)</f>
        <v>57.437455894131432</v>
      </c>
      <c r="K177" s="70">
        <v>2117884</v>
      </c>
      <c r="M177" s="66">
        <f>(K177/$AV177)</f>
        <v>143.15830742192782</v>
      </c>
      <c r="O177" s="66">
        <f>IF(M$219,M177/M$219*100,0)</f>
        <v>98.688310264168521</v>
      </c>
      <c r="Q177" s="70">
        <v>3566152</v>
      </c>
      <c r="S177" s="66">
        <f>(Q177/$AV177)</f>
        <v>241.05394078680547</v>
      </c>
      <c r="U177" s="66">
        <f>IF(S$219,S177/S$219*100,0)</f>
        <v>105.54800386574918</v>
      </c>
      <c r="W177" s="70">
        <v>193791</v>
      </c>
      <c r="Y177" s="70">
        <f>(E177+K177+Q177)</f>
        <v>5933015</v>
      </c>
      <c r="AB177" s="70">
        <v>2494508</v>
      </c>
      <c r="AD177" s="71">
        <f>IF($Y177,AB177/$Y177*100,0)</f>
        <v>42.04452542257183</v>
      </c>
      <c r="AF177" s="70">
        <v>913798</v>
      </c>
      <c r="AH177" s="71">
        <f>IF($Y177,AF177/$Y177*100,0)</f>
        <v>15.401916226404284</v>
      </c>
      <c r="AJ177" s="70">
        <v>34099</v>
      </c>
      <c r="AL177" s="71">
        <f>IF($Y177,AJ177/$Y177*100,0)</f>
        <v>0.57473308258954348</v>
      </c>
      <c r="AN177" s="70">
        <v>949455</v>
      </c>
      <c r="AP177" s="70">
        <v>362163.99381800002</v>
      </c>
      <c r="AR177" s="70">
        <v>328124.36618199997</v>
      </c>
      <c r="AS177" s="21"/>
      <c r="AT177" s="10">
        <v>61</v>
      </c>
      <c r="AU177" s="21"/>
      <c r="AV177" s="96">
        <v>14794</v>
      </c>
      <c r="AW177" s="21"/>
      <c r="AX177" s="96">
        <f>IF(E177,AV177,0)</f>
        <v>14794</v>
      </c>
      <c r="AY177" s="21"/>
      <c r="AZ177" s="96">
        <f>IF(K177,AV177,0)</f>
        <v>14794</v>
      </c>
      <c r="BA177" s="21"/>
      <c r="BB177" s="96">
        <f>IF(Q177,AV177,0)</f>
        <v>14794</v>
      </c>
    </row>
    <row r="178" spans="1:54" ht="8.4" customHeight="1" x14ac:dyDescent="0.3">
      <c r="A178" s="10">
        <v>62</v>
      </c>
      <c r="B178" s="21"/>
      <c r="C178" s="10" t="s">
        <v>186</v>
      </c>
      <c r="D178" s="21"/>
      <c r="E178" s="70">
        <v>244312</v>
      </c>
      <c r="G178" s="66">
        <f>(E178/$AV178)</f>
        <v>10.591866816960028</v>
      </c>
      <c r="I178" s="66">
        <f>IF(G$219,G178/G$219*100,0)</f>
        <v>36.148526787837099</v>
      </c>
      <c r="K178" s="70">
        <v>135000</v>
      </c>
      <c r="M178" s="66">
        <f>(K178/$AV178)</f>
        <v>5.8527703112806728</v>
      </c>
      <c r="O178" s="66">
        <f>IF(M$219,M178/M$219*100,0)</f>
        <v>4.034694337941783</v>
      </c>
      <c r="Q178" s="70">
        <v>2712083</v>
      </c>
      <c r="S178" s="66">
        <f>(Q178/$AV178)</f>
        <v>117.57925084540015</v>
      </c>
      <c r="U178" s="66">
        <f>IF(S$219,S178/S$219*100,0)</f>
        <v>51.483311918713461</v>
      </c>
      <c r="W178" s="70">
        <v>391807</v>
      </c>
      <c r="Y178" s="70">
        <f>(E178+K178+Q178)</f>
        <v>3091395</v>
      </c>
      <c r="AB178" s="70">
        <v>642250</v>
      </c>
      <c r="AD178" s="71">
        <f>IF($Y178,AB178/$Y178*100,0)</f>
        <v>20.77541045385659</v>
      </c>
      <c r="AF178" s="70">
        <v>847475</v>
      </c>
      <c r="AH178" s="71">
        <f>IF($Y178,AF178/$Y178*100,0)</f>
        <v>27.413999181599248</v>
      </c>
      <c r="AJ178" s="70">
        <v>0</v>
      </c>
      <c r="AL178" s="71">
        <f>IF($Y178,AJ178/$Y178*100,0)</f>
        <v>0</v>
      </c>
      <c r="AN178" s="70">
        <v>0</v>
      </c>
      <c r="AP178" s="70">
        <v>484975.89340000006</v>
      </c>
      <c r="AR178" s="70">
        <v>79823.476599999995</v>
      </c>
      <c r="AS178" s="21"/>
      <c r="AT178" s="10">
        <v>62</v>
      </c>
      <c r="AU178" s="21"/>
      <c r="AV178" s="96">
        <v>23066</v>
      </c>
      <c r="AW178" s="21"/>
      <c r="AX178" s="96">
        <f>IF(E178,AV178,0)</f>
        <v>23066</v>
      </c>
      <c r="AY178" s="21"/>
      <c r="AZ178" s="96">
        <f>IF(K178,AV178,0)</f>
        <v>23066</v>
      </c>
      <c r="BA178" s="21"/>
      <c r="BB178" s="96">
        <f>IF(Q178,AV178,0)</f>
        <v>23066</v>
      </c>
    </row>
    <row r="179" spans="1:54" ht="8.4" customHeight="1" x14ac:dyDescent="0.3">
      <c r="A179" s="10">
        <v>63</v>
      </c>
      <c r="B179" s="21"/>
      <c r="C179" s="10" t="s">
        <v>187</v>
      </c>
      <c r="D179" s="21"/>
      <c r="E179" s="70">
        <v>417752</v>
      </c>
      <c r="G179" s="66">
        <f>(E179/$AV179)</f>
        <v>35.3727349703641</v>
      </c>
      <c r="I179" s="66">
        <f>IF(G$219,G179/G$219*100,0)</f>
        <v>120.72208608097476</v>
      </c>
      <c r="K179" s="70">
        <v>3066271</v>
      </c>
      <c r="M179" s="66">
        <f>(K179/$AV179)</f>
        <v>259.63344623200675</v>
      </c>
      <c r="O179" s="66">
        <f>IF(M$219,M179/M$219*100,0)</f>
        <v>178.98218104229213</v>
      </c>
      <c r="Q179" s="70">
        <v>2514272</v>
      </c>
      <c r="S179" s="66">
        <f>(Q179/$AV179)</f>
        <v>212.89348010160882</v>
      </c>
      <c r="U179" s="66">
        <f>IF(S$219,S179/S$219*100,0)</f>
        <v>93.217649906129935</v>
      </c>
      <c r="W179" s="70">
        <v>31519</v>
      </c>
      <c r="Y179" s="70">
        <f>(E179+K179+Q179)</f>
        <v>5998295</v>
      </c>
      <c r="AB179" s="70">
        <v>1558234</v>
      </c>
      <c r="AD179" s="71">
        <f>IF($Y179,AB179/$Y179*100,0)</f>
        <v>25.977948733765178</v>
      </c>
      <c r="AF179" s="70">
        <v>1641360</v>
      </c>
      <c r="AH179" s="71">
        <f>IF($Y179,AF179/$Y179*100,0)</f>
        <v>27.363775872977236</v>
      </c>
      <c r="AJ179" s="70">
        <v>1151</v>
      </c>
      <c r="AL179" s="71">
        <f>IF($Y179,AJ179/$Y179*100,0)</f>
        <v>1.918878614673003E-2</v>
      </c>
      <c r="AN179" s="70">
        <v>1880287</v>
      </c>
      <c r="AP179" s="70">
        <v>1082451.4606400002</v>
      </c>
      <c r="AR179" s="70">
        <v>556723.56935999996</v>
      </c>
      <c r="AS179" s="21"/>
      <c r="AT179" s="10">
        <v>63</v>
      </c>
      <c r="AU179" s="21"/>
      <c r="AV179" s="96">
        <v>11810</v>
      </c>
      <c r="AW179" s="21"/>
      <c r="AX179" s="96">
        <f>IF(E179,AV179,0)</f>
        <v>11810</v>
      </c>
      <c r="AY179" s="21"/>
      <c r="AZ179" s="96">
        <f>IF(K179,AV179,0)</f>
        <v>11810</v>
      </c>
      <c r="BA179" s="21"/>
      <c r="BB179" s="96">
        <f>IF(Q179,AV179,0)</f>
        <v>11810</v>
      </c>
    </row>
    <row r="180" spans="1:54" ht="8.4" customHeight="1" x14ac:dyDescent="0.3">
      <c r="A180" s="10">
        <v>64</v>
      </c>
      <c r="B180" s="21"/>
      <c r="C180" s="10" t="s">
        <v>188</v>
      </c>
      <c r="D180" s="21"/>
      <c r="E180" s="70">
        <v>177160</v>
      </c>
      <c r="G180" s="66">
        <f>(E180/$AV180)</f>
        <v>14.786745680661047</v>
      </c>
      <c r="I180" s="66">
        <f>IF(G$219,G180/G$219*100,0)</f>
        <v>50.465048473459063</v>
      </c>
      <c r="K180" s="70">
        <v>2192598</v>
      </c>
      <c r="M180" s="66">
        <f>(K180/$AV180)</f>
        <v>183.00625991152657</v>
      </c>
      <c r="O180" s="66">
        <f>IF(M$219,M180/M$219*100,0)</f>
        <v>126.15808948623702</v>
      </c>
      <c r="Q180" s="70">
        <v>2105098</v>
      </c>
      <c r="S180" s="66">
        <f>(Q180/$AV180)</f>
        <v>175.70302979717886</v>
      </c>
      <c r="U180" s="66">
        <f>IF(S$219,S180/S$219*100,0)</f>
        <v>76.933419996059158</v>
      </c>
      <c r="W180" s="70">
        <v>93003</v>
      </c>
      <c r="Y180" s="70">
        <f>(E180+K180+Q180)</f>
        <v>4474856</v>
      </c>
      <c r="AB180" s="70">
        <v>1169026</v>
      </c>
      <c r="AD180" s="71">
        <f>IF($Y180,AB180/$Y180*100,0)</f>
        <v>26.124326682244075</v>
      </c>
      <c r="AF180" s="70">
        <v>959344</v>
      </c>
      <c r="AH180" s="71">
        <f>IF($Y180,AF180/$Y180*100,0)</f>
        <v>21.43854461462</v>
      </c>
      <c r="AJ180" s="70">
        <v>18187</v>
      </c>
      <c r="AL180" s="71">
        <f>IF($Y180,AJ180/$Y180*100,0)</f>
        <v>0.40642648612603399</v>
      </c>
      <c r="AN180" s="70">
        <v>1162228</v>
      </c>
      <c r="AP180" s="70">
        <v>416042.50731999998</v>
      </c>
      <c r="AR180" s="70">
        <v>321516.72268000001</v>
      </c>
      <c r="AS180" s="21"/>
      <c r="AT180" s="10">
        <v>64</v>
      </c>
      <c r="AU180" s="21"/>
      <c r="AV180" s="96">
        <v>11981</v>
      </c>
      <c r="AW180" s="21"/>
      <c r="AX180" s="96">
        <f>IF(E180,AV180,0)</f>
        <v>11981</v>
      </c>
      <c r="AY180" s="21"/>
      <c r="AZ180" s="96">
        <f>IF(K180,AV180,0)</f>
        <v>11981</v>
      </c>
      <c r="BA180" s="21"/>
      <c r="BB180" s="96">
        <f>IF(Q180,AV180,0)</f>
        <v>11981</v>
      </c>
    </row>
    <row r="181" spans="1:54" ht="8.4" customHeight="1" x14ac:dyDescent="0.3">
      <c r="A181" s="10">
        <v>65</v>
      </c>
      <c r="B181" s="21"/>
      <c r="C181" s="10" t="s">
        <v>189</v>
      </c>
      <c r="D181" s="21"/>
      <c r="E181" s="70">
        <v>105000</v>
      </c>
      <c r="G181" s="66">
        <f>(E181/$AV181)</f>
        <v>6.8124310646856552</v>
      </c>
      <c r="I181" s="66">
        <f>IF(G$219,G181/G$219*100,0)</f>
        <v>23.249853032306341</v>
      </c>
      <c r="K181" s="70">
        <v>1863843</v>
      </c>
      <c r="M181" s="66">
        <f>(K181/$AV181)</f>
        <v>120.92668526568481</v>
      </c>
      <c r="O181" s="66">
        <f>IF(M$219,M181/M$219*100,0)</f>
        <v>83.362610592652189</v>
      </c>
      <c r="Q181" s="70">
        <v>2558245</v>
      </c>
      <c r="S181" s="66">
        <f>(Q181/$AV181)</f>
        <v>165.97969246739765</v>
      </c>
      <c r="U181" s="66">
        <f>IF(S$219,S181/S$219*100,0)</f>
        <v>72.675954456512557</v>
      </c>
      <c r="W181" s="70">
        <v>29976</v>
      </c>
      <c r="Y181" s="70">
        <f>(E181+K181+Q181)</f>
        <v>4527088</v>
      </c>
      <c r="AB181" s="70">
        <v>1460472</v>
      </c>
      <c r="AD181" s="71">
        <f>IF($Y181,AB181/$Y181*100,0)</f>
        <v>32.260738028507504</v>
      </c>
      <c r="AF181" s="70">
        <v>975896</v>
      </c>
      <c r="AH181" s="71">
        <f>IF($Y181,AF181/$Y181*100,0)</f>
        <v>21.55681533029621</v>
      </c>
      <c r="AJ181" s="70">
        <v>0</v>
      </c>
      <c r="AL181" s="71">
        <f>IF($Y181,AJ181/$Y181*100,0)</f>
        <v>0</v>
      </c>
      <c r="AN181" s="70">
        <v>1329081</v>
      </c>
      <c r="AP181" s="70">
        <v>385957.80028900004</v>
      </c>
      <c r="AR181" s="70">
        <v>515099.26971100003</v>
      </c>
      <c r="AS181" s="21"/>
      <c r="AT181" s="10">
        <v>65</v>
      </c>
      <c r="AU181" s="21"/>
      <c r="AV181" s="96">
        <v>15413</v>
      </c>
      <c r="AW181" s="21"/>
      <c r="AX181" s="96">
        <f>IF(E181,AV181,0)</f>
        <v>15413</v>
      </c>
      <c r="AY181" s="21"/>
      <c r="AZ181" s="96">
        <f>IF(K181,AV181,0)</f>
        <v>15413</v>
      </c>
      <c r="BA181" s="21"/>
      <c r="BB181" s="96">
        <f>IF(Q181,AV181,0)</f>
        <v>15413</v>
      </c>
    </row>
    <row r="182" spans="1:54" ht="8.4" customHeight="1" x14ac:dyDescent="0.3">
      <c r="A182" s="41"/>
      <c r="B182" s="21"/>
      <c r="D182" s="21"/>
      <c r="AS182" s="21"/>
      <c r="AT182" s="29"/>
      <c r="AU182" s="21"/>
      <c r="AV182" s="27"/>
      <c r="AW182" s="21"/>
      <c r="AX182" s="21"/>
      <c r="AY182" s="21"/>
      <c r="AZ182" s="21"/>
      <c r="BA182" s="21"/>
      <c r="BB182" s="21"/>
    </row>
    <row r="183" spans="1:54" ht="8.4" customHeight="1" x14ac:dyDescent="0.3">
      <c r="A183" s="10">
        <v>66</v>
      </c>
      <c r="B183" s="21"/>
      <c r="C183" s="10" t="s">
        <v>190</v>
      </c>
      <c r="D183" s="21"/>
      <c r="E183" s="70">
        <v>219636</v>
      </c>
      <c r="G183" s="66">
        <f>(E183/$AV183)</f>
        <v>6.1144177500626373</v>
      </c>
      <c r="I183" s="66">
        <f>IF(G$219,G183/G$219*100,0)</f>
        <v>20.867633406818356</v>
      </c>
      <c r="K183" s="70">
        <v>4008741</v>
      </c>
      <c r="M183" s="66">
        <f>(K183/$AV183)</f>
        <v>111.59881406419643</v>
      </c>
      <c r="O183" s="66">
        <f>IF(M$219,M183/M$219*100,0)</f>
        <v>76.932303725977931</v>
      </c>
      <c r="Q183" s="70">
        <v>7403200</v>
      </c>
      <c r="S183" s="66">
        <f>(Q183/$AV183)</f>
        <v>206.09671222961498</v>
      </c>
      <c r="U183" s="66">
        <f>IF(S$219,S183/S$219*100,0)</f>
        <v>90.241613591244374</v>
      </c>
      <c r="W183" s="70">
        <v>189633</v>
      </c>
      <c r="Y183" s="70">
        <f>(E183+K183+Q183)</f>
        <v>11631577</v>
      </c>
      <c r="AB183" s="70">
        <v>4123204</v>
      </c>
      <c r="AD183" s="71">
        <f>IF($Y183,AB183/$Y183*100,0)</f>
        <v>35.448366115789803</v>
      </c>
      <c r="AF183" s="70">
        <v>2323213</v>
      </c>
      <c r="AH183" s="71">
        <f>IF($Y183,AF183/$Y183*100,0)</f>
        <v>19.973327778339943</v>
      </c>
      <c r="AJ183" s="70">
        <v>0</v>
      </c>
      <c r="AL183" s="71">
        <f>IF($Y183,AJ183/$Y183*100,0)</f>
        <v>0</v>
      </c>
      <c r="AN183" s="70">
        <v>1870840</v>
      </c>
      <c r="AP183" s="70">
        <v>464355.19024800003</v>
      </c>
      <c r="AR183" s="70">
        <v>359987.29975200002</v>
      </c>
      <c r="AS183" s="21"/>
      <c r="AT183" s="10">
        <v>66</v>
      </c>
      <c r="AU183" s="21"/>
      <c r="AV183" s="96">
        <v>35921</v>
      </c>
      <c r="AW183" s="21"/>
      <c r="AX183" s="96">
        <f>IF(E183,AV183,0)</f>
        <v>35921</v>
      </c>
      <c r="AY183" s="21"/>
      <c r="AZ183" s="96">
        <f>IF(K183,AV183,0)</f>
        <v>35921</v>
      </c>
      <c r="BA183" s="21"/>
      <c r="BB183" s="96">
        <f>IF(Q183,AV183,0)</f>
        <v>35921</v>
      </c>
    </row>
    <row r="184" spans="1:54" ht="8.4" customHeight="1" x14ac:dyDescent="0.3">
      <c r="A184" s="10">
        <v>67</v>
      </c>
      <c r="B184" s="21"/>
      <c r="C184" s="10" t="s">
        <v>191</v>
      </c>
      <c r="D184" s="21"/>
      <c r="E184" s="70">
        <v>276082</v>
      </c>
      <c r="G184" s="66">
        <f>(E184/$AV184)</f>
        <v>11.572368696818543</v>
      </c>
      <c r="I184" s="66">
        <f>IF(G$219,G184/G$219*100,0)</f>
        <v>39.494839490035794</v>
      </c>
      <c r="K184" s="70">
        <v>1346110</v>
      </c>
      <c r="M184" s="66">
        <f>(K184/$AV184)</f>
        <v>56.424110324013917</v>
      </c>
      <c r="O184" s="66">
        <f>IF(M$219,M184/M$219*100,0)</f>
        <v>38.896800376553195</v>
      </c>
      <c r="Q184" s="70">
        <v>4049578</v>
      </c>
      <c r="S184" s="66">
        <f>(Q184/$AV184)</f>
        <v>169.7438068491428</v>
      </c>
      <c r="U184" s="66">
        <f>IF(S$219,S184/S$219*100,0)</f>
        <v>74.324111537117759</v>
      </c>
      <c r="W184" s="70">
        <v>241720</v>
      </c>
      <c r="Y184" s="70">
        <f>(E184+K184+Q184)</f>
        <v>5671770</v>
      </c>
      <c r="AB184" s="70">
        <v>2016999</v>
      </c>
      <c r="AD184" s="71">
        <f>IF($Y184,AB184/$Y184*100,0)</f>
        <v>35.562073215239685</v>
      </c>
      <c r="AF184" s="70">
        <v>1445831</v>
      </c>
      <c r="AH184" s="71">
        <f>IF($Y184,AF184/$Y184*100,0)</f>
        <v>25.491707174303613</v>
      </c>
      <c r="AJ184" s="70">
        <v>25561</v>
      </c>
      <c r="AL184" s="71">
        <f>IF($Y184,AJ184/$Y184*100,0)</f>
        <v>0.45067060194612973</v>
      </c>
      <c r="AN184" s="70">
        <v>610420</v>
      </c>
      <c r="AP184" s="70">
        <v>547344.23350000009</v>
      </c>
      <c r="AR184" s="70">
        <v>451347.52650000004</v>
      </c>
      <c r="AS184" s="21"/>
      <c r="AT184" s="10">
        <v>67</v>
      </c>
      <c r="AU184" s="21"/>
      <c r="AV184" s="96">
        <v>23857</v>
      </c>
      <c r="AW184" s="21"/>
      <c r="AX184" s="96">
        <f>IF(E184,AV184,0)</f>
        <v>23857</v>
      </c>
      <c r="AY184" s="21"/>
      <c r="AZ184" s="96">
        <f>IF(K184,AV184,0)</f>
        <v>23857</v>
      </c>
      <c r="BA184" s="21"/>
      <c r="BB184" s="96">
        <f>IF(Q184,AV184,0)</f>
        <v>23857</v>
      </c>
    </row>
    <row r="185" spans="1:54" ht="8.4" customHeight="1" x14ac:dyDescent="0.3">
      <c r="A185" s="10">
        <v>68</v>
      </c>
      <c r="B185" s="21"/>
      <c r="C185" s="10" t="s">
        <v>192</v>
      </c>
      <c r="D185" s="21"/>
      <c r="E185" s="70">
        <v>169083</v>
      </c>
      <c r="G185" s="66">
        <f>(E185/$AV185)</f>
        <v>9.5247296079315014</v>
      </c>
      <c r="I185" s="66">
        <f>IF(G$219,G185/G$219*100,0)</f>
        <v>32.506540096209022</v>
      </c>
      <c r="K185" s="70">
        <v>4305930</v>
      </c>
      <c r="M185" s="66">
        <f>(K185/$AV185)</f>
        <v>242.56027489860298</v>
      </c>
      <c r="O185" s="66">
        <f>IF(M$219,M185/M$219*100,0)</f>
        <v>167.21253623377731</v>
      </c>
      <c r="Q185" s="70">
        <v>2781796</v>
      </c>
      <c r="S185" s="66">
        <f>(Q185/$AV185)</f>
        <v>156.703244704822</v>
      </c>
      <c r="U185" s="66">
        <f>IF(S$219,S185/S$219*100,0)</f>
        <v>68.614164215254036</v>
      </c>
      <c r="W185" s="70">
        <v>54446</v>
      </c>
      <c r="Y185" s="70">
        <f>(E185+K185+Q185)</f>
        <v>7256809</v>
      </c>
      <c r="AB185" s="70">
        <v>2357345</v>
      </c>
      <c r="AD185" s="71">
        <f>IF($Y185,AB185/$Y185*100,0)</f>
        <v>32.484594812954285</v>
      </c>
      <c r="AF185" s="70">
        <v>1424616</v>
      </c>
      <c r="AH185" s="71">
        <f>IF($Y185,AF185/$Y185*100,0)</f>
        <v>19.631438556533595</v>
      </c>
      <c r="AJ185" s="70">
        <v>39099</v>
      </c>
      <c r="AL185" s="71">
        <f>IF($Y185,AJ185/$Y185*100,0)</f>
        <v>0.53879053451730652</v>
      </c>
      <c r="AN185" s="70">
        <v>2697154</v>
      </c>
      <c r="AP185" s="70">
        <v>427819.21262000001</v>
      </c>
      <c r="AR185" s="70">
        <v>524349.07738000003</v>
      </c>
      <c r="AS185" s="21"/>
      <c r="AT185" s="10">
        <v>68</v>
      </c>
      <c r="AU185" s="21"/>
      <c r="AV185" s="96">
        <v>17752</v>
      </c>
      <c r="AW185" s="21"/>
      <c r="AX185" s="96">
        <f>IF(E185,AV185,0)</f>
        <v>17752</v>
      </c>
      <c r="AY185" s="21"/>
      <c r="AZ185" s="96">
        <f>IF(K185,AV185,0)</f>
        <v>17752</v>
      </c>
      <c r="BA185" s="21"/>
      <c r="BB185" s="96">
        <f>IF(Q185,AV185,0)</f>
        <v>17752</v>
      </c>
    </row>
    <row r="186" spans="1:54" ht="8.4" customHeight="1" x14ac:dyDescent="0.3">
      <c r="A186" s="10">
        <v>69</v>
      </c>
      <c r="B186" s="21"/>
      <c r="C186" s="10" t="s">
        <v>193</v>
      </c>
      <c r="D186" s="21"/>
      <c r="E186" s="70">
        <v>489264</v>
      </c>
      <c r="G186" s="66">
        <f>(E186/$AV186)</f>
        <v>8.020458345628013</v>
      </c>
      <c r="I186" s="66">
        <f>IF(G$219,G186/G$219*100,0)</f>
        <v>27.372677391810146</v>
      </c>
      <c r="K186" s="70">
        <v>10137484</v>
      </c>
      <c r="M186" s="66">
        <f>(K186/$AV186)</f>
        <v>166.18281367824005</v>
      </c>
      <c r="O186" s="66">
        <f>IF(M$219,M186/M$219*100,0)</f>
        <v>114.56059639287548</v>
      </c>
      <c r="Q186" s="70">
        <v>12187320</v>
      </c>
      <c r="S186" s="66">
        <f>(Q186/$AV186)</f>
        <v>199.78558080062948</v>
      </c>
      <c r="U186" s="66">
        <f>IF(S$219,S186/S$219*100,0)</f>
        <v>87.478218301835042</v>
      </c>
      <c r="W186" s="70">
        <v>283836</v>
      </c>
      <c r="Y186" s="70">
        <f>(E186+K186+Q186)</f>
        <v>22814068</v>
      </c>
      <c r="AB186" s="70">
        <v>8808972</v>
      </c>
      <c r="AD186" s="71">
        <f>IF($Y186,AB186/$Y186*100,0)</f>
        <v>38.6120178128688</v>
      </c>
      <c r="AF186" s="70">
        <v>4954543</v>
      </c>
      <c r="AH186" s="71">
        <f>IF($Y186,AF186/$Y186*100,0)</f>
        <v>21.717051952330465</v>
      </c>
      <c r="AJ186" s="70">
        <v>72715</v>
      </c>
      <c r="AL186" s="71">
        <f>IF($Y186,AJ186/$Y186*100,0)</f>
        <v>0.31872877734913385</v>
      </c>
      <c r="AN186" s="70">
        <v>5506127</v>
      </c>
      <c r="AP186" s="70">
        <v>1165381.7822750001</v>
      </c>
      <c r="AR186" s="70">
        <v>1405392.4677250001</v>
      </c>
      <c r="AS186" s="21"/>
      <c r="AT186" s="10">
        <v>69</v>
      </c>
      <c r="AU186" s="21"/>
      <c r="AV186" s="96">
        <v>61002</v>
      </c>
      <c r="AW186" s="21"/>
      <c r="AX186" s="96">
        <f>IF(E186,AV186,0)</f>
        <v>61002</v>
      </c>
      <c r="AY186" s="21"/>
      <c r="AZ186" s="96">
        <f>IF(K186,AV186,0)</f>
        <v>61002</v>
      </c>
      <c r="BA186" s="21"/>
      <c r="BB186" s="96">
        <f>IF(Q186,AV186,0)</f>
        <v>61002</v>
      </c>
    </row>
    <row r="187" spans="1:54" ht="8.4" customHeight="1" x14ac:dyDescent="0.3">
      <c r="A187" s="10">
        <v>70</v>
      </c>
      <c r="B187" s="21"/>
      <c r="C187" s="10" t="s">
        <v>194</v>
      </c>
      <c r="D187" s="21"/>
      <c r="E187" s="70">
        <v>217638</v>
      </c>
      <c r="G187" s="66">
        <f>(E187/$AV187)</f>
        <v>7.2869052800749996</v>
      </c>
      <c r="I187" s="66">
        <f>IF(G$219,G187/G$219*100,0)</f>
        <v>24.869165678654586</v>
      </c>
      <c r="K187" s="70">
        <v>2917923</v>
      </c>
      <c r="M187" s="66">
        <f>(K187/$AV187)</f>
        <v>97.697224361335259</v>
      </c>
      <c r="O187" s="66">
        <f>IF(M$219,M187/M$219*100,0)</f>
        <v>67.34903592638257</v>
      </c>
      <c r="Q187" s="70">
        <v>3928152</v>
      </c>
      <c r="S187" s="66">
        <f>(Q187/$AV187)</f>
        <v>131.52147855492683</v>
      </c>
      <c r="U187" s="66">
        <f>IF(S$219,S187/S$219*100,0)</f>
        <v>57.588062993842229</v>
      </c>
      <c r="W187" s="70">
        <v>486860</v>
      </c>
      <c r="Y187" s="70">
        <f>(E187+K187+Q187)</f>
        <v>7063713</v>
      </c>
      <c r="AB187" s="70">
        <v>2618687</v>
      </c>
      <c r="AD187" s="71">
        <f>IF($Y187,AB187/$Y187*100,0)</f>
        <v>37.072386717863537</v>
      </c>
      <c r="AF187" s="70">
        <v>1303643</v>
      </c>
      <c r="AH187" s="71">
        <f>IF($Y187,AF187/$Y187*100,0)</f>
        <v>18.455492175290814</v>
      </c>
      <c r="AJ187" s="70">
        <v>0</v>
      </c>
      <c r="AL187" s="71">
        <f>IF($Y187,AJ187/$Y187*100,0)</f>
        <v>0</v>
      </c>
      <c r="AN187" s="70">
        <v>845682</v>
      </c>
      <c r="AP187" s="70">
        <v>370755.27210000006</v>
      </c>
      <c r="AR187" s="70">
        <v>97670.197899999999</v>
      </c>
      <c r="AS187" s="21"/>
      <c r="AT187" s="10">
        <v>70</v>
      </c>
      <c r="AU187" s="21"/>
      <c r="AV187" s="96">
        <v>29867</v>
      </c>
      <c r="AW187" s="21"/>
      <c r="AX187" s="96">
        <f>IF(E187,AV187,0)</f>
        <v>29867</v>
      </c>
      <c r="AY187" s="21"/>
      <c r="AZ187" s="96">
        <f>IF(K187,AV187,0)</f>
        <v>29867</v>
      </c>
      <c r="BA187" s="21"/>
      <c r="BB187" s="96">
        <f>IF(Q187,AV187,0)</f>
        <v>29867</v>
      </c>
    </row>
    <row r="188" spans="1:54" ht="8.4" customHeight="1" x14ac:dyDescent="0.3">
      <c r="A188" s="41"/>
      <c r="B188" s="21"/>
      <c r="D188" s="21"/>
      <c r="Y188" s="131"/>
      <c r="AS188" s="21"/>
      <c r="AT188" s="29"/>
      <c r="AU188" s="21"/>
      <c r="AV188" s="27"/>
      <c r="AW188" s="21"/>
      <c r="AX188" s="21"/>
      <c r="AY188" s="21"/>
      <c r="AZ188" s="21"/>
      <c r="BA188" s="21"/>
      <c r="BB188" s="21"/>
    </row>
    <row r="189" spans="1:54" ht="8.4" customHeight="1" x14ac:dyDescent="0.3">
      <c r="A189" s="10">
        <v>71</v>
      </c>
      <c r="B189" s="21"/>
      <c r="C189" s="10" t="s">
        <v>195</v>
      </c>
      <c r="D189" s="21"/>
      <c r="E189" s="70">
        <v>181426</v>
      </c>
      <c r="G189" s="66">
        <f>(E189/$AV189)</f>
        <v>7.9021734396097392</v>
      </c>
      <c r="I189" s="66">
        <f>IF(G$219,G189/G$219*100,0)</f>
        <v>26.968987922551356</v>
      </c>
      <c r="K189" s="70">
        <v>2638799</v>
      </c>
      <c r="M189" s="66">
        <f>(K189/$AV189)</f>
        <v>114.93527592665185</v>
      </c>
      <c r="O189" s="66">
        <f>IF(M$219,M189/M$219*100,0)</f>
        <v>79.232343377160134</v>
      </c>
      <c r="Q189" s="70">
        <v>4003790</v>
      </c>
      <c r="S189" s="66">
        <f>(Q189/$AV189)</f>
        <v>174.38869288732087</v>
      </c>
      <c r="U189" s="66">
        <f>IF(S$219,S189/S$219*100,0)</f>
        <v>76.357923753227425</v>
      </c>
      <c r="W189" s="70">
        <v>22170</v>
      </c>
      <c r="Y189" s="70">
        <f>(E189+K189+Q189)</f>
        <v>6824015</v>
      </c>
      <c r="AB189" s="70">
        <v>1963196</v>
      </c>
      <c r="AD189" s="71">
        <f>IF($Y189,AB189/$Y189*100,0)</f>
        <v>28.768928555989397</v>
      </c>
      <c r="AF189" s="70">
        <v>1760294</v>
      </c>
      <c r="AH189" s="71">
        <f>IF($Y189,AF189/$Y189*100,0)</f>
        <v>25.795576357906597</v>
      </c>
      <c r="AJ189" s="70">
        <v>0</v>
      </c>
      <c r="AL189" s="71">
        <f>IF($Y189,AJ189/$Y189*100,0)</f>
        <v>0</v>
      </c>
      <c r="AN189" s="70">
        <v>1898349</v>
      </c>
      <c r="AP189" s="70">
        <v>513785.93500000006</v>
      </c>
      <c r="AR189" s="70">
        <v>522491.39500000002</v>
      </c>
      <c r="AS189" s="21"/>
      <c r="AT189" s="10">
        <v>71</v>
      </c>
      <c r="AU189" s="21"/>
      <c r="AV189" s="96">
        <v>22959</v>
      </c>
      <c r="AW189" s="21"/>
      <c r="AX189" s="96">
        <f>IF(E189,AV189,0)</f>
        <v>22959</v>
      </c>
      <c r="AY189" s="21"/>
      <c r="AZ189" s="96">
        <f>IF(K189,AV189,0)</f>
        <v>22959</v>
      </c>
      <c r="BA189" s="21"/>
      <c r="BB189" s="96">
        <f>IF(Q189,AV189,0)</f>
        <v>22959</v>
      </c>
    </row>
    <row r="190" spans="1:54" ht="8.4" customHeight="1" x14ac:dyDescent="0.3">
      <c r="A190" s="10">
        <v>72</v>
      </c>
      <c r="B190" s="21"/>
      <c r="C190" s="10" t="s">
        <v>196</v>
      </c>
      <c r="D190" s="21"/>
      <c r="E190" s="70">
        <v>222377</v>
      </c>
      <c r="G190" s="66">
        <f>(E190/$AV190)</f>
        <v>5.9538688085676039</v>
      </c>
      <c r="I190" s="66">
        <f>IF(G$219,G190/G$219*100,0)</f>
        <v>20.319702828320221</v>
      </c>
      <c r="K190" s="70">
        <v>2144035</v>
      </c>
      <c r="M190" s="66">
        <f>(K190/$AV190)</f>
        <v>57.40388219544846</v>
      </c>
      <c r="O190" s="66">
        <f>IF(M$219,M190/M$219*100,0)</f>
        <v>39.572220700930586</v>
      </c>
      <c r="Q190" s="70">
        <v>4918306</v>
      </c>
      <c r="S190" s="66">
        <f>(Q190/$AV190)</f>
        <v>131.68155287817939</v>
      </c>
      <c r="U190" s="66">
        <f>IF(S$219,S190/S$219*100,0)</f>
        <v>57.658153220263422</v>
      </c>
      <c r="W190" s="70">
        <v>151637</v>
      </c>
      <c r="Y190" s="70">
        <f>(E190+K190+Q190)</f>
        <v>7284718</v>
      </c>
      <c r="AB190" s="70">
        <v>2677827</v>
      </c>
      <c r="AD190" s="71">
        <f>IF($Y190,AB190/$Y190*100,0)</f>
        <v>36.759514918765554</v>
      </c>
      <c r="AF190" s="70">
        <v>1717405</v>
      </c>
      <c r="AH190" s="71">
        <f>IF($Y190,AF190/$Y190*100,0)</f>
        <v>23.575449317324296</v>
      </c>
      <c r="AJ190" s="70">
        <v>0</v>
      </c>
      <c r="AL190" s="71">
        <f>IF($Y190,AJ190/$Y190*100,0)</f>
        <v>0</v>
      </c>
      <c r="AN190" s="70">
        <v>684743</v>
      </c>
      <c r="AP190" s="70">
        <v>465942.71909999999</v>
      </c>
      <c r="AR190" s="70">
        <v>258744.57090000002</v>
      </c>
      <c r="AS190" s="21"/>
      <c r="AT190" s="10">
        <v>72</v>
      </c>
      <c r="AU190" s="21"/>
      <c r="AV190" s="96">
        <v>37350</v>
      </c>
      <c r="AW190" s="21"/>
      <c r="AX190" s="96">
        <f>IF(E190,AV190,0)</f>
        <v>37350</v>
      </c>
      <c r="AY190" s="21"/>
      <c r="AZ190" s="96">
        <f>IF(K190,AV190,0)</f>
        <v>37350</v>
      </c>
      <c r="BA190" s="21"/>
      <c r="BB190" s="96">
        <f>IF(Q190,AV190,0)</f>
        <v>37350</v>
      </c>
    </row>
    <row r="191" spans="1:54" ht="8.4" customHeight="1" x14ac:dyDescent="0.3">
      <c r="A191" s="10">
        <v>73</v>
      </c>
      <c r="B191" s="21"/>
      <c r="C191" s="10" t="s">
        <v>197</v>
      </c>
      <c r="D191" s="21"/>
      <c r="E191" s="70">
        <v>3226000</v>
      </c>
      <c r="G191" s="66">
        <f>(E191/$AV191)</f>
        <v>6.9302123747040802</v>
      </c>
      <c r="I191" s="66">
        <f>IF(G$219,G191/G$219*100,0)</f>
        <v>23.651823800432894</v>
      </c>
      <c r="K191" s="70">
        <v>40823000</v>
      </c>
      <c r="M191" s="66">
        <f>(K191/$AV191)</f>
        <v>87.697476680888002</v>
      </c>
      <c r="O191" s="66">
        <f>IF(M$219,M191/M$219*100,0)</f>
        <v>60.455561007439663</v>
      </c>
      <c r="Q191" s="70">
        <v>82715000</v>
      </c>
      <c r="S191" s="66">
        <f>(Q191/$AV191)</f>
        <v>177.69141865271172</v>
      </c>
      <c r="U191" s="66">
        <f>IF(S$219,S191/S$219*100,0)</f>
        <v>77.804056974344476</v>
      </c>
      <c r="W191" s="70">
        <v>22756000</v>
      </c>
      <c r="Y191" s="70">
        <f>(E191+K191+Q191)</f>
        <v>126764000</v>
      </c>
      <c r="AB191" s="70">
        <v>35140000</v>
      </c>
      <c r="AD191" s="71">
        <f>IF($Y191,AB191/$Y191*100,0)</f>
        <v>27.720804013757849</v>
      </c>
      <c r="AF191" s="70">
        <v>19691000</v>
      </c>
      <c r="AH191" s="71">
        <f>IF($Y191,AF191/$Y191*100,0)</f>
        <v>15.533589978227258</v>
      </c>
      <c r="AJ191" s="70">
        <v>415000</v>
      </c>
      <c r="AL191" s="71">
        <f>IF($Y191,AJ191/$Y191*100,0)</f>
        <v>0.327380013252974</v>
      </c>
      <c r="AN191" s="70">
        <v>940000</v>
      </c>
      <c r="AP191" s="70">
        <v>3618430.6018249998</v>
      </c>
      <c r="AR191" s="70">
        <v>1287184.168175</v>
      </c>
      <c r="AS191" s="21"/>
      <c r="AT191" s="10">
        <v>73</v>
      </c>
      <c r="AU191" s="21"/>
      <c r="AV191" s="96">
        <v>465498</v>
      </c>
      <c r="AW191" s="21"/>
      <c r="AX191" s="96">
        <f>IF(E191,AV191,0)</f>
        <v>465498</v>
      </c>
      <c r="AY191" s="21"/>
      <c r="AZ191" s="96">
        <f>IF(K191,AV191,0)</f>
        <v>465498</v>
      </c>
      <c r="BA191" s="21"/>
      <c r="BB191" s="96">
        <f>IF(Q191,AV191,0)</f>
        <v>465498</v>
      </c>
    </row>
    <row r="192" spans="1:54" ht="8.4" customHeight="1" x14ac:dyDescent="0.3">
      <c r="A192" s="10">
        <v>74</v>
      </c>
      <c r="B192" s="21"/>
      <c r="C192" s="10" t="s">
        <v>198</v>
      </c>
      <c r="D192" s="21"/>
      <c r="E192" s="70">
        <v>430849</v>
      </c>
      <c r="G192" s="66">
        <f>(E192/$AV192)</f>
        <v>12.63597970495938</v>
      </c>
      <c r="I192" s="66">
        <f>IF(G$219,G192/G$219*100,0)</f>
        <v>43.124791762288062</v>
      </c>
      <c r="K192" s="70">
        <v>15296866</v>
      </c>
      <c r="M192" s="66">
        <f>(K192/$AV192)</f>
        <v>448.6279144792797</v>
      </c>
      <c r="O192" s="66">
        <f>IF(M$219,M192/M$219*100,0)</f>
        <v>309.26833108475569</v>
      </c>
      <c r="Q192" s="70">
        <v>9564192</v>
      </c>
      <c r="S192" s="66">
        <f>(Q192/$AV192)</f>
        <v>280.49951608645921</v>
      </c>
      <c r="U192" s="66">
        <f>IF(S$219,S192/S$219*100,0)</f>
        <v>122.81966397893844</v>
      </c>
      <c r="W192" s="70">
        <v>84928</v>
      </c>
      <c r="Y192" s="70">
        <f>(E192+K192+Q192)</f>
        <v>25291907</v>
      </c>
      <c r="AB192" s="70">
        <v>8558649</v>
      </c>
      <c r="AD192" s="71">
        <f>IF($Y192,AB192/$Y192*100,0)</f>
        <v>33.839476793900914</v>
      </c>
      <c r="AF192" s="70">
        <v>4137997</v>
      </c>
      <c r="AH192" s="71">
        <f>IF($Y192,AF192/$Y192*100,0)</f>
        <v>16.360952932493387</v>
      </c>
      <c r="AJ192" s="70">
        <v>598811</v>
      </c>
      <c r="AL192" s="71">
        <f>IF($Y192,AJ192/$Y192*100,0)</f>
        <v>2.3675992482496477</v>
      </c>
      <c r="AN192" s="70">
        <v>9195809</v>
      </c>
      <c r="AP192" s="70">
        <v>681504.85233999998</v>
      </c>
      <c r="AR192" s="70">
        <v>968775.50766</v>
      </c>
      <c r="AS192" s="21"/>
      <c r="AT192" s="10">
        <v>74</v>
      </c>
      <c r="AU192" s="21"/>
      <c r="AV192" s="96">
        <v>34097</v>
      </c>
      <c r="AW192" s="21"/>
      <c r="AX192" s="96">
        <f>IF(E192,AV192,0)</f>
        <v>34097</v>
      </c>
      <c r="AY192" s="21"/>
      <c r="AZ192" s="96">
        <f>IF(K192,AV192,0)</f>
        <v>34097</v>
      </c>
      <c r="BA192" s="21"/>
      <c r="BB192" s="96">
        <f>IF(Q192,AV192,0)</f>
        <v>34097</v>
      </c>
    </row>
    <row r="193" spans="1:54" ht="8.4" customHeight="1" x14ac:dyDescent="0.3">
      <c r="A193" s="10">
        <v>75</v>
      </c>
      <c r="B193" s="21"/>
      <c r="C193" s="10" t="s">
        <v>199</v>
      </c>
      <c r="D193" s="21"/>
      <c r="E193" s="70">
        <v>138171</v>
      </c>
      <c r="G193" s="66">
        <f>(E193/$AV193)</f>
        <v>18.966506520247084</v>
      </c>
      <c r="I193" s="66">
        <f>IF(G$219,G193/G$219*100,0)</f>
        <v>64.729974504684719</v>
      </c>
      <c r="K193" s="70">
        <v>907561</v>
      </c>
      <c r="M193" s="66">
        <f>(K193/$AV193)</f>
        <v>124.57940974605353</v>
      </c>
      <c r="O193" s="66">
        <f>IF(M$219,M193/M$219*100,0)</f>
        <v>85.880670587352398</v>
      </c>
      <c r="Q193" s="70">
        <v>3349484</v>
      </c>
      <c r="S193" s="66">
        <f>(Q193/$AV193)</f>
        <v>459.77817433081674</v>
      </c>
      <c r="U193" s="66">
        <f>IF(S$219,S193/S$219*100,0)</f>
        <v>201.31871050627709</v>
      </c>
      <c r="W193" s="70">
        <v>129045</v>
      </c>
      <c r="Y193" s="70">
        <f>(E193+K193+Q193)</f>
        <v>4395216</v>
      </c>
      <c r="AB193" s="70">
        <v>1383246</v>
      </c>
      <c r="AD193" s="71">
        <f>IF($Y193,AB193/$Y193*100,0)</f>
        <v>31.471627332991144</v>
      </c>
      <c r="AF193" s="70">
        <v>1030924</v>
      </c>
      <c r="AH193" s="71">
        <f>IF($Y193,AF193/$Y193*100,0)</f>
        <v>23.455593536244862</v>
      </c>
      <c r="AJ193" s="70">
        <v>0</v>
      </c>
      <c r="AL193" s="71">
        <f>IF($Y193,AJ193/$Y193*100,0)</f>
        <v>0</v>
      </c>
      <c r="AN193" s="70">
        <v>338943</v>
      </c>
      <c r="AP193" s="70">
        <v>221177.3683</v>
      </c>
      <c r="AR193" s="70">
        <v>34553.371699999996</v>
      </c>
      <c r="AS193" s="21"/>
      <c r="AT193" s="10">
        <v>75</v>
      </c>
      <c r="AU193" s="21"/>
      <c r="AV193" s="96">
        <v>7285</v>
      </c>
      <c r="AW193" s="21"/>
      <c r="AX193" s="96">
        <f>IF(E193,AV193,0)</f>
        <v>7285</v>
      </c>
      <c r="AY193" s="21"/>
      <c r="AZ193" s="96">
        <f>IF(K193,AV193,0)</f>
        <v>7285</v>
      </c>
      <c r="BA193" s="21"/>
      <c r="BB193" s="96">
        <f>IF(Q193,AV193,0)</f>
        <v>7285</v>
      </c>
    </row>
    <row r="194" spans="1:54" ht="8.4" customHeight="1" x14ac:dyDescent="0.3">
      <c r="A194" s="41"/>
      <c r="B194" s="21"/>
      <c r="D194" s="21"/>
      <c r="Y194" s="131"/>
      <c r="AS194" s="21"/>
      <c r="AT194" s="29"/>
      <c r="AU194" s="21"/>
      <c r="AV194" s="27"/>
      <c r="AW194" s="21"/>
      <c r="AX194" s="21"/>
      <c r="AY194" s="21"/>
      <c r="AZ194" s="21"/>
      <c r="BA194" s="21"/>
      <c r="BB194" s="21"/>
    </row>
    <row r="195" spans="1:54" ht="8.4" customHeight="1" x14ac:dyDescent="0.3">
      <c r="A195" s="10">
        <v>76</v>
      </c>
      <c r="B195" s="21"/>
      <c r="C195" s="10" t="s">
        <v>114</v>
      </c>
      <c r="D195" s="21"/>
      <c r="E195" s="70">
        <v>139000</v>
      </c>
      <c r="G195" s="66">
        <f>(E195/$AV195)</f>
        <v>15.121845082680592</v>
      </c>
      <c r="I195" s="66">
        <f>IF(G$219,G195/G$219*100,0)</f>
        <v>51.608694812657305</v>
      </c>
      <c r="K195" s="70">
        <v>1448073</v>
      </c>
      <c r="M195" s="66">
        <f>(K195/$AV195)</f>
        <v>157.536227154047</v>
      </c>
      <c r="O195" s="66">
        <f>IF(M$219,M195/M$219*100,0)</f>
        <v>108.59994326004276</v>
      </c>
      <c r="Q195" s="70">
        <v>1384545</v>
      </c>
      <c r="S195" s="66">
        <f>(Q195/$AV195)</f>
        <v>150.625</v>
      </c>
      <c r="U195" s="66">
        <f>IF(S$219,S195/S$219*100,0)</f>
        <v>65.952740827992656</v>
      </c>
      <c r="W195" s="70">
        <v>37729</v>
      </c>
      <c r="Y195" s="70">
        <f>(E195+K195+Q195)</f>
        <v>2971618</v>
      </c>
      <c r="AB195" s="70">
        <v>916417</v>
      </c>
      <c r="AD195" s="71">
        <f>IF($Y195,AB195/$Y195*100,0)</f>
        <v>30.838990745109228</v>
      </c>
      <c r="AF195" s="70">
        <v>668968</v>
      </c>
      <c r="AH195" s="71">
        <f>IF($Y195,AF195/$Y195*100,0)</f>
        <v>22.51191101951866</v>
      </c>
      <c r="AJ195" s="70">
        <v>15229</v>
      </c>
      <c r="AL195" s="71">
        <f>IF($Y195,AJ195/$Y195*100,0)</f>
        <v>0.51248175236520976</v>
      </c>
      <c r="AN195" s="70">
        <v>768231</v>
      </c>
      <c r="AP195" s="70">
        <v>342493.99529999995</v>
      </c>
      <c r="AR195" s="70">
        <v>231759.3947</v>
      </c>
      <c r="AS195" s="21"/>
      <c r="AT195" s="10">
        <v>76</v>
      </c>
      <c r="AU195" s="21"/>
      <c r="AV195" s="96">
        <v>9192</v>
      </c>
      <c r="AW195" s="21"/>
      <c r="AX195" s="96">
        <f>IF(E195,AV195,0)</f>
        <v>9192</v>
      </c>
      <c r="AY195" s="21"/>
      <c r="AZ195" s="96">
        <f>IF(K195,AV195,0)</f>
        <v>9192</v>
      </c>
      <c r="BA195" s="21"/>
      <c r="BB195" s="96">
        <f>IF(Q195,AV195,0)</f>
        <v>9192</v>
      </c>
    </row>
    <row r="196" spans="1:54" ht="8.4" customHeight="1" x14ac:dyDescent="0.3">
      <c r="A196" s="10">
        <v>77</v>
      </c>
      <c r="B196" s="21"/>
      <c r="C196" s="10" t="s">
        <v>115</v>
      </c>
      <c r="D196" s="21"/>
      <c r="E196" s="70">
        <v>506261</v>
      </c>
      <c r="G196" s="66">
        <f>(E196/$AV196)</f>
        <v>5.3969511220084216</v>
      </c>
      <c r="I196" s="66">
        <f>IF(G$219,G196/G$219*100,0)</f>
        <v>18.419022404452988</v>
      </c>
      <c r="K196" s="70">
        <v>7245537</v>
      </c>
      <c r="M196" s="66">
        <f>(K196/$AV196)</f>
        <v>77.240413624007246</v>
      </c>
      <c r="O196" s="66">
        <f>IF(M$219,M196/M$219*100,0)</f>
        <v>53.246828926193004</v>
      </c>
      <c r="Q196" s="70">
        <v>20214053</v>
      </c>
      <c r="S196" s="66">
        <f>(Q196/$AV196)</f>
        <v>215.49014444859017</v>
      </c>
      <c r="U196" s="66">
        <f>IF(S$219,S196/S$219*100,0)</f>
        <v>94.35462670741623</v>
      </c>
      <c r="W196" s="70">
        <v>1229937</v>
      </c>
      <c r="Y196" s="70">
        <f>(E196+K196+Q196)</f>
        <v>27965851</v>
      </c>
      <c r="AB196" s="70">
        <v>10859036</v>
      </c>
      <c r="AD196" s="71">
        <f>IF($Y196,AB196/$Y196*100,0)</f>
        <v>38.829628320625751</v>
      </c>
      <c r="AF196" s="70">
        <v>6557531</v>
      </c>
      <c r="AH196" s="71">
        <f>IF($Y196,AF196/$Y196*100,0)</f>
        <v>23.448351348221085</v>
      </c>
      <c r="AJ196" s="70">
        <v>207888</v>
      </c>
      <c r="AL196" s="71">
        <f>IF($Y196,AJ196/$Y196*100,0)</f>
        <v>0.74336375460199655</v>
      </c>
      <c r="AN196" s="70">
        <v>3074259</v>
      </c>
      <c r="AP196" s="70">
        <v>993190.64821800007</v>
      </c>
      <c r="AR196" s="70">
        <v>810515.94178200001</v>
      </c>
      <c r="AS196" s="21"/>
      <c r="AT196" s="10">
        <v>77</v>
      </c>
      <c r="AU196" s="21"/>
      <c r="AV196" s="96">
        <v>93805</v>
      </c>
      <c r="AW196" s="21"/>
      <c r="AX196" s="96">
        <f>IF(E196,AV196,0)</f>
        <v>93805</v>
      </c>
      <c r="AY196" s="21"/>
      <c r="AZ196" s="96">
        <f>IF(K196,AV196,0)</f>
        <v>93805</v>
      </c>
      <c r="BA196" s="21"/>
      <c r="BB196" s="96">
        <f>IF(Q196,AV196,0)</f>
        <v>93805</v>
      </c>
    </row>
    <row r="197" spans="1:54" ht="8.4" customHeight="1" x14ac:dyDescent="0.3">
      <c r="A197" s="10">
        <v>78</v>
      </c>
      <c r="B197" s="21"/>
      <c r="C197" s="10" t="s">
        <v>200</v>
      </c>
      <c r="D197" s="21"/>
      <c r="E197" s="70">
        <v>221514</v>
      </c>
      <c r="G197" s="66">
        <f>(E197/$AV197)</f>
        <v>9.845066666666666</v>
      </c>
      <c r="I197" s="66">
        <f>IF(G$219,G197/G$219*100,0)</f>
        <v>33.599804668822728</v>
      </c>
      <c r="K197" s="70">
        <v>4537519</v>
      </c>
      <c r="M197" s="66">
        <f>(K197/$AV197)</f>
        <v>201.66751111111111</v>
      </c>
      <c r="O197" s="66">
        <f>IF(M$219,M197/M$219*100,0)</f>
        <v>139.02250079053061</v>
      </c>
      <c r="Q197" s="70">
        <v>5416257</v>
      </c>
      <c r="S197" s="66">
        <f>(Q197/$AV197)</f>
        <v>240.72253333333333</v>
      </c>
      <c r="U197" s="66">
        <f>IF(S$219,S197/S$219*100,0)</f>
        <v>105.40289362583341</v>
      </c>
      <c r="W197" s="70">
        <v>223778</v>
      </c>
      <c r="Y197" s="70">
        <f>(E197+K197+Q197)</f>
        <v>10175290</v>
      </c>
      <c r="AB197" s="70">
        <v>4703760</v>
      </c>
      <c r="AD197" s="71">
        <f>IF($Y197,AB197/$Y197*100,0)</f>
        <v>46.227281974272969</v>
      </c>
      <c r="AF197" s="70">
        <v>1237596</v>
      </c>
      <c r="AH197" s="71">
        <f>IF($Y197,AF197/$Y197*100,0)</f>
        <v>12.162758997532256</v>
      </c>
      <c r="AJ197" s="70">
        <v>0</v>
      </c>
      <c r="AL197" s="71">
        <f>IF($Y197,AJ197/$Y197*100,0)</f>
        <v>0</v>
      </c>
      <c r="AN197" s="70">
        <v>2419162</v>
      </c>
      <c r="AP197" s="70">
        <v>417948.20609600004</v>
      </c>
      <c r="AR197" s="70">
        <v>510313.773904</v>
      </c>
      <c r="AS197" s="21"/>
      <c r="AT197" s="10">
        <v>78</v>
      </c>
      <c r="AU197" s="21"/>
      <c r="AV197" s="96">
        <v>22500</v>
      </c>
      <c r="AW197" s="21"/>
      <c r="AX197" s="96">
        <f>IF(E197,AV197,0)</f>
        <v>22500</v>
      </c>
      <c r="AY197" s="21"/>
      <c r="AZ197" s="96">
        <f>IF(K197,AV197,0)</f>
        <v>22500</v>
      </c>
      <c r="BA197" s="21"/>
      <c r="BB197" s="96">
        <f>IF(Q197,AV197,0)</f>
        <v>22500</v>
      </c>
    </row>
    <row r="198" spans="1:54" ht="8.4" customHeight="1" x14ac:dyDescent="0.3">
      <c r="A198" s="10">
        <v>79</v>
      </c>
      <c r="B198" s="21"/>
      <c r="C198" s="10" t="s">
        <v>201</v>
      </c>
      <c r="D198" s="21"/>
      <c r="E198" s="70">
        <v>692940</v>
      </c>
      <c r="G198" s="66">
        <f>(E198/$AV198)</f>
        <v>8.4291066562864927</v>
      </c>
      <c r="I198" s="66">
        <f>IF(G$219,G198/G$219*100,0)</f>
        <v>28.767335638549895</v>
      </c>
      <c r="K198" s="70">
        <v>9187231</v>
      </c>
      <c r="M198" s="66">
        <f>(K198/$AV198)</f>
        <v>111.75592399766447</v>
      </c>
      <c r="O198" s="66">
        <f>IF(M$219,M198/M$219*100,0)</f>
        <v>77.040609797339741</v>
      </c>
      <c r="Q198" s="70">
        <v>16930190</v>
      </c>
      <c r="S198" s="66">
        <f>(Q198/$AV198)</f>
        <v>205.9433388478007</v>
      </c>
      <c r="U198" s="66">
        <f>IF(S$219,S198/S$219*100,0)</f>
        <v>90.174457442525963</v>
      </c>
      <c r="W198" s="70">
        <v>521034</v>
      </c>
      <c r="Y198" s="70">
        <f>(E198+K198+Q198)</f>
        <v>26810361</v>
      </c>
      <c r="AB198" s="70">
        <v>9223093</v>
      </c>
      <c r="AD198" s="71">
        <f>IF($Y198,AB198/$Y198*100,0)</f>
        <v>34.401226451221603</v>
      </c>
      <c r="AF198" s="70">
        <v>5602246</v>
      </c>
      <c r="AH198" s="71">
        <f>IF($Y198,AF198/$Y198*100,0)</f>
        <v>20.89582456573412</v>
      </c>
      <c r="AJ198" s="70">
        <v>72537</v>
      </c>
      <c r="AL198" s="71">
        <f>IF($Y198,AJ198/$Y198*100,0)</f>
        <v>0.27055584965827206</v>
      </c>
      <c r="AN198" s="70">
        <v>3106710</v>
      </c>
      <c r="AP198" s="70">
        <v>839061.71016000002</v>
      </c>
      <c r="AR198" s="70">
        <v>632132.09984000004</v>
      </c>
      <c r="AS198" s="21"/>
      <c r="AT198" s="10">
        <v>79</v>
      </c>
      <c r="AU198" s="21"/>
      <c r="AV198" s="96">
        <v>82208</v>
      </c>
      <c r="AW198" s="21"/>
      <c r="AX198" s="96">
        <f>IF(E198,AV198,0)</f>
        <v>82208</v>
      </c>
      <c r="AY198" s="21"/>
      <c r="AZ198" s="96">
        <f>IF(K198,AV198,0)</f>
        <v>82208</v>
      </c>
      <c r="BA198" s="21"/>
      <c r="BB198" s="96">
        <f>IF(Q198,AV198,0)</f>
        <v>82208</v>
      </c>
    </row>
    <row r="199" spans="1:54" ht="8.4" customHeight="1" x14ac:dyDescent="0.3">
      <c r="A199" s="10">
        <v>80</v>
      </c>
      <c r="B199" s="21"/>
      <c r="C199" s="10" t="s">
        <v>202</v>
      </c>
      <c r="D199" s="21"/>
      <c r="E199" s="70">
        <v>340000</v>
      </c>
      <c r="G199" s="66">
        <f>(E199/$AV199)</f>
        <v>12.672381662318301</v>
      </c>
      <c r="I199" s="66">
        <f>IF(G$219,G199/G$219*100,0)</f>
        <v>43.249026437200285</v>
      </c>
      <c r="K199" s="70">
        <v>7186182</v>
      </c>
      <c r="M199" s="66">
        <f>(K199/$AV199)</f>
        <v>267.84129705553482</v>
      </c>
      <c r="O199" s="66">
        <f>IF(M$219,M199/M$219*100,0)</f>
        <v>184.64038518888765</v>
      </c>
      <c r="Q199" s="70">
        <v>7114769</v>
      </c>
      <c r="S199" s="66">
        <f>(Q199/$AV199)</f>
        <v>265.17961237420798</v>
      </c>
      <c r="U199" s="66">
        <f>IF(S$219,S199/S$219*100,0)</f>
        <v>116.11168297283783</v>
      </c>
      <c r="W199" s="70">
        <v>147137</v>
      </c>
      <c r="Y199" s="70">
        <f>(E199+K199+Q199)</f>
        <v>14640951</v>
      </c>
      <c r="AB199" s="70">
        <v>4978577</v>
      </c>
      <c r="AD199" s="71">
        <f>IF($Y199,AB199/$Y199*100,0)</f>
        <v>34.004464600694313</v>
      </c>
      <c r="AF199" s="70">
        <v>3455484</v>
      </c>
      <c r="AH199" s="71">
        <f>IF($Y199,AF199/$Y199*100,0)</f>
        <v>23.601499656682137</v>
      </c>
      <c r="AJ199" s="70">
        <v>144296</v>
      </c>
      <c r="AL199" s="71">
        <f>IF($Y199,AJ199/$Y199*100,0)</f>
        <v>0.98556439400691931</v>
      </c>
      <c r="AN199" s="70">
        <v>5043857</v>
      </c>
      <c r="AP199" s="70">
        <v>639413.81747000001</v>
      </c>
      <c r="AR199" s="70">
        <v>1382692.4225299999</v>
      </c>
      <c r="AS199" s="21"/>
      <c r="AT199" s="10">
        <v>80</v>
      </c>
      <c r="AU199" s="21"/>
      <c r="AV199" s="96">
        <v>26830</v>
      </c>
      <c r="AW199" s="21"/>
      <c r="AX199" s="96">
        <f>IF(E199,AV199,0)</f>
        <v>26830</v>
      </c>
      <c r="AY199" s="21"/>
      <c r="AZ199" s="96">
        <f>IF(K199,AV199,0)</f>
        <v>26830</v>
      </c>
      <c r="BA199" s="21"/>
      <c r="BB199" s="96">
        <f>IF(Q199,AV199,0)</f>
        <v>26830</v>
      </c>
    </row>
    <row r="200" spans="1:54" ht="8.4" customHeight="1" x14ac:dyDescent="0.3">
      <c r="A200" s="41"/>
      <c r="B200" s="21"/>
      <c r="D200" s="21"/>
      <c r="AS200" s="21"/>
      <c r="AT200" s="29"/>
      <c r="AU200" s="21"/>
      <c r="AV200" s="27"/>
      <c r="AW200" s="21"/>
      <c r="AX200" s="21"/>
      <c r="AY200" s="21"/>
      <c r="AZ200" s="21"/>
      <c r="BA200" s="21"/>
      <c r="BB200" s="21"/>
    </row>
    <row r="201" spans="1:54" ht="8.4" customHeight="1" x14ac:dyDescent="0.3">
      <c r="A201" s="10">
        <v>81</v>
      </c>
      <c r="B201" s="21"/>
      <c r="C201" s="10" t="s">
        <v>203</v>
      </c>
      <c r="D201" s="21"/>
      <c r="E201" s="70">
        <v>339842</v>
      </c>
      <c r="G201" s="66">
        <f>(E201/$AV201)</f>
        <v>15.523570253974054</v>
      </c>
      <c r="I201" s="66">
        <f>IF(G$219,G201/G$219*100,0)</f>
        <v>52.979725374767227</v>
      </c>
      <c r="K201" s="70">
        <v>3122404</v>
      </c>
      <c r="M201" s="66">
        <f>(K201/$AV201)</f>
        <v>142.62762653023935</v>
      </c>
      <c r="O201" s="66">
        <f>IF(M$219,M201/M$219*100,0)</f>
        <v>98.322477491810702</v>
      </c>
      <c r="Q201" s="70">
        <v>4774975</v>
      </c>
      <c r="S201" s="66">
        <f>(Q201/$AV201)</f>
        <v>218.11506486387722</v>
      </c>
      <c r="U201" s="66">
        <f>IF(S$219,S201/S$219*100,0)</f>
        <v>95.503975725464599</v>
      </c>
      <c r="W201" s="70">
        <v>187263</v>
      </c>
      <c r="Y201" s="70">
        <f>(E201+K201+Q201)</f>
        <v>8237221</v>
      </c>
      <c r="AB201" s="70">
        <v>3193355</v>
      </c>
      <c r="AD201" s="71">
        <f>IF($Y201,AB201/$Y201*100,0)</f>
        <v>38.767382834574917</v>
      </c>
      <c r="AF201" s="70">
        <v>2632761</v>
      </c>
      <c r="AH201" s="71">
        <f>IF($Y201,AF201/$Y201*100,0)</f>
        <v>31.961762346791474</v>
      </c>
      <c r="AJ201" s="70">
        <v>0</v>
      </c>
      <c r="AL201" s="71">
        <f>IF($Y201,AJ201/$Y201*100,0)</f>
        <v>0</v>
      </c>
      <c r="AN201" s="70">
        <v>1040328</v>
      </c>
      <c r="AP201" s="70">
        <v>727212.42705000006</v>
      </c>
      <c r="AR201" s="70">
        <v>848964.88295</v>
      </c>
      <c r="AS201" s="21"/>
      <c r="AT201" s="10">
        <v>81</v>
      </c>
      <c r="AU201" s="21"/>
      <c r="AV201" s="96">
        <v>21892</v>
      </c>
      <c r="AW201" s="21"/>
      <c r="AX201" s="96">
        <f>IF(E201,AV201,0)</f>
        <v>21892</v>
      </c>
      <c r="AY201" s="21"/>
      <c r="AZ201" s="96">
        <f>IF(K201,AV201,0)</f>
        <v>21892</v>
      </c>
      <c r="BA201" s="21"/>
      <c r="BB201" s="96">
        <f>IF(Q201,AV201,0)</f>
        <v>21892</v>
      </c>
    </row>
    <row r="202" spans="1:54" ht="8.4" customHeight="1" x14ac:dyDescent="0.3">
      <c r="A202" s="10">
        <v>82</v>
      </c>
      <c r="B202" s="21"/>
      <c r="C202" s="10" t="s">
        <v>204</v>
      </c>
      <c r="D202" s="21"/>
      <c r="E202" s="70">
        <v>352599</v>
      </c>
      <c r="G202" s="66">
        <f>(E202/$AV202)</f>
        <v>8.2024565566334005</v>
      </c>
      <c r="I202" s="66">
        <f>IF(G$219,G202/G$219*100,0)</f>
        <v>27.993811259858052</v>
      </c>
      <c r="K202" s="70">
        <v>3757047</v>
      </c>
      <c r="M202" s="66">
        <f>(K202/$AV202)</f>
        <v>87.399609184171965</v>
      </c>
      <c r="O202" s="66">
        <f>IF(M$219,M202/M$219*100,0)</f>
        <v>60.25022161454725</v>
      </c>
      <c r="Q202" s="70">
        <v>9826230</v>
      </c>
      <c r="S202" s="66">
        <f>(Q202/$AV202)</f>
        <v>228.58608416498012</v>
      </c>
      <c r="U202" s="66">
        <f>IF(S$219,S202/S$219*100,0)</f>
        <v>100.08882168178359</v>
      </c>
      <c r="W202" s="70">
        <v>286428</v>
      </c>
      <c r="Y202" s="70">
        <f>(E202+K202+Q202)</f>
        <v>13935876</v>
      </c>
      <c r="AB202" s="70">
        <v>6034873</v>
      </c>
      <c r="AD202" s="71">
        <f>IF($Y202,AB202/$Y202*100,0)</f>
        <v>43.304583077518771</v>
      </c>
      <c r="AF202" s="70">
        <v>2241293</v>
      </c>
      <c r="AH202" s="71">
        <f>IF($Y202,AF202/$Y202*100,0)</f>
        <v>16.082899991360428</v>
      </c>
      <c r="AJ202" s="70">
        <v>71324</v>
      </c>
      <c r="AL202" s="71">
        <f>IF($Y202,AJ202/$Y202*100,0)</f>
        <v>0.51180133921972326</v>
      </c>
      <c r="AN202" s="70">
        <v>1621295</v>
      </c>
      <c r="AP202" s="70">
        <v>700444.09737799992</v>
      </c>
      <c r="AR202" s="70">
        <v>550739.562622</v>
      </c>
      <c r="AS202" s="21"/>
      <c r="AT202" s="10">
        <v>82</v>
      </c>
      <c r="AU202" s="21"/>
      <c r="AV202" s="96">
        <v>42987</v>
      </c>
      <c r="AW202" s="21"/>
      <c r="AX202" s="96">
        <f>IF(E202,AV202,0)</f>
        <v>42987</v>
      </c>
      <c r="AY202" s="21"/>
      <c r="AZ202" s="96">
        <f>IF(K202,AV202,0)</f>
        <v>42987</v>
      </c>
      <c r="BA202" s="21"/>
      <c r="BB202" s="96">
        <f>IF(Q202,AV202,0)</f>
        <v>42987</v>
      </c>
    </row>
    <row r="203" spans="1:54" ht="8.4" customHeight="1" x14ac:dyDescent="0.3">
      <c r="A203" s="10">
        <v>83</v>
      </c>
      <c r="B203" s="21"/>
      <c r="C203" s="10" t="s">
        <v>205</v>
      </c>
      <c r="D203" s="21"/>
      <c r="E203" s="70">
        <v>441023</v>
      </c>
      <c r="G203" s="66">
        <f>(E203/$AV203)</f>
        <v>14.664106400665004</v>
      </c>
      <c r="I203" s="66">
        <f>IF(G$219,G203/G$219*100,0)</f>
        <v>50.046498148498465</v>
      </c>
      <c r="K203" s="70">
        <v>17028516</v>
      </c>
      <c r="M203" s="66">
        <f>(K203/$AV203)</f>
        <v>566.20169576059845</v>
      </c>
      <c r="O203" s="66">
        <f>IF(M$219,M203/M$219*100,0)</f>
        <v>390.31956740473055</v>
      </c>
      <c r="Q203" s="70">
        <v>7068003</v>
      </c>
      <c r="S203" s="66">
        <f>(Q203/$AV203)</f>
        <v>235.01256857855361</v>
      </c>
      <c r="U203" s="66">
        <f>IF(S$219,S203/S$219*100,0)</f>
        <v>102.90272548901045</v>
      </c>
      <c r="W203" s="70">
        <v>139968</v>
      </c>
      <c r="Y203" s="70">
        <f>(E203+K203+Q203)</f>
        <v>24537542</v>
      </c>
      <c r="AB203" s="70">
        <v>6928994</v>
      </c>
      <c r="AD203" s="71">
        <f>IF($Y203,AB203/$Y203*100,0)</f>
        <v>28.238337809060095</v>
      </c>
      <c r="AF203" s="70">
        <v>3464289</v>
      </c>
      <c r="AH203" s="71">
        <f>IF($Y203,AF203/$Y203*100,0)</f>
        <v>14.118321223861788</v>
      </c>
      <c r="AJ203" s="70">
        <v>57729</v>
      </c>
      <c r="AL203" s="71">
        <f>IF($Y203,AJ203/$Y203*100,0)</f>
        <v>0.23526806393240202</v>
      </c>
      <c r="AN203" s="70">
        <v>13622400</v>
      </c>
      <c r="AP203" s="70">
        <v>989311.44956699992</v>
      </c>
      <c r="AR203" s="70">
        <v>1249158.8904329999</v>
      </c>
      <c r="AS203" s="21"/>
      <c r="AT203" s="10">
        <v>83</v>
      </c>
      <c r="AU203" s="21"/>
      <c r="AV203" s="96">
        <v>30075</v>
      </c>
      <c r="AW203" s="21"/>
      <c r="AX203" s="96">
        <f>IF(E203,AV203,0)</f>
        <v>30075</v>
      </c>
      <c r="AY203" s="21"/>
      <c r="AZ203" s="96">
        <f>IF(K203,AV203,0)</f>
        <v>30075</v>
      </c>
      <c r="BA203" s="21"/>
      <c r="BB203" s="96">
        <f>IF(Q203,AV203,0)</f>
        <v>30075</v>
      </c>
    </row>
    <row r="204" spans="1:54" ht="8.4" customHeight="1" x14ac:dyDescent="0.3">
      <c r="A204" s="10">
        <v>84</v>
      </c>
      <c r="B204" s="21"/>
      <c r="C204" s="10" t="s">
        <v>206</v>
      </c>
      <c r="D204" s="21"/>
      <c r="E204" s="70">
        <v>316000</v>
      </c>
      <c r="G204" s="66">
        <f>(E204/$AV204)</f>
        <v>17.698123774852981</v>
      </c>
      <c r="I204" s="66">
        <f>IF(G$219,G204/G$219*100,0)</f>
        <v>60.401165575961002</v>
      </c>
      <c r="K204" s="70">
        <v>4234830</v>
      </c>
      <c r="M204" s="66">
        <f>(K204/$AV204)</f>
        <v>237.17894147297676</v>
      </c>
      <c r="O204" s="66">
        <f>IF(M$219,M204/M$219*100,0)</f>
        <v>163.50283393073238</v>
      </c>
      <c r="Q204" s="70">
        <v>3347641</v>
      </c>
      <c r="S204" s="66">
        <f>(Q204/$AV204)</f>
        <v>187.49039484738168</v>
      </c>
      <c r="U204" s="66">
        <f>IF(S$219,S204/S$219*100,0)</f>
        <v>82.094641786604981</v>
      </c>
      <c r="W204" s="70">
        <v>218085</v>
      </c>
      <c r="Y204" s="70">
        <f>(E204+K204+Q204)</f>
        <v>7898471</v>
      </c>
      <c r="AB204" s="70">
        <v>2963208</v>
      </c>
      <c r="AD204" s="71">
        <f>IF($Y204,AB204/$Y204*100,0)</f>
        <v>37.516223076592922</v>
      </c>
      <c r="AF204" s="70">
        <v>1584330</v>
      </c>
      <c r="AH204" s="71">
        <f>IF($Y204,AF204/$Y204*100,0)</f>
        <v>20.058692372232549</v>
      </c>
      <c r="AJ204" s="70">
        <v>0</v>
      </c>
      <c r="AL204" s="71">
        <f>IF($Y204,AJ204/$Y204*100,0)</f>
        <v>0</v>
      </c>
      <c r="AN204" s="70">
        <v>2505133</v>
      </c>
      <c r="AP204" s="70">
        <v>588828.2487</v>
      </c>
      <c r="AR204" s="70">
        <v>427015.79130000004</v>
      </c>
      <c r="AS204" s="21"/>
      <c r="AT204" s="10">
        <v>84</v>
      </c>
      <c r="AU204" s="21"/>
      <c r="AV204" s="96">
        <v>17855</v>
      </c>
      <c r="AW204" s="21"/>
      <c r="AX204" s="96">
        <f>IF(E204,AV204,0)</f>
        <v>17855</v>
      </c>
      <c r="AY204" s="21"/>
      <c r="AZ204" s="96">
        <f>IF(K204,AV204,0)</f>
        <v>17855</v>
      </c>
      <c r="BA204" s="21"/>
      <c r="BB204" s="96">
        <f>IF(Q204,AV204,0)</f>
        <v>17855</v>
      </c>
    </row>
    <row r="205" spans="1:54" ht="8.4" customHeight="1" x14ac:dyDescent="0.3">
      <c r="A205" s="10">
        <v>85</v>
      </c>
      <c r="B205" s="21"/>
      <c r="C205" s="10" t="s">
        <v>207</v>
      </c>
      <c r="D205" s="21"/>
      <c r="E205" s="70">
        <v>597513</v>
      </c>
      <c r="G205" s="66">
        <f>(E205/$AV205)</f>
        <v>4.4027041962937039</v>
      </c>
      <c r="I205" s="66">
        <f>IF(G$219,G205/G$219*100,0)</f>
        <v>15.025799826316527</v>
      </c>
      <c r="K205" s="70">
        <v>13553113</v>
      </c>
      <c r="M205" s="66">
        <f>(K205/$AV205)</f>
        <v>99.864517555170764</v>
      </c>
      <c r="O205" s="66">
        <f>IF(M$219,M205/M$219*100,0)</f>
        <v>68.843091751702403</v>
      </c>
      <c r="Q205" s="70">
        <v>24796985</v>
      </c>
      <c r="S205" s="66">
        <f>(Q205/$AV205)</f>
        <v>182.71366466492282</v>
      </c>
      <c r="U205" s="66">
        <f>IF(S$219,S205/S$219*100,0)</f>
        <v>80.003100224918938</v>
      </c>
      <c r="W205" s="70">
        <v>1313709</v>
      </c>
      <c r="Y205" s="70">
        <f>(E205+K205+Q205)</f>
        <v>38947611</v>
      </c>
      <c r="AB205" s="70">
        <v>11396227</v>
      </c>
      <c r="AD205" s="71">
        <f>IF($Y205,AB205/$Y205*100,0)</f>
        <v>29.260400592991441</v>
      </c>
      <c r="AF205" s="70">
        <v>7553857</v>
      </c>
      <c r="AH205" s="71">
        <f>IF($Y205,AF205/$Y205*100,0)</f>
        <v>19.394917444358782</v>
      </c>
      <c r="AJ205" s="70">
        <v>0</v>
      </c>
      <c r="AL205" s="71">
        <f>IF($Y205,AJ205/$Y205*100,0)</f>
        <v>0</v>
      </c>
      <c r="AN205" s="70">
        <v>8658017</v>
      </c>
      <c r="AP205" s="70">
        <v>1466354.3193000001</v>
      </c>
      <c r="AR205" s="70">
        <v>947985.82070000004</v>
      </c>
      <c r="AS205" s="21"/>
      <c r="AT205" s="10">
        <v>85</v>
      </c>
      <c r="AU205" s="21"/>
      <c r="AV205" s="96">
        <v>135715</v>
      </c>
      <c r="AW205" s="21"/>
      <c r="AX205" s="96">
        <f>IF(E205,AV205,0)</f>
        <v>135715</v>
      </c>
      <c r="AY205" s="21"/>
      <c r="AZ205" s="96">
        <f>IF(K205,AV205,0)</f>
        <v>135715</v>
      </c>
      <c r="BA205" s="21"/>
      <c r="BB205" s="96">
        <f>IF(Q205,AV205,0)</f>
        <v>135715</v>
      </c>
    </row>
    <row r="206" spans="1:54" ht="8.4" customHeight="1" x14ac:dyDescent="0.3">
      <c r="B206" s="21"/>
      <c r="D206" s="21"/>
      <c r="AS206" s="21"/>
      <c r="AT206" s="21"/>
      <c r="AU206" s="21"/>
      <c r="AV206" s="27"/>
      <c r="AW206" s="21"/>
      <c r="AX206" s="21"/>
      <c r="AY206" s="21"/>
      <c r="AZ206" s="21"/>
      <c r="BA206" s="21"/>
      <c r="BB206" s="21"/>
    </row>
    <row r="207" spans="1:54" ht="8.4" customHeight="1" x14ac:dyDescent="0.3">
      <c r="A207" s="10">
        <v>86</v>
      </c>
      <c r="B207" s="21"/>
      <c r="C207" s="10" t="s">
        <v>208</v>
      </c>
      <c r="D207" s="21"/>
      <c r="E207" s="70">
        <v>535937</v>
      </c>
      <c r="G207" s="66">
        <f>(E207/$AV207)</f>
        <v>3.5331302863094884</v>
      </c>
      <c r="I207" s="66">
        <f>IF(G$219,G207/G$219*100,0)</f>
        <v>12.058068422374035</v>
      </c>
      <c r="K207" s="70">
        <v>12618613</v>
      </c>
      <c r="M207" s="66">
        <f>(K207/$AV207)</f>
        <v>83.187396581162773</v>
      </c>
      <c r="O207" s="66">
        <f>IF(M$219,M207/M$219*100,0)</f>
        <v>57.346470154010355</v>
      </c>
      <c r="Q207" s="70">
        <v>18051234</v>
      </c>
      <c r="S207" s="66">
        <f>(Q207/$AV207)</f>
        <v>119.0016019619089</v>
      </c>
      <c r="U207" s="66">
        <f>IF(S$219,S207/S$219*100,0)</f>
        <v>52.106103318238816</v>
      </c>
      <c r="W207" s="70">
        <v>1798587</v>
      </c>
      <c r="Y207" s="70">
        <f>(E207+K207+Q207)</f>
        <v>31205784</v>
      </c>
      <c r="AB207" s="70">
        <v>7712079</v>
      </c>
      <c r="AD207" s="71">
        <f>IF($Y207,AB207/$Y207*100,0)</f>
        <v>24.713620398064666</v>
      </c>
      <c r="AF207" s="70">
        <v>5095669</v>
      </c>
      <c r="AH207" s="71">
        <f>IF($Y207,AF207/$Y207*100,0)</f>
        <v>16.329245245048163</v>
      </c>
      <c r="AJ207" s="70">
        <v>0</v>
      </c>
      <c r="AL207" s="71">
        <f>IF($Y207,AJ207/$Y207*100,0)</f>
        <v>0</v>
      </c>
      <c r="AN207" s="70">
        <v>8317514</v>
      </c>
      <c r="AP207" s="70">
        <v>1425184.1566680002</v>
      </c>
      <c r="AR207" s="70">
        <v>662510.47333200008</v>
      </c>
      <c r="AS207" s="21"/>
      <c r="AT207" s="10">
        <v>86</v>
      </c>
      <c r="AU207" s="21"/>
      <c r="AV207" s="96">
        <v>151689</v>
      </c>
      <c r="AW207" s="21"/>
      <c r="AX207" s="96">
        <f>IF(E207,AV207,0)</f>
        <v>151689</v>
      </c>
      <c r="AY207" s="21"/>
      <c r="AZ207" s="96">
        <f>IF(K207,AV207,0)</f>
        <v>151689</v>
      </c>
      <c r="BA207" s="21"/>
      <c r="BB207" s="96">
        <f>IF(Q207,AV207,0)</f>
        <v>151689</v>
      </c>
    </row>
    <row r="208" spans="1:54" ht="8.4" customHeight="1" x14ac:dyDescent="0.3">
      <c r="A208" s="10">
        <v>87</v>
      </c>
      <c r="B208" s="21"/>
      <c r="C208" s="10" t="s">
        <v>209</v>
      </c>
      <c r="D208" s="21"/>
      <c r="E208" s="70">
        <v>209664</v>
      </c>
      <c r="G208" s="66">
        <f>(E208/$AV208)</f>
        <v>31.95610425240055</v>
      </c>
      <c r="I208" s="66">
        <f>IF(G$219,G208/G$219*100,0)</f>
        <v>109.06161402569077</v>
      </c>
      <c r="K208" s="70">
        <v>1280789</v>
      </c>
      <c r="M208" s="66">
        <f>(K208/$AV208)</f>
        <v>195.21246761164457</v>
      </c>
      <c r="O208" s="66">
        <f>IF(M$219,M208/M$219*100,0)</f>
        <v>134.57262046492346</v>
      </c>
      <c r="Q208" s="70">
        <v>2834597</v>
      </c>
      <c r="S208" s="66">
        <f>(Q208/$AV208)</f>
        <v>432.0373418686176</v>
      </c>
      <c r="U208" s="66">
        <f>IF(S$219,S208/S$219*100,0)</f>
        <v>189.17209517859453</v>
      </c>
      <c r="W208" s="70">
        <v>80377</v>
      </c>
      <c r="Y208" s="70">
        <f>(E208+K208+Q208)</f>
        <v>4325050</v>
      </c>
      <c r="AB208" s="70">
        <v>1199165</v>
      </c>
      <c r="AD208" s="71">
        <f>IF($Y208,AB208/$Y208*100,0)</f>
        <v>27.726037849273418</v>
      </c>
      <c r="AF208" s="70">
        <v>1085422</v>
      </c>
      <c r="AH208" s="71">
        <f>IF($Y208,AF208/$Y208*100,0)</f>
        <v>25.096172298586144</v>
      </c>
      <c r="AJ208" s="70">
        <v>0</v>
      </c>
      <c r="AL208" s="71">
        <f>IF($Y208,AJ208/$Y208*100,0)</f>
        <v>0</v>
      </c>
      <c r="AN208" s="70">
        <v>409046</v>
      </c>
      <c r="AP208" s="70">
        <v>272491.38338000001</v>
      </c>
      <c r="AR208" s="70">
        <v>116683.62662</v>
      </c>
      <c r="AS208" s="21"/>
      <c r="AT208" s="10">
        <v>87</v>
      </c>
      <c r="AU208" s="21"/>
      <c r="AV208" s="96">
        <v>6561</v>
      </c>
      <c r="AW208" s="21"/>
      <c r="AX208" s="96">
        <f>IF(E208,AV208,0)</f>
        <v>6561</v>
      </c>
      <c r="AY208" s="21"/>
      <c r="AZ208" s="96">
        <f>IF(K208,AV208,0)</f>
        <v>6561</v>
      </c>
      <c r="BA208" s="21"/>
      <c r="BB208" s="96">
        <f>IF(Q208,AV208,0)</f>
        <v>6561</v>
      </c>
    </row>
    <row r="209" spans="1:54" ht="8.4" customHeight="1" x14ac:dyDescent="0.3">
      <c r="A209" s="10">
        <v>88</v>
      </c>
      <c r="B209" s="21"/>
      <c r="C209" s="10" t="s">
        <v>210</v>
      </c>
      <c r="D209" s="21"/>
      <c r="E209" s="70">
        <v>198317</v>
      </c>
      <c r="G209" s="66">
        <f>(E209/$AV209)</f>
        <v>17.321774827495851</v>
      </c>
      <c r="I209" s="66">
        <f>IF(G$219,G209/G$219*100,0)</f>
        <v>59.116740437294254</v>
      </c>
      <c r="K209" s="70">
        <v>1394511</v>
      </c>
      <c r="M209" s="66">
        <f>(K209/$AV209)</f>
        <v>121.80199144030047</v>
      </c>
      <c r="O209" s="66">
        <f>IF(M$219,M209/M$219*100,0)</f>
        <v>83.966015933859666</v>
      </c>
      <c r="Q209" s="70">
        <v>2592791</v>
      </c>
      <c r="S209" s="66">
        <f>(Q209/$AV209)</f>
        <v>226.46440737182286</v>
      </c>
      <c r="U209" s="66">
        <f>IF(S$219,S209/S$219*100,0)</f>
        <v>99.159823177817657</v>
      </c>
      <c r="W209" s="70">
        <v>35538</v>
      </c>
      <c r="Y209" s="70">
        <f>(E209+K209+Q209)</f>
        <v>4185619</v>
      </c>
      <c r="AB209" s="70">
        <v>1496976</v>
      </c>
      <c r="AD209" s="71">
        <f>IF($Y209,AB209/$Y209*100,0)</f>
        <v>35.764745907355639</v>
      </c>
      <c r="AF209" s="70">
        <v>1251426</v>
      </c>
      <c r="AH209" s="71">
        <f>IF($Y209,AF209/$Y209*100,0)</f>
        <v>29.898230106466926</v>
      </c>
      <c r="AJ209" s="70">
        <v>0</v>
      </c>
      <c r="AL209" s="71">
        <f>IF($Y209,AJ209/$Y209*100,0)</f>
        <v>0</v>
      </c>
      <c r="AN209" s="70">
        <v>445029</v>
      </c>
      <c r="AP209" s="70">
        <v>422658.80423000001</v>
      </c>
      <c r="AR209" s="70">
        <v>316583.23577000003</v>
      </c>
      <c r="AS209" s="21"/>
      <c r="AT209" s="10">
        <v>88</v>
      </c>
      <c r="AU209" s="21"/>
      <c r="AV209" s="96">
        <v>11449</v>
      </c>
      <c r="AW209" s="21"/>
      <c r="AX209" s="96">
        <f>IF(E209,AV209,0)</f>
        <v>11449</v>
      </c>
      <c r="AY209" s="21"/>
      <c r="AZ209" s="96">
        <f>IF(K209,AV209,0)</f>
        <v>11449</v>
      </c>
      <c r="BA209" s="21"/>
      <c r="BB209" s="96">
        <f>IF(Q209,AV209,0)</f>
        <v>11449</v>
      </c>
    </row>
    <row r="210" spans="1:54" ht="8.4" customHeight="1" x14ac:dyDescent="0.3">
      <c r="A210" s="10">
        <v>89</v>
      </c>
      <c r="B210" s="21"/>
      <c r="C210" s="10" t="s">
        <v>211</v>
      </c>
      <c r="D210" s="21"/>
      <c r="E210" s="70">
        <v>476773</v>
      </c>
      <c r="G210" s="66">
        <f>(E210/$AV210)</f>
        <v>11.535202748475758</v>
      </c>
      <c r="I210" s="66">
        <f>IF(G$219,G210/G$219*100,0)</f>
        <v>39.367997423147891</v>
      </c>
      <c r="K210" s="70">
        <v>14372364</v>
      </c>
      <c r="M210" s="66">
        <f>(K210/$AV210)</f>
        <v>347.72970095809541</v>
      </c>
      <c r="O210" s="66">
        <f>IF(M$219,M210/M$219*100,0)</f>
        <v>239.71264563136825</v>
      </c>
      <c r="Q210" s="70">
        <v>10853839</v>
      </c>
      <c r="S210" s="66">
        <f>(Q210/$AV210)</f>
        <v>262.60135004354981</v>
      </c>
      <c r="U210" s="66">
        <f>IF(S$219,S210/S$219*100,0)</f>
        <v>114.98276368798818</v>
      </c>
      <c r="W210" s="70">
        <v>268719</v>
      </c>
      <c r="Y210" s="70">
        <f>(E210+K210+Q210)</f>
        <v>25702976</v>
      </c>
      <c r="AB210" s="70">
        <v>7708140</v>
      </c>
      <c r="AD210" s="71">
        <f>IF($Y210,AB210/$Y210*100,0)</f>
        <v>29.989289956151381</v>
      </c>
      <c r="AF210" s="70">
        <v>5084495</v>
      </c>
      <c r="AH210" s="71">
        <f>IF($Y210,AF210/$Y210*100,0)</f>
        <v>19.781736558443662</v>
      </c>
      <c r="AJ210" s="70">
        <v>288591</v>
      </c>
      <c r="AL210" s="71">
        <f>IF($Y210,AJ210/$Y210*100,0)</f>
        <v>1.1227921622772399</v>
      </c>
      <c r="AN210" s="70">
        <v>10087714</v>
      </c>
      <c r="AP210" s="70">
        <v>932442.93141000008</v>
      </c>
      <c r="AR210" s="70">
        <v>1734766.31859</v>
      </c>
      <c r="AS210" s="21"/>
      <c r="AT210" s="10">
        <v>89</v>
      </c>
      <c r="AU210" s="21"/>
      <c r="AV210" s="96">
        <v>41332</v>
      </c>
      <c r="AW210" s="21"/>
      <c r="AX210" s="96">
        <f>IF(E210,AV210,0)</f>
        <v>41332</v>
      </c>
      <c r="AY210" s="21"/>
      <c r="AZ210" s="96">
        <f>IF(K210,AV210,0)</f>
        <v>41332</v>
      </c>
      <c r="BA210" s="21"/>
      <c r="BB210" s="96">
        <f>IF(Q210,AV210,0)</f>
        <v>41332</v>
      </c>
    </row>
    <row r="211" spans="1:54" ht="8.4" customHeight="1" x14ac:dyDescent="0.3">
      <c r="A211" s="10">
        <v>90</v>
      </c>
      <c r="B211" s="21"/>
      <c r="C211" s="10" t="s">
        <v>212</v>
      </c>
      <c r="D211" s="21"/>
      <c r="E211" s="100">
        <v>352086</v>
      </c>
      <c r="G211" s="66">
        <f>(E211/$AV211)</f>
        <v>8.816256009615385</v>
      </c>
      <c r="I211" s="66">
        <f>IF(G$219,G211/G$219*100,0)</f>
        <v>30.088621018318289</v>
      </c>
      <c r="K211" s="100">
        <v>4766049</v>
      </c>
      <c r="M211" s="66">
        <f>(K211/$AV211)</f>
        <v>119.34217247596153</v>
      </c>
      <c r="O211" s="66">
        <f>IF(M$219,M211/M$219*100,0)</f>
        <v>82.270303114128581</v>
      </c>
      <c r="Q211" s="100">
        <v>6094785</v>
      </c>
      <c r="S211" s="66">
        <f>(Q211/$AV211)</f>
        <v>152.61380709134616</v>
      </c>
      <c r="U211" s="66">
        <f>IF(S$219,S211/S$219*100,0)</f>
        <v>66.823560935228699</v>
      </c>
      <c r="W211" s="100">
        <v>477464</v>
      </c>
      <c r="Y211" s="100">
        <f>(E211+K211+Q211)</f>
        <v>11212920</v>
      </c>
      <c r="AB211" s="100">
        <v>3908332</v>
      </c>
      <c r="AD211" s="71">
        <f>IF($Y211,AB211/$Y211*100,0)</f>
        <v>34.855612989301626</v>
      </c>
      <c r="AF211" s="100">
        <v>2378233</v>
      </c>
      <c r="AH211" s="71">
        <f>IF($Y211,AF211/$Y211*100,0)</f>
        <v>21.209756245473972</v>
      </c>
      <c r="AJ211" s="100">
        <v>89885</v>
      </c>
      <c r="AL211" s="71">
        <f>IF($Y211,AJ211/$Y211*100,0)</f>
        <v>0.80161991702428981</v>
      </c>
      <c r="AN211" s="100">
        <v>2043214</v>
      </c>
      <c r="AP211" s="70">
        <v>667071.19692100002</v>
      </c>
      <c r="AR211" s="70">
        <v>408705.96307899995</v>
      </c>
      <c r="AS211" s="21"/>
      <c r="AT211" s="10">
        <v>90</v>
      </c>
      <c r="AU211" s="21"/>
      <c r="AV211" s="96">
        <v>39936</v>
      </c>
      <c r="AW211" s="21"/>
      <c r="AX211" s="96">
        <f>IF(E211,AV211,0)</f>
        <v>39936</v>
      </c>
      <c r="AY211" s="21"/>
      <c r="AZ211" s="96">
        <f>IF(K211,AV211,0)</f>
        <v>39936</v>
      </c>
      <c r="BA211" s="21"/>
      <c r="BB211" s="96">
        <f>IF(Q211,AV211,0)</f>
        <v>39936</v>
      </c>
    </row>
    <row r="212" spans="1:54" ht="8.4" customHeight="1" x14ac:dyDescent="0.3">
      <c r="B212" s="21"/>
      <c r="D212" s="21"/>
      <c r="Y212" s="131"/>
      <c r="AS212" s="21"/>
      <c r="AT212" s="21"/>
      <c r="AU212" s="21"/>
      <c r="AV212" s="27"/>
      <c r="AW212" s="21"/>
      <c r="AX212" s="21"/>
      <c r="AY212" s="21"/>
      <c r="AZ212" s="21"/>
      <c r="BA212" s="21"/>
      <c r="BB212" s="21"/>
    </row>
    <row r="213" spans="1:54" ht="8.4" customHeight="1" x14ac:dyDescent="0.3">
      <c r="A213" s="10">
        <v>91</v>
      </c>
      <c r="B213" s="21"/>
      <c r="C213" s="10" t="s">
        <v>213</v>
      </c>
      <c r="D213" s="21"/>
      <c r="E213" s="70">
        <v>501865</v>
      </c>
      <c r="G213" s="66">
        <f>(E213/$AV213)</f>
        <v>9.3952299829642243</v>
      </c>
      <c r="I213" s="66">
        <f>IF(G$219,G213/G$219*100,0)</f>
        <v>32.064576394904861</v>
      </c>
      <c r="K213" s="70">
        <v>15804511</v>
      </c>
      <c r="M213" s="66">
        <f>(K213/$AV213)</f>
        <v>295.8704345058689</v>
      </c>
      <c r="O213" s="66">
        <f>IF(M$219,M213/M$219*100,0)</f>
        <v>203.96268832972444</v>
      </c>
      <c r="Q213" s="70">
        <v>9130280</v>
      </c>
      <c r="S213" s="66">
        <f>(Q213/$AV213)</f>
        <v>170.92461201490161</v>
      </c>
      <c r="U213" s="66">
        <f>IF(S$219,S213/S$219*100,0)</f>
        <v>74.841139501039052</v>
      </c>
      <c r="W213" s="70">
        <v>295966</v>
      </c>
      <c r="Y213" s="70">
        <f>(E213+K213+Q213)</f>
        <v>25436656</v>
      </c>
      <c r="AB213" s="70">
        <v>7269918</v>
      </c>
      <c r="AD213" s="71">
        <f>IF($Y213,AB213/$Y213*100,0)</f>
        <v>28.580478503149152</v>
      </c>
      <c r="AF213" s="70">
        <v>4856040</v>
      </c>
      <c r="AH213" s="71">
        <f>IF($Y213,AF213/$Y213*100,0)</f>
        <v>19.090716955876591</v>
      </c>
      <c r="AJ213" s="70">
        <v>0</v>
      </c>
      <c r="AL213" s="71">
        <f>IF($Y213,AJ213/$Y213*100,0)</f>
        <v>0</v>
      </c>
      <c r="AN213" s="70">
        <v>9934965</v>
      </c>
      <c r="AP213" s="70">
        <v>1062274.8759999999</v>
      </c>
      <c r="AR213" s="70">
        <v>1113607.6740000001</v>
      </c>
      <c r="AS213" s="21"/>
      <c r="AT213" s="10">
        <v>91</v>
      </c>
      <c r="AU213" s="21"/>
      <c r="AV213" s="96">
        <v>53417</v>
      </c>
      <c r="AW213" s="21"/>
      <c r="AX213" s="96">
        <f>IF(E213,AV213,0)</f>
        <v>53417</v>
      </c>
      <c r="AY213" s="21"/>
      <c r="AZ213" s="96">
        <f>IF(K213,AV213,0)</f>
        <v>53417</v>
      </c>
      <c r="BA213" s="21"/>
      <c r="BB213" s="96">
        <f>IF(Q213,AV213,0)</f>
        <v>53417</v>
      </c>
    </row>
    <row r="214" spans="1:54" ht="8.4" customHeight="1" x14ac:dyDescent="0.3">
      <c r="A214" s="10">
        <v>92</v>
      </c>
      <c r="B214" s="21"/>
      <c r="C214" s="10" t="s">
        <v>214</v>
      </c>
      <c r="D214" s="21"/>
      <c r="E214" s="70">
        <v>180411</v>
      </c>
      <c r="G214" s="66">
        <f>(E214/$AV214)</f>
        <v>10.081642917015927</v>
      </c>
      <c r="I214" s="66">
        <f>IF(G$219,G214/G$219*100,0)</f>
        <v>34.407205580380904</v>
      </c>
      <c r="K214" s="70">
        <v>2891915</v>
      </c>
      <c r="M214" s="66">
        <f>(K214/$AV214)</f>
        <v>161.60463816708577</v>
      </c>
      <c r="O214" s="66">
        <f>IF(M$219,M214/M$219*100,0)</f>
        <v>111.40456295391483</v>
      </c>
      <c r="Q214" s="70">
        <v>4252680</v>
      </c>
      <c r="S214" s="66">
        <f>(Q214/$AV214)</f>
        <v>237.64626990779547</v>
      </c>
      <c r="U214" s="66">
        <f>IF(S$219,S214/S$219*100,0)</f>
        <v>104.05591932260931</v>
      </c>
      <c r="W214" s="70">
        <v>75971</v>
      </c>
      <c r="Y214" s="70">
        <f>(E214+K214+Q214)</f>
        <v>7325006</v>
      </c>
      <c r="AB214" s="70">
        <v>2629121</v>
      </c>
      <c r="AD214" s="71">
        <f>IF($Y214,AB214/$Y214*100,0)</f>
        <v>35.892407460144057</v>
      </c>
      <c r="AF214" s="70">
        <v>1499868</v>
      </c>
      <c r="AH214" s="71">
        <f>IF($Y214,AF214/$Y214*100,0)</f>
        <v>20.475996879729518</v>
      </c>
      <c r="AJ214" s="70">
        <v>4346</v>
      </c>
      <c r="AL214" s="71">
        <f>IF($Y214,AJ214/$Y214*100,0)</f>
        <v>5.933100942169877E-2</v>
      </c>
      <c r="AN214" s="70">
        <v>1530287</v>
      </c>
      <c r="AP214" s="70">
        <v>558156.99673000001</v>
      </c>
      <c r="AR214" s="70">
        <v>508195.25327000004</v>
      </c>
      <c r="AS214" s="21"/>
      <c r="AT214" s="10">
        <v>92</v>
      </c>
      <c r="AU214" s="21"/>
      <c r="AV214" s="96">
        <v>17895</v>
      </c>
      <c r="AW214" s="21"/>
      <c r="AX214" s="96">
        <f>IF(E214,AV214,0)</f>
        <v>17895</v>
      </c>
      <c r="AY214" s="21"/>
      <c r="AZ214" s="96">
        <f>IF(K214,AV214,0)</f>
        <v>17895</v>
      </c>
      <c r="BA214" s="21"/>
      <c r="BB214" s="96">
        <f>IF(Q214,AV214,0)</f>
        <v>17895</v>
      </c>
    </row>
    <row r="215" spans="1:54" ht="8.4" customHeight="1" x14ac:dyDescent="0.3">
      <c r="A215" s="10">
        <v>93</v>
      </c>
      <c r="B215" s="21"/>
      <c r="C215" s="10" t="s">
        <v>215</v>
      </c>
      <c r="D215" s="21"/>
      <c r="E215" s="70">
        <v>514631</v>
      </c>
      <c r="G215" s="66">
        <f>(E215/$AV215)</f>
        <v>13.631887052341598</v>
      </c>
      <c r="I215" s="66">
        <f>IF(G$219,G215/G$219*100,0)</f>
        <v>46.523681122132039</v>
      </c>
      <c r="K215" s="70">
        <v>5163977</v>
      </c>
      <c r="M215" s="66">
        <f>(K215/$AV215)</f>
        <v>136.78684573002755</v>
      </c>
      <c r="O215" s="66">
        <f>IF(M$219,M215/M$219*100,0)</f>
        <v>94.296048301799132</v>
      </c>
      <c r="Q215" s="70">
        <v>12112874</v>
      </c>
      <c r="S215" s="66">
        <f>(Q215/$AV215)</f>
        <v>320.85383555838104</v>
      </c>
      <c r="U215" s="66">
        <f>IF(S$219,S215/S$219*100,0)</f>
        <v>140.48922728796205</v>
      </c>
      <c r="W215" s="70">
        <v>372724</v>
      </c>
      <c r="Y215" s="70">
        <f>(E215+K215+Q215)</f>
        <v>17791482</v>
      </c>
      <c r="AB215" s="70">
        <v>7090134</v>
      </c>
      <c r="AD215" s="71">
        <f>IF($Y215,AB215/$Y215*100,0)</f>
        <v>39.851283889672594</v>
      </c>
      <c r="AF215" s="70">
        <v>6080045</v>
      </c>
      <c r="AH215" s="71">
        <f>IF($Y215,AF215/$Y215*100,0)</f>
        <v>34.173909739503436</v>
      </c>
      <c r="AJ215" s="70">
        <v>0</v>
      </c>
      <c r="AL215" s="71">
        <f>IF($Y215,AJ215/$Y215*100,0)</f>
        <v>0</v>
      </c>
      <c r="AN215" s="70">
        <v>1720542</v>
      </c>
      <c r="AP215" s="70">
        <v>1198918.7834669999</v>
      </c>
      <c r="AR215" s="70">
        <v>1780994.4665330001</v>
      </c>
      <c r="AS215" s="21"/>
      <c r="AT215" s="10">
        <v>93</v>
      </c>
      <c r="AU215" s="21"/>
      <c r="AV215" s="96">
        <v>37752</v>
      </c>
      <c r="AW215" s="21"/>
      <c r="AX215" s="96">
        <f>IF(E215,AV215,0)</f>
        <v>37752</v>
      </c>
      <c r="AY215" s="21"/>
      <c r="AZ215" s="96">
        <f>IF(K215,AV215,0)</f>
        <v>37752</v>
      </c>
      <c r="BA215" s="21"/>
      <c r="BB215" s="96">
        <f>IF(Q215,AV215,0)</f>
        <v>37752</v>
      </c>
    </row>
    <row r="216" spans="1:54" ht="8.4" customHeight="1" x14ac:dyDescent="0.3">
      <c r="A216" s="10">
        <v>94</v>
      </c>
      <c r="B216" s="21"/>
      <c r="C216" s="10" t="s">
        <v>216</v>
      </c>
      <c r="D216" s="21"/>
      <c r="E216" s="70">
        <v>380588</v>
      </c>
      <c r="G216" s="66">
        <f>(E216/$AV216)</f>
        <v>13.363342696629214</v>
      </c>
      <c r="I216" s="66">
        <f>IF(G$219,G216/G$219*100,0)</f>
        <v>45.607177638473459</v>
      </c>
      <c r="K216" s="70">
        <v>16856631</v>
      </c>
      <c r="M216" s="66">
        <f>(K216/$AV216)</f>
        <v>591.87608848314608</v>
      </c>
      <c r="O216" s="66">
        <f>IF(M$219,M216/M$219*100,0)</f>
        <v>408.01859221493021</v>
      </c>
      <c r="Q216" s="70">
        <v>7434370</v>
      </c>
      <c r="S216" s="66">
        <f>(Q216/$AV216)</f>
        <v>261.03827247191009</v>
      </c>
      <c r="U216" s="66">
        <f>IF(S$219,S216/S$219*100,0)</f>
        <v>114.29835372963863</v>
      </c>
      <c r="W216" s="70">
        <v>129724</v>
      </c>
      <c r="Y216" s="70">
        <f>(E216+K216+Q216)</f>
        <v>24671589</v>
      </c>
      <c r="AB216" s="70">
        <v>7104561</v>
      </c>
      <c r="AD216" s="71">
        <f>IF($Y216,AB216/$Y216*100,0)</f>
        <v>28.796527860447092</v>
      </c>
      <c r="AF216" s="70">
        <v>3385190</v>
      </c>
      <c r="AH216" s="71">
        <f>IF($Y216,AF216/$Y216*100,0)</f>
        <v>13.721005161037661</v>
      </c>
      <c r="AJ216" s="70">
        <v>57146</v>
      </c>
      <c r="AL216" s="71">
        <f>IF($Y216,AJ216/$Y216*100,0)</f>
        <v>0.23162675091580034</v>
      </c>
      <c r="AN216" s="70">
        <v>13484896</v>
      </c>
      <c r="AP216" s="70">
        <v>684629.8615900001</v>
      </c>
      <c r="AR216" s="70">
        <v>695067.36841</v>
      </c>
      <c r="AS216" s="21"/>
      <c r="AT216" s="10">
        <v>94</v>
      </c>
      <c r="AU216" s="21"/>
      <c r="AV216" s="96">
        <v>28480</v>
      </c>
      <c r="AW216" s="21"/>
      <c r="AX216" s="96">
        <f>IF(E216,AV216,0)</f>
        <v>28480</v>
      </c>
      <c r="AY216" s="21"/>
      <c r="AZ216" s="96">
        <f>IF(K216,AV216,0)</f>
        <v>28480</v>
      </c>
      <c r="BA216" s="21"/>
      <c r="BB216" s="96">
        <f>IF(Q216,AV216,0)</f>
        <v>28480</v>
      </c>
    </row>
    <row r="217" spans="1:54" ht="8.4" customHeight="1" x14ac:dyDescent="0.3">
      <c r="A217" s="30">
        <v>95</v>
      </c>
      <c r="B217" s="21"/>
      <c r="C217" s="10" t="s">
        <v>217</v>
      </c>
      <c r="D217" s="21"/>
      <c r="E217" s="75">
        <v>1641589</v>
      </c>
      <c r="G217" s="66">
        <f>(E217/$AV217)</f>
        <v>23.651634561355483</v>
      </c>
      <c r="I217" s="66">
        <f>IF(G$219,G217/G$219*100,0)</f>
        <v>80.719646526170905</v>
      </c>
      <c r="K217" s="75">
        <v>4977270</v>
      </c>
      <c r="M217" s="66">
        <f>(K217/$AV217)</f>
        <v>71.711354762487929</v>
      </c>
      <c r="O217" s="66">
        <f>IF(M$219,M217/M$219*100,0)</f>
        <v>49.435289894886395</v>
      </c>
      <c r="Q217" s="75">
        <v>7589270</v>
      </c>
      <c r="S217" s="66">
        <f>(Q217/$AV217)</f>
        <v>109.34444652556658</v>
      </c>
      <c r="U217" s="66">
        <f>IF(S$219,S217/S$219*100,0)</f>
        <v>47.877616216969273</v>
      </c>
      <c r="W217" s="75">
        <v>1436658</v>
      </c>
      <c r="Y217" s="75">
        <f>(E217+K217+Q217)</f>
        <v>14208129</v>
      </c>
      <c r="AB217" s="75">
        <v>3581827</v>
      </c>
      <c r="AD217" s="71">
        <f>IF($Y217,AB217/$Y217*100,0)</f>
        <v>25.209702136009604</v>
      </c>
      <c r="AF217" s="75">
        <v>3082528</v>
      </c>
      <c r="AH217" s="71">
        <f>IF($Y217,AF217/$Y217*100,0)</f>
        <v>21.695523738558396</v>
      </c>
      <c r="AJ217" s="75">
        <v>0</v>
      </c>
      <c r="AL217" s="71">
        <f>IF($Y217,AJ217/$Y217*100,0)</f>
        <v>0</v>
      </c>
      <c r="AN217" s="75">
        <v>1550719</v>
      </c>
      <c r="AP217" s="75">
        <v>540181.884494</v>
      </c>
      <c r="AR217" s="75">
        <v>241815.485506</v>
      </c>
      <c r="AS217" s="21"/>
      <c r="AT217" s="30">
        <v>95</v>
      </c>
      <c r="AU217" s="21"/>
      <c r="AV217" s="106">
        <v>69407</v>
      </c>
      <c r="AW217" s="21"/>
      <c r="AX217" s="106">
        <f>IF(E217,AV217,0)</f>
        <v>69407</v>
      </c>
      <c r="AY217" s="21"/>
      <c r="AZ217" s="106">
        <f>IF(K217,AV217,0)</f>
        <v>69407</v>
      </c>
      <c r="BA217" s="21"/>
      <c r="BB217" s="106">
        <f>IF(Q217,AV217,0)</f>
        <v>69407</v>
      </c>
    </row>
    <row r="218" spans="1:54" ht="8.4" customHeight="1" x14ac:dyDescent="0.3">
      <c r="B218" s="21"/>
      <c r="D218" s="21"/>
      <c r="AS218" s="21"/>
      <c r="AT218" s="21"/>
      <c r="AU218" s="21"/>
      <c r="AV218" s="21"/>
      <c r="AW218" s="21"/>
      <c r="AX218" s="21"/>
      <c r="AY218" s="21"/>
      <c r="AZ218" s="21"/>
      <c r="BA218" s="21"/>
      <c r="BB218" s="21"/>
    </row>
    <row r="219" spans="1:54" ht="8.4" customHeight="1" x14ac:dyDescent="0.3">
      <c r="A219" s="30">
        <f>A217</f>
        <v>95</v>
      </c>
      <c r="B219" s="21"/>
      <c r="C219" s="18" t="s">
        <v>65</v>
      </c>
      <c r="D219" s="21"/>
      <c r="E219" s="76">
        <f>SUM(E89:E217)</f>
        <v>171661690</v>
      </c>
      <c r="G219" s="79">
        <f>IF(E219=0,0,IF(ISNONTEXT(H219),E219/$AV219,E219/AX219))</f>
        <v>29.300963989835058</v>
      </c>
      <c r="H219" s="276"/>
      <c r="I219" s="71">
        <f>IF(G$219,G219/G$219*100,0)</f>
        <v>100</v>
      </c>
      <c r="K219" s="76">
        <f>SUM(K89:K217)</f>
        <v>849850075</v>
      </c>
      <c r="M219" s="79">
        <f>IF(K219=0,0,IF(ISNONTEXT(N219),K219/$AV219,K219/AZ219))</f>
        <v>145.06105843612295</v>
      </c>
      <c r="N219" s="276"/>
      <c r="O219" s="71">
        <f>IF(M$219,M219/M$219*100,0)</f>
        <v>100</v>
      </c>
      <c r="Q219" s="76">
        <f>SUM(Q89:Q217)</f>
        <v>1337998685</v>
      </c>
      <c r="S219" s="79">
        <f>IF(Q219=0,0,IF(ISNONTEXT(T219),Q219/$AV219,Q219/BB219))</f>
        <v>228.38323033888145</v>
      </c>
      <c r="T219" s="276"/>
      <c r="U219" s="71">
        <f>IF(S$219,S219/S$219*100,0)</f>
        <v>100</v>
      </c>
      <c r="W219" s="76">
        <f>SUM(W89:W217)</f>
        <v>117886272</v>
      </c>
      <c r="Y219" s="76">
        <f>SUM(Y89:Y217)</f>
        <v>2359510450</v>
      </c>
      <c r="AB219" s="76">
        <f>SUM(AB89:AB217)</f>
        <v>526700003</v>
      </c>
      <c r="AD219" s="71">
        <f>IF($Y219,AB219/$Y219*100,0)</f>
        <v>22.322427222138387</v>
      </c>
      <c r="AF219" s="76">
        <f>SUM(AF89:AF217)</f>
        <v>345923747</v>
      </c>
      <c r="AH219" s="71">
        <f>IF($Y219,AF219/$Y219*100,0)</f>
        <v>14.660827079617301</v>
      </c>
      <c r="AJ219" s="76">
        <f>SUM(AJ89:AJ217)</f>
        <v>45441898</v>
      </c>
      <c r="AL219" s="71">
        <f>IF($Y219,AJ219/$Y219*100,0)</f>
        <v>1.9259036551416844</v>
      </c>
      <c r="AN219" s="76">
        <f>SUM(AN89:AN217)</f>
        <v>371685919</v>
      </c>
      <c r="AP219" s="126">
        <f>SUM(AP89:AP217)</f>
        <v>78264314.386430994</v>
      </c>
      <c r="AR219" s="126">
        <f>SUM(AR89:AR217)</f>
        <v>56575480.543568999</v>
      </c>
      <c r="AS219" s="21"/>
      <c r="AT219" s="30">
        <f>AT217</f>
        <v>95</v>
      </c>
      <c r="AU219" s="21"/>
      <c r="AV219" s="106">
        <f>SUM(AV89:AV217)</f>
        <v>5858568</v>
      </c>
      <c r="AW219" s="21"/>
      <c r="AX219" s="106">
        <f>SUM(AX89:AX217)</f>
        <v>5858568</v>
      </c>
      <c r="AY219" s="21"/>
      <c r="AZ219" s="106">
        <f>SUM(AZ89:AZ217)</f>
        <v>5858568</v>
      </c>
      <c r="BA219" s="21"/>
      <c r="BB219" s="106">
        <f>SUM(BB89:BB217)</f>
        <v>5858568</v>
      </c>
    </row>
    <row r="220" spans="1:54" ht="8.4"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row>
    <row r="221" spans="1:54" ht="8.4"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row>
    <row r="222" spans="1:54" ht="8.4"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row>
    <row r="223" spans="1:54" ht="8.4"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row>
    <row r="224" spans="1:54" ht="8.4"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row>
    <row r="225" spans="1:54" ht="8.4"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row>
    <row r="226" spans="1:54" ht="8.4" customHeight="1" x14ac:dyDescent="0.3">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V226" s="21"/>
      <c r="AW226" s="21"/>
      <c r="AX226" s="21"/>
      <c r="AY226" s="21"/>
      <c r="AZ226" s="21"/>
      <c r="BA226" s="21"/>
      <c r="BB226" s="21"/>
    </row>
    <row r="227" spans="1:54" s="8" customFormat="1" ht="10.5" customHeight="1" x14ac:dyDescent="0.3">
      <c r="A227" s="8">
        <v>92</v>
      </c>
      <c r="AU227" s="11">
        <v>93</v>
      </c>
    </row>
    <row r="228" spans="1:54" s="8" customFormat="1" ht="10.5" customHeight="1" x14ac:dyDescent="0.3">
      <c r="Y228" s="11" t="s">
        <v>42</v>
      </c>
      <c r="AB228" s="38" t="s">
        <v>43</v>
      </c>
      <c r="AT228" s="11" t="s">
        <v>501</v>
      </c>
    </row>
    <row r="229" spans="1:54" s="8" customFormat="1" ht="10.5" customHeight="1" x14ac:dyDescent="0.3">
      <c r="A229" s="12"/>
      <c r="Y229" s="11" t="s">
        <v>502</v>
      </c>
      <c r="AB229" s="38" t="s">
        <v>393</v>
      </c>
      <c r="AT229" s="11" t="s">
        <v>219</v>
      </c>
    </row>
    <row r="230" spans="1:54" s="8" customFormat="1" ht="10.5" customHeight="1" x14ac:dyDescent="0.3">
      <c r="A230" s="13"/>
      <c r="Y230" s="11" t="s">
        <v>48</v>
      </c>
      <c r="AB230" s="14" t="s">
        <v>49</v>
      </c>
    </row>
    <row r="231" spans="1:54" ht="14.25" customHeight="1" x14ac:dyDescent="0.3">
      <c r="E231" s="16" t="s">
        <v>366</v>
      </c>
      <c r="F231" s="16"/>
      <c r="G231" s="16"/>
      <c r="H231" s="16"/>
      <c r="I231" s="16"/>
      <c r="K231" s="16" t="s">
        <v>503</v>
      </c>
      <c r="L231" s="16"/>
      <c r="M231" s="16"/>
      <c r="N231" s="16"/>
      <c r="O231" s="16"/>
      <c r="Q231" s="16" t="s">
        <v>504</v>
      </c>
      <c r="R231" s="16"/>
      <c r="S231" s="16"/>
      <c r="T231" s="16"/>
      <c r="U231" s="16"/>
      <c r="V231" s="16"/>
      <c r="W231" s="16"/>
      <c r="AB231" s="16" t="s">
        <v>505</v>
      </c>
      <c r="AC231" s="16"/>
      <c r="AD231" s="16"/>
      <c r="AE231" s="16"/>
      <c r="AF231" s="16"/>
      <c r="AG231" s="16"/>
      <c r="AH231" s="16"/>
      <c r="AI231" s="16"/>
      <c r="AJ231" s="16"/>
      <c r="AK231" s="16"/>
      <c r="AL231" s="16"/>
      <c r="AM231" s="16"/>
      <c r="AN231" s="16"/>
    </row>
    <row r="232" spans="1:54" ht="9.6" customHeight="1" x14ac:dyDescent="0.3"/>
    <row r="233" spans="1:54" ht="9.6" customHeight="1" x14ac:dyDescent="0.3">
      <c r="AF233" s="16" t="s">
        <v>398</v>
      </c>
      <c r="AG233" s="16"/>
      <c r="AH233" s="16"/>
      <c r="AI233" s="16"/>
      <c r="AJ233" s="16"/>
      <c r="AK233" s="16"/>
      <c r="AL233" s="16"/>
      <c r="AP233" s="124" t="s">
        <v>298</v>
      </c>
      <c r="AQ233" s="16"/>
      <c r="AR233" s="16"/>
    </row>
    <row r="234" spans="1:54" ht="9.6" customHeight="1" x14ac:dyDescent="0.3">
      <c r="AP234" s="17" t="s">
        <v>506</v>
      </c>
      <c r="AQ234" s="17"/>
      <c r="AR234" s="17"/>
    </row>
    <row r="235" spans="1:54" ht="9.6" customHeight="1" x14ac:dyDescent="0.3">
      <c r="W235" s="19" t="s">
        <v>298</v>
      </c>
      <c r="AB235" s="16" t="s">
        <v>433</v>
      </c>
      <c r="AC235" s="16"/>
      <c r="AD235" s="16"/>
      <c r="AF235" s="16" t="s">
        <v>59</v>
      </c>
      <c r="AG235" s="16"/>
      <c r="AH235" s="16"/>
      <c r="AJ235" s="16" t="s">
        <v>60</v>
      </c>
      <c r="AK235" s="16"/>
      <c r="AL235" s="16"/>
      <c r="AP235" s="16" t="s">
        <v>507</v>
      </c>
      <c r="AQ235" s="16"/>
      <c r="AR235" s="16"/>
    </row>
    <row r="236" spans="1:54" ht="9.6" customHeight="1" x14ac:dyDescent="0.3">
      <c r="W236" s="18" t="s">
        <v>508</v>
      </c>
      <c r="AZ236" s="17" t="s">
        <v>509</v>
      </c>
      <c r="BB236" s="10" t="s">
        <v>510</v>
      </c>
    </row>
    <row r="237" spans="1:54" ht="9.6" customHeight="1" x14ac:dyDescent="0.3">
      <c r="I237" s="18" t="s">
        <v>64</v>
      </c>
      <c r="O237" s="18" t="s">
        <v>64</v>
      </c>
      <c r="U237" s="18" t="s">
        <v>64</v>
      </c>
      <c r="W237" s="10" t="s">
        <v>511</v>
      </c>
      <c r="AD237" s="18" t="s">
        <v>273</v>
      </c>
      <c r="AH237" s="18" t="s">
        <v>273</v>
      </c>
      <c r="AL237" s="18" t="s">
        <v>273</v>
      </c>
      <c r="AN237" s="18" t="s">
        <v>410</v>
      </c>
      <c r="AZ237" s="18" t="s">
        <v>512</v>
      </c>
      <c r="BB237" s="18" t="s">
        <v>513</v>
      </c>
    </row>
    <row r="238" spans="1:54" ht="9.6" customHeight="1" x14ac:dyDescent="0.3">
      <c r="A238" s="19" t="s">
        <v>71</v>
      </c>
      <c r="C238" s="19" t="s">
        <v>73</v>
      </c>
      <c r="E238" s="19" t="s">
        <v>74</v>
      </c>
      <c r="G238" s="19" t="s">
        <v>436</v>
      </c>
      <c r="I238" s="19" t="s">
        <v>80</v>
      </c>
      <c r="K238" s="19" t="s">
        <v>74</v>
      </c>
      <c r="M238" s="19" t="s">
        <v>436</v>
      </c>
      <c r="O238" s="19" t="s">
        <v>80</v>
      </c>
      <c r="Q238" s="19" t="s">
        <v>74</v>
      </c>
      <c r="S238" s="19" t="s">
        <v>436</v>
      </c>
      <c r="U238" s="19" t="s">
        <v>80</v>
      </c>
      <c r="W238" s="125" t="s">
        <v>514</v>
      </c>
      <c r="Y238" s="19" t="s">
        <v>65</v>
      </c>
      <c r="AB238" s="19" t="s">
        <v>74</v>
      </c>
      <c r="AD238" s="19" t="s">
        <v>374</v>
      </c>
      <c r="AF238" s="19" t="s">
        <v>74</v>
      </c>
      <c r="AH238" s="19" t="s">
        <v>374</v>
      </c>
      <c r="AJ238" s="19" t="s">
        <v>74</v>
      </c>
      <c r="AL238" s="19" t="s">
        <v>374</v>
      </c>
      <c r="AN238" s="19" t="s">
        <v>419</v>
      </c>
      <c r="AP238" s="19" t="s">
        <v>311</v>
      </c>
      <c r="AR238" s="19" t="s">
        <v>312</v>
      </c>
      <c r="AT238" s="19" t="s">
        <v>71</v>
      </c>
      <c r="AX238" s="111" t="s">
        <v>366</v>
      </c>
      <c r="AZ238" s="111" t="s">
        <v>469</v>
      </c>
      <c r="BB238" s="111" t="s">
        <v>515</v>
      </c>
    </row>
    <row r="239" spans="1:54" ht="8.85" customHeight="1" x14ac:dyDescent="0.3"/>
    <row r="240" spans="1:54" ht="8.85" customHeight="1" x14ac:dyDescent="0.3">
      <c r="B240" s="10" t="s">
        <v>291</v>
      </c>
    </row>
    <row r="241" spans="1:54" ht="8.85" customHeight="1" x14ac:dyDescent="0.3">
      <c r="A241" s="10">
        <v>1</v>
      </c>
      <c r="B241" s="18"/>
      <c r="C241" s="10" t="s">
        <v>220</v>
      </c>
      <c r="D241" s="21"/>
      <c r="E241" s="64">
        <v>0</v>
      </c>
      <c r="G241" s="65">
        <f>(E241/$AV241)</f>
        <v>0</v>
      </c>
      <c r="I241" s="66">
        <f>IF(G$287,G241/G$287*100,0)</f>
        <v>0</v>
      </c>
      <c r="K241" s="64">
        <v>0</v>
      </c>
      <c r="M241" s="65">
        <f>(K241/$AV241)</f>
        <v>0</v>
      </c>
      <c r="O241" s="66">
        <f>IF(M$287,M241/M$287*100,0)</f>
        <v>0</v>
      </c>
      <c r="Q241" s="64">
        <v>4281</v>
      </c>
      <c r="S241" s="65">
        <f>(Q241/$AV241)</f>
        <v>0.52264680747161518</v>
      </c>
      <c r="U241" s="66">
        <f>IF(S$287,S241/S$287*100,0)</f>
        <v>14.163230770077059</v>
      </c>
      <c r="W241" s="64">
        <v>4281</v>
      </c>
      <c r="Y241" s="64">
        <f>(E241+K241+Q241)</f>
        <v>4281</v>
      </c>
      <c r="AB241" s="64">
        <v>0</v>
      </c>
      <c r="AD241" s="66">
        <f>IF($Y241,AB241/$Y241*100,0)</f>
        <v>0</v>
      </c>
      <c r="AF241" s="64">
        <v>0</v>
      </c>
      <c r="AH241" s="66">
        <f>IF($Y241,AF241/$Y241*100,0)</f>
        <v>0</v>
      </c>
      <c r="AJ241" s="64">
        <v>0</v>
      </c>
      <c r="AL241" s="66">
        <f>IF($Y241,AJ241/$Y241*100,0)</f>
        <v>0</v>
      </c>
      <c r="AN241" s="64">
        <v>0</v>
      </c>
      <c r="AP241" s="64">
        <v>0</v>
      </c>
      <c r="AR241" s="64">
        <v>0</v>
      </c>
      <c r="AS241" s="21"/>
      <c r="AT241" s="10">
        <v>1</v>
      </c>
      <c r="AU241" s="21"/>
      <c r="AV241" s="96">
        <v>8191</v>
      </c>
      <c r="AW241" s="21"/>
      <c r="AX241" s="96">
        <f>IF(E241,AV241,0)</f>
        <v>0</v>
      </c>
      <c r="AY241" s="21"/>
      <c r="AZ241" s="96">
        <f>IF(K241,AV241,0)</f>
        <v>0</v>
      </c>
      <c r="BA241" s="21"/>
      <c r="BB241" s="96">
        <f>IF(Q241,AV241,0)</f>
        <v>8191</v>
      </c>
    </row>
    <row r="242" spans="1:54" ht="8.85" customHeight="1" x14ac:dyDescent="0.3">
      <c r="A242" s="10">
        <v>2</v>
      </c>
      <c r="B242" s="18"/>
      <c r="C242" s="10" t="s">
        <v>221</v>
      </c>
      <c r="D242" s="21"/>
      <c r="E242" s="70">
        <v>0</v>
      </c>
      <c r="G242" s="66">
        <f>(E242/$AV242)</f>
        <v>0</v>
      </c>
      <c r="I242" s="66">
        <f>IF(G$287,G242/G$287*100,0)</f>
        <v>0</v>
      </c>
      <c r="K242" s="70">
        <v>0</v>
      </c>
      <c r="M242" s="66">
        <f>(K242/$AV242)</f>
        <v>0</v>
      </c>
      <c r="O242" s="66">
        <f>IF(M$287,M242/M$287*100,0)</f>
        <v>0</v>
      </c>
      <c r="Q242" s="70">
        <v>0</v>
      </c>
      <c r="S242" s="66">
        <f>(Q242/$AV242)</f>
        <v>0</v>
      </c>
      <c r="U242" s="66">
        <f>IF(S$287,S242/S$287*100,0)</f>
        <v>0</v>
      </c>
      <c r="W242" s="70">
        <v>0</v>
      </c>
      <c r="Y242" s="70">
        <f>(E242+K242+Q242)</f>
        <v>0</v>
      </c>
      <c r="AB242" s="70">
        <v>0</v>
      </c>
      <c r="AD242" s="66">
        <f>IF($Y242,AB242/$Y242*100,0)</f>
        <v>0</v>
      </c>
      <c r="AF242" s="70">
        <v>0</v>
      </c>
      <c r="AH242" s="66">
        <f>IF($Y242,AF242/$Y242*100,0)</f>
        <v>0</v>
      </c>
      <c r="AJ242" s="70">
        <v>0</v>
      </c>
      <c r="AL242" s="66">
        <f>IF($Y242,AJ242/$Y242*100,0)</f>
        <v>0</v>
      </c>
      <c r="AN242" s="70">
        <v>0</v>
      </c>
      <c r="AP242" s="70">
        <v>0</v>
      </c>
      <c r="AR242" s="70">
        <v>0</v>
      </c>
      <c r="AS242" s="21"/>
      <c r="AT242" s="10">
        <v>2</v>
      </c>
      <c r="AU242" s="21"/>
      <c r="AV242" s="96">
        <v>7225</v>
      </c>
      <c r="AW242" s="21"/>
      <c r="AX242" s="96">
        <f>IF(E242,AV242,0)</f>
        <v>0</v>
      </c>
      <c r="AY242" s="21"/>
      <c r="AZ242" s="96">
        <f>IF(K242,AV242,0)</f>
        <v>0</v>
      </c>
      <c r="BA242" s="21"/>
      <c r="BB242" s="96">
        <f>IF(Q242,AV242,0)</f>
        <v>0</v>
      </c>
    </row>
    <row r="243" spans="1:54" ht="8.85" customHeight="1" x14ac:dyDescent="0.3">
      <c r="A243" s="10">
        <v>3</v>
      </c>
      <c r="B243" s="18"/>
      <c r="C243" s="10" t="s">
        <v>135</v>
      </c>
      <c r="D243" s="21"/>
      <c r="E243" s="70">
        <v>0</v>
      </c>
      <c r="G243" s="66">
        <f>(E243/$AV243)</f>
        <v>0</v>
      </c>
      <c r="I243" s="66">
        <f>IF(G$287,G243/G$287*100,0)</f>
        <v>0</v>
      </c>
      <c r="K243" s="70">
        <v>0</v>
      </c>
      <c r="M243" s="66">
        <f>(K243/$AV243)</f>
        <v>0</v>
      </c>
      <c r="O243" s="66">
        <f>IF(M$287,M243/M$287*100,0)</f>
        <v>0</v>
      </c>
      <c r="Q243" s="70">
        <v>19373</v>
      </c>
      <c r="S243" s="66">
        <f>(Q243/$AV243)</f>
        <v>3.138852883992223</v>
      </c>
      <c r="U243" s="66">
        <f>IF(S$287,S243/S$287*100,0)</f>
        <v>85.059924051517683</v>
      </c>
      <c r="W243" s="70">
        <v>19373</v>
      </c>
      <c r="Y243" s="70">
        <f>(E243+K243+Q243)</f>
        <v>19373</v>
      </c>
      <c r="AB243" s="70">
        <v>0</v>
      </c>
      <c r="AD243" s="66">
        <f>IF($Y243,AB243/$Y243*100,0)</f>
        <v>0</v>
      </c>
      <c r="AF243" s="70">
        <v>0</v>
      </c>
      <c r="AH243" s="66">
        <f>IF($Y243,AF243/$Y243*100,0)</f>
        <v>0</v>
      </c>
      <c r="AJ243" s="70">
        <v>0</v>
      </c>
      <c r="AL243" s="66">
        <f>IF($Y243,AJ243/$Y243*100,0)</f>
        <v>0</v>
      </c>
      <c r="AN243" s="70">
        <v>0</v>
      </c>
      <c r="AP243" s="70">
        <v>0</v>
      </c>
      <c r="AR243" s="70">
        <v>0</v>
      </c>
      <c r="AS243" s="21"/>
      <c r="AT243" s="10">
        <v>3</v>
      </c>
      <c r="AU243" s="21"/>
      <c r="AV243" s="96">
        <v>6172</v>
      </c>
      <c r="AW243" s="21"/>
      <c r="AX243" s="96">
        <f>IF(E243,AV243,0)</f>
        <v>0</v>
      </c>
      <c r="AY243" s="21"/>
      <c r="AZ243" s="96">
        <f>IF(K243,AV243,0)</f>
        <v>0</v>
      </c>
      <c r="BA243" s="21"/>
      <c r="BB243" s="96">
        <f>IF(Q243,AV243,0)</f>
        <v>6172</v>
      </c>
    </row>
    <row r="244" spans="1:54" ht="8.85" customHeight="1" x14ac:dyDescent="0.3">
      <c r="A244" s="10">
        <v>4</v>
      </c>
      <c r="B244" s="18"/>
      <c r="C244" s="10" t="s">
        <v>222</v>
      </c>
      <c r="D244" s="21"/>
      <c r="E244" s="70">
        <v>0</v>
      </c>
      <c r="G244" s="66">
        <f>(E244/$AV244)</f>
        <v>0</v>
      </c>
      <c r="I244" s="66">
        <f>IF(G$287,G244/G$287*100,0)</f>
        <v>0</v>
      </c>
      <c r="K244" s="70">
        <v>0</v>
      </c>
      <c r="M244" s="66">
        <f>(K244/$AV244)</f>
        <v>0</v>
      </c>
      <c r="O244" s="66">
        <f>IF(M$287,M244/M$287*100,0)</f>
        <v>0</v>
      </c>
      <c r="Q244" s="70">
        <v>17844</v>
      </c>
      <c r="S244" s="66">
        <f>(Q244/$AV244)</f>
        <v>4.263799283154122</v>
      </c>
      <c r="U244" s="66">
        <f>IF(S$287,S244/S$287*100,0)</f>
        <v>115.54490019128394</v>
      </c>
      <c r="W244" s="70">
        <v>17844</v>
      </c>
      <c r="Y244" s="70">
        <f>(E244+K244+Q244)</f>
        <v>17844</v>
      </c>
      <c r="AB244" s="70">
        <v>0</v>
      </c>
      <c r="AD244" s="66">
        <f>IF($Y244,AB244/$Y244*100,0)</f>
        <v>0</v>
      </c>
      <c r="AF244" s="70">
        <v>0</v>
      </c>
      <c r="AH244" s="66">
        <f>IF($Y244,AF244/$Y244*100,0)</f>
        <v>0</v>
      </c>
      <c r="AJ244" s="70">
        <v>0</v>
      </c>
      <c r="AL244" s="66">
        <f>IF($Y244,AJ244/$Y244*100,0)</f>
        <v>0</v>
      </c>
      <c r="AN244" s="70">
        <v>0</v>
      </c>
      <c r="AP244" s="70">
        <v>0</v>
      </c>
      <c r="AR244" s="70">
        <v>0</v>
      </c>
      <c r="AS244" s="21"/>
      <c r="AT244" s="10">
        <v>4</v>
      </c>
      <c r="AU244" s="21"/>
      <c r="AV244" s="96">
        <v>4185</v>
      </c>
      <c r="AW244" s="21"/>
      <c r="AX244" s="96">
        <f>IF(E244,AV244,0)</f>
        <v>0</v>
      </c>
      <c r="AY244" s="21"/>
      <c r="AZ244" s="96">
        <f>IF(K244,AV244,0)</f>
        <v>0</v>
      </c>
      <c r="BA244" s="21"/>
      <c r="BB244" s="96">
        <f>IF(Q244,AV244,0)</f>
        <v>4185</v>
      </c>
    </row>
    <row r="245" spans="1:54" ht="8.85" customHeight="1" x14ac:dyDescent="0.3">
      <c r="A245" s="10">
        <v>5</v>
      </c>
      <c r="B245" s="18"/>
      <c r="C245" s="10" t="s">
        <v>223</v>
      </c>
      <c r="D245" s="21"/>
      <c r="E245" s="70">
        <v>0</v>
      </c>
      <c r="G245" s="71">
        <f>(E245/$AV245)</f>
        <v>0</v>
      </c>
      <c r="I245" s="71">
        <f>IF(G$287,G245/G$287*100,0)</f>
        <v>0</v>
      </c>
      <c r="K245" s="70">
        <v>0</v>
      </c>
      <c r="M245" s="71">
        <f>(K245/$AV245)</f>
        <v>0</v>
      </c>
      <c r="O245" s="71">
        <f>IF(M$287,M245/M$287*100,0)</f>
        <v>0</v>
      </c>
      <c r="Q245" s="70">
        <v>31123</v>
      </c>
      <c r="S245" s="66">
        <f>(Q245/$AV245)</f>
        <v>5.5438190238688989</v>
      </c>
      <c r="U245" s="66">
        <f>IF(S$287,S245/S$287*100,0)</f>
        <v>150.23221621202168</v>
      </c>
      <c r="W245" s="70">
        <v>31123</v>
      </c>
      <c r="Y245" s="70">
        <f>(E245+K245+Q245)</f>
        <v>31123</v>
      </c>
      <c r="AB245" s="70">
        <v>0</v>
      </c>
      <c r="AD245" s="71">
        <f>IF($Y245,AB245/$Y245*100,0)</f>
        <v>0</v>
      </c>
      <c r="AF245" s="70">
        <v>0</v>
      </c>
      <c r="AH245" s="71">
        <f>IF($Y245,AF245/$Y245*100,0)</f>
        <v>0</v>
      </c>
      <c r="AJ245" s="70">
        <v>0</v>
      </c>
      <c r="AL245" s="71">
        <f>IF($Y245,AJ245/$Y245*100,0)</f>
        <v>0</v>
      </c>
      <c r="AN245" s="70">
        <v>0</v>
      </c>
      <c r="AP245" s="70">
        <v>0</v>
      </c>
      <c r="AR245" s="70">
        <v>0</v>
      </c>
      <c r="AS245" s="21"/>
      <c r="AT245" s="10">
        <v>5</v>
      </c>
      <c r="AU245" s="21"/>
      <c r="AV245" s="96">
        <v>5614</v>
      </c>
      <c r="AW245" s="21"/>
      <c r="AX245" s="96">
        <f>IF(E245,AV245,0)</f>
        <v>0</v>
      </c>
      <c r="AY245" s="21"/>
      <c r="AZ245" s="96">
        <f>IF(K245,AV245,0)</f>
        <v>0</v>
      </c>
      <c r="BA245" s="21"/>
      <c r="BB245" s="96">
        <f>IF(Q245,AV245,0)</f>
        <v>5614</v>
      </c>
    </row>
    <row r="246" spans="1:54" ht="8.85" customHeight="1" x14ac:dyDescent="0.3">
      <c r="A246" s="41"/>
      <c r="D246" s="21"/>
      <c r="AS246" s="21"/>
      <c r="AT246" s="29"/>
      <c r="AU246" s="21"/>
      <c r="AV246" s="27"/>
      <c r="AW246" s="21"/>
      <c r="AX246" s="21"/>
      <c r="AY246" s="21"/>
      <c r="AZ246" s="21"/>
      <c r="BA246" s="21"/>
      <c r="BB246" s="21"/>
    </row>
    <row r="247" spans="1:54" ht="8.85" customHeight="1" x14ac:dyDescent="0.3">
      <c r="A247" s="10">
        <v>6</v>
      </c>
      <c r="B247" s="18"/>
      <c r="C247" s="10" t="s">
        <v>224</v>
      </c>
      <c r="D247" s="21"/>
      <c r="E247" s="70">
        <v>0</v>
      </c>
      <c r="G247" s="71">
        <f>(E247/$AV247)</f>
        <v>0</v>
      </c>
      <c r="I247" s="71">
        <f>IF(G$287,G247/G$287*100,0)</f>
        <v>0</v>
      </c>
      <c r="K247" s="70">
        <v>0</v>
      </c>
      <c r="M247" s="71">
        <f>(K247/$AV247)</f>
        <v>0</v>
      </c>
      <c r="O247" s="71">
        <f>IF(M$287,M247/M$287*100,0)</f>
        <v>0</v>
      </c>
      <c r="Q247" s="70">
        <v>25238</v>
      </c>
      <c r="S247" s="66">
        <f>(Q247/$AV247)</f>
        <v>0.59216330361332703</v>
      </c>
      <c r="U247" s="66">
        <f>IF(S$287,S247/S$287*100,0)</f>
        <v>16.047061615510298</v>
      </c>
      <c r="W247" s="70">
        <v>25238</v>
      </c>
      <c r="Y247" s="70">
        <f>(E247+K247+Q247)</f>
        <v>25238</v>
      </c>
      <c r="AB247" s="70">
        <v>0</v>
      </c>
      <c r="AD247" s="71">
        <f>IF($Y247,AB247/$Y247*100,0)</f>
        <v>0</v>
      </c>
      <c r="AF247" s="70">
        <v>0</v>
      </c>
      <c r="AH247" s="71">
        <f>IF($Y247,AF247/$Y247*100,0)</f>
        <v>0</v>
      </c>
      <c r="AJ247" s="70">
        <v>0</v>
      </c>
      <c r="AL247" s="71">
        <f>IF($Y247,AJ247/$Y247*100,0)</f>
        <v>0</v>
      </c>
      <c r="AN247" s="70">
        <v>0</v>
      </c>
      <c r="AP247" s="70">
        <v>0</v>
      </c>
      <c r="AR247" s="70">
        <v>0</v>
      </c>
      <c r="AS247" s="21"/>
      <c r="AT247" s="10">
        <v>6</v>
      </c>
      <c r="AU247" s="21"/>
      <c r="AV247" s="96">
        <v>42620</v>
      </c>
      <c r="AW247" s="21"/>
      <c r="AX247" s="96">
        <f>IF(E247,AV247,0)</f>
        <v>0</v>
      </c>
      <c r="AY247" s="21"/>
      <c r="AZ247" s="96">
        <f>IF(K247,AV247,0)</f>
        <v>0</v>
      </c>
      <c r="BA247" s="21"/>
      <c r="BB247" s="96">
        <f>IF(Q247,AV247,0)</f>
        <v>42620</v>
      </c>
    </row>
    <row r="248" spans="1:54" ht="8.85" customHeight="1" x14ac:dyDescent="0.3">
      <c r="A248" s="10">
        <v>7</v>
      </c>
      <c r="B248" s="18"/>
      <c r="C248" s="10" t="s">
        <v>225</v>
      </c>
      <c r="D248" s="21"/>
      <c r="E248" s="70">
        <v>0</v>
      </c>
      <c r="G248" s="71">
        <f>(E248/$AV248)</f>
        <v>0</v>
      </c>
      <c r="I248" s="71">
        <f>IF(G$287,G248/G$287*100,0)</f>
        <v>0</v>
      </c>
      <c r="K248" s="70">
        <v>0</v>
      </c>
      <c r="M248" s="71">
        <f>(K248/$AV248)</f>
        <v>0</v>
      </c>
      <c r="O248" s="71">
        <f>IF(M$287,M248/M$287*100,0)</f>
        <v>0</v>
      </c>
      <c r="Q248" s="70">
        <v>0</v>
      </c>
      <c r="S248" s="66">
        <f>(Q248/$AV248)</f>
        <v>0</v>
      </c>
      <c r="U248" s="66">
        <f>IF(S$287,S248/S$287*100,0)</f>
        <v>0</v>
      </c>
      <c r="W248" s="70">
        <v>0</v>
      </c>
      <c r="Y248" s="70">
        <f>(E248+K248+Q248)</f>
        <v>0</v>
      </c>
      <c r="AB248" s="70">
        <v>0</v>
      </c>
      <c r="AD248" s="71">
        <f>IF($Y248,AB248/$Y248*100,0)</f>
        <v>0</v>
      </c>
      <c r="AF248" s="70">
        <v>0</v>
      </c>
      <c r="AH248" s="71">
        <f>IF($Y248,AF248/$Y248*100,0)</f>
        <v>0</v>
      </c>
      <c r="AJ248" s="70">
        <v>0</v>
      </c>
      <c r="AL248" s="71">
        <f>IF($Y248,AJ248/$Y248*100,0)</f>
        <v>0</v>
      </c>
      <c r="AN248" s="70">
        <v>0</v>
      </c>
      <c r="AP248" s="70">
        <v>0</v>
      </c>
      <c r="AR248" s="70">
        <v>0</v>
      </c>
      <c r="AS248" s="21"/>
      <c r="AT248" s="10">
        <v>7</v>
      </c>
      <c r="AU248" s="21"/>
      <c r="AV248" s="96">
        <v>3621</v>
      </c>
      <c r="AW248" s="21"/>
      <c r="AX248" s="96">
        <f>IF(E248,AV248,0)</f>
        <v>0</v>
      </c>
      <c r="AY248" s="21"/>
      <c r="AZ248" s="96">
        <f>IF(K248,AV248,0)</f>
        <v>0</v>
      </c>
      <c r="BA248" s="21"/>
      <c r="BB248" s="96">
        <f>IF(Q248,AV248,0)</f>
        <v>0</v>
      </c>
    </row>
    <row r="249" spans="1:54" ht="8.85" customHeight="1" x14ac:dyDescent="0.3">
      <c r="A249" s="10">
        <v>8</v>
      </c>
      <c r="B249" s="18"/>
      <c r="C249" s="10" t="s">
        <v>226</v>
      </c>
      <c r="D249" s="21"/>
      <c r="E249" s="70">
        <v>0</v>
      </c>
      <c r="G249" s="71">
        <f>(E249/$AV249)</f>
        <v>0</v>
      </c>
      <c r="I249" s="71">
        <f>IF(G$287,G249/G$287*100,0)</f>
        <v>0</v>
      </c>
      <c r="K249" s="70">
        <v>0</v>
      </c>
      <c r="M249" s="71">
        <f>(K249/$AV249)</f>
        <v>0</v>
      </c>
      <c r="O249" s="71">
        <f>IF(M$287,M249/M$287*100,0)</f>
        <v>0</v>
      </c>
      <c r="Q249" s="70">
        <v>3271</v>
      </c>
      <c r="S249" s="66">
        <f>(Q249/$AV249)</f>
        <v>0.60084496693607636</v>
      </c>
      <c r="U249" s="66">
        <f>IF(S$287,S249/S$287*100,0)</f>
        <v>16.282326424077777</v>
      </c>
      <c r="W249" s="70">
        <v>3271</v>
      </c>
      <c r="Y249" s="70">
        <f>(E249+K249+Q249)</f>
        <v>3271</v>
      </c>
      <c r="AB249" s="70">
        <v>0</v>
      </c>
      <c r="AD249" s="71">
        <f>IF($Y249,AB249/$Y249*100,0)</f>
        <v>0</v>
      </c>
      <c r="AF249" s="70">
        <v>0</v>
      </c>
      <c r="AH249" s="71">
        <f>IF($Y249,AF249/$Y249*100,0)</f>
        <v>0</v>
      </c>
      <c r="AJ249" s="70">
        <v>0</v>
      </c>
      <c r="AL249" s="71">
        <f>IF($Y249,AJ249/$Y249*100,0)</f>
        <v>0</v>
      </c>
      <c r="AN249" s="70">
        <v>0</v>
      </c>
      <c r="AP249" s="70">
        <v>0</v>
      </c>
      <c r="AR249" s="70">
        <v>0</v>
      </c>
      <c r="AS249" s="21"/>
      <c r="AT249" s="10">
        <v>8</v>
      </c>
      <c r="AU249" s="21"/>
      <c r="AV249" s="96">
        <v>5444</v>
      </c>
      <c r="AW249" s="21"/>
      <c r="AX249" s="96">
        <f>IF(E249,AV249,0)</f>
        <v>0</v>
      </c>
      <c r="AY249" s="21"/>
      <c r="AZ249" s="96">
        <f>IF(K249,AV249,0)</f>
        <v>0</v>
      </c>
      <c r="BA249" s="21"/>
      <c r="BB249" s="96">
        <f>IF(Q249,AV249,0)</f>
        <v>5444</v>
      </c>
    </row>
    <row r="250" spans="1:54" ht="8.85" customHeight="1" x14ac:dyDescent="0.3">
      <c r="A250" s="10">
        <v>9</v>
      </c>
      <c r="B250" s="18"/>
      <c r="C250" s="10" t="s">
        <v>227</v>
      </c>
      <c r="D250" s="21"/>
      <c r="E250" s="70">
        <v>0</v>
      </c>
      <c r="G250" s="71">
        <f>(E250/$AV250)</f>
        <v>0</v>
      </c>
      <c r="I250" s="71">
        <f>IF(G$287,G250/G$287*100,0)</f>
        <v>0</v>
      </c>
      <c r="K250" s="70">
        <v>0</v>
      </c>
      <c r="M250" s="71">
        <f>(K250/$AV250)</f>
        <v>0</v>
      </c>
      <c r="O250" s="71">
        <f>IF(M$287,M250/M$287*100,0)</f>
        <v>0</v>
      </c>
      <c r="Q250" s="70">
        <v>0</v>
      </c>
      <c r="S250" s="66">
        <f>(Q250/$AV250)</f>
        <v>0</v>
      </c>
      <c r="U250" s="66">
        <f>IF(S$287,S250/S$287*100,0)</f>
        <v>0</v>
      </c>
      <c r="W250" s="70">
        <v>0</v>
      </c>
      <c r="Y250" s="70">
        <f>(E250+K250+Q250)</f>
        <v>0</v>
      </c>
      <c r="AB250" s="70">
        <v>0</v>
      </c>
      <c r="AD250" s="71">
        <f>IF($Y250,AB250/$Y250*100,0)</f>
        <v>0</v>
      </c>
      <c r="AF250" s="70">
        <v>0</v>
      </c>
      <c r="AH250" s="71">
        <f>IF($Y250,AF250/$Y250*100,0)</f>
        <v>0</v>
      </c>
      <c r="AJ250" s="70">
        <v>0</v>
      </c>
      <c r="AL250" s="71">
        <f>IF($Y250,AJ250/$Y250*100,0)</f>
        <v>0</v>
      </c>
      <c r="AN250" s="70">
        <v>0</v>
      </c>
      <c r="AP250" s="70">
        <v>0</v>
      </c>
      <c r="AR250" s="70">
        <v>0</v>
      </c>
      <c r="AS250" s="21"/>
      <c r="AT250" s="10">
        <v>9</v>
      </c>
      <c r="AU250" s="21"/>
      <c r="AV250" s="96">
        <v>5644</v>
      </c>
      <c r="AW250" s="21"/>
      <c r="AX250" s="96">
        <f>IF(E250,AV250,0)</f>
        <v>0</v>
      </c>
      <c r="AY250" s="21"/>
      <c r="AZ250" s="96">
        <f>IF(K250,AV250,0)</f>
        <v>0</v>
      </c>
      <c r="BA250" s="21"/>
      <c r="BB250" s="96">
        <f>IF(Q250,AV250,0)</f>
        <v>0</v>
      </c>
    </row>
    <row r="251" spans="1:54" ht="8.85" customHeight="1" x14ac:dyDescent="0.3">
      <c r="A251" s="10">
        <v>10</v>
      </c>
      <c r="B251" s="18"/>
      <c r="C251" s="10" t="s">
        <v>228</v>
      </c>
      <c r="D251" s="21"/>
      <c r="E251" s="70">
        <v>0</v>
      </c>
      <c r="G251" s="71">
        <f>(E251/$AV251)</f>
        <v>0</v>
      </c>
      <c r="I251" s="71">
        <f>IF(G$287,G251/G$287*100,0)</f>
        <v>0</v>
      </c>
      <c r="K251" s="70">
        <v>0</v>
      </c>
      <c r="M251" s="71">
        <f>(K251/$AV251)</f>
        <v>0</v>
      </c>
      <c r="O251" s="71">
        <f>IF(M$287,M251/M$287*100,0)</f>
        <v>0</v>
      </c>
      <c r="Q251" s="70">
        <v>1505</v>
      </c>
      <c r="S251" s="66">
        <f>(Q251/$AV251)</f>
        <v>0.40774857762124084</v>
      </c>
      <c r="U251" s="66">
        <f>IF(S$287,S251/S$287*100,0)</f>
        <v>11.049598157803638</v>
      </c>
      <c r="W251" s="70">
        <v>1505</v>
      </c>
      <c r="Y251" s="70">
        <f>(E251+K251+Q251)</f>
        <v>1505</v>
      </c>
      <c r="AB251" s="70">
        <v>0</v>
      </c>
      <c r="AD251" s="71">
        <f>IF($Y251,AB251/$Y251*100,0)</f>
        <v>0</v>
      </c>
      <c r="AF251" s="70">
        <v>0</v>
      </c>
      <c r="AH251" s="71">
        <f>IF($Y251,AF251/$Y251*100,0)</f>
        <v>0</v>
      </c>
      <c r="AJ251" s="70">
        <v>0</v>
      </c>
      <c r="AL251" s="71">
        <f>IF($Y251,AJ251/$Y251*100,0)</f>
        <v>0</v>
      </c>
      <c r="AN251" s="70">
        <v>0</v>
      </c>
      <c r="AP251" s="70">
        <v>0</v>
      </c>
      <c r="AR251" s="70">
        <v>0</v>
      </c>
      <c r="AS251" s="21"/>
      <c r="AT251" s="10">
        <v>10</v>
      </c>
      <c r="AU251" s="21"/>
      <c r="AV251" s="96">
        <v>3691</v>
      </c>
      <c r="AW251" s="21"/>
      <c r="AX251" s="96">
        <f>IF(E251,AV251,0)</f>
        <v>0</v>
      </c>
      <c r="AY251" s="21"/>
      <c r="AZ251" s="96">
        <f>IF(K251,AV251,0)</f>
        <v>0</v>
      </c>
      <c r="BA251" s="21"/>
      <c r="BB251" s="96">
        <f>IF(Q251,AV251,0)</f>
        <v>3691</v>
      </c>
    </row>
    <row r="252" spans="1:54" ht="8.85" customHeight="1" x14ac:dyDescent="0.3">
      <c r="A252" s="41"/>
      <c r="D252" s="21"/>
      <c r="AS252" s="21"/>
      <c r="AT252" s="29"/>
      <c r="AU252" s="21"/>
      <c r="AV252" s="27"/>
      <c r="AW252" s="21"/>
      <c r="AX252" s="21"/>
      <c r="AY252" s="21"/>
      <c r="AZ252" s="21"/>
      <c r="BA252" s="21"/>
      <c r="BB252" s="21"/>
    </row>
    <row r="253" spans="1:54" ht="8.85" customHeight="1" x14ac:dyDescent="0.3">
      <c r="A253" s="10">
        <v>11</v>
      </c>
      <c r="B253" s="18"/>
      <c r="C253" s="10" t="s">
        <v>229</v>
      </c>
      <c r="D253" s="21"/>
      <c r="E253" s="70">
        <v>0</v>
      </c>
      <c r="G253" s="71">
        <f>(E253/$AV253)</f>
        <v>0</v>
      </c>
      <c r="I253" s="71">
        <f>IF(G$287,G253/G$287*100,0)</f>
        <v>0</v>
      </c>
      <c r="K253" s="70">
        <v>0</v>
      </c>
      <c r="M253" s="71">
        <f>(K253/$AV253)</f>
        <v>0</v>
      </c>
      <c r="O253" s="71">
        <f>IF(M$287,M253/M$287*100,0)</f>
        <v>0</v>
      </c>
      <c r="Q253" s="70">
        <v>65236</v>
      </c>
      <c r="S253" s="66">
        <f>(Q253/$AV253)</f>
        <v>3.1004229836984933</v>
      </c>
      <c r="U253" s="66">
        <f>IF(S$287,S253/S$287*100,0)</f>
        <v>84.018510350046427</v>
      </c>
      <c r="W253" s="70">
        <v>60742</v>
      </c>
      <c r="Y253" s="70">
        <f>(E253+K253+Q253)</f>
        <v>65236</v>
      </c>
      <c r="AB253" s="70">
        <v>0</v>
      </c>
      <c r="AD253" s="71">
        <f>IF($Y253,AB253/$Y253*100,0)</f>
        <v>0</v>
      </c>
      <c r="AF253" s="70">
        <v>0</v>
      </c>
      <c r="AH253" s="71">
        <f>IF($Y253,AF253/$Y253*100,0)</f>
        <v>0</v>
      </c>
      <c r="AJ253" s="70">
        <v>0</v>
      </c>
      <c r="AL253" s="71">
        <f>IF($Y253,AJ253/$Y253*100,0)</f>
        <v>0</v>
      </c>
      <c r="AN253" s="70">
        <v>0</v>
      </c>
      <c r="AP253" s="70">
        <v>0</v>
      </c>
      <c r="AR253" s="70">
        <v>0</v>
      </c>
      <c r="AS253" s="21"/>
      <c r="AT253" s="10">
        <v>11</v>
      </c>
      <c r="AU253" s="21"/>
      <c r="AV253" s="96">
        <v>21041</v>
      </c>
      <c r="AW253" s="21"/>
      <c r="AX253" s="96">
        <f>IF(E253,AV253,0)</f>
        <v>0</v>
      </c>
      <c r="AY253" s="21"/>
      <c r="AZ253" s="96">
        <f>IF(K253,AV253,0)</f>
        <v>0</v>
      </c>
      <c r="BA253" s="21"/>
      <c r="BB253" s="96">
        <f>IF(Q253,AV253,0)</f>
        <v>21041</v>
      </c>
    </row>
    <row r="254" spans="1:54" ht="8.85" customHeight="1" x14ac:dyDescent="0.3">
      <c r="A254" s="10">
        <v>12</v>
      </c>
      <c r="B254" s="18"/>
      <c r="C254" s="10" t="s">
        <v>230</v>
      </c>
      <c r="D254" s="21"/>
      <c r="E254" s="70">
        <v>0</v>
      </c>
      <c r="G254" s="71">
        <f>(E254/$AV254)</f>
        <v>0</v>
      </c>
      <c r="I254" s="71">
        <f>IF(G$287,G254/G$287*100,0)</f>
        <v>0</v>
      </c>
      <c r="K254" s="70">
        <v>0</v>
      </c>
      <c r="M254" s="71">
        <f>(K254/$AV254)</f>
        <v>0</v>
      </c>
      <c r="O254" s="71">
        <f>IF(M$287,M254/M$287*100,0)</f>
        <v>0</v>
      </c>
      <c r="Q254" s="70">
        <v>6586</v>
      </c>
      <c r="S254" s="66">
        <f>(Q254/$AV254)</f>
        <v>1.6956745623069001</v>
      </c>
      <c r="U254" s="66">
        <f>IF(S$287,S254/S$287*100,0)</f>
        <v>45.95116586109895</v>
      </c>
      <c r="W254" s="70">
        <v>6586</v>
      </c>
      <c r="Y254" s="70">
        <f>(E254+K254+Q254)</f>
        <v>6586</v>
      </c>
      <c r="AB254" s="70">
        <v>0</v>
      </c>
      <c r="AD254" s="71">
        <f>IF($Y254,AB254/$Y254*100,0)</f>
        <v>0</v>
      </c>
      <c r="AF254" s="70">
        <v>0</v>
      </c>
      <c r="AH254" s="71">
        <f>IF($Y254,AF254/$Y254*100,0)</f>
        <v>0</v>
      </c>
      <c r="AJ254" s="70">
        <v>0</v>
      </c>
      <c r="AL254" s="71">
        <f>IF($Y254,AJ254/$Y254*100,0)</f>
        <v>0</v>
      </c>
      <c r="AN254" s="70">
        <v>0</v>
      </c>
      <c r="AP254" s="70">
        <v>0</v>
      </c>
      <c r="AR254" s="70">
        <v>0</v>
      </c>
      <c r="AS254" s="21"/>
      <c r="AT254" s="10">
        <v>12</v>
      </c>
      <c r="AU254" s="21"/>
      <c r="AV254" s="96">
        <v>3884</v>
      </c>
      <c r="AW254" s="21"/>
      <c r="AX254" s="96">
        <f>IF(E254,AV254,0)</f>
        <v>0</v>
      </c>
      <c r="AY254" s="21"/>
      <c r="AZ254" s="96">
        <f>IF(K254,AV254,0)</f>
        <v>0</v>
      </c>
      <c r="BA254" s="21"/>
      <c r="BB254" s="96">
        <f>IF(Q254,AV254,0)</f>
        <v>3884</v>
      </c>
    </row>
    <row r="255" spans="1:54" ht="8.85" customHeight="1" x14ac:dyDescent="0.3">
      <c r="A255" s="10">
        <v>13</v>
      </c>
      <c r="B255" s="18"/>
      <c r="C255" s="10" t="s">
        <v>231</v>
      </c>
      <c r="D255" s="21"/>
      <c r="E255" s="70">
        <v>0</v>
      </c>
      <c r="G255" s="71">
        <f>(E255/$AV255)</f>
        <v>0</v>
      </c>
      <c r="I255" s="71">
        <f>IF(G$287,G255/G$287*100,0)</f>
        <v>0</v>
      </c>
      <c r="K255" s="70">
        <v>0</v>
      </c>
      <c r="M255" s="71">
        <f>(K255/$AV255)</f>
        <v>0</v>
      </c>
      <c r="O255" s="71">
        <f>IF(M$287,M255/M$287*100,0)</f>
        <v>0</v>
      </c>
      <c r="Q255" s="70">
        <v>23917</v>
      </c>
      <c r="S255" s="66">
        <f>(Q255/$AV255)</f>
        <v>6.7523997741389046</v>
      </c>
      <c r="U255" s="66">
        <f>IF(S$287,S255/S$287*100,0)</f>
        <v>182.98360362248931</v>
      </c>
      <c r="W255" s="70">
        <v>19117</v>
      </c>
      <c r="Y255" s="70">
        <f>(E255+K255+Q255)</f>
        <v>23917</v>
      </c>
      <c r="AB255" s="70">
        <v>0</v>
      </c>
      <c r="AD255" s="71">
        <f>IF($Y255,AB255/$Y255*100,0)</f>
        <v>0</v>
      </c>
      <c r="AF255" s="70">
        <v>0</v>
      </c>
      <c r="AH255" s="71">
        <f>IF($Y255,AF255/$Y255*100,0)</f>
        <v>0</v>
      </c>
      <c r="AJ255" s="70">
        <v>0</v>
      </c>
      <c r="AL255" s="71">
        <f>IF($Y255,AJ255/$Y255*100,0)</f>
        <v>0</v>
      </c>
      <c r="AN255" s="70">
        <v>0</v>
      </c>
      <c r="AP255" s="70">
        <v>0</v>
      </c>
      <c r="AR255" s="70">
        <v>0</v>
      </c>
      <c r="AS255" s="21"/>
      <c r="AT255" s="10">
        <v>13</v>
      </c>
      <c r="AU255" s="21"/>
      <c r="AV255" s="96">
        <v>3542</v>
      </c>
      <c r="AW255" s="21"/>
      <c r="AX255" s="96">
        <f>IF(E255,AV255,0)</f>
        <v>0</v>
      </c>
      <c r="AY255" s="21"/>
      <c r="AZ255" s="96">
        <f>IF(K255,AV255,0)</f>
        <v>0</v>
      </c>
      <c r="BA255" s="21"/>
      <c r="BB255" s="96">
        <f>IF(Q255,AV255,0)</f>
        <v>3542</v>
      </c>
    </row>
    <row r="256" spans="1:54" ht="8.85" customHeight="1" x14ac:dyDescent="0.3">
      <c r="A256" s="10">
        <v>14</v>
      </c>
      <c r="B256" s="18"/>
      <c r="C256" s="10" t="s">
        <v>149</v>
      </c>
      <c r="D256" s="21"/>
      <c r="E256" s="70">
        <v>0</v>
      </c>
      <c r="G256" s="71">
        <f>(E256/$AV256)</f>
        <v>0</v>
      </c>
      <c r="I256" s="71">
        <f>IF(G$287,G256/G$287*100,0)</f>
        <v>0</v>
      </c>
      <c r="K256" s="70">
        <v>0</v>
      </c>
      <c r="M256" s="71">
        <f>(K256/$AV256)</f>
        <v>0</v>
      </c>
      <c r="O256" s="71">
        <f>IF(M$287,M256/M$287*100,0)</f>
        <v>0</v>
      </c>
      <c r="Q256" s="70">
        <v>15892</v>
      </c>
      <c r="S256" s="66">
        <f>(Q256/$AV256)</f>
        <v>0.97026680505525364</v>
      </c>
      <c r="U256" s="66">
        <f>IF(S$287,S256/S$287*100,0)</f>
        <v>26.293306439625113</v>
      </c>
      <c r="W256" s="70">
        <v>15892</v>
      </c>
      <c r="Y256" s="70">
        <f>(E256+K256+Q256)</f>
        <v>15892</v>
      </c>
      <c r="AB256" s="70">
        <v>0</v>
      </c>
      <c r="AD256" s="71">
        <f>IF($Y256,AB256/$Y256*100,0)</f>
        <v>0</v>
      </c>
      <c r="AF256" s="70">
        <v>0</v>
      </c>
      <c r="AH256" s="71">
        <f>IF($Y256,AF256/$Y256*100,0)</f>
        <v>0</v>
      </c>
      <c r="AJ256" s="70">
        <v>0</v>
      </c>
      <c r="AL256" s="71">
        <f>IF($Y256,AJ256/$Y256*100,0)</f>
        <v>0</v>
      </c>
      <c r="AN256" s="70">
        <v>0</v>
      </c>
      <c r="AP256" s="70">
        <v>0</v>
      </c>
      <c r="AR256" s="70">
        <v>0</v>
      </c>
      <c r="AS256" s="21"/>
      <c r="AT256" s="10">
        <v>14</v>
      </c>
      <c r="AU256" s="21"/>
      <c r="AV256" s="96">
        <v>16379</v>
      </c>
      <c r="AW256" s="21"/>
      <c r="AX256" s="96">
        <f>IF(E256,AV256,0)</f>
        <v>0</v>
      </c>
      <c r="AY256" s="21"/>
      <c r="AZ256" s="96">
        <f>IF(K256,AV256,0)</f>
        <v>0</v>
      </c>
      <c r="BA256" s="21"/>
      <c r="BB256" s="96">
        <f>IF(Q256,AV256,0)</f>
        <v>16379</v>
      </c>
    </row>
    <row r="257" spans="1:54" ht="8.85" customHeight="1" x14ac:dyDescent="0.3">
      <c r="A257" s="10">
        <v>15</v>
      </c>
      <c r="B257" s="18"/>
      <c r="C257" s="10" t="s">
        <v>232</v>
      </c>
      <c r="D257" s="21"/>
      <c r="E257" s="70">
        <v>0</v>
      </c>
      <c r="G257" s="71">
        <f>(E257/$AV257)</f>
        <v>0</v>
      </c>
      <c r="I257" s="71">
        <f>IF(G$287,G257/G$287*100,0)</f>
        <v>0</v>
      </c>
      <c r="K257" s="70">
        <v>0</v>
      </c>
      <c r="M257" s="71">
        <f>(K257/$AV257)</f>
        <v>0</v>
      </c>
      <c r="O257" s="71">
        <f>IF(M$287,M257/M$287*100,0)</f>
        <v>0</v>
      </c>
      <c r="Q257" s="70">
        <v>33785</v>
      </c>
      <c r="S257" s="66">
        <f>(Q257/$AV257)</f>
        <v>6.8101189276355569</v>
      </c>
      <c r="U257" s="66">
        <f>IF(S$287,S257/S$287*100,0)</f>
        <v>184.54773771675715</v>
      </c>
      <c r="W257" s="70">
        <v>33785</v>
      </c>
      <c r="Y257" s="70">
        <f>(E257+K257+Q257)</f>
        <v>33785</v>
      </c>
      <c r="AB257" s="70">
        <v>0</v>
      </c>
      <c r="AD257" s="71">
        <f>IF($Y257,AB257/$Y257*100,0)</f>
        <v>0</v>
      </c>
      <c r="AF257" s="70">
        <v>0</v>
      </c>
      <c r="AH257" s="71">
        <f>IF($Y257,AF257/$Y257*100,0)</f>
        <v>0</v>
      </c>
      <c r="AJ257" s="70">
        <v>0</v>
      </c>
      <c r="AL257" s="71">
        <f>IF($Y257,AJ257/$Y257*100,0)</f>
        <v>0</v>
      </c>
      <c r="AN257" s="70">
        <v>0</v>
      </c>
      <c r="AP257" s="70">
        <v>0</v>
      </c>
      <c r="AR257" s="70">
        <v>0</v>
      </c>
      <c r="AS257" s="21"/>
      <c r="AT257" s="10">
        <v>15</v>
      </c>
      <c r="AU257" s="21"/>
      <c r="AV257" s="96">
        <v>4961</v>
      </c>
      <c r="AW257" s="21"/>
      <c r="AX257" s="96">
        <f>IF(E257,AV257,0)</f>
        <v>0</v>
      </c>
      <c r="AY257" s="21"/>
      <c r="AZ257" s="96">
        <f>IF(K257,AV257,0)</f>
        <v>0</v>
      </c>
      <c r="BA257" s="21"/>
      <c r="BB257" s="96">
        <f>IF(Q257,AV257,0)</f>
        <v>4961</v>
      </c>
    </row>
    <row r="258" spans="1:54" ht="8.85" customHeight="1" x14ac:dyDescent="0.3">
      <c r="A258" s="41"/>
      <c r="D258" s="21"/>
      <c r="AS258" s="21"/>
      <c r="AT258" s="29"/>
      <c r="AU258" s="21"/>
      <c r="AV258" s="27"/>
      <c r="AW258" s="21"/>
      <c r="AX258" s="21"/>
      <c r="AY258" s="21"/>
      <c r="AZ258" s="21"/>
      <c r="BA258" s="21"/>
      <c r="BB258" s="21"/>
    </row>
    <row r="259" spans="1:54" ht="8.85" customHeight="1" x14ac:dyDescent="0.3">
      <c r="A259" s="10">
        <v>16</v>
      </c>
      <c r="B259" s="18"/>
      <c r="C259" s="10" t="s">
        <v>233</v>
      </c>
      <c r="D259" s="21"/>
      <c r="E259" s="70">
        <v>0</v>
      </c>
      <c r="G259" s="71">
        <f>(E259/$AV259)</f>
        <v>0</v>
      </c>
      <c r="I259" s="71">
        <f>IF(G$287,G259/G$287*100,0)</f>
        <v>0</v>
      </c>
      <c r="K259" s="70">
        <v>0</v>
      </c>
      <c r="M259" s="71">
        <f>(K259/$AV259)</f>
        <v>0</v>
      </c>
      <c r="O259" s="71">
        <f>IF(M$287,M259/M$287*100,0)</f>
        <v>0</v>
      </c>
      <c r="Q259" s="70">
        <v>0</v>
      </c>
      <c r="S259" s="66">
        <f>(Q259/$AV259)</f>
        <v>0</v>
      </c>
      <c r="U259" s="66">
        <f>IF(S$287,S259/S$287*100,0)</f>
        <v>0</v>
      </c>
      <c r="W259" s="70">
        <v>0</v>
      </c>
      <c r="Y259" s="70">
        <f>(E259+K259+Q259)</f>
        <v>0</v>
      </c>
      <c r="AB259" s="70">
        <v>0</v>
      </c>
      <c r="AD259" s="71">
        <f>IF($Y259,AB259/$Y259*100,0)</f>
        <v>0</v>
      </c>
      <c r="AF259" s="70">
        <v>0</v>
      </c>
      <c r="AH259" s="71">
        <f>IF($Y259,AF259/$Y259*100,0)</f>
        <v>0</v>
      </c>
      <c r="AJ259" s="70">
        <v>0</v>
      </c>
      <c r="AL259" s="71">
        <f>IF($Y259,AJ259/$Y259*100,0)</f>
        <v>0</v>
      </c>
      <c r="AN259" s="70">
        <v>0</v>
      </c>
      <c r="AP259" s="70">
        <v>0</v>
      </c>
      <c r="AR259" s="70">
        <v>0</v>
      </c>
      <c r="AS259" s="21"/>
      <c r="AT259" s="10">
        <v>16</v>
      </c>
      <c r="AU259" s="21"/>
      <c r="AV259" s="96">
        <v>8216</v>
      </c>
      <c r="AW259" s="21"/>
      <c r="AX259" s="96">
        <f>IF(E259,AV259,0)</f>
        <v>0</v>
      </c>
      <c r="AY259" s="21"/>
      <c r="AZ259" s="96">
        <f>IF(K259,AV259,0)</f>
        <v>0</v>
      </c>
      <c r="BA259" s="21"/>
      <c r="BB259" s="96">
        <f>IF(Q259,AV259,0)</f>
        <v>0</v>
      </c>
    </row>
    <row r="260" spans="1:54" ht="8.85" customHeight="1" x14ac:dyDescent="0.3">
      <c r="A260" s="10">
        <v>17</v>
      </c>
      <c r="B260" s="18"/>
      <c r="C260" s="10" t="s">
        <v>234</v>
      </c>
      <c r="D260" s="21"/>
      <c r="E260" s="70">
        <v>0</v>
      </c>
      <c r="G260" s="71">
        <f>(E260/$AV260)</f>
        <v>0</v>
      </c>
      <c r="I260" s="71">
        <f>IF(G$287,G260/G$287*100,0)</f>
        <v>0</v>
      </c>
      <c r="K260" s="70">
        <v>0</v>
      </c>
      <c r="M260" s="71">
        <f>(K260/$AV260)</f>
        <v>0</v>
      </c>
      <c r="O260" s="71">
        <f>IF(M$287,M260/M$287*100,0)</f>
        <v>0</v>
      </c>
      <c r="Q260" s="70">
        <v>16252</v>
      </c>
      <c r="S260" s="66">
        <f>(Q260/$AV260)</f>
        <v>1.1254847645429362</v>
      </c>
      <c r="U260" s="66">
        <f>IF(S$287,S260/S$287*100,0)</f>
        <v>30.499565328911288</v>
      </c>
      <c r="W260" s="70">
        <v>16252</v>
      </c>
      <c r="Y260" s="70">
        <f>(E260+K260+Q260)</f>
        <v>16252</v>
      </c>
      <c r="AB260" s="70">
        <v>0</v>
      </c>
      <c r="AD260" s="71">
        <f>IF($Y260,AB260/$Y260*100,0)</f>
        <v>0</v>
      </c>
      <c r="AF260" s="70">
        <v>0</v>
      </c>
      <c r="AH260" s="71">
        <f>IF($Y260,AF260/$Y260*100,0)</f>
        <v>0</v>
      </c>
      <c r="AJ260" s="70">
        <v>0</v>
      </c>
      <c r="AL260" s="71">
        <f>IF($Y260,AJ260/$Y260*100,0)</f>
        <v>0</v>
      </c>
      <c r="AN260" s="70">
        <v>0</v>
      </c>
      <c r="AP260" s="70">
        <v>0</v>
      </c>
      <c r="AR260" s="70">
        <v>0</v>
      </c>
      <c r="AS260" s="21"/>
      <c r="AT260" s="10">
        <v>17</v>
      </c>
      <c r="AU260" s="21"/>
      <c r="AV260" s="96">
        <v>14440</v>
      </c>
      <c r="AW260" s="21"/>
      <c r="AX260" s="96">
        <f>IF(E260,AV260,0)</f>
        <v>0</v>
      </c>
      <c r="AY260" s="21"/>
      <c r="AZ260" s="96">
        <f>IF(K260,AV260,0)</f>
        <v>0</v>
      </c>
      <c r="BA260" s="21"/>
      <c r="BB260" s="96">
        <f>IF(Q260,AV260,0)</f>
        <v>14440</v>
      </c>
    </row>
    <row r="261" spans="1:54" ht="8.85" customHeight="1" x14ac:dyDescent="0.3">
      <c r="A261" s="10">
        <v>18</v>
      </c>
      <c r="B261" s="18"/>
      <c r="C261" s="10" t="s">
        <v>235</v>
      </c>
      <c r="D261" s="21"/>
      <c r="E261" s="70">
        <v>0</v>
      </c>
      <c r="G261" s="71">
        <f>(E261/$AV261)</f>
        <v>0</v>
      </c>
      <c r="I261" s="71">
        <f>IF(G$287,G261/G$287*100,0)</f>
        <v>0</v>
      </c>
      <c r="K261" s="70">
        <v>0</v>
      </c>
      <c r="M261" s="71">
        <f>(K261/$AV261)</f>
        <v>0</v>
      </c>
      <c r="O261" s="71">
        <f>IF(M$287,M261/M$287*100,0)</f>
        <v>0</v>
      </c>
      <c r="Q261" s="70">
        <v>116669</v>
      </c>
      <c r="S261" s="66">
        <f>(Q261/$AV261)</f>
        <v>5.0089730379529449</v>
      </c>
      <c r="U261" s="66">
        <f>IF(S$287,S261/S$287*100,0)</f>
        <v>135.73839932328377</v>
      </c>
      <c r="W261" s="70">
        <v>116669</v>
      </c>
      <c r="Y261" s="70">
        <f>(E261+K261+Q261)</f>
        <v>116669</v>
      </c>
      <c r="AB261" s="70">
        <v>0</v>
      </c>
      <c r="AD261" s="71">
        <f>IF($Y261,AB261/$Y261*100,0)</f>
        <v>0</v>
      </c>
      <c r="AF261" s="70">
        <v>0</v>
      </c>
      <c r="AH261" s="71">
        <f>IF($Y261,AF261/$Y261*100,0)</f>
        <v>0</v>
      </c>
      <c r="AJ261" s="70">
        <v>0</v>
      </c>
      <c r="AL261" s="71">
        <f>IF($Y261,AJ261/$Y261*100,0)</f>
        <v>0</v>
      </c>
      <c r="AN261" s="70">
        <v>0</v>
      </c>
      <c r="AP261" s="70">
        <v>0</v>
      </c>
      <c r="AR261" s="70">
        <v>0</v>
      </c>
      <c r="AS261" s="21"/>
      <c r="AT261" s="10">
        <v>18</v>
      </c>
      <c r="AU261" s="21"/>
      <c r="AV261" s="96">
        <v>23292</v>
      </c>
      <c r="AW261" s="21"/>
      <c r="AX261" s="96">
        <f>IF(E261,AV261,0)</f>
        <v>0</v>
      </c>
      <c r="AY261" s="21"/>
      <c r="AZ261" s="96">
        <f>IF(K261,AV261,0)</f>
        <v>0</v>
      </c>
      <c r="BA261" s="21"/>
      <c r="BB261" s="96">
        <f>IF(Q261,AV261,0)</f>
        <v>23292</v>
      </c>
    </row>
    <row r="262" spans="1:54" ht="8.85" customHeight="1" x14ac:dyDescent="0.3">
      <c r="A262" s="10">
        <v>19</v>
      </c>
      <c r="B262" s="18"/>
      <c r="C262" s="10" t="s">
        <v>236</v>
      </c>
      <c r="D262" s="21"/>
      <c r="E262" s="70">
        <v>0</v>
      </c>
      <c r="G262" s="71">
        <f>(E262/$AV262)</f>
        <v>0</v>
      </c>
      <c r="I262" s="71">
        <f>IF(G$287,G262/G$287*100,0)</f>
        <v>0</v>
      </c>
      <c r="K262" s="70">
        <v>0</v>
      </c>
      <c r="M262" s="71">
        <f>(K262/$AV262)</f>
        <v>0</v>
      </c>
      <c r="O262" s="71">
        <f>IF(M$287,M262/M$287*100,0)</f>
        <v>0</v>
      </c>
      <c r="Q262" s="70">
        <v>213656</v>
      </c>
      <c r="S262" s="66">
        <f>(Q262/$AV262)</f>
        <v>5.0135160503097431</v>
      </c>
      <c r="U262" s="66">
        <f>IF(S$287,S262/S$287*100,0)</f>
        <v>135.86151063187842</v>
      </c>
      <c r="W262" s="70">
        <v>213656</v>
      </c>
      <c r="Y262" s="70">
        <f>(E262+K262+Q262)</f>
        <v>213656</v>
      </c>
      <c r="AB262" s="70">
        <v>0</v>
      </c>
      <c r="AD262" s="71">
        <f>IF($Y262,AB262/$Y262*100,0)</f>
        <v>0</v>
      </c>
      <c r="AF262" s="70">
        <v>0</v>
      </c>
      <c r="AH262" s="71">
        <f>IF($Y262,AF262/$Y262*100,0)</f>
        <v>0</v>
      </c>
      <c r="AJ262" s="70">
        <v>0</v>
      </c>
      <c r="AL262" s="71">
        <f>IF($Y262,AJ262/$Y262*100,0)</f>
        <v>0</v>
      </c>
      <c r="AN262" s="70">
        <v>0</v>
      </c>
      <c r="AP262" s="70">
        <v>0</v>
      </c>
      <c r="AR262" s="70">
        <v>0</v>
      </c>
      <c r="AS262" s="21"/>
      <c r="AT262" s="10">
        <v>19</v>
      </c>
      <c r="AU262" s="21"/>
      <c r="AV262" s="96">
        <v>42616</v>
      </c>
      <c r="AW262" s="21"/>
      <c r="AX262" s="96">
        <f>IF(E262,AV262,0)</f>
        <v>0</v>
      </c>
      <c r="AY262" s="21"/>
      <c r="AZ262" s="96">
        <f>IF(K262,AV262,0)</f>
        <v>0</v>
      </c>
      <c r="BA262" s="21"/>
      <c r="BB262" s="96">
        <f>IF(Q262,AV262,0)</f>
        <v>42616</v>
      </c>
    </row>
    <row r="263" spans="1:54" ht="8.85" customHeight="1" x14ac:dyDescent="0.3">
      <c r="A263" s="10">
        <v>20</v>
      </c>
      <c r="B263" s="18"/>
      <c r="C263" s="10" t="s">
        <v>237</v>
      </c>
      <c r="D263" s="21"/>
      <c r="E263" s="70">
        <v>0</v>
      </c>
      <c r="G263" s="71">
        <f>(E263/$AV263)</f>
        <v>0</v>
      </c>
      <c r="I263" s="71">
        <f>IF(G$287,G263/G$287*100,0)</f>
        <v>0</v>
      </c>
      <c r="K263" s="70">
        <v>0</v>
      </c>
      <c r="M263" s="71">
        <f>(K263/$AV263)</f>
        <v>0</v>
      </c>
      <c r="O263" s="71">
        <f>IF(M$287,M263/M$287*100,0)</f>
        <v>0</v>
      </c>
      <c r="Q263" s="70">
        <v>16279</v>
      </c>
      <c r="S263" s="66">
        <f>(Q263/$AV263)</f>
        <v>3.325638406537283</v>
      </c>
      <c r="U263" s="66">
        <f>IF(S$287,S263/S$287*100,0)</f>
        <v>90.121633838119209</v>
      </c>
      <c r="W263" s="70">
        <v>16279</v>
      </c>
      <c r="Y263" s="70">
        <f>(E263+K263+Q263)</f>
        <v>16279</v>
      </c>
      <c r="AB263" s="70">
        <v>0</v>
      </c>
      <c r="AD263" s="71">
        <f>IF($Y263,AB263/$Y263*100,0)</f>
        <v>0</v>
      </c>
      <c r="AF263" s="70">
        <v>0</v>
      </c>
      <c r="AH263" s="71">
        <f>IF($Y263,AF263/$Y263*100,0)</f>
        <v>0</v>
      </c>
      <c r="AJ263" s="70">
        <v>0</v>
      </c>
      <c r="AL263" s="71">
        <f>IF($Y263,AJ263/$Y263*100,0)</f>
        <v>0</v>
      </c>
      <c r="AN263" s="70">
        <v>0</v>
      </c>
      <c r="AP263" s="70">
        <v>0</v>
      </c>
      <c r="AR263" s="70">
        <v>0</v>
      </c>
      <c r="AS263" s="21"/>
      <c r="AT263" s="10">
        <v>20</v>
      </c>
      <c r="AU263" s="21"/>
      <c r="AV263" s="96">
        <v>4895</v>
      </c>
      <c r="AW263" s="21"/>
      <c r="AX263" s="96">
        <f>IF(E263,AV263,0)</f>
        <v>0</v>
      </c>
      <c r="AY263" s="21"/>
      <c r="AZ263" s="96">
        <f>IF(K263,AV263,0)</f>
        <v>0</v>
      </c>
      <c r="BA263" s="21"/>
      <c r="BB263" s="96">
        <f>IF(Q263,AV263,0)</f>
        <v>4895</v>
      </c>
    </row>
    <row r="264" spans="1:54" ht="8.85" customHeight="1" x14ac:dyDescent="0.3">
      <c r="A264" s="41"/>
      <c r="D264" s="21"/>
      <c r="E264" s="131"/>
      <c r="K264" s="131"/>
      <c r="Q264" s="131"/>
      <c r="W264" s="131"/>
      <c r="Y264" s="131"/>
      <c r="AB264" s="131"/>
      <c r="AF264" s="131"/>
      <c r="AJ264" s="131"/>
      <c r="AN264" s="131"/>
      <c r="AS264" s="21"/>
      <c r="AT264" s="29"/>
      <c r="AU264" s="21"/>
      <c r="AV264" s="27"/>
      <c r="AW264" s="21"/>
      <c r="AX264" s="21"/>
      <c r="AY264" s="21"/>
      <c r="AZ264" s="21"/>
      <c r="BA264" s="21"/>
      <c r="BB264" s="21"/>
    </row>
    <row r="265" spans="1:54" ht="8.85" customHeight="1" x14ac:dyDescent="0.3">
      <c r="A265" s="10">
        <v>21</v>
      </c>
      <c r="B265" s="18"/>
      <c r="C265" s="10" t="s">
        <v>238</v>
      </c>
      <c r="D265" s="21"/>
      <c r="E265" s="70">
        <v>0</v>
      </c>
      <c r="G265" s="71">
        <f>(E265/$AV265)</f>
        <v>0</v>
      </c>
      <c r="I265" s="71">
        <f>IF(G$287,G265/G$287*100,0)</f>
        <v>0</v>
      </c>
      <c r="K265" s="70">
        <v>0</v>
      </c>
      <c r="M265" s="71">
        <f>(K265/$AV265)</f>
        <v>0</v>
      </c>
      <c r="O265" s="71">
        <f>IF(M$287,M265/M$287*100,0)</f>
        <v>0</v>
      </c>
      <c r="Q265" s="70">
        <v>0</v>
      </c>
      <c r="S265" s="66">
        <f>(Q265/$AV265)</f>
        <v>0</v>
      </c>
      <c r="U265" s="66">
        <f>IF(S$287,S265/S$287*100,0)</f>
        <v>0</v>
      </c>
      <c r="W265" s="70">
        <v>0</v>
      </c>
      <c r="Y265" s="70">
        <f>(E265+K265+Q265)</f>
        <v>0</v>
      </c>
      <c r="AB265" s="70">
        <v>0</v>
      </c>
      <c r="AD265" s="71">
        <f>IF($Y265,AB265/$Y265*100,0)</f>
        <v>0</v>
      </c>
      <c r="AF265" s="70">
        <v>0</v>
      </c>
      <c r="AH265" s="71">
        <f>IF($Y265,AF265/$Y265*100,0)</f>
        <v>0</v>
      </c>
      <c r="AJ265" s="70">
        <v>0</v>
      </c>
      <c r="AL265" s="71">
        <f>IF($Y265,AJ265/$Y265*100,0)</f>
        <v>0</v>
      </c>
      <c r="AN265" s="70">
        <v>0</v>
      </c>
      <c r="AP265" s="70">
        <v>0</v>
      </c>
      <c r="AR265" s="70">
        <v>0</v>
      </c>
      <c r="AS265" s="21"/>
      <c r="AT265" s="10">
        <v>21</v>
      </c>
      <c r="AU265" s="21"/>
      <c r="AV265" s="96">
        <v>5968</v>
      </c>
      <c r="AW265" s="21"/>
      <c r="AX265" s="96">
        <f>IF(E265,AV265,0)</f>
        <v>0</v>
      </c>
      <c r="AY265" s="21"/>
      <c r="AZ265" s="96">
        <f>IF(K265,AV265,0)</f>
        <v>0</v>
      </c>
      <c r="BA265" s="21"/>
      <c r="BB265" s="96">
        <f>IF(Q265,AV265,0)</f>
        <v>0</v>
      </c>
    </row>
    <row r="266" spans="1:54" ht="8.85" customHeight="1" x14ac:dyDescent="0.3">
      <c r="A266" s="10">
        <v>22</v>
      </c>
      <c r="B266" s="18"/>
      <c r="C266" s="10" t="s">
        <v>190</v>
      </c>
      <c r="D266" s="21"/>
      <c r="E266" s="70">
        <v>0</v>
      </c>
      <c r="G266" s="71">
        <f>(E266/$AV266)</f>
        <v>0</v>
      </c>
      <c r="I266" s="71">
        <f>IF(G$287,G266/G$287*100,0)</f>
        <v>0</v>
      </c>
      <c r="K266" s="70">
        <v>0</v>
      </c>
      <c r="M266" s="71">
        <f>(K266/$AV266)</f>
        <v>0</v>
      </c>
      <c r="O266" s="71">
        <f>IF(M$287,M266/M$287*100,0)</f>
        <v>0</v>
      </c>
      <c r="Q266" s="70">
        <v>0</v>
      </c>
      <c r="S266" s="66">
        <f>(Q266/$AV266)</f>
        <v>0</v>
      </c>
      <c r="U266" s="66">
        <f>IF(S$287,S266/S$287*100,0)</f>
        <v>0</v>
      </c>
      <c r="W266" s="70">
        <v>0</v>
      </c>
      <c r="Y266" s="70">
        <f>(E266+K266+Q266)</f>
        <v>0</v>
      </c>
      <c r="AB266" s="70">
        <v>0</v>
      </c>
      <c r="AD266" s="71">
        <f>IF($Y266,AB266/$Y266*100,0)</f>
        <v>0</v>
      </c>
      <c r="AF266" s="70">
        <v>0</v>
      </c>
      <c r="AH266" s="71">
        <f>IF($Y266,AF266/$Y266*100,0)</f>
        <v>0</v>
      </c>
      <c r="AJ266" s="70">
        <v>0</v>
      </c>
      <c r="AL266" s="71">
        <f>IF($Y266,AJ266/$Y266*100,0)</f>
        <v>0</v>
      </c>
      <c r="AN266" s="70">
        <v>0</v>
      </c>
      <c r="AP266" s="70">
        <v>0</v>
      </c>
      <c r="AR266" s="70">
        <v>0</v>
      </c>
      <c r="AS266" s="21"/>
      <c r="AT266" s="10">
        <v>22</v>
      </c>
      <c r="AU266" s="21"/>
      <c r="AV266" s="96">
        <v>4721</v>
      </c>
      <c r="AW266" s="21"/>
      <c r="AX266" s="96">
        <f>IF(E266,AV266,0)</f>
        <v>0</v>
      </c>
      <c r="AY266" s="21"/>
      <c r="AZ266" s="96">
        <f>IF(K266,AV266,0)</f>
        <v>0</v>
      </c>
      <c r="BA266" s="21"/>
      <c r="BB266" s="96">
        <f>IF(Q266,AV266,0)</f>
        <v>0</v>
      </c>
    </row>
    <row r="267" spans="1:54" ht="8.85" customHeight="1" x14ac:dyDescent="0.3">
      <c r="A267" s="10">
        <v>23</v>
      </c>
      <c r="B267" s="18"/>
      <c r="C267" s="10" t="s">
        <v>198</v>
      </c>
      <c r="D267" s="21"/>
      <c r="E267" s="70">
        <v>0</v>
      </c>
      <c r="G267" s="71">
        <f>(E267/$AV267)</f>
        <v>0</v>
      </c>
      <c r="I267" s="71">
        <f>IF(G$287,G267/G$287*100,0)</f>
        <v>0</v>
      </c>
      <c r="K267" s="70">
        <v>4410</v>
      </c>
      <c r="M267" s="71">
        <f>(K267/$AV267)</f>
        <v>0.48536209553158705</v>
      </c>
      <c r="O267" s="71">
        <f>IF(M$287,M267/M$287*100,0)</f>
        <v>3898.3050847457625</v>
      </c>
      <c r="Q267" s="70">
        <v>13426</v>
      </c>
      <c r="S267" s="66">
        <f>(Q267/$AV267)</f>
        <v>1.4776579352850538</v>
      </c>
      <c r="U267" s="66">
        <f>IF(S$287,S267/S$287*100,0)</f>
        <v>40.043122884309263</v>
      </c>
      <c r="W267" s="70">
        <v>13426</v>
      </c>
      <c r="Y267" s="70">
        <f>(E267+K267+Q267)</f>
        <v>17836</v>
      </c>
      <c r="AB267" s="70">
        <v>0</v>
      </c>
      <c r="AD267" s="71">
        <f>IF($Y267,AB267/$Y267*100,0)</f>
        <v>0</v>
      </c>
      <c r="AF267" s="70">
        <v>0</v>
      </c>
      <c r="AH267" s="71">
        <f>IF($Y267,AF267/$Y267*100,0)</f>
        <v>0</v>
      </c>
      <c r="AJ267" s="70">
        <v>0</v>
      </c>
      <c r="AL267" s="71">
        <f>IF($Y267,AJ267/$Y267*100,0)</f>
        <v>0</v>
      </c>
      <c r="AN267" s="70">
        <v>0</v>
      </c>
      <c r="AP267" s="70">
        <v>0</v>
      </c>
      <c r="AR267" s="70">
        <v>0</v>
      </c>
      <c r="AS267" s="21"/>
      <c r="AT267" s="10">
        <v>23</v>
      </c>
      <c r="AU267" s="21"/>
      <c r="AV267" s="96">
        <v>9086</v>
      </c>
      <c r="AW267" s="21"/>
      <c r="AX267" s="96">
        <f>IF(E267,AV267,0)</f>
        <v>0</v>
      </c>
      <c r="AY267" s="21"/>
      <c r="AZ267" s="96">
        <f>IF(K267,AV267,0)</f>
        <v>9086</v>
      </c>
      <c r="BA267" s="21"/>
      <c r="BB267" s="96">
        <f>IF(Q267,AV267,0)</f>
        <v>9086</v>
      </c>
    </row>
    <row r="268" spans="1:54" ht="8.85" customHeight="1" x14ac:dyDescent="0.3">
      <c r="A268" s="10">
        <v>24</v>
      </c>
      <c r="B268" s="18"/>
      <c r="C268" s="37" t="s">
        <v>239</v>
      </c>
      <c r="D268" s="21"/>
      <c r="E268" s="70">
        <v>0</v>
      </c>
      <c r="G268" s="71">
        <f>(E268/$AV268)</f>
        <v>0</v>
      </c>
      <c r="I268" s="71">
        <f>IF(G$287,G268/G$287*100,0)</f>
        <v>0</v>
      </c>
      <c r="K268" s="70">
        <v>0</v>
      </c>
      <c r="M268" s="71">
        <f>(K268/$AV268)</f>
        <v>0</v>
      </c>
      <c r="O268" s="71">
        <f>IF(M$287,M268/M$287*100,0)</f>
        <v>0</v>
      </c>
      <c r="Q268" s="70">
        <v>77700</v>
      </c>
      <c r="S268" s="66">
        <f>(Q268/$AV268)</f>
        <v>10.055649022906691</v>
      </c>
      <c r="U268" s="66">
        <f>IF(S$287,S268/S$287*100,0)</f>
        <v>272.49851260607227</v>
      </c>
      <c r="W268" s="70">
        <v>77700</v>
      </c>
      <c r="Y268" s="70">
        <f>(E268+K268+Q268)</f>
        <v>77700</v>
      </c>
      <c r="AB268" s="70">
        <v>0</v>
      </c>
      <c r="AD268" s="71">
        <f>IF($Y268,AB268/$Y268*100,0)</f>
        <v>0</v>
      </c>
      <c r="AF268" s="70">
        <v>0</v>
      </c>
      <c r="AH268" s="71">
        <f>IF($Y268,AF268/$Y268*100,0)</f>
        <v>0</v>
      </c>
      <c r="AJ268" s="70">
        <v>0</v>
      </c>
      <c r="AL268" s="71">
        <f>IF($Y268,AJ268/$Y268*100,0)</f>
        <v>0</v>
      </c>
      <c r="AN268" s="70">
        <v>0</v>
      </c>
      <c r="AP268" s="70">
        <v>0</v>
      </c>
      <c r="AR268" s="70">
        <v>0</v>
      </c>
      <c r="AS268" s="21"/>
      <c r="AT268" s="10">
        <v>24</v>
      </c>
      <c r="AU268" s="21"/>
      <c r="AV268" s="96">
        <v>7727</v>
      </c>
      <c r="AW268" s="21"/>
      <c r="AX268" s="96">
        <f>IF(E268,AV268,0)</f>
        <v>0</v>
      </c>
      <c r="AY268" s="21"/>
      <c r="AZ268" s="96">
        <f>IF(K268,AV268,0)</f>
        <v>0</v>
      </c>
      <c r="BA268" s="21"/>
      <c r="BB268" s="96">
        <f>IF(Q268,AV268,0)</f>
        <v>7727</v>
      </c>
    </row>
    <row r="269" spans="1:54" ht="8.85" customHeight="1" x14ac:dyDescent="0.3">
      <c r="A269" s="10">
        <v>25</v>
      </c>
      <c r="B269" s="18"/>
      <c r="C269" s="10" t="s">
        <v>240</v>
      </c>
      <c r="D269" s="21"/>
      <c r="E269" s="70">
        <v>0</v>
      </c>
      <c r="G269" s="71">
        <f>(E269/$AV269)</f>
        <v>0</v>
      </c>
      <c r="I269" s="71">
        <f>IF(G$287,G269/G$287*100,0)</f>
        <v>0</v>
      </c>
      <c r="K269" s="70">
        <v>0</v>
      </c>
      <c r="M269" s="71">
        <f>(K269/$AV269)</f>
        <v>0</v>
      </c>
      <c r="O269" s="71">
        <f>IF(M$287,M269/M$287*100,0)</f>
        <v>0</v>
      </c>
      <c r="Q269" s="70">
        <v>0</v>
      </c>
      <c r="S269" s="66">
        <f>(Q269/$AV269)</f>
        <v>0</v>
      </c>
      <c r="U269" s="66">
        <f>IF(S$287,S269/S$287*100,0)</f>
        <v>0</v>
      </c>
      <c r="W269" s="70">
        <v>0</v>
      </c>
      <c r="Y269" s="70">
        <f>(E269+K269+Q269)</f>
        <v>0</v>
      </c>
      <c r="AB269" s="70">
        <v>0</v>
      </c>
      <c r="AD269" s="71">
        <f>IF($Y269,AB269/$Y269*100,0)</f>
        <v>0</v>
      </c>
      <c r="AF269" s="70">
        <v>0</v>
      </c>
      <c r="AH269" s="71">
        <f>IF($Y269,AF269/$Y269*100,0)</f>
        <v>0</v>
      </c>
      <c r="AJ269" s="70">
        <v>0</v>
      </c>
      <c r="AL269" s="71">
        <f>IF($Y269,AJ269/$Y269*100,0)</f>
        <v>0</v>
      </c>
      <c r="AN269" s="70">
        <v>0</v>
      </c>
      <c r="AP269" s="70">
        <v>0</v>
      </c>
      <c r="AR269" s="70">
        <v>0</v>
      </c>
      <c r="AS269" s="21"/>
      <c r="AT269" s="10">
        <v>25</v>
      </c>
      <c r="AU269" s="21"/>
      <c r="AV269" s="96">
        <v>5823</v>
      </c>
      <c r="AW269" s="21"/>
      <c r="AX269" s="96">
        <f>IF(E269,AV269,0)</f>
        <v>0</v>
      </c>
      <c r="AY269" s="21"/>
      <c r="AZ269" s="96">
        <f>IF(K269,AV269,0)</f>
        <v>0</v>
      </c>
      <c r="BA269" s="21"/>
      <c r="BB269" s="96">
        <f>IF(Q269,AV269,0)</f>
        <v>0</v>
      </c>
    </row>
    <row r="270" spans="1:54" ht="8.85" customHeight="1" x14ac:dyDescent="0.3">
      <c r="A270" s="41"/>
      <c r="D270" s="21"/>
      <c r="Y270" s="131"/>
      <c r="AS270" s="21"/>
      <c r="AT270" s="29"/>
      <c r="AU270" s="21"/>
      <c r="AV270" s="27"/>
      <c r="AW270" s="21"/>
      <c r="AX270" s="21"/>
      <c r="AY270" s="21"/>
      <c r="AZ270" s="21"/>
      <c r="BA270" s="21"/>
      <c r="BB270" s="21"/>
    </row>
    <row r="271" spans="1:54" ht="8.85" customHeight="1" x14ac:dyDescent="0.3">
      <c r="A271" s="10">
        <v>26</v>
      </c>
      <c r="B271" s="18"/>
      <c r="C271" s="10" t="s">
        <v>241</v>
      </c>
      <c r="D271" s="21"/>
      <c r="E271" s="70">
        <v>0</v>
      </c>
      <c r="G271" s="71">
        <v>0</v>
      </c>
      <c r="I271" s="71">
        <f>IF(G$287,G271/G$287*100,0)</f>
        <v>0</v>
      </c>
      <c r="K271" s="70">
        <v>0</v>
      </c>
      <c r="M271" s="71">
        <v>0</v>
      </c>
      <c r="O271" s="71">
        <f>IF(M$287,M271/M$287*100,0)</f>
        <v>0</v>
      </c>
      <c r="Q271" s="70">
        <v>0</v>
      </c>
      <c r="S271" s="66">
        <v>0</v>
      </c>
      <c r="U271" s="66">
        <f>IF(S$287,S271/S$287*100,0)</f>
        <v>0</v>
      </c>
      <c r="W271" s="70">
        <v>0</v>
      </c>
      <c r="Y271" s="70">
        <f>(E271+K271+Q271)</f>
        <v>0</v>
      </c>
      <c r="AB271" s="70">
        <v>0</v>
      </c>
      <c r="AD271" s="71">
        <f>IF($Y271,AB271/$Y271*100,0)</f>
        <v>0</v>
      </c>
      <c r="AF271" s="70">
        <v>0</v>
      </c>
      <c r="AH271" s="71">
        <f>IF($Y271,AF271/$Y271*100,0)</f>
        <v>0</v>
      </c>
      <c r="AJ271" s="70">
        <v>0</v>
      </c>
      <c r="AL271" s="71">
        <f>IF($Y271,AJ271/$Y271*100,0)</f>
        <v>0</v>
      </c>
      <c r="AN271" s="70">
        <v>0</v>
      </c>
      <c r="AP271" s="70">
        <v>0</v>
      </c>
      <c r="AR271" s="70">
        <v>0</v>
      </c>
      <c r="AS271" s="21"/>
      <c r="AT271" s="10">
        <v>26</v>
      </c>
      <c r="AU271" s="21"/>
      <c r="AV271" s="96">
        <v>0</v>
      </c>
      <c r="AW271" s="21"/>
      <c r="AX271" s="96">
        <f>IF(E271,AV271,0)</f>
        <v>0</v>
      </c>
      <c r="AY271" s="21"/>
      <c r="AZ271" s="96">
        <f>IF(K271,AV271,0)</f>
        <v>0</v>
      </c>
      <c r="BA271" s="21"/>
      <c r="BB271" s="96">
        <f>IF(Q271,AV271,0)</f>
        <v>0</v>
      </c>
    </row>
    <row r="272" spans="1:54" ht="8.85" customHeight="1" x14ac:dyDescent="0.3">
      <c r="A272" s="10">
        <v>27</v>
      </c>
      <c r="B272" s="18"/>
      <c r="C272" s="10" t="s">
        <v>242</v>
      </c>
      <c r="D272" s="21"/>
      <c r="E272" s="70">
        <v>0</v>
      </c>
      <c r="G272" s="71">
        <f>(E272/$AV272)</f>
        <v>0</v>
      </c>
      <c r="I272" s="71">
        <f>IF(G$287,G272/G$287*100,0)</f>
        <v>0</v>
      </c>
      <c r="K272" s="70">
        <v>0</v>
      </c>
      <c r="M272" s="71">
        <f>(K272/$AV272)</f>
        <v>0</v>
      </c>
      <c r="O272" s="71">
        <f>IF(M$287,M272/M$287*100,0)</f>
        <v>0</v>
      </c>
      <c r="Q272" s="70">
        <v>106156</v>
      </c>
      <c r="S272" s="66">
        <f>(Q272/$AV272)</f>
        <v>13.123501050809741</v>
      </c>
      <c r="U272" s="66">
        <f>IF(S$287,S272/S$287*100,0)</f>
        <v>355.63438107112472</v>
      </c>
      <c r="W272" s="70">
        <v>106156</v>
      </c>
      <c r="Y272" s="70">
        <f>(E272+K272+Q272)</f>
        <v>106156</v>
      </c>
      <c r="AB272" s="70">
        <v>0</v>
      </c>
      <c r="AD272" s="71">
        <f>IF($Y272,AB272/$Y272*100,0)</f>
        <v>0</v>
      </c>
      <c r="AF272" s="70">
        <v>0</v>
      </c>
      <c r="AH272" s="71">
        <f>IF($Y272,AF272/$Y272*100,0)</f>
        <v>0</v>
      </c>
      <c r="AJ272" s="70">
        <v>0</v>
      </c>
      <c r="AL272" s="71">
        <f>IF($Y272,AJ272/$Y272*100,0)</f>
        <v>0</v>
      </c>
      <c r="AN272" s="70">
        <v>0</v>
      </c>
      <c r="AP272" s="70">
        <v>0</v>
      </c>
      <c r="AR272" s="70">
        <v>0</v>
      </c>
      <c r="AS272" s="21"/>
      <c r="AT272" s="10">
        <v>27</v>
      </c>
      <c r="AU272" s="21"/>
      <c r="AV272" s="96">
        <v>8089</v>
      </c>
      <c r="AW272" s="21"/>
      <c r="AX272" s="96">
        <f>IF(E272,AV272,0)</f>
        <v>0</v>
      </c>
      <c r="AY272" s="21"/>
      <c r="AZ272" s="96">
        <f>IF(K272,AV272,0)</f>
        <v>0</v>
      </c>
      <c r="BA272" s="21"/>
      <c r="BB272" s="96">
        <f>IF(Q272,AV272,0)</f>
        <v>8089</v>
      </c>
    </row>
    <row r="273" spans="1:54" ht="8.85" customHeight="1" x14ac:dyDescent="0.3">
      <c r="A273" s="10">
        <v>28</v>
      </c>
      <c r="B273" s="18"/>
      <c r="C273" s="10" t="s">
        <v>243</v>
      </c>
      <c r="D273" s="21"/>
      <c r="E273" s="70">
        <v>0</v>
      </c>
      <c r="G273" s="71">
        <f>(E273/$AV273)</f>
        <v>0</v>
      </c>
      <c r="I273" s="71">
        <f>IF(G$287,G273/G$287*100,0)</f>
        <v>0</v>
      </c>
      <c r="K273" s="70">
        <v>0</v>
      </c>
      <c r="M273" s="71">
        <f>(K273/$AV273)</f>
        <v>0</v>
      </c>
      <c r="O273" s="71">
        <f>IF(M$287,M273/M$287*100,0)</f>
        <v>0</v>
      </c>
      <c r="Q273" s="70">
        <v>0</v>
      </c>
      <c r="S273" s="66">
        <f>(Q273/$AV273)</f>
        <v>0</v>
      </c>
      <c r="U273" s="66">
        <f>IF(S$287,S273/S$287*100,0)</f>
        <v>0</v>
      </c>
      <c r="W273" s="70">
        <v>0</v>
      </c>
      <c r="Y273" s="70">
        <f>(E273+K273+Q273)</f>
        <v>0</v>
      </c>
      <c r="AB273" s="70">
        <v>0</v>
      </c>
      <c r="AD273" s="71">
        <f>IF($Y273,AB273/$Y273*100,0)</f>
        <v>0</v>
      </c>
      <c r="AF273" s="70">
        <v>0</v>
      </c>
      <c r="AH273" s="71">
        <f>IF($Y273,AF273/$Y273*100,0)</f>
        <v>0</v>
      </c>
      <c r="AJ273" s="70">
        <v>0</v>
      </c>
      <c r="AL273" s="71">
        <f>IF($Y273,AJ273/$Y273*100,0)</f>
        <v>0</v>
      </c>
      <c r="AN273" s="70">
        <v>0</v>
      </c>
      <c r="AP273" s="70">
        <v>0</v>
      </c>
      <c r="AR273" s="70">
        <v>0</v>
      </c>
      <c r="AS273" s="21"/>
      <c r="AT273" s="10">
        <v>28</v>
      </c>
      <c r="AU273" s="21"/>
      <c r="AV273" s="96">
        <v>8142</v>
      </c>
      <c r="AW273" s="21"/>
      <c r="AX273" s="96">
        <f>IF(E273,AV273,0)</f>
        <v>0</v>
      </c>
      <c r="AY273" s="21"/>
      <c r="AZ273" s="96">
        <f>IF(K273,AV273,0)</f>
        <v>0</v>
      </c>
      <c r="BA273" s="21"/>
      <c r="BB273" s="96">
        <f>IF(Q273,AV273,0)</f>
        <v>0</v>
      </c>
    </row>
    <row r="274" spans="1:54" ht="8.85" customHeight="1" x14ac:dyDescent="0.3">
      <c r="A274" s="10">
        <v>29</v>
      </c>
      <c r="B274" s="18"/>
      <c r="C274" s="10" t="s">
        <v>244</v>
      </c>
      <c r="D274" s="21"/>
      <c r="E274" s="70">
        <v>0</v>
      </c>
      <c r="G274" s="71">
        <f>(E274/$AV274)</f>
        <v>0</v>
      </c>
      <c r="I274" s="71">
        <f>IF(G$287,G274/G$287*100,0)</f>
        <v>0</v>
      </c>
      <c r="K274" s="70">
        <v>0</v>
      </c>
      <c r="M274" s="71">
        <f>(K274/$AV274)</f>
        <v>0</v>
      </c>
      <c r="O274" s="71">
        <f>IF(M$287,M274/M$287*100,0)</f>
        <v>0</v>
      </c>
      <c r="Q274" s="70">
        <v>0</v>
      </c>
      <c r="S274" s="66">
        <f>(Q274/$AV274)</f>
        <v>0</v>
      </c>
      <c r="U274" s="66">
        <f>IF(S$287,S274/S$287*100,0)</f>
        <v>0</v>
      </c>
      <c r="W274" s="70">
        <v>0</v>
      </c>
      <c r="Y274" s="70">
        <f>(E274+K274+Q274)</f>
        <v>0</v>
      </c>
      <c r="AB274" s="70">
        <v>0</v>
      </c>
      <c r="AD274" s="71">
        <f>IF($Y274,AB274/$Y274*100,0)</f>
        <v>0</v>
      </c>
      <c r="AF274" s="70">
        <v>0</v>
      </c>
      <c r="AH274" s="71">
        <f>IF($Y274,AF274/$Y274*100,0)</f>
        <v>0</v>
      </c>
      <c r="AJ274" s="70">
        <v>0</v>
      </c>
      <c r="AL274" s="71">
        <f>IF($Y274,AJ274/$Y274*100,0)</f>
        <v>0</v>
      </c>
      <c r="AN274" s="70">
        <v>0</v>
      </c>
      <c r="AP274" s="70">
        <v>0</v>
      </c>
      <c r="AR274" s="70">
        <v>0</v>
      </c>
      <c r="AS274" s="21"/>
      <c r="AT274" s="10">
        <v>29</v>
      </c>
      <c r="AU274" s="21"/>
      <c r="AV274" s="96">
        <v>4650</v>
      </c>
      <c r="AW274" s="21"/>
      <c r="AX274" s="96">
        <f>IF(E274,AV274,0)</f>
        <v>0</v>
      </c>
      <c r="AY274" s="21"/>
      <c r="AZ274" s="96">
        <f>IF(K274,AV274,0)</f>
        <v>0</v>
      </c>
      <c r="BA274" s="21"/>
      <c r="BB274" s="96">
        <f>IF(Q274,AV274,0)</f>
        <v>0</v>
      </c>
    </row>
    <row r="275" spans="1:54" ht="8.85" customHeight="1" x14ac:dyDescent="0.3">
      <c r="A275" s="10">
        <v>30</v>
      </c>
      <c r="B275" s="18"/>
      <c r="C275" s="10" t="s">
        <v>245</v>
      </c>
      <c r="D275" s="21"/>
      <c r="E275" s="70">
        <v>0</v>
      </c>
      <c r="G275" s="71">
        <f>(E275/$AV275)</f>
        <v>0</v>
      </c>
      <c r="I275" s="71">
        <f>IF(G$287,G275/G$287*100,0)</f>
        <v>0</v>
      </c>
      <c r="K275" s="70">
        <v>0</v>
      </c>
      <c r="M275" s="71">
        <f>(K275/$AV275)</f>
        <v>0</v>
      </c>
      <c r="O275" s="71">
        <f>IF(M$287,M275/M$287*100,0)</f>
        <v>0</v>
      </c>
      <c r="Q275" s="70">
        <v>11613</v>
      </c>
      <c r="S275" s="66">
        <f>(Q275/$AV275)</f>
        <v>1.8150984682713347</v>
      </c>
      <c r="U275" s="66">
        <f>IF(S$287,S275/S$287*100,0)</f>
        <v>49.187439986297981</v>
      </c>
      <c r="W275" s="70">
        <v>11613</v>
      </c>
      <c r="Y275" s="70">
        <f>(E275+K275+Q275)</f>
        <v>11613</v>
      </c>
      <c r="AB275" s="70">
        <v>0</v>
      </c>
      <c r="AD275" s="71">
        <f>IF($Y275,AB275/$Y275*100,0)</f>
        <v>0</v>
      </c>
      <c r="AF275" s="70">
        <v>0</v>
      </c>
      <c r="AH275" s="71">
        <f>IF($Y275,AF275/$Y275*100,0)</f>
        <v>0</v>
      </c>
      <c r="AJ275" s="70">
        <v>0</v>
      </c>
      <c r="AL275" s="71">
        <f>IF($Y275,AJ275/$Y275*100,0)</f>
        <v>0</v>
      </c>
      <c r="AN275" s="70">
        <v>0</v>
      </c>
      <c r="AP275" s="70">
        <v>0</v>
      </c>
      <c r="AR275" s="70">
        <v>0</v>
      </c>
      <c r="AS275" s="21"/>
      <c r="AT275" s="10">
        <v>30</v>
      </c>
      <c r="AU275" s="21"/>
      <c r="AV275" s="96">
        <v>6398</v>
      </c>
      <c r="AW275" s="21"/>
      <c r="AX275" s="96">
        <f>IF(E275,AV275,0)</f>
        <v>0</v>
      </c>
      <c r="AY275" s="21"/>
      <c r="AZ275" s="96">
        <f>IF(K275,AV275,0)</f>
        <v>0</v>
      </c>
      <c r="BA275" s="21"/>
      <c r="BB275" s="96">
        <f>IF(Q275,AV275,0)</f>
        <v>6398</v>
      </c>
    </row>
    <row r="276" spans="1:54" ht="8.85" customHeight="1" x14ac:dyDescent="0.3">
      <c r="A276" s="41"/>
      <c r="D276" s="21"/>
      <c r="AS276" s="21"/>
      <c r="AT276" s="29"/>
      <c r="AU276" s="21"/>
      <c r="AV276" s="27"/>
      <c r="AW276" s="21"/>
      <c r="AX276" s="21"/>
      <c r="AY276" s="21"/>
      <c r="AZ276" s="21"/>
      <c r="BA276" s="21"/>
      <c r="BB276" s="21"/>
    </row>
    <row r="277" spans="1:54" ht="8.85" customHeight="1" x14ac:dyDescent="0.3">
      <c r="A277" s="10">
        <v>31</v>
      </c>
      <c r="B277" s="18"/>
      <c r="C277" s="10" t="s">
        <v>211</v>
      </c>
      <c r="D277" s="21"/>
      <c r="E277" s="70">
        <v>0</v>
      </c>
      <c r="G277" s="71">
        <f t="shared" ref="G277:G285" si="4">(E277/$AV277)</f>
        <v>0</v>
      </c>
      <c r="I277" s="71">
        <f t="shared" ref="I277:I285" si="5">IF(G$287,G277/G$287*100,0)</f>
        <v>0</v>
      </c>
      <c r="K277" s="70">
        <v>0</v>
      </c>
      <c r="M277" s="71">
        <f t="shared" ref="M277:M285" si="6">(K277/$AV277)</f>
        <v>0</v>
      </c>
      <c r="O277" s="71">
        <f t="shared" ref="O277:O285" si="7">IF(M$287,M277/M$287*100,0)</f>
        <v>0</v>
      </c>
      <c r="Q277" s="70">
        <v>14649</v>
      </c>
      <c r="S277" s="66">
        <f>(Q277/$AV277)</f>
        <v>3.1659822779338662</v>
      </c>
      <c r="U277" s="66">
        <f>IF(S$287,S277/S$287*100,0)</f>
        <v>85.795104792229836</v>
      </c>
      <c r="W277" s="70">
        <v>14649</v>
      </c>
      <c r="Y277" s="70">
        <f t="shared" ref="Y277:Y285" si="8">(E277+K277+Q277)</f>
        <v>14649</v>
      </c>
      <c r="AB277" s="70">
        <v>0</v>
      </c>
      <c r="AD277" s="71">
        <f t="shared" ref="AD277:AD285" si="9">IF($Y277,AB277/$Y277*100,0)</f>
        <v>0</v>
      </c>
      <c r="AF277" s="70">
        <v>0</v>
      </c>
      <c r="AH277" s="71">
        <f t="shared" ref="AH277:AH285" si="10">IF($Y277,AF277/$Y277*100,0)</f>
        <v>0</v>
      </c>
      <c r="AJ277" s="70">
        <v>0</v>
      </c>
      <c r="AL277" s="71">
        <f t="shared" ref="AL277:AL285" si="11">IF($Y277,AJ277/$Y277*100,0)</f>
        <v>0</v>
      </c>
      <c r="AN277" s="70">
        <v>0</v>
      </c>
      <c r="AP277" s="70">
        <v>0</v>
      </c>
      <c r="AR277" s="70">
        <v>0</v>
      </c>
      <c r="AS277" s="21"/>
      <c r="AT277" s="10">
        <v>31</v>
      </c>
      <c r="AU277" s="21"/>
      <c r="AV277" s="96">
        <v>4627</v>
      </c>
      <c r="AW277" s="21"/>
      <c r="AX277" s="96">
        <f t="shared" ref="AX277:AX285" si="12">IF(E277,AV277,0)</f>
        <v>0</v>
      </c>
      <c r="AY277" s="21"/>
      <c r="AZ277" s="96">
        <f t="shared" ref="AZ277:AZ285" si="13">IF(K277,AV277,0)</f>
        <v>0</v>
      </c>
      <c r="BA277" s="21"/>
      <c r="BB277" s="96">
        <f t="shared" ref="BB277:BB285" si="14">IF(Q277,AV277,0)</f>
        <v>4627</v>
      </c>
    </row>
    <row r="278" spans="1:54" ht="8.85" customHeight="1" x14ac:dyDescent="0.3">
      <c r="A278" s="10">
        <v>32</v>
      </c>
      <c r="B278" s="18"/>
      <c r="C278" s="10" t="s">
        <v>246</v>
      </c>
      <c r="D278" s="21"/>
      <c r="E278" s="70">
        <v>0</v>
      </c>
      <c r="G278" s="71">
        <f t="shared" si="4"/>
        <v>0</v>
      </c>
      <c r="I278" s="71">
        <f t="shared" si="5"/>
        <v>0</v>
      </c>
      <c r="K278" s="70">
        <v>0</v>
      </c>
      <c r="M278" s="71">
        <f t="shared" si="6"/>
        <v>0</v>
      </c>
      <c r="O278" s="71">
        <f t="shared" si="7"/>
        <v>0</v>
      </c>
      <c r="Q278" s="70">
        <v>228923</v>
      </c>
      <c r="S278" s="66">
        <f>(Q278/$AV278)</f>
        <v>14.593166316057882</v>
      </c>
      <c r="U278" s="66">
        <f>IF(S$287,S278/S$287*100,0)</f>
        <v>395.46091020878981</v>
      </c>
      <c r="W278" s="70">
        <v>228923</v>
      </c>
      <c r="Y278" s="70">
        <f t="shared" si="8"/>
        <v>228923</v>
      </c>
      <c r="AB278" s="70">
        <v>0</v>
      </c>
      <c r="AD278" s="71">
        <f t="shared" si="9"/>
        <v>0</v>
      </c>
      <c r="AF278" s="70">
        <v>0</v>
      </c>
      <c r="AH278" s="71">
        <f t="shared" si="10"/>
        <v>0</v>
      </c>
      <c r="AJ278" s="70">
        <v>0</v>
      </c>
      <c r="AL278" s="71">
        <f t="shared" si="11"/>
        <v>0</v>
      </c>
      <c r="AN278" s="70">
        <v>0</v>
      </c>
      <c r="AP278" s="70">
        <v>0</v>
      </c>
      <c r="AR278" s="70">
        <v>0</v>
      </c>
      <c r="AS278" s="21"/>
      <c r="AT278" s="10">
        <v>32</v>
      </c>
      <c r="AU278" s="21"/>
      <c r="AV278" s="96">
        <v>15687</v>
      </c>
      <c r="AW278" s="21"/>
      <c r="AX278" s="96">
        <f t="shared" si="12"/>
        <v>0</v>
      </c>
      <c r="AY278" s="21"/>
      <c r="AZ278" s="96">
        <f t="shared" si="13"/>
        <v>0</v>
      </c>
      <c r="BA278" s="21"/>
      <c r="BB278" s="96">
        <f t="shared" si="14"/>
        <v>15687</v>
      </c>
    </row>
    <row r="279" spans="1:54" ht="8.85" customHeight="1" x14ac:dyDescent="0.3">
      <c r="A279" s="10">
        <v>33</v>
      </c>
      <c r="B279" s="18"/>
      <c r="C279" s="10" t="s">
        <v>247</v>
      </c>
      <c r="D279" s="21"/>
      <c r="E279" s="70">
        <v>0</v>
      </c>
      <c r="G279" s="71">
        <f t="shared" si="4"/>
        <v>0</v>
      </c>
      <c r="I279" s="71">
        <f t="shared" si="5"/>
        <v>0</v>
      </c>
      <c r="K279" s="70">
        <v>0</v>
      </c>
      <c r="M279" s="71">
        <f t="shared" si="6"/>
        <v>0</v>
      </c>
      <c r="O279" s="71">
        <f t="shared" si="7"/>
        <v>0</v>
      </c>
      <c r="Q279" s="70">
        <v>7300</v>
      </c>
      <c r="S279" s="66">
        <f>(Q279/$AV279)</f>
        <v>0.90145714991355885</v>
      </c>
      <c r="U279" s="66">
        <f>IF(S$287,S279/S$287*100,0)</f>
        <v>24.428630312173269</v>
      </c>
      <c r="W279" s="70">
        <v>7300</v>
      </c>
      <c r="Y279" s="70">
        <f t="shared" si="8"/>
        <v>7300</v>
      </c>
      <c r="AB279" s="70">
        <v>0</v>
      </c>
      <c r="AD279" s="71">
        <f t="shared" si="9"/>
        <v>0</v>
      </c>
      <c r="AF279" s="70">
        <v>0</v>
      </c>
      <c r="AH279" s="71">
        <f t="shared" si="10"/>
        <v>0</v>
      </c>
      <c r="AJ279" s="70">
        <v>0</v>
      </c>
      <c r="AL279" s="71">
        <f t="shared" si="11"/>
        <v>0</v>
      </c>
      <c r="AN279" s="70">
        <v>0</v>
      </c>
      <c r="AP279" s="70">
        <v>0</v>
      </c>
      <c r="AR279" s="70">
        <v>0</v>
      </c>
      <c r="AS279" s="21"/>
      <c r="AT279" s="10">
        <v>33</v>
      </c>
      <c r="AU279" s="21"/>
      <c r="AV279" s="96">
        <v>8098</v>
      </c>
      <c r="AW279" s="21"/>
      <c r="AX279" s="96">
        <f t="shared" si="12"/>
        <v>0</v>
      </c>
      <c r="AY279" s="21"/>
      <c r="AZ279" s="96">
        <f t="shared" si="13"/>
        <v>0</v>
      </c>
      <c r="BA279" s="21"/>
      <c r="BB279" s="96">
        <f t="shared" si="14"/>
        <v>8098</v>
      </c>
    </row>
    <row r="280" spans="1:54" ht="8.85" customHeight="1" x14ac:dyDescent="0.3">
      <c r="A280" s="10">
        <v>34</v>
      </c>
      <c r="B280" s="18"/>
      <c r="C280" s="10" t="s">
        <v>248</v>
      </c>
      <c r="D280" s="21"/>
      <c r="E280" s="70">
        <v>0</v>
      </c>
      <c r="G280" s="71">
        <f t="shared" si="4"/>
        <v>0</v>
      </c>
      <c r="I280" s="71">
        <f t="shared" si="5"/>
        <v>0</v>
      </c>
      <c r="K280" s="70">
        <v>0</v>
      </c>
      <c r="M280" s="71">
        <f t="shared" si="6"/>
        <v>0</v>
      </c>
      <c r="O280" s="71">
        <f t="shared" si="7"/>
        <v>0</v>
      </c>
      <c r="Q280" s="70">
        <v>196024</v>
      </c>
      <c r="S280" s="66">
        <f>(Q280/$AV280)</f>
        <v>20.395796483196339</v>
      </c>
      <c r="U280" s="66">
        <f>IF(S$287,S280/S$287*100,0)</f>
        <v>552.70666193962029</v>
      </c>
      <c r="W280" s="70">
        <v>18114</v>
      </c>
      <c r="Y280" s="70">
        <f t="shared" si="8"/>
        <v>196024</v>
      </c>
      <c r="AB280" s="70">
        <v>0</v>
      </c>
      <c r="AD280" s="71">
        <f t="shared" si="9"/>
        <v>0</v>
      </c>
      <c r="AF280" s="70">
        <v>0</v>
      </c>
      <c r="AH280" s="71">
        <f t="shared" si="10"/>
        <v>0</v>
      </c>
      <c r="AJ280" s="70">
        <v>0</v>
      </c>
      <c r="AL280" s="71">
        <f t="shared" si="11"/>
        <v>0</v>
      </c>
      <c r="AN280" s="70">
        <v>0</v>
      </c>
      <c r="AP280" s="70">
        <v>0</v>
      </c>
      <c r="AR280" s="70">
        <v>0</v>
      </c>
      <c r="AS280" s="21"/>
      <c r="AT280" s="10">
        <v>34</v>
      </c>
      <c r="AU280" s="21"/>
      <c r="AV280" s="96">
        <v>9611</v>
      </c>
      <c r="AW280" s="21"/>
      <c r="AX280" s="96">
        <f t="shared" si="12"/>
        <v>0</v>
      </c>
      <c r="AY280" s="21"/>
      <c r="AZ280" s="96">
        <f t="shared" si="13"/>
        <v>0</v>
      </c>
      <c r="BA280" s="21"/>
      <c r="BB280" s="96">
        <f t="shared" si="14"/>
        <v>9611</v>
      </c>
    </row>
    <row r="281" spans="1:54" ht="8.85" customHeight="1" x14ac:dyDescent="0.3">
      <c r="A281" s="10">
        <v>35</v>
      </c>
      <c r="B281" s="18"/>
      <c r="C281" s="10" t="s">
        <v>249</v>
      </c>
      <c r="D281" s="21"/>
      <c r="E281" s="70">
        <v>0</v>
      </c>
      <c r="G281" s="71">
        <f t="shared" si="4"/>
        <v>0</v>
      </c>
      <c r="I281" s="71">
        <f t="shared" si="5"/>
        <v>0</v>
      </c>
      <c r="K281" s="70">
        <v>0</v>
      </c>
      <c r="M281" s="71">
        <f t="shared" si="6"/>
        <v>0</v>
      </c>
      <c r="O281" s="71">
        <f t="shared" si="7"/>
        <v>0</v>
      </c>
      <c r="Q281" s="70">
        <v>20385</v>
      </c>
      <c r="S281" s="66">
        <f>(Q281/$AV281)</f>
        <v>6.1660617059891107</v>
      </c>
      <c r="U281" s="66">
        <f>IF(S$287,S281/S$287*100,0)</f>
        <v>167.09440034071531</v>
      </c>
      <c r="W281" s="70">
        <v>20385</v>
      </c>
      <c r="Y281" s="70">
        <f t="shared" si="8"/>
        <v>20385</v>
      </c>
      <c r="AB281" s="70">
        <v>0</v>
      </c>
      <c r="AD281" s="71">
        <f t="shared" si="9"/>
        <v>0</v>
      </c>
      <c r="AF281" s="70">
        <v>0</v>
      </c>
      <c r="AH281" s="71">
        <f t="shared" si="10"/>
        <v>0</v>
      </c>
      <c r="AJ281" s="70">
        <v>0</v>
      </c>
      <c r="AL281" s="71">
        <f t="shared" si="11"/>
        <v>0</v>
      </c>
      <c r="AN281" s="70">
        <v>0</v>
      </c>
      <c r="AP281" s="70">
        <v>0</v>
      </c>
      <c r="AR281" s="70">
        <v>0</v>
      </c>
      <c r="AS281" s="21"/>
      <c r="AT281" s="10">
        <v>35</v>
      </c>
      <c r="AU281" s="21"/>
      <c r="AV281" s="96">
        <v>3306</v>
      </c>
      <c r="AW281" s="21"/>
      <c r="AX281" s="96">
        <f t="shared" si="12"/>
        <v>0</v>
      </c>
      <c r="AY281" s="21"/>
      <c r="AZ281" s="96">
        <f t="shared" si="13"/>
        <v>0</v>
      </c>
      <c r="BA281" s="21"/>
      <c r="BB281" s="96">
        <f t="shared" si="14"/>
        <v>3306</v>
      </c>
    </row>
    <row r="282" spans="1:54" ht="8.85" customHeight="1" x14ac:dyDescent="0.3">
      <c r="B282" s="18"/>
      <c r="D282" s="21"/>
      <c r="E282" s="70"/>
      <c r="G282" s="71"/>
      <c r="I282" s="71"/>
      <c r="K282" s="70"/>
      <c r="M282" s="71"/>
      <c r="O282" s="71"/>
      <c r="Q282" s="70"/>
      <c r="S282" s="71"/>
      <c r="U282" s="71"/>
      <c r="W282" s="70"/>
      <c r="Y282" s="70"/>
      <c r="AB282" s="70"/>
      <c r="AD282" s="71"/>
      <c r="AF282" s="70"/>
      <c r="AH282" s="71"/>
      <c r="AJ282" s="70"/>
      <c r="AL282" s="71"/>
      <c r="AN282" s="70"/>
      <c r="AP282" s="70"/>
      <c r="AR282" s="70"/>
      <c r="AS282" s="21"/>
      <c r="AU282" s="21"/>
      <c r="AV282" s="96"/>
      <c r="AW282" s="21"/>
      <c r="AX282" s="96"/>
      <c r="AY282" s="21"/>
      <c r="AZ282" s="96"/>
      <c r="BA282" s="21"/>
      <c r="BB282" s="96"/>
    </row>
    <row r="283" spans="1:54" ht="8.85" customHeight="1" x14ac:dyDescent="0.3">
      <c r="A283" s="10">
        <v>36</v>
      </c>
      <c r="B283" s="18"/>
      <c r="C283" s="10" t="s">
        <v>215</v>
      </c>
      <c r="D283" s="21"/>
      <c r="E283" s="70">
        <v>0</v>
      </c>
      <c r="G283" s="71">
        <f>(E283/$AV283)</f>
        <v>0</v>
      </c>
      <c r="I283" s="71">
        <f>IF(G$287,G283/G$287*100,0)</f>
        <v>0</v>
      </c>
      <c r="K283" s="70">
        <v>0</v>
      </c>
      <c r="M283" s="71">
        <f>(K283/$AV283)</f>
        <v>0</v>
      </c>
      <c r="O283" s="71">
        <f>IF(M$287,M283/M$287*100,0)</f>
        <v>0</v>
      </c>
      <c r="Q283" s="70">
        <v>5897</v>
      </c>
      <c r="S283" s="66">
        <f>(Q283/$AV283)</f>
        <v>1.7945830797321971</v>
      </c>
      <c r="U283" s="66">
        <f>IF(S$287,S283/S$287*100,0)</f>
        <v>48.631492493528917</v>
      </c>
      <c r="W283" s="70">
        <v>5897</v>
      </c>
      <c r="Y283" s="70">
        <f>(E283+K283+Q283)</f>
        <v>5897</v>
      </c>
      <c r="AB283" s="70">
        <v>0</v>
      </c>
      <c r="AD283" s="71">
        <f>IF($Y283,AB283/$Y283*100,0)</f>
        <v>0</v>
      </c>
      <c r="AF283" s="70">
        <v>0</v>
      </c>
      <c r="AH283" s="71">
        <f>IF($Y283,AF283/$Y283*100,0)</f>
        <v>0</v>
      </c>
      <c r="AJ283" s="70">
        <v>0</v>
      </c>
      <c r="AL283" s="71">
        <f>IF($Y283,AJ283/$Y283*100,0)</f>
        <v>0</v>
      </c>
      <c r="AN283" s="70">
        <v>0</v>
      </c>
      <c r="AP283" s="70">
        <v>0</v>
      </c>
      <c r="AR283" s="70">
        <v>0</v>
      </c>
      <c r="AS283" s="21"/>
      <c r="AT283" s="10">
        <v>36</v>
      </c>
      <c r="AU283" s="21"/>
      <c r="AV283" s="96">
        <v>3286</v>
      </c>
      <c r="AW283" s="21"/>
      <c r="AX283" s="96">
        <f>IF(E283,AV283,0)</f>
        <v>0</v>
      </c>
      <c r="AY283" s="21"/>
      <c r="AZ283" s="96">
        <f>IF(K283,AV283,0)</f>
        <v>0</v>
      </c>
      <c r="BA283" s="21"/>
      <c r="BB283" s="96">
        <f>IF(Q283,AV283,0)</f>
        <v>3286</v>
      </c>
    </row>
    <row r="284" spans="1:54" ht="8.85" customHeight="1" x14ac:dyDescent="0.3">
      <c r="A284" s="10">
        <v>37</v>
      </c>
      <c r="B284" s="18"/>
      <c r="C284" s="10" t="s">
        <v>250</v>
      </c>
      <c r="D284" s="21"/>
      <c r="E284" s="70">
        <v>0</v>
      </c>
      <c r="G284" s="71">
        <f>(E284/$AV284)</f>
        <v>0</v>
      </c>
      <c r="I284" s="71">
        <f>IF(G$287,G284/G$287*100,0)</f>
        <v>0</v>
      </c>
      <c r="K284" s="70">
        <v>0</v>
      </c>
      <c r="M284" s="71">
        <f>(K284/$AV284)</f>
        <v>0</v>
      </c>
      <c r="O284" s="71">
        <f>IF(M$287,M284/M$287*100,0)</f>
        <v>0</v>
      </c>
      <c r="Q284" s="70">
        <v>3430</v>
      </c>
      <c r="S284" s="66">
        <f>(Q284/$AV284)</f>
        <v>0.67294486953109678</v>
      </c>
      <c r="U284" s="66">
        <f>IF(S$287,S284/S$287*100,0)</f>
        <v>18.23616512423823</v>
      </c>
      <c r="W284" s="70">
        <v>3430</v>
      </c>
      <c r="Y284" s="70">
        <f>(E284+K284+Q284)</f>
        <v>3430</v>
      </c>
      <c r="AB284" s="70">
        <v>0</v>
      </c>
      <c r="AD284" s="71">
        <f>IF($Y284,AB284/$Y284*100,0)</f>
        <v>0</v>
      </c>
      <c r="AF284" s="70">
        <v>0</v>
      </c>
      <c r="AH284" s="71">
        <f>IF($Y284,AF284/$Y284*100,0)</f>
        <v>0</v>
      </c>
      <c r="AJ284" s="70">
        <v>0</v>
      </c>
      <c r="AL284" s="71">
        <f>IF($Y284,AJ284/$Y284*100,0)</f>
        <v>0</v>
      </c>
      <c r="AN284" s="70">
        <v>0</v>
      </c>
      <c r="AP284" s="70">
        <v>0</v>
      </c>
      <c r="AR284" s="70">
        <v>0</v>
      </c>
      <c r="AS284" s="21"/>
      <c r="AT284" s="10">
        <v>37</v>
      </c>
      <c r="AU284" s="21"/>
      <c r="AV284" s="96">
        <v>5097</v>
      </c>
      <c r="AW284" s="21"/>
      <c r="AX284" s="96">
        <f>IF(E284,AV284,0)</f>
        <v>0</v>
      </c>
      <c r="AY284" s="21"/>
      <c r="AZ284" s="96">
        <f>IF(K284,AV284,0)</f>
        <v>0</v>
      </c>
      <c r="BA284" s="21"/>
      <c r="BB284" s="96">
        <f>IF(Q284,AV284,0)</f>
        <v>5097</v>
      </c>
    </row>
    <row r="285" spans="1:54" ht="8.85" customHeight="1" x14ac:dyDescent="0.3">
      <c r="A285" s="30">
        <v>38</v>
      </c>
      <c r="B285" s="18"/>
      <c r="C285" s="10" t="s">
        <v>251</v>
      </c>
      <c r="D285" s="21"/>
      <c r="E285" s="75">
        <v>0</v>
      </c>
      <c r="G285" s="71">
        <f t="shared" si="4"/>
        <v>0</v>
      </c>
      <c r="I285" s="71">
        <f t="shared" si="5"/>
        <v>0</v>
      </c>
      <c r="K285" s="75">
        <v>0</v>
      </c>
      <c r="M285" s="71">
        <f t="shared" si="6"/>
        <v>0</v>
      </c>
      <c r="O285" s="71">
        <f t="shared" si="7"/>
        <v>0</v>
      </c>
      <c r="Q285" s="75">
        <v>10647</v>
      </c>
      <c r="S285" s="66">
        <f>(Q285/$AV285)</f>
        <v>1.2966751918158568</v>
      </c>
      <c r="U285" s="66">
        <f>IF(S$287,S285/S$287*100,0)</f>
        <v>35.138662884723196</v>
      </c>
      <c r="W285" s="75">
        <v>10507</v>
      </c>
      <c r="Y285" s="75">
        <f t="shared" si="8"/>
        <v>10647</v>
      </c>
      <c r="AB285" s="75">
        <v>0</v>
      </c>
      <c r="AD285" s="71">
        <f t="shared" si="9"/>
        <v>0</v>
      </c>
      <c r="AF285" s="75">
        <v>0</v>
      </c>
      <c r="AH285" s="71">
        <f t="shared" si="10"/>
        <v>0</v>
      </c>
      <c r="AJ285" s="75">
        <v>0</v>
      </c>
      <c r="AL285" s="71">
        <f t="shared" si="11"/>
        <v>0</v>
      </c>
      <c r="AN285" s="75">
        <v>0</v>
      </c>
      <c r="AP285" s="75">
        <v>0</v>
      </c>
      <c r="AR285" s="75">
        <v>0</v>
      </c>
      <c r="AS285" s="21"/>
      <c r="AT285" s="30">
        <v>38</v>
      </c>
      <c r="AU285" s="21"/>
      <c r="AV285" s="106">
        <v>8211</v>
      </c>
      <c r="AW285" s="21"/>
      <c r="AX285" s="106">
        <f t="shared" si="12"/>
        <v>0</v>
      </c>
      <c r="AY285" s="21"/>
      <c r="AZ285" s="106">
        <f t="shared" si="13"/>
        <v>0</v>
      </c>
      <c r="BA285" s="21"/>
      <c r="BB285" s="106">
        <f t="shared" si="14"/>
        <v>8211</v>
      </c>
    </row>
    <row r="286" spans="1:54" ht="8.85" customHeight="1" x14ac:dyDescent="0.3">
      <c r="A286" s="21"/>
      <c r="B286" s="21"/>
      <c r="D286" s="21"/>
      <c r="AS286" s="21"/>
      <c r="AT286" s="21"/>
      <c r="AU286" s="21"/>
      <c r="AV286" s="21"/>
      <c r="AW286" s="21"/>
      <c r="AX286" s="21"/>
      <c r="AY286" s="21"/>
      <c r="AZ286" s="21"/>
      <c r="BA286" s="21"/>
      <c r="BB286" s="21"/>
    </row>
    <row r="287" spans="1:54" ht="8.85" customHeight="1" x14ac:dyDescent="0.3">
      <c r="A287" s="30">
        <f>A285</f>
        <v>38</v>
      </c>
      <c r="B287" s="21"/>
      <c r="C287" s="18" t="s">
        <v>65</v>
      </c>
      <c r="D287" s="21"/>
      <c r="E287" s="76">
        <f>SUM(E241:E285)</f>
        <v>0</v>
      </c>
      <c r="G287" s="79">
        <f>IF(E287=0,0,IF(ISNONTEXT(H287),E287/$AV287,E287/AX287))</f>
        <v>0</v>
      </c>
      <c r="H287" s="276"/>
      <c r="I287" s="71">
        <f>IF(G$287,G287/G$287*100,0)</f>
        <v>0</v>
      </c>
      <c r="K287" s="76">
        <f>SUM(K241:K285)</f>
        <v>4410</v>
      </c>
      <c r="M287" s="79">
        <f>IF(K287=0,0,IF(ISNONTEXT(N287),K287/$AV287,K287/AZ287))</f>
        <v>1.2450592885375493E-2</v>
      </c>
      <c r="N287" s="276"/>
      <c r="O287" s="71">
        <f>IF(M$287,M287/M$287*100,0)</f>
        <v>100</v>
      </c>
      <c r="Q287" s="76">
        <f>SUM(Q241:Q285)</f>
        <v>1307057</v>
      </c>
      <c r="S287" s="79">
        <f>IF(Q287=0,0,IF(ISNONTEXT(T287),Q287/$AV287,Q287/BB287))</f>
        <v>3.6901665725578767</v>
      </c>
      <c r="T287" s="276"/>
      <c r="U287" s="71">
        <f>IF(S$287,S287/S$287*100,0)</f>
        <v>100</v>
      </c>
      <c r="W287" s="76">
        <f>SUM(W241:W285)</f>
        <v>1119713</v>
      </c>
      <c r="Y287" s="76">
        <f>SUM(Y241:Y285)</f>
        <v>1311467</v>
      </c>
      <c r="AB287" s="76">
        <f>SUM(AB241:AB285)</f>
        <v>0</v>
      </c>
      <c r="AD287" s="71">
        <f>IF($Y287,AB287/$Y287*100,0)</f>
        <v>0</v>
      </c>
      <c r="AF287" s="76">
        <f>SUM(AF241:AF285)</f>
        <v>0</v>
      </c>
      <c r="AH287" s="71">
        <f>IF($Y287,AF287/$Y287*100,0)</f>
        <v>0</v>
      </c>
      <c r="AJ287" s="76">
        <f>SUM(AJ241:AJ285)</f>
        <v>0</v>
      </c>
      <c r="AL287" s="71">
        <f>IF($Y287,AJ287/$Y287*100,0)</f>
        <v>0</v>
      </c>
      <c r="AN287" s="76">
        <f>SUM(AN241:AN285)</f>
        <v>0</v>
      </c>
      <c r="AP287" s="126">
        <f>SUM(AP241:AP285)</f>
        <v>0</v>
      </c>
      <c r="AR287" s="126">
        <f>SUM(AR241:AR285)</f>
        <v>0</v>
      </c>
      <c r="AS287" s="21"/>
      <c r="AT287" s="30">
        <f>AT285</f>
        <v>38</v>
      </c>
      <c r="AU287" s="21"/>
      <c r="AV287" s="106">
        <f>SUM(AV241:AV285)</f>
        <v>354200</v>
      </c>
      <c r="AW287" s="21"/>
      <c r="AX287" s="106">
        <f>SUM(AX241:AX285)</f>
        <v>0</v>
      </c>
      <c r="AY287" s="21"/>
      <c r="AZ287" s="106">
        <f>SUM(AZ241:AZ285)</f>
        <v>9086</v>
      </c>
      <c r="BA287" s="21"/>
      <c r="BB287" s="106">
        <f>SUM(BB241:BB285)</f>
        <v>300190</v>
      </c>
    </row>
    <row r="288" spans="1:54" ht="8.85" customHeight="1" x14ac:dyDescent="0.3">
      <c r="A288" s="21"/>
      <c r="B288" s="21"/>
      <c r="D288" s="21"/>
      <c r="AS288" s="21"/>
      <c r="AT288" s="21"/>
      <c r="AU288" s="21"/>
      <c r="AV288" s="27"/>
      <c r="AW288" s="21"/>
      <c r="AX288" s="21"/>
      <c r="AY288" s="21"/>
      <c r="AZ288" s="21"/>
      <c r="BA288" s="21"/>
      <c r="BB288" s="21"/>
    </row>
    <row r="289" spans="1:54" ht="12" thickBot="1" x14ac:dyDescent="0.35">
      <c r="A289" s="42">
        <f>(A60+A219+A287)</f>
        <v>171</v>
      </c>
      <c r="B289" s="21"/>
      <c r="C289" s="18" t="s">
        <v>252</v>
      </c>
      <c r="D289" s="21"/>
      <c r="E289" s="87">
        <f>(E60+E219+E287)</f>
        <v>247502558</v>
      </c>
      <c r="G289" s="79">
        <f>(E289/$AV289)</f>
        <v>28.256874598199957</v>
      </c>
      <c r="I289" s="71"/>
      <c r="K289" s="87">
        <f>(K60+K219+K287)</f>
        <v>1327471143</v>
      </c>
      <c r="M289" s="79">
        <f>(K289/$AV289)</f>
        <v>151.55473916548436</v>
      </c>
      <c r="O289" s="71"/>
      <c r="Q289" s="87">
        <f>(Q60+Q219+Q287)</f>
        <v>1971149555</v>
      </c>
      <c r="S289" s="79">
        <f>(Q289/$AV289)</f>
        <v>225.04222275525998</v>
      </c>
      <c r="U289" s="71"/>
      <c r="W289" s="87">
        <f>(W60+W219+W287)</f>
        <v>163903064</v>
      </c>
      <c r="Y289" s="87">
        <f>(Y60+Y219+Y287)</f>
        <v>3546123256</v>
      </c>
      <c r="AB289" s="87">
        <f>(AB60+AB219+AB287)</f>
        <v>905230239</v>
      </c>
      <c r="AD289" s="71">
        <f>IF($Y289,AB289/$Y289*100,0)</f>
        <v>25.527320221268702</v>
      </c>
      <c r="AF289" s="87">
        <f>(AF60+AF219+AF287)</f>
        <v>579405677</v>
      </c>
      <c r="AH289" s="71">
        <f>IF($Y289,AF289/$Y289*100,0)</f>
        <v>16.339129668424587</v>
      </c>
      <c r="AJ289" s="87">
        <f>(AJ60+AJ219+AJ287)</f>
        <v>66048868</v>
      </c>
      <c r="AL289" s="71">
        <f>IF($Y289,AJ289/$Y289*100,0)</f>
        <v>1.8625654900248059</v>
      </c>
      <c r="AN289" s="87">
        <f>(AN60+AN219+AN287)</f>
        <v>568157098</v>
      </c>
      <c r="AP289" s="87">
        <f>(AP60+AP219+AP287)</f>
        <v>133633901.69663601</v>
      </c>
      <c r="AR289" s="87">
        <f>(AR60+AR219+AR287)</f>
        <v>91827679.283363998</v>
      </c>
      <c r="AS289" s="21"/>
      <c r="AT289" s="42">
        <f>(AT60+AT219+AT287)</f>
        <v>171</v>
      </c>
      <c r="AU289" s="21"/>
      <c r="AV289" s="110">
        <f>(AV60+AV219+AV287)</f>
        <v>8759021</v>
      </c>
      <c r="AW289" s="21"/>
      <c r="AX289" s="110">
        <f>(AX60+AX219+AX287)</f>
        <v>8404821</v>
      </c>
      <c r="AY289" s="21"/>
      <c r="AZ289" s="110">
        <f>(AZ60+AZ219+AZ287)</f>
        <v>8413907</v>
      </c>
      <c r="BA289" s="21"/>
      <c r="BB289" s="110">
        <f>(BB60+BB219+BB287)</f>
        <v>8705011</v>
      </c>
    </row>
    <row r="290" spans="1:54"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row>
    <row r="291" spans="1:54"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row>
    <row r="292" spans="1:54" ht="11.1" customHeight="1" x14ac:dyDescent="0.3">
      <c r="A292" s="21"/>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row>
    <row r="293" spans="1:54" ht="5.7"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row>
    <row r="294" spans="1:54"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row>
    <row r="295" spans="1:54"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row>
    <row r="296" spans="1:54"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row>
    <row r="297" spans="1:54"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row>
    <row r="298" spans="1:54"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row>
    <row r="299" spans="1:54" ht="0.6"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row>
    <row r="300" spans="1:54" ht="8.85" hidden="1"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row>
    <row r="301" spans="1:54"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row>
    <row r="302" spans="1:54" ht="8.85"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row>
    <row r="303" spans="1:54" ht="8.85" customHeight="1" x14ac:dyDescent="0.3">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V303" s="21"/>
      <c r="AW303" s="21"/>
      <c r="AX303" s="21"/>
      <c r="AY303" s="21"/>
      <c r="AZ303" s="21"/>
      <c r="BA303" s="21"/>
      <c r="BB303" s="21"/>
    </row>
    <row r="304" spans="1:54" s="8" customFormat="1" ht="10.5" customHeight="1" x14ac:dyDescent="0.3">
      <c r="A304" s="8">
        <v>94</v>
      </c>
      <c r="AU304" s="11">
        <v>95</v>
      </c>
    </row>
    <row r="305" spans="1:33" ht="9.75" customHeight="1" x14ac:dyDescent="0.3">
      <c r="A305" s="21"/>
      <c r="B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row>
    <row r="306" spans="1:33" ht="9.75" customHeight="1" x14ac:dyDescent="0.3">
      <c r="A306" s="21"/>
      <c r="B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row>
    <row r="307" spans="1:33" ht="9.75" customHeight="1" x14ac:dyDescent="0.3">
      <c r="A307" s="21"/>
      <c r="B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row>
    <row r="308" spans="1:33" ht="9.75" customHeight="1" x14ac:dyDescent="0.3">
      <c r="A308" s="21"/>
      <c r="B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row>
    <row r="309" spans="1:33" ht="9.75" customHeight="1" x14ac:dyDescent="0.3">
      <c r="A309" s="21"/>
      <c r="B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row>
    <row r="310" spans="1:33" ht="9.75" customHeight="1" x14ac:dyDescent="0.3">
      <c r="A310" s="21"/>
      <c r="B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row>
    <row r="311" spans="1:33" ht="9.75" customHeight="1" x14ac:dyDescent="0.3">
      <c r="A311" s="21"/>
      <c r="B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row>
    <row r="312" spans="1:33" ht="9.75" customHeight="1" x14ac:dyDescent="0.3">
      <c r="A312" s="21"/>
      <c r="B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row>
    <row r="313" spans="1:33" ht="9.75" customHeight="1" x14ac:dyDescent="0.3">
      <c r="A313" s="21"/>
      <c r="B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row>
    <row r="314" spans="1:33" ht="9.75" customHeight="1" x14ac:dyDescent="0.3">
      <c r="A314" s="21"/>
      <c r="B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row>
    <row r="315" spans="1:33" ht="9.75" customHeight="1" x14ac:dyDescent="0.3">
      <c r="A315" s="21"/>
      <c r="B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row>
    <row r="316" spans="1:33" ht="9.75" customHeight="1" x14ac:dyDescent="0.3">
      <c r="A316" s="21"/>
      <c r="B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row>
    <row r="317" spans="1:33" ht="9.75" customHeight="1" x14ac:dyDescent="0.3">
      <c r="A317" s="21"/>
      <c r="B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row>
    <row r="318" spans="1:33" ht="9.75" customHeight="1" x14ac:dyDescent="0.3">
      <c r="A318" s="21"/>
      <c r="B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row>
    <row r="319" spans="1:33" ht="9.75" customHeight="1" x14ac:dyDescent="0.3">
      <c r="A319" s="21"/>
      <c r="B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row>
    <row r="320" spans="1:33" ht="9.75" customHeight="1" x14ac:dyDescent="0.3">
      <c r="A320" s="21"/>
      <c r="B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row>
    <row r="321" spans="1:33" ht="9.75" customHeight="1" x14ac:dyDescent="0.3">
      <c r="A321" s="21"/>
      <c r="B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row>
    <row r="322" spans="1:33" ht="9.75" customHeight="1" x14ac:dyDescent="0.3">
      <c r="A322" s="21"/>
      <c r="B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row>
    <row r="323" spans="1:33" ht="9.75" customHeight="1" x14ac:dyDescent="0.3">
      <c r="A323" s="21"/>
      <c r="B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row>
    <row r="324" spans="1:33" ht="9.75" customHeight="1" x14ac:dyDescent="0.3">
      <c r="A324" s="21"/>
      <c r="B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row>
    <row r="325" spans="1:33" ht="9.75" customHeight="1" x14ac:dyDescent="0.3">
      <c r="A325" s="21"/>
      <c r="B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row>
    <row r="326" spans="1:33" ht="9.75" customHeight="1" x14ac:dyDescent="0.3">
      <c r="A326" s="21"/>
      <c r="B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row>
    <row r="327" spans="1:33" ht="9.75" customHeight="1" x14ac:dyDescent="0.3">
      <c r="A327" s="21"/>
      <c r="B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row>
    <row r="328" spans="1:33" ht="9.75" customHeight="1" x14ac:dyDescent="0.3">
      <c r="A328" s="21"/>
      <c r="B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row>
    <row r="329" spans="1:33" ht="9.75" customHeight="1" x14ac:dyDescent="0.3">
      <c r="A329" s="21"/>
      <c r="B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row>
    <row r="330" spans="1:33" ht="9.75" customHeight="1" x14ac:dyDescent="0.3">
      <c r="A330" s="21"/>
      <c r="B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row>
    <row r="331" spans="1:33" ht="9.75" customHeight="1" x14ac:dyDescent="0.3">
      <c r="A331" s="21"/>
      <c r="B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row>
    <row r="332" spans="1:33" ht="9.75" customHeight="1" x14ac:dyDescent="0.3">
      <c r="A332" s="21"/>
      <c r="B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row>
    <row r="333" spans="1:33" ht="9.75" customHeight="1" x14ac:dyDescent="0.3">
      <c r="A333" s="21"/>
      <c r="B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row>
    <row r="334" spans="1:33" ht="9.75" customHeight="1" x14ac:dyDescent="0.3">
      <c r="A334" s="21"/>
      <c r="B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row>
    <row r="335" spans="1:33" ht="9.75" customHeight="1" x14ac:dyDescent="0.3">
      <c r="A335" s="21"/>
      <c r="B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row>
    <row r="336" spans="1:33" ht="9.75" customHeight="1" x14ac:dyDescent="0.3">
      <c r="A336" s="21"/>
      <c r="B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row>
    <row r="337" spans="1:33" ht="9.75" customHeight="1" x14ac:dyDescent="0.3">
      <c r="A337" s="21"/>
      <c r="B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row>
    <row r="338" spans="1:33" ht="9.75" customHeight="1" x14ac:dyDescent="0.3">
      <c r="A338" s="21"/>
      <c r="B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row>
    <row r="339" spans="1:33" ht="9.75" customHeight="1" x14ac:dyDescent="0.3">
      <c r="A339" s="21"/>
      <c r="B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row>
    <row r="340" spans="1:33" ht="9.75" customHeight="1" x14ac:dyDescent="0.3">
      <c r="A340" s="21"/>
      <c r="B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row>
    <row r="341" spans="1:33" ht="9.75" customHeight="1" x14ac:dyDescent="0.3">
      <c r="A341" s="21"/>
      <c r="B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row>
    <row r="342" spans="1:33" ht="9.75" customHeight="1" x14ac:dyDescent="0.3">
      <c r="A342" s="21"/>
      <c r="B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row>
    <row r="343" spans="1:33" ht="9.75" customHeight="1" x14ac:dyDescent="0.3">
      <c r="A343" s="21"/>
      <c r="B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row>
    <row r="344" spans="1:33" ht="9.75" customHeight="1" x14ac:dyDescent="0.3">
      <c r="A344" s="21"/>
      <c r="B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row>
    <row r="345" spans="1:33" ht="9.75" customHeight="1" x14ac:dyDescent="0.3">
      <c r="A345" s="21"/>
      <c r="B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row>
    <row r="346" spans="1:33" ht="9.75" customHeight="1" x14ac:dyDescent="0.3">
      <c r="A346" s="21"/>
      <c r="B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row>
    <row r="347" spans="1:33" ht="9.75" customHeight="1" x14ac:dyDescent="0.3">
      <c r="A347" s="21"/>
      <c r="B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row>
    <row r="348" spans="1:33" ht="9.75" customHeight="1" x14ac:dyDescent="0.3">
      <c r="A348" s="21"/>
      <c r="B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row>
    <row r="349" spans="1:33" ht="9.75" customHeight="1" x14ac:dyDescent="0.3">
      <c r="A349" s="21"/>
      <c r="B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row>
    <row r="350" spans="1:33" ht="9.75" customHeight="1" x14ac:dyDescent="0.3">
      <c r="A350" s="21"/>
      <c r="B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row>
    <row r="351" spans="1:33" ht="9.75" customHeight="1" x14ac:dyDescent="0.3">
      <c r="A351" s="21"/>
      <c r="B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row>
    <row r="352" spans="1:33" ht="9.75" customHeight="1" x14ac:dyDescent="0.3">
      <c r="A352" s="21"/>
      <c r="B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row>
    <row r="353" spans="1:33" ht="9.75" customHeight="1" x14ac:dyDescent="0.3">
      <c r="A353" s="21"/>
      <c r="B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row>
    <row r="354" spans="1:33" ht="9.75" customHeight="1" x14ac:dyDescent="0.3">
      <c r="A354" s="21"/>
      <c r="B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row>
    <row r="355" spans="1:33" ht="9.75" customHeight="1" x14ac:dyDescent="0.3">
      <c r="A355" s="21"/>
      <c r="B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row>
    <row r="356" spans="1:33" ht="9.75" customHeight="1" x14ac:dyDescent="0.3">
      <c r="A356" s="21"/>
      <c r="B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row>
    <row r="357" spans="1:33" ht="9.75" customHeight="1" x14ac:dyDescent="0.3">
      <c r="A357" s="21"/>
      <c r="B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row>
    <row r="358" spans="1:33" ht="9.75" customHeight="1" x14ac:dyDescent="0.3">
      <c r="A358" s="21"/>
      <c r="B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row>
    <row r="359" spans="1:33" ht="9.75" customHeight="1" x14ac:dyDescent="0.3">
      <c r="A359" s="21"/>
      <c r="B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row>
    <row r="360" spans="1:33" ht="9.75" customHeight="1" x14ac:dyDescent="0.3">
      <c r="A360" s="21"/>
      <c r="B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row>
    <row r="361" spans="1:33" ht="9.75" customHeight="1" x14ac:dyDescent="0.3">
      <c r="A361" s="21"/>
      <c r="B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row>
    <row r="362" spans="1:33" ht="9.75" customHeight="1" x14ac:dyDescent="0.3">
      <c r="A362" s="21"/>
      <c r="B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row>
    <row r="363" spans="1:33" ht="9.75" customHeight="1" x14ac:dyDescent="0.3">
      <c r="A363" s="21"/>
      <c r="B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row>
    <row r="364" spans="1:33" ht="9.75" customHeight="1" x14ac:dyDescent="0.3">
      <c r="A364" s="21"/>
      <c r="B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row>
    <row r="365" spans="1:33" ht="9.75" customHeight="1" x14ac:dyDescent="0.3">
      <c r="A365" s="21"/>
      <c r="B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row>
    <row r="366" spans="1:33" ht="9.75" customHeight="1" x14ac:dyDescent="0.3">
      <c r="A366" s="21"/>
      <c r="B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row>
    <row r="367" spans="1:33" ht="9.75" customHeight="1" x14ac:dyDescent="0.3">
      <c r="A367" s="21"/>
      <c r="B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row>
    <row r="368" spans="1:33" ht="9.75" customHeight="1" x14ac:dyDescent="0.3">
      <c r="A368" s="21"/>
      <c r="B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row>
    <row r="369" spans="1:33" ht="9.75" customHeight="1" x14ac:dyDescent="0.3">
      <c r="A369" s="21"/>
      <c r="B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row>
    <row r="370" spans="1:33" ht="9.75" customHeight="1" x14ac:dyDescent="0.3">
      <c r="A370" s="21"/>
      <c r="B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row>
    <row r="371" spans="1:33" ht="9.75" customHeight="1" x14ac:dyDescent="0.3">
      <c r="A371" s="21"/>
      <c r="B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row>
    <row r="372" spans="1:33" ht="9.75" customHeight="1" x14ac:dyDescent="0.3">
      <c r="A372" s="21"/>
      <c r="B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row>
    <row r="373" spans="1:33" ht="9.75" customHeight="1" x14ac:dyDescent="0.3">
      <c r="A373" s="21"/>
      <c r="B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row>
    <row r="374" spans="1:33" ht="9.75" customHeight="1" x14ac:dyDescent="0.3">
      <c r="A374" s="21"/>
      <c r="B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row>
    <row r="375" spans="1:33" ht="9.75" customHeight="1" x14ac:dyDescent="0.3">
      <c r="A375" s="21"/>
      <c r="B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row>
    <row r="376" spans="1:33" ht="9.75" customHeight="1" x14ac:dyDescent="0.3">
      <c r="A376" s="21"/>
      <c r="B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row>
    <row r="377" spans="1:33" ht="9.75" customHeight="1" x14ac:dyDescent="0.3">
      <c r="A377" s="21"/>
      <c r="B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row>
    <row r="378" spans="1:33" ht="9.75" customHeight="1" x14ac:dyDescent="0.3">
      <c r="A378" s="21"/>
      <c r="B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row>
    <row r="379" spans="1:33" ht="9.75" customHeight="1" x14ac:dyDescent="0.3">
      <c r="A379" s="21"/>
      <c r="B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row>
    <row r="380" spans="1:33" ht="9.75" customHeight="1" x14ac:dyDescent="0.3">
      <c r="A380" s="21"/>
      <c r="B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row>
    <row r="381" spans="1:33" ht="9.75" customHeight="1" x14ac:dyDescent="0.3">
      <c r="A381" s="21"/>
      <c r="B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row>
    <row r="382" spans="1:33" ht="9.75" customHeight="1" x14ac:dyDescent="0.3">
      <c r="A382" s="21"/>
      <c r="B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row>
    <row r="383" spans="1:33" ht="9.75" customHeight="1" x14ac:dyDescent="0.3">
      <c r="A383" s="21"/>
      <c r="B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row>
    <row r="384" spans="1:33" ht="9.75" customHeight="1" x14ac:dyDescent="0.3">
      <c r="A384" s="21"/>
      <c r="B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row>
    <row r="385" spans="1:33" ht="9.75" customHeight="1" x14ac:dyDescent="0.3">
      <c r="A385" s="21"/>
      <c r="B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row>
    <row r="386" spans="1:33" ht="9.75" customHeight="1" x14ac:dyDescent="0.3">
      <c r="A386" s="21"/>
      <c r="B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row>
    <row r="387" spans="1:33" ht="9.75" customHeight="1" x14ac:dyDescent="0.3">
      <c r="A387" s="21"/>
      <c r="B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row>
    <row r="388" spans="1:33" ht="9.75" customHeight="1" x14ac:dyDescent="0.3">
      <c r="A388" s="21"/>
      <c r="B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row>
    <row r="389" spans="1:33" ht="9.75" customHeight="1" x14ac:dyDescent="0.3">
      <c r="A389" s="21"/>
      <c r="B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row>
    <row r="390" spans="1:33" ht="9.75" customHeight="1" x14ac:dyDescent="0.3">
      <c r="A390" s="21"/>
      <c r="B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row>
    <row r="391" spans="1:33" ht="9.75" customHeight="1" x14ac:dyDescent="0.3">
      <c r="A391" s="21"/>
      <c r="B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row>
    <row r="392" spans="1:33" ht="9.75" customHeight="1" x14ac:dyDescent="0.3">
      <c r="A392" s="21"/>
      <c r="B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row>
    <row r="393" spans="1:33" ht="9.75" customHeight="1" x14ac:dyDescent="0.3">
      <c r="A393" s="21"/>
      <c r="B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row>
    <row r="394" spans="1:33" ht="9.75" customHeight="1" x14ac:dyDescent="0.3">
      <c r="A394" s="21"/>
      <c r="B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row>
    <row r="395" spans="1:33" ht="9.75" customHeight="1" x14ac:dyDescent="0.3">
      <c r="A395" s="21"/>
      <c r="B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row>
    <row r="396" spans="1:33" ht="9.75" customHeight="1" x14ac:dyDescent="0.3">
      <c r="A396" s="21"/>
      <c r="B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row>
    <row r="397" spans="1:33" ht="9.75" customHeight="1" x14ac:dyDescent="0.3">
      <c r="A397" s="21"/>
      <c r="B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row>
    <row r="398" spans="1:33" ht="9.75" customHeight="1" x14ac:dyDescent="0.3">
      <c r="A398" s="21"/>
      <c r="B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row>
    <row r="399" spans="1:33" ht="9.75" customHeight="1" x14ac:dyDescent="0.3">
      <c r="A399" s="21"/>
      <c r="B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row>
    <row r="400" spans="1:33" ht="9.75" customHeight="1" x14ac:dyDescent="0.3">
      <c r="A400" s="21"/>
      <c r="B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row>
    <row r="401" spans="1:33" ht="9.75" customHeight="1" x14ac:dyDescent="0.3">
      <c r="A401" s="21"/>
      <c r="B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row>
    <row r="402" spans="1:33" ht="9.75" customHeight="1" x14ac:dyDescent="0.3">
      <c r="A402" s="21"/>
      <c r="B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row>
    <row r="403" spans="1:33" ht="9.75" customHeight="1" x14ac:dyDescent="0.3">
      <c r="A403" s="21"/>
      <c r="B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row>
    <row r="404" spans="1:33" ht="9.75" customHeight="1" x14ac:dyDescent="0.3">
      <c r="A404" s="21"/>
      <c r="B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row>
    <row r="405" spans="1:33" ht="9.75" customHeight="1" x14ac:dyDescent="0.3">
      <c r="A405" s="21"/>
      <c r="B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row>
  </sheetData>
  <printOptions gridLinesSet="0"/>
  <pageMargins left="3.75" right="0.25" top="0.5" bottom="0.3" header="0" footer="0"/>
  <pageSetup paperSize="17" pageOrder="overThenDown" orientation="landscape" r:id="rId1"/>
  <headerFooter alignWithMargins="0"/>
  <rowBreaks count="3" manualBreakCount="3">
    <brk id="75" max="46" man="1"/>
    <brk id="151" max="46" man="1"/>
    <brk id="227" max="46" man="1"/>
  </rowBreaks>
  <colBreaks count="1" manualBreakCount="1">
    <brk id="26" max="3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F6375-4F01-42BA-9F06-5CEDD0AEB3BD}">
  <sheetPr syncVertical="1" syncRef="AG12" transitionEvaluation="1" transitionEntry="1"/>
  <dimension ref="A1:BV306"/>
  <sheetViews>
    <sheetView showGridLines="0" zoomScale="120" zoomScaleNormal="120" workbookViewId="0">
      <pane xSplit="4" ySplit="11" topLeftCell="AG12" activePane="bottomRight" state="frozen"/>
      <selection pane="topRight"/>
      <selection pane="bottomLeft"/>
      <selection pane="bottomRight"/>
    </sheetView>
  </sheetViews>
  <sheetFormatPr defaultColWidth="6.88671875" defaultRowHeight="9.75" customHeight="1" x14ac:dyDescent="0.3"/>
  <cols>
    <col min="1" max="1" width="4.5546875" style="10" customWidth="1"/>
    <col min="2" max="2" width="2.21875" style="10" customWidth="1"/>
    <col min="3" max="3" width="17.77734375" style="10" customWidth="1"/>
    <col min="4" max="4" width="2.21875" style="10" customWidth="1"/>
    <col min="5" max="5" width="12.33203125" style="10" customWidth="1"/>
    <col min="6" max="6" width="1.44140625" style="10" customWidth="1"/>
    <col min="7" max="7" width="8.44140625" style="10" customWidth="1"/>
    <col min="8" max="8" width="1.44140625" style="10" customWidth="1"/>
    <col min="9" max="9" width="8.44140625" style="10" customWidth="1"/>
    <col min="10" max="10" width="2.21875" style="10" customWidth="1"/>
    <col min="11" max="11" width="12.33203125" style="10" customWidth="1"/>
    <col min="12" max="12" width="1.44140625" style="10" customWidth="1"/>
    <col min="13" max="13" width="8.44140625" style="10" customWidth="1"/>
    <col min="14" max="14" width="1.44140625" style="10" customWidth="1"/>
    <col min="15" max="15" width="8.44140625" style="10" customWidth="1"/>
    <col min="16" max="16" width="2.21875" style="10" customWidth="1"/>
    <col min="17" max="17" width="12.33203125" style="10" customWidth="1"/>
    <col min="18" max="18" width="1.44140625" style="10" customWidth="1"/>
    <col min="19" max="19" width="8.44140625" style="10" customWidth="1"/>
    <col min="20" max="20" width="1.44140625" style="10" customWidth="1"/>
    <col min="21" max="21" width="8.44140625" style="10" customWidth="1"/>
    <col min="22" max="22" width="2.21875" style="10" customWidth="1"/>
    <col min="23" max="23" width="12.33203125" style="10" customWidth="1"/>
    <col min="24" max="24" width="1.44140625" style="10" customWidth="1"/>
    <col min="25" max="25" width="8.44140625" style="10" customWidth="1"/>
    <col min="26" max="26" width="1.44140625" style="10" customWidth="1"/>
    <col min="27" max="27" width="8.44140625" style="10" customWidth="1"/>
    <col min="28" max="29" width="1.44140625" style="10" customWidth="1"/>
    <col min="30" max="30" width="10.44140625" style="10" customWidth="1"/>
    <col min="31" max="31" width="1.44140625" style="10" customWidth="1"/>
    <col min="32" max="32" width="6.88671875" style="10" customWidth="1"/>
    <col min="33" max="33" width="1.44140625" style="10" customWidth="1"/>
    <col min="34" max="34" width="6.88671875" style="10" customWidth="1"/>
    <col min="35" max="35" width="1.44140625" style="10" customWidth="1"/>
    <col min="36" max="36" width="9.21875" style="10" customWidth="1"/>
    <col min="37" max="37" width="1.44140625" style="10" customWidth="1"/>
    <col min="38" max="38" width="6.88671875" style="10" customWidth="1"/>
    <col min="39" max="39" width="1.44140625" style="10" customWidth="1"/>
    <col min="40" max="40" width="7.109375" style="10" customWidth="1"/>
    <col min="41" max="41" width="1.44140625" style="10" customWidth="1"/>
    <col min="42" max="42" width="12.44140625" style="10" customWidth="1"/>
    <col min="43" max="43" width="1.109375" style="10" customWidth="1"/>
    <col min="44" max="44" width="11.6640625" style="10" customWidth="1"/>
    <col min="45" max="45" width="1.44140625" style="10" customWidth="1"/>
    <col min="46" max="46" width="7.33203125" style="10" customWidth="1"/>
    <col min="47" max="47" width="1.44140625" style="10" customWidth="1"/>
    <col min="48" max="48" width="11.88671875" style="10" customWidth="1"/>
    <col min="49" max="49" width="1.44140625" style="10" customWidth="1"/>
    <col min="50" max="50" width="7.6640625" style="10" customWidth="1"/>
    <col min="51" max="51" width="1.109375" style="10" customWidth="1"/>
    <col min="52" max="52" width="10.6640625" style="10" customWidth="1"/>
    <col min="53" max="53" width="1.44140625" style="10" customWidth="1"/>
    <col min="54" max="54" width="7.6640625" style="10" customWidth="1"/>
    <col min="55" max="55" width="0.88671875" style="10" customWidth="1"/>
    <col min="56" max="56" width="10.44140625" style="10" customWidth="1"/>
    <col min="57" max="57" width="1.44140625" style="10" customWidth="1"/>
    <col min="58" max="58" width="10" style="10" customWidth="1"/>
    <col min="59" max="59" width="1.44140625" style="10" customWidth="1"/>
    <col min="60" max="60" width="3.77734375" style="10" customWidth="1"/>
    <col min="61" max="61" width="1.44140625" style="10" customWidth="1"/>
    <col min="62" max="62" width="10" style="10" hidden="1" customWidth="1"/>
    <col min="63" max="63" width="1.44140625" style="10" hidden="1" customWidth="1"/>
    <col min="64" max="64" width="10" style="10" hidden="1" customWidth="1"/>
    <col min="65" max="65" width="1.44140625" style="10" hidden="1" customWidth="1"/>
    <col min="66" max="66" width="10" style="10" hidden="1" customWidth="1"/>
    <col min="67" max="67" width="1.44140625" style="10" hidden="1" customWidth="1"/>
    <col min="68" max="68" width="10" style="10" hidden="1" customWidth="1"/>
    <col min="69" max="69" width="1.44140625" style="10" hidden="1" customWidth="1"/>
    <col min="70" max="70" width="10" style="10" hidden="1" customWidth="1"/>
    <col min="71" max="71" width="1.44140625" style="10" hidden="1" customWidth="1"/>
    <col min="72" max="72" width="10" style="10" hidden="1" customWidth="1"/>
    <col min="73" max="73" width="1.44140625" style="10" hidden="1" customWidth="1"/>
    <col min="74" max="74" width="10" style="10" hidden="1" customWidth="1"/>
    <col min="75" max="256" width="6.88671875" style="10"/>
    <col min="257" max="257" width="4.5546875" style="10" customWidth="1"/>
    <col min="258" max="258" width="2.21875" style="10" customWidth="1"/>
    <col min="259" max="259" width="17.77734375" style="10" customWidth="1"/>
    <col min="260" max="260" width="2.21875" style="10" customWidth="1"/>
    <col min="261" max="261" width="12.33203125" style="10" customWidth="1"/>
    <col min="262" max="262" width="1.44140625" style="10" customWidth="1"/>
    <col min="263" max="263" width="8.44140625" style="10" customWidth="1"/>
    <col min="264" max="264" width="1.44140625" style="10" customWidth="1"/>
    <col min="265" max="265" width="8.44140625" style="10" customWidth="1"/>
    <col min="266" max="266" width="2.21875" style="10" customWidth="1"/>
    <col min="267" max="267" width="12.33203125" style="10" customWidth="1"/>
    <col min="268" max="268" width="1.44140625" style="10" customWidth="1"/>
    <col min="269" max="269" width="8.44140625" style="10" customWidth="1"/>
    <col min="270" max="270" width="1.44140625" style="10" customWidth="1"/>
    <col min="271" max="271" width="8.44140625" style="10" customWidth="1"/>
    <col min="272" max="272" width="2.21875" style="10" customWidth="1"/>
    <col min="273" max="273" width="12.33203125" style="10" customWidth="1"/>
    <col min="274" max="274" width="1.44140625" style="10" customWidth="1"/>
    <col min="275" max="275" width="8.44140625" style="10" customWidth="1"/>
    <col min="276" max="276" width="1.44140625" style="10" customWidth="1"/>
    <col min="277" max="277" width="8.44140625" style="10" customWidth="1"/>
    <col min="278" max="278" width="2.21875" style="10" customWidth="1"/>
    <col min="279" max="279" width="12.33203125" style="10" customWidth="1"/>
    <col min="280" max="280" width="1.44140625" style="10" customWidth="1"/>
    <col min="281" max="281" width="8.44140625" style="10" customWidth="1"/>
    <col min="282" max="282" width="1.44140625" style="10" customWidth="1"/>
    <col min="283" max="283" width="8.44140625" style="10" customWidth="1"/>
    <col min="284" max="285" width="1.44140625" style="10" customWidth="1"/>
    <col min="286" max="286" width="10.44140625" style="10" customWidth="1"/>
    <col min="287" max="287" width="1.44140625" style="10" customWidth="1"/>
    <col min="288" max="288" width="6.88671875" style="10"/>
    <col min="289" max="289" width="1.44140625" style="10" customWidth="1"/>
    <col min="290" max="290" width="6.88671875" style="10"/>
    <col min="291" max="291" width="1.44140625" style="10" customWidth="1"/>
    <col min="292" max="292" width="9.21875" style="10" customWidth="1"/>
    <col min="293" max="293" width="1.44140625" style="10" customWidth="1"/>
    <col min="294" max="294" width="6.88671875" style="10"/>
    <col min="295" max="295" width="1.44140625" style="10" customWidth="1"/>
    <col min="296" max="296" width="7.109375" style="10" customWidth="1"/>
    <col min="297" max="297" width="1.44140625" style="10" customWidth="1"/>
    <col min="298" max="298" width="12.44140625" style="10" customWidth="1"/>
    <col min="299" max="299" width="1.109375" style="10" customWidth="1"/>
    <col min="300" max="300" width="11.6640625" style="10" customWidth="1"/>
    <col min="301" max="301" width="1.44140625" style="10" customWidth="1"/>
    <col min="302" max="302" width="7.33203125" style="10" customWidth="1"/>
    <col min="303" max="303" width="1.44140625" style="10" customWidth="1"/>
    <col min="304" max="304" width="11.88671875" style="10" customWidth="1"/>
    <col min="305" max="305" width="1.44140625" style="10" customWidth="1"/>
    <col min="306" max="306" width="7.6640625" style="10" customWidth="1"/>
    <col min="307" max="307" width="1.109375" style="10" customWidth="1"/>
    <col min="308" max="308" width="10.6640625" style="10" customWidth="1"/>
    <col min="309" max="309" width="1.44140625" style="10" customWidth="1"/>
    <col min="310" max="310" width="7.6640625" style="10" customWidth="1"/>
    <col min="311" max="311" width="0.88671875" style="10" customWidth="1"/>
    <col min="312" max="312" width="10.44140625" style="10" customWidth="1"/>
    <col min="313" max="313" width="1.44140625" style="10" customWidth="1"/>
    <col min="314" max="314" width="10" style="10" customWidth="1"/>
    <col min="315" max="315" width="1.44140625" style="10" customWidth="1"/>
    <col min="316" max="316" width="3.77734375" style="10" customWidth="1"/>
    <col min="317" max="317" width="1.44140625" style="10" customWidth="1"/>
    <col min="318" max="318" width="10" style="10" customWidth="1"/>
    <col min="319" max="319" width="1.44140625" style="10" customWidth="1"/>
    <col min="320" max="320" width="10" style="10" customWidth="1"/>
    <col min="321" max="321" width="1.44140625" style="10" customWidth="1"/>
    <col min="322" max="322" width="10" style="10" customWidth="1"/>
    <col min="323" max="323" width="1.44140625" style="10" customWidth="1"/>
    <col min="324" max="324" width="10" style="10" customWidth="1"/>
    <col min="325" max="325" width="1.44140625" style="10" customWidth="1"/>
    <col min="326" max="326" width="10" style="10" customWidth="1"/>
    <col min="327" max="327" width="1.44140625" style="10" customWidth="1"/>
    <col min="328" max="328" width="10" style="10" customWidth="1"/>
    <col min="329" max="329" width="1.44140625" style="10" customWidth="1"/>
    <col min="330" max="330" width="10" style="10" customWidth="1"/>
    <col min="331" max="512" width="6.88671875" style="10"/>
    <col min="513" max="513" width="4.5546875" style="10" customWidth="1"/>
    <col min="514" max="514" width="2.21875" style="10" customWidth="1"/>
    <col min="515" max="515" width="17.77734375" style="10" customWidth="1"/>
    <col min="516" max="516" width="2.21875" style="10" customWidth="1"/>
    <col min="517" max="517" width="12.33203125" style="10" customWidth="1"/>
    <col min="518" max="518" width="1.44140625" style="10" customWidth="1"/>
    <col min="519" max="519" width="8.44140625" style="10" customWidth="1"/>
    <col min="520" max="520" width="1.44140625" style="10" customWidth="1"/>
    <col min="521" max="521" width="8.44140625" style="10" customWidth="1"/>
    <col min="522" max="522" width="2.21875" style="10" customWidth="1"/>
    <col min="523" max="523" width="12.33203125" style="10" customWidth="1"/>
    <col min="524" max="524" width="1.44140625" style="10" customWidth="1"/>
    <col min="525" max="525" width="8.44140625" style="10" customWidth="1"/>
    <col min="526" max="526" width="1.44140625" style="10" customWidth="1"/>
    <col min="527" max="527" width="8.44140625" style="10" customWidth="1"/>
    <col min="528" max="528" width="2.21875" style="10" customWidth="1"/>
    <col min="529" max="529" width="12.33203125" style="10" customWidth="1"/>
    <col min="530" max="530" width="1.44140625" style="10" customWidth="1"/>
    <col min="531" max="531" width="8.44140625" style="10" customWidth="1"/>
    <col min="532" max="532" width="1.44140625" style="10" customWidth="1"/>
    <col min="533" max="533" width="8.44140625" style="10" customWidth="1"/>
    <col min="534" max="534" width="2.21875" style="10" customWidth="1"/>
    <col min="535" max="535" width="12.33203125" style="10" customWidth="1"/>
    <col min="536" max="536" width="1.44140625" style="10" customWidth="1"/>
    <col min="537" max="537" width="8.44140625" style="10" customWidth="1"/>
    <col min="538" max="538" width="1.44140625" style="10" customWidth="1"/>
    <col min="539" max="539" width="8.44140625" style="10" customWidth="1"/>
    <col min="540" max="541" width="1.44140625" style="10" customWidth="1"/>
    <col min="542" max="542" width="10.44140625" style="10" customWidth="1"/>
    <col min="543" max="543" width="1.44140625" style="10" customWidth="1"/>
    <col min="544" max="544" width="6.88671875" style="10"/>
    <col min="545" max="545" width="1.44140625" style="10" customWidth="1"/>
    <col min="546" max="546" width="6.88671875" style="10"/>
    <col min="547" max="547" width="1.44140625" style="10" customWidth="1"/>
    <col min="548" max="548" width="9.21875" style="10" customWidth="1"/>
    <col min="549" max="549" width="1.44140625" style="10" customWidth="1"/>
    <col min="550" max="550" width="6.88671875" style="10"/>
    <col min="551" max="551" width="1.44140625" style="10" customWidth="1"/>
    <col min="552" max="552" width="7.109375" style="10" customWidth="1"/>
    <col min="553" max="553" width="1.44140625" style="10" customWidth="1"/>
    <col min="554" max="554" width="12.44140625" style="10" customWidth="1"/>
    <col min="555" max="555" width="1.109375" style="10" customWidth="1"/>
    <col min="556" max="556" width="11.6640625" style="10" customWidth="1"/>
    <col min="557" max="557" width="1.44140625" style="10" customWidth="1"/>
    <col min="558" max="558" width="7.33203125" style="10" customWidth="1"/>
    <col min="559" max="559" width="1.44140625" style="10" customWidth="1"/>
    <col min="560" max="560" width="11.88671875" style="10" customWidth="1"/>
    <col min="561" max="561" width="1.44140625" style="10" customWidth="1"/>
    <col min="562" max="562" width="7.6640625" style="10" customWidth="1"/>
    <col min="563" max="563" width="1.109375" style="10" customWidth="1"/>
    <col min="564" max="564" width="10.6640625" style="10" customWidth="1"/>
    <col min="565" max="565" width="1.44140625" style="10" customWidth="1"/>
    <col min="566" max="566" width="7.6640625" style="10" customWidth="1"/>
    <col min="567" max="567" width="0.88671875" style="10" customWidth="1"/>
    <col min="568" max="568" width="10.44140625" style="10" customWidth="1"/>
    <col min="569" max="569" width="1.44140625" style="10" customWidth="1"/>
    <col min="570" max="570" width="10" style="10" customWidth="1"/>
    <col min="571" max="571" width="1.44140625" style="10" customWidth="1"/>
    <col min="572" max="572" width="3.77734375" style="10" customWidth="1"/>
    <col min="573" max="573" width="1.44140625" style="10" customWidth="1"/>
    <col min="574" max="574" width="10" style="10" customWidth="1"/>
    <col min="575" max="575" width="1.44140625" style="10" customWidth="1"/>
    <col min="576" max="576" width="10" style="10" customWidth="1"/>
    <col min="577" max="577" width="1.44140625" style="10" customWidth="1"/>
    <col min="578" max="578" width="10" style="10" customWidth="1"/>
    <col min="579" max="579" width="1.44140625" style="10" customWidth="1"/>
    <col min="580" max="580" width="10" style="10" customWidth="1"/>
    <col min="581" max="581" width="1.44140625" style="10" customWidth="1"/>
    <col min="582" max="582" width="10" style="10" customWidth="1"/>
    <col min="583" max="583" width="1.44140625" style="10" customWidth="1"/>
    <col min="584" max="584" width="10" style="10" customWidth="1"/>
    <col min="585" max="585" width="1.44140625" style="10" customWidth="1"/>
    <col min="586" max="586" width="10" style="10" customWidth="1"/>
    <col min="587" max="768" width="6.88671875" style="10"/>
    <col min="769" max="769" width="4.5546875" style="10" customWidth="1"/>
    <col min="770" max="770" width="2.21875" style="10" customWidth="1"/>
    <col min="771" max="771" width="17.77734375" style="10" customWidth="1"/>
    <col min="772" max="772" width="2.21875" style="10" customWidth="1"/>
    <col min="773" max="773" width="12.33203125" style="10" customWidth="1"/>
    <col min="774" max="774" width="1.44140625" style="10" customWidth="1"/>
    <col min="775" max="775" width="8.44140625" style="10" customWidth="1"/>
    <col min="776" max="776" width="1.44140625" style="10" customWidth="1"/>
    <col min="777" max="777" width="8.44140625" style="10" customWidth="1"/>
    <col min="778" max="778" width="2.21875" style="10" customWidth="1"/>
    <col min="779" max="779" width="12.33203125" style="10" customWidth="1"/>
    <col min="780" max="780" width="1.44140625" style="10" customWidth="1"/>
    <col min="781" max="781" width="8.44140625" style="10" customWidth="1"/>
    <col min="782" max="782" width="1.44140625" style="10" customWidth="1"/>
    <col min="783" max="783" width="8.44140625" style="10" customWidth="1"/>
    <col min="784" max="784" width="2.21875" style="10" customWidth="1"/>
    <col min="785" max="785" width="12.33203125" style="10" customWidth="1"/>
    <col min="786" max="786" width="1.44140625" style="10" customWidth="1"/>
    <col min="787" max="787" width="8.44140625" style="10" customWidth="1"/>
    <col min="788" max="788" width="1.44140625" style="10" customWidth="1"/>
    <col min="789" max="789" width="8.44140625" style="10" customWidth="1"/>
    <col min="790" max="790" width="2.21875" style="10" customWidth="1"/>
    <col min="791" max="791" width="12.33203125" style="10" customWidth="1"/>
    <col min="792" max="792" width="1.44140625" style="10" customWidth="1"/>
    <col min="793" max="793" width="8.44140625" style="10" customWidth="1"/>
    <col min="794" max="794" width="1.44140625" style="10" customWidth="1"/>
    <col min="795" max="795" width="8.44140625" style="10" customWidth="1"/>
    <col min="796" max="797" width="1.44140625" style="10" customWidth="1"/>
    <col min="798" max="798" width="10.44140625" style="10" customWidth="1"/>
    <col min="799" max="799" width="1.44140625" style="10" customWidth="1"/>
    <col min="800" max="800" width="6.88671875" style="10"/>
    <col min="801" max="801" width="1.44140625" style="10" customWidth="1"/>
    <col min="802" max="802" width="6.88671875" style="10"/>
    <col min="803" max="803" width="1.44140625" style="10" customWidth="1"/>
    <col min="804" max="804" width="9.21875" style="10" customWidth="1"/>
    <col min="805" max="805" width="1.44140625" style="10" customWidth="1"/>
    <col min="806" max="806" width="6.88671875" style="10"/>
    <col min="807" max="807" width="1.44140625" style="10" customWidth="1"/>
    <col min="808" max="808" width="7.109375" style="10" customWidth="1"/>
    <col min="809" max="809" width="1.44140625" style="10" customWidth="1"/>
    <col min="810" max="810" width="12.44140625" style="10" customWidth="1"/>
    <col min="811" max="811" width="1.109375" style="10" customWidth="1"/>
    <col min="812" max="812" width="11.6640625" style="10" customWidth="1"/>
    <col min="813" max="813" width="1.44140625" style="10" customWidth="1"/>
    <col min="814" max="814" width="7.33203125" style="10" customWidth="1"/>
    <col min="815" max="815" width="1.44140625" style="10" customWidth="1"/>
    <col min="816" max="816" width="11.88671875" style="10" customWidth="1"/>
    <col min="817" max="817" width="1.44140625" style="10" customWidth="1"/>
    <col min="818" max="818" width="7.6640625" style="10" customWidth="1"/>
    <col min="819" max="819" width="1.109375" style="10" customWidth="1"/>
    <col min="820" max="820" width="10.6640625" style="10" customWidth="1"/>
    <col min="821" max="821" width="1.44140625" style="10" customWidth="1"/>
    <col min="822" max="822" width="7.6640625" style="10" customWidth="1"/>
    <col min="823" max="823" width="0.88671875" style="10" customWidth="1"/>
    <col min="824" max="824" width="10.44140625" style="10" customWidth="1"/>
    <col min="825" max="825" width="1.44140625" style="10" customWidth="1"/>
    <col min="826" max="826" width="10" style="10" customWidth="1"/>
    <col min="827" max="827" width="1.44140625" style="10" customWidth="1"/>
    <col min="828" max="828" width="3.77734375" style="10" customWidth="1"/>
    <col min="829" max="829" width="1.44140625" style="10" customWidth="1"/>
    <col min="830" max="830" width="10" style="10" customWidth="1"/>
    <col min="831" max="831" width="1.44140625" style="10" customWidth="1"/>
    <col min="832" max="832" width="10" style="10" customWidth="1"/>
    <col min="833" max="833" width="1.44140625" style="10" customWidth="1"/>
    <col min="834" max="834" width="10" style="10" customWidth="1"/>
    <col min="835" max="835" width="1.44140625" style="10" customWidth="1"/>
    <col min="836" max="836" width="10" style="10" customWidth="1"/>
    <col min="837" max="837" width="1.44140625" style="10" customWidth="1"/>
    <col min="838" max="838" width="10" style="10" customWidth="1"/>
    <col min="839" max="839" width="1.44140625" style="10" customWidth="1"/>
    <col min="840" max="840" width="10" style="10" customWidth="1"/>
    <col min="841" max="841" width="1.44140625" style="10" customWidth="1"/>
    <col min="842" max="842" width="10" style="10" customWidth="1"/>
    <col min="843" max="1024" width="6.88671875" style="10"/>
    <col min="1025" max="1025" width="4.5546875" style="10" customWidth="1"/>
    <col min="1026" max="1026" width="2.21875" style="10" customWidth="1"/>
    <col min="1027" max="1027" width="17.77734375" style="10" customWidth="1"/>
    <col min="1028" max="1028" width="2.21875" style="10" customWidth="1"/>
    <col min="1029" max="1029" width="12.33203125" style="10" customWidth="1"/>
    <col min="1030" max="1030" width="1.44140625" style="10" customWidth="1"/>
    <col min="1031" max="1031" width="8.44140625" style="10" customWidth="1"/>
    <col min="1032" max="1032" width="1.44140625" style="10" customWidth="1"/>
    <col min="1033" max="1033" width="8.44140625" style="10" customWidth="1"/>
    <col min="1034" max="1034" width="2.21875" style="10" customWidth="1"/>
    <col min="1035" max="1035" width="12.33203125" style="10" customWidth="1"/>
    <col min="1036" max="1036" width="1.44140625" style="10" customWidth="1"/>
    <col min="1037" max="1037" width="8.44140625" style="10" customWidth="1"/>
    <col min="1038" max="1038" width="1.44140625" style="10" customWidth="1"/>
    <col min="1039" max="1039" width="8.44140625" style="10" customWidth="1"/>
    <col min="1040" max="1040" width="2.21875" style="10" customWidth="1"/>
    <col min="1041" max="1041" width="12.33203125" style="10" customWidth="1"/>
    <col min="1042" max="1042" width="1.44140625" style="10" customWidth="1"/>
    <col min="1043" max="1043" width="8.44140625" style="10" customWidth="1"/>
    <col min="1044" max="1044" width="1.44140625" style="10" customWidth="1"/>
    <col min="1045" max="1045" width="8.44140625" style="10" customWidth="1"/>
    <col min="1046" max="1046" width="2.21875" style="10" customWidth="1"/>
    <col min="1047" max="1047" width="12.33203125" style="10" customWidth="1"/>
    <col min="1048" max="1048" width="1.44140625" style="10" customWidth="1"/>
    <col min="1049" max="1049" width="8.44140625" style="10" customWidth="1"/>
    <col min="1050" max="1050" width="1.44140625" style="10" customWidth="1"/>
    <col min="1051" max="1051" width="8.44140625" style="10" customWidth="1"/>
    <col min="1052" max="1053" width="1.44140625" style="10" customWidth="1"/>
    <col min="1054" max="1054" width="10.44140625" style="10" customWidth="1"/>
    <col min="1055" max="1055" width="1.44140625" style="10" customWidth="1"/>
    <col min="1056" max="1056" width="6.88671875" style="10"/>
    <col min="1057" max="1057" width="1.44140625" style="10" customWidth="1"/>
    <col min="1058" max="1058" width="6.88671875" style="10"/>
    <col min="1059" max="1059" width="1.44140625" style="10" customWidth="1"/>
    <col min="1060" max="1060" width="9.21875" style="10" customWidth="1"/>
    <col min="1061" max="1061" width="1.44140625" style="10" customWidth="1"/>
    <col min="1062" max="1062" width="6.88671875" style="10"/>
    <col min="1063" max="1063" width="1.44140625" style="10" customWidth="1"/>
    <col min="1064" max="1064" width="7.109375" style="10" customWidth="1"/>
    <col min="1065" max="1065" width="1.44140625" style="10" customWidth="1"/>
    <col min="1066" max="1066" width="12.44140625" style="10" customWidth="1"/>
    <col min="1067" max="1067" width="1.109375" style="10" customWidth="1"/>
    <col min="1068" max="1068" width="11.6640625" style="10" customWidth="1"/>
    <col min="1069" max="1069" width="1.44140625" style="10" customWidth="1"/>
    <col min="1070" max="1070" width="7.33203125" style="10" customWidth="1"/>
    <col min="1071" max="1071" width="1.44140625" style="10" customWidth="1"/>
    <col min="1072" max="1072" width="11.88671875" style="10" customWidth="1"/>
    <col min="1073" max="1073" width="1.44140625" style="10" customWidth="1"/>
    <col min="1074" max="1074" width="7.6640625" style="10" customWidth="1"/>
    <col min="1075" max="1075" width="1.109375" style="10" customWidth="1"/>
    <col min="1076" max="1076" width="10.6640625" style="10" customWidth="1"/>
    <col min="1077" max="1077" width="1.44140625" style="10" customWidth="1"/>
    <col min="1078" max="1078" width="7.6640625" style="10" customWidth="1"/>
    <col min="1079" max="1079" width="0.88671875" style="10" customWidth="1"/>
    <col min="1080" max="1080" width="10.44140625" style="10" customWidth="1"/>
    <col min="1081" max="1081" width="1.44140625" style="10" customWidth="1"/>
    <col min="1082" max="1082" width="10" style="10" customWidth="1"/>
    <col min="1083" max="1083" width="1.44140625" style="10" customWidth="1"/>
    <col min="1084" max="1084" width="3.77734375" style="10" customWidth="1"/>
    <col min="1085" max="1085" width="1.44140625" style="10" customWidth="1"/>
    <col min="1086" max="1086" width="10" style="10" customWidth="1"/>
    <col min="1087" max="1087" width="1.44140625" style="10" customWidth="1"/>
    <col min="1088" max="1088" width="10" style="10" customWidth="1"/>
    <col min="1089" max="1089" width="1.44140625" style="10" customWidth="1"/>
    <col min="1090" max="1090" width="10" style="10" customWidth="1"/>
    <col min="1091" max="1091" width="1.44140625" style="10" customWidth="1"/>
    <col min="1092" max="1092" width="10" style="10" customWidth="1"/>
    <col min="1093" max="1093" width="1.44140625" style="10" customWidth="1"/>
    <col min="1094" max="1094" width="10" style="10" customWidth="1"/>
    <col min="1095" max="1095" width="1.44140625" style="10" customWidth="1"/>
    <col min="1096" max="1096" width="10" style="10" customWidth="1"/>
    <col min="1097" max="1097" width="1.44140625" style="10" customWidth="1"/>
    <col min="1098" max="1098" width="10" style="10" customWidth="1"/>
    <col min="1099" max="1280" width="6.88671875" style="10"/>
    <col min="1281" max="1281" width="4.5546875" style="10" customWidth="1"/>
    <col min="1282" max="1282" width="2.21875" style="10" customWidth="1"/>
    <col min="1283" max="1283" width="17.77734375" style="10" customWidth="1"/>
    <col min="1284" max="1284" width="2.21875" style="10" customWidth="1"/>
    <col min="1285" max="1285" width="12.33203125" style="10" customWidth="1"/>
    <col min="1286" max="1286" width="1.44140625" style="10" customWidth="1"/>
    <col min="1287" max="1287" width="8.44140625" style="10" customWidth="1"/>
    <col min="1288" max="1288" width="1.44140625" style="10" customWidth="1"/>
    <col min="1289" max="1289" width="8.44140625" style="10" customWidth="1"/>
    <col min="1290" max="1290" width="2.21875" style="10" customWidth="1"/>
    <col min="1291" max="1291" width="12.33203125" style="10" customWidth="1"/>
    <col min="1292" max="1292" width="1.44140625" style="10" customWidth="1"/>
    <col min="1293" max="1293" width="8.44140625" style="10" customWidth="1"/>
    <col min="1294" max="1294" width="1.44140625" style="10" customWidth="1"/>
    <col min="1295" max="1295" width="8.44140625" style="10" customWidth="1"/>
    <col min="1296" max="1296" width="2.21875" style="10" customWidth="1"/>
    <col min="1297" max="1297" width="12.33203125" style="10" customWidth="1"/>
    <col min="1298" max="1298" width="1.44140625" style="10" customWidth="1"/>
    <col min="1299" max="1299" width="8.44140625" style="10" customWidth="1"/>
    <col min="1300" max="1300" width="1.44140625" style="10" customWidth="1"/>
    <col min="1301" max="1301" width="8.44140625" style="10" customWidth="1"/>
    <col min="1302" max="1302" width="2.21875" style="10" customWidth="1"/>
    <col min="1303" max="1303" width="12.33203125" style="10" customWidth="1"/>
    <col min="1304" max="1304" width="1.44140625" style="10" customWidth="1"/>
    <col min="1305" max="1305" width="8.44140625" style="10" customWidth="1"/>
    <col min="1306" max="1306" width="1.44140625" style="10" customWidth="1"/>
    <col min="1307" max="1307" width="8.44140625" style="10" customWidth="1"/>
    <col min="1308" max="1309" width="1.44140625" style="10" customWidth="1"/>
    <col min="1310" max="1310" width="10.44140625" style="10" customWidth="1"/>
    <col min="1311" max="1311" width="1.44140625" style="10" customWidth="1"/>
    <col min="1312" max="1312" width="6.88671875" style="10"/>
    <col min="1313" max="1313" width="1.44140625" style="10" customWidth="1"/>
    <col min="1314" max="1314" width="6.88671875" style="10"/>
    <col min="1315" max="1315" width="1.44140625" style="10" customWidth="1"/>
    <col min="1316" max="1316" width="9.21875" style="10" customWidth="1"/>
    <col min="1317" max="1317" width="1.44140625" style="10" customWidth="1"/>
    <col min="1318" max="1318" width="6.88671875" style="10"/>
    <col min="1319" max="1319" width="1.44140625" style="10" customWidth="1"/>
    <col min="1320" max="1320" width="7.109375" style="10" customWidth="1"/>
    <col min="1321" max="1321" width="1.44140625" style="10" customWidth="1"/>
    <col min="1322" max="1322" width="12.44140625" style="10" customWidth="1"/>
    <col min="1323" max="1323" width="1.109375" style="10" customWidth="1"/>
    <col min="1324" max="1324" width="11.6640625" style="10" customWidth="1"/>
    <col min="1325" max="1325" width="1.44140625" style="10" customWidth="1"/>
    <col min="1326" max="1326" width="7.33203125" style="10" customWidth="1"/>
    <col min="1327" max="1327" width="1.44140625" style="10" customWidth="1"/>
    <col min="1328" max="1328" width="11.88671875" style="10" customWidth="1"/>
    <col min="1329" max="1329" width="1.44140625" style="10" customWidth="1"/>
    <col min="1330" max="1330" width="7.6640625" style="10" customWidth="1"/>
    <col min="1331" max="1331" width="1.109375" style="10" customWidth="1"/>
    <col min="1332" max="1332" width="10.6640625" style="10" customWidth="1"/>
    <col min="1333" max="1333" width="1.44140625" style="10" customWidth="1"/>
    <col min="1334" max="1334" width="7.6640625" style="10" customWidth="1"/>
    <col min="1335" max="1335" width="0.88671875" style="10" customWidth="1"/>
    <col min="1336" max="1336" width="10.44140625" style="10" customWidth="1"/>
    <col min="1337" max="1337" width="1.44140625" style="10" customWidth="1"/>
    <col min="1338" max="1338" width="10" style="10" customWidth="1"/>
    <col min="1339" max="1339" width="1.44140625" style="10" customWidth="1"/>
    <col min="1340" max="1340" width="3.77734375" style="10" customWidth="1"/>
    <col min="1341" max="1341" width="1.44140625" style="10" customWidth="1"/>
    <col min="1342" max="1342" width="10" style="10" customWidth="1"/>
    <col min="1343" max="1343" width="1.44140625" style="10" customWidth="1"/>
    <col min="1344" max="1344" width="10" style="10" customWidth="1"/>
    <col min="1345" max="1345" width="1.44140625" style="10" customWidth="1"/>
    <col min="1346" max="1346" width="10" style="10" customWidth="1"/>
    <col min="1347" max="1347" width="1.44140625" style="10" customWidth="1"/>
    <col min="1348" max="1348" width="10" style="10" customWidth="1"/>
    <col min="1349" max="1349" width="1.44140625" style="10" customWidth="1"/>
    <col min="1350" max="1350" width="10" style="10" customWidth="1"/>
    <col min="1351" max="1351" width="1.44140625" style="10" customWidth="1"/>
    <col min="1352" max="1352" width="10" style="10" customWidth="1"/>
    <col min="1353" max="1353" width="1.44140625" style="10" customWidth="1"/>
    <col min="1354" max="1354" width="10" style="10" customWidth="1"/>
    <col min="1355" max="1536" width="6.88671875" style="10"/>
    <col min="1537" max="1537" width="4.5546875" style="10" customWidth="1"/>
    <col min="1538" max="1538" width="2.21875" style="10" customWidth="1"/>
    <col min="1539" max="1539" width="17.77734375" style="10" customWidth="1"/>
    <col min="1540" max="1540" width="2.21875" style="10" customWidth="1"/>
    <col min="1541" max="1541" width="12.33203125" style="10" customWidth="1"/>
    <col min="1542" max="1542" width="1.44140625" style="10" customWidth="1"/>
    <col min="1543" max="1543" width="8.44140625" style="10" customWidth="1"/>
    <col min="1544" max="1544" width="1.44140625" style="10" customWidth="1"/>
    <col min="1545" max="1545" width="8.44140625" style="10" customWidth="1"/>
    <col min="1546" max="1546" width="2.21875" style="10" customWidth="1"/>
    <col min="1547" max="1547" width="12.33203125" style="10" customWidth="1"/>
    <col min="1548" max="1548" width="1.44140625" style="10" customWidth="1"/>
    <col min="1549" max="1549" width="8.44140625" style="10" customWidth="1"/>
    <col min="1550" max="1550" width="1.44140625" style="10" customWidth="1"/>
    <col min="1551" max="1551" width="8.44140625" style="10" customWidth="1"/>
    <col min="1552" max="1552" width="2.21875" style="10" customWidth="1"/>
    <col min="1553" max="1553" width="12.33203125" style="10" customWidth="1"/>
    <col min="1554" max="1554" width="1.44140625" style="10" customWidth="1"/>
    <col min="1555" max="1555" width="8.44140625" style="10" customWidth="1"/>
    <col min="1556" max="1556" width="1.44140625" style="10" customWidth="1"/>
    <col min="1557" max="1557" width="8.44140625" style="10" customWidth="1"/>
    <col min="1558" max="1558" width="2.21875" style="10" customWidth="1"/>
    <col min="1559" max="1559" width="12.33203125" style="10" customWidth="1"/>
    <col min="1560" max="1560" width="1.44140625" style="10" customWidth="1"/>
    <col min="1561" max="1561" width="8.44140625" style="10" customWidth="1"/>
    <col min="1562" max="1562" width="1.44140625" style="10" customWidth="1"/>
    <col min="1563" max="1563" width="8.44140625" style="10" customWidth="1"/>
    <col min="1564" max="1565" width="1.44140625" style="10" customWidth="1"/>
    <col min="1566" max="1566" width="10.44140625" style="10" customWidth="1"/>
    <col min="1567" max="1567" width="1.44140625" style="10" customWidth="1"/>
    <col min="1568" max="1568" width="6.88671875" style="10"/>
    <col min="1569" max="1569" width="1.44140625" style="10" customWidth="1"/>
    <col min="1570" max="1570" width="6.88671875" style="10"/>
    <col min="1571" max="1571" width="1.44140625" style="10" customWidth="1"/>
    <col min="1572" max="1572" width="9.21875" style="10" customWidth="1"/>
    <col min="1573" max="1573" width="1.44140625" style="10" customWidth="1"/>
    <col min="1574" max="1574" width="6.88671875" style="10"/>
    <col min="1575" max="1575" width="1.44140625" style="10" customWidth="1"/>
    <col min="1576" max="1576" width="7.109375" style="10" customWidth="1"/>
    <col min="1577" max="1577" width="1.44140625" style="10" customWidth="1"/>
    <col min="1578" max="1578" width="12.44140625" style="10" customWidth="1"/>
    <col min="1579" max="1579" width="1.109375" style="10" customWidth="1"/>
    <col min="1580" max="1580" width="11.6640625" style="10" customWidth="1"/>
    <col min="1581" max="1581" width="1.44140625" style="10" customWidth="1"/>
    <col min="1582" max="1582" width="7.33203125" style="10" customWidth="1"/>
    <col min="1583" max="1583" width="1.44140625" style="10" customWidth="1"/>
    <col min="1584" max="1584" width="11.88671875" style="10" customWidth="1"/>
    <col min="1585" max="1585" width="1.44140625" style="10" customWidth="1"/>
    <col min="1586" max="1586" width="7.6640625" style="10" customWidth="1"/>
    <col min="1587" max="1587" width="1.109375" style="10" customWidth="1"/>
    <col min="1588" max="1588" width="10.6640625" style="10" customWidth="1"/>
    <col min="1589" max="1589" width="1.44140625" style="10" customWidth="1"/>
    <col min="1590" max="1590" width="7.6640625" style="10" customWidth="1"/>
    <col min="1591" max="1591" width="0.88671875" style="10" customWidth="1"/>
    <col min="1592" max="1592" width="10.44140625" style="10" customWidth="1"/>
    <col min="1593" max="1593" width="1.44140625" style="10" customWidth="1"/>
    <col min="1594" max="1594" width="10" style="10" customWidth="1"/>
    <col min="1595" max="1595" width="1.44140625" style="10" customWidth="1"/>
    <col min="1596" max="1596" width="3.77734375" style="10" customWidth="1"/>
    <col min="1597" max="1597" width="1.44140625" style="10" customWidth="1"/>
    <col min="1598" max="1598" width="10" style="10" customWidth="1"/>
    <col min="1599" max="1599" width="1.44140625" style="10" customWidth="1"/>
    <col min="1600" max="1600" width="10" style="10" customWidth="1"/>
    <col min="1601" max="1601" width="1.44140625" style="10" customWidth="1"/>
    <col min="1602" max="1602" width="10" style="10" customWidth="1"/>
    <col min="1603" max="1603" width="1.44140625" style="10" customWidth="1"/>
    <col min="1604" max="1604" width="10" style="10" customWidth="1"/>
    <col min="1605" max="1605" width="1.44140625" style="10" customWidth="1"/>
    <col min="1606" max="1606" width="10" style="10" customWidth="1"/>
    <col min="1607" max="1607" width="1.44140625" style="10" customWidth="1"/>
    <col min="1608" max="1608" width="10" style="10" customWidth="1"/>
    <col min="1609" max="1609" width="1.44140625" style="10" customWidth="1"/>
    <col min="1610" max="1610" width="10" style="10" customWidth="1"/>
    <col min="1611" max="1792" width="6.88671875" style="10"/>
    <col min="1793" max="1793" width="4.5546875" style="10" customWidth="1"/>
    <col min="1794" max="1794" width="2.21875" style="10" customWidth="1"/>
    <col min="1795" max="1795" width="17.77734375" style="10" customWidth="1"/>
    <col min="1796" max="1796" width="2.21875" style="10" customWidth="1"/>
    <col min="1797" max="1797" width="12.33203125" style="10" customWidth="1"/>
    <col min="1798" max="1798" width="1.44140625" style="10" customWidth="1"/>
    <col min="1799" max="1799" width="8.44140625" style="10" customWidth="1"/>
    <col min="1800" max="1800" width="1.44140625" style="10" customWidth="1"/>
    <col min="1801" max="1801" width="8.44140625" style="10" customWidth="1"/>
    <col min="1802" max="1802" width="2.21875" style="10" customWidth="1"/>
    <col min="1803" max="1803" width="12.33203125" style="10" customWidth="1"/>
    <col min="1804" max="1804" width="1.44140625" style="10" customWidth="1"/>
    <col min="1805" max="1805" width="8.44140625" style="10" customWidth="1"/>
    <col min="1806" max="1806" width="1.44140625" style="10" customWidth="1"/>
    <col min="1807" max="1807" width="8.44140625" style="10" customWidth="1"/>
    <col min="1808" max="1808" width="2.21875" style="10" customWidth="1"/>
    <col min="1809" max="1809" width="12.33203125" style="10" customWidth="1"/>
    <col min="1810" max="1810" width="1.44140625" style="10" customWidth="1"/>
    <col min="1811" max="1811" width="8.44140625" style="10" customWidth="1"/>
    <col min="1812" max="1812" width="1.44140625" style="10" customWidth="1"/>
    <col min="1813" max="1813" width="8.44140625" style="10" customWidth="1"/>
    <col min="1814" max="1814" width="2.21875" style="10" customWidth="1"/>
    <col min="1815" max="1815" width="12.33203125" style="10" customWidth="1"/>
    <col min="1816" max="1816" width="1.44140625" style="10" customWidth="1"/>
    <col min="1817" max="1817" width="8.44140625" style="10" customWidth="1"/>
    <col min="1818" max="1818" width="1.44140625" style="10" customWidth="1"/>
    <col min="1819" max="1819" width="8.44140625" style="10" customWidth="1"/>
    <col min="1820" max="1821" width="1.44140625" style="10" customWidth="1"/>
    <col min="1822" max="1822" width="10.44140625" style="10" customWidth="1"/>
    <col min="1823" max="1823" width="1.44140625" style="10" customWidth="1"/>
    <col min="1824" max="1824" width="6.88671875" style="10"/>
    <col min="1825" max="1825" width="1.44140625" style="10" customWidth="1"/>
    <col min="1826" max="1826" width="6.88671875" style="10"/>
    <col min="1827" max="1827" width="1.44140625" style="10" customWidth="1"/>
    <col min="1828" max="1828" width="9.21875" style="10" customWidth="1"/>
    <col min="1829" max="1829" width="1.44140625" style="10" customWidth="1"/>
    <col min="1830" max="1830" width="6.88671875" style="10"/>
    <col min="1831" max="1831" width="1.44140625" style="10" customWidth="1"/>
    <col min="1832" max="1832" width="7.109375" style="10" customWidth="1"/>
    <col min="1833" max="1833" width="1.44140625" style="10" customWidth="1"/>
    <col min="1834" max="1834" width="12.44140625" style="10" customWidth="1"/>
    <col min="1835" max="1835" width="1.109375" style="10" customWidth="1"/>
    <col min="1836" max="1836" width="11.6640625" style="10" customWidth="1"/>
    <col min="1837" max="1837" width="1.44140625" style="10" customWidth="1"/>
    <col min="1838" max="1838" width="7.33203125" style="10" customWidth="1"/>
    <col min="1839" max="1839" width="1.44140625" style="10" customWidth="1"/>
    <col min="1840" max="1840" width="11.88671875" style="10" customWidth="1"/>
    <col min="1841" max="1841" width="1.44140625" style="10" customWidth="1"/>
    <col min="1842" max="1842" width="7.6640625" style="10" customWidth="1"/>
    <col min="1843" max="1843" width="1.109375" style="10" customWidth="1"/>
    <col min="1844" max="1844" width="10.6640625" style="10" customWidth="1"/>
    <col min="1845" max="1845" width="1.44140625" style="10" customWidth="1"/>
    <col min="1846" max="1846" width="7.6640625" style="10" customWidth="1"/>
    <col min="1847" max="1847" width="0.88671875" style="10" customWidth="1"/>
    <col min="1848" max="1848" width="10.44140625" style="10" customWidth="1"/>
    <col min="1849" max="1849" width="1.44140625" style="10" customWidth="1"/>
    <col min="1850" max="1850" width="10" style="10" customWidth="1"/>
    <col min="1851" max="1851" width="1.44140625" style="10" customWidth="1"/>
    <col min="1852" max="1852" width="3.77734375" style="10" customWidth="1"/>
    <col min="1853" max="1853" width="1.44140625" style="10" customWidth="1"/>
    <col min="1854" max="1854" width="10" style="10" customWidth="1"/>
    <col min="1855" max="1855" width="1.44140625" style="10" customWidth="1"/>
    <col min="1856" max="1856" width="10" style="10" customWidth="1"/>
    <col min="1857" max="1857" width="1.44140625" style="10" customWidth="1"/>
    <col min="1858" max="1858" width="10" style="10" customWidth="1"/>
    <col min="1859" max="1859" width="1.44140625" style="10" customWidth="1"/>
    <col min="1860" max="1860" width="10" style="10" customWidth="1"/>
    <col min="1861" max="1861" width="1.44140625" style="10" customWidth="1"/>
    <col min="1862" max="1862" width="10" style="10" customWidth="1"/>
    <col min="1863" max="1863" width="1.44140625" style="10" customWidth="1"/>
    <col min="1864" max="1864" width="10" style="10" customWidth="1"/>
    <col min="1865" max="1865" width="1.44140625" style="10" customWidth="1"/>
    <col min="1866" max="1866" width="10" style="10" customWidth="1"/>
    <col min="1867" max="2048" width="6.88671875" style="10"/>
    <col min="2049" max="2049" width="4.5546875" style="10" customWidth="1"/>
    <col min="2050" max="2050" width="2.21875" style="10" customWidth="1"/>
    <col min="2051" max="2051" width="17.77734375" style="10" customWidth="1"/>
    <col min="2052" max="2052" width="2.21875" style="10" customWidth="1"/>
    <col min="2053" max="2053" width="12.33203125" style="10" customWidth="1"/>
    <col min="2054" max="2054" width="1.44140625" style="10" customWidth="1"/>
    <col min="2055" max="2055" width="8.44140625" style="10" customWidth="1"/>
    <col min="2056" max="2056" width="1.44140625" style="10" customWidth="1"/>
    <col min="2057" max="2057" width="8.44140625" style="10" customWidth="1"/>
    <col min="2058" max="2058" width="2.21875" style="10" customWidth="1"/>
    <col min="2059" max="2059" width="12.33203125" style="10" customWidth="1"/>
    <col min="2060" max="2060" width="1.44140625" style="10" customWidth="1"/>
    <col min="2061" max="2061" width="8.44140625" style="10" customWidth="1"/>
    <col min="2062" max="2062" width="1.44140625" style="10" customWidth="1"/>
    <col min="2063" max="2063" width="8.44140625" style="10" customWidth="1"/>
    <col min="2064" max="2064" width="2.21875" style="10" customWidth="1"/>
    <col min="2065" max="2065" width="12.33203125" style="10" customWidth="1"/>
    <col min="2066" max="2066" width="1.44140625" style="10" customWidth="1"/>
    <col min="2067" max="2067" width="8.44140625" style="10" customWidth="1"/>
    <col min="2068" max="2068" width="1.44140625" style="10" customWidth="1"/>
    <col min="2069" max="2069" width="8.44140625" style="10" customWidth="1"/>
    <col min="2070" max="2070" width="2.21875" style="10" customWidth="1"/>
    <col min="2071" max="2071" width="12.33203125" style="10" customWidth="1"/>
    <col min="2072" max="2072" width="1.44140625" style="10" customWidth="1"/>
    <col min="2073" max="2073" width="8.44140625" style="10" customWidth="1"/>
    <col min="2074" max="2074" width="1.44140625" style="10" customWidth="1"/>
    <col min="2075" max="2075" width="8.44140625" style="10" customWidth="1"/>
    <col min="2076" max="2077" width="1.44140625" style="10" customWidth="1"/>
    <col min="2078" max="2078" width="10.44140625" style="10" customWidth="1"/>
    <col min="2079" max="2079" width="1.44140625" style="10" customWidth="1"/>
    <col min="2080" max="2080" width="6.88671875" style="10"/>
    <col min="2081" max="2081" width="1.44140625" style="10" customWidth="1"/>
    <col min="2082" max="2082" width="6.88671875" style="10"/>
    <col min="2083" max="2083" width="1.44140625" style="10" customWidth="1"/>
    <col min="2084" max="2084" width="9.21875" style="10" customWidth="1"/>
    <col min="2085" max="2085" width="1.44140625" style="10" customWidth="1"/>
    <col min="2086" max="2086" width="6.88671875" style="10"/>
    <col min="2087" max="2087" width="1.44140625" style="10" customWidth="1"/>
    <col min="2088" max="2088" width="7.109375" style="10" customWidth="1"/>
    <col min="2089" max="2089" width="1.44140625" style="10" customWidth="1"/>
    <col min="2090" max="2090" width="12.44140625" style="10" customWidth="1"/>
    <col min="2091" max="2091" width="1.109375" style="10" customWidth="1"/>
    <col min="2092" max="2092" width="11.6640625" style="10" customWidth="1"/>
    <col min="2093" max="2093" width="1.44140625" style="10" customWidth="1"/>
    <col min="2094" max="2094" width="7.33203125" style="10" customWidth="1"/>
    <col min="2095" max="2095" width="1.44140625" style="10" customWidth="1"/>
    <col min="2096" max="2096" width="11.88671875" style="10" customWidth="1"/>
    <col min="2097" max="2097" width="1.44140625" style="10" customWidth="1"/>
    <col min="2098" max="2098" width="7.6640625" style="10" customWidth="1"/>
    <col min="2099" max="2099" width="1.109375" style="10" customWidth="1"/>
    <col min="2100" max="2100" width="10.6640625" style="10" customWidth="1"/>
    <col min="2101" max="2101" width="1.44140625" style="10" customWidth="1"/>
    <col min="2102" max="2102" width="7.6640625" style="10" customWidth="1"/>
    <col min="2103" max="2103" width="0.88671875" style="10" customWidth="1"/>
    <col min="2104" max="2104" width="10.44140625" style="10" customWidth="1"/>
    <col min="2105" max="2105" width="1.44140625" style="10" customWidth="1"/>
    <col min="2106" max="2106" width="10" style="10" customWidth="1"/>
    <col min="2107" max="2107" width="1.44140625" style="10" customWidth="1"/>
    <col min="2108" max="2108" width="3.77734375" style="10" customWidth="1"/>
    <col min="2109" max="2109" width="1.44140625" style="10" customWidth="1"/>
    <col min="2110" max="2110" width="10" style="10" customWidth="1"/>
    <col min="2111" max="2111" width="1.44140625" style="10" customWidth="1"/>
    <col min="2112" max="2112" width="10" style="10" customWidth="1"/>
    <col min="2113" max="2113" width="1.44140625" style="10" customWidth="1"/>
    <col min="2114" max="2114" width="10" style="10" customWidth="1"/>
    <col min="2115" max="2115" width="1.44140625" style="10" customWidth="1"/>
    <col min="2116" max="2116" width="10" style="10" customWidth="1"/>
    <col min="2117" max="2117" width="1.44140625" style="10" customWidth="1"/>
    <col min="2118" max="2118" width="10" style="10" customWidth="1"/>
    <col min="2119" max="2119" width="1.44140625" style="10" customWidth="1"/>
    <col min="2120" max="2120" width="10" style="10" customWidth="1"/>
    <col min="2121" max="2121" width="1.44140625" style="10" customWidth="1"/>
    <col min="2122" max="2122" width="10" style="10" customWidth="1"/>
    <col min="2123" max="2304" width="6.88671875" style="10"/>
    <col min="2305" max="2305" width="4.5546875" style="10" customWidth="1"/>
    <col min="2306" max="2306" width="2.21875" style="10" customWidth="1"/>
    <col min="2307" max="2307" width="17.77734375" style="10" customWidth="1"/>
    <col min="2308" max="2308" width="2.21875" style="10" customWidth="1"/>
    <col min="2309" max="2309" width="12.33203125" style="10" customWidth="1"/>
    <col min="2310" max="2310" width="1.44140625" style="10" customWidth="1"/>
    <col min="2311" max="2311" width="8.44140625" style="10" customWidth="1"/>
    <col min="2312" max="2312" width="1.44140625" style="10" customWidth="1"/>
    <col min="2313" max="2313" width="8.44140625" style="10" customWidth="1"/>
    <col min="2314" max="2314" width="2.21875" style="10" customWidth="1"/>
    <col min="2315" max="2315" width="12.33203125" style="10" customWidth="1"/>
    <col min="2316" max="2316" width="1.44140625" style="10" customWidth="1"/>
    <col min="2317" max="2317" width="8.44140625" style="10" customWidth="1"/>
    <col min="2318" max="2318" width="1.44140625" style="10" customWidth="1"/>
    <col min="2319" max="2319" width="8.44140625" style="10" customWidth="1"/>
    <col min="2320" max="2320" width="2.21875" style="10" customWidth="1"/>
    <col min="2321" max="2321" width="12.33203125" style="10" customWidth="1"/>
    <col min="2322" max="2322" width="1.44140625" style="10" customWidth="1"/>
    <col min="2323" max="2323" width="8.44140625" style="10" customWidth="1"/>
    <col min="2324" max="2324" width="1.44140625" style="10" customWidth="1"/>
    <col min="2325" max="2325" width="8.44140625" style="10" customWidth="1"/>
    <col min="2326" max="2326" width="2.21875" style="10" customWidth="1"/>
    <col min="2327" max="2327" width="12.33203125" style="10" customWidth="1"/>
    <col min="2328" max="2328" width="1.44140625" style="10" customWidth="1"/>
    <col min="2329" max="2329" width="8.44140625" style="10" customWidth="1"/>
    <col min="2330" max="2330" width="1.44140625" style="10" customWidth="1"/>
    <col min="2331" max="2331" width="8.44140625" style="10" customWidth="1"/>
    <col min="2332" max="2333" width="1.44140625" style="10" customWidth="1"/>
    <col min="2334" max="2334" width="10.44140625" style="10" customWidth="1"/>
    <col min="2335" max="2335" width="1.44140625" style="10" customWidth="1"/>
    <col min="2336" max="2336" width="6.88671875" style="10"/>
    <col min="2337" max="2337" width="1.44140625" style="10" customWidth="1"/>
    <col min="2338" max="2338" width="6.88671875" style="10"/>
    <col min="2339" max="2339" width="1.44140625" style="10" customWidth="1"/>
    <col min="2340" max="2340" width="9.21875" style="10" customWidth="1"/>
    <col min="2341" max="2341" width="1.44140625" style="10" customWidth="1"/>
    <col min="2342" max="2342" width="6.88671875" style="10"/>
    <col min="2343" max="2343" width="1.44140625" style="10" customWidth="1"/>
    <col min="2344" max="2344" width="7.109375" style="10" customWidth="1"/>
    <col min="2345" max="2345" width="1.44140625" style="10" customWidth="1"/>
    <col min="2346" max="2346" width="12.44140625" style="10" customWidth="1"/>
    <col min="2347" max="2347" width="1.109375" style="10" customWidth="1"/>
    <col min="2348" max="2348" width="11.6640625" style="10" customWidth="1"/>
    <col min="2349" max="2349" width="1.44140625" style="10" customWidth="1"/>
    <col min="2350" max="2350" width="7.33203125" style="10" customWidth="1"/>
    <col min="2351" max="2351" width="1.44140625" style="10" customWidth="1"/>
    <col min="2352" max="2352" width="11.88671875" style="10" customWidth="1"/>
    <col min="2353" max="2353" width="1.44140625" style="10" customWidth="1"/>
    <col min="2354" max="2354" width="7.6640625" style="10" customWidth="1"/>
    <col min="2355" max="2355" width="1.109375" style="10" customWidth="1"/>
    <col min="2356" max="2356" width="10.6640625" style="10" customWidth="1"/>
    <col min="2357" max="2357" width="1.44140625" style="10" customWidth="1"/>
    <col min="2358" max="2358" width="7.6640625" style="10" customWidth="1"/>
    <col min="2359" max="2359" width="0.88671875" style="10" customWidth="1"/>
    <col min="2360" max="2360" width="10.44140625" style="10" customWidth="1"/>
    <col min="2361" max="2361" width="1.44140625" style="10" customWidth="1"/>
    <col min="2362" max="2362" width="10" style="10" customWidth="1"/>
    <col min="2363" max="2363" width="1.44140625" style="10" customWidth="1"/>
    <col min="2364" max="2364" width="3.77734375" style="10" customWidth="1"/>
    <col min="2365" max="2365" width="1.44140625" style="10" customWidth="1"/>
    <col min="2366" max="2366" width="10" style="10" customWidth="1"/>
    <col min="2367" max="2367" width="1.44140625" style="10" customWidth="1"/>
    <col min="2368" max="2368" width="10" style="10" customWidth="1"/>
    <col min="2369" max="2369" width="1.44140625" style="10" customWidth="1"/>
    <col min="2370" max="2370" width="10" style="10" customWidth="1"/>
    <col min="2371" max="2371" width="1.44140625" style="10" customWidth="1"/>
    <col min="2372" max="2372" width="10" style="10" customWidth="1"/>
    <col min="2373" max="2373" width="1.44140625" style="10" customWidth="1"/>
    <col min="2374" max="2374" width="10" style="10" customWidth="1"/>
    <col min="2375" max="2375" width="1.44140625" style="10" customWidth="1"/>
    <col min="2376" max="2376" width="10" style="10" customWidth="1"/>
    <col min="2377" max="2377" width="1.44140625" style="10" customWidth="1"/>
    <col min="2378" max="2378" width="10" style="10" customWidth="1"/>
    <col min="2379" max="2560" width="6.88671875" style="10"/>
    <col min="2561" max="2561" width="4.5546875" style="10" customWidth="1"/>
    <col min="2562" max="2562" width="2.21875" style="10" customWidth="1"/>
    <col min="2563" max="2563" width="17.77734375" style="10" customWidth="1"/>
    <col min="2564" max="2564" width="2.21875" style="10" customWidth="1"/>
    <col min="2565" max="2565" width="12.33203125" style="10" customWidth="1"/>
    <col min="2566" max="2566" width="1.44140625" style="10" customWidth="1"/>
    <col min="2567" max="2567" width="8.44140625" style="10" customWidth="1"/>
    <col min="2568" max="2568" width="1.44140625" style="10" customWidth="1"/>
    <col min="2569" max="2569" width="8.44140625" style="10" customWidth="1"/>
    <col min="2570" max="2570" width="2.21875" style="10" customWidth="1"/>
    <col min="2571" max="2571" width="12.33203125" style="10" customWidth="1"/>
    <col min="2572" max="2572" width="1.44140625" style="10" customWidth="1"/>
    <col min="2573" max="2573" width="8.44140625" style="10" customWidth="1"/>
    <col min="2574" max="2574" width="1.44140625" style="10" customWidth="1"/>
    <col min="2575" max="2575" width="8.44140625" style="10" customWidth="1"/>
    <col min="2576" max="2576" width="2.21875" style="10" customWidth="1"/>
    <col min="2577" max="2577" width="12.33203125" style="10" customWidth="1"/>
    <col min="2578" max="2578" width="1.44140625" style="10" customWidth="1"/>
    <col min="2579" max="2579" width="8.44140625" style="10" customWidth="1"/>
    <col min="2580" max="2580" width="1.44140625" style="10" customWidth="1"/>
    <col min="2581" max="2581" width="8.44140625" style="10" customWidth="1"/>
    <col min="2582" max="2582" width="2.21875" style="10" customWidth="1"/>
    <col min="2583" max="2583" width="12.33203125" style="10" customWidth="1"/>
    <col min="2584" max="2584" width="1.44140625" style="10" customWidth="1"/>
    <col min="2585" max="2585" width="8.44140625" style="10" customWidth="1"/>
    <col min="2586" max="2586" width="1.44140625" style="10" customWidth="1"/>
    <col min="2587" max="2587" width="8.44140625" style="10" customWidth="1"/>
    <col min="2588" max="2589" width="1.44140625" style="10" customWidth="1"/>
    <col min="2590" max="2590" width="10.44140625" style="10" customWidth="1"/>
    <col min="2591" max="2591" width="1.44140625" style="10" customWidth="1"/>
    <col min="2592" max="2592" width="6.88671875" style="10"/>
    <col min="2593" max="2593" width="1.44140625" style="10" customWidth="1"/>
    <col min="2594" max="2594" width="6.88671875" style="10"/>
    <col min="2595" max="2595" width="1.44140625" style="10" customWidth="1"/>
    <col min="2596" max="2596" width="9.21875" style="10" customWidth="1"/>
    <col min="2597" max="2597" width="1.44140625" style="10" customWidth="1"/>
    <col min="2598" max="2598" width="6.88671875" style="10"/>
    <col min="2599" max="2599" width="1.44140625" style="10" customWidth="1"/>
    <col min="2600" max="2600" width="7.109375" style="10" customWidth="1"/>
    <col min="2601" max="2601" width="1.44140625" style="10" customWidth="1"/>
    <col min="2602" max="2602" width="12.44140625" style="10" customWidth="1"/>
    <col min="2603" max="2603" width="1.109375" style="10" customWidth="1"/>
    <col min="2604" max="2604" width="11.6640625" style="10" customWidth="1"/>
    <col min="2605" max="2605" width="1.44140625" style="10" customWidth="1"/>
    <col min="2606" max="2606" width="7.33203125" style="10" customWidth="1"/>
    <col min="2607" max="2607" width="1.44140625" style="10" customWidth="1"/>
    <col min="2608" max="2608" width="11.88671875" style="10" customWidth="1"/>
    <col min="2609" max="2609" width="1.44140625" style="10" customWidth="1"/>
    <col min="2610" max="2610" width="7.6640625" style="10" customWidth="1"/>
    <col min="2611" max="2611" width="1.109375" style="10" customWidth="1"/>
    <col min="2612" max="2612" width="10.6640625" style="10" customWidth="1"/>
    <col min="2613" max="2613" width="1.44140625" style="10" customWidth="1"/>
    <col min="2614" max="2614" width="7.6640625" style="10" customWidth="1"/>
    <col min="2615" max="2615" width="0.88671875" style="10" customWidth="1"/>
    <col min="2616" max="2616" width="10.44140625" style="10" customWidth="1"/>
    <col min="2617" max="2617" width="1.44140625" style="10" customWidth="1"/>
    <col min="2618" max="2618" width="10" style="10" customWidth="1"/>
    <col min="2619" max="2619" width="1.44140625" style="10" customWidth="1"/>
    <col min="2620" max="2620" width="3.77734375" style="10" customWidth="1"/>
    <col min="2621" max="2621" width="1.44140625" style="10" customWidth="1"/>
    <col min="2622" max="2622" width="10" style="10" customWidth="1"/>
    <col min="2623" max="2623" width="1.44140625" style="10" customWidth="1"/>
    <col min="2624" max="2624" width="10" style="10" customWidth="1"/>
    <col min="2625" max="2625" width="1.44140625" style="10" customWidth="1"/>
    <col min="2626" max="2626" width="10" style="10" customWidth="1"/>
    <col min="2627" max="2627" width="1.44140625" style="10" customWidth="1"/>
    <col min="2628" max="2628" width="10" style="10" customWidth="1"/>
    <col min="2629" max="2629" width="1.44140625" style="10" customWidth="1"/>
    <col min="2630" max="2630" width="10" style="10" customWidth="1"/>
    <col min="2631" max="2631" width="1.44140625" style="10" customWidth="1"/>
    <col min="2632" max="2632" width="10" style="10" customWidth="1"/>
    <col min="2633" max="2633" width="1.44140625" style="10" customWidth="1"/>
    <col min="2634" max="2634" width="10" style="10" customWidth="1"/>
    <col min="2635" max="2816" width="6.88671875" style="10"/>
    <col min="2817" max="2817" width="4.5546875" style="10" customWidth="1"/>
    <col min="2818" max="2818" width="2.21875" style="10" customWidth="1"/>
    <col min="2819" max="2819" width="17.77734375" style="10" customWidth="1"/>
    <col min="2820" max="2820" width="2.21875" style="10" customWidth="1"/>
    <col min="2821" max="2821" width="12.33203125" style="10" customWidth="1"/>
    <col min="2822" max="2822" width="1.44140625" style="10" customWidth="1"/>
    <col min="2823" max="2823" width="8.44140625" style="10" customWidth="1"/>
    <col min="2824" max="2824" width="1.44140625" style="10" customWidth="1"/>
    <col min="2825" max="2825" width="8.44140625" style="10" customWidth="1"/>
    <col min="2826" max="2826" width="2.21875" style="10" customWidth="1"/>
    <col min="2827" max="2827" width="12.33203125" style="10" customWidth="1"/>
    <col min="2828" max="2828" width="1.44140625" style="10" customWidth="1"/>
    <col min="2829" max="2829" width="8.44140625" style="10" customWidth="1"/>
    <col min="2830" max="2830" width="1.44140625" style="10" customWidth="1"/>
    <col min="2831" max="2831" width="8.44140625" style="10" customWidth="1"/>
    <col min="2832" max="2832" width="2.21875" style="10" customWidth="1"/>
    <col min="2833" max="2833" width="12.33203125" style="10" customWidth="1"/>
    <col min="2834" max="2834" width="1.44140625" style="10" customWidth="1"/>
    <col min="2835" max="2835" width="8.44140625" style="10" customWidth="1"/>
    <col min="2836" max="2836" width="1.44140625" style="10" customWidth="1"/>
    <col min="2837" max="2837" width="8.44140625" style="10" customWidth="1"/>
    <col min="2838" max="2838" width="2.21875" style="10" customWidth="1"/>
    <col min="2839" max="2839" width="12.33203125" style="10" customWidth="1"/>
    <col min="2840" max="2840" width="1.44140625" style="10" customWidth="1"/>
    <col min="2841" max="2841" width="8.44140625" style="10" customWidth="1"/>
    <col min="2842" max="2842" width="1.44140625" style="10" customWidth="1"/>
    <col min="2843" max="2843" width="8.44140625" style="10" customWidth="1"/>
    <col min="2844" max="2845" width="1.44140625" style="10" customWidth="1"/>
    <col min="2846" max="2846" width="10.44140625" style="10" customWidth="1"/>
    <col min="2847" max="2847" width="1.44140625" style="10" customWidth="1"/>
    <col min="2848" max="2848" width="6.88671875" style="10"/>
    <col min="2849" max="2849" width="1.44140625" style="10" customWidth="1"/>
    <col min="2850" max="2850" width="6.88671875" style="10"/>
    <col min="2851" max="2851" width="1.44140625" style="10" customWidth="1"/>
    <col min="2852" max="2852" width="9.21875" style="10" customWidth="1"/>
    <col min="2853" max="2853" width="1.44140625" style="10" customWidth="1"/>
    <col min="2854" max="2854" width="6.88671875" style="10"/>
    <col min="2855" max="2855" width="1.44140625" style="10" customWidth="1"/>
    <col min="2856" max="2856" width="7.109375" style="10" customWidth="1"/>
    <col min="2857" max="2857" width="1.44140625" style="10" customWidth="1"/>
    <col min="2858" max="2858" width="12.44140625" style="10" customWidth="1"/>
    <col min="2859" max="2859" width="1.109375" style="10" customWidth="1"/>
    <col min="2860" max="2860" width="11.6640625" style="10" customWidth="1"/>
    <col min="2861" max="2861" width="1.44140625" style="10" customWidth="1"/>
    <col min="2862" max="2862" width="7.33203125" style="10" customWidth="1"/>
    <col min="2863" max="2863" width="1.44140625" style="10" customWidth="1"/>
    <col min="2864" max="2864" width="11.88671875" style="10" customWidth="1"/>
    <col min="2865" max="2865" width="1.44140625" style="10" customWidth="1"/>
    <col min="2866" max="2866" width="7.6640625" style="10" customWidth="1"/>
    <col min="2867" max="2867" width="1.109375" style="10" customWidth="1"/>
    <col min="2868" max="2868" width="10.6640625" style="10" customWidth="1"/>
    <col min="2869" max="2869" width="1.44140625" style="10" customWidth="1"/>
    <col min="2870" max="2870" width="7.6640625" style="10" customWidth="1"/>
    <col min="2871" max="2871" width="0.88671875" style="10" customWidth="1"/>
    <col min="2872" max="2872" width="10.44140625" style="10" customWidth="1"/>
    <col min="2873" max="2873" width="1.44140625" style="10" customWidth="1"/>
    <col min="2874" max="2874" width="10" style="10" customWidth="1"/>
    <col min="2875" max="2875" width="1.44140625" style="10" customWidth="1"/>
    <col min="2876" max="2876" width="3.77734375" style="10" customWidth="1"/>
    <col min="2877" max="2877" width="1.44140625" style="10" customWidth="1"/>
    <col min="2878" max="2878" width="10" style="10" customWidth="1"/>
    <col min="2879" max="2879" width="1.44140625" style="10" customWidth="1"/>
    <col min="2880" max="2880" width="10" style="10" customWidth="1"/>
    <col min="2881" max="2881" width="1.44140625" style="10" customWidth="1"/>
    <col min="2882" max="2882" width="10" style="10" customWidth="1"/>
    <col min="2883" max="2883" width="1.44140625" style="10" customWidth="1"/>
    <col min="2884" max="2884" width="10" style="10" customWidth="1"/>
    <col min="2885" max="2885" width="1.44140625" style="10" customWidth="1"/>
    <col min="2886" max="2886" width="10" style="10" customWidth="1"/>
    <col min="2887" max="2887" width="1.44140625" style="10" customWidth="1"/>
    <col min="2888" max="2888" width="10" style="10" customWidth="1"/>
    <col min="2889" max="2889" width="1.44140625" style="10" customWidth="1"/>
    <col min="2890" max="2890" width="10" style="10" customWidth="1"/>
    <col min="2891" max="3072" width="6.88671875" style="10"/>
    <col min="3073" max="3073" width="4.5546875" style="10" customWidth="1"/>
    <col min="3074" max="3074" width="2.21875" style="10" customWidth="1"/>
    <col min="3075" max="3075" width="17.77734375" style="10" customWidth="1"/>
    <col min="3076" max="3076" width="2.21875" style="10" customWidth="1"/>
    <col min="3077" max="3077" width="12.33203125" style="10" customWidth="1"/>
    <col min="3078" max="3078" width="1.44140625" style="10" customWidth="1"/>
    <col min="3079" max="3079" width="8.44140625" style="10" customWidth="1"/>
    <col min="3080" max="3080" width="1.44140625" style="10" customWidth="1"/>
    <col min="3081" max="3081" width="8.44140625" style="10" customWidth="1"/>
    <col min="3082" max="3082" width="2.21875" style="10" customWidth="1"/>
    <col min="3083" max="3083" width="12.33203125" style="10" customWidth="1"/>
    <col min="3084" max="3084" width="1.44140625" style="10" customWidth="1"/>
    <col min="3085" max="3085" width="8.44140625" style="10" customWidth="1"/>
    <col min="3086" max="3086" width="1.44140625" style="10" customWidth="1"/>
    <col min="3087" max="3087" width="8.44140625" style="10" customWidth="1"/>
    <col min="3088" max="3088" width="2.21875" style="10" customWidth="1"/>
    <col min="3089" max="3089" width="12.33203125" style="10" customWidth="1"/>
    <col min="3090" max="3090" width="1.44140625" style="10" customWidth="1"/>
    <col min="3091" max="3091" width="8.44140625" style="10" customWidth="1"/>
    <col min="3092" max="3092" width="1.44140625" style="10" customWidth="1"/>
    <col min="3093" max="3093" width="8.44140625" style="10" customWidth="1"/>
    <col min="3094" max="3094" width="2.21875" style="10" customWidth="1"/>
    <col min="3095" max="3095" width="12.33203125" style="10" customWidth="1"/>
    <col min="3096" max="3096" width="1.44140625" style="10" customWidth="1"/>
    <col min="3097" max="3097" width="8.44140625" style="10" customWidth="1"/>
    <col min="3098" max="3098" width="1.44140625" style="10" customWidth="1"/>
    <col min="3099" max="3099" width="8.44140625" style="10" customWidth="1"/>
    <col min="3100" max="3101" width="1.44140625" style="10" customWidth="1"/>
    <col min="3102" max="3102" width="10.44140625" style="10" customWidth="1"/>
    <col min="3103" max="3103" width="1.44140625" style="10" customWidth="1"/>
    <col min="3104" max="3104" width="6.88671875" style="10"/>
    <col min="3105" max="3105" width="1.44140625" style="10" customWidth="1"/>
    <col min="3106" max="3106" width="6.88671875" style="10"/>
    <col min="3107" max="3107" width="1.44140625" style="10" customWidth="1"/>
    <col min="3108" max="3108" width="9.21875" style="10" customWidth="1"/>
    <col min="3109" max="3109" width="1.44140625" style="10" customWidth="1"/>
    <col min="3110" max="3110" width="6.88671875" style="10"/>
    <col min="3111" max="3111" width="1.44140625" style="10" customWidth="1"/>
    <col min="3112" max="3112" width="7.109375" style="10" customWidth="1"/>
    <col min="3113" max="3113" width="1.44140625" style="10" customWidth="1"/>
    <col min="3114" max="3114" width="12.44140625" style="10" customWidth="1"/>
    <col min="3115" max="3115" width="1.109375" style="10" customWidth="1"/>
    <col min="3116" max="3116" width="11.6640625" style="10" customWidth="1"/>
    <col min="3117" max="3117" width="1.44140625" style="10" customWidth="1"/>
    <col min="3118" max="3118" width="7.33203125" style="10" customWidth="1"/>
    <col min="3119" max="3119" width="1.44140625" style="10" customWidth="1"/>
    <col min="3120" max="3120" width="11.88671875" style="10" customWidth="1"/>
    <col min="3121" max="3121" width="1.44140625" style="10" customWidth="1"/>
    <col min="3122" max="3122" width="7.6640625" style="10" customWidth="1"/>
    <col min="3123" max="3123" width="1.109375" style="10" customWidth="1"/>
    <col min="3124" max="3124" width="10.6640625" style="10" customWidth="1"/>
    <col min="3125" max="3125" width="1.44140625" style="10" customWidth="1"/>
    <col min="3126" max="3126" width="7.6640625" style="10" customWidth="1"/>
    <col min="3127" max="3127" width="0.88671875" style="10" customWidth="1"/>
    <col min="3128" max="3128" width="10.44140625" style="10" customWidth="1"/>
    <col min="3129" max="3129" width="1.44140625" style="10" customWidth="1"/>
    <col min="3130" max="3130" width="10" style="10" customWidth="1"/>
    <col min="3131" max="3131" width="1.44140625" style="10" customWidth="1"/>
    <col min="3132" max="3132" width="3.77734375" style="10" customWidth="1"/>
    <col min="3133" max="3133" width="1.44140625" style="10" customWidth="1"/>
    <col min="3134" max="3134" width="10" style="10" customWidth="1"/>
    <col min="3135" max="3135" width="1.44140625" style="10" customWidth="1"/>
    <col min="3136" max="3136" width="10" style="10" customWidth="1"/>
    <col min="3137" max="3137" width="1.44140625" style="10" customWidth="1"/>
    <col min="3138" max="3138" width="10" style="10" customWidth="1"/>
    <col min="3139" max="3139" width="1.44140625" style="10" customWidth="1"/>
    <col min="3140" max="3140" width="10" style="10" customWidth="1"/>
    <col min="3141" max="3141" width="1.44140625" style="10" customWidth="1"/>
    <col min="3142" max="3142" width="10" style="10" customWidth="1"/>
    <col min="3143" max="3143" width="1.44140625" style="10" customWidth="1"/>
    <col min="3144" max="3144" width="10" style="10" customWidth="1"/>
    <col min="3145" max="3145" width="1.44140625" style="10" customWidth="1"/>
    <col min="3146" max="3146" width="10" style="10" customWidth="1"/>
    <col min="3147" max="3328" width="6.88671875" style="10"/>
    <col min="3329" max="3329" width="4.5546875" style="10" customWidth="1"/>
    <col min="3330" max="3330" width="2.21875" style="10" customWidth="1"/>
    <col min="3331" max="3331" width="17.77734375" style="10" customWidth="1"/>
    <col min="3332" max="3332" width="2.21875" style="10" customWidth="1"/>
    <col min="3333" max="3333" width="12.33203125" style="10" customWidth="1"/>
    <col min="3334" max="3334" width="1.44140625" style="10" customWidth="1"/>
    <col min="3335" max="3335" width="8.44140625" style="10" customWidth="1"/>
    <col min="3336" max="3336" width="1.44140625" style="10" customWidth="1"/>
    <col min="3337" max="3337" width="8.44140625" style="10" customWidth="1"/>
    <col min="3338" max="3338" width="2.21875" style="10" customWidth="1"/>
    <col min="3339" max="3339" width="12.33203125" style="10" customWidth="1"/>
    <col min="3340" max="3340" width="1.44140625" style="10" customWidth="1"/>
    <col min="3341" max="3341" width="8.44140625" style="10" customWidth="1"/>
    <col min="3342" max="3342" width="1.44140625" style="10" customWidth="1"/>
    <col min="3343" max="3343" width="8.44140625" style="10" customWidth="1"/>
    <col min="3344" max="3344" width="2.21875" style="10" customWidth="1"/>
    <col min="3345" max="3345" width="12.33203125" style="10" customWidth="1"/>
    <col min="3346" max="3346" width="1.44140625" style="10" customWidth="1"/>
    <col min="3347" max="3347" width="8.44140625" style="10" customWidth="1"/>
    <col min="3348" max="3348" width="1.44140625" style="10" customWidth="1"/>
    <col min="3349" max="3349" width="8.44140625" style="10" customWidth="1"/>
    <col min="3350" max="3350" width="2.21875" style="10" customWidth="1"/>
    <col min="3351" max="3351" width="12.33203125" style="10" customWidth="1"/>
    <col min="3352" max="3352" width="1.44140625" style="10" customWidth="1"/>
    <col min="3353" max="3353" width="8.44140625" style="10" customWidth="1"/>
    <col min="3354" max="3354" width="1.44140625" style="10" customWidth="1"/>
    <col min="3355" max="3355" width="8.44140625" style="10" customWidth="1"/>
    <col min="3356" max="3357" width="1.44140625" style="10" customWidth="1"/>
    <col min="3358" max="3358" width="10.44140625" style="10" customWidth="1"/>
    <col min="3359" max="3359" width="1.44140625" style="10" customWidth="1"/>
    <col min="3360" max="3360" width="6.88671875" style="10"/>
    <col min="3361" max="3361" width="1.44140625" style="10" customWidth="1"/>
    <col min="3362" max="3362" width="6.88671875" style="10"/>
    <col min="3363" max="3363" width="1.44140625" style="10" customWidth="1"/>
    <col min="3364" max="3364" width="9.21875" style="10" customWidth="1"/>
    <col min="3365" max="3365" width="1.44140625" style="10" customWidth="1"/>
    <col min="3366" max="3366" width="6.88671875" style="10"/>
    <col min="3367" max="3367" width="1.44140625" style="10" customWidth="1"/>
    <col min="3368" max="3368" width="7.109375" style="10" customWidth="1"/>
    <col min="3369" max="3369" width="1.44140625" style="10" customWidth="1"/>
    <col min="3370" max="3370" width="12.44140625" style="10" customWidth="1"/>
    <col min="3371" max="3371" width="1.109375" style="10" customWidth="1"/>
    <col min="3372" max="3372" width="11.6640625" style="10" customWidth="1"/>
    <col min="3373" max="3373" width="1.44140625" style="10" customWidth="1"/>
    <col min="3374" max="3374" width="7.33203125" style="10" customWidth="1"/>
    <col min="3375" max="3375" width="1.44140625" style="10" customWidth="1"/>
    <col min="3376" max="3376" width="11.88671875" style="10" customWidth="1"/>
    <col min="3377" max="3377" width="1.44140625" style="10" customWidth="1"/>
    <col min="3378" max="3378" width="7.6640625" style="10" customWidth="1"/>
    <col min="3379" max="3379" width="1.109375" style="10" customWidth="1"/>
    <col min="3380" max="3380" width="10.6640625" style="10" customWidth="1"/>
    <col min="3381" max="3381" width="1.44140625" style="10" customWidth="1"/>
    <col min="3382" max="3382" width="7.6640625" style="10" customWidth="1"/>
    <col min="3383" max="3383" width="0.88671875" style="10" customWidth="1"/>
    <col min="3384" max="3384" width="10.44140625" style="10" customWidth="1"/>
    <col min="3385" max="3385" width="1.44140625" style="10" customWidth="1"/>
    <col min="3386" max="3386" width="10" style="10" customWidth="1"/>
    <col min="3387" max="3387" width="1.44140625" style="10" customWidth="1"/>
    <col min="3388" max="3388" width="3.77734375" style="10" customWidth="1"/>
    <col min="3389" max="3389" width="1.44140625" style="10" customWidth="1"/>
    <col min="3390" max="3390" width="10" style="10" customWidth="1"/>
    <col min="3391" max="3391" width="1.44140625" style="10" customWidth="1"/>
    <col min="3392" max="3392" width="10" style="10" customWidth="1"/>
    <col min="3393" max="3393" width="1.44140625" style="10" customWidth="1"/>
    <col min="3394" max="3394" width="10" style="10" customWidth="1"/>
    <col min="3395" max="3395" width="1.44140625" style="10" customWidth="1"/>
    <col min="3396" max="3396" width="10" style="10" customWidth="1"/>
    <col min="3397" max="3397" width="1.44140625" style="10" customWidth="1"/>
    <col min="3398" max="3398" width="10" style="10" customWidth="1"/>
    <col min="3399" max="3399" width="1.44140625" style="10" customWidth="1"/>
    <col min="3400" max="3400" width="10" style="10" customWidth="1"/>
    <col min="3401" max="3401" width="1.44140625" style="10" customWidth="1"/>
    <col min="3402" max="3402" width="10" style="10" customWidth="1"/>
    <col min="3403" max="3584" width="6.88671875" style="10"/>
    <col min="3585" max="3585" width="4.5546875" style="10" customWidth="1"/>
    <col min="3586" max="3586" width="2.21875" style="10" customWidth="1"/>
    <col min="3587" max="3587" width="17.77734375" style="10" customWidth="1"/>
    <col min="3588" max="3588" width="2.21875" style="10" customWidth="1"/>
    <col min="3589" max="3589" width="12.33203125" style="10" customWidth="1"/>
    <col min="3590" max="3590" width="1.44140625" style="10" customWidth="1"/>
    <col min="3591" max="3591" width="8.44140625" style="10" customWidth="1"/>
    <col min="3592" max="3592" width="1.44140625" style="10" customWidth="1"/>
    <col min="3593" max="3593" width="8.44140625" style="10" customWidth="1"/>
    <col min="3594" max="3594" width="2.21875" style="10" customWidth="1"/>
    <col min="3595" max="3595" width="12.33203125" style="10" customWidth="1"/>
    <col min="3596" max="3596" width="1.44140625" style="10" customWidth="1"/>
    <col min="3597" max="3597" width="8.44140625" style="10" customWidth="1"/>
    <col min="3598" max="3598" width="1.44140625" style="10" customWidth="1"/>
    <col min="3599" max="3599" width="8.44140625" style="10" customWidth="1"/>
    <col min="3600" max="3600" width="2.21875" style="10" customWidth="1"/>
    <col min="3601" max="3601" width="12.33203125" style="10" customWidth="1"/>
    <col min="3602" max="3602" width="1.44140625" style="10" customWidth="1"/>
    <col min="3603" max="3603" width="8.44140625" style="10" customWidth="1"/>
    <col min="3604" max="3604" width="1.44140625" style="10" customWidth="1"/>
    <col min="3605" max="3605" width="8.44140625" style="10" customWidth="1"/>
    <col min="3606" max="3606" width="2.21875" style="10" customWidth="1"/>
    <col min="3607" max="3607" width="12.33203125" style="10" customWidth="1"/>
    <col min="3608" max="3608" width="1.44140625" style="10" customWidth="1"/>
    <col min="3609" max="3609" width="8.44140625" style="10" customWidth="1"/>
    <col min="3610" max="3610" width="1.44140625" style="10" customWidth="1"/>
    <col min="3611" max="3611" width="8.44140625" style="10" customWidth="1"/>
    <col min="3612" max="3613" width="1.44140625" style="10" customWidth="1"/>
    <col min="3614" max="3614" width="10.44140625" style="10" customWidth="1"/>
    <col min="3615" max="3615" width="1.44140625" style="10" customWidth="1"/>
    <col min="3616" max="3616" width="6.88671875" style="10"/>
    <col min="3617" max="3617" width="1.44140625" style="10" customWidth="1"/>
    <col min="3618" max="3618" width="6.88671875" style="10"/>
    <col min="3619" max="3619" width="1.44140625" style="10" customWidth="1"/>
    <col min="3620" max="3620" width="9.21875" style="10" customWidth="1"/>
    <col min="3621" max="3621" width="1.44140625" style="10" customWidth="1"/>
    <col min="3622" max="3622" width="6.88671875" style="10"/>
    <col min="3623" max="3623" width="1.44140625" style="10" customWidth="1"/>
    <col min="3624" max="3624" width="7.109375" style="10" customWidth="1"/>
    <col min="3625" max="3625" width="1.44140625" style="10" customWidth="1"/>
    <col min="3626" max="3626" width="12.44140625" style="10" customWidth="1"/>
    <col min="3627" max="3627" width="1.109375" style="10" customWidth="1"/>
    <col min="3628" max="3628" width="11.6640625" style="10" customWidth="1"/>
    <col min="3629" max="3629" width="1.44140625" style="10" customWidth="1"/>
    <col min="3630" max="3630" width="7.33203125" style="10" customWidth="1"/>
    <col min="3631" max="3631" width="1.44140625" style="10" customWidth="1"/>
    <col min="3632" max="3632" width="11.88671875" style="10" customWidth="1"/>
    <col min="3633" max="3633" width="1.44140625" style="10" customWidth="1"/>
    <col min="3634" max="3634" width="7.6640625" style="10" customWidth="1"/>
    <col min="3635" max="3635" width="1.109375" style="10" customWidth="1"/>
    <col min="3636" max="3636" width="10.6640625" style="10" customWidth="1"/>
    <col min="3637" max="3637" width="1.44140625" style="10" customWidth="1"/>
    <col min="3638" max="3638" width="7.6640625" style="10" customWidth="1"/>
    <col min="3639" max="3639" width="0.88671875" style="10" customWidth="1"/>
    <col min="3640" max="3640" width="10.44140625" style="10" customWidth="1"/>
    <col min="3641" max="3641" width="1.44140625" style="10" customWidth="1"/>
    <col min="3642" max="3642" width="10" style="10" customWidth="1"/>
    <col min="3643" max="3643" width="1.44140625" style="10" customWidth="1"/>
    <col min="3644" max="3644" width="3.77734375" style="10" customWidth="1"/>
    <col min="3645" max="3645" width="1.44140625" style="10" customWidth="1"/>
    <col min="3646" max="3646" width="10" style="10" customWidth="1"/>
    <col min="3647" max="3647" width="1.44140625" style="10" customWidth="1"/>
    <col min="3648" max="3648" width="10" style="10" customWidth="1"/>
    <col min="3649" max="3649" width="1.44140625" style="10" customWidth="1"/>
    <col min="3650" max="3650" width="10" style="10" customWidth="1"/>
    <col min="3651" max="3651" width="1.44140625" style="10" customWidth="1"/>
    <col min="3652" max="3652" width="10" style="10" customWidth="1"/>
    <col min="3653" max="3653" width="1.44140625" style="10" customWidth="1"/>
    <col min="3654" max="3654" width="10" style="10" customWidth="1"/>
    <col min="3655" max="3655" width="1.44140625" style="10" customWidth="1"/>
    <col min="3656" max="3656" width="10" style="10" customWidth="1"/>
    <col min="3657" max="3657" width="1.44140625" style="10" customWidth="1"/>
    <col min="3658" max="3658" width="10" style="10" customWidth="1"/>
    <col min="3659" max="3840" width="6.88671875" style="10"/>
    <col min="3841" max="3841" width="4.5546875" style="10" customWidth="1"/>
    <col min="3842" max="3842" width="2.21875" style="10" customWidth="1"/>
    <col min="3843" max="3843" width="17.77734375" style="10" customWidth="1"/>
    <col min="3844" max="3844" width="2.21875" style="10" customWidth="1"/>
    <col min="3845" max="3845" width="12.33203125" style="10" customWidth="1"/>
    <col min="3846" max="3846" width="1.44140625" style="10" customWidth="1"/>
    <col min="3847" max="3847" width="8.44140625" style="10" customWidth="1"/>
    <col min="3848" max="3848" width="1.44140625" style="10" customWidth="1"/>
    <col min="3849" max="3849" width="8.44140625" style="10" customWidth="1"/>
    <col min="3850" max="3850" width="2.21875" style="10" customWidth="1"/>
    <col min="3851" max="3851" width="12.33203125" style="10" customWidth="1"/>
    <col min="3852" max="3852" width="1.44140625" style="10" customWidth="1"/>
    <col min="3853" max="3853" width="8.44140625" style="10" customWidth="1"/>
    <col min="3854" max="3854" width="1.44140625" style="10" customWidth="1"/>
    <col min="3855" max="3855" width="8.44140625" style="10" customWidth="1"/>
    <col min="3856" max="3856" width="2.21875" style="10" customWidth="1"/>
    <col min="3857" max="3857" width="12.33203125" style="10" customWidth="1"/>
    <col min="3858" max="3858" width="1.44140625" style="10" customWidth="1"/>
    <col min="3859" max="3859" width="8.44140625" style="10" customWidth="1"/>
    <col min="3860" max="3860" width="1.44140625" style="10" customWidth="1"/>
    <col min="3861" max="3861" width="8.44140625" style="10" customWidth="1"/>
    <col min="3862" max="3862" width="2.21875" style="10" customWidth="1"/>
    <col min="3863" max="3863" width="12.33203125" style="10" customWidth="1"/>
    <col min="3864" max="3864" width="1.44140625" style="10" customWidth="1"/>
    <col min="3865" max="3865" width="8.44140625" style="10" customWidth="1"/>
    <col min="3866" max="3866" width="1.44140625" style="10" customWidth="1"/>
    <col min="3867" max="3867" width="8.44140625" style="10" customWidth="1"/>
    <col min="3868" max="3869" width="1.44140625" style="10" customWidth="1"/>
    <col min="3870" max="3870" width="10.44140625" style="10" customWidth="1"/>
    <col min="3871" max="3871" width="1.44140625" style="10" customWidth="1"/>
    <col min="3872" max="3872" width="6.88671875" style="10"/>
    <col min="3873" max="3873" width="1.44140625" style="10" customWidth="1"/>
    <col min="3874" max="3874" width="6.88671875" style="10"/>
    <col min="3875" max="3875" width="1.44140625" style="10" customWidth="1"/>
    <col min="3876" max="3876" width="9.21875" style="10" customWidth="1"/>
    <col min="3877" max="3877" width="1.44140625" style="10" customWidth="1"/>
    <col min="3878" max="3878" width="6.88671875" style="10"/>
    <col min="3879" max="3879" width="1.44140625" style="10" customWidth="1"/>
    <col min="3880" max="3880" width="7.109375" style="10" customWidth="1"/>
    <col min="3881" max="3881" width="1.44140625" style="10" customWidth="1"/>
    <col min="3882" max="3882" width="12.44140625" style="10" customWidth="1"/>
    <col min="3883" max="3883" width="1.109375" style="10" customWidth="1"/>
    <col min="3884" max="3884" width="11.6640625" style="10" customWidth="1"/>
    <col min="3885" max="3885" width="1.44140625" style="10" customWidth="1"/>
    <col min="3886" max="3886" width="7.33203125" style="10" customWidth="1"/>
    <col min="3887" max="3887" width="1.44140625" style="10" customWidth="1"/>
    <col min="3888" max="3888" width="11.88671875" style="10" customWidth="1"/>
    <col min="3889" max="3889" width="1.44140625" style="10" customWidth="1"/>
    <col min="3890" max="3890" width="7.6640625" style="10" customWidth="1"/>
    <col min="3891" max="3891" width="1.109375" style="10" customWidth="1"/>
    <col min="3892" max="3892" width="10.6640625" style="10" customWidth="1"/>
    <col min="3893" max="3893" width="1.44140625" style="10" customWidth="1"/>
    <col min="3894" max="3894" width="7.6640625" style="10" customWidth="1"/>
    <col min="3895" max="3895" width="0.88671875" style="10" customWidth="1"/>
    <col min="3896" max="3896" width="10.44140625" style="10" customWidth="1"/>
    <col min="3897" max="3897" width="1.44140625" style="10" customWidth="1"/>
    <col min="3898" max="3898" width="10" style="10" customWidth="1"/>
    <col min="3899" max="3899" width="1.44140625" style="10" customWidth="1"/>
    <col min="3900" max="3900" width="3.77734375" style="10" customWidth="1"/>
    <col min="3901" max="3901" width="1.44140625" style="10" customWidth="1"/>
    <col min="3902" max="3902" width="10" style="10" customWidth="1"/>
    <col min="3903" max="3903" width="1.44140625" style="10" customWidth="1"/>
    <col min="3904" max="3904" width="10" style="10" customWidth="1"/>
    <col min="3905" max="3905" width="1.44140625" style="10" customWidth="1"/>
    <col min="3906" max="3906" width="10" style="10" customWidth="1"/>
    <col min="3907" max="3907" width="1.44140625" style="10" customWidth="1"/>
    <col min="3908" max="3908" width="10" style="10" customWidth="1"/>
    <col min="3909" max="3909" width="1.44140625" style="10" customWidth="1"/>
    <col min="3910" max="3910" width="10" style="10" customWidth="1"/>
    <col min="3911" max="3911" width="1.44140625" style="10" customWidth="1"/>
    <col min="3912" max="3912" width="10" style="10" customWidth="1"/>
    <col min="3913" max="3913" width="1.44140625" style="10" customWidth="1"/>
    <col min="3914" max="3914" width="10" style="10" customWidth="1"/>
    <col min="3915" max="4096" width="6.88671875" style="10"/>
    <col min="4097" max="4097" width="4.5546875" style="10" customWidth="1"/>
    <col min="4098" max="4098" width="2.21875" style="10" customWidth="1"/>
    <col min="4099" max="4099" width="17.77734375" style="10" customWidth="1"/>
    <col min="4100" max="4100" width="2.21875" style="10" customWidth="1"/>
    <col min="4101" max="4101" width="12.33203125" style="10" customWidth="1"/>
    <col min="4102" max="4102" width="1.44140625" style="10" customWidth="1"/>
    <col min="4103" max="4103" width="8.44140625" style="10" customWidth="1"/>
    <col min="4104" max="4104" width="1.44140625" style="10" customWidth="1"/>
    <col min="4105" max="4105" width="8.44140625" style="10" customWidth="1"/>
    <col min="4106" max="4106" width="2.21875" style="10" customWidth="1"/>
    <col min="4107" max="4107" width="12.33203125" style="10" customWidth="1"/>
    <col min="4108" max="4108" width="1.44140625" style="10" customWidth="1"/>
    <col min="4109" max="4109" width="8.44140625" style="10" customWidth="1"/>
    <col min="4110" max="4110" width="1.44140625" style="10" customWidth="1"/>
    <col min="4111" max="4111" width="8.44140625" style="10" customWidth="1"/>
    <col min="4112" max="4112" width="2.21875" style="10" customWidth="1"/>
    <col min="4113" max="4113" width="12.33203125" style="10" customWidth="1"/>
    <col min="4114" max="4114" width="1.44140625" style="10" customWidth="1"/>
    <col min="4115" max="4115" width="8.44140625" style="10" customWidth="1"/>
    <col min="4116" max="4116" width="1.44140625" style="10" customWidth="1"/>
    <col min="4117" max="4117" width="8.44140625" style="10" customWidth="1"/>
    <col min="4118" max="4118" width="2.21875" style="10" customWidth="1"/>
    <col min="4119" max="4119" width="12.33203125" style="10" customWidth="1"/>
    <col min="4120" max="4120" width="1.44140625" style="10" customWidth="1"/>
    <col min="4121" max="4121" width="8.44140625" style="10" customWidth="1"/>
    <col min="4122" max="4122" width="1.44140625" style="10" customWidth="1"/>
    <col min="4123" max="4123" width="8.44140625" style="10" customWidth="1"/>
    <col min="4124" max="4125" width="1.44140625" style="10" customWidth="1"/>
    <col min="4126" max="4126" width="10.44140625" style="10" customWidth="1"/>
    <col min="4127" max="4127" width="1.44140625" style="10" customWidth="1"/>
    <col min="4128" max="4128" width="6.88671875" style="10"/>
    <col min="4129" max="4129" width="1.44140625" style="10" customWidth="1"/>
    <col min="4130" max="4130" width="6.88671875" style="10"/>
    <col min="4131" max="4131" width="1.44140625" style="10" customWidth="1"/>
    <col min="4132" max="4132" width="9.21875" style="10" customWidth="1"/>
    <col min="4133" max="4133" width="1.44140625" style="10" customWidth="1"/>
    <col min="4134" max="4134" width="6.88671875" style="10"/>
    <col min="4135" max="4135" width="1.44140625" style="10" customWidth="1"/>
    <col min="4136" max="4136" width="7.109375" style="10" customWidth="1"/>
    <col min="4137" max="4137" width="1.44140625" style="10" customWidth="1"/>
    <col min="4138" max="4138" width="12.44140625" style="10" customWidth="1"/>
    <col min="4139" max="4139" width="1.109375" style="10" customWidth="1"/>
    <col min="4140" max="4140" width="11.6640625" style="10" customWidth="1"/>
    <col min="4141" max="4141" width="1.44140625" style="10" customWidth="1"/>
    <col min="4142" max="4142" width="7.33203125" style="10" customWidth="1"/>
    <col min="4143" max="4143" width="1.44140625" style="10" customWidth="1"/>
    <col min="4144" max="4144" width="11.88671875" style="10" customWidth="1"/>
    <col min="4145" max="4145" width="1.44140625" style="10" customWidth="1"/>
    <col min="4146" max="4146" width="7.6640625" style="10" customWidth="1"/>
    <col min="4147" max="4147" width="1.109375" style="10" customWidth="1"/>
    <col min="4148" max="4148" width="10.6640625" style="10" customWidth="1"/>
    <col min="4149" max="4149" width="1.44140625" style="10" customWidth="1"/>
    <col min="4150" max="4150" width="7.6640625" style="10" customWidth="1"/>
    <col min="4151" max="4151" width="0.88671875" style="10" customWidth="1"/>
    <col min="4152" max="4152" width="10.44140625" style="10" customWidth="1"/>
    <col min="4153" max="4153" width="1.44140625" style="10" customWidth="1"/>
    <col min="4154" max="4154" width="10" style="10" customWidth="1"/>
    <col min="4155" max="4155" width="1.44140625" style="10" customWidth="1"/>
    <col min="4156" max="4156" width="3.77734375" style="10" customWidth="1"/>
    <col min="4157" max="4157" width="1.44140625" style="10" customWidth="1"/>
    <col min="4158" max="4158" width="10" style="10" customWidth="1"/>
    <col min="4159" max="4159" width="1.44140625" style="10" customWidth="1"/>
    <col min="4160" max="4160" width="10" style="10" customWidth="1"/>
    <col min="4161" max="4161" width="1.44140625" style="10" customWidth="1"/>
    <col min="4162" max="4162" width="10" style="10" customWidth="1"/>
    <col min="4163" max="4163" width="1.44140625" style="10" customWidth="1"/>
    <col min="4164" max="4164" width="10" style="10" customWidth="1"/>
    <col min="4165" max="4165" width="1.44140625" style="10" customWidth="1"/>
    <col min="4166" max="4166" width="10" style="10" customWidth="1"/>
    <col min="4167" max="4167" width="1.44140625" style="10" customWidth="1"/>
    <col min="4168" max="4168" width="10" style="10" customWidth="1"/>
    <col min="4169" max="4169" width="1.44140625" style="10" customWidth="1"/>
    <col min="4170" max="4170" width="10" style="10" customWidth="1"/>
    <col min="4171" max="4352" width="6.88671875" style="10"/>
    <col min="4353" max="4353" width="4.5546875" style="10" customWidth="1"/>
    <col min="4354" max="4354" width="2.21875" style="10" customWidth="1"/>
    <col min="4355" max="4355" width="17.77734375" style="10" customWidth="1"/>
    <col min="4356" max="4356" width="2.21875" style="10" customWidth="1"/>
    <col min="4357" max="4357" width="12.33203125" style="10" customWidth="1"/>
    <col min="4358" max="4358" width="1.44140625" style="10" customWidth="1"/>
    <col min="4359" max="4359" width="8.44140625" style="10" customWidth="1"/>
    <col min="4360" max="4360" width="1.44140625" style="10" customWidth="1"/>
    <col min="4361" max="4361" width="8.44140625" style="10" customWidth="1"/>
    <col min="4362" max="4362" width="2.21875" style="10" customWidth="1"/>
    <col min="4363" max="4363" width="12.33203125" style="10" customWidth="1"/>
    <col min="4364" max="4364" width="1.44140625" style="10" customWidth="1"/>
    <col min="4365" max="4365" width="8.44140625" style="10" customWidth="1"/>
    <col min="4366" max="4366" width="1.44140625" style="10" customWidth="1"/>
    <col min="4367" max="4367" width="8.44140625" style="10" customWidth="1"/>
    <col min="4368" max="4368" width="2.21875" style="10" customWidth="1"/>
    <col min="4369" max="4369" width="12.33203125" style="10" customWidth="1"/>
    <col min="4370" max="4370" width="1.44140625" style="10" customWidth="1"/>
    <col min="4371" max="4371" width="8.44140625" style="10" customWidth="1"/>
    <col min="4372" max="4372" width="1.44140625" style="10" customWidth="1"/>
    <col min="4373" max="4373" width="8.44140625" style="10" customWidth="1"/>
    <col min="4374" max="4374" width="2.21875" style="10" customWidth="1"/>
    <col min="4375" max="4375" width="12.33203125" style="10" customWidth="1"/>
    <col min="4376" max="4376" width="1.44140625" style="10" customWidth="1"/>
    <col min="4377" max="4377" width="8.44140625" style="10" customWidth="1"/>
    <col min="4378" max="4378" width="1.44140625" style="10" customWidth="1"/>
    <col min="4379" max="4379" width="8.44140625" style="10" customWidth="1"/>
    <col min="4380" max="4381" width="1.44140625" style="10" customWidth="1"/>
    <col min="4382" max="4382" width="10.44140625" style="10" customWidth="1"/>
    <col min="4383" max="4383" width="1.44140625" style="10" customWidth="1"/>
    <col min="4384" max="4384" width="6.88671875" style="10"/>
    <col min="4385" max="4385" width="1.44140625" style="10" customWidth="1"/>
    <col min="4386" max="4386" width="6.88671875" style="10"/>
    <col min="4387" max="4387" width="1.44140625" style="10" customWidth="1"/>
    <col min="4388" max="4388" width="9.21875" style="10" customWidth="1"/>
    <col min="4389" max="4389" width="1.44140625" style="10" customWidth="1"/>
    <col min="4390" max="4390" width="6.88671875" style="10"/>
    <col min="4391" max="4391" width="1.44140625" style="10" customWidth="1"/>
    <col min="4392" max="4392" width="7.109375" style="10" customWidth="1"/>
    <col min="4393" max="4393" width="1.44140625" style="10" customWidth="1"/>
    <col min="4394" max="4394" width="12.44140625" style="10" customWidth="1"/>
    <col min="4395" max="4395" width="1.109375" style="10" customWidth="1"/>
    <col min="4396" max="4396" width="11.6640625" style="10" customWidth="1"/>
    <col min="4397" max="4397" width="1.44140625" style="10" customWidth="1"/>
    <col min="4398" max="4398" width="7.33203125" style="10" customWidth="1"/>
    <col min="4399" max="4399" width="1.44140625" style="10" customWidth="1"/>
    <col min="4400" max="4400" width="11.88671875" style="10" customWidth="1"/>
    <col min="4401" max="4401" width="1.44140625" style="10" customWidth="1"/>
    <col min="4402" max="4402" width="7.6640625" style="10" customWidth="1"/>
    <col min="4403" max="4403" width="1.109375" style="10" customWidth="1"/>
    <col min="4404" max="4404" width="10.6640625" style="10" customWidth="1"/>
    <col min="4405" max="4405" width="1.44140625" style="10" customWidth="1"/>
    <col min="4406" max="4406" width="7.6640625" style="10" customWidth="1"/>
    <col min="4407" max="4407" width="0.88671875" style="10" customWidth="1"/>
    <col min="4408" max="4408" width="10.44140625" style="10" customWidth="1"/>
    <col min="4409" max="4409" width="1.44140625" style="10" customWidth="1"/>
    <col min="4410" max="4410" width="10" style="10" customWidth="1"/>
    <col min="4411" max="4411" width="1.44140625" style="10" customWidth="1"/>
    <col min="4412" max="4412" width="3.77734375" style="10" customWidth="1"/>
    <col min="4413" max="4413" width="1.44140625" style="10" customWidth="1"/>
    <col min="4414" max="4414" width="10" style="10" customWidth="1"/>
    <col min="4415" max="4415" width="1.44140625" style="10" customWidth="1"/>
    <col min="4416" max="4416" width="10" style="10" customWidth="1"/>
    <col min="4417" max="4417" width="1.44140625" style="10" customWidth="1"/>
    <col min="4418" max="4418" width="10" style="10" customWidth="1"/>
    <col min="4419" max="4419" width="1.44140625" style="10" customWidth="1"/>
    <col min="4420" max="4420" width="10" style="10" customWidth="1"/>
    <col min="4421" max="4421" width="1.44140625" style="10" customWidth="1"/>
    <col min="4422" max="4422" width="10" style="10" customWidth="1"/>
    <col min="4423" max="4423" width="1.44140625" style="10" customWidth="1"/>
    <col min="4424" max="4424" width="10" style="10" customWidth="1"/>
    <col min="4425" max="4425" width="1.44140625" style="10" customWidth="1"/>
    <col min="4426" max="4426" width="10" style="10" customWidth="1"/>
    <col min="4427" max="4608" width="6.88671875" style="10"/>
    <col min="4609" max="4609" width="4.5546875" style="10" customWidth="1"/>
    <col min="4610" max="4610" width="2.21875" style="10" customWidth="1"/>
    <col min="4611" max="4611" width="17.77734375" style="10" customWidth="1"/>
    <col min="4612" max="4612" width="2.21875" style="10" customWidth="1"/>
    <col min="4613" max="4613" width="12.33203125" style="10" customWidth="1"/>
    <col min="4614" max="4614" width="1.44140625" style="10" customWidth="1"/>
    <col min="4615" max="4615" width="8.44140625" style="10" customWidth="1"/>
    <col min="4616" max="4616" width="1.44140625" style="10" customWidth="1"/>
    <col min="4617" max="4617" width="8.44140625" style="10" customWidth="1"/>
    <col min="4618" max="4618" width="2.21875" style="10" customWidth="1"/>
    <col min="4619" max="4619" width="12.33203125" style="10" customWidth="1"/>
    <col min="4620" max="4620" width="1.44140625" style="10" customWidth="1"/>
    <col min="4621" max="4621" width="8.44140625" style="10" customWidth="1"/>
    <col min="4622" max="4622" width="1.44140625" style="10" customWidth="1"/>
    <col min="4623" max="4623" width="8.44140625" style="10" customWidth="1"/>
    <col min="4624" max="4624" width="2.21875" style="10" customWidth="1"/>
    <col min="4625" max="4625" width="12.33203125" style="10" customWidth="1"/>
    <col min="4626" max="4626" width="1.44140625" style="10" customWidth="1"/>
    <col min="4627" max="4627" width="8.44140625" style="10" customWidth="1"/>
    <col min="4628" max="4628" width="1.44140625" style="10" customWidth="1"/>
    <col min="4629" max="4629" width="8.44140625" style="10" customWidth="1"/>
    <col min="4630" max="4630" width="2.21875" style="10" customWidth="1"/>
    <col min="4631" max="4631" width="12.33203125" style="10" customWidth="1"/>
    <col min="4632" max="4632" width="1.44140625" style="10" customWidth="1"/>
    <col min="4633" max="4633" width="8.44140625" style="10" customWidth="1"/>
    <col min="4634" max="4634" width="1.44140625" style="10" customWidth="1"/>
    <col min="4635" max="4635" width="8.44140625" style="10" customWidth="1"/>
    <col min="4636" max="4637" width="1.44140625" style="10" customWidth="1"/>
    <col min="4638" max="4638" width="10.44140625" style="10" customWidth="1"/>
    <col min="4639" max="4639" width="1.44140625" style="10" customWidth="1"/>
    <col min="4640" max="4640" width="6.88671875" style="10"/>
    <col min="4641" max="4641" width="1.44140625" style="10" customWidth="1"/>
    <col min="4642" max="4642" width="6.88671875" style="10"/>
    <col min="4643" max="4643" width="1.44140625" style="10" customWidth="1"/>
    <col min="4644" max="4644" width="9.21875" style="10" customWidth="1"/>
    <col min="4645" max="4645" width="1.44140625" style="10" customWidth="1"/>
    <col min="4646" max="4646" width="6.88671875" style="10"/>
    <col min="4647" max="4647" width="1.44140625" style="10" customWidth="1"/>
    <col min="4648" max="4648" width="7.109375" style="10" customWidth="1"/>
    <col min="4649" max="4649" width="1.44140625" style="10" customWidth="1"/>
    <col min="4650" max="4650" width="12.44140625" style="10" customWidth="1"/>
    <col min="4651" max="4651" width="1.109375" style="10" customWidth="1"/>
    <col min="4652" max="4652" width="11.6640625" style="10" customWidth="1"/>
    <col min="4653" max="4653" width="1.44140625" style="10" customWidth="1"/>
    <col min="4654" max="4654" width="7.33203125" style="10" customWidth="1"/>
    <col min="4655" max="4655" width="1.44140625" style="10" customWidth="1"/>
    <col min="4656" max="4656" width="11.88671875" style="10" customWidth="1"/>
    <col min="4657" max="4657" width="1.44140625" style="10" customWidth="1"/>
    <col min="4658" max="4658" width="7.6640625" style="10" customWidth="1"/>
    <col min="4659" max="4659" width="1.109375" style="10" customWidth="1"/>
    <col min="4660" max="4660" width="10.6640625" style="10" customWidth="1"/>
    <col min="4661" max="4661" width="1.44140625" style="10" customWidth="1"/>
    <col min="4662" max="4662" width="7.6640625" style="10" customWidth="1"/>
    <col min="4663" max="4663" width="0.88671875" style="10" customWidth="1"/>
    <col min="4664" max="4664" width="10.44140625" style="10" customWidth="1"/>
    <col min="4665" max="4665" width="1.44140625" style="10" customWidth="1"/>
    <col min="4666" max="4666" width="10" style="10" customWidth="1"/>
    <col min="4667" max="4667" width="1.44140625" style="10" customWidth="1"/>
    <col min="4668" max="4668" width="3.77734375" style="10" customWidth="1"/>
    <col min="4669" max="4669" width="1.44140625" style="10" customWidth="1"/>
    <col min="4670" max="4670" width="10" style="10" customWidth="1"/>
    <col min="4671" max="4671" width="1.44140625" style="10" customWidth="1"/>
    <col min="4672" max="4672" width="10" style="10" customWidth="1"/>
    <col min="4673" max="4673" width="1.44140625" style="10" customWidth="1"/>
    <col min="4674" max="4674" width="10" style="10" customWidth="1"/>
    <col min="4675" max="4675" width="1.44140625" style="10" customWidth="1"/>
    <col min="4676" max="4676" width="10" style="10" customWidth="1"/>
    <col min="4677" max="4677" width="1.44140625" style="10" customWidth="1"/>
    <col min="4678" max="4678" width="10" style="10" customWidth="1"/>
    <col min="4679" max="4679" width="1.44140625" style="10" customWidth="1"/>
    <col min="4680" max="4680" width="10" style="10" customWidth="1"/>
    <col min="4681" max="4681" width="1.44140625" style="10" customWidth="1"/>
    <col min="4682" max="4682" width="10" style="10" customWidth="1"/>
    <col min="4683" max="4864" width="6.88671875" style="10"/>
    <col min="4865" max="4865" width="4.5546875" style="10" customWidth="1"/>
    <col min="4866" max="4866" width="2.21875" style="10" customWidth="1"/>
    <col min="4867" max="4867" width="17.77734375" style="10" customWidth="1"/>
    <col min="4868" max="4868" width="2.21875" style="10" customWidth="1"/>
    <col min="4869" max="4869" width="12.33203125" style="10" customWidth="1"/>
    <col min="4870" max="4870" width="1.44140625" style="10" customWidth="1"/>
    <col min="4871" max="4871" width="8.44140625" style="10" customWidth="1"/>
    <col min="4872" max="4872" width="1.44140625" style="10" customWidth="1"/>
    <col min="4873" max="4873" width="8.44140625" style="10" customWidth="1"/>
    <col min="4874" max="4874" width="2.21875" style="10" customWidth="1"/>
    <col min="4875" max="4875" width="12.33203125" style="10" customWidth="1"/>
    <col min="4876" max="4876" width="1.44140625" style="10" customWidth="1"/>
    <col min="4877" max="4877" width="8.44140625" style="10" customWidth="1"/>
    <col min="4878" max="4878" width="1.44140625" style="10" customWidth="1"/>
    <col min="4879" max="4879" width="8.44140625" style="10" customWidth="1"/>
    <col min="4880" max="4880" width="2.21875" style="10" customWidth="1"/>
    <col min="4881" max="4881" width="12.33203125" style="10" customWidth="1"/>
    <col min="4882" max="4882" width="1.44140625" style="10" customWidth="1"/>
    <col min="4883" max="4883" width="8.44140625" style="10" customWidth="1"/>
    <col min="4884" max="4884" width="1.44140625" style="10" customWidth="1"/>
    <col min="4885" max="4885" width="8.44140625" style="10" customWidth="1"/>
    <col min="4886" max="4886" width="2.21875" style="10" customWidth="1"/>
    <col min="4887" max="4887" width="12.33203125" style="10" customWidth="1"/>
    <col min="4888" max="4888" width="1.44140625" style="10" customWidth="1"/>
    <col min="4889" max="4889" width="8.44140625" style="10" customWidth="1"/>
    <col min="4890" max="4890" width="1.44140625" style="10" customWidth="1"/>
    <col min="4891" max="4891" width="8.44140625" style="10" customWidth="1"/>
    <col min="4892" max="4893" width="1.44140625" style="10" customWidth="1"/>
    <col min="4894" max="4894" width="10.44140625" style="10" customWidth="1"/>
    <col min="4895" max="4895" width="1.44140625" style="10" customWidth="1"/>
    <col min="4896" max="4896" width="6.88671875" style="10"/>
    <col min="4897" max="4897" width="1.44140625" style="10" customWidth="1"/>
    <col min="4898" max="4898" width="6.88671875" style="10"/>
    <col min="4899" max="4899" width="1.44140625" style="10" customWidth="1"/>
    <col min="4900" max="4900" width="9.21875" style="10" customWidth="1"/>
    <col min="4901" max="4901" width="1.44140625" style="10" customWidth="1"/>
    <col min="4902" max="4902" width="6.88671875" style="10"/>
    <col min="4903" max="4903" width="1.44140625" style="10" customWidth="1"/>
    <col min="4904" max="4904" width="7.109375" style="10" customWidth="1"/>
    <col min="4905" max="4905" width="1.44140625" style="10" customWidth="1"/>
    <col min="4906" max="4906" width="12.44140625" style="10" customWidth="1"/>
    <col min="4907" max="4907" width="1.109375" style="10" customWidth="1"/>
    <col min="4908" max="4908" width="11.6640625" style="10" customWidth="1"/>
    <col min="4909" max="4909" width="1.44140625" style="10" customWidth="1"/>
    <col min="4910" max="4910" width="7.33203125" style="10" customWidth="1"/>
    <col min="4911" max="4911" width="1.44140625" style="10" customWidth="1"/>
    <col min="4912" max="4912" width="11.88671875" style="10" customWidth="1"/>
    <col min="4913" max="4913" width="1.44140625" style="10" customWidth="1"/>
    <col min="4914" max="4914" width="7.6640625" style="10" customWidth="1"/>
    <col min="4915" max="4915" width="1.109375" style="10" customWidth="1"/>
    <col min="4916" max="4916" width="10.6640625" style="10" customWidth="1"/>
    <col min="4917" max="4917" width="1.44140625" style="10" customWidth="1"/>
    <col min="4918" max="4918" width="7.6640625" style="10" customWidth="1"/>
    <col min="4919" max="4919" width="0.88671875" style="10" customWidth="1"/>
    <col min="4920" max="4920" width="10.44140625" style="10" customWidth="1"/>
    <col min="4921" max="4921" width="1.44140625" style="10" customWidth="1"/>
    <col min="4922" max="4922" width="10" style="10" customWidth="1"/>
    <col min="4923" max="4923" width="1.44140625" style="10" customWidth="1"/>
    <col min="4924" max="4924" width="3.77734375" style="10" customWidth="1"/>
    <col min="4925" max="4925" width="1.44140625" style="10" customWidth="1"/>
    <col min="4926" max="4926" width="10" style="10" customWidth="1"/>
    <col min="4927" max="4927" width="1.44140625" style="10" customWidth="1"/>
    <col min="4928" max="4928" width="10" style="10" customWidth="1"/>
    <col min="4929" max="4929" width="1.44140625" style="10" customWidth="1"/>
    <col min="4930" max="4930" width="10" style="10" customWidth="1"/>
    <col min="4931" max="4931" width="1.44140625" style="10" customWidth="1"/>
    <col min="4932" max="4932" width="10" style="10" customWidth="1"/>
    <col min="4933" max="4933" width="1.44140625" style="10" customWidth="1"/>
    <col min="4934" max="4934" width="10" style="10" customWidth="1"/>
    <col min="4935" max="4935" width="1.44140625" style="10" customWidth="1"/>
    <col min="4936" max="4936" width="10" style="10" customWidth="1"/>
    <col min="4937" max="4937" width="1.44140625" style="10" customWidth="1"/>
    <col min="4938" max="4938" width="10" style="10" customWidth="1"/>
    <col min="4939" max="5120" width="6.88671875" style="10"/>
    <col min="5121" max="5121" width="4.5546875" style="10" customWidth="1"/>
    <col min="5122" max="5122" width="2.21875" style="10" customWidth="1"/>
    <col min="5123" max="5123" width="17.77734375" style="10" customWidth="1"/>
    <col min="5124" max="5124" width="2.21875" style="10" customWidth="1"/>
    <col min="5125" max="5125" width="12.33203125" style="10" customWidth="1"/>
    <col min="5126" max="5126" width="1.44140625" style="10" customWidth="1"/>
    <col min="5127" max="5127" width="8.44140625" style="10" customWidth="1"/>
    <col min="5128" max="5128" width="1.44140625" style="10" customWidth="1"/>
    <col min="5129" max="5129" width="8.44140625" style="10" customWidth="1"/>
    <col min="5130" max="5130" width="2.21875" style="10" customWidth="1"/>
    <col min="5131" max="5131" width="12.33203125" style="10" customWidth="1"/>
    <col min="5132" max="5132" width="1.44140625" style="10" customWidth="1"/>
    <col min="5133" max="5133" width="8.44140625" style="10" customWidth="1"/>
    <col min="5134" max="5134" width="1.44140625" style="10" customWidth="1"/>
    <col min="5135" max="5135" width="8.44140625" style="10" customWidth="1"/>
    <col min="5136" max="5136" width="2.21875" style="10" customWidth="1"/>
    <col min="5137" max="5137" width="12.33203125" style="10" customWidth="1"/>
    <col min="5138" max="5138" width="1.44140625" style="10" customWidth="1"/>
    <col min="5139" max="5139" width="8.44140625" style="10" customWidth="1"/>
    <col min="5140" max="5140" width="1.44140625" style="10" customWidth="1"/>
    <col min="5141" max="5141" width="8.44140625" style="10" customWidth="1"/>
    <col min="5142" max="5142" width="2.21875" style="10" customWidth="1"/>
    <col min="5143" max="5143" width="12.33203125" style="10" customWidth="1"/>
    <col min="5144" max="5144" width="1.44140625" style="10" customWidth="1"/>
    <col min="5145" max="5145" width="8.44140625" style="10" customWidth="1"/>
    <col min="5146" max="5146" width="1.44140625" style="10" customWidth="1"/>
    <col min="5147" max="5147" width="8.44140625" style="10" customWidth="1"/>
    <col min="5148" max="5149" width="1.44140625" style="10" customWidth="1"/>
    <col min="5150" max="5150" width="10.44140625" style="10" customWidth="1"/>
    <col min="5151" max="5151" width="1.44140625" style="10" customWidth="1"/>
    <col min="5152" max="5152" width="6.88671875" style="10"/>
    <col min="5153" max="5153" width="1.44140625" style="10" customWidth="1"/>
    <col min="5154" max="5154" width="6.88671875" style="10"/>
    <col min="5155" max="5155" width="1.44140625" style="10" customWidth="1"/>
    <col min="5156" max="5156" width="9.21875" style="10" customWidth="1"/>
    <col min="5157" max="5157" width="1.44140625" style="10" customWidth="1"/>
    <col min="5158" max="5158" width="6.88671875" style="10"/>
    <col min="5159" max="5159" width="1.44140625" style="10" customWidth="1"/>
    <col min="5160" max="5160" width="7.109375" style="10" customWidth="1"/>
    <col min="5161" max="5161" width="1.44140625" style="10" customWidth="1"/>
    <col min="5162" max="5162" width="12.44140625" style="10" customWidth="1"/>
    <col min="5163" max="5163" width="1.109375" style="10" customWidth="1"/>
    <col min="5164" max="5164" width="11.6640625" style="10" customWidth="1"/>
    <col min="5165" max="5165" width="1.44140625" style="10" customWidth="1"/>
    <col min="5166" max="5166" width="7.33203125" style="10" customWidth="1"/>
    <col min="5167" max="5167" width="1.44140625" style="10" customWidth="1"/>
    <col min="5168" max="5168" width="11.88671875" style="10" customWidth="1"/>
    <col min="5169" max="5169" width="1.44140625" style="10" customWidth="1"/>
    <col min="5170" max="5170" width="7.6640625" style="10" customWidth="1"/>
    <col min="5171" max="5171" width="1.109375" style="10" customWidth="1"/>
    <col min="5172" max="5172" width="10.6640625" style="10" customWidth="1"/>
    <col min="5173" max="5173" width="1.44140625" style="10" customWidth="1"/>
    <col min="5174" max="5174" width="7.6640625" style="10" customWidth="1"/>
    <col min="5175" max="5175" width="0.88671875" style="10" customWidth="1"/>
    <col min="5176" max="5176" width="10.44140625" style="10" customWidth="1"/>
    <col min="5177" max="5177" width="1.44140625" style="10" customWidth="1"/>
    <col min="5178" max="5178" width="10" style="10" customWidth="1"/>
    <col min="5179" max="5179" width="1.44140625" style="10" customWidth="1"/>
    <col min="5180" max="5180" width="3.77734375" style="10" customWidth="1"/>
    <col min="5181" max="5181" width="1.44140625" style="10" customWidth="1"/>
    <col min="5182" max="5182" width="10" style="10" customWidth="1"/>
    <col min="5183" max="5183" width="1.44140625" style="10" customWidth="1"/>
    <col min="5184" max="5184" width="10" style="10" customWidth="1"/>
    <col min="5185" max="5185" width="1.44140625" style="10" customWidth="1"/>
    <col min="5186" max="5186" width="10" style="10" customWidth="1"/>
    <col min="5187" max="5187" width="1.44140625" style="10" customWidth="1"/>
    <col min="5188" max="5188" width="10" style="10" customWidth="1"/>
    <col min="5189" max="5189" width="1.44140625" style="10" customWidth="1"/>
    <col min="5190" max="5190" width="10" style="10" customWidth="1"/>
    <col min="5191" max="5191" width="1.44140625" style="10" customWidth="1"/>
    <col min="5192" max="5192" width="10" style="10" customWidth="1"/>
    <col min="5193" max="5193" width="1.44140625" style="10" customWidth="1"/>
    <col min="5194" max="5194" width="10" style="10" customWidth="1"/>
    <col min="5195" max="5376" width="6.88671875" style="10"/>
    <col min="5377" max="5377" width="4.5546875" style="10" customWidth="1"/>
    <col min="5378" max="5378" width="2.21875" style="10" customWidth="1"/>
    <col min="5379" max="5379" width="17.77734375" style="10" customWidth="1"/>
    <col min="5380" max="5380" width="2.21875" style="10" customWidth="1"/>
    <col min="5381" max="5381" width="12.33203125" style="10" customWidth="1"/>
    <col min="5382" max="5382" width="1.44140625" style="10" customWidth="1"/>
    <col min="5383" max="5383" width="8.44140625" style="10" customWidth="1"/>
    <col min="5384" max="5384" width="1.44140625" style="10" customWidth="1"/>
    <col min="5385" max="5385" width="8.44140625" style="10" customWidth="1"/>
    <col min="5386" max="5386" width="2.21875" style="10" customWidth="1"/>
    <col min="5387" max="5387" width="12.33203125" style="10" customWidth="1"/>
    <col min="5388" max="5388" width="1.44140625" style="10" customWidth="1"/>
    <col min="5389" max="5389" width="8.44140625" style="10" customWidth="1"/>
    <col min="5390" max="5390" width="1.44140625" style="10" customWidth="1"/>
    <col min="5391" max="5391" width="8.44140625" style="10" customWidth="1"/>
    <col min="5392" max="5392" width="2.21875" style="10" customWidth="1"/>
    <col min="5393" max="5393" width="12.33203125" style="10" customWidth="1"/>
    <col min="5394" max="5394" width="1.44140625" style="10" customWidth="1"/>
    <col min="5395" max="5395" width="8.44140625" style="10" customWidth="1"/>
    <col min="5396" max="5396" width="1.44140625" style="10" customWidth="1"/>
    <col min="5397" max="5397" width="8.44140625" style="10" customWidth="1"/>
    <col min="5398" max="5398" width="2.21875" style="10" customWidth="1"/>
    <col min="5399" max="5399" width="12.33203125" style="10" customWidth="1"/>
    <col min="5400" max="5400" width="1.44140625" style="10" customWidth="1"/>
    <col min="5401" max="5401" width="8.44140625" style="10" customWidth="1"/>
    <col min="5402" max="5402" width="1.44140625" style="10" customWidth="1"/>
    <col min="5403" max="5403" width="8.44140625" style="10" customWidth="1"/>
    <col min="5404" max="5405" width="1.44140625" style="10" customWidth="1"/>
    <col min="5406" max="5406" width="10.44140625" style="10" customWidth="1"/>
    <col min="5407" max="5407" width="1.44140625" style="10" customWidth="1"/>
    <col min="5408" max="5408" width="6.88671875" style="10"/>
    <col min="5409" max="5409" width="1.44140625" style="10" customWidth="1"/>
    <col min="5410" max="5410" width="6.88671875" style="10"/>
    <col min="5411" max="5411" width="1.44140625" style="10" customWidth="1"/>
    <col min="5412" max="5412" width="9.21875" style="10" customWidth="1"/>
    <col min="5413" max="5413" width="1.44140625" style="10" customWidth="1"/>
    <col min="5414" max="5414" width="6.88671875" style="10"/>
    <col min="5415" max="5415" width="1.44140625" style="10" customWidth="1"/>
    <col min="5416" max="5416" width="7.109375" style="10" customWidth="1"/>
    <col min="5417" max="5417" width="1.44140625" style="10" customWidth="1"/>
    <col min="5418" max="5418" width="12.44140625" style="10" customWidth="1"/>
    <col min="5419" max="5419" width="1.109375" style="10" customWidth="1"/>
    <col min="5420" max="5420" width="11.6640625" style="10" customWidth="1"/>
    <col min="5421" max="5421" width="1.44140625" style="10" customWidth="1"/>
    <col min="5422" max="5422" width="7.33203125" style="10" customWidth="1"/>
    <col min="5423" max="5423" width="1.44140625" style="10" customWidth="1"/>
    <col min="5424" max="5424" width="11.88671875" style="10" customWidth="1"/>
    <col min="5425" max="5425" width="1.44140625" style="10" customWidth="1"/>
    <col min="5426" max="5426" width="7.6640625" style="10" customWidth="1"/>
    <col min="5427" max="5427" width="1.109375" style="10" customWidth="1"/>
    <col min="5428" max="5428" width="10.6640625" style="10" customWidth="1"/>
    <col min="5429" max="5429" width="1.44140625" style="10" customWidth="1"/>
    <col min="5430" max="5430" width="7.6640625" style="10" customWidth="1"/>
    <col min="5431" max="5431" width="0.88671875" style="10" customWidth="1"/>
    <col min="5432" max="5432" width="10.44140625" style="10" customWidth="1"/>
    <col min="5433" max="5433" width="1.44140625" style="10" customWidth="1"/>
    <col min="5434" max="5434" width="10" style="10" customWidth="1"/>
    <col min="5435" max="5435" width="1.44140625" style="10" customWidth="1"/>
    <col min="5436" max="5436" width="3.77734375" style="10" customWidth="1"/>
    <col min="5437" max="5437" width="1.44140625" style="10" customWidth="1"/>
    <col min="5438" max="5438" width="10" style="10" customWidth="1"/>
    <col min="5439" max="5439" width="1.44140625" style="10" customWidth="1"/>
    <col min="5440" max="5440" width="10" style="10" customWidth="1"/>
    <col min="5441" max="5441" width="1.44140625" style="10" customWidth="1"/>
    <col min="5442" max="5442" width="10" style="10" customWidth="1"/>
    <col min="5443" max="5443" width="1.44140625" style="10" customWidth="1"/>
    <col min="5444" max="5444" width="10" style="10" customWidth="1"/>
    <col min="5445" max="5445" width="1.44140625" style="10" customWidth="1"/>
    <col min="5446" max="5446" width="10" style="10" customWidth="1"/>
    <col min="5447" max="5447" width="1.44140625" style="10" customWidth="1"/>
    <col min="5448" max="5448" width="10" style="10" customWidth="1"/>
    <col min="5449" max="5449" width="1.44140625" style="10" customWidth="1"/>
    <col min="5450" max="5450" width="10" style="10" customWidth="1"/>
    <col min="5451" max="5632" width="6.88671875" style="10"/>
    <col min="5633" max="5633" width="4.5546875" style="10" customWidth="1"/>
    <col min="5634" max="5634" width="2.21875" style="10" customWidth="1"/>
    <col min="5635" max="5635" width="17.77734375" style="10" customWidth="1"/>
    <col min="5636" max="5636" width="2.21875" style="10" customWidth="1"/>
    <col min="5637" max="5637" width="12.33203125" style="10" customWidth="1"/>
    <col min="5638" max="5638" width="1.44140625" style="10" customWidth="1"/>
    <col min="5639" max="5639" width="8.44140625" style="10" customWidth="1"/>
    <col min="5640" max="5640" width="1.44140625" style="10" customWidth="1"/>
    <col min="5641" max="5641" width="8.44140625" style="10" customWidth="1"/>
    <col min="5642" max="5642" width="2.21875" style="10" customWidth="1"/>
    <col min="5643" max="5643" width="12.33203125" style="10" customWidth="1"/>
    <col min="5644" max="5644" width="1.44140625" style="10" customWidth="1"/>
    <col min="5645" max="5645" width="8.44140625" style="10" customWidth="1"/>
    <col min="5646" max="5646" width="1.44140625" style="10" customWidth="1"/>
    <col min="5647" max="5647" width="8.44140625" style="10" customWidth="1"/>
    <col min="5648" max="5648" width="2.21875" style="10" customWidth="1"/>
    <col min="5649" max="5649" width="12.33203125" style="10" customWidth="1"/>
    <col min="5650" max="5650" width="1.44140625" style="10" customWidth="1"/>
    <col min="5651" max="5651" width="8.44140625" style="10" customWidth="1"/>
    <col min="5652" max="5652" width="1.44140625" style="10" customWidth="1"/>
    <col min="5653" max="5653" width="8.44140625" style="10" customWidth="1"/>
    <col min="5654" max="5654" width="2.21875" style="10" customWidth="1"/>
    <col min="5655" max="5655" width="12.33203125" style="10" customWidth="1"/>
    <col min="5656" max="5656" width="1.44140625" style="10" customWidth="1"/>
    <col min="5657" max="5657" width="8.44140625" style="10" customWidth="1"/>
    <col min="5658" max="5658" width="1.44140625" style="10" customWidth="1"/>
    <col min="5659" max="5659" width="8.44140625" style="10" customWidth="1"/>
    <col min="5660" max="5661" width="1.44140625" style="10" customWidth="1"/>
    <col min="5662" max="5662" width="10.44140625" style="10" customWidth="1"/>
    <col min="5663" max="5663" width="1.44140625" style="10" customWidth="1"/>
    <col min="5664" max="5664" width="6.88671875" style="10"/>
    <col min="5665" max="5665" width="1.44140625" style="10" customWidth="1"/>
    <col min="5666" max="5666" width="6.88671875" style="10"/>
    <col min="5667" max="5667" width="1.44140625" style="10" customWidth="1"/>
    <col min="5668" max="5668" width="9.21875" style="10" customWidth="1"/>
    <col min="5669" max="5669" width="1.44140625" style="10" customWidth="1"/>
    <col min="5670" max="5670" width="6.88671875" style="10"/>
    <col min="5671" max="5671" width="1.44140625" style="10" customWidth="1"/>
    <col min="5672" max="5672" width="7.109375" style="10" customWidth="1"/>
    <col min="5673" max="5673" width="1.44140625" style="10" customWidth="1"/>
    <col min="5674" max="5674" width="12.44140625" style="10" customWidth="1"/>
    <col min="5675" max="5675" width="1.109375" style="10" customWidth="1"/>
    <col min="5676" max="5676" width="11.6640625" style="10" customWidth="1"/>
    <col min="5677" max="5677" width="1.44140625" style="10" customWidth="1"/>
    <col min="5678" max="5678" width="7.33203125" style="10" customWidth="1"/>
    <col min="5679" max="5679" width="1.44140625" style="10" customWidth="1"/>
    <col min="5680" max="5680" width="11.88671875" style="10" customWidth="1"/>
    <col min="5681" max="5681" width="1.44140625" style="10" customWidth="1"/>
    <col min="5682" max="5682" width="7.6640625" style="10" customWidth="1"/>
    <col min="5683" max="5683" width="1.109375" style="10" customWidth="1"/>
    <col min="5684" max="5684" width="10.6640625" style="10" customWidth="1"/>
    <col min="5685" max="5685" width="1.44140625" style="10" customWidth="1"/>
    <col min="5686" max="5686" width="7.6640625" style="10" customWidth="1"/>
    <col min="5687" max="5687" width="0.88671875" style="10" customWidth="1"/>
    <col min="5688" max="5688" width="10.44140625" style="10" customWidth="1"/>
    <col min="5689" max="5689" width="1.44140625" style="10" customWidth="1"/>
    <col min="5690" max="5690" width="10" style="10" customWidth="1"/>
    <col min="5691" max="5691" width="1.44140625" style="10" customWidth="1"/>
    <col min="5692" max="5692" width="3.77734375" style="10" customWidth="1"/>
    <col min="5693" max="5693" width="1.44140625" style="10" customWidth="1"/>
    <col min="5694" max="5694" width="10" style="10" customWidth="1"/>
    <col min="5695" max="5695" width="1.44140625" style="10" customWidth="1"/>
    <col min="5696" max="5696" width="10" style="10" customWidth="1"/>
    <col min="5697" max="5697" width="1.44140625" style="10" customWidth="1"/>
    <col min="5698" max="5698" width="10" style="10" customWidth="1"/>
    <col min="5699" max="5699" width="1.44140625" style="10" customWidth="1"/>
    <col min="5700" max="5700" width="10" style="10" customWidth="1"/>
    <col min="5701" max="5701" width="1.44140625" style="10" customWidth="1"/>
    <col min="5702" max="5702" width="10" style="10" customWidth="1"/>
    <col min="5703" max="5703" width="1.44140625" style="10" customWidth="1"/>
    <col min="5704" max="5704" width="10" style="10" customWidth="1"/>
    <col min="5705" max="5705" width="1.44140625" style="10" customWidth="1"/>
    <col min="5706" max="5706" width="10" style="10" customWidth="1"/>
    <col min="5707" max="5888" width="6.88671875" style="10"/>
    <col min="5889" max="5889" width="4.5546875" style="10" customWidth="1"/>
    <col min="5890" max="5890" width="2.21875" style="10" customWidth="1"/>
    <col min="5891" max="5891" width="17.77734375" style="10" customWidth="1"/>
    <col min="5892" max="5892" width="2.21875" style="10" customWidth="1"/>
    <col min="5893" max="5893" width="12.33203125" style="10" customWidth="1"/>
    <col min="5894" max="5894" width="1.44140625" style="10" customWidth="1"/>
    <col min="5895" max="5895" width="8.44140625" style="10" customWidth="1"/>
    <col min="5896" max="5896" width="1.44140625" style="10" customWidth="1"/>
    <col min="5897" max="5897" width="8.44140625" style="10" customWidth="1"/>
    <col min="5898" max="5898" width="2.21875" style="10" customWidth="1"/>
    <col min="5899" max="5899" width="12.33203125" style="10" customWidth="1"/>
    <col min="5900" max="5900" width="1.44140625" style="10" customWidth="1"/>
    <col min="5901" max="5901" width="8.44140625" style="10" customWidth="1"/>
    <col min="5902" max="5902" width="1.44140625" style="10" customWidth="1"/>
    <col min="5903" max="5903" width="8.44140625" style="10" customWidth="1"/>
    <col min="5904" max="5904" width="2.21875" style="10" customWidth="1"/>
    <col min="5905" max="5905" width="12.33203125" style="10" customWidth="1"/>
    <col min="5906" max="5906" width="1.44140625" style="10" customWidth="1"/>
    <col min="5907" max="5907" width="8.44140625" style="10" customWidth="1"/>
    <col min="5908" max="5908" width="1.44140625" style="10" customWidth="1"/>
    <col min="5909" max="5909" width="8.44140625" style="10" customWidth="1"/>
    <col min="5910" max="5910" width="2.21875" style="10" customWidth="1"/>
    <col min="5911" max="5911" width="12.33203125" style="10" customWidth="1"/>
    <col min="5912" max="5912" width="1.44140625" style="10" customWidth="1"/>
    <col min="5913" max="5913" width="8.44140625" style="10" customWidth="1"/>
    <col min="5914" max="5914" width="1.44140625" style="10" customWidth="1"/>
    <col min="5915" max="5915" width="8.44140625" style="10" customWidth="1"/>
    <col min="5916" max="5917" width="1.44140625" style="10" customWidth="1"/>
    <col min="5918" max="5918" width="10.44140625" style="10" customWidth="1"/>
    <col min="5919" max="5919" width="1.44140625" style="10" customWidth="1"/>
    <col min="5920" max="5920" width="6.88671875" style="10"/>
    <col min="5921" max="5921" width="1.44140625" style="10" customWidth="1"/>
    <col min="5922" max="5922" width="6.88671875" style="10"/>
    <col min="5923" max="5923" width="1.44140625" style="10" customWidth="1"/>
    <col min="5924" max="5924" width="9.21875" style="10" customWidth="1"/>
    <col min="5925" max="5925" width="1.44140625" style="10" customWidth="1"/>
    <col min="5926" max="5926" width="6.88671875" style="10"/>
    <col min="5927" max="5927" width="1.44140625" style="10" customWidth="1"/>
    <col min="5928" max="5928" width="7.109375" style="10" customWidth="1"/>
    <col min="5929" max="5929" width="1.44140625" style="10" customWidth="1"/>
    <col min="5930" max="5930" width="12.44140625" style="10" customWidth="1"/>
    <col min="5931" max="5931" width="1.109375" style="10" customWidth="1"/>
    <col min="5932" max="5932" width="11.6640625" style="10" customWidth="1"/>
    <col min="5933" max="5933" width="1.44140625" style="10" customWidth="1"/>
    <col min="5934" max="5934" width="7.33203125" style="10" customWidth="1"/>
    <col min="5935" max="5935" width="1.44140625" style="10" customWidth="1"/>
    <col min="5936" max="5936" width="11.88671875" style="10" customWidth="1"/>
    <col min="5937" max="5937" width="1.44140625" style="10" customWidth="1"/>
    <col min="5938" max="5938" width="7.6640625" style="10" customWidth="1"/>
    <col min="5939" max="5939" width="1.109375" style="10" customWidth="1"/>
    <col min="5940" max="5940" width="10.6640625" style="10" customWidth="1"/>
    <col min="5941" max="5941" width="1.44140625" style="10" customWidth="1"/>
    <col min="5942" max="5942" width="7.6640625" style="10" customWidth="1"/>
    <col min="5943" max="5943" width="0.88671875" style="10" customWidth="1"/>
    <col min="5944" max="5944" width="10.44140625" style="10" customWidth="1"/>
    <col min="5945" max="5945" width="1.44140625" style="10" customWidth="1"/>
    <col min="5946" max="5946" width="10" style="10" customWidth="1"/>
    <col min="5947" max="5947" width="1.44140625" style="10" customWidth="1"/>
    <col min="5948" max="5948" width="3.77734375" style="10" customWidth="1"/>
    <col min="5949" max="5949" width="1.44140625" style="10" customWidth="1"/>
    <col min="5950" max="5950" width="10" style="10" customWidth="1"/>
    <col min="5951" max="5951" width="1.44140625" style="10" customWidth="1"/>
    <col min="5952" max="5952" width="10" style="10" customWidth="1"/>
    <col min="5953" max="5953" width="1.44140625" style="10" customWidth="1"/>
    <col min="5954" max="5954" width="10" style="10" customWidth="1"/>
    <col min="5955" max="5955" width="1.44140625" style="10" customWidth="1"/>
    <col min="5956" max="5956" width="10" style="10" customWidth="1"/>
    <col min="5957" max="5957" width="1.44140625" style="10" customWidth="1"/>
    <col min="5958" max="5958" width="10" style="10" customWidth="1"/>
    <col min="5959" max="5959" width="1.44140625" style="10" customWidth="1"/>
    <col min="5960" max="5960" width="10" style="10" customWidth="1"/>
    <col min="5961" max="5961" width="1.44140625" style="10" customWidth="1"/>
    <col min="5962" max="5962" width="10" style="10" customWidth="1"/>
    <col min="5963" max="6144" width="6.88671875" style="10"/>
    <col min="6145" max="6145" width="4.5546875" style="10" customWidth="1"/>
    <col min="6146" max="6146" width="2.21875" style="10" customWidth="1"/>
    <col min="6147" max="6147" width="17.77734375" style="10" customWidth="1"/>
    <col min="6148" max="6148" width="2.21875" style="10" customWidth="1"/>
    <col min="6149" max="6149" width="12.33203125" style="10" customWidth="1"/>
    <col min="6150" max="6150" width="1.44140625" style="10" customWidth="1"/>
    <col min="6151" max="6151" width="8.44140625" style="10" customWidth="1"/>
    <col min="6152" max="6152" width="1.44140625" style="10" customWidth="1"/>
    <col min="6153" max="6153" width="8.44140625" style="10" customWidth="1"/>
    <col min="6154" max="6154" width="2.21875" style="10" customWidth="1"/>
    <col min="6155" max="6155" width="12.33203125" style="10" customWidth="1"/>
    <col min="6156" max="6156" width="1.44140625" style="10" customWidth="1"/>
    <col min="6157" max="6157" width="8.44140625" style="10" customWidth="1"/>
    <col min="6158" max="6158" width="1.44140625" style="10" customWidth="1"/>
    <col min="6159" max="6159" width="8.44140625" style="10" customWidth="1"/>
    <col min="6160" max="6160" width="2.21875" style="10" customWidth="1"/>
    <col min="6161" max="6161" width="12.33203125" style="10" customWidth="1"/>
    <col min="6162" max="6162" width="1.44140625" style="10" customWidth="1"/>
    <col min="6163" max="6163" width="8.44140625" style="10" customWidth="1"/>
    <col min="6164" max="6164" width="1.44140625" style="10" customWidth="1"/>
    <col min="6165" max="6165" width="8.44140625" style="10" customWidth="1"/>
    <col min="6166" max="6166" width="2.21875" style="10" customWidth="1"/>
    <col min="6167" max="6167" width="12.33203125" style="10" customWidth="1"/>
    <col min="6168" max="6168" width="1.44140625" style="10" customWidth="1"/>
    <col min="6169" max="6169" width="8.44140625" style="10" customWidth="1"/>
    <col min="6170" max="6170" width="1.44140625" style="10" customWidth="1"/>
    <col min="6171" max="6171" width="8.44140625" style="10" customWidth="1"/>
    <col min="6172" max="6173" width="1.44140625" style="10" customWidth="1"/>
    <col min="6174" max="6174" width="10.44140625" style="10" customWidth="1"/>
    <col min="6175" max="6175" width="1.44140625" style="10" customWidth="1"/>
    <col min="6176" max="6176" width="6.88671875" style="10"/>
    <col min="6177" max="6177" width="1.44140625" style="10" customWidth="1"/>
    <col min="6178" max="6178" width="6.88671875" style="10"/>
    <col min="6179" max="6179" width="1.44140625" style="10" customWidth="1"/>
    <col min="6180" max="6180" width="9.21875" style="10" customWidth="1"/>
    <col min="6181" max="6181" width="1.44140625" style="10" customWidth="1"/>
    <col min="6182" max="6182" width="6.88671875" style="10"/>
    <col min="6183" max="6183" width="1.44140625" style="10" customWidth="1"/>
    <col min="6184" max="6184" width="7.109375" style="10" customWidth="1"/>
    <col min="6185" max="6185" width="1.44140625" style="10" customWidth="1"/>
    <col min="6186" max="6186" width="12.44140625" style="10" customWidth="1"/>
    <col min="6187" max="6187" width="1.109375" style="10" customWidth="1"/>
    <col min="6188" max="6188" width="11.6640625" style="10" customWidth="1"/>
    <col min="6189" max="6189" width="1.44140625" style="10" customWidth="1"/>
    <col min="6190" max="6190" width="7.33203125" style="10" customWidth="1"/>
    <col min="6191" max="6191" width="1.44140625" style="10" customWidth="1"/>
    <col min="6192" max="6192" width="11.88671875" style="10" customWidth="1"/>
    <col min="6193" max="6193" width="1.44140625" style="10" customWidth="1"/>
    <col min="6194" max="6194" width="7.6640625" style="10" customWidth="1"/>
    <col min="6195" max="6195" width="1.109375" style="10" customWidth="1"/>
    <col min="6196" max="6196" width="10.6640625" style="10" customWidth="1"/>
    <col min="6197" max="6197" width="1.44140625" style="10" customWidth="1"/>
    <col min="6198" max="6198" width="7.6640625" style="10" customWidth="1"/>
    <col min="6199" max="6199" width="0.88671875" style="10" customWidth="1"/>
    <col min="6200" max="6200" width="10.44140625" style="10" customWidth="1"/>
    <col min="6201" max="6201" width="1.44140625" style="10" customWidth="1"/>
    <col min="6202" max="6202" width="10" style="10" customWidth="1"/>
    <col min="6203" max="6203" width="1.44140625" style="10" customWidth="1"/>
    <col min="6204" max="6204" width="3.77734375" style="10" customWidth="1"/>
    <col min="6205" max="6205" width="1.44140625" style="10" customWidth="1"/>
    <col min="6206" max="6206" width="10" style="10" customWidth="1"/>
    <col min="6207" max="6207" width="1.44140625" style="10" customWidth="1"/>
    <col min="6208" max="6208" width="10" style="10" customWidth="1"/>
    <col min="6209" max="6209" width="1.44140625" style="10" customWidth="1"/>
    <col min="6210" max="6210" width="10" style="10" customWidth="1"/>
    <col min="6211" max="6211" width="1.44140625" style="10" customWidth="1"/>
    <col min="6212" max="6212" width="10" style="10" customWidth="1"/>
    <col min="6213" max="6213" width="1.44140625" style="10" customWidth="1"/>
    <col min="6214" max="6214" width="10" style="10" customWidth="1"/>
    <col min="6215" max="6215" width="1.44140625" style="10" customWidth="1"/>
    <col min="6216" max="6216" width="10" style="10" customWidth="1"/>
    <col min="6217" max="6217" width="1.44140625" style="10" customWidth="1"/>
    <col min="6218" max="6218" width="10" style="10" customWidth="1"/>
    <col min="6219" max="6400" width="6.88671875" style="10"/>
    <col min="6401" max="6401" width="4.5546875" style="10" customWidth="1"/>
    <col min="6402" max="6402" width="2.21875" style="10" customWidth="1"/>
    <col min="6403" max="6403" width="17.77734375" style="10" customWidth="1"/>
    <col min="6404" max="6404" width="2.21875" style="10" customWidth="1"/>
    <col min="6405" max="6405" width="12.33203125" style="10" customWidth="1"/>
    <col min="6406" max="6406" width="1.44140625" style="10" customWidth="1"/>
    <col min="6407" max="6407" width="8.44140625" style="10" customWidth="1"/>
    <col min="6408" max="6408" width="1.44140625" style="10" customWidth="1"/>
    <col min="6409" max="6409" width="8.44140625" style="10" customWidth="1"/>
    <col min="6410" max="6410" width="2.21875" style="10" customWidth="1"/>
    <col min="6411" max="6411" width="12.33203125" style="10" customWidth="1"/>
    <col min="6412" max="6412" width="1.44140625" style="10" customWidth="1"/>
    <col min="6413" max="6413" width="8.44140625" style="10" customWidth="1"/>
    <col min="6414" max="6414" width="1.44140625" style="10" customWidth="1"/>
    <col min="6415" max="6415" width="8.44140625" style="10" customWidth="1"/>
    <col min="6416" max="6416" width="2.21875" style="10" customWidth="1"/>
    <col min="6417" max="6417" width="12.33203125" style="10" customWidth="1"/>
    <col min="6418" max="6418" width="1.44140625" style="10" customWidth="1"/>
    <col min="6419" max="6419" width="8.44140625" style="10" customWidth="1"/>
    <col min="6420" max="6420" width="1.44140625" style="10" customWidth="1"/>
    <col min="6421" max="6421" width="8.44140625" style="10" customWidth="1"/>
    <col min="6422" max="6422" width="2.21875" style="10" customWidth="1"/>
    <col min="6423" max="6423" width="12.33203125" style="10" customWidth="1"/>
    <col min="6424" max="6424" width="1.44140625" style="10" customWidth="1"/>
    <col min="6425" max="6425" width="8.44140625" style="10" customWidth="1"/>
    <col min="6426" max="6426" width="1.44140625" style="10" customWidth="1"/>
    <col min="6427" max="6427" width="8.44140625" style="10" customWidth="1"/>
    <col min="6428" max="6429" width="1.44140625" style="10" customWidth="1"/>
    <col min="6430" max="6430" width="10.44140625" style="10" customWidth="1"/>
    <col min="6431" max="6431" width="1.44140625" style="10" customWidth="1"/>
    <col min="6432" max="6432" width="6.88671875" style="10"/>
    <col min="6433" max="6433" width="1.44140625" style="10" customWidth="1"/>
    <col min="6434" max="6434" width="6.88671875" style="10"/>
    <col min="6435" max="6435" width="1.44140625" style="10" customWidth="1"/>
    <col min="6436" max="6436" width="9.21875" style="10" customWidth="1"/>
    <col min="6437" max="6437" width="1.44140625" style="10" customWidth="1"/>
    <col min="6438" max="6438" width="6.88671875" style="10"/>
    <col min="6439" max="6439" width="1.44140625" style="10" customWidth="1"/>
    <col min="6440" max="6440" width="7.109375" style="10" customWidth="1"/>
    <col min="6441" max="6441" width="1.44140625" style="10" customWidth="1"/>
    <col min="6442" max="6442" width="12.44140625" style="10" customWidth="1"/>
    <col min="6443" max="6443" width="1.109375" style="10" customWidth="1"/>
    <col min="6444" max="6444" width="11.6640625" style="10" customWidth="1"/>
    <col min="6445" max="6445" width="1.44140625" style="10" customWidth="1"/>
    <col min="6446" max="6446" width="7.33203125" style="10" customWidth="1"/>
    <col min="6447" max="6447" width="1.44140625" style="10" customWidth="1"/>
    <col min="6448" max="6448" width="11.88671875" style="10" customWidth="1"/>
    <col min="6449" max="6449" width="1.44140625" style="10" customWidth="1"/>
    <col min="6450" max="6450" width="7.6640625" style="10" customWidth="1"/>
    <col min="6451" max="6451" width="1.109375" style="10" customWidth="1"/>
    <col min="6452" max="6452" width="10.6640625" style="10" customWidth="1"/>
    <col min="6453" max="6453" width="1.44140625" style="10" customWidth="1"/>
    <col min="6454" max="6454" width="7.6640625" style="10" customWidth="1"/>
    <col min="6455" max="6455" width="0.88671875" style="10" customWidth="1"/>
    <col min="6456" max="6456" width="10.44140625" style="10" customWidth="1"/>
    <col min="6457" max="6457" width="1.44140625" style="10" customWidth="1"/>
    <col min="6458" max="6458" width="10" style="10" customWidth="1"/>
    <col min="6459" max="6459" width="1.44140625" style="10" customWidth="1"/>
    <col min="6460" max="6460" width="3.77734375" style="10" customWidth="1"/>
    <col min="6461" max="6461" width="1.44140625" style="10" customWidth="1"/>
    <col min="6462" max="6462" width="10" style="10" customWidth="1"/>
    <col min="6463" max="6463" width="1.44140625" style="10" customWidth="1"/>
    <col min="6464" max="6464" width="10" style="10" customWidth="1"/>
    <col min="6465" max="6465" width="1.44140625" style="10" customWidth="1"/>
    <col min="6466" max="6466" width="10" style="10" customWidth="1"/>
    <col min="6467" max="6467" width="1.44140625" style="10" customWidth="1"/>
    <col min="6468" max="6468" width="10" style="10" customWidth="1"/>
    <col min="6469" max="6469" width="1.44140625" style="10" customWidth="1"/>
    <col min="6470" max="6470" width="10" style="10" customWidth="1"/>
    <col min="6471" max="6471" width="1.44140625" style="10" customWidth="1"/>
    <col min="6472" max="6472" width="10" style="10" customWidth="1"/>
    <col min="6473" max="6473" width="1.44140625" style="10" customWidth="1"/>
    <col min="6474" max="6474" width="10" style="10" customWidth="1"/>
    <col min="6475" max="6656" width="6.88671875" style="10"/>
    <col min="6657" max="6657" width="4.5546875" style="10" customWidth="1"/>
    <col min="6658" max="6658" width="2.21875" style="10" customWidth="1"/>
    <col min="6659" max="6659" width="17.77734375" style="10" customWidth="1"/>
    <col min="6660" max="6660" width="2.21875" style="10" customWidth="1"/>
    <col min="6661" max="6661" width="12.33203125" style="10" customWidth="1"/>
    <col min="6662" max="6662" width="1.44140625" style="10" customWidth="1"/>
    <col min="6663" max="6663" width="8.44140625" style="10" customWidth="1"/>
    <col min="6664" max="6664" width="1.44140625" style="10" customWidth="1"/>
    <col min="6665" max="6665" width="8.44140625" style="10" customWidth="1"/>
    <col min="6666" max="6666" width="2.21875" style="10" customWidth="1"/>
    <col min="6667" max="6667" width="12.33203125" style="10" customWidth="1"/>
    <col min="6668" max="6668" width="1.44140625" style="10" customWidth="1"/>
    <col min="6669" max="6669" width="8.44140625" style="10" customWidth="1"/>
    <col min="6670" max="6670" width="1.44140625" style="10" customWidth="1"/>
    <col min="6671" max="6671" width="8.44140625" style="10" customWidth="1"/>
    <col min="6672" max="6672" width="2.21875" style="10" customWidth="1"/>
    <col min="6673" max="6673" width="12.33203125" style="10" customWidth="1"/>
    <col min="6674" max="6674" width="1.44140625" style="10" customWidth="1"/>
    <col min="6675" max="6675" width="8.44140625" style="10" customWidth="1"/>
    <col min="6676" max="6676" width="1.44140625" style="10" customWidth="1"/>
    <col min="6677" max="6677" width="8.44140625" style="10" customWidth="1"/>
    <col min="6678" max="6678" width="2.21875" style="10" customWidth="1"/>
    <col min="6679" max="6679" width="12.33203125" style="10" customWidth="1"/>
    <col min="6680" max="6680" width="1.44140625" style="10" customWidth="1"/>
    <col min="6681" max="6681" width="8.44140625" style="10" customWidth="1"/>
    <col min="6682" max="6682" width="1.44140625" style="10" customWidth="1"/>
    <col min="6683" max="6683" width="8.44140625" style="10" customWidth="1"/>
    <col min="6684" max="6685" width="1.44140625" style="10" customWidth="1"/>
    <col min="6686" max="6686" width="10.44140625" style="10" customWidth="1"/>
    <col min="6687" max="6687" width="1.44140625" style="10" customWidth="1"/>
    <col min="6688" max="6688" width="6.88671875" style="10"/>
    <col min="6689" max="6689" width="1.44140625" style="10" customWidth="1"/>
    <col min="6690" max="6690" width="6.88671875" style="10"/>
    <col min="6691" max="6691" width="1.44140625" style="10" customWidth="1"/>
    <col min="6692" max="6692" width="9.21875" style="10" customWidth="1"/>
    <col min="6693" max="6693" width="1.44140625" style="10" customWidth="1"/>
    <col min="6694" max="6694" width="6.88671875" style="10"/>
    <col min="6695" max="6695" width="1.44140625" style="10" customWidth="1"/>
    <col min="6696" max="6696" width="7.109375" style="10" customWidth="1"/>
    <col min="6697" max="6697" width="1.44140625" style="10" customWidth="1"/>
    <col min="6698" max="6698" width="12.44140625" style="10" customWidth="1"/>
    <col min="6699" max="6699" width="1.109375" style="10" customWidth="1"/>
    <col min="6700" max="6700" width="11.6640625" style="10" customWidth="1"/>
    <col min="6701" max="6701" width="1.44140625" style="10" customWidth="1"/>
    <col min="6702" max="6702" width="7.33203125" style="10" customWidth="1"/>
    <col min="6703" max="6703" width="1.44140625" style="10" customWidth="1"/>
    <col min="6704" max="6704" width="11.88671875" style="10" customWidth="1"/>
    <col min="6705" max="6705" width="1.44140625" style="10" customWidth="1"/>
    <col min="6706" max="6706" width="7.6640625" style="10" customWidth="1"/>
    <col min="6707" max="6707" width="1.109375" style="10" customWidth="1"/>
    <col min="6708" max="6708" width="10.6640625" style="10" customWidth="1"/>
    <col min="6709" max="6709" width="1.44140625" style="10" customWidth="1"/>
    <col min="6710" max="6710" width="7.6640625" style="10" customWidth="1"/>
    <col min="6711" max="6711" width="0.88671875" style="10" customWidth="1"/>
    <col min="6712" max="6712" width="10.44140625" style="10" customWidth="1"/>
    <col min="6713" max="6713" width="1.44140625" style="10" customWidth="1"/>
    <col min="6714" max="6714" width="10" style="10" customWidth="1"/>
    <col min="6715" max="6715" width="1.44140625" style="10" customWidth="1"/>
    <col min="6716" max="6716" width="3.77734375" style="10" customWidth="1"/>
    <col min="6717" max="6717" width="1.44140625" style="10" customWidth="1"/>
    <col min="6718" max="6718" width="10" style="10" customWidth="1"/>
    <col min="6719" max="6719" width="1.44140625" style="10" customWidth="1"/>
    <col min="6720" max="6720" width="10" style="10" customWidth="1"/>
    <col min="6721" max="6721" width="1.44140625" style="10" customWidth="1"/>
    <col min="6722" max="6722" width="10" style="10" customWidth="1"/>
    <col min="6723" max="6723" width="1.44140625" style="10" customWidth="1"/>
    <col min="6724" max="6724" width="10" style="10" customWidth="1"/>
    <col min="6725" max="6725" width="1.44140625" style="10" customWidth="1"/>
    <col min="6726" max="6726" width="10" style="10" customWidth="1"/>
    <col min="6727" max="6727" width="1.44140625" style="10" customWidth="1"/>
    <col min="6728" max="6728" width="10" style="10" customWidth="1"/>
    <col min="6729" max="6729" width="1.44140625" style="10" customWidth="1"/>
    <col min="6730" max="6730" width="10" style="10" customWidth="1"/>
    <col min="6731" max="6912" width="6.88671875" style="10"/>
    <col min="6913" max="6913" width="4.5546875" style="10" customWidth="1"/>
    <col min="6914" max="6914" width="2.21875" style="10" customWidth="1"/>
    <col min="6915" max="6915" width="17.77734375" style="10" customWidth="1"/>
    <col min="6916" max="6916" width="2.21875" style="10" customWidth="1"/>
    <col min="6917" max="6917" width="12.33203125" style="10" customWidth="1"/>
    <col min="6918" max="6918" width="1.44140625" style="10" customWidth="1"/>
    <col min="6919" max="6919" width="8.44140625" style="10" customWidth="1"/>
    <col min="6920" max="6920" width="1.44140625" style="10" customWidth="1"/>
    <col min="6921" max="6921" width="8.44140625" style="10" customWidth="1"/>
    <col min="6922" max="6922" width="2.21875" style="10" customWidth="1"/>
    <col min="6923" max="6923" width="12.33203125" style="10" customWidth="1"/>
    <col min="6924" max="6924" width="1.44140625" style="10" customWidth="1"/>
    <col min="6925" max="6925" width="8.44140625" style="10" customWidth="1"/>
    <col min="6926" max="6926" width="1.44140625" style="10" customWidth="1"/>
    <col min="6927" max="6927" width="8.44140625" style="10" customWidth="1"/>
    <col min="6928" max="6928" width="2.21875" style="10" customWidth="1"/>
    <col min="6929" max="6929" width="12.33203125" style="10" customWidth="1"/>
    <col min="6930" max="6930" width="1.44140625" style="10" customWidth="1"/>
    <col min="6931" max="6931" width="8.44140625" style="10" customWidth="1"/>
    <col min="6932" max="6932" width="1.44140625" style="10" customWidth="1"/>
    <col min="6933" max="6933" width="8.44140625" style="10" customWidth="1"/>
    <col min="6934" max="6934" width="2.21875" style="10" customWidth="1"/>
    <col min="6935" max="6935" width="12.33203125" style="10" customWidth="1"/>
    <col min="6936" max="6936" width="1.44140625" style="10" customWidth="1"/>
    <col min="6937" max="6937" width="8.44140625" style="10" customWidth="1"/>
    <col min="6938" max="6938" width="1.44140625" style="10" customWidth="1"/>
    <col min="6939" max="6939" width="8.44140625" style="10" customWidth="1"/>
    <col min="6940" max="6941" width="1.44140625" style="10" customWidth="1"/>
    <col min="6942" max="6942" width="10.44140625" style="10" customWidth="1"/>
    <col min="6943" max="6943" width="1.44140625" style="10" customWidth="1"/>
    <col min="6944" max="6944" width="6.88671875" style="10"/>
    <col min="6945" max="6945" width="1.44140625" style="10" customWidth="1"/>
    <col min="6946" max="6946" width="6.88671875" style="10"/>
    <col min="6947" max="6947" width="1.44140625" style="10" customWidth="1"/>
    <col min="6948" max="6948" width="9.21875" style="10" customWidth="1"/>
    <col min="6949" max="6949" width="1.44140625" style="10" customWidth="1"/>
    <col min="6950" max="6950" width="6.88671875" style="10"/>
    <col min="6951" max="6951" width="1.44140625" style="10" customWidth="1"/>
    <col min="6952" max="6952" width="7.109375" style="10" customWidth="1"/>
    <col min="6953" max="6953" width="1.44140625" style="10" customWidth="1"/>
    <col min="6954" max="6954" width="12.44140625" style="10" customWidth="1"/>
    <col min="6955" max="6955" width="1.109375" style="10" customWidth="1"/>
    <col min="6956" max="6956" width="11.6640625" style="10" customWidth="1"/>
    <col min="6957" max="6957" width="1.44140625" style="10" customWidth="1"/>
    <col min="6958" max="6958" width="7.33203125" style="10" customWidth="1"/>
    <col min="6959" max="6959" width="1.44140625" style="10" customWidth="1"/>
    <col min="6960" max="6960" width="11.88671875" style="10" customWidth="1"/>
    <col min="6961" max="6961" width="1.44140625" style="10" customWidth="1"/>
    <col min="6962" max="6962" width="7.6640625" style="10" customWidth="1"/>
    <col min="6963" max="6963" width="1.109375" style="10" customWidth="1"/>
    <col min="6964" max="6964" width="10.6640625" style="10" customWidth="1"/>
    <col min="6965" max="6965" width="1.44140625" style="10" customWidth="1"/>
    <col min="6966" max="6966" width="7.6640625" style="10" customWidth="1"/>
    <col min="6967" max="6967" width="0.88671875" style="10" customWidth="1"/>
    <col min="6968" max="6968" width="10.44140625" style="10" customWidth="1"/>
    <col min="6969" max="6969" width="1.44140625" style="10" customWidth="1"/>
    <col min="6970" max="6970" width="10" style="10" customWidth="1"/>
    <col min="6971" max="6971" width="1.44140625" style="10" customWidth="1"/>
    <col min="6972" max="6972" width="3.77734375" style="10" customWidth="1"/>
    <col min="6973" max="6973" width="1.44140625" style="10" customWidth="1"/>
    <col min="6974" max="6974" width="10" style="10" customWidth="1"/>
    <col min="6975" max="6975" width="1.44140625" style="10" customWidth="1"/>
    <col min="6976" max="6976" width="10" style="10" customWidth="1"/>
    <col min="6977" max="6977" width="1.44140625" style="10" customWidth="1"/>
    <col min="6978" max="6978" width="10" style="10" customWidth="1"/>
    <col min="6979" max="6979" width="1.44140625" style="10" customWidth="1"/>
    <col min="6980" max="6980" width="10" style="10" customWidth="1"/>
    <col min="6981" max="6981" width="1.44140625" style="10" customWidth="1"/>
    <col min="6982" max="6982" width="10" style="10" customWidth="1"/>
    <col min="6983" max="6983" width="1.44140625" style="10" customWidth="1"/>
    <col min="6984" max="6984" width="10" style="10" customWidth="1"/>
    <col min="6985" max="6985" width="1.44140625" style="10" customWidth="1"/>
    <col min="6986" max="6986" width="10" style="10" customWidth="1"/>
    <col min="6987" max="7168" width="6.88671875" style="10"/>
    <col min="7169" max="7169" width="4.5546875" style="10" customWidth="1"/>
    <col min="7170" max="7170" width="2.21875" style="10" customWidth="1"/>
    <col min="7171" max="7171" width="17.77734375" style="10" customWidth="1"/>
    <col min="7172" max="7172" width="2.21875" style="10" customWidth="1"/>
    <col min="7173" max="7173" width="12.33203125" style="10" customWidth="1"/>
    <col min="7174" max="7174" width="1.44140625" style="10" customWidth="1"/>
    <col min="7175" max="7175" width="8.44140625" style="10" customWidth="1"/>
    <col min="7176" max="7176" width="1.44140625" style="10" customWidth="1"/>
    <col min="7177" max="7177" width="8.44140625" style="10" customWidth="1"/>
    <col min="7178" max="7178" width="2.21875" style="10" customWidth="1"/>
    <col min="7179" max="7179" width="12.33203125" style="10" customWidth="1"/>
    <col min="7180" max="7180" width="1.44140625" style="10" customWidth="1"/>
    <col min="7181" max="7181" width="8.44140625" style="10" customWidth="1"/>
    <col min="7182" max="7182" width="1.44140625" style="10" customWidth="1"/>
    <col min="7183" max="7183" width="8.44140625" style="10" customWidth="1"/>
    <col min="7184" max="7184" width="2.21875" style="10" customWidth="1"/>
    <col min="7185" max="7185" width="12.33203125" style="10" customWidth="1"/>
    <col min="7186" max="7186" width="1.44140625" style="10" customWidth="1"/>
    <col min="7187" max="7187" width="8.44140625" style="10" customWidth="1"/>
    <col min="7188" max="7188" width="1.44140625" style="10" customWidth="1"/>
    <col min="7189" max="7189" width="8.44140625" style="10" customWidth="1"/>
    <col min="7190" max="7190" width="2.21875" style="10" customWidth="1"/>
    <col min="7191" max="7191" width="12.33203125" style="10" customWidth="1"/>
    <col min="7192" max="7192" width="1.44140625" style="10" customWidth="1"/>
    <col min="7193" max="7193" width="8.44140625" style="10" customWidth="1"/>
    <col min="7194" max="7194" width="1.44140625" style="10" customWidth="1"/>
    <col min="7195" max="7195" width="8.44140625" style="10" customWidth="1"/>
    <col min="7196" max="7197" width="1.44140625" style="10" customWidth="1"/>
    <col min="7198" max="7198" width="10.44140625" style="10" customWidth="1"/>
    <col min="7199" max="7199" width="1.44140625" style="10" customWidth="1"/>
    <col min="7200" max="7200" width="6.88671875" style="10"/>
    <col min="7201" max="7201" width="1.44140625" style="10" customWidth="1"/>
    <col min="7202" max="7202" width="6.88671875" style="10"/>
    <col min="7203" max="7203" width="1.44140625" style="10" customWidth="1"/>
    <col min="7204" max="7204" width="9.21875" style="10" customWidth="1"/>
    <col min="7205" max="7205" width="1.44140625" style="10" customWidth="1"/>
    <col min="7206" max="7206" width="6.88671875" style="10"/>
    <col min="7207" max="7207" width="1.44140625" style="10" customWidth="1"/>
    <col min="7208" max="7208" width="7.109375" style="10" customWidth="1"/>
    <col min="7209" max="7209" width="1.44140625" style="10" customWidth="1"/>
    <col min="7210" max="7210" width="12.44140625" style="10" customWidth="1"/>
    <col min="7211" max="7211" width="1.109375" style="10" customWidth="1"/>
    <col min="7212" max="7212" width="11.6640625" style="10" customWidth="1"/>
    <col min="7213" max="7213" width="1.44140625" style="10" customWidth="1"/>
    <col min="7214" max="7214" width="7.33203125" style="10" customWidth="1"/>
    <col min="7215" max="7215" width="1.44140625" style="10" customWidth="1"/>
    <col min="7216" max="7216" width="11.88671875" style="10" customWidth="1"/>
    <col min="7217" max="7217" width="1.44140625" style="10" customWidth="1"/>
    <col min="7218" max="7218" width="7.6640625" style="10" customWidth="1"/>
    <col min="7219" max="7219" width="1.109375" style="10" customWidth="1"/>
    <col min="7220" max="7220" width="10.6640625" style="10" customWidth="1"/>
    <col min="7221" max="7221" width="1.44140625" style="10" customWidth="1"/>
    <col min="7222" max="7222" width="7.6640625" style="10" customWidth="1"/>
    <col min="7223" max="7223" width="0.88671875" style="10" customWidth="1"/>
    <col min="7224" max="7224" width="10.44140625" style="10" customWidth="1"/>
    <col min="7225" max="7225" width="1.44140625" style="10" customWidth="1"/>
    <col min="7226" max="7226" width="10" style="10" customWidth="1"/>
    <col min="7227" max="7227" width="1.44140625" style="10" customWidth="1"/>
    <col min="7228" max="7228" width="3.77734375" style="10" customWidth="1"/>
    <col min="7229" max="7229" width="1.44140625" style="10" customWidth="1"/>
    <col min="7230" max="7230" width="10" style="10" customWidth="1"/>
    <col min="7231" max="7231" width="1.44140625" style="10" customWidth="1"/>
    <col min="7232" max="7232" width="10" style="10" customWidth="1"/>
    <col min="7233" max="7233" width="1.44140625" style="10" customWidth="1"/>
    <col min="7234" max="7234" width="10" style="10" customWidth="1"/>
    <col min="7235" max="7235" width="1.44140625" style="10" customWidth="1"/>
    <col min="7236" max="7236" width="10" style="10" customWidth="1"/>
    <col min="7237" max="7237" width="1.44140625" style="10" customWidth="1"/>
    <col min="7238" max="7238" width="10" style="10" customWidth="1"/>
    <col min="7239" max="7239" width="1.44140625" style="10" customWidth="1"/>
    <col min="7240" max="7240" width="10" style="10" customWidth="1"/>
    <col min="7241" max="7241" width="1.44140625" style="10" customWidth="1"/>
    <col min="7242" max="7242" width="10" style="10" customWidth="1"/>
    <col min="7243" max="7424" width="6.88671875" style="10"/>
    <col min="7425" max="7425" width="4.5546875" style="10" customWidth="1"/>
    <col min="7426" max="7426" width="2.21875" style="10" customWidth="1"/>
    <col min="7427" max="7427" width="17.77734375" style="10" customWidth="1"/>
    <col min="7428" max="7428" width="2.21875" style="10" customWidth="1"/>
    <col min="7429" max="7429" width="12.33203125" style="10" customWidth="1"/>
    <col min="7430" max="7430" width="1.44140625" style="10" customWidth="1"/>
    <col min="7431" max="7431" width="8.44140625" style="10" customWidth="1"/>
    <col min="7432" max="7432" width="1.44140625" style="10" customWidth="1"/>
    <col min="7433" max="7433" width="8.44140625" style="10" customWidth="1"/>
    <col min="7434" max="7434" width="2.21875" style="10" customWidth="1"/>
    <col min="7435" max="7435" width="12.33203125" style="10" customWidth="1"/>
    <col min="7436" max="7436" width="1.44140625" style="10" customWidth="1"/>
    <col min="7437" max="7437" width="8.44140625" style="10" customWidth="1"/>
    <col min="7438" max="7438" width="1.44140625" style="10" customWidth="1"/>
    <col min="7439" max="7439" width="8.44140625" style="10" customWidth="1"/>
    <col min="7440" max="7440" width="2.21875" style="10" customWidth="1"/>
    <col min="7441" max="7441" width="12.33203125" style="10" customWidth="1"/>
    <col min="7442" max="7442" width="1.44140625" style="10" customWidth="1"/>
    <col min="7443" max="7443" width="8.44140625" style="10" customWidth="1"/>
    <col min="7444" max="7444" width="1.44140625" style="10" customWidth="1"/>
    <col min="7445" max="7445" width="8.44140625" style="10" customWidth="1"/>
    <col min="7446" max="7446" width="2.21875" style="10" customWidth="1"/>
    <col min="7447" max="7447" width="12.33203125" style="10" customWidth="1"/>
    <col min="7448" max="7448" width="1.44140625" style="10" customWidth="1"/>
    <col min="7449" max="7449" width="8.44140625" style="10" customWidth="1"/>
    <col min="7450" max="7450" width="1.44140625" style="10" customWidth="1"/>
    <col min="7451" max="7451" width="8.44140625" style="10" customWidth="1"/>
    <col min="7452" max="7453" width="1.44140625" style="10" customWidth="1"/>
    <col min="7454" max="7454" width="10.44140625" style="10" customWidth="1"/>
    <col min="7455" max="7455" width="1.44140625" style="10" customWidth="1"/>
    <col min="7456" max="7456" width="6.88671875" style="10"/>
    <col min="7457" max="7457" width="1.44140625" style="10" customWidth="1"/>
    <col min="7458" max="7458" width="6.88671875" style="10"/>
    <col min="7459" max="7459" width="1.44140625" style="10" customWidth="1"/>
    <col min="7460" max="7460" width="9.21875" style="10" customWidth="1"/>
    <col min="7461" max="7461" width="1.44140625" style="10" customWidth="1"/>
    <col min="7462" max="7462" width="6.88671875" style="10"/>
    <col min="7463" max="7463" width="1.44140625" style="10" customWidth="1"/>
    <col min="7464" max="7464" width="7.109375" style="10" customWidth="1"/>
    <col min="7465" max="7465" width="1.44140625" style="10" customWidth="1"/>
    <col min="7466" max="7466" width="12.44140625" style="10" customWidth="1"/>
    <col min="7467" max="7467" width="1.109375" style="10" customWidth="1"/>
    <col min="7468" max="7468" width="11.6640625" style="10" customWidth="1"/>
    <col min="7469" max="7469" width="1.44140625" style="10" customWidth="1"/>
    <col min="7470" max="7470" width="7.33203125" style="10" customWidth="1"/>
    <col min="7471" max="7471" width="1.44140625" style="10" customWidth="1"/>
    <col min="7472" max="7472" width="11.88671875" style="10" customWidth="1"/>
    <col min="7473" max="7473" width="1.44140625" style="10" customWidth="1"/>
    <col min="7474" max="7474" width="7.6640625" style="10" customWidth="1"/>
    <col min="7475" max="7475" width="1.109375" style="10" customWidth="1"/>
    <col min="7476" max="7476" width="10.6640625" style="10" customWidth="1"/>
    <col min="7477" max="7477" width="1.44140625" style="10" customWidth="1"/>
    <col min="7478" max="7478" width="7.6640625" style="10" customWidth="1"/>
    <col min="7479" max="7479" width="0.88671875" style="10" customWidth="1"/>
    <col min="7480" max="7480" width="10.44140625" style="10" customWidth="1"/>
    <col min="7481" max="7481" width="1.44140625" style="10" customWidth="1"/>
    <col min="7482" max="7482" width="10" style="10" customWidth="1"/>
    <col min="7483" max="7483" width="1.44140625" style="10" customWidth="1"/>
    <col min="7484" max="7484" width="3.77734375" style="10" customWidth="1"/>
    <col min="7485" max="7485" width="1.44140625" style="10" customWidth="1"/>
    <col min="7486" max="7486" width="10" style="10" customWidth="1"/>
    <col min="7487" max="7487" width="1.44140625" style="10" customWidth="1"/>
    <col min="7488" max="7488" width="10" style="10" customWidth="1"/>
    <col min="7489" max="7489" width="1.44140625" style="10" customWidth="1"/>
    <col min="7490" max="7490" width="10" style="10" customWidth="1"/>
    <col min="7491" max="7491" width="1.44140625" style="10" customWidth="1"/>
    <col min="7492" max="7492" width="10" style="10" customWidth="1"/>
    <col min="7493" max="7493" width="1.44140625" style="10" customWidth="1"/>
    <col min="7494" max="7494" width="10" style="10" customWidth="1"/>
    <col min="7495" max="7495" width="1.44140625" style="10" customWidth="1"/>
    <col min="7496" max="7496" width="10" style="10" customWidth="1"/>
    <col min="7497" max="7497" width="1.44140625" style="10" customWidth="1"/>
    <col min="7498" max="7498" width="10" style="10" customWidth="1"/>
    <col min="7499" max="7680" width="6.88671875" style="10"/>
    <col min="7681" max="7681" width="4.5546875" style="10" customWidth="1"/>
    <col min="7682" max="7682" width="2.21875" style="10" customWidth="1"/>
    <col min="7683" max="7683" width="17.77734375" style="10" customWidth="1"/>
    <col min="7684" max="7684" width="2.21875" style="10" customWidth="1"/>
    <col min="7685" max="7685" width="12.33203125" style="10" customWidth="1"/>
    <col min="7686" max="7686" width="1.44140625" style="10" customWidth="1"/>
    <col min="7687" max="7687" width="8.44140625" style="10" customWidth="1"/>
    <col min="7688" max="7688" width="1.44140625" style="10" customWidth="1"/>
    <col min="7689" max="7689" width="8.44140625" style="10" customWidth="1"/>
    <col min="7690" max="7690" width="2.21875" style="10" customWidth="1"/>
    <col min="7691" max="7691" width="12.33203125" style="10" customWidth="1"/>
    <col min="7692" max="7692" width="1.44140625" style="10" customWidth="1"/>
    <col min="7693" max="7693" width="8.44140625" style="10" customWidth="1"/>
    <col min="7694" max="7694" width="1.44140625" style="10" customWidth="1"/>
    <col min="7695" max="7695" width="8.44140625" style="10" customWidth="1"/>
    <col min="7696" max="7696" width="2.21875" style="10" customWidth="1"/>
    <col min="7697" max="7697" width="12.33203125" style="10" customWidth="1"/>
    <col min="7698" max="7698" width="1.44140625" style="10" customWidth="1"/>
    <col min="7699" max="7699" width="8.44140625" style="10" customWidth="1"/>
    <col min="7700" max="7700" width="1.44140625" style="10" customWidth="1"/>
    <col min="7701" max="7701" width="8.44140625" style="10" customWidth="1"/>
    <col min="7702" max="7702" width="2.21875" style="10" customWidth="1"/>
    <col min="7703" max="7703" width="12.33203125" style="10" customWidth="1"/>
    <col min="7704" max="7704" width="1.44140625" style="10" customWidth="1"/>
    <col min="7705" max="7705" width="8.44140625" style="10" customWidth="1"/>
    <col min="7706" max="7706" width="1.44140625" style="10" customWidth="1"/>
    <col min="7707" max="7707" width="8.44140625" style="10" customWidth="1"/>
    <col min="7708" max="7709" width="1.44140625" style="10" customWidth="1"/>
    <col min="7710" max="7710" width="10.44140625" style="10" customWidth="1"/>
    <col min="7711" max="7711" width="1.44140625" style="10" customWidth="1"/>
    <col min="7712" max="7712" width="6.88671875" style="10"/>
    <col min="7713" max="7713" width="1.44140625" style="10" customWidth="1"/>
    <col min="7714" max="7714" width="6.88671875" style="10"/>
    <col min="7715" max="7715" width="1.44140625" style="10" customWidth="1"/>
    <col min="7716" max="7716" width="9.21875" style="10" customWidth="1"/>
    <col min="7717" max="7717" width="1.44140625" style="10" customWidth="1"/>
    <col min="7718" max="7718" width="6.88671875" style="10"/>
    <col min="7719" max="7719" width="1.44140625" style="10" customWidth="1"/>
    <col min="7720" max="7720" width="7.109375" style="10" customWidth="1"/>
    <col min="7721" max="7721" width="1.44140625" style="10" customWidth="1"/>
    <col min="7722" max="7722" width="12.44140625" style="10" customWidth="1"/>
    <col min="7723" max="7723" width="1.109375" style="10" customWidth="1"/>
    <col min="7724" max="7724" width="11.6640625" style="10" customWidth="1"/>
    <col min="7725" max="7725" width="1.44140625" style="10" customWidth="1"/>
    <col min="7726" max="7726" width="7.33203125" style="10" customWidth="1"/>
    <col min="7727" max="7727" width="1.44140625" style="10" customWidth="1"/>
    <col min="7728" max="7728" width="11.88671875" style="10" customWidth="1"/>
    <col min="7729" max="7729" width="1.44140625" style="10" customWidth="1"/>
    <col min="7730" max="7730" width="7.6640625" style="10" customWidth="1"/>
    <col min="7731" max="7731" width="1.109375" style="10" customWidth="1"/>
    <col min="7732" max="7732" width="10.6640625" style="10" customWidth="1"/>
    <col min="7733" max="7733" width="1.44140625" style="10" customWidth="1"/>
    <col min="7734" max="7734" width="7.6640625" style="10" customWidth="1"/>
    <col min="7735" max="7735" width="0.88671875" style="10" customWidth="1"/>
    <col min="7736" max="7736" width="10.44140625" style="10" customWidth="1"/>
    <col min="7737" max="7737" width="1.44140625" style="10" customWidth="1"/>
    <col min="7738" max="7738" width="10" style="10" customWidth="1"/>
    <col min="7739" max="7739" width="1.44140625" style="10" customWidth="1"/>
    <col min="7740" max="7740" width="3.77734375" style="10" customWidth="1"/>
    <col min="7741" max="7741" width="1.44140625" style="10" customWidth="1"/>
    <col min="7742" max="7742" width="10" style="10" customWidth="1"/>
    <col min="7743" max="7743" width="1.44140625" style="10" customWidth="1"/>
    <col min="7744" max="7744" width="10" style="10" customWidth="1"/>
    <col min="7745" max="7745" width="1.44140625" style="10" customWidth="1"/>
    <col min="7746" max="7746" width="10" style="10" customWidth="1"/>
    <col min="7747" max="7747" width="1.44140625" style="10" customWidth="1"/>
    <col min="7748" max="7748" width="10" style="10" customWidth="1"/>
    <col min="7749" max="7749" width="1.44140625" style="10" customWidth="1"/>
    <col min="7750" max="7750" width="10" style="10" customWidth="1"/>
    <col min="7751" max="7751" width="1.44140625" style="10" customWidth="1"/>
    <col min="7752" max="7752" width="10" style="10" customWidth="1"/>
    <col min="7753" max="7753" width="1.44140625" style="10" customWidth="1"/>
    <col min="7754" max="7754" width="10" style="10" customWidth="1"/>
    <col min="7755" max="7936" width="6.88671875" style="10"/>
    <col min="7937" max="7937" width="4.5546875" style="10" customWidth="1"/>
    <col min="7938" max="7938" width="2.21875" style="10" customWidth="1"/>
    <col min="7939" max="7939" width="17.77734375" style="10" customWidth="1"/>
    <col min="7940" max="7940" width="2.21875" style="10" customWidth="1"/>
    <col min="7941" max="7941" width="12.33203125" style="10" customWidth="1"/>
    <col min="7942" max="7942" width="1.44140625" style="10" customWidth="1"/>
    <col min="7943" max="7943" width="8.44140625" style="10" customWidth="1"/>
    <col min="7944" max="7944" width="1.44140625" style="10" customWidth="1"/>
    <col min="7945" max="7945" width="8.44140625" style="10" customWidth="1"/>
    <col min="7946" max="7946" width="2.21875" style="10" customWidth="1"/>
    <col min="7947" max="7947" width="12.33203125" style="10" customWidth="1"/>
    <col min="7948" max="7948" width="1.44140625" style="10" customWidth="1"/>
    <col min="7949" max="7949" width="8.44140625" style="10" customWidth="1"/>
    <col min="7950" max="7950" width="1.44140625" style="10" customWidth="1"/>
    <col min="7951" max="7951" width="8.44140625" style="10" customWidth="1"/>
    <col min="7952" max="7952" width="2.21875" style="10" customWidth="1"/>
    <col min="7953" max="7953" width="12.33203125" style="10" customWidth="1"/>
    <col min="7954" max="7954" width="1.44140625" style="10" customWidth="1"/>
    <col min="7955" max="7955" width="8.44140625" style="10" customWidth="1"/>
    <col min="7956" max="7956" width="1.44140625" style="10" customWidth="1"/>
    <col min="7957" max="7957" width="8.44140625" style="10" customWidth="1"/>
    <col min="7958" max="7958" width="2.21875" style="10" customWidth="1"/>
    <col min="7959" max="7959" width="12.33203125" style="10" customWidth="1"/>
    <col min="7960" max="7960" width="1.44140625" style="10" customWidth="1"/>
    <col min="7961" max="7961" width="8.44140625" style="10" customWidth="1"/>
    <col min="7962" max="7962" width="1.44140625" style="10" customWidth="1"/>
    <col min="7963" max="7963" width="8.44140625" style="10" customWidth="1"/>
    <col min="7964" max="7965" width="1.44140625" style="10" customWidth="1"/>
    <col min="7966" max="7966" width="10.44140625" style="10" customWidth="1"/>
    <col min="7967" max="7967" width="1.44140625" style="10" customWidth="1"/>
    <col min="7968" max="7968" width="6.88671875" style="10"/>
    <col min="7969" max="7969" width="1.44140625" style="10" customWidth="1"/>
    <col min="7970" max="7970" width="6.88671875" style="10"/>
    <col min="7971" max="7971" width="1.44140625" style="10" customWidth="1"/>
    <col min="7972" max="7972" width="9.21875" style="10" customWidth="1"/>
    <col min="7973" max="7973" width="1.44140625" style="10" customWidth="1"/>
    <col min="7974" max="7974" width="6.88671875" style="10"/>
    <col min="7975" max="7975" width="1.44140625" style="10" customWidth="1"/>
    <col min="7976" max="7976" width="7.109375" style="10" customWidth="1"/>
    <col min="7977" max="7977" width="1.44140625" style="10" customWidth="1"/>
    <col min="7978" max="7978" width="12.44140625" style="10" customWidth="1"/>
    <col min="7979" max="7979" width="1.109375" style="10" customWidth="1"/>
    <col min="7980" max="7980" width="11.6640625" style="10" customWidth="1"/>
    <col min="7981" max="7981" width="1.44140625" style="10" customWidth="1"/>
    <col min="7982" max="7982" width="7.33203125" style="10" customWidth="1"/>
    <col min="7983" max="7983" width="1.44140625" style="10" customWidth="1"/>
    <col min="7984" max="7984" width="11.88671875" style="10" customWidth="1"/>
    <col min="7985" max="7985" width="1.44140625" style="10" customWidth="1"/>
    <col min="7986" max="7986" width="7.6640625" style="10" customWidth="1"/>
    <col min="7987" max="7987" width="1.109375" style="10" customWidth="1"/>
    <col min="7988" max="7988" width="10.6640625" style="10" customWidth="1"/>
    <col min="7989" max="7989" width="1.44140625" style="10" customWidth="1"/>
    <col min="7990" max="7990" width="7.6640625" style="10" customWidth="1"/>
    <col min="7991" max="7991" width="0.88671875" style="10" customWidth="1"/>
    <col min="7992" max="7992" width="10.44140625" style="10" customWidth="1"/>
    <col min="7993" max="7993" width="1.44140625" style="10" customWidth="1"/>
    <col min="7994" max="7994" width="10" style="10" customWidth="1"/>
    <col min="7995" max="7995" width="1.44140625" style="10" customWidth="1"/>
    <col min="7996" max="7996" width="3.77734375" style="10" customWidth="1"/>
    <col min="7997" max="7997" width="1.44140625" style="10" customWidth="1"/>
    <col min="7998" max="7998" width="10" style="10" customWidth="1"/>
    <col min="7999" max="7999" width="1.44140625" style="10" customWidth="1"/>
    <col min="8000" max="8000" width="10" style="10" customWidth="1"/>
    <col min="8001" max="8001" width="1.44140625" style="10" customWidth="1"/>
    <col min="8002" max="8002" width="10" style="10" customWidth="1"/>
    <col min="8003" max="8003" width="1.44140625" style="10" customWidth="1"/>
    <col min="8004" max="8004" width="10" style="10" customWidth="1"/>
    <col min="8005" max="8005" width="1.44140625" style="10" customWidth="1"/>
    <col min="8006" max="8006" width="10" style="10" customWidth="1"/>
    <col min="8007" max="8007" width="1.44140625" style="10" customWidth="1"/>
    <col min="8008" max="8008" width="10" style="10" customWidth="1"/>
    <col min="8009" max="8009" width="1.44140625" style="10" customWidth="1"/>
    <col min="8010" max="8010" width="10" style="10" customWidth="1"/>
    <col min="8011" max="8192" width="6.88671875" style="10"/>
    <col min="8193" max="8193" width="4.5546875" style="10" customWidth="1"/>
    <col min="8194" max="8194" width="2.21875" style="10" customWidth="1"/>
    <col min="8195" max="8195" width="17.77734375" style="10" customWidth="1"/>
    <col min="8196" max="8196" width="2.21875" style="10" customWidth="1"/>
    <col min="8197" max="8197" width="12.33203125" style="10" customWidth="1"/>
    <col min="8198" max="8198" width="1.44140625" style="10" customWidth="1"/>
    <col min="8199" max="8199" width="8.44140625" style="10" customWidth="1"/>
    <col min="8200" max="8200" width="1.44140625" style="10" customWidth="1"/>
    <col min="8201" max="8201" width="8.44140625" style="10" customWidth="1"/>
    <col min="8202" max="8202" width="2.21875" style="10" customWidth="1"/>
    <col min="8203" max="8203" width="12.33203125" style="10" customWidth="1"/>
    <col min="8204" max="8204" width="1.44140625" style="10" customWidth="1"/>
    <col min="8205" max="8205" width="8.44140625" style="10" customWidth="1"/>
    <col min="8206" max="8206" width="1.44140625" style="10" customWidth="1"/>
    <col min="8207" max="8207" width="8.44140625" style="10" customWidth="1"/>
    <col min="8208" max="8208" width="2.21875" style="10" customWidth="1"/>
    <col min="8209" max="8209" width="12.33203125" style="10" customWidth="1"/>
    <col min="8210" max="8210" width="1.44140625" style="10" customWidth="1"/>
    <col min="8211" max="8211" width="8.44140625" style="10" customWidth="1"/>
    <col min="8212" max="8212" width="1.44140625" style="10" customWidth="1"/>
    <col min="8213" max="8213" width="8.44140625" style="10" customWidth="1"/>
    <col min="8214" max="8214" width="2.21875" style="10" customWidth="1"/>
    <col min="8215" max="8215" width="12.33203125" style="10" customWidth="1"/>
    <col min="8216" max="8216" width="1.44140625" style="10" customWidth="1"/>
    <col min="8217" max="8217" width="8.44140625" style="10" customWidth="1"/>
    <col min="8218" max="8218" width="1.44140625" style="10" customWidth="1"/>
    <col min="8219" max="8219" width="8.44140625" style="10" customWidth="1"/>
    <col min="8220" max="8221" width="1.44140625" style="10" customWidth="1"/>
    <col min="8222" max="8222" width="10.44140625" style="10" customWidth="1"/>
    <col min="8223" max="8223" width="1.44140625" style="10" customWidth="1"/>
    <col min="8224" max="8224" width="6.88671875" style="10"/>
    <col min="8225" max="8225" width="1.44140625" style="10" customWidth="1"/>
    <col min="8226" max="8226" width="6.88671875" style="10"/>
    <col min="8227" max="8227" width="1.44140625" style="10" customWidth="1"/>
    <col min="8228" max="8228" width="9.21875" style="10" customWidth="1"/>
    <col min="8229" max="8229" width="1.44140625" style="10" customWidth="1"/>
    <col min="8230" max="8230" width="6.88671875" style="10"/>
    <col min="8231" max="8231" width="1.44140625" style="10" customWidth="1"/>
    <col min="8232" max="8232" width="7.109375" style="10" customWidth="1"/>
    <col min="8233" max="8233" width="1.44140625" style="10" customWidth="1"/>
    <col min="8234" max="8234" width="12.44140625" style="10" customWidth="1"/>
    <col min="8235" max="8235" width="1.109375" style="10" customWidth="1"/>
    <col min="8236" max="8236" width="11.6640625" style="10" customWidth="1"/>
    <col min="8237" max="8237" width="1.44140625" style="10" customWidth="1"/>
    <col min="8238" max="8238" width="7.33203125" style="10" customWidth="1"/>
    <col min="8239" max="8239" width="1.44140625" style="10" customWidth="1"/>
    <col min="8240" max="8240" width="11.88671875" style="10" customWidth="1"/>
    <col min="8241" max="8241" width="1.44140625" style="10" customWidth="1"/>
    <col min="8242" max="8242" width="7.6640625" style="10" customWidth="1"/>
    <col min="8243" max="8243" width="1.109375" style="10" customWidth="1"/>
    <col min="8244" max="8244" width="10.6640625" style="10" customWidth="1"/>
    <col min="8245" max="8245" width="1.44140625" style="10" customWidth="1"/>
    <col min="8246" max="8246" width="7.6640625" style="10" customWidth="1"/>
    <col min="8247" max="8247" width="0.88671875" style="10" customWidth="1"/>
    <col min="8248" max="8248" width="10.44140625" style="10" customWidth="1"/>
    <col min="8249" max="8249" width="1.44140625" style="10" customWidth="1"/>
    <col min="8250" max="8250" width="10" style="10" customWidth="1"/>
    <col min="8251" max="8251" width="1.44140625" style="10" customWidth="1"/>
    <col min="8252" max="8252" width="3.77734375" style="10" customWidth="1"/>
    <col min="8253" max="8253" width="1.44140625" style="10" customWidth="1"/>
    <col min="8254" max="8254" width="10" style="10" customWidth="1"/>
    <col min="8255" max="8255" width="1.44140625" style="10" customWidth="1"/>
    <col min="8256" max="8256" width="10" style="10" customWidth="1"/>
    <col min="8257" max="8257" width="1.44140625" style="10" customWidth="1"/>
    <col min="8258" max="8258" width="10" style="10" customWidth="1"/>
    <col min="8259" max="8259" width="1.44140625" style="10" customWidth="1"/>
    <col min="8260" max="8260" width="10" style="10" customWidth="1"/>
    <col min="8261" max="8261" width="1.44140625" style="10" customWidth="1"/>
    <col min="8262" max="8262" width="10" style="10" customWidth="1"/>
    <col min="8263" max="8263" width="1.44140625" style="10" customWidth="1"/>
    <col min="8264" max="8264" width="10" style="10" customWidth="1"/>
    <col min="8265" max="8265" width="1.44140625" style="10" customWidth="1"/>
    <col min="8266" max="8266" width="10" style="10" customWidth="1"/>
    <col min="8267" max="8448" width="6.88671875" style="10"/>
    <col min="8449" max="8449" width="4.5546875" style="10" customWidth="1"/>
    <col min="8450" max="8450" width="2.21875" style="10" customWidth="1"/>
    <col min="8451" max="8451" width="17.77734375" style="10" customWidth="1"/>
    <col min="8452" max="8452" width="2.21875" style="10" customWidth="1"/>
    <col min="8453" max="8453" width="12.33203125" style="10" customWidth="1"/>
    <col min="8454" max="8454" width="1.44140625" style="10" customWidth="1"/>
    <col min="8455" max="8455" width="8.44140625" style="10" customWidth="1"/>
    <col min="8456" max="8456" width="1.44140625" style="10" customWidth="1"/>
    <col min="8457" max="8457" width="8.44140625" style="10" customWidth="1"/>
    <col min="8458" max="8458" width="2.21875" style="10" customWidth="1"/>
    <col min="8459" max="8459" width="12.33203125" style="10" customWidth="1"/>
    <col min="8460" max="8460" width="1.44140625" style="10" customWidth="1"/>
    <col min="8461" max="8461" width="8.44140625" style="10" customWidth="1"/>
    <col min="8462" max="8462" width="1.44140625" style="10" customWidth="1"/>
    <col min="8463" max="8463" width="8.44140625" style="10" customWidth="1"/>
    <col min="8464" max="8464" width="2.21875" style="10" customWidth="1"/>
    <col min="8465" max="8465" width="12.33203125" style="10" customWidth="1"/>
    <col min="8466" max="8466" width="1.44140625" style="10" customWidth="1"/>
    <col min="8467" max="8467" width="8.44140625" style="10" customWidth="1"/>
    <col min="8468" max="8468" width="1.44140625" style="10" customWidth="1"/>
    <col min="8469" max="8469" width="8.44140625" style="10" customWidth="1"/>
    <col min="8470" max="8470" width="2.21875" style="10" customWidth="1"/>
    <col min="8471" max="8471" width="12.33203125" style="10" customWidth="1"/>
    <col min="8472" max="8472" width="1.44140625" style="10" customWidth="1"/>
    <col min="8473" max="8473" width="8.44140625" style="10" customWidth="1"/>
    <col min="8474" max="8474" width="1.44140625" style="10" customWidth="1"/>
    <col min="8475" max="8475" width="8.44140625" style="10" customWidth="1"/>
    <col min="8476" max="8477" width="1.44140625" style="10" customWidth="1"/>
    <col min="8478" max="8478" width="10.44140625" style="10" customWidth="1"/>
    <col min="8479" max="8479" width="1.44140625" style="10" customWidth="1"/>
    <col min="8480" max="8480" width="6.88671875" style="10"/>
    <col min="8481" max="8481" width="1.44140625" style="10" customWidth="1"/>
    <col min="8482" max="8482" width="6.88671875" style="10"/>
    <col min="8483" max="8483" width="1.44140625" style="10" customWidth="1"/>
    <col min="8484" max="8484" width="9.21875" style="10" customWidth="1"/>
    <col min="8485" max="8485" width="1.44140625" style="10" customWidth="1"/>
    <col min="8486" max="8486" width="6.88671875" style="10"/>
    <col min="8487" max="8487" width="1.44140625" style="10" customWidth="1"/>
    <col min="8488" max="8488" width="7.109375" style="10" customWidth="1"/>
    <col min="8489" max="8489" width="1.44140625" style="10" customWidth="1"/>
    <col min="8490" max="8490" width="12.44140625" style="10" customWidth="1"/>
    <col min="8491" max="8491" width="1.109375" style="10" customWidth="1"/>
    <col min="8492" max="8492" width="11.6640625" style="10" customWidth="1"/>
    <col min="8493" max="8493" width="1.44140625" style="10" customWidth="1"/>
    <col min="8494" max="8494" width="7.33203125" style="10" customWidth="1"/>
    <col min="8495" max="8495" width="1.44140625" style="10" customWidth="1"/>
    <col min="8496" max="8496" width="11.88671875" style="10" customWidth="1"/>
    <col min="8497" max="8497" width="1.44140625" style="10" customWidth="1"/>
    <col min="8498" max="8498" width="7.6640625" style="10" customWidth="1"/>
    <col min="8499" max="8499" width="1.109375" style="10" customWidth="1"/>
    <col min="8500" max="8500" width="10.6640625" style="10" customWidth="1"/>
    <col min="8501" max="8501" width="1.44140625" style="10" customWidth="1"/>
    <col min="8502" max="8502" width="7.6640625" style="10" customWidth="1"/>
    <col min="8503" max="8503" width="0.88671875" style="10" customWidth="1"/>
    <col min="8504" max="8504" width="10.44140625" style="10" customWidth="1"/>
    <col min="8505" max="8505" width="1.44140625" style="10" customWidth="1"/>
    <col min="8506" max="8506" width="10" style="10" customWidth="1"/>
    <col min="8507" max="8507" width="1.44140625" style="10" customWidth="1"/>
    <col min="8508" max="8508" width="3.77734375" style="10" customWidth="1"/>
    <col min="8509" max="8509" width="1.44140625" style="10" customWidth="1"/>
    <col min="8510" max="8510" width="10" style="10" customWidth="1"/>
    <col min="8511" max="8511" width="1.44140625" style="10" customWidth="1"/>
    <col min="8512" max="8512" width="10" style="10" customWidth="1"/>
    <col min="8513" max="8513" width="1.44140625" style="10" customWidth="1"/>
    <col min="8514" max="8514" width="10" style="10" customWidth="1"/>
    <col min="8515" max="8515" width="1.44140625" style="10" customWidth="1"/>
    <col min="8516" max="8516" width="10" style="10" customWidth="1"/>
    <col min="8517" max="8517" width="1.44140625" style="10" customWidth="1"/>
    <col min="8518" max="8518" width="10" style="10" customWidth="1"/>
    <col min="8519" max="8519" width="1.44140625" style="10" customWidth="1"/>
    <col min="8520" max="8520" width="10" style="10" customWidth="1"/>
    <col min="8521" max="8521" width="1.44140625" style="10" customWidth="1"/>
    <col min="8522" max="8522" width="10" style="10" customWidth="1"/>
    <col min="8523" max="8704" width="6.88671875" style="10"/>
    <col min="8705" max="8705" width="4.5546875" style="10" customWidth="1"/>
    <col min="8706" max="8706" width="2.21875" style="10" customWidth="1"/>
    <col min="8707" max="8707" width="17.77734375" style="10" customWidth="1"/>
    <col min="8708" max="8708" width="2.21875" style="10" customWidth="1"/>
    <col min="8709" max="8709" width="12.33203125" style="10" customWidth="1"/>
    <col min="8710" max="8710" width="1.44140625" style="10" customWidth="1"/>
    <col min="8711" max="8711" width="8.44140625" style="10" customWidth="1"/>
    <col min="8712" max="8712" width="1.44140625" style="10" customWidth="1"/>
    <col min="8713" max="8713" width="8.44140625" style="10" customWidth="1"/>
    <col min="8714" max="8714" width="2.21875" style="10" customWidth="1"/>
    <col min="8715" max="8715" width="12.33203125" style="10" customWidth="1"/>
    <col min="8716" max="8716" width="1.44140625" style="10" customWidth="1"/>
    <col min="8717" max="8717" width="8.44140625" style="10" customWidth="1"/>
    <col min="8718" max="8718" width="1.44140625" style="10" customWidth="1"/>
    <col min="8719" max="8719" width="8.44140625" style="10" customWidth="1"/>
    <col min="8720" max="8720" width="2.21875" style="10" customWidth="1"/>
    <col min="8721" max="8721" width="12.33203125" style="10" customWidth="1"/>
    <col min="8722" max="8722" width="1.44140625" style="10" customWidth="1"/>
    <col min="8723" max="8723" width="8.44140625" style="10" customWidth="1"/>
    <col min="8724" max="8724" width="1.44140625" style="10" customWidth="1"/>
    <col min="8725" max="8725" width="8.44140625" style="10" customWidth="1"/>
    <col min="8726" max="8726" width="2.21875" style="10" customWidth="1"/>
    <col min="8727" max="8727" width="12.33203125" style="10" customWidth="1"/>
    <col min="8728" max="8728" width="1.44140625" style="10" customWidth="1"/>
    <col min="8729" max="8729" width="8.44140625" style="10" customWidth="1"/>
    <col min="8730" max="8730" width="1.44140625" style="10" customWidth="1"/>
    <col min="8731" max="8731" width="8.44140625" style="10" customWidth="1"/>
    <col min="8732" max="8733" width="1.44140625" style="10" customWidth="1"/>
    <col min="8734" max="8734" width="10.44140625" style="10" customWidth="1"/>
    <col min="8735" max="8735" width="1.44140625" style="10" customWidth="1"/>
    <col min="8736" max="8736" width="6.88671875" style="10"/>
    <col min="8737" max="8737" width="1.44140625" style="10" customWidth="1"/>
    <col min="8738" max="8738" width="6.88671875" style="10"/>
    <col min="8739" max="8739" width="1.44140625" style="10" customWidth="1"/>
    <col min="8740" max="8740" width="9.21875" style="10" customWidth="1"/>
    <col min="8741" max="8741" width="1.44140625" style="10" customWidth="1"/>
    <col min="8742" max="8742" width="6.88671875" style="10"/>
    <col min="8743" max="8743" width="1.44140625" style="10" customWidth="1"/>
    <col min="8744" max="8744" width="7.109375" style="10" customWidth="1"/>
    <col min="8745" max="8745" width="1.44140625" style="10" customWidth="1"/>
    <col min="8746" max="8746" width="12.44140625" style="10" customWidth="1"/>
    <col min="8747" max="8747" width="1.109375" style="10" customWidth="1"/>
    <col min="8748" max="8748" width="11.6640625" style="10" customWidth="1"/>
    <col min="8749" max="8749" width="1.44140625" style="10" customWidth="1"/>
    <col min="8750" max="8750" width="7.33203125" style="10" customWidth="1"/>
    <col min="8751" max="8751" width="1.44140625" style="10" customWidth="1"/>
    <col min="8752" max="8752" width="11.88671875" style="10" customWidth="1"/>
    <col min="8753" max="8753" width="1.44140625" style="10" customWidth="1"/>
    <col min="8754" max="8754" width="7.6640625" style="10" customWidth="1"/>
    <col min="8755" max="8755" width="1.109375" style="10" customWidth="1"/>
    <col min="8756" max="8756" width="10.6640625" style="10" customWidth="1"/>
    <col min="8757" max="8757" width="1.44140625" style="10" customWidth="1"/>
    <col min="8758" max="8758" width="7.6640625" style="10" customWidth="1"/>
    <col min="8759" max="8759" width="0.88671875" style="10" customWidth="1"/>
    <col min="8760" max="8760" width="10.44140625" style="10" customWidth="1"/>
    <col min="8761" max="8761" width="1.44140625" style="10" customWidth="1"/>
    <col min="8762" max="8762" width="10" style="10" customWidth="1"/>
    <col min="8763" max="8763" width="1.44140625" style="10" customWidth="1"/>
    <col min="8764" max="8764" width="3.77734375" style="10" customWidth="1"/>
    <col min="8765" max="8765" width="1.44140625" style="10" customWidth="1"/>
    <col min="8766" max="8766" width="10" style="10" customWidth="1"/>
    <col min="8767" max="8767" width="1.44140625" style="10" customWidth="1"/>
    <col min="8768" max="8768" width="10" style="10" customWidth="1"/>
    <col min="8769" max="8769" width="1.44140625" style="10" customWidth="1"/>
    <col min="8770" max="8770" width="10" style="10" customWidth="1"/>
    <col min="8771" max="8771" width="1.44140625" style="10" customWidth="1"/>
    <col min="8772" max="8772" width="10" style="10" customWidth="1"/>
    <col min="8773" max="8773" width="1.44140625" style="10" customWidth="1"/>
    <col min="8774" max="8774" width="10" style="10" customWidth="1"/>
    <col min="8775" max="8775" width="1.44140625" style="10" customWidth="1"/>
    <col min="8776" max="8776" width="10" style="10" customWidth="1"/>
    <col min="8777" max="8777" width="1.44140625" style="10" customWidth="1"/>
    <col min="8778" max="8778" width="10" style="10" customWidth="1"/>
    <col min="8779" max="8960" width="6.88671875" style="10"/>
    <col min="8961" max="8961" width="4.5546875" style="10" customWidth="1"/>
    <col min="8962" max="8962" width="2.21875" style="10" customWidth="1"/>
    <col min="8963" max="8963" width="17.77734375" style="10" customWidth="1"/>
    <col min="8964" max="8964" width="2.21875" style="10" customWidth="1"/>
    <col min="8965" max="8965" width="12.33203125" style="10" customWidth="1"/>
    <col min="8966" max="8966" width="1.44140625" style="10" customWidth="1"/>
    <col min="8967" max="8967" width="8.44140625" style="10" customWidth="1"/>
    <col min="8968" max="8968" width="1.44140625" style="10" customWidth="1"/>
    <col min="8969" max="8969" width="8.44140625" style="10" customWidth="1"/>
    <col min="8970" max="8970" width="2.21875" style="10" customWidth="1"/>
    <col min="8971" max="8971" width="12.33203125" style="10" customWidth="1"/>
    <col min="8972" max="8972" width="1.44140625" style="10" customWidth="1"/>
    <col min="8973" max="8973" width="8.44140625" style="10" customWidth="1"/>
    <col min="8974" max="8974" width="1.44140625" style="10" customWidth="1"/>
    <col min="8975" max="8975" width="8.44140625" style="10" customWidth="1"/>
    <col min="8976" max="8976" width="2.21875" style="10" customWidth="1"/>
    <col min="8977" max="8977" width="12.33203125" style="10" customWidth="1"/>
    <col min="8978" max="8978" width="1.44140625" style="10" customWidth="1"/>
    <col min="8979" max="8979" width="8.44140625" style="10" customWidth="1"/>
    <col min="8980" max="8980" width="1.44140625" style="10" customWidth="1"/>
    <col min="8981" max="8981" width="8.44140625" style="10" customWidth="1"/>
    <col min="8982" max="8982" width="2.21875" style="10" customWidth="1"/>
    <col min="8983" max="8983" width="12.33203125" style="10" customWidth="1"/>
    <col min="8984" max="8984" width="1.44140625" style="10" customWidth="1"/>
    <col min="8985" max="8985" width="8.44140625" style="10" customWidth="1"/>
    <col min="8986" max="8986" width="1.44140625" style="10" customWidth="1"/>
    <col min="8987" max="8987" width="8.44140625" style="10" customWidth="1"/>
    <col min="8988" max="8989" width="1.44140625" style="10" customWidth="1"/>
    <col min="8990" max="8990" width="10.44140625" style="10" customWidth="1"/>
    <col min="8991" max="8991" width="1.44140625" style="10" customWidth="1"/>
    <col min="8992" max="8992" width="6.88671875" style="10"/>
    <col min="8993" max="8993" width="1.44140625" style="10" customWidth="1"/>
    <col min="8994" max="8994" width="6.88671875" style="10"/>
    <col min="8995" max="8995" width="1.44140625" style="10" customWidth="1"/>
    <col min="8996" max="8996" width="9.21875" style="10" customWidth="1"/>
    <col min="8997" max="8997" width="1.44140625" style="10" customWidth="1"/>
    <col min="8998" max="8998" width="6.88671875" style="10"/>
    <col min="8999" max="8999" width="1.44140625" style="10" customWidth="1"/>
    <col min="9000" max="9000" width="7.109375" style="10" customWidth="1"/>
    <col min="9001" max="9001" width="1.44140625" style="10" customWidth="1"/>
    <col min="9002" max="9002" width="12.44140625" style="10" customWidth="1"/>
    <col min="9003" max="9003" width="1.109375" style="10" customWidth="1"/>
    <col min="9004" max="9004" width="11.6640625" style="10" customWidth="1"/>
    <col min="9005" max="9005" width="1.44140625" style="10" customWidth="1"/>
    <col min="9006" max="9006" width="7.33203125" style="10" customWidth="1"/>
    <col min="9007" max="9007" width="1.44140625" style="10" customWidth="1"/>
    <col min="9008" max="9008" width="11.88671875" style="10" customWidth="1"/>
    <col min="9009" max="9009" width="1.44140625" style="10" customWidth="1"/>
    <col min="9010" max="9010" width="7.6640625" style="10" customWidth="1"/>
    <col min="9011" max="9011" width="1.109375" style="10" customWidth="1"/>
    <col min="9012" max="9012" width="10.6640625" style="10" customWidth="1"/>
    <col min="9013" max="9013" width="1.44140625" style="10" customWidth="1"/>
    <col min="9014" max="9014" width="7.6640625" style="10" customWidth="1"/>
    <col min="9015" max="9015" width="0.88671875" style="10" customWidth="1"/>
    <col min="9016" max="9016" width="10.44140625" style="10" customWidth="1"/>
    <col min="9017" max="9017" width="1.44140625" style="10" customWidth="1"/>
    <col min="9018" max="9018" width="10" style="10" customWidth="1"/>
    <col min="9019" max="9019" width="1.44140625" style="10" customWidth="1"/>
    <col min="9020" max="9020" width="3.77734375" style="10" customWidth="1"/>
    <col min="9021" max="9021" width="1.44140625" style="10" customWidth="1"/>
    <col min="9022" max="9022" width="10" style="10" customWidth="1"/>
    <col min="9023" max="9023" width="1.44140625" style="10" customWidth="1"/>
    <col min="9024" max="9024" width="10" style="10" customWidth="1"/>
    <col min="9025" max="9025" width="1.44140625" style="10" customWidth="1"/>
    <col min="9026" max="9026" width="10" style="10" customWidth="1"/>
    <col min="9027" max="9027" width="1.44140625" style="10" customWidth="1"/>
    <col min="9028" max="9028" width="10" style="10" customWidth="1"/>
    <col min="9029" max="9029" width="1.44140625" style="10" customWidth="1"/>
    <col min="9030" max="9030" width="10" style="10" customWidth="1"/>
    <col min="9031" max="9031" width="1.44140625" style="10" customWidth="1"/>
    <col min="9032" max="9032" width="10" style="10" customWidth="1"/>
    <col min="9033" max="9033" width="1.44140625" style="10" customWidth="1"/>
    <col min="9034" max="9034" width="10" style="10" customWidth="1"/>
    <col min="9035" max="9216" width="6.88671875" style="10"/>
    <col min="9217" max="9217" width="4.5546875" style="10" customWidth="1"/>
    <col min="9218" max="9218" width="2.21875" style="10" customWidth="1"/>
    <col min="9219" max="9219" width="17.77734375" style="10" customWidth="1"/>
    <col min="9220" max="9220" width="2.21875" style="10" customWidth="1"/>
    <col min="9221" max="9221" width="12.33203125" style="10" customWidth="1"/>
    <col min="9222" max="9222" width="1.44140625" style="10" customWidth="1"/>
    <col min="9223" max="9223" width="8.44140625" style="10" customWidth="1"/>
    <col min="9224" max="9224" width="1.44140625" style="10" customWidth="1"/>
    <col min="9225" max="9225" width="8.44140625" style="10" customWidth="1"/>
    <col min="9226" max="9226" width="2.21875" style="10" customWidth="1"/>
    <col min="9227" max="9227" width="12.33203125" style="10" customWidth="1"/>
    <col min="9228" max="9228" width="1.44140625" style="10" customWidth="1"/>
    <col min="9229" max="9229" width="8.44140625" style="10" customWidth="1"/>
    <col min="9230" max="9230" width="1.44140625" style="10" customWidth="1"/>
    <col min="9231" max="9231" width="8.44140625" style="10" customWidth="1"/>
    <col min="9232" max="9232" width="2.21875" style="10" customWidth="1"/>
    <col min="9233" max="9233" width="12.33203125" style="10" customWidth="1"/>
    <col min="9234" max="9234" width="1.44140625" style="10" customWidth="1"/>
    <col min="9235" max="9235" width="8.44140625" style="10" customWidth="1"/>
    <col min="9236" max="9236" width="1.44140625" style="10" customWidth="1"/>
    <col min="9237" max="9237" width="8.44140625" style="10" customWidth="1"/>
    <col min="9238" max="9238" width="2.21875" style="10" customWidth="1"/>
    <col min="9239" max="9239" width="12.33203125" style="10" customWidth="1"/>
    <col min="9240" max="9240" width="1.44140625" style="10" customWidth="1"/>
    <col min="9241" max="9241" width="8.44140625" style="10" customWidth="1"/>
    <col min="9242" max="9242" width="1.44140625" style="10" customWidth="1"/>
    <col min="9243" max="9243" width="8.44140625" style="10" customWidth="1"/>
    <col min="9244" max="9245" width="1.44140625" style="10" customWidth="1"/>
    <col min="9246" max="9246" width="10.44140625" style="10" customWidth="1"/>
    <col min="9247" max="9247" width="1.44140625" style="10" customWidth="1"/>
    <col min="9248" max="9248" width="6.88671875" style="10"/>
    <col min="9249" max="9249" width="1.44140625" style="10" customWidth="1"/>
    <col min="9250" max="9250" width="6.88671875" style="10"/>
    <col min="9251" max="9251" width="1.44140625" style="10" customWidth="1"/>
    <col min="9252" max="9252" width="9.21875" style="10" customWidth="1"/>
    <col min="9253" max="9253" width="1.44140625" style="10" customWidth="1"/>
    <col min="9254" max="9254" width="6.88671875" style="10"/>
    <col min="9255" max="9255" width="1.44140625" style="10" customWidth="1"/>
    <col min="9256" max="9256" width="7.109375" style="10" customWidth="1"/>
    <col min="9257" max="9257" width="1.44140625" style="10" customWidth="1"/>
    <col min="9258" max="9258" width="12.44140625" style="10" customWidth="1"/>
    <col min="9259" max="9259" width="1.109375" style="10" customWidth="1"/>
    <col min="9260" max="9260" width="11.6640625" style="10" customWidth="1"/>
    <col min="9261" max="9261" width="1.44140625" style="10" customWidth="1"/>
    <col min="9262" max="9262" width="7.33203125" style="10" customWidth="1"/>
    <col min="9263" max="9263" width="1.44140625" style="10" customWidth="1"/>
    <col min="9264" max="9264" width="11.88671875" style="10" customWidth="1"/>
    <col min="9265" max="9265" width="1.44140625" style="10" customWidth="1"/>
    <col min="9266" max="9266" width="7.6640625" style="10" customWidth="1"/>
    <col min="9267" max="9267" width="1.109375" style="10" customWidth="1"/>
    <col min="9268" max="9268" width="10.6640625" style="10" customWidth="1"/>
    <col min="9269" max="9269" width="1.44140625" style="10" customWidth="1"/>
    <col min="9270" max="9270" width="7.6640625" style="10" customWidth="1"/>
    <col min="9271" max="9271" width="0.88671875" style="10" customWidth="1"/>
    <col min="9272" max="9272" width="10.44140625" style="10" customWidth="1"/>
    <col min="9273" max="9273" width="1.44140625" style="10" customWidth="1"/>
    <col min="9274" max="9274" width="10" style="10" customWidth="1"/>
    <col min="9275" max="9275" width="1.44140625" style="10" customWidth="1"/>
    <col min="9276" max="9276" width="3.77734375" style="10" customWidth="1"/>
    <col min="9277" max="9277" width="1.44140625" style="10" customWidth="1"/>
    <col min="9278" max="9278" width="10" style="10" customWidth="1"/>
    <col min="9279" max="9279" width="1.44140625" style="10" customWidth="1"/>
    <col min="9280" max="9280" width="10" style="10" customWidth="1"/>
    <col min="9281" max="9281" width="1.44140625" style="10" customWidth="1"/>
    <col min="9282" max="9282" width="10" style="10" customWidth="1"/>
    <col min="9283" max="9283" width="1.44140625" style="10" customWidth="1"/>
    <col min="9284" max="9284" width="10" style="10" customWidth="1"/>
    <col min="9285" max="9285" width="1.44140625" style="10" customWidth="1"/>
    <col min="9286" max="9286" width="10" style="10" customWidth="1"/>
    <col min="9287" max="9287" width="1.44140625" style="10" customWidth="1"/>
    <col min="9288" max="9288" width="10" style="10" customWidth="1"/>
    <col min="9289" max="9289" width="1.44140625" style="10" customWidth="1"/>
    <col min="9290" max="9290" width="10" style="10" customWidth="1"/>
    <col min="9291" max="9472" width="6.88671875" style="10"/>
    <col min="9473" max="9473" width="4.5546875" style="10" customWidth="1"/>
    <col min="9474" max="9474" width="2.21875" style="10" customWidth="1"/>
    <col min="9475" max="9475" width="17.77734375" style="10" customWidth="1"/>
    <col min="9476" max="9476" width="2.21875" style="10" customWidth="1"/>
    <col min="9477" max="9477" width="12.33203125" style="10" customWidth="1"/>
    <col min="9478" max="9478" width="1.44140625" style="10" customWidth="1"/>
    <col min="9479" max="9479" width="8.44140625" style="10" customWidth="1"/>
    <col min="9480" max="9480" width="1.44140625" style="10" customWidth="1"/>
    <col min="9481" max="9481" width="8.44140625" style="10" customWidth="1"/>
    <col min="9482" max="9482" width="2.21875" style="10" customWidth="1"/>
    <col min="9483" max="9483" width="12.33203125" style="10" customWidth="1"/>
    <col min="9484" max="9484" width="1.44140625" style="10" customWidth="1"/>
    <col min="9485" max="9485" width="8.44140625" style="10" customWidth="1"/>
    <col min="9486" max="9486" width="1.44140625" style="10" customWidth="1"/>
    <col min="9487" max="9487" width="8.44140625" style="10" customWidth="1"/>
    <col min="9488" max="9488" width="2.21875" style="10" customWidth="1"/>
    <col min="9489" max="9489" width="12.33203125" style="10" customWidth="1"/>
    <col min="9490" max="9490" width="1.44140625" style="10" customWidth="1"/>
    <col min="9491" max="9491" width="8.44140625" style="10" customWidth="1"/>
    <col min="9492" max="9492" width="1.44140625" style="10" customWidth="1"/>
    <col min="9493" max="9493" width="8.44140625" style="10" customWidth="1"/>
    <col min="9494" max="9494" width="2.21875" style="10" customWidth="1"/>
    <col min="9495" max="9495" width="12.33203125" style="10" customWidth="1"/>
    <col min="9496" max="9496" width="1.44140625" style="10" customWidth="1"/>
    <col min="9497" max="9497" width="8.44140625" style="10" customWidth="1"/>
    <col min="9498" max="9498" width="1.44140625" style="10" customWidth="1"/>
    <col min="9499" max="9499" width="8.44140625" style="10" customWidth="1"/>
    <col min="9500" max="9501" width="1.44140625" style="10" customWidth="1"/>
    <col min="9502" max="9502" width="10.44140625" style="10" customWidth="1"/>
    <col min="9503" max="9503" width="1.44140625" style="10" customWidth="1"/>
    <col min="9504" max="9504" width="6.88671875" style="10"/>
    <col min="9505" max="9505" width="1.44140625" style="10" customWidth="1"/>
    <col min="9506" max="9506" width="6.88671875" style="10"/>
    <col min="9507" max="9507" width="1.44140625" style="10" customWidth="1"/>
    <col min="9508" max="9508" width="9.21875" style="10" customWidth="1"/>
    <col min="9509" max="9509" width="1.44140625" style="10" customWidth="1"/>
    <col min="9510" max="9510" width="6.88671875" style="10"/>
    <col min="9511" max="9511" width="1.44140625" style="10" customWidth="1"/>
    <col min="9512" max="9512" width="7.109375" style="10" customWidth="1"/>
    <col min="9513" max="9513" width="1.44140625" style="10" customWidth="1"/>
    <col min="9514" max="9514" width="12.44140625" style="10" customWidth="1"/>
    <col min="9515" max="9515" width="1.109375" style="10" customWidth="1"/>
    <col min="9516" max="9516" width="11.6640625" style="10" customWidth="1"/>
    <col min="9517" max="9517" width="1.44140625" style="10" customWidth="1"/>
    <col min="9518" max="9518" width="7.33203125" style="10" customWidth="1"/>
    <col min="9519" max="9519" width="1.44140625" style="10" customWidth="1"/>
    <col min="9520" max="9520" width="11.88671875" style="10" customWidth="1"/>
    <col min="9521" max="9521" width="1.44140625" style="10" customWidth="1"/>
    <col min="9522" max="9522" width="7.6640625" style="10" customWidth="1"/>
    <col min="9523" max="9523" width="1.109375" style="10" customWidth="1"/>
    <col min="9524" max="9524" width="10.6640625" style="10" customWidth="1"/>
    <col min="9525" max="9525" width="1.44140625" style="10" customWidth="1"/>
    <col min="9526" max="9526" width="7.6640625" style="10" customWidth="1"/>
    <col min="9527" max="9527" width="0.88671875" style="10" customWidth="1"/>
    <col min="9528" max="9528" width="10.44140625" style="10" customWidth="1"/>
    <col min="9529" max="9529" width="1.44140625" style="10" customWidth="1"/>
    <col min="9530" max="9530" width="10" style="10" customWidth="1"/>
    <col min="9531" max="9531" width="1.44140625" style="10" customWidth="1"/>
    <col min="9532" max="9532" width="3.77734375" style="10" customWidth="1"/>
    <col min="9533" max="9533" width="1.44140625" style="10" customWidth="1"/>
    <col min="9534" max="9534" width="10" style="10" customWidth="1"/>
    <col min="9535" max="9535" width="1.44140625" style="10" customWidth="1"/>
    <col min="9536" max="9536" width="10" style="10" customWidth="1"/>
    <col min="9537" max="9537" width="1.44140625" style="10" customWidth="1"/>
    <col min="9538" max="9538" width="10" style="10" customWidth="1"/>
    <col min="9539" max="9539" width="1.44140625" style="10" customWidth="1"/>
    <col min="9540" max="9540" width="10" style="10" customWidth="1"/>
    <col min="9541" max="9541" width="1.44140625" style="10" customWidth="1"/>
    <col min="9542" max="9542" width="10" style="10" customWidth="1"/>
    <col min="9543" max="9543" width="1.44140625" style="10" customWidth="1"/>
    <col min="9544" max="9544" width="10" style="10" customWidth="1"/>
    <col min="9545" max="9545" width="1.44140625" style="10" customWidth="1"/>
    <col min="9546" max="9546" width="10" style="10" customWidth="1"/>
    <col min="9547" max="9728" width="6.88671875" style="10"/>
    <col min="9729" max="9729" width="4.5546875" style="10" customWidth="1"/>
    <col min="9730" max="9730" width="2.21875" style="10" customWidth="1"/>
    <col min="9731" max="9731" width="17.77734375" style="10" customWidth="1"/>
    <col min="9732" max="9732" width="2.21875" style="10" customWidth="1"/>
    <col min="9733" max="9733" width="12.33203125" style="10" customWidth="1"/>
    <col min="9734" max="9734" width="1.44140625" style="10" customWidth="1"/>
    <col min="9735" max="9735" width="8.44140625" style="10" customWidth="1"/>
    <col min="9736" max="9736" width="1.44140625" style="10" customWidth="1"/>
    <col min="9737" max="9737" width="8.44140625" style="10" customWidth="1"/>
    <col min="9738" max="9738" width="2.21875" style="10" customWidth="1"/>
    <col min="9739" max="9739" width="12.33203125" style="10" customWidth="1"/>
    <col min="9740" max="9740" width="1.44140625" style="10" customWidth="1"/>
    <col min="9741" max="9741" width="8.44140625" style="10" customWidth="1"/>
    <col min="9742" max="9742" width="1.44140625" style="10" customWidth="1"/>
    <col min="9743" max="9743" width="8.44140625" style="10" customWidth="1"/>
    <col min="9744" max="9744" width="2.21875" style="10" customWidth="1"/>
    <col min="9745" max="9745" width="12.33203125" style="10" customWidth="1"/>
    <col min="9746" max="9746" width="1.44140625" style="10" customWidth="1"/>
    <col min="9747" max="9747" width="8.44140625" style="10" customWidth="1"/>
    <col min="9748" max="9748" width="1.44140625" style="10" customWidth="1"/>
    <col min="9749" max="9749" width="8.44140625" style="10" customWidth="1"/>
    <col min="9750" max="9750" width="2.21875" style="10" customWidth="1"/>
    <col min="9751" max="9751" width="12.33203125" style="10" customWidth="1"/>
    <col min="9752" max="9752" width="1.44140625" style="10" customWidth="1"/>
    <col min="9753" max="9753" width="8.44140625" style="10" customWidth="1"/>
    <col min="9754" max="9754" width="1.44140625" style="10" customWidth="1"/>
    <col min="9755" max="9755" width="8.44140625" style="10" customWidth="1"/>
    <col min="9756" max="9757" width="1.44140625" style="10" customWidth="1"/>
    <col min="9758" max="9758" width="10.44140625" style="10" customWidth="1"/>
    <col min="9759" max="9759" width="1.44140625" style="10" customWidth="1"/>
    <col min="9760" max="9760" width="6.88671875" style="10"/>
    <col min="9761" max="9761" width="1.44140625" style="10" customWidth="1"/>
    <col min="9762" max="9762" width="6.88671875" style="10"/>
    <col min="9763" max="9763" width="1.44140625" style="10" customWidth="1"/>
    <col min="9764" max="9764" width="9.21875" style="10" customWidth="1"/>
    <col min="9765" max="9765" width="1.44140625" style="10" customWidth="1"/>
    <col min="9766" max="9766" width="6.88671875" style="10"/>
    <col min="9767" max="9767" width="1.44140625" style="10" customWidth="1"/>
    <col min="9768" max="9768" width="7.109375" style="10" customWidth="1"/>
    <col min="9769" max="9769" width="1.44140625" style="10" customWidth="1"/>
    <col min="9770" max="9770" width="12.44140625" style="10" customWidth="1"/>
    <col min="9771" max="9771" width="1.109375" style="10" customWidth="1"/>
    <col min="9772" max="9772" width="11.6640625" style="10" customWidth="1"/>
    <col min="9773" max="9773" width="1.44140625" style="10" customWidth="1"/>
    <col min="9774" max="9774" width="7.33203125" style="10" customWidth="1"/>
    <col min="9775" max="9775" width="1.44140625" style="10" customWidth="1"/>
    <col min="9776" max="9776" width="11.88671875" style="10" customWidth="1"/>
    <col min="9777" max="9777" width="1.44140625" style="10" customWidth="1"/>
    <col min="9778" max="9778" width="7.6640625" style="10" customWidth="1"/>
    <col min="9779" max="9779" width="1.109375" style="10" customWidth="1"/>
    <col min="9780" max="9780" width="10.6640625" style="10" customWidth="1"/>
    <col min="9781" max="9781" width="1.44140625" style="10" customWidth="1"/>
    <col min="9782" max="9782" width="7.6640625" style="10" customWidth="1"/>
    <col min="9783" max="9783" width="0.88671875" style="10" customWidth="1"/>
    <col min="9784" max="9784" width="10.44140625" style="10" customWidth="1"/>
    <col min="9785" max="9785" width="1.44140625" style="10" customWidth="1"/>
    <col min="9786" max="9786" width="10" style="10" customWidth="1"/>
    <col min="9787" max="9787" width="1.44140625" style="10" customWidth="1"/>
    <col min="9788" max="9788" width="3.77734375" style="10" customWidth="1"/>
    <col min="9789" max="9789" width="1.44140625" style="10" customWidth="1"/>
    <col min="9790" max="9790" width="10" style="10" customWidth="1"/>
    <col min="9791" max="9791" width="1.44140625" style="10" customWidth="1"/>
    <col min="9792" max="9792" width="10" style="10" customWidth="1"/>
    <col min="9793" max="9793" width="1.44140625" style="10" customWidth="1"/>
    <col min="9794" max="9794" width="10" style="10" customWidth="1"/>
    <col min="9795" max="9795" width="1.44140625" style="10" customWidth="1"/>
    <col min="9796" max="9796" width="10" style="10" customWidth="1"/>
    <col min="9797" max="9797" width="1.44140625" style="10" customWidth="1"/>
    <col min="9798" max="9798" width="10" style="10" customWidth="1"/>
    <col min="9799" max="9799" width="1.44140625" style="10" customWidth="1"/>
    <col min="9800" max="9800" width="10" style="10" customWidth="1"/>
    <col min="9801" max="9801" width="1.44140625" style="10" customWidth="1"/>
    <col min="9802" max="9802" width="10" style="10" customWidth="1"/>
    <col min="9803" max="9984" width="6.88671875" style="10"/>
    <col min="9985" max="9985" width="4.5546875" style="10" customWidth="1"/>
    <col min="9986" max="9986" width="2.21875" style="10" customWidth="1"/>
    <col min="9987" max="9987" width="17.77734375" style="10" customWidth="1"/>
    <col min="9988" max="9988" width="2.21875" style="10" customWidth="1"/>
    <col min="9989" max="9989" width="12.33203125" style="10" customWidth="1"/>
    <col min="9990" max="9990" width="1.44140625" style="10" customWidth="1"/>
    <col min="9991" max="9991" width="8.44140625" style="10" customWidth="1"/>
    <col min="9992" max="9992" width="1.44140625" style="10" customWidth="1"/>
    <col min="9993" max="9993" width="8.44140625" style="10" customWidth="1"/>
    <col min="9994" max="9994" width="2.21875" style="10" customWidth="1"/>
    <col min="9995" max="9995" width="12.33203125" style="10" customWidth="1"/>
    <col min="9996" max="9996" width="1.44140625" style="10" customWidth="1"/>
    <col min="9997" max="9997" width="8.44140625" style="10" customWidth="1"/>
    <col min="9998" max="9998" width="1.44140625" style="10" customWidth="1"/>
    <col min="9999" max="9999" width="8.44140625" style="10" customWidth="1"/>
    <col min="10000" max="10000" width="2.21875" style="10" customWidth="1"/>
    <col min="10001" max="10001" width="12.33203125" style="10" customWidth="1"/>
    <col min="10002" max="10002" width="1.44140625" style="10" customWidth="1"/>
    <col min="10003" max="10003" width="8.44140625" style="10" customWidth="1"/>
    <col min="10004" max="10004" width="1.44140625" style="10" customWidth="1"/>
    <col min="10005" max="10005" width="8.44140625" style="10" customWidth="1"/>
    <col min="10006" max="10006" width="2.21875" style="10" customWidth="1"/>
    <col min="10007" max="10007" width="12.33203125" style="10" customWidth="1"/>
    <col min="10008" max="10008" width="1.44140625" style="10" customWidth="1"/>
    <col min="10009" max="10009" width="8.44140625" style="10" customWidth="1"/>
    <col min="10010" max="10010" width="1.44140625" style="10" customWidth="1"/>
    <col min="10011" max="10011" width="8.44140625" style="10" customWidth="1"/>
    <col min="10012" max="10013" width="1.44140625" style="10" customWidth="1"/>
    <col min="10014" max="10014" width="10.44140625" style="10" customWidth="1"/>
    <col min="10015" max="10015" width="1.44140625" style="10" customWidth="1"/>
    <col min="10016" max="10016" width="6.88671875" style="10"/>
    <col min="10017" max="10017" width="1.44140625" style="10" customWidth="1"/>
    <col min="10018" max="10018" width="6.88671875" style="10"/>
    <col min="10019" max="10019" width="1.44140625" style="10" customWidth="1"/>
    <col min="10020" max="10020" width="9.21875" style="10" customWidth="1"/>
    <col min="10021" max="10021" width="1.44140625" style="10" customWidth="1"/>
    <col min="10022" max="10022" width="6.88671875" style="10"/>
    <col min="10023" max="10023" width="1.44140625" style="10" customWidth="1"/>
    <col min="10024" max="10024" width="7.109375" style="10" customWidth="1"/>
    <col min="10025" max="10025" width="1.44140625" style="10" customWidth="1"/>
    <col min="10026" max="10026" width="12.44140625" style="10" customWidth="1"/>
    <col min="10027" max="10027" width="1.109375" style="10" customWidth="1"/>
    <col min="10028" max="10028" width="11.6640625" style="10" customWidth="1"/>
    <col min="10029" max="10029" width="1.44140625" style="10" customWidth="1"/>
    <col min="10030" max="10030" width="7.33203125" style="10" customWidth="1"/>
    <col min="10031" max="10031" width="1.44140625" style="10" customWidth="1"/>
    <col min="10032" max="10032" width="11.88671875" style="10" customWidth="1"/>
    <col min="10033" max="10033" width="1.44140625" style="10" customWidth="1"/>
    <col min="10034" max="10034" width="7.6640625" style="10" customWidth="1"/>
    <col min="10035" max="10035" width="1.109375" style="10" customWidth="1"/>
    <col min="10036" max="10036" width="10.6640625" style="10" customWidth="1"/>
    <col min="10037" max="10037" width="1.44140625" style="10" customWidth="1"/>
    <col min="10038" max="10038" width="7.6640625" style="10" customWidth="1"/>
    <col min="10039" max="10039" width="0.88671875" style="10" customWidth="1"/>
    <col min="10040" max="10040" width="10.44140625" style="10" customWidth="1"/>
    <col min="10041" max="10041" width="1.44140625" style="10" customWidth="1"/>
    <col min="10042" max="10042" width="10" style="10" customWidth="1"/>
    <col min="10043" max="10043" width="1.44140625" style="10" customWidth="1"/>
    <col min="10044" max="10044" width="3.77734375" style="10" customWidth="1"/>
    <col min="10045" max="10045" width="1.44140625" style="10" customWidth="1"/>
    <col min="10046" max="10046" width="10" style="10" customWidth="1"/>
    <col min="10047" max="10047" width="1.44140625" style="10" customWidth="1"/>
    <col min="10048" max="10048" width="10" style="10" customWidth="1"/>
    <col min="10049" max="10049" width="1.44140625" style="10" customWidth="1"/>
    <col min="10050" max="10050" width="10" style="10" customWidth="1"/>
    <col min="10051" max="10051" width="1.44140625" style="10" customWidth="1"/>
    <col min="10052" max="10052" width="10" style="10" customWidth="1"/>
    <col min="10053" max="10053" width="1.44140625" style="10" customWidth="1"/>
    <col min="10054" max="10054" width="10" style="10" customWidth="1"/>
    <col min="10055" max="10055" width="1.44140625" style="10" customWidth="1"/>
    <col min="10056" max="10056" width="10" style="10" customWidth="1"/>
    <col min="10057" max="10057" width="1.44140625" style="10" customWidth="1"/>
    <col min="10058" max="10058" width="10" style="10" customWidth="1"/>
    <col min="10059" max="10240" width="6.88671875" style="10"/>
    <col min="10241" max="10241" width="4.5546875" style="10" customWidth="1"/>
    <col min="10242" max="10242" width="2.21875" style="10" customWidth="1"/>
    <col min="10243" max="10243" width="17.77734375" style="10" customWidth="1"/>
    <col min="10244" max="10244" width="2.21875" style="10" customWidth="1"/>
    <col min="10245" max="10245" width="12.33203125" style="10" customWidth="1"/>
    <col min="10246" max="10246" width="1.44140625" style="10" customWidth="1"/>
    <col min="10247" max="10247" width="8.44140625" style="10" customWidth="1"/>
    <col min="10248" max="10248" width="1.44140625" style="10" customWidth="1"/>
    <col min="10249" max="10249" width="8.44140625" style="10" customWidth="1"/>
    <col min="10250" max="10250" width="2.21875" style="10" customWidth="1"/>
    <col min="10251" max="10251" width="12.33203125" style="10" customWidth="1"/>
    <col min="10252" max="10252" width="1.44140625" style="10" customWidth="1"/>
    <col min="10253" max="10253" width="8.44140625" style="10" customWidth="1"/>
    <col min="10254" max="10254" width="1.44140625" style="10" customWidth="1"/>
    <col min="10255" max="10255" width="8.44140625" style="10" customWidth="1"/>
    <col min="10256" max="10256" width="2.21875" style="10" customWidth="1"/>
    <col min="10257" max="10257" width="12.33203125" style="10" customWidth="1"/>
    <col min="10258" max="10258" width="1.44140625" style="10" customWidth="1"/>
    <col min="10259" max="10259" width="8.44140625" style="10" customWidth="1"/>
    <col min="10260" max="10260" width="1.44140625" style="10" customWidth="1"/>
    <col min="10261" max="10261" width="8.44140625" style="10" customWidth="1"/>
    <col min="10262" max="10262" width="2.21875" style="10" customWidth="1"/>
    <col min="10263" max="10263" width="12.33203125" style="10" customWidth="1"/>
    <col min="10264" max="10264" width="1.44140625" style="10" customWidth="1"/>
    <col min="10265" max="10265" width="8.44140625" style="10" customWidth="1"/>
    <col min="10266" max="10266" width="1.44140625" style="10" customWidth="1"/>
    <col min="10267" max="10267" width="8.44140625" style="10" customWidth="1"/>
    <col min="10268" max="10269" width="1.44140625" style="10" customWidth="1"/>
    <col min="10270" max="10270" width="10.44140625" style="10" customWidth="1"/>
    <col min="10271" max="10271" width="1.44140625" style="10" customWidth="1"/>
    <col min="10272" max="10272" width="6.88671875" style="10"/>
    <col min="10273" max="10273" width="1.44140625" style="10" customWidth="1"/>
    <col min="10274" max="10274" width="6.88671875" style="10"/>
    <col min="10275" max="10275" width="1.44140625" style="10" customWidth="1"/>
    <col min="10276" max="10276" width="9.21875" style="10" customWidth="1"/>
    <col min="10277" max="10277" width="1.44140625" style="10" customWidth="1"/>
    <col min="10278" max="10278" width="6.88671875" style="10"/>
    <col min="10279" max="10279" width="1.44140625" style="10" customWidth="1"/>
    <col min="10280" max="10280" width="7.109375" style="10" customWidth="1"/>
    <col min="10281" max="10281" width="1.44140625" style="10" customWidth="1"/>
    <col min="10282" max="10282" width="12.44140625" style="10" customWidth="1"/>
    <col min="10283" max="10283" width="1.109375" style="10" customWidth="1"/>
    <col min="10284" max="10284" width="11.6640625" style="10" customWidth="1"/>
    <col min="10285" max="10285" width="1.44140625" style="10" customWidth="1"/>
    <col min="10286" max="10286" width="7.33203125" style="10" customWidth="1"/>
    <col min="10287" max="10287" width="1.44140625" style="10" customWidth="1"/>
    <col min="10288" max="10288" width="11.88671875" style="10" customWidth="1"/>
    <col min="10289" max="10289" width="1.44140625" style="10" customWidth="1"/>
    <col min="10290" max="10290" width="7.6640625" style="10" customWidth="1"/>
    <col min="10291" max="10291" width="1.109375" style="10" customWidth="1"/>
    <col min="10292" max="10292" width="10.6640625" style="10" customWidth="1"/>
    <col min="10293" max="10293" width="1.44140625" style="10" customWidth="1"/>
    <col min="10294" max="10294" width="7.6640625" style="10" customWidth="1"/>
    <col min="10295" max="10295" width="0.88671875" style="10" customWidth="1"/>
    <col min="10296" max="10296" width="10.44140625" style="10" customWidth="1"/>
    <col min="10297" max="10297" width="1.44140625" style="10" customWidth="1"/>
    <col min="10298" max="10298" width="10" style="10" customWidth="1"/>
    <col min="10299" max="10299" width="1.44140625" style="10" customWidth="1"/>
    <col min="10300" max="10300" width="3.77734375" style="10" customWidth="1"/>
    <col min="10301" max="10301" width="1.44140625" style="10" customWidth="1"/>
    <col min="10302" max="10302" width="10" style="10" customWidth="1"/>
    <col min="10303" max="10303" width="1.44140625" style="10" customWidth="1"/>
    <col min="10304" max="10304" width="10" style="10" customWidth="1"/>
    <col min="10305" max="10305" width="1.44140625" style="10" customWidth="1"/>
    <col min="10306" max="10306" width="10" style="10" customWidth="1"/>
    <col min="10307" max="10307" width="1.44140625" style="10" customWidth="1"/>
    <col min="10308" max="10308" width="10" style="10" customWidth="1"/>
    <col min="10309" max="10309" width="1.44140625" style="10" customWidth="1"/>
    <col min="10310" max="10310" width="10" style="10" customWidth="1"/>
    <col min="10311" max="10311" width="1.44140625" style="10" customWidth="1"/>
    <col min="10312" max="10312" width="10" style="10" customWidth="1"/>
    <col min="10313" max="10313" width="1.44140625" style="10" customWidth="1"/>
    <col min="10314" max="10314" width="10" style="10" customWidth="1"/>
    <col min="10315" max="10496" width="6.88671875" style="10"/>
    <col min="10497" max="10497" width="4.5546875" style="10" customWidth="1"/>
    <col min="10498" max="10498" width="2.21875" style="10" customWidth="1"/>
    <col min="10499" max="10499" width="17.77734375" style="10" customWidth="1"/>
    <col min="10500" max="10500" width="2.21875" style="10" customWidth="1"/>
    <col min="10501" max="10501" width="12.33203125" style="10" customWidth="1"/>
    <col min="10502" max="10502" width="1.44140625" style="10" customWidth="1"/>
    <col min="10503" max="10503" width="8.44140625" style="10" customWidth="1"/>
    <col min="10504" max="10504" width="1.44140625" style="10" customWidth="1"/>
    <col min="10505" max="10505" width="8.44140625" style="10" customWidth="1"/>
    <col min="10506" max="10506" width="2.21875" style="10" customWidth="1"/>
    <col min="10507" max="10507" width="12.33203125" style="10" customWidth="1"/>
    <col min="10508" max="10508" width="1.44140625" style="10" customWidth="1"/>
    <col min="10509" max="10509" width="8.44140625" style="10" customWidth="1"/>
    <col min="10510" max="10510" width="1.44140625" style="10" customWidth="1"/>
    <col min="10511" max="10511" width="8.44140625" style="10" customWidth="1"/>
    <col min="10512" max="10512" width="2.21875" style="10" customWidth="1"/>
    <col min="10513" max="10513" width="12.33203125" style="10" customWidth="1"/>
    <col min="10514" max="10514" width="1.44140625" style="10" customWidth="1"/>
    <col min="10515" max="10515" width="8.44140625" style="10" customWidth="1"/>
    <col min="10516" max="10516" width="1.44140625" style="10" customWidth="1"/>
    <col min="10517" max="10517" width="8.44140625" style="10" customWidth="1"/>
    <col min="10518" max="10518" width="2.21875" style="10" customWidth="1"/>
    <col min="10519" max="10519" width="12.33203125" style="10" customWidth="1"/>
    <col min="10520" max="10520" width="1.44140625" style="10" customWidth="1"/>
    <col min="10521" max="10521" width="8.44140625" style="10" customWidth="1"/>
    <col min="10522" max="10522" width="1.44140625" style="10" customWidth="1"/>
    <col min="10523" max="10523" width="8.44140625" style="10" customWidth="1"/>
    <col min="10524" max="10525" width="1.44140625" style="10" customWidth="1"/>
    <col min="10526" max="10526" width="10.44140625" style="10" customWidth="1"/>
    <col min="10527" max="10527" width="1.44140625" style="10" customWidth="1"/>
    <col min="10528" max="10528" width="6.88671875" style="10"/>
    <col min="10529" max="10529" width="1.44140625" style="10" customWidth="1"/>
    <col min="10530" max="10530" width="6.88671875" style="10"/>
    <col min="10531" max="10531" width="1.44140625" style="10" customWidth="1"/>
    <col min="10532" max="10532" width="9.21875" style="10" customWidth="1"/>
    <col min="10533" max="10533" width="1.44140625" style="10" customWidth="1"/>
    <col min="10534" max="10534" width="6.88671875" style="10"/>
    <col min="10535" max="10535" width="1.44140625" style="10" customWidth="1"/>
    <col min="10536" max="10536" width="7.109375" style="10" customWidth="1"/>
    <col min="10537" max="10537" width="1.44140625" style="10" customWidth="1"/>
    <col min="10538" max="10538" width="12.44140625" style="10" customWidth="1"/>
    <col min="10539" max="10539" width="1.109375" style="10" customWidth="1"/>
    <col min="10540" max="10540" width="11.6640625" style="10" customWidth="1"/>
    <col min="10541" max="10541" width="1.44140625" style="10" customWidth="1"/>
    <col min="10542" max="10542" width="7.33203125" style="10" customWidth="1"/>
    <col min="10543" max="10543" width="1.44140625" style="10" customWidth="1"/>
    <col min="10544" max="10544" width="11.88671875" style="10" customWidth="1"/>
    <col min="10545" max="10545" width="1.44140625" style="10" customWidth="1"/>
    <col min="10546" max="10546" width="7.6640625" style="10" customWidth="1"/>
    <col min="10547" max="10547" width="1.109375" style="10" customWidth="1"/>
    <col min="10548" max="10548" width="10.6640625" style="10" customWidth="1"/>
    <col min="10549" max="10549" width="1.44140625" style="10" customWidth="1"/>
    <col min="10550" max="10550" width="7.6640625" style="10" customWidth="1"/>
    <col min="10551" max="10551" width="0.88671875" style="10" customWidth="1"/>
    <col min="10552" max="10552" width="10.44140625" style="10" customWidth="1"/>
    <col min="10553" max="10553" width="1.44140625" style="10" customWidth="1"/>
    <col min="10554" max="10554" width="10" style="10" customWidth="1"/>
    <col min="10555" max="10555" width="1.44140625" style="10" customWidth="1"/>
    <col min="10556" max="10556" width="3.77734375" style="10" customWidth="1"/>
    <col min="10557" max="10557" width="1.44140625" style="10" customWidth="1"/>
    <col min="10558" max="10558" width="10" style="10" customWidth="1"/>
    <col min="10559" max="10559" width="1.44140625" style="10" customWidth="1"/>
    <col min="10560" max="10560" width="10" style="10" customWidth="1"/>
    <col min="10561" max="10561" width="1.44140625" style="10" customWidth="1"/>
    <col min="10562" max="10562" width="10" style="10" customWidth="1"/>
    <col min="10563" max="10563" width="1.44140625" style="10" customWidth="1"/>
    <col min="10564" max="10564" width="10" style="10" customWidth="1"/>
    <col min="10565" max="10565" width="1.44140625" style="10" customWidth="1"/>
    <col min="10566" max="10566" width="10" style="10" customWidth="1"/>
    <col min="10567" max="10567" width="1.44140625" style="10" customWidth="1"/>
    <col min="10568" max="10568" width="10" style="10" customWidth="1"/>
    <col min="10569" max="10569" width="1.44140625" style="10" customWidth="1"/>
    <col min="10570" max="10570" width="10" style="10" customWidth="1"/>
    <col min="10571" max="10752" width="6.88671875" style="10"/>
    <col min="10753" max="10753" width="4.5546875" style="10" customWidth="1"/>
    <col min="10754" max="10754" width="2.21875" style="10" customWidth="1"/>
    <col min="10755" max="10755" width="17.77734375" style="10" customWidth="1"/>
    <col min="10756" max="10756" width="2.21875" style="10" customWidth="1"/>
    <col min="10757" max="10757" width="12.33203125" style="10" customWidth="1"/>
    <col min="10758" max="10758" width="1.44140625" style="10" customWidth="1"/>
    <col min="10759" max="10759" width="8.44140625" style="10" customWidth="1"/>
    <col min="10760" max="10760" width="1.44140625" style="10" customWidth="1"/>
    <col min="10761" max="10761" width="8.44140625" style="10" customWidth="1"/>
    <col min="10762" max="10762" width="2.21875" style="10" customWidth="1"/>
    <col min="10763" max="10763" width="12.33203125" style="10" customWidth="1"/>
    <col min="10764" max="10764" width="1.44140625" style="10" customWidth="1"/>
    <col min="10765" max="10765" width="8.44140625" style="10" customWidth="1"/>
    <col min="10766" max="10766" width="1.44140625" style="10" customWidth="1"/>
    <col min="10767" max="10767" width="8.44140625" style="10" customWidth="1"/>
    <col min="10768" max="10768" width="2.21875" style="10" customWidth="1"/>
    <col min="10769" max="10769" width="12.33203125" style="10" customWidth="1"/>
    <col min="10770" max="10770" width="1.44140625" style="10" customWidth="1"/>
    <col min="10771" max="10771" width="8.44140625" style="10" customWidth="1"/>
    <col min="10772" max="10772" width="1.44140625" style="10" customWidth="1"/>
    <col min="10773" max="10773" width="8.44140625" style="10" customWidth="1"/>
    <col min="10774" max="10774" width="2.21875" style="10" customWidth="1"/>
    <col min="10775" max="10775" width="12.33203125" style="10" customWidth="1"/>
    <col min="10776" max="10776" width="1.44140625" style="10" customWidth="1"/>
    <col min="10777" max="10777" width="8.44140625" style="10" customWidth="1"/>
    <col min="10778" max="10778" width="1.44140625" style="10" customWidth="1"/>
    <col min="10779" max="10779" width="8.44140625" style="10" customWidth="1"/>
    <col min="10780" max="10781" width="1.44140625" style="10" customWidth="1"/>
    <col min="10782" max="10782" width="10.44140625" style="10" customWidth="1"/>
    <col min="10783" max="10783" width="1.44140625" style="10" customWidth="1"/>
    <col min="10784" max="10784" width="6.88671875" style="10"/>
    <col min="10785" max="10785" width="1.44140625" style="10" customWidth="1"/>
    <col min="10786" max="10786" width="6.88671875" style="10"/>
    <col min="10787" max="10787" width="1.44140625" style="10" customWidth="1"/>
    <col min="10788" max="10788" width="9.21875" style="10" customWidth="1"/>
    <col min="10789" max="10789" width="1.44140625" style="10" customWidth="1"/>
    <col min="10790" max="10790" width="6.88671875" style="10"/>
    <col min="10791" max="10791" width="1.44140625" style="10" customWidth="1"/>
    <col min="10792" max="10792" width="7.109375" style="10" customWidth="1"/>
    <col min="10793" max="10793" width="1.44140625" style="10" customWidth="1"/>
    <col min="10794" max="10794" width="12.44140625" style="10" customWidth="1"/>
    <col min="10795" max="10795" width="1.109375" style="10" customWidth="1"/>
    <col min="10796" max="10796" width="11.6640625" style="10" customWidth="1"/>
    <col min="10797" max="10797" width="1.44140625" style="10" customWidth="1"/>
    <col min="10798" max="10798" width="7.33203125" style="10" customWidth="1"/>
    <col min="10799" max="10799" width="1.44140625" style="10" customWidth="1"/>
    <col min="10800" max="10800" width="11.88671875" style="10" customWidth="1"/>
    <col min="10801" max="10801" width="1.44140625" style="10" customWidth="1"/>
    <col min="10802" max="10802" width="7.6640625" style="10" customWidth="1"/>
    <col min="10803" max="10803" width="1.109375" style="10" customWidth="1"/>
    <col min="10804" max="10804" width="10.6640625" style="10" customWidth="1"/>
    <col min="10805" max="10805" width="1.44140625" style="10" customWidth="1"/>
    <col min="10806" max="10806" width="7.6640625" style="10" customWidth="1"/>
    <col min="10807" max="10807" width="0.88671875" style="10" customWidth="1"/>
    <col min="10808" max="10808" width="10.44140625" style="10" customWidth="1"/>
    <col min="10809" max="10809" width="1.44140625" style="10" customWidth="1"/>
    <col min="10810" max="10810" width="10" style="10" customWidth="1"/>
    <col min="10811" max="10811" width="1.44140625" style="10" customWidth="1"/>
    <col min="10812" max="10812" width="3.77734375" style="10" customWidth="1"/>
    <col min="10813" max="10813" width="1.44140625" style="10" customWidth="1"/>
    <col min="10814" max="10814" width="10" style="10" customWidth="1"/>
    <col min="10815" max="10815" width="1.44140625" style="10" customWidth="1"/>
    <col min="10816" max="10816" width="10" style="10" customWidth="1"/>
    <col min="10817" max="10817" width="1.44140625" style="10" customWidth="1"/>
    <col min="10818" max="10818" width="10" style="10" customWidth="1"/>
    <col min="10819" max="10819" width="1.44140625" style="10" customWidth="1"/>
    <col min="10820" max="10820" width="10" style="10" customWidth="1"/>
    <col min="10821" max="10821" width="1.44140625" style="10" customWidth="1"/>
    <col min="10822" max="10822" width="10" style="10" customWidth="1"/>
    <col min="10823" max="10823" width="1.44140625" style="10" customWidth="1"/>
    <col min="10824" max="10824" width="10" style="10" customWidth="1"/>
    <col min="10825" max="10825" width="1.44140625" style="10" customWidth="1"/>
    <col min="10826" max="10826" width="10" style="10" customWidth="1"/>
    <col min="10827" max="11008" width="6.88671875" style="10"/>
    <col min="11009" max="11009" width="4.5546875" style="10" customWidth="1"/>
    <col min="11010" max="11010" width="2.21875" style="10" customWidth="1"/>
    <col min="11011" max="11011" width="17.77734375" style="10" customWidth="1"/>
    <col min="11012" max="11012" width="2.21875" style="10" customWidth="1"/>
    <col min="11013" max="11013" width="12.33203125" style="10" customWidth="1"/>
    <col min="11014" max="11014" width="1.44140625" style="10" customWidth="1"/>
    <col min="11015" max="11015" width="8.44140625" style="10" customWidth="1"/>
    <col min="11016" max="11016" width="1.44140625" style="10" customWidth="1"/>
    <col min="11017" max="11017" width="8.44140625" style="10" customWidth="1"/>
    <col min="11018" max="11018" width="2.21875" style="10" customWidth="1"/>
    <col min="11019" max="11019" width="12.33203125" style="10" customWidth="1"/>
    <col min="11020" max="11020" width="1.44140625" style="10" customWidth="1"/>
    <col min="11021" max="11021" width="8.44140625" style="10" customWidth="1"/>
    <col min="11022" max="11022" width="1.44140625" style="10" customWidth="1"/>
    <col min="11023" max="11023" width="8.44140625" style="10" customWidth="1"/>
    <col min="11024" max="11024" width="2.21875" style="10" customWidth="1"/>
    <col min="11025" max="11025" width="12.33203125" style="10" customWidth="1"/>
    <col min="11026" max="11026" width="1.44140625" style="10" customWidth="1"/>
    <col min="11027" max="11027" width="8.44140625" style="10" customWidth="1"/>
    <col min="11028" max="11028" width="1.44140625" style="10" customWidth="1"/>
    <col min="11029" max="11029" width="8.44140625" style="10" customWidth="1"/>
    <col min="11030" max="11030" width="2.21875" style="10" customWidth="1"/>
    <col min="11031" max="11031" width="12.33203125" style="10" customWidth="1"/>
    <col min="11032" max="11032" width="1.44140625" style="10" customWidth="1"/>
    <col min="11033" max="11033" width="8.44140625" style="10" customWidth="1"/>
    <col min="11034" max="11034" width="1.44140625" style="10" customWidth="1"/>
    <col min="11035" max="11035" width="8.44140625" style="10" customWidth="1"/>
    <col min="11036" max="11037" width="1.44140625" style="10" customWidth="1"/>
    <col min="11038" max="11038" width="10.44140625" style="10" customWidth="1"/>
    <col min="11039" max="11039" width="1.44140625" style="10" customWidth="1"/>
    <col min="11040" max="11040" width="6.88671875" style="10"/>
    <col min="11041" max="11041" width="1.44140625" style="10" customWidth="1"/>
    <col min="11042" max="11042" width="6.88671875" style="10"/>
    <col min="11043" max="11043" width="1.44140625" style="10" customWidth="1"/>
    <col min="11044" max="11044" width="9.21875" style="10" customWidth="1"/>
    <col min="11045" max="11045" width="1.44140625" style="10" customWidth="1"/>
    <col min="11046" max="11046" width="6.88671875" style="10"/>
    <col min="11047" max="11047" width="1.44140625" style="10" customWidth="1"/>
    <col min="11048" max="11048" width="7.109375" style="10" customWidth="1"/>
    <col min="11049" max="11049" width="1.44140625" style="10" customWidth="1"/>
    <col min="11050" max="11050" width="12.44140625" style="10" customWidth="1"/>
    <col min="11051" max="11051" width="1.109375" style="10" customWidth="1"/>
    <col min="11052" max="11052" width="11.6640625" style="10" customWidth="1"/>
    <col min="11053" max="11053" width="1.44140625" style="10" customWidth="1"/>
    <col min="11054" max="11054" width="7.33203125" style="10" customWidth="1"/>
    <col min="11055" max="11055" width="1.44140625" style="10" customWidth="1"/>
    <col min="11056" max="11056" width="11.88671875" style="10" customWidth="1"/>
    <col min="11057" max="11057" width="1.44140625" style="10" customWidth="1"/>
    <col min="11058" max="11058" width="7.6640625" style="10" customWidth="1"/>
    <col min="11059" max="11059" width="1.109375" style="10" customWidth="1"/>
    <col min="11060" max="11060" width="10.6640625" style="10" customWidth="1"/>
    <col min="11061" max="11061" width="1.44140625" style="10" customWidth="1"/>
    <col min="11062" max="11062" width="7.6640625" style="10" customWidth="1"/>
    <col min="11063" max="11063" width="0.88671875" style="10" customWidth="1"/>
    <col min="11064" max="11064" width="10.44140625" style="10" customWidth="1"/>
    <col min="11065" max="11065" width="1.44140625" style="10" customWidth="1"/>
    <col min="11066" max="11066" width="10" style="10" customWidth="1"/>
    <col min="11067" max="11067" width="1.44140625" style="10" customWidth="1"/>
    <col min="11068" max="11068" width="3.77734375" style="10" customWidth="1"/>
    <col min="11069" max="11069" width="1.44140625" style="10" customWidth="1"/>
    <col min="11070" max="11070" width="10" style="10" customWidth="1"/>
    <col min="11071" max="11071" width="1.44140625" style="10" customWidth="1"/>
    <col min="11072" max="11072" width="10" style="10" customWidth="1"/>
    <col min="11073" max="11073" width="1.44140625" style="10" customWidth="1"/>
    <col min="11074" max="11074" width="10" style="10" customWidth="1"/>
    <col min="11075" max="11075" width="1.44140625" style="10" customWidth="1"/>
    <col min="11076" max="11076" width="10" style="10" customWidth="1"/>
    <col min="11077" max="11077" width="1.44140625" style="10" customWidth="1"/>
    <col min="11078" max="11078" width="10" style="10" customWidth="1"/>
    <col min="11079" max="11079" width="1.44140625" style="10" customWidth="1"/>
    <col min="11080" max="11080" width="10" style="10" customWidth="1"/>
    <col min="11081" max="11081" width="1.44140625" style="10" customWidth="1"/>
    <col min="11082" max="11082" width="10" style="10" customWidth="1"/>
    <col min="11083" max="11264" width="6.88671875" style="10"/>
    <col min="11265" max="11265" width="4.5546875" style="10" customWidth="1"/>
    <col min="11266" max="11266" width="2.21875" style="10" customWidth="1"/>
    <col min="11267" max="11267" width="17.77734375" style="10" customWidth="1"/>
    <col min="11268" max="11268" width="2.21875" style="10" customWidth="1"/>
    <col min="11269" max="11269" width="12.33203125" style="10" customWidth="1"/>
    <col min="11270" max="11270" width="1.44140625" style="10" customWidth="1"/>
    <col min="11271" max="11271" width="8.44140625" style="10" customWidth="1"/>
    <col min="11272" max="11272" width="1.44140625" style="10" customWidth="1"/>
    <col min="11273" max="11273" width="8.44140625" style="10" customWidth="1"/>
    <col min="11274" max="11274" width="2.21875" style="10" customWidth="1"/>
    <col min="11275" max="11275" width="12.33203125" style="10" customWidth="1"/>
    <col min="11276" max="11276" width="1.44140625" style="10" customWidth="1"/>
    <col min="11277" max="11277" width="8.44140625" style="10" customWidth="1"/>
    <col min="11278" max="11278" width="1.44140625" style="10" customWidth="1"/>
    <col min="11279" max="11279" width="8.44140625" style="10" customWidth="1"/>
    <col min="11280" max="11280" width="2.21875" style="10" customWidth="1"/>
    <col min="11281" max="11281" width="12.33203125" style="10" customWidth="1"/>
    <col min="11282" max="11282" width="1.44140625" style="10" customWidth="1"/>
    <col min="11283" max="11283" width="8.44140625" style="10" customWidth="1"/>
    <col min="11284" max="11284" width="1.44140625" style="10" customWidth="1"/>
    <col min="11285" max="11285" width="8.44140625" style="10" customWidth="1"/>
    <col min="11286" max="11286" width="2.21875" style="10" customWidth="1"/>
    <col min="11287" max="11287" width="12.33203125" style="10" customWidth="1"/>
    <col min="11288" max="11288" width="1.44140625" style="10" customWidth="1"/>
    <col min="11289" max="11289" width="8.44140625" style="10" customWidth="1"/>
    <col min="11290" max="11290" width="1.44140625" style="10" customWidth="1"/>
    <col min="11291" max="11291" width="8.44140625" style="10" customWidth="1"/>
    <col min="11292" max="11293" width="1.44140625" style="10" customWidth="1"/>
    <col min="11294" max="11294" width="10.44140625" style="10" customWidth="1"/>
    <col min="11295" max="11295" width="1.44140625" style="10" customWidth="1"/>
    <col min="11296" max="11296" width="6.88671875" style="10"/>
    <col min="11297" max="11297" width="1.44140625" style="10" customWidth="1"/>
    <col min="11298" max="11298" width="6.88671875" style="10"/>
    <col min="11299" max="11299" width="1.44140625" style="10" customWidth="1"/>
    <col min="11300" max="11300" width="9.21875" style="10" customWidth="1"/>
    <col min="11301" max="11301" width="1.44140625" style="10" customWidth="1"/>
    <col min="11302" max="11302" width="6.88671875" style="10"/>
    <col min="11303" max="11303" width="1.44140625" style="10" customWidth="1"/>
    <col min="11304" max="11304" width="7.109375" style="10" customWidth="1"/>
    <col min="11305" max="11305" width="1.44140625" style="10" customWidth="1"/>
    <col min="11306" max="11306" width="12.44140625" style="10" customWidth="1"/>
    <col min="11307" max="11307" width="1.109375" style="10" customWidth="1"/>
    <col min="11308" max="11308" width="11.6640625" style="10" customWidth="1"/>
    <col min="11309" max="11309" width="1.44140625" style="10" customWidth="1"/>
    <col min="11310" max="11310" width="7.33203125" style="10" customWidth="1"/>
    <col min="11311" max="11311" width="1.44140625" style="10" customWidth="1"/>
    <col min="11312" max="11312" width="11.88671875" style="10" customWidth="1"/>
    <col min="11313" max="11313" width="1.44140625" style="10" customWidth="1"/>
    <col min="11314" max="11314" width="7.6640625" style="10" customWidth="1"/>
    <col min="11315" max="11315" width="1.109375" style="10" customWidth="1"/>
    <col min="11316" max="11316" width="10.6640625" style="10" customWidth="1"/>
    <col min="11317" max="11317" width="1.44140625" style="10" customWidth="1"/>
    <col min="11318" max="11318" width="7.6640625" style="10" customWidth="1"/>
    <col min="11319" max="11319" width="0.88671875" style="10" customWidth="1"/>
    <col min="11320" max="11320" width="10.44140625" style="10" customWidth="1"/>
    <col min="11321" max="11321" width="1.44140625" style="10" customWidth="1"/>
    <col min="11322" max="11322" width="10" style="10" customWidth="1"/>
    <col min="11323" max="11323" width="1.44140625" style="10" customWidth="1"/>
    <col min="11324" max="11324" width="3.77734375" style="10" customWidth="1"/>
    <col min="11325" max="11325" width="1.44140625" style="10" customWidth="1"/>
    <col min="11326" max="11326" width="10" style="10" customWidth="1"/>
    <col min="11327" max="11327" width="1.44140625" style="10" customWidth="1"/>
    <col min="11328" max="11328" width="10" style="10" customWidth="1"/>
    <col min="11329" max="11329" width="1.44140625" style="10" customWidth="1"/>
    <col min="11330" max="11330" width="10" style="10" customWidth="1"/>
    <col min="11331" max="11331" width="1.44140625" style="10" customWidth="1"/>
    <col min="11332" max="11332" width="10" style="10" customWidth="1"/>
    <col min="11333" max="11333" width="1.44140625" style="10" customWidth="1"/>
    <col min="11334" max="11334" width="10" style="10" customWidth="1"/>
    <col min="11335" max="11335" width="1.44140625" style="10" customWidth="1"/>
    <col min="11336" max="11336" width="10" style="10" customWidth="1"/>
    <col min="11337" max="11337" width="1.44140625" style="10" customWidth="1"/>
    <col min="11338" max="11338" width="10" style="10" customWidth="1"/>
    <col min="11339" max="11520" width="6.88671875" style="10"/>
    <col min="11521" max="11521" width="4.5546875" style="10" customWidth="1"/>
    <col min="11522" max="11522" width="2.21875" style="10" customWidth="1"/>
    <col min="11523" max="11523" width="17.77734375" style="10" customWidth="1"/>
    <col min="11524" max="11524" width="2.21875" style="10" customWidth="1"/>
    <col min="11525" max="11525" width="12.33203125" style="10" customWidth="1"/>
    <col min="11526" max="11526" width="1.44140625" style="10" customWidth="1"/>
    <col min="11527" max="11527" width="8.44140625" style="10" customWidth="1"/>
    <col min="11528" max="11528" width="1.44140625" style="10" customWidth="1"/>
    <col min="11529" max="11529" width="8.44140625" style="10" customWidth="1"/>
    <col min="11530" max="11530" width="2.21875" style="10" customWidth="1"/>
    <col min="11531" max="11531" width="12.33203125" style="10" customWidth="1"/>
    <col min="11532" max="11532" width="1.44140625" style="10" customWidth="1"/>
    <col min="11533" max="11533" width="8.44140625" style="10" customWidth="1"/>
    <col min="11534" max="11534" width="1.44140625" style="10" customWidth="1"/>
    <col min="11535" max="11535" width="8.44140625" style="10" customWidth="1"/>
    <col min="11536" max="11536" width="2.21875" style="10" customWidth="1"/>
    <col min="11537" max="11537" width="12.33203125" style="10" customWidth="1"/>
    <col min="11538" max="11538" width="1.44140625" style="10" customWidth="1"/>
    <col min="11539" max="11539" width="8.44140625" style="10" customWidth="1"/>
    <col min="11540" max="11540" width="1.44140625" style="10" customWidth="1"/>
    <col min="11541" max="11541" width="8.44140625" style="10" customWidth="1"/>
    <col min="11542" max="11542" width="2.21875" style="10" customWidth="1"/>
    <col min="11543" max="11543" width="12.33203125" style="10" customWidth="1"/>
    <col min="11544" max="11544" width="1.44140625" style="10" customWidth="1"/>
    <col min="11545" max="11545" width="8.44140625" style="10" customWidth="1"/>
    <col min="11546" max="11546" width="1.44140625" style="10" customWidth="1"/>
    <col min="11547" max="11547" width="8.44140625" style="10" customWidth="1"/>
    <col min="11548" max="11549" width="1.44140625" style="10" customWidth="1"/>
    <col min="11550" max="11550" width="10.44140625" style="10" customWidth="1"/>
    <col min="11551" max="11551" width="1.44140625" style="10" customWidth="1"/>
    <col min="11552" max="11552" width="6.88671875" style="10"/>
    <col min="11553" max="11553" width="1.44140625" style="10" customWidth="1"/>
    <col min="11554" max="11554" width="6.88671875" style="10"/>
    <col min="11555" max="11555" width="1.44140625" style="10" customWidth="1"/>
    <col min="11556" max="11556" width="9.21875" style="10" customWidth="1"/>
    <col min="11557" max="11557" width="1.44140625" style="10" customWidth="1"/>
    <col min="11558" max="11558" width="6.88671875" style="10"/>
    <col min="11559" max="11559" width="1.44140625" style="10" customWidth="1"/>
    <col min="11560" max="11560" width="7.109375" style="10" customWidth="1"/>
    <col min="11561" max="11561" width="1.44140625" style="10" customWidth="1"/>
    <col min="11562" max="11562" width="12.44140625" style="10" customWidth="1"/>
    <col min="11563" max="11563" width="1.109375" style="10" customWidth="1"/>
    <col min="11564" max="11564" width="11.6640625" style="10" customWidth="1"/>
    <col min="11565" max="11565" width="1.44140625" style="10" customWidth="1"/>
    <col min="11566" max="11566" width="7.33203125" style="10" customWidth="1"/>
    <col min="11567" max="11567" width="1.44140625" style="10" customWidth="1"/>
    <col min="11568" max="11568" width="11.88671875" style="10" customWidth="1"/>
    <col min="11569" max="11569" width="1.44140625" style="10" customWidth="1"/>
    <col min="11570" max="11570" width="7.6640625" style="10" customWidth="1"/>
    <col min="11571" max="11571" width="1.109375" style="10" customWidth="1"/>
    <col min="11572" max="11572" width="10.6640625" style="10" customWidth="1"/>
    <col min="11573" max="11573" width="1.44140625" style="10" customWidth="1"/>
    <col min="11574" max="11574" width="7.6640625" style="10" customWidth="1"/>
    <col min="11575" max="11575" width="0.88671875" style="10" customWidth="1"/>
    <col min="11576" max="11576" width="10.44140625" style="10" customWidth="1"/>
    <col min="11577" max="11577" width="1.44140625" style="10" customWidth="1"/>
    <col min="11578" max="11578" width="10" style="10" customWidth="1"/>
    <col min="11579" max="11579" width="1.44140625" style="10" customWidth="1"/>
    <col min="11580" max="11580" width="3.77734375" style="10" customWidth="1"/>
    <col min="11581" max="11581" width="1.44140625" style="10" customWidth="1"/>
    <col min="11582" max="11582" width="10" style="10" customWidth="1"/>
    <col min="11583" max="11583" width="1.44140625" style="10" customWidth="1"/>
    <col min="11584" max="11584" width="10" style="10" customWidth="1"/>
    <col min="11585" max="11585" width="1.44140625" style="10" customWidth="1"/>
    <col min="11586" max="11586" width="10" style="10" customWidth="1"/>
    <col min="11587" max="11587" width="1.44140625" style="10" customWidth="1"/>
    <col min="11588" max="11588" width="10" style="10" customWidth="1"/>
    <col min="11589" max="11589" width="1.44140625" style="10" customWidth="1"/>
    <col min="11590" max="11590" width="10" style="10" customWidth="1"/>
    <col min="11591" max="11591" width="1.44140625" style="10" customWidth="1"/>
    <col min="11592" max="11592" width="10" style="10" customWidth="1"/>
    <col min="11593" max="11593" width="1.44140625" style="10" customWidth="1"/>
    <col min="11594" max="11594" width="10" style="10" customWidth="1"/>
    <col min="11595" max="11776" width="6.88671875" style="10"/>
    <col min="11777" max="11777" width="4.5546875" style="10" customWidth="1"/>
    <col min="11778" max="11778" width="2.21875" style="10" customWidth="1"/>
    <col min="11779" max="11779" width="17.77734375" style="10" customWidth="1"/>
    <col min="11780" max="11780" width="2.21875" style="10" customWidth="1"/>
    <col min="11781" max="11781" width="12.33203125" style="10" customWidth="1"/>
    <col min="11782" max="11782" width="1.44140625" style="10" customWidth="1"/>
    <col min="11783" max="11783" width="8.44140625" style="10" customWidth="1"/>
    <col min="11784" max="11784" width="1.44140625" style="10" customWidth="1"/>
    <col min="11785" max="11785" width="8.44140625" style="10" customWidth="1"/>
    <col min="11786" max="11786" width="2.21875" style="10" customWidth="1"/>
    <col min="11787" max="11787" width="12.33203125" style="10" customWidth="1"/>
    <col min="11788" max="11788" width="1.44140625" style="10" customWidth="1"/>
    <col min="11789" max="11789" width="8.44140625" style="10" customWidth="1"/>
    <col min="11790" max="11790" width="1.44140625" style="10" customWidth="1"/>
    <col min="11791" max="11791" width="8.44140625" style="10" customWidth="1"/>
    <col min="11792" max="11792" width="2.21875" style="10" customWidth="1"/>
    <col min="11793" max="11793" width="12.33203125" style="10" customWidth="1"/>
    <col min="11794" max="11794" width="1.44140625" style="10" customWidth="1"/>
    <col min="11795" max="11795" width="8.44140625" style="10" customWidth="1"/>
    <col min="11796" max="11796" width="1.44140625" style="10" customWidth="1"/>
    <col min="11797" max="11797" width="8.44140625" style="10" customWidth="1"/>
    <col min="11798" max="11798" width="2.21875" style="10" customWidth="1"/>
    <col min="11799" max="11799" width="12.33203125" style="10" customWidth="1"/>
    <col min="11800" max="11800" width="1.44140625" style="10" customWidth="1"/>
    <col min="11801" max="11801" width="8.44140625" style="10" customWidth="1"/>
    <col min="11802" max="11802" width="1.44140625" style="10" customWidth="1"/>
    <col min="11803" max="11803" width="8.44140625" style="10" customWidth="1"/>
    <col min="11804" max="11805" width="1.44140625" style="10" customWidth="1"/>
    <col min="11806" max="11806" width="10.44140625" style="10" customWidth="1"/>
    <col min="11807" max="11807" width="1.44140625" style="10" customWidth="1"/>
    <col min="11808" max="11808" width="6.88671875" style="10"/>
    <col min="11809" max="11809" width="1.44140625" style="10" customWidth="1"/>
    <col min="11810" max="11810" width="6.88671875" style="10"/>
    <col min="11811" max="11811" width="1.44140625" style="10" customWidth="1"/>
    <col min="11812" max="11812" width="9.21875" style="10" customWidth="1"/>
    <col min="11813" max="11813" width="1.44140625" style="10" customWidth="1"/>
    <col min="11814" max="11814" width="6.88671875" style="10"/>
    <col min="11815" max="11815" width="1.44140625" style="10" customWidth="1"/>
    <col min="11816" max="11816" width="7.109375" style="10" customWidth="1"/>
    <col min="11817" max="11817" width="1.44140625" style="10" customWidth="1"/>
    <col min="11818" max="11818" width="12.44140625" style="10" customWidth="1"/>
    <col min="11819" max="11819" width="1.109375" style="10" customWidth="1"/>
    <col min="11820" max="11820" width="11.6640625" style="10" customWidth="1"/>
    <col min="11821" max="11821" width="1.44140625" style="10" customWidth="1"/>
    <col min="11822" max="11822" width="7.33203125" style="10" customWidth="1"/>
    <col min="11823" max="11823" width="1.44140625" style="10" customWidth="1"/>
    <col min="11824" max="11824" width="11.88671875" style="10" customWidth="1"/>
    <col min="11825" max="11825" width="1.44140625" style="10" customWidth="1"/>
    <col min="11826" max="11826" width="7.6640625" style="10" customWidth="1"/>
    <col min="11827" max="11827" width="1.109375" style="10" customWidth="1"/>
    <col min="11828" max="11828" width="10.6640625" style="10" customWidth="1"/>
    <col min="11829" max="11829" width="1.44140625" style="10" customWidth="1"/>
    <col min="11830" max="11830" width="7.6640625" style="10" customWidth="1"/>
    <col min="11831" max="11831" width="0.88671875" style="10" customWidth="1"/>
    <col min="11832" max="11832" width="10.44140625" style="10" customWidth="1"/>
    <col min="11833" max="11833" width="1.44140625" style="10" customWidth="1"/>
    <col min="11834" max="11834" width="10" style="10" customWidth="1"/>
    <col min="11835" max="11835" width="1.44140625" style="10" customWidth="1"/>
    <col min="11836" max="11836" width="3.77734375" style="10" customWidth="1"/>
    <col min="11837" max="11837" width="1.44140625" style="10" customWidth="1"/>
    <col min="11838" max="11838" width="10" style="10" customWidth="1"/>
    <col min="11839" max="11839" width="1.44140625" style="10" customWidth="1"/>
    <col min="11840" max="11840" width="10" style="10" customWidth="1"/>
    <col min="11841" max="11841" width="1.44140625" style="10" customWidth="1"/>
    <col min="11842" max="11842" width="10" style="10" customWidth="1"/>
    <col min="11843" max="11843" width="1.44140625" style="10" customWidth="1"/>
    <col min="11844" max="11844" width="10" style="10" customWidth="1"/>
    <col min="11845" max="11845" width="1.44140625" style="10" customWidth="1"/>
    <col min="11846" max="11846" width="10" style="10" customWidth="1"/>
    <col min="11847" max="11847" width="1.44140625" style="10" customWidth="1"/>
    <col min="11848" max="11848" width="10" style="10" customWidth="1"/>
    <col min="11849" max="11849" width="1.44140625" style="10" customWidth="1"/>
    <col min="11850" max="11850" width="10" style="10" customWidth="1"/>
    <col min="11851" max="12032" width="6.88671875" style="10"/>
    <col min="12033" max="12033" width="4.5546875" style="10" customWidth="1"/>
    <col min="12034" max="12034" width="2.21875" style="10" customWidth="1"/>
    <col min="12035" max="12035" width="17.77734375" style="10" customWidth="1"/>
    <col min="12036" max="12036" width="2.21875" style="10" customWidth="1"/>
    <col min="12037" max="12037" width="12.33203125" style="10" customWidth="1"/>
    <col min="12038" max="12038" width="1.44140625" style="10" customWidth="1"/>
    <col min="12039" max="12039" width="8.44140625" style="10" customWidth="1"/>
    <col min="12040" max="12040" width="1.44140625" style="10" customWidth="1"/>
    <col min="12041" max="12041" width="8.44140625" style="10" customWidth="1"/>
    <col min="12042" max="12042" width="2.21875" style="10" customWidth="1"/>
    <col min="12043" max="12043" width="12.33203125" style="10" customWidth="1"/>
    <col min="12044" max="12044" width="1.44140625" style="10" customWidth="1"/>
    <col min="12045" max="12045" width="8.44140625" style="10" customWidth="1"/>
    <col min="12046" max="12046" width="1.44140625" style="10" customWidth="1"/>
    <col min="12047" max="12047" width="8.44140625" style="10" customWidth="1"/>
    <col min="12048" max="12048" width="2.21875" style="10" customWidth="1"/>
    <col min="12049" max="12049" width="12.33203125" style="10" customWidth="1"/>
    <col min="12050" max="12050" width="1.44140625" style="10" customWidth="1"/>
    <col min="12051" max="12051" width="8.44140625" style="10" customWidth="1"/>
    <col min="12052" max="12052" width="1.44140625" style="10" customWidth="1"/>
    <col min="12053" max="12053" width="8.44140625" style="10" customWidth="1"/>
    <col min="12054" max="12054" width="2.21875" style="10" customWidth="1"/>
    <col min="12055" max="12055" width="12.33203125" style="10" customWidth="1"/>
    <col min="12056" max="12056" width="1.44140625" style="10" customWidth="1"/>
    <col min="12057" max="12057" width="8.44140625" style="10" customWidth="1"/>
    <col min="12058" max="12058" width="1.44140625" style="10" customWidth="1"/>
    <col min="12059" max="12059" width="8.44140625" style="10" customWidth="1"/>
    <col min="12060" max="12061" width="1.44140625" style="10" customWidth="1"/>
    <col min="12062" max="12062" width="10.44140625" style="10" customWidth="1"/>
    <col min="12063" max="12063" width="1.44140625" style="10" customWidth="1"/>
    <col min="12064" max="12064" width="6.88671875" style="10"/>
    <col min="12065" max="12065" width="1.44140625" style="10" customWidth="1"/>
    <col min="12066" max="12066" width="6.88671875" style="10"/>
    <col min="12067" max="12067" width="1.44140625" style="10" customWidth="1"/>
    <col min="12068" max="12068" width="9.21875" style="10" customWidth="1"/>
    <col min="12069" max="12069" width="1.44140625" style="10" customWidth="1"/>
    <col min="12070" max="12070" width="6.88671875" style="10"/>
    <col min="12071" max="12071" width="1.44140625" style="10" customWidth="1"/>
    <col min="12072" max="12072" width="7.109375" style="10" customWidth="1"/>
    <col min="12073" max="12073" width="1.44140625" style="10" customWidth="1"/>
    <col min="12074" max="12074" width="12.44140625" style="10" customWidth="1"/>
    <col min="12075" max="12075" width="1.109375" style="10" customWidth="1"/>
    <col min="12076" max="12076" width="11.6640625" style="10" customWidth="1"/>
    <col min="12077" max="12077" width="1.44140625" style="10" customWidth="1"/>
    <col min="12078" max="12078" width="7.33203125" style="10" customWidth="1"/>
    <col min="12079" max="12079" width="1.44140625" style="10" customWidth="1"/>
    <col min="12080" max="12080" width="11.88671875" style="10" customWidth="1"/>
    <col min="12081" max="12081" width="1.44140625" style="10" customWidth="1"/>
    <col min="12082" max="12082" width="7.6640625" style="10" customWidth="1"/>
    <col min="12083" max="12083" width="1.109375" style="10" customWidth="1"/>
    <col min="12084" max="12084" width="10.6640625" style="10" customWidth="1"/>
    <col min="12085" max="12085" width="1.44140625" style="10" customWidth="1"/>
    <col min="12086" max="12086" width="7.6640625" style="10" customWidth="1"/>
    <col min="12087" max="12087" width="0.88671875" style="10" customWidth="1"/>
    <col min="12088" max="12088" width="10.44140625" style="10" customWidth="1"/>
    <col min="12089" max="12089" width="1.44140625" style="10" customWidth="1"/>
    <col min="12090" max="12090" width="10" style="10" customWidth="1"/>
    <col min="12091" max="12091" width="1.44140625" style="10" customWidth="1"/>
    <col min="12092" max="12092" width="3.77734375" style="10" customWidth="1"/>
    <col min="12093" max="12093" width="1.44140625" style="10" customWidth="1"/>
    <col min="12094" max="12094" width="10" style="10" customWidth="1"/>
    <col min="12095" max="12095" width="1.44140625" style="10" customWidth="1"/>
    <col min="12096" max="12096" width="10" style="10" customWidth="1"/>
    <col min="12097" max="12097" width="1.44140625" style="10" customWidth="1"/>
    <col min="12098" max="12098" width="10" style="10" customWidth="1"/>
    <col min="12099" max="12099" width="1.44140625" style="10" customWidth="1"/>
    <col min="12100" max="12100" width="10" style="10" customWidth="1"/>
    <col min="12101" max="12101" width="1.44140625" style="10" customWidth="1"/>
    <col min="12102" max="12102" width="10" style="10" customWidth="1"/>
    <col min="12103" max="12103" width="1.44140625" style="10" customWidth="1"/>
    <col min="12104" max="12104" width="10" style="10" customWidth="1"/>
    <col min="12105" max="12105" width="1.44140625" style="10" customWidth="1"/>
    <col min="12106" max="12106" width="10" style="10" customWidth="1"/>
    <col min="12107" max="12288" width="6.88671875" style="10"/>
    <col min="12289" max="12289" width="4.5546875" style="10" customWidth="1"/>
    <col min="12290" max="12290" width="2.21875" style="10" customWidth="1"/>
    <col min="12291" max="12291" width="17.77734375" style="10" customWidth="1"/>
    <col min="12292" max="12292" width="2.21875" style="10" customWidth="1"/>
    <col min="12293" max="12293" width="12.33203125" style="10" customWidth="1"/>
    <col min="12294" max="12294" width="1.44140625" style="10" customWidth="1"/>
    <col min="12295" max="12295" width="8.44140625" style="10" customWidth="1"/>
    <col min="12296" max="12296" width="1.44140625" style="10" customWidth="1"/>
    <col min="12297" max="12297" width="8.44140625" style="10" customWidth="1"/>
    <col min="12298" max="12298" width="2.21875" style="10" customWidth="1"/>
    <col min="12299" max="12299" width="12.33203125" style="10" customWidth="1"/>
    <col min="12300" max="12300" width="1.44140625" style="10" customWidth="1"/>
    <col min="12301" max="12301" width="8.44140625" style="10" customWidth="1"/>
    <col min="12302" max="12302" width="1.44140625" style="10" customWidth="1"/>
    <col min="12303" max="12303" width="8.44140625" style="10" customWidth="1"/>
    <col min="12304" max="12304" width="2.21875" style="10" customWidth="1"/>
    <col min="12305" max="12305" width="12.33203125" style="10" customWidth="1"/>
    <col min="12306" max="12306" width="1.44140625" style="10" customWidth="1"/>
    <col min="12307" max="12307" width="8.44140625" style="10" customWidth="1"/>
    <col min="12308" max="12308" width="1.44140625" style="10" customWidth="1"/>
    <col min="12309" max="12309" width="8.44140625" style="10" customWidth="1"/>
    <col min="12310" max="12310" width="2.21875" style="10" customWidth="1"/>
    <col min="12311" max="12311" width="12.33203125" style="10" customWidth="1"/>
    <col min="12312" max="12312" width="1.44140625" style="10" customWidth="1"/>
    <col min="12313" max="12313" width="8.44140625" style="10" customWidth="1"/>
    <col min="12314" max="12314" width="1.44140625" style="10" customWidth="1"/>
    <col min="12315" max="12315" width="8.44140625" style="10" customWidth="1"/>
    <col min="12316" max="12317" width="1.44140625" style="10" customWidth="1"/>
    <col min="12318" max="12318" width="10.44140625" style="10" customWidth="1"/>
    <col min="12319" max="12319" width="1.44140625" style="10" customWidth="1"/>
    <col min="12320" max="12320" width="6.88671875" style="10"/>
    <col min="12321" max="12321" width="1.44140625" style="10" customWidth="1"/>
    <col min="12322" max="12322" width="6.88671875" style="10"/>
    <col min="12323" max="12323" width="1.44140625" style="10" customWidth="1"/>
    <col min="12324" max="12324" width="9.21875" style="10" customWidth="1"/>
    <col min="12325" max="12325" width="1.44140625" style="10" customWidth="1"/>
    <col min="12326" max="12326" width="6.88671875" style="10"/>
    <col min="12327" max="12327" width="1.44140625" style="10" customWidth="1"/>
    <col min="12328" max="12328" width="7.109375" style="10" customWidth="1"/>
    <col min="12329" max="12329" width="1.44140625" style="10" customWidth="1"/>
    <col min="12330" max="12330" width="12.44140625" style="10" customWidth="1"/>
    <col min="12331" max="12331" width="1.109375" style="10" customWidth="1"/>
    <col min="12332" max="12332" width="11.6640625" style="10" customWidth="1"/>
    <col min="12333" max="12333" width="1.44140625" style="10" customWidth="1"/>
    <col min="12334" max="12334" width="7.33203125" style="10" customWidth="1"/>
    <col min="12335" max="12335" width="1.44140625" style="10" customWidth="1"/>
    <col min="12336" max="12336" width="11.88671875" style="10" customWidth="1"/>
    <col min="12337" max="12337" width="1.44140625" style="10" customWidth="1"/>
    <col min="12338" max="12338" width="7.6640625" style="10" customWidth="1"/>
    <col min="12339" max="12339" width="1.109375" style="10" customWidth="1"/>
    <col min="12340" max="12340" width="10.6640625" style="10" customWidth="1"/>
    <col min="12341" max="12341" width="1.44140625" style="10" customWidth="1"/>
    <col min="12342" max="12342" width="7.6640625" style="10" customWidth="1"/>
    <col min="12343" max="12343" width="0.88671875" style="10" customWidth="1"/>
    <col min="12344" max="12344" width="10.44140625" style="10" customWidth="1"/>
    <col min="12345" max="12345" width="1.44140625" style="10" customWidth="1"/>
    <col min="12346" max="12346" width="10" style="10" customWidth="1"/>
    <col min="12347" max="12347" width="1.44140625" style="10" customWidth="1"/>
    <col min="12348" max="12348" width="3.77734375" style="10" customWidth="1"/>
    <col min="12349" max="12349" width="1.44140625" style="10" customWidth="1"/>
    <col min="12350" max="12350" width="10" style="10" customWidth="1"/>
    <col min="12351" max="12351" width="1.44140625" style="10" customWidth="1"/>
    <col min="12352" max="12352" width="10" style="10" customWidth="1"/>
    <col min="12353" max="12353" width="1.44140625" style="10" customWidth="1"/>
    <col min="12354" max="12354" width="10" style="10" customWidth="1"/>
    <col min="12355" max="12355" width="1.44140625" style="10" customWidth="1"/>
    <col min="12356" max="12356" width="10" style="10" customWidth="1"/>
    <col min="12357" max="12357" width="1.44140625" style="10" customWidth="1"/>
    <col min="12358" max="12358" width="10" style="10" customWidth="1"/>
    <col min="12359" max="12359" width="1.44140625" style="10" customWidth="1"/>
    <col min="12360" max="12360" width="10" style="10" customWidth="1"/>
    <col min="12361" max="12361" width="1.44140625" style="10" customWidth="1"/>
    <col min="12362" max="12362" width="10" style="10" customWidth="1"/>
    <col min="12363" max="12544" width="6.88671875" style="10"/>
    <col min="12545" max="12545" width="4.5546875" style="10" customWidth="1"/>
    <col min="12546" max="12546" width="2.21875" style="10" customWidth="1"/>
    <col min="12547" max="12547" width="17.77734375" style="10" customWidth="1"/>
    <col min="12548" max="12548" width="2.21875" style="10" customWidth="1"/>
    <col min="12549" max="12549" width="12.33203125" style="10" customWidth="1"/>
    <col min="12550" max="12550" width="1.44140625" style="10" customWidth="1"/>
    <col min="12551" max="12551" width="8.44140625" style="10" customWidth="1"/>
    <col min="12552" max="12552" width="1.44140625" style="10" customWidth="1"/>
    <col min="12553" max="12553" width="8.44140625" style="10" customWidth="1"/>
    <col min="12554" max="12554" width="2.21875" style="10" customWidth="1"/>
    <col min="12555" max="12555" width="12.33203125" style="10" customWidth="1"/>
    <col min="12556" max="12556" width="1.44140625" style="10" customWidth="1"/>
    <col min="12557" max="12557" width="8.44140625" style="10" customWidth="1"/>
    <col min="12558" max="12558" width="1.44140625" style="10" customWidth="1"/>
    <col min="12559" max="12559" width="8.44140625" style="10" customWidth="1"/>
    <col min="12560" max="12560" width="2.21875" style="10" customWidth="1"/>
    <col min="12561" max="12561" width="12.33203125" style="10" customWidth="1"/>
    <col min="12562" max="12562" width="1.44140625" style="10" customWidth="1"/>
    <col min="12563" max="12563" width="8.44140625" style="10" customWidth="1"/>
    <col min="12564" max="12564" width="1.44140625" style="10" customWidth="1"/>
    <col min="12565" max="12565" width="8.44140625" style="10" customWidth="1"/>
    <col min="12566" max="12566" width="2.21875" style="10" customWidth="1"/>
    <col min="12567" max="12567" width="12.33203125" style="10" customWidth="1"/>
    <col min="12568" max="12568" width="1.44140625" style="10" customWidth="1"/>
    <col min="12569" max="12569" width="8.44140625" style="10" customWidth="1"/>
    <col min="12570" max="12570" width="1.44140625" style="10" customWidth="1"/>
    <col min="12571" max="12571" width="8.44140625" style="10" customWidth="1"/>
    <col min="12572" max="12573" width="1.44140625" style="10" customWidth="1"/>
    <col min="12574" max="12574" width="10.44140625" style="10" customWidth="1"/>
    <col min="12575" max="12575" width="1.44140625" style="10" customWidth="1"/>
    <col min="12576" max="12576" width="6.88671875" style="10"/>
    <col min="12577" max="12577" width="1.44140625" style="10" customWidth="1"/>
    <col min="12578" max="12578" width="6.88671875" style="10"/>
    <col min="12579" max="12579" width="1.44140625" style="10" customWidth="1"/>
    <col min="12580" max="12580" width="9.21875" style="10" customWidth="1"/>
    <col min="12581" max="12581" width="1.44140625" style="10" customWidth="1"/>
    <col min="12582" max="12582" width="6.88671875" style="10"/>
    <col min="12583" max="12583" width="1.44140625" style="10" customWidth="1"/>
    <col min="12584" max="12584" width="7.109375" style="10" customWidth="1"/>
    <col min="12585" max="12585" width="1.44140625" style="10" customWidth="1"/>
    <col min="12586" max="12586" width="12.44140625" style="10" customWidth="1"/>
    <col min="12587" max="12587" width="1.109375" style="10" customWidth="1"/>
    <col min="12588" max="12588" width="11.6640625" style="10" customWidth="1"/>
    <col min="12589" max="12589" width="1.44140625" style="10" customWidth="1"/>
    <col min="12590" max="12590" width="7.33203125" style="10" customWidth="1"/>
    <col min="12591" max="12591" width="1.44140625" style="10" customWidth="1"/>
    <col min="12592" max="12592" width="11.88671875" style="10" customWidth="1"/>
    <col min="12593" max="12593" width="1.44140625" style="10" customWidth="1"/>
    <col min="12594" max="12594" width="7.6640625" style="10" customWidth="1"/>
    <col min="12595" max="12595" width="1.109375" style="10" customWidth="1"/>
    <col min="12596" max="12596" width="10.6640625" style="10" customWidth="1"/>
    <col min="12597" max="12597" width="1.44140625" style="10" customWidth="1"/>
    <col min="12598" max="12598" width="7.6640625" style="10" customWidth="1"/>
    <col min="12599" max="12599" width="0.88671875" style="10" customWidth="1"/>
    <col min="12600" max="12600" width="10.44140625" style="10" customWidth="1"/>
    <col min="12601" max="12601" width="1.44140625" style="10" customWidth="1"/>
    <col min="12602" max="12602" width="10" style="10" customWidth="1"/>
    <col min="12603" max="12603" width="1.44140625" style="10" customWidth="1"/>
    <col min="12604" max="12604" width="3.77734375" style="10" customWidth="1"/>
    <col min="12605" max="12605" width="1.44140625" style="10" customWidth="1"/>
    <col min="12606" max="12606" width="10" style="10" customWidth="1"/>
    <col min="12607" max="12607" width="1.44140625" style="10" customWidth="1"/>
    <col min="12608" max="12608" width="10" style="10" customWidth="1"/>
    <col min="12609" max="12609" width="1.44140625" style="10" customWidth="1"/>
    <col min="12610" max="12610" width="10" style="10" customWidth="1"/>
    <col min="12611" max="12611" width="1.44140625" style="10" customWidth="1"/>
    <col min="12612" max="12612" width="10" style="10" customWidth="1"/>
    <col min="12613" max="12613" width="1.44140625" style="10" customWidth="1"/>
    <col min="12614" max="12614" width="10" style="10" customWidth="1"/>
    <col min="12615" max="12615" width="1.44140625" style="10" customWidth="1"/>
    <col min="12616" max="12616" width="10" style="10" customWidth="1"/>
    <col min="12617" max="12617" width="1.44140625" style="10" customWidth="1"/>
    <col min="12618" max="12618" width="10" style="10" customWidth="1"/>
    <col min="12619" max="12800" width="6.88671875" style="10"/>
    <col min="12801" max="12801" width="4.5546875" style="10" customWidth="1"/>
    <col min="12802" max="12802" width="2.21875" style="10" customWidth="1"/>
    <col min="12803" max="12803" width="17.77734375" style="10" customWidth="1"/>
    <col min="12804" max="12804" width="2.21875" style="10" customWidth="1"/>
    <col min="12805" max="12805" width="12.33203125" style="10" customWidth="1"/>
    <col min="12806" max="12806" width="1.44140625" style="10" customWidth="1"/>
    <col min="12807" max="12807" width="8.44140625" style="10" customWidth="1"/>
    <col min="12808" max="12808" width="1.44140625" style="10" customWidth="1"/>
    <col min="12809" max="12809" width="8.44140625" style="10" customWidth="1"/>
    <col min="12810" max="12810" width="2.21875" style="10" customWidth="1"/>
    <col min="12811" max="12811" width="12.33203125" style="10" customWidth="1"/>
    <col min="12812" max="12812" width="1.44140625" style="10" customWidth="1"/>
    <col min="12813" max="12813" width="8.44140625" style="10" customWidth="1"/>
    <col min="12814" max="12814" width="1.44140625" style="10" customWidth="1"/>
    <col min="12815" max="12815" width="8.44140625" style="10" customWidth="1"/>
    <col min="12816" max="12816" width="2.21875" style="10" customWidth="1"/>
    <col min="12817" max="12817" width="12.33203125" style="10" customWidth="1"/>
    <col min="12818" max="12818" width="1.44140625" style="10" customWidth="1"/>
    <col min="12819" max="12819" width="8.44140625" style="10" customWidth="1"/>
    <col min="12820" max="12820" width="1.44140625" style="10" customWidth="1"/>
    <col min="12821" max="12821" width="8.44140625" style="10" customWidth="1"/>
    <col min="12822" max="12822" width="2.21875" style="10" customWidth="1"/>
    <col min="12823" max="12823" width="12.33203125" style="10" customWidth="1"/>
    <col min="12824" max="12824" width="1.44140625" style="10" customWidth="1"/>
    <col min="12825" max="12825" width="8.44140625" style="10" customWidth="1"/>
    <col min="12826" max="12826" width="1.44140625" style="10" customWidth="1"/>
    <col min="12827" max="12827" width="8.44140625" style="10" customWidth="1"/>
    <col min="12828" max="12829" width="1.44140625" style="10" customWidth="1"/>
    <col min="12830" max="12830" width="10.44140625" style="10" customWidth="1"/>
    <col min="12831" max="12831" width="1.44140625" style="10" customWidth="1"/>
    <col min="12832" max="12832" width="6.88671875" style="10"/>
    <col min="12833" max="12833" width="1.44140625" style="10" customWidth="1"/>
    <col min="12834" max="12834" width="6.88671875" style="10"/>
    <col min="12835" max="12835" width="1.44140625" style="10" customWidth="1"/>
    <col min="12836" max="12836" width="9.21875" style="10" customWidth="1"/>
    <col min="12837" max="12837" width="1.44140625" style="10" customWidth="1"/>
    <col min="12838" max="12838" width="6.88671875" style="10"/>
    <col min="12839" max="12839" width="1.44140625" style="10" customWidth="1"/>
    <col min="12840" max="12840" width="7.109375" style="10" customWidth="1"/>
    <col min="12841" max="12841" width="1.44140625" style="10" customWidth="1"/>
    <col min="12842" max="12842" width="12.44140625" style="10" customWidth="1"/>
    <col min="12843" max="12843" width="1.109375" style="10" customWidth="1"/>
    <col min="12844" max="12844" width="11.6640625" style="10" customWidth="1"/>
    <col min="12845" max="12845" width="1.44140625" style="10" customWidth="1"/>
    <col min="12846" max="12846" width="7.33203125" style="10" customWidth="1"/>
    <col min="12847" max="12847" width="1.44140625" style="10" customWidth="1"/>
    <col min="12848" max="12848" width="11.88671875" style="10" customWidth="1"/>
    <col min="12849" max="12849" width="1.44140625" style="10" customWidth="1"/>
    <col min="12850" max="12850" width="7.6640625" style="10" customWidth="1"/>
    <col min="12851" max="12851" width="1.109375" style="10" customWidth="1"/>
    <col min="12852" max="12852" width="10.6640625" style="10" customWidth="1"/>
    <col min="12853" max="12853" width="1.44140625" style="10" customWidth="1"/>
    <col min="12854" max="12854" width="7.6640625" style="10" customWidth="1"/>
    <col min="12855" max="12855" width="0.88671875" style="10" customWidth="1"/>
    <col min="12856" max="12856" width="10.44140625" style="10" customWidth="1"/>
    <col min="12857" max="12857" width="1.44140625" style="10" customWidth="1"/>
    <col min="12858" max="12858" width="10" style="10" customWidth="1"/>
    <col min="12859" max="12859" width="1.44140625" style="10" customWidth="1"/>
    <col min="12860" max="12860" width="3.77734375" style="10" customWidth="1"/>
    <col min="12861" max="12861" width="1.44140625" style="10" customWidth="1"/>
    <col min="12862" max="12862" width="10" style="10" customWidth="1"/>
    <col min="12863" max="12863" width="1.44140625" style="10" customWidth="1"/>
    <col min="12864" max="12864" width="10" style="10" customWidth="1"/>
    <col min="12865" max="12865" width="1.44140625" style="10" customWidth="1"/>
    <col min="12866" max="12866" width="10" style="10" customWidth="1"/>
    <col min="12867" max="12867" width="1.44140625" style="10" customWidth="1"/>
    <col min="12868" max="12868" width="10" style="10" customWidth="1"/>
    <col min="12869" max="12869" width="1.44140625" style="10" customWidth="1"/>
    <col min="12870" max="12870" width="10" style="10" customWidth="1"/>
    <col min="12871" max="12871" width="1.44140625" style="10" customWidth="1"/>
    <col min="12872" max="12872" width="10" style="10" customWidth="1"/>
    <col min="12873" max="12873" width="1.44140625" style="10" customWidth="1"/>
    <col min="12874" max="12874" width="10" style="10" customWidth="1"/>
    <col min="12875" max="13056" width="6.88671875" style="10"/>
    <col min="13057" max="13057" width="4.5546875" style="10" customWidth="1"/>
    <col min="13058" max="13058" width="2.21875" style="10" customWidth="1"/>
    <col min="13059" max="13059" width="17.77734375" style="10" customWidth="1"/>
    <col min="13060" max="13060" width="2.21875" style="10" customWidth="1"/>
    <col min="13061" max="13061" width="12.33203125" style="10" customWidth="1"/>
    <col min="13062" max="13062" width="1.44140625" style="10" customWidth="1"/>
    <col min="13063" max="13063" width="8.44140625" style="10" customWidth="1"/>
    <col min="13064" max="13064" width="1.44140625" style="10" customWidth="1"/>
    <col min="13065" max="13065" width="8.44140625" style="10" customWidth="1"/>
    <col min="13066" max="13066" width="2.21875" style="10" customWidth="1"/>
    <col min="13067" max="13067" width="12.33203125" style="10" customWidth="1"/>
    <col min="13068" max="13068" width="1.44140625" style="10" customWidth="1"/>
    <col min="13069" max="13069" width="8.44140625" style="10" customWidth="1"/>
    <col min="13070" max="13070" width="1.44140625" style="10" customWidth="1"/>
    <col min="13071" max="13071" width="8.44140625" style="10" customWidth="1"/>
    <col min="13072" max="13072" width="2.21875" style="10" customWidth="1"/>
    <col min="13073" max="13073" width="12.33203125" style="10" customWidth="1"/>
    <col min="13074" max="13074" width="1.44140625" style="10" customWidth="1"/>
    <col min="13075" max="13075" width="8.44140625" style="10" customWidth="1"/>
    <col min="13076" max="13076" width="1.44140625" style="10" customWidth="1"/>
    <col min="13077" max="13077" width="8.44140625" style="10" customWidth="1"/>
    <col min="13078" max="13078" width="2.21875" style="10" customWidth="1"/>
    <col min="13079" max="13079" width="12.33203125" style="10" customWidth="1"/>
    <col min="13080" max="13080" width="1.44140625" style="10" customWidth="1"/>
    <col min="13081" max="13081" width="8.44140625" style="10" customWidth="1"/>
    <col min="13082" max="13082" width="1.44140625" style="10" customWidth="1"/>
    <col min="13083" max="13083" width="8.44140625" style="10" customWidth="1"/>
    <col min="13084" max="13085" width="1.44140625" style="10" customWidth="1"/>
    <col min="13086" max="13086" width="10.44140625" style="10" customWidth="1"/>
    <col min="13087" max="13087" width="1.44140625" style="10" customWidth="1"/>
    <col min="13088" max="13088" width="6.88671875" style="10"/>
    <col min="13089" max="13089" width="1.44140625" style="10" customWidth="1"/>
    <col min="13090" max="13090" width="6.88671875" style="10"/>
    <col min="13091" max="13091" width="1.44140625" style="10" customWidth="1"/>
    <col min="13092" max="13092" width="9.21875" style="10" customWidth="1"/>
    <col min="13093" max="13093" width="1.44140625" style="10" customWidth="1"/>
    <col min="13094" max="13094" width="6.88671875" style="10"/>
    <col min="13095" max="13095" width="1.44140625" style="10" customWidth="1"/>
    <col min="13096" max="13096" width="7.109375" style="10" customWidth="1"/>
    <col min="13097" max="13097" width="1.44140625" style="10" customWidth="1"/>
    <col min="13098" max="13098" width="12.44140625" style="10" customWidth="1"/>
    <col min="13099" max="13099" width="1.109375" style="10" customWidth="1"/>
    <col min="13100" max="13100" width="11.6640625" style="10" customWidth="1"/>
    <col min="13101" max="13101" width="1.44140625" style="10" customWidth="1"/>
    <col min="13102" max="13102" width="7.33203125" style="10" customWidth="1"/>
    <col min="13103" max="13103" width="1.44140625" style="10" customWidth="1"/>
    <col min="13104" max="13104" width="11.88671875" style="10" customWidth="1"/>
    <col min="13105" max="13105" width="1.44140625" style="10" customWidth="1"/>
    <col min="13106" max="13106" width="7.6640625" style="10" customWidth="1"/>
    <col min="13107" max="13107" width="1.109375" style="10" customWidth="1"/>
    <col min="13108" max="13108" width="10.6640625" style="10" customWidth="1"/>
    <col min="13109" max="13109" width="1.44140625" style="10" customWidth="1"/>
    <col min="13110" max="13110" width="7.6640625" style="10" customWidth="1"/>
    <col min="13111" max="13111" width="0.88671875" style="10" customWidth="1"/>
    <col min="13112" max="13112" width="10.44140625" style="10" customWidth="1"/>
    <col min="13113" max="13113" width="1.44140625" style="10" customWidth="1"/>
    <col min="13114" max="13114" width="10" style="10" customWidth="1"/>
    <col min="13115" max="13115" width="1.44140625" style="10" customWidth="1"/>
    <col min="13116" max="13116" width="3.77734375" style="10" customWidth="1"/>
    <col min="13117" max="13117" width="1.44140625" style="10" customWidth="1"/>
    <col min="13118" max="13118" width="10" style="10" customWidth="1"/>
    <col min="13119" max="13119" width="1.44140625" style="10" customWidth="1"/>
    <col min="13120" max="13120" width="10" style="10" customWidth="1"/>
    <col min="13121" max="13121" width="1.44140625" style="10" customWidth="1"/>
    <col min="13122" max="13122" width="10" style="10" customWidth="1"/>
    <col min="13123" max="13123" width="1.44140625" style="10" customWidth="1"/>
    <col min="13124" max="13124" width="10" style="10" customWidth="1"/>
    <col min="13125" max="13125" width="1.44140625" style="10" customWidth="1"/>
    <col min="13126" max="13126" width="10" style="10" customWidth="1"/>
    <col min="13127" max="13127" width="1.44140625" style="10" customWidth="1"/>
    <col min="13128" max="13128" width="10" style="10" customWidth="1"/>
    <col min="13129" max="13129" width="1.44140625" style="10" customWidth="1"/>
    <col min="13130" max="13130" width="10" style="10" customWidth="1"/>
    <col min="13131" max="13312" width="6.88671875" style="10"/>
    <col min="13313" max="13313" width="4.5546875" style="10" customWidth="1"/>
    <col min="13314" max="13314" width="2.21875" style="10" customWidth="1"/>
    <col min="13315" max="13315" width="17.77734375" style="10" customWidth="1"/>
    <col min="13316" max="13316" width="2.21875" style="10" customWidth="1"/>
    <col min="13317" max="13317" width="12.33203125" style="10" customWidth="1"/>
    <col min="13318" max="13318" width="1.44140625" style="10" customWidth="1"/>
    <col min="13319" max="13319" width="8.44140625" style="10" customWidth="1"/>
    <col min="13320" max="13320" width="1.44140625" style="10" customWidth="1"/>
    <col min="13321" max="13321" width="8.44140625" style="10" customWidth="1"/>
    <col min="13322" max="13322" width="2.21875" style="10" customWidth="1"/>
    <col min="13323" max="13323" width="12.33203125" style="10" customWidth="1"/>
    <col min="13324" max="13324" width="1.44140625" style="10" customWidth="1"/>
    <col min="13325" max="13325" width="8.44140625" style="10" customWidth="1"/>
    <col min="13326" max="13326" width="1.44140625" style="10" customWidth="1"/>
    <col min="13327" max="13327" width="8.44140625" style="10" customWidth="1"/>
    <col min="13328" max="13328" width="2.21875" style="10" customWidth="1"/>
    <col min="13329" max="13329" width="12.33203125" style="10" customWidth="1"/>
    <col min="13330" max="13330" width="1.44140625" style="10" customWidth="1"/>
    <col min="13331" max="13331" width="8.44140625" style="10" customWidth="1"/>
    <col min="13332" max="13332" width="1.44140625" style="10" customWidth="1"/>
    <col min="13333" max="13333" width="8.44140625" style="10" customWidth="1"/>
    <col min="13334" max="13334" width="2.21875" style="10" customWidth="1"/>
    <col min="13335" max="13335" width="12.33203125" style="10" customWidth="1"/>
    <col min="13336" max="13336" width="1.44140625" style="10" customWidth="1"/>
    <col min="13337" max="13337" width="8.44140625" style="10" customWidth="1"/>
    <col min="13338" max="13338" width="1.44140625" style="10" customWidth="1"/>
    <col min="13339" max="13339" width="8.44140625" style="10" customWidth="1"/>
    <col min="13340" max="13341" width="1.44140625" style="10" customWidth="1"/>
    <col min="13342" max="13342" width="10.44140625" style="10" customWidth="1"/>
    <col min="13343" max="13343" width="1.44140625" style="10" customWidth="1"/>
    <col min="13344" max="13344" width="6.88671875" style="10"/>
    <col min="13345" max="13345" width="1.44140625" style="10" customWidth="1"/>
    <col min="13346" max="13346" width="6.88671875" style="10"/>
    <col min="13347" max="13347" width="1.44140625" style="10" customWidth="1"/>
    <col min="13348" max="13348" width="9.21875" style="10" customWidth="1"/>
    <col min="13349" max="13349" width="1.44140625" style="10" customWidth="1"/>
    <col min="13350" max="13350" width="6.88671875" style="10"/>
    <col min="13351" max="13351" width="1.44140625" style="10" customWidth="1"/>
    <col min="13352" max="13352" width="7.109375" style="10" customWidth="1"/>
    <col min="13353" max="13353" width="1.44140625" style="10" customWidth="1"/>
    <col min="13354" max="13354" width="12.44140625" style="10" customWidth="1"/>
    <col min="13355" max="13355" width="1.109375" style="10" customWidth="1"/>
    <col min="13356" max="13356" width="11.6640625" style="10" customWidth="1"/>
    <col min="13357" max="13357" width="1.44140625" style="10" customWidth="1"/>
    <col min="13358" max="13358" width="7.33203125" style="10" customWidth="1"/>
    <col min="13359" max="13359" width="1.44140625" style="10" customWidth="1"/>
    <col min="13360" max="13360" width="11.88671875" style="10" customWidth="1"/>
    <col min="13361" max="13361" width="1.44140625" style="10" customWidth="1"/>
    <col min="13362" max="13362" width="7.6640625" style="10" customWidth="1"/>
    <col min="13363" max="13363" width="1.109375" style="10" customWidth="1"/>
    <col min="13364" max="13364" width="10.6640625" style="10" customWidth="1"/>
    <col min="13365" max="13365" width="1.44140625" style="10" customWidth="1"/>
    <col min="13366" max="13366" width="7.6640625" style="10" customWidth="1"/>
    <col min="13367" max="13367" width="0.88671875" style="10" customWidth="1"/>
    <col min="13368" max="13368" width="10.44140625" style="10" customWidth="1"/>
    <col min="13369" max="13369" width="1.44140625" style="10" customWidth="1"/>
    <col min="13370" max="13370" width="10" style="10" customWidth="1"/>
    <col min="13371" max="13371" width="1.44140625" style="10" customWidth="1"/>
    <col min="13372" max="13372" width="3.77734375" style="10" customWidth="1"/>
    <col min="13373" max="13373" width="1.44140625" style="10" customWidth="1"/>
    <col min="13374" max="13374" width="10" style="10" customWidth="1"/>
    <col min="13375" max="13375" width="1.44140625" style="10" customWidth="1"/>
    <col min="13376" max="13376" width="10" style="10" customWidth="1"/>
    <col min="13377" max="13377" width="1.44140625" style="10" customWidth="1"/>
    <col min="13378" max="13378" width="10" style="10" customWidth="1"/>
    <col min="13379" max="13379" width="1.44140625" style="10" customWidth="1"/>
    <col min="13380" max="13380" width="10" style="10" customWidth="1"/>
    <col min="13381" max="13381" width="1.44140625" style="10" customWidth="1"/>
    <col min="13382" max="13382" width="10" style="10" customWidth="1"/>
    <col min="13383" max="13383" width="1.44140625" style="10" customWidth="1"/>
    <col min="13384" max="13384" width="10" style="10" customWidth="1"/>
    <col min="13385" max="13385" width="1.44140625" style="10" customWidth="1"/>
    <col min="13386" max="13386" width="10" style="10" customWidth="1"/>
    <col min="13387" max="13568" width="6.88671875" style="10"/>
    <col min="13569" max="13569" width="4.5546875" style="10" customWidth="1"/>
    <col min="13570" max="13570" width="2.21875" style="10" customWidth="1"/>
    <col min="13571" max="13571" width="17.77734375" style="10" customWidth="1"/>
    <col min="13572" max="13572" width="2.21875" style="10" customWidth="1"/>
    <col min="13573" max="13573" width="12.33203125" style="10" customWidth="1"/>
    <col min="13574" max="13574" width="1.44140625" style="10" customWidth="1"/>
    <col min="13575" max="13575" width="8.44140625" style="10" customWidth="1"/>
    <col min="13576" max="13576" width="1.44140625" style="10" customWidth="1"/>
    <col min="13577" max="13577" width="8.44140625" style="10" customWidth="1"/>
    <col min="13578" max="13578" width="2.21875" style="10" customWidth="1"/>
    <col min="13579" max="13579" width="12.33203125" style="10" customWidth="1"/>
    <col min="13580" max="13580" width="1.44140625" style="10" customWidth="1"/>
    <col min="13581" max="13581" width="8.44140625" style="10" customWidth="1"/>
    <col min="13582" max="13582" width="1.44140625" style="10" customWidth="1"/>
    <col min="13583" max="13583" width="8.44140625" style="10" customWidth="1"/>
    <col min="13584" max="13584" width="2.21875" style="10" customWidth="1"/>
    <col min="13585" max="13585" width="12.33203125" style="10" customWidth="1"/>
    <col min="13586" max="13586" width="1.44140625" style="10" customWidth="1"/>
    <col min="13587" max="13587" width="8.44140625" style="10" customWidth="1"/>
    <col min="13588" max="13588" width="1.44140625" style="10" customWidth="1"/>
    <col min="13589" max="13589" width="8.44140625" style="10" customWidth="1"/>
    <col min="13590" max="13590" width="2.21875" style="10" customWidth="1"/>
    <col min="13591" max="13591" width="12.33203125" style="10" customWidth="1"/>
    <col min="13592" max="13592" width="1.44140625" style="10" customWidth="1"/>
    <col min="13593" max="13593" width="8.44140625" style="10" customWidth="1"/>
    <col min="13594" max="13594" width="1.44140625" style="10" customWidth="1"/>
    <col min="13595" max="13595" width="8.44140625" style="10" customWidth="1"/>
    <col min="13596" max="13597" width="1.44140625" style="10" customWidth="1"/>
    <col min="13598" max="13598" width="10.44140625" style="10" customWidth="1"/>
    <col min="13599" max="13599" width="1.44140625" style="10" customWidth="1"/>
    <col min="13600" max="13600" width="6.88671875" style="10"/>
    <col min="13601" max="13601" width="1.44140625" style="10" customWidth="1"/>
    <col min="13602" max="13602" width="6.88671875" style="10"/>
    <col min="13603" max="13603" width="1.44140625" style="10" customWidth="1"/>
    <col min="13604" max="13604" width="9.21875" style="10" customWidth="1"/>
    <col min="13605" max="13605" width="1.44140625" style="10" customWidth="1"/>
    <col min="13606" max="13606" width="6.88671875" style="10"/>
    <col min="13607" max="13607" width="1.44140625" style="10" customWidth="1"/>
    <col min="13608" max="13608" width="7.109375" style="10" customWidth="1"/>
    <col min="13609" max="13609" width="1.44140625" style="10" customWidth="1"/>
    <col min="13610" max="13610" width="12.44140625" style="10" customWidth="1"/>
    <col min="13611" max="13611" width="1.109375" style="10" customWidth="1"/>
    <col min="13612" max="13612" width="11.6640625" style="10" customWidth="1"/>
    <col min="13613" max="13613" width="1.44140625" style="10" customWidth="1"/>
    <col min="13614" max="13614" width="7.33203125" style="10" customWidth="1"/>
    <col min="13615" max="13615" width="1.44140625" style="10" customWidth="1"/>
    <col min="13616" max="13616" width="11.88671875" style="10" customWidth="1"/>
    <col min="13617" max="13617" width="1.44140625" style="10" customWidth="1"/>
    <col min="13618" max="13618" width="7.6640625" style="10" customWidth="1"/>
    <col min="13619" max="13619" width="1.109375" style="10" customWidth="1"/>
    <col min="13620" max="13620" width="10.6640625" style="10" customWidth="1"/>
    <col min="13621" max="13621" width="1.44140625" style="10" customWidth="1"/>
    <col min="13622" max="13622" width="7.6640625" style="10" customWidth="1"/>
    <col min="13623" max="13623" width="0.88671875" style="10" customWidth="1"/>
    <col min="13624" max="13624" width="10.44140625" style="10" customWidth="1"/>
    <col min="13625" max="13625" width="1.44140625" style="10" customWidth="1"/>
    <col min="13626" max="13626" width="10" style="10" customWidth="1"/>
    <col min="13627" max="13627" width="1.44140625" style="10" customWidth="1"/>
    <col min="13628" max="13628" width="3.77734375" style="10" customWidth="1"/>
    <col min="13629" max="13629" width="1.44140625" style="10" customWidth="1"/>
    <col min="13630" max="13630" width="10" style="10" customWidth="1"/>
    <col min="13631" max="13631" width="1.44140625" style="10" customWidth="1"/>
    <col min="13632" max="13632" width="10" style="10" customWidth="1"/>
    <col min="13633" max="13633" width="1.44140625" style="10" customWidth="1"/>
    <col min="13634" max="13634" width="10" style="10" customWidth="1"/>
    <col min="13635" max="13635" width="1.44140625" style="10" customWidth="1"/>
    <col min="13636" max="13636" width="10" style="10" customWidth="1"/>
    <col min="13637" max="13637" width="1.44140625" style="10" customWidth="1"/>
    <col min="13638" max="13638" width="10" style="10" customWidth="1"/>
    <col min="13639" max="13639" width="1.44140625" style="10" customWidth="1"/>
    <col min="13640" max="13640" width="10" style="10" customWidth="1"/>
    <col min="13641" max="13641" width="1.44140625" style="10" customWidth="1"/>
    <col min="13642" max="13642" width="10" style="10" customWidth="1"/>
    <col min="13643" max="13824" width="6.88671875" style="10"/>
    <col min="13825" max="13825" width="4.5546875" style="10" customWidth="1"/>
    <col min="13826" max="13826" width="2.21875" style="10" customWidth="1"/>
    <col min="13827" max="13827" width="17.77734375" style="10" customWidth="1"/>
    <col min="13828" max="13828" width="2.21875" style="10" customWidth="1"/>
    <col min="13829" max="13829" width="12.33203125" style="10" customWidth="1"/>
    <col min="13830" max="13830" width="1.44140625" style="10" customWidth="1"/>
    <col min="13831" max="13831" width="8.44140625" style="10" customWidth="1"/>
    <col min="13832" max="13832" width="1.44140625" style="10" customWidth="1"/>
    <col min="13833" max="13833" width="8.44140625" style="10" customWidth="1"/>
    <col min="13834" max="13834" width="2.21875" style="10" customWidth="1"/>
    <col min="13835" max="13835" width="12.33203125" style="10" customWidth="1"/>
    <col min="13836" max="13836" width="1.44140625" style="10" customWidth="1"/>
    <col min="13837" max="13837" width="8.44140625" style="10" customWidth="1"/>
    <col min="13838" max="13838" width="1.44140625" style="10" customWidth="1"/>
    <col min="13839" max="13839" width="8.44140625" style="10" customWidth="1"/>
    <col min="13840" max="13840" width="2.21875" style="10" customWidth="1"/>
    <col min="13841" max="13841" width="12.33203125" style="10" customWidth="1"/>
    <col min="13842" max="13842" width="1.44140625" style="10" customWidth="1"/>
    <col min="13843" max="13843" width="8.44140625" style="10" customWidth="1"/>
    <col min="13844" max="13844" width="1.44140625" style="10" customWidth="1"/>
    <col min="13845" max="13845" width="8.44140625" style="10" customWidth="1"/>
    <col min="13846" max="13846" width="2.21875" style="10" customWidth="1"/>
    <col min="13847" max="13847" width="12.33203125" style="10" customWidth="1"/>
    <col min="13848" max="13848" width="1.44140625" style="10" customWidth="1"/>
    <col min="13849" max="13849" width="8.44140625" style="10" customWidth="1"/>
    <col min="13850" max="13850" width="1.44140625" style="10" customWidth="1"/>
    <col min="13851" max="13851" width="8.44140625" style="10" customWidth="1"/>
    <col min="13852" max="13853" width="1.44140625" style="10" customWidth="1"/>
    <col min="13854" max="13854" width="10.44140625" style="10" customWidth="1"/>
    <col min="13855" max="13855" width="1.44140625" style="10" customWidth="1"/>
    <col min="13856" max="13856" width="6.88671875" style="10"/>
    <col min="13857" max="13857" width="1.44140625" style="10" customWidth="1"/>
    <col min="13858" max="13858" width="6.88671875" style="10"/>
    <col min="13859" max="13859" width="1.44140625" style="10" customWidth="1"/>
    <col min="13860" max="13860" width="9.21875" style="10" customWidth="1"/>
    <col min="13861" max="13861" width="1.44140625" style="10" customWidth="1"/>
    <col min="13862" max="13862" width="6.88671875" style="10"/>
    <col min="13863" max="13863" width="1.44140625" style="10" customWidth="1"/>
    <col min="13864" max="13864" width="7.109375" style="10" customWidth="1"/>
    <col min="13865" max="13865" width="1.44140625" style="10" customWidth="1"/>
    <col min="13866" max="13866" width="12.44140625" style="10" customWidth="1"/>
    <col min="13867" max="13867" width="1.109375" style="10" customWidth="1"/>
    <col min="13868" max="13868" width="11.6640625" style="10" customWidth="1"/>
    <col min="13869" max="13869" width="1.44140625" style="10" customWidth="1"/>
    <col min="13870" max="13870" width="7.33203125" style="10" customWidth="1"/>
    <col min="13871" max="13871" width="1.44140625" style="10" customWidth="1"/>
    <col min="13872" max="13872" width="11.88671875" style="10" customWidth="1"/>
    <col min="13873" max="13873" width="1.44140625" style="10" customWidth="1"/>
    <col min="13874" max="13874" width="7.6640625" style="10" customWidth="1"/>
    <col min="13875" max="13875" width="1.109375" style="10" customWidth="1"/>
    <col min="13876" max="13876" width="10.6640625" style="10" customWidth="1"/>
    <col min="13877" max="13877" width="1.44140625" style="10" customWidth="1"/>
    <col min="13878" max="13878" width="7.6640625" style="10" customWidth="1"/>
    <col min="13879" max="13879" width="0.88671875" style="10" customWidth="1"/>
    <col min="13880" max="13880" width="10.44140625" style="10" customWidth="1"/>
    <col min="13881" max="13881" width="1.44140625" style="10" customWidth="1"/>
    <col min="13882" max="13882" width="10" style="10" customWidth="1"/>
    <col min="13883" max="13883" width="1.44140625" style="10" customWidth="1"/>
    <col min="13884" max="13884" width="3.77734375" style="10" customWidth="1"/>
    <col min="13885" max="13885" width="1.44140625" style="10" customWidth="1"/>
    <col min="13886" max="13886" width="10" style="10" customWidth="1"/>
    <col min="13887" max="13887" width="1.44140625" style="10" customWidth="1"/>
    <col min="13888" max="13888" width="10" style="10" customWidth="1"/>
    <col min="13889" max="13889" width="1.44140625" style="10" customWidth="1"/>
    <col min="13890" max="13890" width="10" style="10" customWidth="1"/>
    <col min="13891" max="13891" width="1.44140625" style="10" customWidth="1"/>
    <col min="13892" max="13892" width="10" style="10" customWidth="1"/>
    <col min="13893" max="13893" width="1.44140625" style="10" customWidth="1"/>
    <col min="13894" max="13894" width="10" style="10" customWidth="1"/>
    <col min="13895" max="13895" width="1.44140625" style="10" customWidth="1"/>
    <col min="13896" max="13896" width="10" style="10" customWidth="1"/>
    <col min="13897" max="13897" width="1.44140625" style="10" customWidth="1"/>
    <col min="13898" max="13898" width="10" style="10" customWidth="1"/>
    <col min="13899" max="14080" width="6.88671875" style="10"/>
    <col min="14081" max="14081" width="4.5546875" style="10" customWidth="1"/>
    <col min="14082" max="14082" width="2.21875" style="10" customWidth="1"/>
    <col min="14083" max="14083" width="17.77734375" style="10" customWidth="1"/>
    <col min="14084" max="14084" width="2.21875" style="10" customWidth="1"/>
    <col min="14085" max="14085" width="12.33203125" style="10" customWidth="1"/>
    <col min="14086" max="14086" width="1.44140625" style="10" customWidth="1"/>
    <col min="14087" max="14087" width="8.44140625" style="10" customWidth="1"/>
    <col min="14088" max="14088" width="1.44140625" style="10" customWidth="1"/>
    <col min="14089" max="14089" width="8.44140625" style="10" customWidth="1"/>
    <col min="14090" max="14090" width="2.21875" style="10" customWidth="1"/>
    <col min="14091" max="14091" width="12.33203125" style="10" customWidth="1"/>
    <col min="14092" max="14092" width="1.44140625" style="10" customWidth="1"/>
    <col min="14093" max="14093" width="8.44140625" style="10" customWidth="1"/>
    <col min="14094" max="14094" width="1.44140625" style="10" customWidth="1"/>
    <col min="14095" max="14095" width="8.44140625" style="10" customWidth="1"/>
    <col min="14096" max="14096" width="2.21875" style="10" customWidth="1"/>
    <col min="14097" max="14097" width="12.33203125" style="10" customWidth="1"/>
    <col min="14098" max="14098" width="1.44140625" style="10" customWidth="1"/>
    <col min="14099" max="14099" width="8.44140625" style="10" customWidth="1"/>
    <col min="14100" max="14100" width="1.44140625" style="10" customWidth="1"/>
    <col min="14101" max="14101" width="8.44140625" style="10" customWidth="1"/>
    <col min="14102" max="14102" width="2.21875" style="10" customWidth="1"/>
    <col min="14103" max="14103" width="12.33203125" style="10" customWidth="1"/>
    <col min="14104" max="14104" width="1.44140625" style="10" customWidth="1"/>
    <col min="14105" max="14105" width="8.44140625" style="10" customWidth="1"/>
    <col min="14106" max="14106" width="1.44140625" style="10" customWidth="1"/>
    <col min="14107" max="14107" width="8.44140625" style="10" customWidth="1"/>
    <col min="14108" max="14109" width="1.44140625" style="10" customWidth="1"/>
    <col min="14110" max="14110" width="10.44140625" style="10" customWidth="1"/>
    <col min="14111" max="14111" width="1.44140625" style="10" customWidth="1"/>
    <col min="14112" max="14112" width="6.88671875" style="10"/>
    <col min="14113" max="14113" width="1.44140625" style="10" customWidth="1"/>
    <col min="14114" max="14114" width="6.88671875" style="10"/>
    <col min="14115" max="14115" width="1.44140625" style="10" customWidth="1"/>
    <col min="14116" max="14116" width="9.21875" style="10" customWidth="1"/>
    <col min="14117" max="14117" width="1.44140625" style="10" customWidth="1"/>
    <col min="14118" max="14118" width="6.88671875" style="10"/>
    <col min="14119" max="14119" width="1.44140625" style="10" customWidth="1"/>
    <col min="14120" max="14120" width="7.109375" style="10" customWidth="1"/>
    <col min="14121" max="14121" width="1.44140625" style="10" customWidth="1"/>
    <col min="14122" max="14122" width="12.44140625" style="10" customWidth="1"/>
    <col min="14123" max="14123" width="1.109375" style="10" customWidth="1"/>
    <col min="14124" max="14124" width="11.6640625" style="10" customWidth="1"/>
    <col min="14125" max="14125" width="1.44140625" style="10" customWidth="1"/>
    <col min="14126" max="14126" width="7.33203125" style="10" customWidth="1"/>
    <col min="14127" max="14127" width="1.44140625" style="10" customWidth="1"/>
    <col min="14128" max="14128" width="11.88671875" style="10" customWidth="1"/>
    <col min="14129" max="14129" width="1.44140625" style="10" customWidth="1"/>
    <col min="14130" max="14130" width="7.6640625" style="10" customWidth="1"/>
    <col min="14131" max="14131" width="1.109375" style="10" customWidth="1"/>
    <col min="14132" max="14132" width="10.6640625" style="10" customWidth="1"/>
    <col min="14133" max="14133" width="1.44140625" style="10" customWidth="1"/>
    <col min="14134" max="14134" width="7.6640625" style="10" customWidth="1"/>
    <col min="14135" max="14135" width="0.88671875" style="10" customWidth="1"/>
    <col min="14136" max="14136" width="10.44140625" style="10" customWidth="1"/>
    <col min="14137" max="14137" width="1.44140625" style="10" customWidth="1"/>
    <col min="14138" max="14138" width="10" style="10" customWidth="1"/>
    <col min="14139" max="14139" width="1.44140625" style="10" customWidth="1"/>
    <col min="14140" max="14140" width="3.77734375" style="10" customWidth="1"/>
    <col min="14141" max="14141" width="1.44140625" style="10" customWidth="1"/>
    <col min="14142" max="14142" width="10" style="10" customWidth="1"/>
    <col min="14143" max="14143" width="1.44140625" style="10" customWidth="1"/>
    <col min="14144" max="14144" width="10" style="10" customWidth="1"/>
    <col min="14145" max="14145" width="1.44140625" style="10" customWidth="1"/>
    <col min="14146" max="14146" width="10" style="10" customWidth="1"/>
    <col min="14147" max="14147" width="1.44140625" style="10" customWidth="1"/>
    <col min="14148" max="14148" width="10" style="10" customWidth="1"/>
    <col min="14149" max="14149" width="1.44140625" style="10" customWidth="1"/>
    <col min="14150" max="14150" width="10" style="10" customWidth="1"/>
    <col min="14151" max="14151" width="1.44140625" style="10" customWidth="1"/>
    <col min="14152" max="14152" width="10" style="10" customWidth="1"/>
    <col min="14153" max="14153" width="1.44140625" style="10" customWidth="1"/>
    <col min="14154" max="14154" width="10" style="10" customWidth="1"/>
    <col min="14155" max="14336" width="6.88671875" style="10"/>
    <col min="14337" max="14337" width="4.5546875" style="10" customWidth="1"/>
    <col min="14338" max="14338" width="2.21875" style="10" customWidth="1"/>
    <col min="14339" max="14339" width="17.77734375" style="10" customWidth="1"/>
    <col min="14340" max="14340" width="2.21875" style="10" customWidth="1"/>
    <col min="14341" max="14341" width="12.33203125" style="10" customWidth="1"/>
    <col min="14342" max="14342" width="1.44140625" style="10" customWidth="1"/>
    <col min="14343" max="14343" width="8.44140625" style="10" customWidth="1"/>
    <col min="14344" max="14344" width="1.44140625" style="10" customWidth="1"/>
    <col min="14345" max="14345" width="8.44140625" style="10" customWidth="1"/>
    <col min="14346" max="14346" width="2.21875" style="10" customWidth="1"/>
    <col min="14347" max="14347" width="12.33203125" style="10" customWidth="1"/>
    <col min="14348" max="14348" width="1.44140625" style="10" customWidth="1"/>
    <col min="14349" max="14349" width="8.44140625" style="10" customWidth="1"/>
    <col min="14350" max="14350" width="1.44140625" style="10" customWidth="1"/>
    <col min="14351" max="14351" width="8.44140625" style="10" customWidth="1"/>
    <col min="14352" max="14352" width="2.21875" style="10" customWidth="1"/>
    <col min="14353" max="14353" width="12.33203125" style="10" customWidth="1"/>
    <col min="14354" max="14354" width="1.44140625" style="10" customWidth="1"/>
    <col min="14355" max="14355" width="8.44140625" style="10" customWidth="1"/>
    <col min="14356" max="14356" width="1.44140625" style="10" customWidth="1"/>
    <col min="14357" max="14357" width="8.44140625" style="10" customWidth="1"/>
    <col min="14358" max="14358" width="2.21875" style="10" customWidth="1"/>
    <col min="14359" max="14359" width="12.33203125" style="10" customWidth="1"/>
    <col min="14360" max="14360" width="1.44140625" style="10" customWidth="1"/>
    <col min="14361" max="14361" width="8.44140625" style="10" customWidth="1"/>
    <col min="14362" max="14362" width="1.44140625" style="10" customWidth="1"/>
    <col min="14363" max="14363" width="8.44140625" style="10" customWidth="1"/>
    <col min="14364" max="14365" width="1.44140625" style="10" customWidth="1"/>
    <col min="14366" max="14366" width="10.44140625" style="10" customWidth="1"/>
    <col min="14367" max="14367" width="1.44140625" style="10" customWidth="1"/>
    <col min="14368" max="14368" width="6.88671875" style="10"/>
    <col min="14369" max="14369" width="1.44140625" style="10" customWidth="1"/>
    <col min="14370" max="14370" width="6.88671875" style="10"/>
    <col min="14371" max="14371" width="1.44140625" style="10" customWidth="1"/>
    <col min="14372" max="14372" width="9.21875" style="10" customWidth="1"/>
    <col min="14373" max="14373" width="1.44140625" style="10" customWidth="1"/>
    <col min="14374" max="14374" width="6.88671875" style="10"/>
    <col min="14375" max="14375" width="1.44140625" style="10" customWidth="1"/>
    <col min="14376" max="14376" width="7.109375" style="10" customWidth="1"/>
    <col min="14377" max="14377" width="1.44140625" style="10" customWidth="1"/>
    <col min="14378" max="14378" width="12.44140625" style="10" customWidth="1"/>
    <col min="14379" max="14379" width="1.109375" style="10" customWidth="1"/>
    <col min="14380" max="14380" width="11.6640625" style="10" customWidth="1"/>
    <col min="14381" max="14381" width="1.44140625" style="10" customWidth="1"/>
    <col min="14382" max="14382" width="7.33203125" style="10" customWidth="1"/>
    <col min="14383" max="14383" width="1.44140625" style="10" customWidth="1"/>
    <col min="14384" max="14384" width="11.88671875" style="10" customWidth="1"/>
    <col min="14385" max="14385" width="1.44140625" style="10" customWidth="1"/>
    <col min="14386" max="14386" width="7.6640625" style="10" customWidth="1"/>
    <col min="14387" max="14387" width="1.109375" style="10" customWidth="1"/>
    <col min="14388" max="14388" width="10.6640625" style="10" customWidth="1"/>
    <col min="14389" max="14389" width="1.44140625" style="10" customWidth="1"/>
    <col min="14390" max="14390" width="7.6640625" style="10" customWidth="1"/>
    <col min="14391" max="14391" width="0.88671875" style="10" customWidth="1"/>
    <col min="14392" max="14392" width="10.44140625" style="10" customWidth="1"/>
    <col min="14393" max="14393" width="1.44140625" style="10" customWidth="1"/>
    <col min="14394" max="14394" width="10" style="10" customWidth="1"/>
    <col min="14395" max="14395" width="1.44140625" style="10" customWidth="1"/>
    <col min="14396" max="14396" width="3.77734375" style="10" customWidth="1"/>
    <col min="14397" max="14397" width="1.44140625" style="10" customWidth="1"/>
    <col min="14398" max="14398" width="10" style="10" customWidth="1"/>
    <col min="14399" max="14399" width="1.44140625" style="10" customWidth="1"/>
    <col min="14400" max="14400" width="10" style="10" customWidth="1"/>
    <col min="14401" max="14401" width="1.44140625" style="10" customWidth="1"/>
    <col min="14402" max="14402" width="10" style="10" customWidth="1"/>
    <col min="14403" max="14403" width="1.44140625" style="10" customWidth="1"/>
    <col min="14404" max="14404" width="10" style="10" customWidth="1"/>
    <col min="14405" max="14405" width="1.44140625" style="10" customWidth="1"/>
    <col min="14406" max="14406" width="10" style="10" customWidth="1"/>
    <col min="14407" max="14407" width="1.44140625" style="10" customWidth="1"/>
    <col min="14408" max="14408" width="10" style="10" customWidth="1"/>
    <col min="14409" max="14409" width="1.44140625" style="10" customWidth="1"/>
    <col min="14410" max="14410" width="10" style="10" customWidth="1"/>
    <col min="14411" max="14592" width="6.88671875" style="10"/>
    <col min="14593" max="14593" width="4.5546875" style="10" customWidth="1"/>
    <col min="14594" max="14594" width="2.21875" style="10" customWidth="1"/>
    <col min="14595" max="14595" width="17.77734375" style="10" customWidth="1"/>
    <col min="14596" max="14596" width="2.21875" style="10" customWidth="1"/>
    <col min="14597" max="14597" width="12.33203125" style="10" customWidth="1"/>
    <col min="14598" max="14598" width="1.44140625" style="10" customWidth="1"/>
    <col min="14599" max="14599" width="8.44140625" style="10" customWidth="1"/>
    <col min="14600" max="14600" width="1.44140625" style="10" customWidth="1"/>
    <col min="14601" max="14601" width="8.44140625" style="10" customWidth="1"/>
    <col min="14602" max="14602" width="2.21875" style="10" customWidth="1"/>
    <col min="14603" max="14603" width="12.33203125" style="10" customWidth="1"/>
    <col min="14604" max="14604" width="1.44140625" style="10" customWidth="1"/>
    <col min="14605" max="14605" width="8.44140625" style="10" customWidth="1"/>
    <col min="14606" max="14606" width="1.44140625" style="10" customWidth="1"/>
    <col min="14607" max="14607" width="8.44140625" style="10" customWidth="1"/>
    <col min="14608" max="14608" width="2.21875" style="10" customWidth="1"/>
    <col min="14609" max="14609" width="12.33203125" style="10" customWidth="1"/>
    <col min="14610" max="14610" width="1.44140625" style="10" customWidth="1"/>
    <col min="14611" max="14611" width="8.44140625" style="10" customWidth="1"/>
    <col min="14612" max="14612" width="1.44140625" style="10" customWidth="1"/>
    <col min="14613" max="14613" width="8.44140625" style="10" customWidth="1"/>
    <col min="14614" max="14614" width="2.21875" style="10" customWidth="1"/>
    <col min="14615" max="14615" width="12.33203125" style="10" customWidth="1"/>
    <col min="14616" max="14616" width="1.44140625" style="10" customWidth="1"/>
    <col min="14617" max="14617" width="8.44140625" style="10" customWidth="1"/>
    <col min="14618" max="14618" width="1.44140625" style="10" customWidth="1"/>
    <col min="14619" max="14619" width="8.44140625" style="10" customWidth="1"/>
    <col min="14620" max="14621" width="1.44140625" style="10" customWidth="1"/>
    <col min="14622" max="14622" width="10.44140625" style="10" customWidth="1"/>
    <col min="14623" max="14623" width="1.44140625" style="10" customWidth="1"/>
    <col min="14624" max="14624" width="6.88671875" style="10"/>
    <col min="14625" max="14625" width="1.44140625" style="10" customWidth="1"/>
    <col min="14626" max="14626" width="6.88671875" style="10"/>
    <col min="14627" max="14627" width="1.44140625" style="10" customWidth="1"/>
    <col min="14628" max="14628" width="9.21875" style="10" customWidth="1"/>
    <col min="14629" max="14629" width="1.44140625" style="10" customWidth="1"/>
    <col min="14630" max="14630" width="6.88671875" style="10"/>
    <col min="14631" max="14631" width="1.44140625" style="10" customWidth="1"/>
    <col min="14632" max="14632" width="7.109375" style="10" customWidth="1"/>
    <col min="14633" max="14633" width="1.44140625" style="10" customWidth="1"/>
    <col min="14634" max="14634" width="12.44140625" style="10" customWidth="1"/>
    <col min="14635" max="14635" width="1.109375" style="10" customWidth="1"/>
    <col min="14636" max="14636" width="11.6640625" style="10" customWidth="1"/>
    <col min="14637" max="14637" width="1.44140625" style="10" customWidth="1"/>
    <col min="14638" max="14638" width="7.33203125" style="10" customWidth="1"/>
    <col min="14639" max="14639" width="1.44140625" style="10" customWidth="1"/>
    <col min="14640" max="14640" width="11.88671875" style="10" customWidth="1"/>
    <col min="14641" max="14641" width="1.44140625" style="10" customWidth="1"/>
    <col min="14642" max="14642" width="7.6640625" style="10" customWidth="1"/>
    <col min="14643" max="14643" width="1.109375" style="10" customWidth="1"/>
    <col min="14644" max="14644" width="10.6640625" style="10" customWidth="1"/>
    <col min="14645" max="14645" width="1.44140625" style="10" customWidth="1"/>
    <col min="14646" max="14646" width="7.6640625" style="10" customWidth="1"/>
    <col min="14647" max="14647" width="0.88671875" style="10" customWidth="1"/>
    <col min="14648" max="14648" width="10.44140625" style="10" customWidth="1"/>
    <col min="14649" max="14649" width="1.44140625" style="10" customWidth="1"/>
    <col min="14650" max="14650" width="10" style="10" customWidth="1"/>
    <col min="14651" max="14651" width="1.44140625" style="10" customWidth="1"/>
    <col min="14652" max="14652" width="3.77734375" style="10" customWidth="1"/>
    <col min="14653" max="14653" width="1.44140625" style="10" customWidth="1"/>
    <col min="14654" max="14654" width="10" style="10" customWidth="1"/>
    <col min="14655" max="14655" width="1.44140625" style="10" customWidth="1"/>
    <col min="14656" max="14656" width="10" style="10" customWidth="1"/>
    <col min="14657" max="14657" width="1.44140625" style="10" customWidth="1"/>
    <col min="14658" max="14658" width="10" style="10" customWidth="1"/>
    <col min="14659" max="14659" width="1.44140625" style="10" customWidth="1"/>
    <col min="14660" max="14660" width="10" style="10" customWidth="1"/>
    <col min="14661" max="14661" width="1.44140625" style="10" customWidth="1"/>
    <col min="14662" max="14662" width="10" style="10" customWidth="1"/>
    <col min="14663" max="14663" width="1.44140625" style="10" customWidth="1"/>
    <col min="14664" max="14664" width="10" style="10" customWidth="1"/>
    <col min="14665" max="14665" width="1.44140625" style="10" customWidth="1"/>
    <col min="14666" max="14666" width="10" style="10" customWidth="1"/>
    <col min="14667" max="14848" width="6.88671875" style="10"/>
    <col min="14849" max="14849" width="4.5546875" style="10" customWidth="1"/>
    <col min="14850" max="14850" width="2.21875" style="10" customWidth="1"/>
    <col min="14851" max="14851" width="17.77734375" style="10" customWidth="1"/>
    <col min="14852" max="14852" width="2.21875" style="10" customWidth="1"/>
    <col min="14853" max="14853" width="12.33203125" style="10" customWidth="1"/>
    <col min="14854" max="14854" width="1.44140625" style="10" customWidth="1"/>
    <col min="14855" max="14855" width="8.44140625" style="10" customWidth="1"/>
    <col min="14856" max="14856" width="1.44140625" style="10" customWidth="1"/>
    <col min="14857" max="14857" width="8.44140625" style="10" customWidth="1"/>
    <col min="14858" max="14858" width="2.21875" style="10" customWidth="1"/>
    <col min="14859" max="14859" width="12.33203125" style="10" customWidth="1"/>
    <col min="14860" max="14860" width="1.44140625" style="10" customWidth="1"/>
    <col min="14861" max="14861" width="8.44140625" style="10" customWidth="1"/>
    <col min="14862" max="14862" width="1.44140625" style="10" customWidth="1"/>
    <col min="14863" max="14863" width="8.44140625" style="10" customWidth="1"/>
    <col min="14864" max="14864" width="2.21875" style="10" customWidth="1"/>
    <col min="14865" max="14865" width="12.33203125" style="10" customWidth="1"/>
    <col min="14866" max="14866" width="1.44140625" style="10" customWidth="1"/>
    <col min="14867" max="14867" width="8.44140625" style="10" customWidth="1"/>
    <col min="14868" max="14868" width="1.44140625" style="10" customWidth="1"/>
    <col min="14869" max="14869" width="8.44140625" style="10" customWidth="1"/>
    <col min="14870" max="14870" width="2.21875" style="10" customWidth="1"/>
    <col min="14871" max="14871" width="12.33203125" style="10" customWidth="1"/>
    <col min="14872" max="14872" width="1.44140625" style="10" customWidth="1"/>
    <col min="14873" max="14873" width="8.44140625" style="10" customWidth="1"/>
    <col min="14874" max="14874" width="1.44140625" style="10" customWidth="1"/>
    <col min="14875" max="14875" width="8.44140625" style="10" customWidth="1"/>
    <col min="14876" max="14877" width="1.44140625" style="10" customWidth="1"/>
    <col min="14878" max="14878" width="10.44140625" style="10" customWidth="1"/>
    <col min="14879" max="14879" width="1.44140625" style="10" customWidth="1"/>
    <col min="14880" max="14880" width="6.88671875" style="10"/>
    <col min="14881" max="14881" width="1.44140625" style="10" customWidth="1"/>
    <col min="14882" max="14882" width="6.88671875" style="10"/>
    <col min="14883" max="14883" width="1.44140625" style="10" customWidth="1"/>
    <col min="14884" max="14884" width="9.21875" style="10" customWidth="1"/>
    <col min="14885" max="14885" width="1.44140625" style="10" customWidth="1"/>
    <col min="14886" max="14886" width="6.88671875" style="10"/>
    <col min="14887" max="14887" width="1.44140625" style="10" customWidth="1"/>
    <col min="14888" max="14888" width="7.109375" style="10" customWidth="1"/>
    <col min="14889" max="14889" width="1.44140625" style="10" customWidth="1"/>
    <col min="14890" max="14890" width="12.44140625" style="10" customWidth="1"/>
    <col min="14891" max="14891" width="1.109375" style="10" customWidth="1"/>
    <col min="14892" max="14892" width="11.6640625" style="10" customWidth="1"/>
    <col min="14893" max="14893" width="1.44140625" style="10" customWidth="1"/>
    <col min="14894" max="14894" width="7.33203125" style="10" customWidth="1"/>
    <col min="14895" max="14895" width="1.44140625" style="10" customWidth="1"/>
    <col min="14896" max="14896" width="11.88671875" style="10" customWidth="1"/>
    <col min="14897" max="14897" width="1.44140625" style="10" customWidth="1"/>
    <col min="14898" max="14898" width="7.6640625" style="10" customWidth="1"/>
    <col min="14899" max="14899" width="1.109375" style="10" customWidth="1"/>
    <col min="14900" max="14900" width="10.6640625" style="10" customWidth="1"/>
    <col min="14901" max="14901" width="1.44140625" style="10" customWidth="1"/>
    <col min="14902" max="14902" width="7.6640625" style="10" customWidth="1"/>
    <col min="14903" max="14903" width="0.88671875" style="10" customWidth="1"/>
    <col min="14904" max="14904" width="10.44140625" style="10" customWidth="1"/>
    <col min="14905" max="14905" width="1.44140625" style="10" customWidth="1"/>
    <col min="14906" max="14906" width="10" style="10" customWidth="1"/>
    <col min="14907" max="14907" width="1.44140625" style="10" customWidth="1"/>
    <col min="14908" max="14908" width="3.77734375" style="10" customWidth="1"/>
    <col min="14909" max="14909" width="1.44140625" style="10" customWidth="1"/>
    <col min="14910" max="14910" width="10" style="10" customWidth="1"/>
    <col min="14911" max="14911" width="1.44140625" style="10" customWidth="1"/>
    <col min="14912" max="14912" width="10" style="10" customWidth="1"/>
    <col min="14913" max="14913" width="1.44140625" style="10" customWidth="1"/>
    <col min="14914" max="14914" width="10" style="10" customWidth="1"/>
    <col min="14915" max="14915" width="1.44140625" style="10" customWidth="1"/>
    <col min="14916" max="14916" width="10" style="10" customWidth="1"/>
    <col min="14917" max="14917" width="1.44140625" style="10" customWidth="1"/>
    <col min="14918" max="14918" width="10" style="10" customWidth="1"/>
    <col min="14919" max="14919" width="1.44140625" style="10" customWidth="1"/>
    <col min="14920" max="14920" width="10" style="10" customWidth="1"/>
    <col min="14921" max="14921" width="1.44140625" style="10" customWidth="1"/>
    <col min="14922" max="14922" width="10" style="10" customWidth="1"/>
    <col min="14923" max="15104" width="6.88671875" style="10"/>
    <col min="15105" max="15105" width="4.5546875" style="10" customWidth="1"/>
    <col min="15106" max="15106" width="2.21875" style="10" customWidth="1"/>
    <col min="15107" max="15107" width="17.77734375" style="10" customWidth="1"/>
    <col min="15108" max="15108" width="2.21875" style="10" customWidth="1"/>
    <col min="15109" max="15109" width="12.33203125" style="10" customWidth="1"/>
    <col min="15110" max="15110" width="1.44140625" style="10" customWidth="1"/>
    <col min="15111" max="15111" width="8.44140625" style="10" customWidth="1"/>
    <col min="15112" max="15112" width="1.44140625" style="10" customWidth="1"/>
    <col min="15113" max="15113" width="8.44140625" style="10" customWidth="1"/>
    <col min="15114" max="15114" width="2.21875" style="10" customWidth="1"/>
    <col min="15115" max="15115" width="12.33203125" style="10" customWidth="1"/>
    <col min="15116" max="15116" width="1.44140625" style="10" customWidth="1"/>
    <col min="15117" max="15117" width="8.44140625" style="10" customWidth="1"/>
    <col min="15118" max="15118" width="1.44140625" style="10" customWidth="1"/>
    <col min="15119" max="15119" width="8.44140625" style="10" customWidth="1"/>
    <col min="15120" max="15120" width="2.21875" style="10" customWidth="1"/>
    <col min="15121" max="15121" width="12.33203125" style="10" customWidth="1"/>
    <col min="15122" max="15122" width="1.44140625" style="10" customWidth="1"/>
    <col min="15123" max="15123" width="8.44140625" style="10" customWidth="1"/>
    <col min="15124" max="15124" width="1.44140625" style="10" customWidth="1"/>
    <col min="15125" max="15125" width="8.44140625" style="10" customWidth="1"/>
    <col min="15126" max="15126" width="2.21875" style="10" customWidth="1"/>
    <col min="15127" max="15127" width="12.33203125" style="10" customWidth="1"/>
    <col min="15128" max="15128" width="1.44140625" style="10" customWidth="1"/>
    <col min="15129" max="15129" width="8.44140625" style="10" customWidth="1"/>
    <col min="15130" max="15130" width="1.44140625" style="10" customWidth="1"/>
    <col min="15131" max="15131" width="8.44140625" style="10" customWidth="1"/>
    <col min="15132" max="15133" width="1.44140625" style="10" customWidth="1"/>
    <col min="15134" max="15134" width="10.44140625" style="10" customWidth="1"/>
    <col min="15135" max="15135" width="1.44140625" style="10" customWidth="1"/>
    <col min="15136" max="15136" width="6.88671875" style="10"/>
    <col min="15137" max="15137" width="1.44140625" style="10" customWidth="1"/>
    <col min="15138" max="15138" width="6.88671875" style="10"/>
    <col min="15139" max="15139" width="1.44140625" style="10" customWidth="1"/>
    <col min="15140" max="15140" width="9.21875" style="10" customWidth="1"/>
    <col min="15141" max="15141" width="1.44140625" style="10" customWidth="1"/>
    <col min="15142" max="15142" width="6.88671875" style="10"/>
    <col min="15143" max="15143" width="1.44140625" style="10" customWidth="1"/>
    <col min="15144" max="15144" width="7.109375" style="10" customWidth="1"/>
    <col min="15145" max="15145" width="1.44140625" style="10" customWidth="1"/>
    <col min="15146" max="15146" width="12.44140625" style="10" customWidth="1"/>
    <col min="15147" max="15147" width="1.109375" style="10" customWidth="1"/>
    <col min="15148" max="15148" width="11.6640625" style="10" customWidth="1"/>
    <col min="15149" max="15149" width="1.44140625" style="10" customWidth="1"/>
    <col min="15150" max="15150" width="7.33203125" style="10" customWidth="1"/>
    <col min="15151" max="15151" width="1.44140625" style="10" customWidth="1"/>
    <col min="15152" max="15152" width="11.88671875" style="10" customWidth="1"/>
    <col min="15153" max="15153" width="1.44140625" style="10" customWidth="1"/>
    <col min="15154" max="15154" width="7.6640625" style="10" customWidth="1"/>
    <col min="15155" max="15155" width="1.109375" style="10" customWidth="1"/>
    <col min="15156" max="15156" width="10.6640625" style="10" customWidth="1"/>
    <col min="15157" max="15157" width="1.44140625" style="10" customWidth="1"/>
    <col min="15158" max="15158" width="7.6640625" style="10" customWidth="1"/>
    <col min="15159" max="15159" width="0.88671875" style="10" customWidth="1"/>
    <col min="15160" max="15160" width="10.44140625" style="10" customWidth="1"/>
    <col min="15161" max="15161" width="1.44140625" style="10" customWidth="1"/>
    <col min="15162" max="15162" width="10" style="10" customWidth="1"/>
    <col min="15163" max="15163" width="1.44140625" style="10" customWidth="1"/>
    <col min="15164" max="15164" width="3.77734375" style="10" customWidth="1"/>
    <col min="15165" max="15165" width="1.44140625" style="10" customWidth="1"/>
    <col min="15166" max="15166" width="10" style="10" customWidth="1"/>
    <col min="15167" max="15167" width="1.44140625" style="10" customWidth="1"/>
    <col min="15168" max="15168" width="10" style="10" customWidth="1"/>
    <col min="15169" max="15169" width="1.44140625" style="10" customWidth="1"/>
    <col min="15170" max="15170" width="10" style="10" customWidth="1"/>
    <col min="15171" max="15171" width="1.44140625" style="10" customWidth="1"/>
    <col min="15172" max="15172" width="10" style="10" customWidth="1"/>
    <col min="15173" max="15173" width="1.44140625" style="10" customWidth="1"/>
    <col min="15174" max="15174" width="10" style="10" customWidth="1"/>
    <col min="15175" max="15175" width="1.44140625" style="10" customWidth="1"/>
    <col min="15176" max="15176" width="10" style="10" customWidth="1"/>
    <col min="15177" max="15177" width="1.44140625" style="10" customWidth="1"/>
    <col min="15178" max="15178" width="10" style="10" customWidth="1"/>
    <col min="15179" max="15360" width="6.88671875" style="10"/>
    <col min="15361" max="15361" width="4.5546875" style="10" customWidth="1"/>
    <col min="15362" max="15362" width="2.21875" style="10" customWidth="1"/>
    <col min="15363" max="15363" width="17.77734375" style="10" customWidth="1"/>
    <col min="15364" max="15364" width="2.21875" style="10" customWidth="1"/>
    <col min="15365" max="15365" width="12.33203125" style="10" customWidth="1"/>
    <col min="15366" max="15366" width="1.44140625" style="10" customWidth="1"/>
    <col min="15367" max="15367" width="8.44140625" style="10" customWidth="1"/>
    <col min="15368" max="15368" width="1.44140625" style="10" customWidth="1"/>
    <col min="15369" max="15369" width="8.44140625" style="10" customWidth="1"/>
    <col min="15370" max="15370" width="2.21875" style="10" customWidth="1"/>
    <col min="15371" max="15371" width="12.33203125" style="10" customWidth="1"/>
    <col min="15372" max="15372" width="1.44140625" style="10" customWidth="1"/>
    <col min="15373" max="15373" width="8.44140625" style="10" customWidth="1"/>
    <col min="15374" max="15374" width="1.44140625" style="10" customWidth="1"/>
    <col min="15375" max="15375" width="8.44140625" style="10" customWidth="1"/>
    <col min="15376" max="15376" width="2.21875" style="10" customWidth="1"/>
    <col min="15377" max="15377" width="12.33203125" style="10" customWidth="1"/>
    <col min="15378" max="15378" width="1.44140625" style="10" customWidth="1"/>
    <col min="15379" max="15379" width="8.44140625" style="10" customWidth="1"/>
    <col min="15380" max="15380" width="1.44140625" style="10" customWidth="1"/>
    <col min="15381" max="15381" width="8.44140625" style="10" customWidth="1"/>
    <col min="15382" max="15382" width="2.21875" style="10" customWidth="1"/>
    <col min="15383" max="15383" width="12.33203125" style="10" customWidth="1"/>
    <col min="15384" max="15384" width="1.44140625" style="10" customWidth="1"/>
    <col min="15385" max="15385" width="8.44140625" style="10" customWidth="1"/>
    <col min="15386" max="15386" width="1.44140625" style="10" customWidth="1"/>
    <col min="15387" max="15387" width="8.44140625" style="10" customWidth="1"/>
    <col min="15388" max="15389" width="1.44140625" style="10" customWidth="1"/>
    <col min="15390" max="15390" width="10.44140625" style="10" customWidth="1"/>
    <col min="15391" max="15391" width="1.44140625" style="10" customWidth="1"/>
    <col min="15392" max="15392" width="6.88671875" style="10"/>
    <col min="15393" max="15393" width="1.44140625" style="10" customWidth="1"/>
    <col min="15394" max="15394" width="6.88671875" style="10"/>
    <col min="15395" max="15395" width="1.44140625" style="10" customWidth="1"/>
    <col min="15396" max="15396" width="9.21875" style="10" customWidth="1"/>
    <col min="15397" max="15397" width="1.44140625" style="10" customWidth="1"/>
    <col min="15398" max="15398" width="6.88671875" style="10"/>
    <col min="15399" max="15399" width="1.44140625" style="10" customWidth="1"/>
    <col min="15400" max="15400" width="7.109375" style="10" customWidth="1"/>
    <col min="15401" max="15401" width="1.44140625" style="10" customWidth="1"/>
    <col min="15402" max="15402" width="12.44140625" style="10" customWidth="1"/>
    <col min="15403" max="15403" width="1.109375" style="10" customWidth="1"/>
    <col min="15404" max="15404" width="11.6640625" style="10" customWidth="1"/>
    <col min="15405" max="15405" width="1.44140625" style="10" customWidth="1"/>
    <col min="15406" max="15406" width="7.33203125" style="10" customWidth="1"/>
    <col min="15407" max="15407" width="1.44140625" style="10" customWidth="1"/>
    <col min="15408" max="15408" width="11.88671875" style="10" customWidth="1"/>
    <col min="15409" max="15409" width="1.44140625" style="10" customWidth="1"/>
    <col min="15410" max="15410" width="7.6640625" style="10" customWidth="1"/>
    <col min="15411" max="15411" width="1.109375" style="10" customWidth="1"/>
    <col min="15412" max="15412" width="10.6640625" style="10" customWidth="1"/>
    <col min="15413" max="15413" width="1.44140625" style="10" customWidth="1"/>
    <col min="15414" max="15414" width="7.6640625" style="10" customWidth="1"/>
    <col min="15415" max="15415" width="0.88671875" style="10" customWidth="1"/>
    <col min="15416" max="15416" width="10.44140625" style="10" customWidth="1"/>
    <col min="15417" max="15417" width="1.44140625" style="10" customWidth="1"/>
    <col min="15418" max="15418" width="10" style="10" customWidth="1"/>
    <col min="15419" max="15419" width="1.44140625" style="10" customWidth="1"/>
    <col min="15420" max="15420" width="3.77734375" style="10" customWidth="1"/>
    <col min="15421" max="15421" width="1.44140625" style="10" customWidth="1"/>
    <col min="15422" max="15422" width="10" style="10" customWidth="1"/>
    <col min="15423" max="15423" width="1.44140625" style="10" customWidth="1"/>
    <col min="15424" max="15424" width="10" style="10" customWidth="1"/>
    <col min="15425" max="15425" width="1.44140625" style="10" customWidth="1"/>
    <col min="15426" max="15426" width="10" style="10" customWidth="1"/>
    <col min="15427" max="15427" width="1.44140625" style="10" customWidth="1"/>
    <col min="15428" max="15428" width="10" style="10" customWidth="1"/>
    <col min="15429" max="15429" width="1.44140625" style="10" customWidth="1"/>
    <col min="15430" max="15430" width="10" style="10" customWidth="1"/>
    <col min="15431" max="15431" width="1.44140625" style="10" customWidth="1"/>
    <col min="15432" max="15432" width="10" style="10" customWidth="1"/>
    <col min="15433" max="15433" width="1.44140625" style="10" customWidth="1"/>
    <col min="15434" max="15434" width="10" style="10" customWidth="1"/>
    <col min="15435" max="15616" width="6.88671875" style="10"/>
    <col min="15617" max="15617" width="4.5546875" style="10" customWidth="1"/>
    <col min="15618" max="15618" width="2.21875" style="10" customWidth="1"/>
    <col min="15619" max="15619" width="17.77734375" style="10" customWidth="1"/>
    <col min="15620" max="15620" width="2.21875" style="10" customWidth="1"/>
    <col min="15621" max="15621" width="12.33203125" style="10" customWidth="1"/>
    <col min="15622" max="15622" width="1.44140625" style="10" customWidth="1"/>
    <col min="15623" max="15623" width="8.44140625" style="10" customWidth="1"/>
    <col min="15624" max="15624" width="1.44140625" style="10" customWidth="1"/>
    <col min="15625" max="15625" width="8.44140625" style="10" customWidth="1"/>
    <col min="15626" max="15626" width="2.21875" style="10" customWidth="1"/>
    <col min="15627" max="15627" width="12.33203125" style="10" customWidth="1"/>
    <col min="15628" max="15628" width="1.44140625" style="10" customWidth="1"/>
    <col min="15629" max="15629" width="8.44140625" style="10" customWidth="1"/>
    <col min="15630" max="15630" width="1.44140625" style="10" customWidth="1"/>
    <col min="15631" max="15631" width="8.44140625" style="10" customWidth="1"/>
    <col min="15632" max="15632" width="2.21875" style="10" customWidth="1"/>
    <col min="15633" max="15633" width="12.33203125" style="10" customWidth="1"/>
    <col min="15634" max="15634" width="1.44140625" style="10" customWidth="1"/>
    <col min="15635" max="15635" width="8.44140625" style="10" customWidth="1"/>
    <col min="15636" max="15636" width="1.44140625" style="10" customWidth="1"/>
    <col min="15637" max="15637" width="8.44140625" style="10" customWidth="1"/>
    <col min="15638" max="15638" width="2.21875" style="10" customWidth="1"/>
    <col min="15639" max="15639" width="12.33203125" style="10" customWidth="1"/>
    <col min="15640" max="15640" width="1.44140625" style="10" customWidth="1"/>
    <col min="15641" max="15641" width="8.44140625" style="10" customWidth="1"/>
    <col min="15642" max="15642" width="1.44140625" style="10" customWidth="1"/>
    <col min="15643" max="15643" width="8.44140625" style="10" customWidth="1"/>
    <col min="15644" max="15645" width="1.44140625" style="10" customWidth="1"/>
    <col min="15646" max="15646" width="10.44140625" style="10" customWidth="1"/>
    <col min="15647" max="15647" width="1.44140625" style="10" customWidth="1"/>
    <col min="15648" max="15648" width="6.88671875" style="10"/>
    <col min="15649" max="15649" width="1.44140625" style="10" customWidth="1"/>
    <col min="15650" max="15650" width="6.88671875" style="10"/>
    <col min="15651" max="15651" width="1.44140625" style="10" customWidth="1"/>
    <col min="15652" max="15652" width="9.21875" style="10" customWidth="1"/>
    <col min="15653" max="15653" width="1.44140625" style="10" customWidth="1"/>
    <col min="15654" max="15654" width="6.88671875" style="10"/>
    <col min="15655" max="15655" width="1.44140625" style="10" customWidth="1"/>
    <col min="15656" max="15656" width="7.109375" style="10" customWidth="1"/>
    <col min="15657" max="15657" width="1.44140625" style="10" customWidth="1"/>
    <col min="15658" max="15658" width="12.44140625" style="10" customWidth="1"/>
    <col min="15659" max="15659" width="1.109375" style="10" customWidth="1"/>
    <col min="15660" max="15660" width="11.6640625" style="10" customWidth="1"/>
    <col min="15661" max="15661" width="1.44140625" style="10" customWidth="1"/>
    <col min="15662" max="15662" width="7.33203125" style="10" customWidth="1"/>
    <col min="15663" max="15663" width="1.44140625" style="10" customWidth="1"/>
    <col min="15664" max="15664" width="11.88671875" style="10" customWidth="1"/>
    <col min="15665" max="15665" width="1.44140625" style="10" customWidth="1"/>
    <col min="15666" max="15666" width="7.6640625" style="10" customWidth="1"/>
    <col min="15667" max="15667" width="1.109375" style="10" customWidth="1"/>
    <col min="15668" max="15668" width="10.6640625" style="10" customWidth="1"/>
    <col min="15669" max="15669" width="1.44140625" style="10" customWidth="1"/>
    <col min="15670" max="15670" width="7.6640625" style="10" customWidth="1"/>
    <col min="15671" max="15671" width="0.88671875" style="10" customWidth="1"/>
    <col min="15672" max="15672" width="10.44140625" style="10" customWidth="1"/>
    <col min="15673" max="15673" width="1.44140625" style="10" customWidth="1"/>
    <col min="15674" max="15674" width="10" style="10" customWidth="1"/>
    <col min="15675" max="15675" width="1.44140625" style="10" customWidth="1"/>
    <col min="15676" max="15676" width="3.77734375" style="10" customWidth="1"/>
    <col min="15677" max="15677" width="1.44140625" style="10" customWidth="1"/>
    <col min="15678" max="15678" width="10" style="10" customWidth="1"/>
    <col min="15679" max="15679" width="1.44140625" style="10" customWidth="1"/>
    <col min="15680" max="15680" width="10" style="10" customWidth="1"/>
    <col min="15681" max="15681" width="1.44140625" style="10" customWidth="1"/>
    <col min="15682" max="15682" width="10" style="10" customWidth="1"/>
    <col min="15683" max="15683" width="1.44140625" style="10" customWidth="1"/>
    <col min="15684" max="15684" width="10" style="10" customWidth="1"/>
    <col min="15685" max="15685" width="1.44140625" style="10" customWidth="1"/>
    <col min="15686" max="15686" width="10" style="10" customWidth="1"/>
    <col min="15687" max="15687" width="1.44140625" style="10" customWidth="1"/>
    <col min="15688" max="15688" width="10" style="10" customWidth="1"/>
    <col min="15689" max="15689" width="1.44140625" style="10" customWidth="1"/>
    <col min="15690" max="15690" width="10" style="10" customWidth="1"/>
    <col min="15691" max="15872" width="6.88671875" style="10"/>
    <col min="15873" max="15873" width="4.5546875" style="10" customWidth="1"/>
    <col min="15874" max="15874" width="2.21875" style="10" customWidth="1"/>
    <col min="15875" max="15875" width="17.77734375" style="10" customWidth="1"/>
    <col min="15876" max="15876" width="2.21875" style="10" customWidth="1"/>
    <col min="15877" max="15877" width="12.33203125" style="10" customWidth="1"/>
    <col min="15878" max="15878" width="1.44140625" style="10" customWidth="1"/>
    <col min="15879" max="15879" width="8.44140625" style="10" customWidth="1"/>
    <col min="15880" max="15880" width="1.44140625" style="10" customWidth="1"/>
    <col min="15881" max="15881" width="8.44140625" style="10" customWidth="1"/>
    <col min="15882" max="15882" width="2.21875" style="10" customWidth="1"/>
    <col min="15883" max="15883" width="12.33203125" style="10" customWidth="1"/>
    <col min="15884" max="15884" width="1.44140625" style="10" customWidth="1"/>
    <col min="15885" max="15885" width="8.44140625" style="10" customWidth="1"/>
    <col min="15886" max="15886" width="1.44140625" style="10" customWidth="1"/>
    <col min="15887" max="15887" width="8.44140625" style="10" customWidth="1"/>
    <col min="15888" max="15888" width="2.21875" style="10" customWidth="1"/>
    <col min="15889" max="15889" width="12.33203125" style="10" customWidth="1"/>
    <col min="15890" max="15890" width="1.44140625" style="10" customWidth="1"/>
    <col min="15891" max="15891" width="8.44140625" style="10" customWidth="1"/>
    <col min="15892" max="15892" width="1.44140625" style="10" customWidth="1"/>
    <col min="15893" max="15893" width="8.44140625" style="10" customWidth="1"/>
    <col min="15894" max="15894" width="2.21875" style="10" customWidth="1"/>
    <col min="15895" max="15895" width="12.33203125" style="10" customWidth="1"/>
    <col min="15896" max="15896" width="1.44140625" style="10" customWidth="1"/>
    <col min="15897" max="15897" width="8.44140625" style="10" customWidth="1"/>
    <col min="15898" max="15898" width="1.44140625" style="10" customWidth="1"/>
    <col min="15899" max="15899" width="8.44140625" style="10" customWidth="1"/>
    <col min="15900" max="15901" width="1.44140625" style="10" customWidth="1"/>
    <col min="15902" max="15902" width="10.44140625" style="10" customWidth="1"/>
    <col min="15903" max="15903" width="1.44140625" style="10" customWidth="1"/>
    <col min="15904" max="15904" width="6.88671875" style="10"/>
    <col min="15905" max="15905" width="1.44140625" style="10" customWidth="1"/>
    <col min="15906" max="15906" width="6.88671875" style="10"/>
    <col min="15907" max="15907" width="1.44140625" style="10" customWidth="1"/>
    <col min="15908" max="15908" width="9.21875" style="10" customWidth="1"/>
    <col min="15909" max="15909" width="1.44140625" style="10" customWidth="1"/>
    <col min="15910" max="15910" width="6.88671875" style="10"/>
    <col min="15911" max="15911" width="1.44140625" style="10" customWidth="1"/>
    <col min="15912" max="15912" width="7.109375" style="10" customWidth="1"/>
    <col min="15913" max="15913" width="1.44140625" style="10" customWidth="1"/>
    <col min="15914" max="15914" width="12.44140625" style="10" customWidth="1"/>
    <col min="15915" max="15915" width="1.109375" style="10" customWidth="1"/>
    <col min="15916" max="15916" width="11.6640625" style="10" customWidth="1"/>
    <col min="15917" max="15917" width="1.44140625" style="10" customWidth="1"/>
    <col min="15918" max="15918" width="7.33203125" style="10" customWidth="1"/>
    <col min="15919" max="15919" width="1.44140625" style="10" customWidth="1"/>
    <col min="15920" max="15920" width="11.88671875" style="10" customWidth="1"/>
    <col min="15921" max="15921" width="1.44140625" style="10" customWidth="1"/>
    <col min="15922" max="15922" width="7.6640625" style="10" customWidth="1"/>
    <col min="15923" max="15923" width="1.109375" style="10" customWidth="1"/>
    <col min="15924" max="15924" width="10.6640625" style="10" customWidth="1"/>
    <col min="15925" max="15925" width="1.44140625" style="10" customWidth="1"/>
    <col min="15926" max="15926" width="7.6640625" style="10" customWidth="1"/>
    <col min="15927" max="15927" width="0.88671875" style="10" customWidth="1"/>
    <col min="15928" max="15928" width="10.44140625" style="10" customWidth="1"/>
    <col min="15929" max="15929" width="1.44140625" style="10" customWidth="1"/>
    <col min="15930" max="15930" width="10" style="10" customWidth="1"/>
    <col min="15931" max="15931" width="1.44140625" style="10" customWidth="1"/>
    <col min="15932" max="15932" width="3.77734375" style="10" customWidth="1"/>
    <col min="15933" max="15933" width="1.44140625" style="10" customWidth="1"/>
    <col min="15934" max="15934" width="10" style="10" customWidth="1"/>
    <col min="15935" max="15935" width="1.44140625" style="10" customWidth="1"/>
    <col min="15936" max="15936" width="10" style="10" customWidth="1"/>
    <col min="15937" max="15937" width="1.44140625" style="10" customWidth="1"/>
    <col min="15938" max="15938" width="10" style="10" customWidth="1"/>
    <col min="15939" max="15939" width="1.44140625" style="10" customWidth="1"/>
    <col min="15940" max="15940" width="10" style="10" customWidth="1"/>
    <col min="15941" max="15941" width="1.44140625" style="10" customWidth="1"/>
    <col min="15942" max="15942" width="10" style="10" customWidth="1"/>
    <col min="15943" max="15943" width="1.44140625" style="10" customWidth="1"/>
    <col min="15944" max="15944" width="10" style="10" customWidth="1"/>
    <col min="15945" max="15945" width="1.44140625" style="10" customWidth="1"/>
    <col min="15946" max="15946" width="10" style="10" customWidth="1"/>
    <col min="15947" max="16128" width="6.88671875" style="10"/>
    <col min="16129" max="16129" width="4.5546875" style="10" customWidth="1"/>
    <col min="16130" max="16130" width="2.21875" style="10" customWidth="1"/>
    <col min="16131" max="16131" width="17.77734375" style="10" customWidth="1"/>
    <col min="16132" max="16132" width="2.21875" style="10" customWidth="1"/>
    <col min="16133" max="16133" width="12.33203125" style="10" customWidth="1"/>
    <col min="16134" max="16134" width="1.44140625" style="10" customWidth="1"/>
    <col min="16135" max="16135" width="8.44140625" style="10" customWidth="1"/>
    <col min="16136" max="16136" width="1.44140625" style="10" customWidth="1"/>
    <col min="16137" max="16137" width="8.44140625" style="10" customWidth="1"/>
    <col min="16138" max="16138" width="2.21875" style="10" customWidth="1"/>
    <col min="16139" max="16139" width="12.33203125" style="10" customWidth="1"/>
    <col min="16140" max="16140" width="1.44140625" style="10" customWidth="1"/>
    <col min="16141" max="16141" width="8.44140625" style="10" customWidth="1"/>
    <col min="16142" max="16142" width="1.44140625" style="10" customWidth="1"/>
    <col min="16143" max="16143" width="8.44140625" style="10" customWidth="1"/>
    <col min="16144" max="16144" width="2.21875" style="10" customWidth="1"/>
    <col min="16145" max="16145" width="12.33203125" style="10" customWidth="1"/>
    <col min="16146" max="16146" width="1.44140625" style="10" customWidth="1"/>
    <col min="16147" max="16147" width="8.44140625" style="10" customWidth="1"/>
    <col min="16148" max="16148" width="1.44140625" style="10" customWidth="1"/>
    <col min="16149" max="16149" width="8.44140625" style="10" customWidth="1"/>
    <col min="16150" max="16150" width="2.21875" style="10" customWidth="1"/>
    <col min="16151" max="16151" width="12.33203125" style="10" customWidth="1"/>
    <col min="16152" max="16152" width="1.44140625" style="10" customWidth="1"/>
    <col min="16153" max="16153" width="8.44140625" style="10" customWidth="1"/>
    <col min="16154" max="16154" width="1.44140625" style="10" customWidth="1"/>
    <col min="16155" max="16155" width="8.44140625" style="10" customWidth="1"/>
    <col min="16156" max="16157" width="1.44140625" style="10" customWidth="1"/>
    <col min="16158" max="16158" width="10.44140625" style="10" customWidth="1"/>
    <col min="16159" max="16159" width="1.44140625" style="10" customWidth="1"/>
    <col min="16160" max="16160" width="6.88671875" style="10"/>
    <col min="16161" max="16161" width="1.44140625" style="10" customWidth="1"/>
    <col min="16162" max="16162" width="6.88671875" style="10"/>
    <col min="16163" max="16163" width="1.44140625" style="10" customWidth="1"/>
    <col min="16164" max="16164" width="9.21875" style="10" customWidth="1"/>
    <col min="16165" max="16165" width="1.44140625" style="10" customWidth="1"/>
    <col min="16166" max="16166" width="6.88671875" style="10"/>
    <col min="16167" max="16167" width="1.44140625" style="10" customWidth="1"/>
    <col min="16168" max="16168" width="7.109375" style="10" customWidth="1"/>
    <col min="16169" max="16169" width="1.44140625" style="10" customWidth="1"/>
    <col min="16170" max="16170" width="12.44140625" style="10" customWidth="1"/>
    <col min="16171" max="16171" width="1.109375" style="10" customWidth="1"/>
    <col min="16172" max="16172" width="11.6640625" style="10" customWidth="1"/>
    <col min="16173" max="16173" width="1.44140625" style="10" customWidth="1"/>
    <col min="16174" max="16174" width="7.33203125" style="10" customWidth="1"/>
    <col min="16175" max="16175" width="1.44140625" style="10" customWidth="1"/>
    <col min="16176" max="16176" width="11.88671875" style="10" customWidth="1"/>
    <col min="16177" max="16177" width="1.44140625" style="10" customWidth="1"/>
    <col min="16178" max="16178" width="7.6640625" style="10" customWidth="1"/>
    <col min="16179" max="16179" width="1.109375" style="10" customWidth="1"/>
    <col min="16180" max="16180" width="10.6640625" style="10" customWidth="1"/>
    <col min="16181" max="16181" width="1.44140625" style="10" customWidth="1"/>
    <col min="16182" max="16182" width="7.6640625" style="10" customWidth="1"/>
    <col min="16183" max="16183" width="0.88671875" style="10" customWidth="1"/>
    <col min="16184" max="16184" width="10.44140625" style="10" customWidth="1"/>
    <col min="16185" max="16185" width="1.44140625" style="10" customWidth="1"/>
    <col min="16186" max="16186" width="10" style="10" customWidth="1"/>
    <col min="16187" max="16187" width="1.44140625" style="10" customWidth="1"/>
    <col min="16188" max="16188" width="3.77734375" style="10" customWidth="1"/>
    <col min="16189" max="16189" width="1.44140625" style="10" customWidth="1"/>
    <col min="16190" max="16190" width="10" style="10" customWidth="1"/>
    <col min="16191" max="16191" width="1.44140625" style="10" customWidth="1"/>
    <col min="16192" max="16192" width="10" style="10" customWidth="1"/>
    <col min="16193" max="16193" width="1.44140625" style="10" customWidth="1"/>
    <col min="16194" max="16194" width="10" style="10" customWidth="1"/>
    <col min="16195" max="16195" width="1.44140625" style="10" customWidth="1"/>
    <col min="16196" max="16196" width="10" style="10" customWidth="1"/>
    <col min="16197" max="16197" width="1.44140625" style="10" customWidth="1"/>
    <col min="16198" max="16198" width="10" style="10" customWidth="1"/>
    <col min="16199" max="16199" width="1.44140625" style="10" customWidth="1"/>
    <col min="16200" max="16200" width="10" style="10" customWidth="1"/>
    <col min="16201" max="16201" width="1.44140625" style="10" customWidth="1"/>
    <col min="16202" max="16202" width="10" style="10" customWidth="1"/>
    <col min="16203" max="16384" width="6.88671875" style="10"/>
  </cols>
  <sheetData>
    <row r="1" spans="1:74" s="8" customFormat="1" ht="10.5" customHeight="1" x14ac:dyDescent="0.3">
      <c r="C1" s="10"/>
      <c r="AA1" s="11" t="s">
        <v>42</v>
      </c>
      <c r="AD1" s="38" t="s">
        <v>43</v>
      </c>
      <c r="BH1" s="11" t="s">
        <v>516</v>
      </c>
    </row>
    <row r="2" spans="1:74" s="8" customFormat="1" ht="10.5" customHeight="1" x14ac:dyDescent="0.3">
      <c r="A2" s="12"/>
      <c r="C2" s="10"/>
      <c r="AA2" s="11" t="s">
        <v>517</v>
      </c>
      <c r="AD2" s="38" t="s">
        <v>393</v>
      </c>
      <c r="BH2" s="11" t="s">
        <v>47</v>
      </c>
    </row>
    <row r="3" spans="1:74" s="8" customFormat="1" ht="10.5" customHeight="1" x14ac:dyDescent="0.3">
      <c r="A3" s="13"/>
      <c r="C3" s="10"/>
      <c r="AA3" s="11" t="s">
        <v>48</v>
      </c>
      <c r="AD3" s="14" t="s">
        <v>49</v>
      </c>
    </row>
    <row r="4" spans="1:74" ht="10.5" customHeight="1" x14ac:dyDescent="0.3">
      <c r="AR4" s="16" t="s">
        <v>394</v>
      </c>
      <c r="AS4" s="16"/>
      <c r="AT4" s="16"/>
      <c r="AU4" s="16"/>
      <c r="AV4" s="16"/>
      <c r="AW4" s="16"/>
      <c r="AX4" s="16"/>
      <c r="AY4" s="16"/>
      <c r="AZ4" s="16"/>
      <c r="BA4" s="16"/>
      <c r="BB4" s="16"/>
      <c r="BC4" s="16"/>
      <c r="BD4" s="16"/>
    </row>
    <row r="5" spans="1:74" ht="8.85" customHeight="1" x14ac:dyDescent="0.3"/>
    <row r="6" spans="1:74" ht="9.6" customHeight="1" x14ac:dyDescent="0.3">
      <c r="E6" s="16" t="s">
        <v>518</v>
      </c>
      <c r="F6" s="16"/>
      <c r="G6" s="16"/>
      <c r="H6" s="16"/>
      <c r="I6" s="16"/>
      <c r="J6" s="16"/>
      <c r="K6" s="16"/>
      <c r="L6" s="16"/>
      <c r="M6" s="16"/>
      <c r="N6" s="16"/>
      <c r="O6" s="16"/>
      <c r="P6" s="16"/>
      <c r="Q6" s="16"/>
      <c r="R6" s="16"/>
      <c r="S6" s="16"/>
      <c r="T6" s="16"/>
      <c r="U6" s="16"/>
      <c r="V6" s="16"/>
      <c r="W6" s="16"/>
      <c r="X6" s="16"/>
      <c r="Y6" s="16"/>
      <c r="Z6" s="16"/>
      <c r="AA6" s="16"/>
      <c r="AB6" s="17"/>
      <c r="AC6" s="17"/>
      <c r="AD6" s="16"/>
      <c r="AE6" s="16"/>
      <c r="AF6" s="16"/>
      <c r="AG6" s="16"/>
      <c r="AH6" s="16"/>
      <c r="AV6" s="16" t="s">
        <v>398</v>
      </c>
      <c r="AW6" s="16"/>
      <c r="AX6" s="16"/>
      <c r="AY6" s="16"/>
      <c r="AZ6" s="16"/>
      <c r="BA6" s="16"/>
      <c r="BB6" s="16"/>
    </row>
    <row r="7" spans="1:74" ht="9.6" customHeight="1" x14ac:dyDescent="0.3">
      <c r="AD7" s="17" t="s">
        <v>519</v>
      </c>
      <c r="AE7" s="17"/>
      <c r="AF7" s="17"/>
      <c r="AG7" s="17"/>
      <c r="AH7" s="17"/>
      <c r="AJ7" s="17" t="s">
        <v>520</v>
      </c>
      <c r="AK7" s="17"/>
      <c r="AL7" s="17"/>
      <c r="AM7" s="17"/>
      <c r="AN7" s="17"/>
      <c r="AR7" s="17" t="s">
        <v>399</v>
      </c>
      <c r="AS7" s="17"/>
      <c r="AT7" s="17"/>
      <c r="BF7" s="19" t="s">
        <v>298</v>
      </c>
    </row>
    <row r="8" spans="1:74" ht="9.6" customHeight="1" x14ac:dyDescent="0.3">
      <c r="E8" s="16" t="s">
        <v>521</v>
      </c>
      <c r="F8" s="16"/>
      <c r="G8" s="16"/>
      <c r="H8" s="16"/>
      <c r="I8" s="16"/>
      <c r="K8" s="16" t="s">
        <v>522</v>
      </c>
      <c r="L8" s="16"/>
      <c r="M8" s="16"/>
      <c r="N8" s="16"/>
      <c r="O8" s="16"/>
      <c r="Q8" s="16" t="s">
        <v>523</v>
      </c>
      <c r="R8" s="16"/>
      <c r="S8" s="16"/>
      <c r="T8" s="16"/>
      <c r="U8" s="16"/>
      <c r="W8" s="16" t="s">
        <v>524</v>
      </c>
      <c r="X8" s="16"/>
      <c r="Y8" s="16"/>
      <c r="Z8" s="16"/>
      <c r="AA8" s="16"/>
      <c r="AD8" s="16" t="s">
        <v>525</v>
      </c>
      <c r="AE8" s="16"/>
      <c r="AF8" s="16"/>
      <c r="AG8" s="16"/>
      <c r="AH8" s="16"/>
      <c r="AJ8" s="16" t="s">
        <v>526</v>
      </c>
      <c r="AK8" s="16"/>
      <c r="AL8" s="16"/>
      <c r="AM8" s="16"/>
      <c r="AN8" s="16"/>
      <c r="AR8" s="16" t="s">
        <v>401</v>
      </c>
      <c r="AS8" s="16"/>
      <c r="AT8" s="16"/>
      <c r="AV8" s="16" t="s">
        <v>59</v>
      </c>
      <c r="AW8" s="16"/>
      <c r="AX8" s="16"/>
      <c r="AZ8" s="16" t="s">
        <v>60</v>
      </c>
      <c r="BA8" s="16"/>
      <c r="BB8" s="16"/>
      <c r="BF8" s="18" t="s">
        <v>527</v>
      </c>
    </row>
    <row r="9" spans="1:74" ht="9.6" customHeight="1" x14ac:dyDescent="0.3">
      <c r="BD9" s="18" t="s">
        <v>457</v>
      </c>
      <c r="BF9" s="18" t="s">
        <v>528</v>
      </c>
      <c r="BN9" s="18" t="s">
        <v>529</v>
      </c>
      <c r="BP9" s="18" t="s">
        <v>530</v>
      </c>
      <c r="BR9" s="18" t="s">
        <v>531</v>
      </c>
      <c r="BT9" s="18" t="s">
        <v>532</v>
      </c>
      <c r="BV9" s="18" t="s">
        <v>533</v>
      </c>
    </row>
    <row r="10" spans="1:74" ht="9.6" customHeight="1" x14ac:dyDescent="0.3">
      <c r="I10" s="18" t="s">
        <v>64</v>
      </c>
      <c r="O10" s="18" t="s">
        <v>64</v>
      </c>
      <c r="U10" s="18" t="s">
        <v>64</v>
      </c>
      <c r="AA10" s="18" t="s">
        <v>64</v>
      </c>
      <c r="AH10" s="18" t="s">
        <v>64</v>
      </c>
      <c r="AN10" s="18" t="s">
        <v>64</v>
      </c>
      <c r="AP10" s="18"/>
      <c r="AT10" s="18" t="s">
        <v>273</v>
      </c>
      <c r="AX10" s="18" t="s">
        <v>273</v>
      </c>
      <c r="BB10" s="18" t="s">
        <v>273</v>
      </c>
      <c r="BD10" s="18" t="s">
        <v>463</v>
      </c>
      <c r="BF10" s="18" t="s">
        <v>534</v>
      </c>
      <c r="BN10" s="18" t="s">
        <v>535</v>
      </c>
      <c r="BP10" s="18" t="s">
        <v>536</v>
      </c>
      <c r="BR10" s="132" t="s">
        <v>537</v>
      </c>
      <c r="BT10" s="18" t="s">
        <v>538</v>
      </c>
      <c r="BV10" s="18" t="s">
        <v>539</v>
      </c>
    </row>
    <row r="11" spans="1:74" ht="9.6" customHeight="1" x14ac:dyDescent="0.3">
      <c r="A11" s="19" t="s">
        <v>71</v>
      </c>
      <c r="C11" s="19" t="s">
        <v>73</v>
      </c>
      <c r="E11" s="19" t="s">
        <v>74</v>
      </c>
      <c r="G11" s="19" t="s">
        <v>436</v>
      </c>
      <c r="I11" s="19" t="s">
        <v>80</v>
      </c>
      <c r="K11" s="19" t="s">
        <v>74</v>
      </c>
      <c r="M11" s="19" t="s">
        <v>436</v>
      </c>
      <c r="O11" s="19" t="s">
        <v>80</v>
      </c>
      <c r="Q11" s="19" t="s">
        <v>74</v>
      </c>
      <c r="S11" s="19" t="s">
        <v>436</v>
      </c>
      <c r="U11" s="19" t="s">
        <v>80</v>
      </c>
      <c r="W11" s="19" t="s">
        <v>74</v>
      </c>
      <c r="Y11" s="19" t="s">
        <v>436</v>
      </c>
      <c r="AA11" s="19" t="s">
        <v>80</v>
      </c>
      <c r="AD11" s="19" t="s">
        <v>74</v>
      </c>
      <c r="AF11" s="19" t="s">
        <v>436</v>
      </c>
      <c r="AH11" s="19" t="s">
        <v>80</v>
      </c>
      <c r="AJ11" s="19" t="s">
        <v>74</v>
      </c>
      <c r="AL11" s="19" t="s">
        <v>436</v>
      </c>
      <c r="AN11" s="19" t="s">
        <v>80</v>
      </c>
      <c r="AP11" s="19" t="s">
        <v>540</v>
      </c>
      <c r="AR11" s="19" t="s">
        <v>74</v>
      </c>
      <c r="AT11" s="19" t="s">
        <v>374</v>
      </c>
      <c r="AV11" s="19" t="s">
        <v>74</v>
      </c>
      <c r="AX11" s="19" t="s">
        <v>374</v>
      </c>
      <c r="AZ11" s="19" t="s">
        <v>74</v>
      </c>
      <c r="BB11" s="19" t="s">
        <v>374</v>
      </c>
      <c r="BD11" s="19" t="s">
        <v>419</v>
      </c>
      <c r="BF11" s="19" t="s">
        <v>69</v>
      </c>
      <c r="BH11" s="19" t="s">
        <v>71</v>
      </c>
      <c r="BL11" s="111" t="s">
        <v>521</v>
      </c>
      <c r="BN11" s="133" t="s">
        <v>541</v>
      </c>
      <c r="BP11" s="111" t="s">
        <v>469</v>
      </c>
      <c r="BR11" s="111" t="s">
        <v>469</v>
      </c>
      <c r="BT11" s="111" t="s">
        <v>83</v>
      </c>
      <c r="BV11" s="111" t="s">
        <v>542</v>
      </c>
    </row>
    <row r="12" spans="1:74" ht="8.85" customHeight="1" x14ac:dyDescent="0.3"/>
    <row r="13" spans="1:74" ht="8.85" customHeight="1" x14ac:dyDescent="0.3">
      <c r="B13" s="10" t="s">
        <v>283</v>
      </c>
    </row>
    <row r="14" spans="1:74" ht="8.85" customHeight="1" x14ac:dyDescent="0.3">
      <c r="A14" s="10">
        <v>1</v>
      </c>
      <c r="B14" s="21"/>
      <c r="C14" s="10" t="s">
        <v>84</v>
      </c>
      <c r="D14" s="21"/>
      <c r="E14" s="136">
        <v>228809068</v>
      </c>
      <c r="F14" s="21"/>
      <c r="G14" s="134">
        <f>(E14/$BJ14)</f>
        <v>1437.6763597064441</v>
      </c>
      <c r="H14" s="21"/>
      <c r="I14" s="135">
        <f>IF(G$60,G14/G$60*100,0)</f>
        <v>103.94115428729178</v>
      </c>
      <c r="J14" s="21"/>
      <c r="K14" s="136">
        <v>27789278</v>
      </c>
      <c r="L14" s="21"/>
      <c r="M14" s="134">
        <f>(K14/$BJ14)</f>
        <v>174.60841208404545</v>
      </c>
      <c r="N14" s="21"/>
      <c r="O14" s="135">
        <f>IF(M$60,M14/M$60*100,0)</f>
        <v>169.27429401636377</v>
      </c>
      <c r="P14" s="21"/>
      <c r="Q14" s="136">
        <v>9994851</v>
      </c>
      <c r="R14" s="21"/>
      <c r="S14" s="134">
        <f>(Q14/$BJ14)</f>
        <v>62.800662259977884</v>
      </c>
      <c r="T14" s="21"/>
      <c r="U14" s="135">
        <f>IF(S$60,S14/S$60*100,0)</f>
        <v>76.890768362501547</v>
      </c>
      <c r="V14" s="21"/>
      <c r="W14" s="136">
        <v>22560303</v>
      </c>
      <c r="X14" s="21"/>
      <c r="Y14" s="134">
        <f>(W14/$BJ14)</f>
        <v>141.75318563385946</v>
      </c>
      <c r="Z14" s="21"/>
      <c r="AA14" s="135">
        <f>IF(Y$60,Y14/Y$60*100,0)</f>
        <v>76.703223534863824</v>
      </c>
      <c r="AB14" s="21"/>
      <c r="AC14" s="21"/>
      <c r="AD14" s="136">
        <v>10010733</v>
      </c>
      <c r="AE14" s="21"/>
      <c r="AF14" s="134">
        <f>(AD14/$BJ14)</f>
        <v>62.90045365436815</v>
      </c>
      <c r="AG14" s="21"/>
      <c r="AH14" s="135">
        <f>IF(AF$60,AF14/AF$60*100,0)</f>
        <v>77.679583770764737</v>
      </c>
      <c r="AI14" s="21"/>
      <c r="AJ14" s="136">
        <v>16128</v>
      </c>
      <c r="AK14" s="21"/>
      <c r="AL14" s="134">
        <f>(AJ14/$BJ14)</f>
        <v>0.10133708655876143</v>
      </c>
      <c r="AM14" s="21"/>
      <c r="AN14" s="135">
        <f>IF(AL$60,AL14/AL$60*100,0)</f>
        <v>22.260226498466633</v>
      </c>
      <c r="AO14" s="21"/>
      <c r="AP14" s="136">
        <f t="shared" ref="AP14:AP58" si="0">(E14+K14+Q14+W14+AD14+AJ14)</f>
        <v>299180361</v>
      </c>
      <c r="AQ14" s="21"/>
      <c r="AR14" s="136">
        <v>51389373</v>
      </c>
      <c r="AS14" s="21"/>
      <c r="AT14" s="135">
        <f t="shared" ref="AT14:AT58" si="1">IF($AP14,AR14/$AP14*100,0)</f>
        <v>17.176720032101304</v>
      </c>
      <c r="AU14" s="21"/>
      <c r="AV14" s="136">
        <v>17502640</v>
      </c>
      <c r="AW14" s="21"/>
      <c r="AX14" s="135">
        <f t="shared" ref="AX14:AX58" si="2">IF($AP14,AV14/$AP14*100,0)</f>
        <v>5.8501968316028607</v>
      </c>
      <c r="AY14" s="21"/>
      <c r="AZ14" s="136">
        <v>133283</v>
      </c>
      <c r="BA14" s="21"/>
      <c r="BB14" s="135">
        <f t="shared" ref="BB14:BB58" si="3">IF($AP14,AZ14/$AP14*100,0)</f>
        <v>4.4549381367983573E-2</v>
      </c>
      <c r="BC14" s="21"/>
      <c r="BD14" s="136">
        <v>1863858</v>
      </c>
      <c r="BE14" s="21"/>
      <c r="BF14" s="136">
        <v>14462</v>
      </c>
      <c r="BG14" s="21"/>
      <c r="BH14" s="10">
        <v>1</v>
      </c>
      <c r="BI14" s="21"/>
      <c r="BJ14" s="27">
        <v>159152</v>
      </c>
      <c r="BK14" s="21"/>
      <c r="BL14" s="137">
        <f>IF(E14,BJ14,0)</f>
        <v>159152</v>
      </c>
      <c r="BM14" s="21"/>
      <c r="BN14" s="137">
        <f>IF(K14,BJ14,0)</f>
        <v>159152</v>
      </c>
      <c r="BO14" s="21"/>
      <c r="BP14" s="137">
        <f>IF(Q14,BJ14,0)</f>
        <v>159152</v>
      </c>
      <c r="BQ14" s="21"/>
      <c r="BR14" s="137">
        <f>IF(W14,BJ14,0)</f>
        <v>159152</v>
      </c>
      <c r="BS14" s="21"/>
      <c r="BT14" s="137">
        <f>IF(AD14,BJ14,0)</f>
        <v>159152</v>
      </c>
      <c r="BU14" s="21"/>
      <c r="BV14" s="137">
        <f>IF(AJ14,BJ14,0)</f>
        <v>159152</v>
      </c>
    </row>
    <row r="15" spans="1:74" ht="8.85" customHeight="1" x14ac:dyDescent="0.3">
      <c r="A15" s="10">
        <v>2</v>
      </c>
      <c r="B15" s="21"/>
      <c r="C15" s="10" t="s">
        <v>85</v>
      </c>
      <c r="D15" s="21"/>
      <c r="E15" s="138">
        <v>21862789</v>
      </c>
      <c r="F15" s="21"/>
      <c r="G15" s="135">
        <f>(E15/$BJ15)</f>
        <v>1284.6861558349983</v>
      </c>
      <c r="H15" s="21"/>
      <c r="I15" s="135">
        <f>IF(G$60,G15/G$60*100,0)</f>
        <v>92.880265459507797</v>
      </c>
      <c r="J15" s="21"/>
      <c r="K15" s="138">
        <v>1602875</v>
      </c>
      <c r="L15" s="21"/>
      <c r="M15" s="135">
        <f>(K15/$BJ15)</f>
        <v>94.187037254671523</v>
      </c>
      <c r="N15" s="21"/>
      <c r="O15" s="135">
        <f>IF(M$60,M15/M$60*100,0)</f>
        <v>91.309714385944417</v>
      </c>
      <c r="P15" s="21"/>
      <c r="Q15" s="138">
        <v>856728</v>
      </c>
      <c r="R15" s="21"/>
      <c r="S15" s="135">
        <f>(Q15/$BJ15)</f>
        <v>50.34246092372782</v>
      </c>
      <c r="T15" s="21"/>
      <c r="U15" s="135">
        <f>IF(S$60,S15/S$60*100,0)</f>
        <v>61.637415313556367</v>
      </c>
      <c r="V15" s="21"/>
      <c r="W15" s="138">
        <v>3301048</v>
      </c>
      <c r="X15" s="21"/>
      <c r="Y15" s="135">
        <f>(W15/$BJ15)</f>
        <v>193.9739099776707</v>
      </c>
      <c r="Z15" s="21"/>
      <c r="AA15" s="135">
        <f>IF(Y$60,Y15/Y$60*100,0)</f>
        <v>104.96006922468017</v>
      </c>
      <c r="AB15" s="21"/>
      <c r="AC15" s="21"/>
      <c r="AD15" s="138">
        <v>1751451</v>
      </c>
      <c r="AE15" s="21"/>
      <c r="AF15" s="135">
        <f>(AD15/$BJ15)</f>
        <v>102.91755787989187</v>
      </c>
      <c r="AG15" s="21"/>
      <c r="AH15" s="135">
        <f>IF(AF$60,AF15/AF$60*100,0)</f>
        <v>127.0991319513067</v>
      </c>
      <c r="AI15" s="21"/>
      <c r="AJ15" s="138">
        <v>33760</v>
      </c>
      <c r="AK15" s="21"/>
      <c r="AL15" s="135">
        <f>(AJ15/$BJ15)</f>
        <v>1.9837818780115173</v>
      </c>
      <c r="AM15" s="21"/>
      <c r="AN15" s="135">
        <f>IF(AL$60,AL15/AL$60*100,0)</f>
        <v>435.76774730427587</v>
      </c>
      <c r="AO15" s="21"/>
      <c r="AP15" s="138">
        <f t="shared" si="0"/>
        <v>29408651</v>
      </c>
      <c r="AQ15" s="21"/>
      <c r="AR15" s="138">
        <v>17687283</v>
      </c>
      <c r="AS15" s="21"/>
      <c r="AT15" s="135">
        <f t="shared" si="1"/>
        <v>60.143129312527797</v>
      </c>
      <c r="AU15" s="21"/>
      <c r="AV15" s="138">
        <v>4682523</v>
      </c>
      <c r="AW15" s="21"/>
      <c r="AX15" s="135">
        <f t="shared" si="2"/>
        <v>15.922263826382244</v>
      </c>
      <c r="AY15" s="21"/>
      <c r="AZ15" s="138">
        <v>0</v>
      </c>
      <c r="BA15" s="21"/>
      <c r="BB15" s="135">
        <f t="shared" si="3"/>
        <v>0</v>
      </c>
      <c r="BC15" s="21"/>
      <c r="BD15" s="138">
        <v>104004</v>
      </c>
      <c r="BE15" s="21"/>
      <c r="BF15" s="138">
        <v>0</v>
      </c>
      <c r="BG15" s="21"/>
      <c r="BH15" s="10">
        <v>2</v>
      </c>
      <c r="BI15" s="21"/>
      <c r="BJ15" s="27">
        <v>17018</v>
      </c>
      <c r="BK15" s="21"/>
      <c r="BL15" s="137">
        <f>IF(E15,BJ15,0)</f>
        <v>17018</v>
      </c>
      <c r="BM15" s="21"/>
      <c r="BN15" s="137">
        <f>IF(K15,BJ15,0)</f>
        <v>17018</v>
      </c>
      <c r="BO15" s="21"/>
      <c r="BP15" s="137">
        <f>IF(Q15,BJ15,0)</f>
        <v>17018</v>
      </c>
      <c r="BQ15" s="21"/>
      <c r="BR15" s="137">
        <f>IF(W15,BJ15,0)</f>
        <v>17018</v>
      </c>
      <c r="BS15" s="21"/>
      <c r="BT15" s="137">
        <f>IF(AD15,BJ15,0)</f>
        <v>17018</v>
      </c>
      <c r="BU15" s="21"/>
      <c r="BV15" s="137">
        <f>IF(AJ15,BJ15,0)</f>
        <v>17018</v>
      </c>
    </row>
    <row r="16" spans="1:74" ht="8.85" customHeight="1" x14ac:dyDescent="0.3">
      <c r="A16" s="10">
        <v>3</v>
      </c>
      <c r="B16" s="21"/>
      <c r="C16" s="10" t="s">
        <v>87</v>
      </c>
      <c r="D16" s="21"/>
      <c r="E16" s="138">
        <v>8743311</v>
      </c>
      <c r="F16" s="21"/>
      <c r="G16" s="135">
        <f>(E16/$BJ16)</f>
        <v>1354.7119615742176</v>
      </c>
      <c r="H16" s="21"/>
      <c r="I16" s="135">
        <f>IF(G$60,G16/G$60*100,0)</f>
        <v>97.942992567240381</v>
      </c>
      <c r="J16" s="21"/>
      <c r="K16" s="138">
        <v>588770</v>
      </c>
      <c r="L16" s="21"/>
      <c r="M16" s="135">
        <f>(K16/$BJ16)</f>
        <v>91.225596529284161</v>
      </c>
      <c r="N16" s="21"/>
      <c r="O16" s="135">
        <f>IF(M$60,M16/M$60*100,0)</f>
        <v>88.43874280972986</v>
      </c>
      <c r="P16" s="21"/>
      <c r="Q16" s="138">
        <v>397965</v>
      </c>
      <c r="R16" s="21"/>
      <c r="S16" s="135">
        <f>(Q16/$BJ16)</f>
        <v>61.661760148744968</v>
      </c>
      <c r="T16" s="21"/>
      <c r="U16" s="135">
        <f>IF(S$60,S16/S$60*100,0)</f>
        <v>75.496339462056952</v>
      </c>
      <c r="V16" s="21"/>
      <c r="W16" s="138">
        <v>1024501</v>
      </c>
      <c r="X16" s="21"/>
      <c r="Y16" s="135">
        <f>(W16/$BJ16)</f>
        <v>158.73892159900836</v>
      </c>
      <c r="Z16" s="21"/>
      <c r="AA16" s="135">
        <f>IF(Y$60,Y16/Y$60*100,0)</f>
        <v>85.894274140274618</v>
      </c>
      <c r="AB16" s="21"/>
      <c r="AC16" s="21"/>
      <c r="AD16" s="138">
        <v>532448</v>
      </c>
      <c r="AE16" s="21"/>
      <c r="AF16" s="135">
        <f>(AD16/$BJ16)</f>
        <v>82.498915401301517</v>
      </c>
      <c r="AG16" s="21"/>
      <c r="AH16" s="135">
        <f>IF(AF$60,AF16/AF$60*100,0)</f>
        <v>101.8829124051571</v>
      </c>
      <c r="AI16" s="21"/>
      <c r="AJ16" s="138">
        <v>40158</v>
      </c>
      <c r="AK16" s="21"/>
      <c r="AL16" s="135">
        <f>(AJ16/$BJ16)</f>
        <v>6.2221877905175083</v>
      </c>
      <c r="AM16" s="21"/>
      <c r="AN16" s="135">
        <f>IF(AL$60,AL16/AL$60*100,0)</f>
        <v>1366.7978253213191</v>
      </c>
      <c r="AO16" s="21"/>
      <c r="AP16" s="138">
        <f t="shared" si="0"/>
        <v>11327153</v>
      </c>
      <c r="AQ16" s="21"/>
      <c r="AR16" s="138">
        <v>7435307</v>
      </c>
      <c r="AS16" s="21"/>
      <c r="AT16" s="135">
        <f t="shared" si="1"/>
        <v>65.641445824912935</v>
      </c>
      <c r="AU16" s="21"/>
      <c r="AV16" s="138">
        <v>1401946</v>
      </c>
      <c r="AW16" s="21"/>
      <c r="AX16" s="135">
        <f t="shared" si="2"/>
        <v>12.376861158315775</v>
      </c>
      <c r="AY16" s="21"/>
      <c r="AZ16" s="138">
        <v>41014</v>
      </c>
      <c r="BA16" s="21"/>
      <c r="BB16" s="135">
        <f t="shared" si="3"/>
        <v>0.362085689140069</v>
      </c>
      <c r="BC16" s="21"/>
      <c r="BD16" s="138">
        <v>80302</v>
      </c>
      <c r="BE16" s="21"/>
      <c r="BF16" s="138">
        <v>2121</v>
      </c>
      <c r="BG16" s="21"/>
      <c r="BH16" s="10">
        <v>3</v>
      </c>
      <c r="BI16" s="21"/>
      <c r="BJ16" s="27">
        <v>6454</v>
      </c>
      <c r="BK16" s="21"/>
      <c r="BL16" s="137">
        <f>IF(E16,BJ16,0)</f>
        <v>6454</v>
      </c>
      <c r="BM16" s="21"/>
      <c r="BN16" s="137">
        <f>IF(K16,BJ16,0)</f>
        <v>6454</v>
      </c>
      <c r="BO16" s="21"/>
      <c r="BP16" s="137">
        <f>IF(Q16,BJ16,0)</f>
        <v>6454</v>
      </c>
      <c r="BQ16" s="21"/>
      <c r="BR16" s="137">
        <f>IF(W16,BJ16,0)</f>
        <v>6454</v>
      </c>
      <c r="BS16" s="21"/>
      <c r="BT16" s="137">
        <f>IF(AD16,BJ16,0)</f>
        <v>6454</v>
      </c>
      <c r="BU16" s="21"/>
      <c r="BV16" s="137">
        <f>IF(AJ16,BJ16,0)</f>
        <v>6454</v>
      </c>
    </row>
    <row r="17" spans="1:74" ht="8.85" customHeight="1" x14ac:dyDescent="0.3">
      <c r="A17" s="10">
        <v>4</v>
      </c>
      <c r="B17" s="21"/>
      <c r="C17" s="10" t="s">
        <v>88</v>
      </c>
      <c r="D17" s="21"/>
      <c r="E17" s="138">
        <v>64890871</v>
      </c>
      <c r="F17" s="21"/>
      <c r="G17" s="135">
        <f>(E17/$BJ17)</f>
        <v>1319.4296781277324</v>
      </c>
      <c r="H17" s="21"/>
      <c r="I17" s="135">
        <f>IF(G$60,G17/G$60*100,0)</f>
        <v>95.392153331024588</v>
      </c>
      <c r="J17" s="21"/>
      <c r="K17" s="138">
        <v>5522765</v>
      </c>
      <c r="L17" s="21"/>
      <c r="M17" s="135">
        <f>(K17/$BJ17)</f>
        <v>112.29468697261137</v>
      </c>
      <c r="N17" s="21"/>
      <c r="O17" s="135">
        <f>IF(M$60,M17/M$60*100,0)</f>
        <v>108.864192922892</v>
      </c>
      <c r="P17" s="21"/>
      <c r="Q17" s="138">
        <v>3054477</v>
      </c>
      <c r="R17" s="21"/>
      <c r="S17" s="135">
        <f>(Q17/$BJ17)</f>
        <v>62.106850206380514</v>
      </c>
      <c r="T17" s="21"/>
      <c r="U17" s="135">
        <f>IF(S$60,S17/S$60*100,0)</f>
        <v>76.041290984708596</v>
      </c>
      <c r="V17" s="21"/>
      <c r="W17" s="138">
        <v>9244220</v>
      </c>
      <c r="X17" s="21"/>
      <c r="Y17" s="135">
        <f>(W17/$BJ17)</f>
        <v>187.96323783574957</v>
      </c>
      <c r="Z17" s="21"/>
      <c r="AA17" s="135">
        <f>IF(Y$60,Y17/Y$60*100,0)</f>
        <v>101.70767015629245</v>
      </c>
      <c r="AB17" s="21"/>
      <c r="AC17" s="21"/>
      <c r="AD17" s="138">
        <v>2580610</v>
      </c>
      <c r="AE17" s="21"/>
      <c r="AF17" s="135">
        <f>(AD17/$BJ17)</f>
        <v>52.471686220288319</v>
      </c>
      <c r="AG17" s="21"/>
      <c r="AH17" s="135">
        <f>IF(AF$60,AF17/AF$60*100,0)</f>
        <v>64.800466587081758</v>
      </c>
      <c r="AI17" s="21"/>
      <c r="AJ17" s="138">
        <v>141812</v>
      </c>
      <c r="AK17" s="21"/>
      <c r="AL17" s="135">
        <f>(AJ17/$BJ17)</f>
        <v>2.8834712592261238</v>
      </c>
      <c r="AM17" s="21"/>
      <c r="AN17" s="135">
        <f>IF(AL$60,AL17/AL$60*100,0)</f>
        <v>633.39815177114781</v>
      </c>
      <c r="AO17" s="21"/>
      <c r="AP17" s="138">
        <f t="shared" si="0"/>
        <v>85434755</v>
      </c>
      <c r="AQ17" s="21"/>
      <c r="AR17" s="138">
        <v>17707823</v>
      </c>
      <c r="AS17" s="21"/>
      <c r="AT17" s="135">
        <f t="shared" si="1"/>
        <v>20.726720641968249</v>
      </c>
      <c r="AU17" s="21"/>
      <c r="AV17" s="138">
        <v>4654242</v>
      </c>
      <c r="AW17" s="21"/>
      <c r="AX17" s="135">
        <f t="shared" si="2"/>
        <v>5.4477150429002812</v>
      </c>
      <c r="AY17" s="21"/>
      <c r="AZ17" s="138">
        <v>60054</v>
      </c>
      <c r="BA17" s="21"/>
      <c r="BB17" s="135">
        <f t="shared" si="3"/>
        <v>7.0292236455760881E-2</v>
      </c>
      <c r="BC17" s="21"/>
      <c r="BD17" s="138">
        <v>2568163</v>
      </c>
      <c r="BE17" s="21"/>
      <c r="BF17" s="138">
        <v>12925</v>
      </c>
      <c r="BG17" s="21"/>
      <c r="BH17" s="10">
        <v>4</v>
      </c>
      <c r="BI17" s="21"/>
      <c r="BJ17" s="27">
        <v>49181</v>
      </c>
      <c r="BK17" s="21"/>
      <c r="BL17" s="137">
        <f>IF(E17,BJ17,0)</f>
        <v>49181</v>
      </c>
      <c r="BM17" s="21"/>
      <c r="BN17" s="137">
        <f>IF(K17,BJ17,0)</f>
        <v>49181</v>
      </c>
      <c r="BO17" s="21"/>
      <c r="BP17" s="137">
        <f>IF(Q17,BJ17,0)</f>
        <v>49181</v>
      </c>
      <c r="BQ17" s="21"/>
      <c r="BR17" s="137">
        <f>IF(W17,BJ17,0)</f>
        <v>49181</v>
      </c>
      <c r="BS17" s="21"/>
      <c r="BT17" s="137">
        <f>IF(AD17,BJ17,0)</f>
        <v>49181</v>
      </c>
      <c r="BU17" s="21"/>
      <c r="BV17" s="137">
        <f>IF(AJ17,BJ17,0)</f>
        <v>49181</v>
      </c>
    </row>
    <row r="18" spans="1:74" ht="8.85" customHeight="1" x14ac:dyDescent="0.3">
      <c r="A18" s="10">
        <v>5</v>
      </c>
      <c r="B18" s="21"/>
      <c r="C18" s="10" t="s">
        <v>89</v>
      </c>
      <c r="D18" s="21"/>
      <c r="E18" s="138">
        <v>402577075</v>
      </c>
      <c r="F18" s="21"/>
      <c r="G18" s="135">
        <f>(E18/$BJ18)</f>
        <v>1638.1902988870577</v>
      </c>
      <c r="H18" s="21"/>
      <c r="I18" s="135">
        <f>IF(G$60,G18/G$60*100,0)</f>
        <v>118.43791508356753</v>
      </c>
      <c r="J18" s="21"/>
      <c r="K18" s="138">
        <v>17284403</v>
      </c>
      <c r="L18" s="21"/>
      <c r="M18" s="135">
        <f>(K18/$BJ18)</f>
        <v>70.334708742802505</v>
      </c>
      <c r="N18" s="21"/>
      <c r="O18" s="135">
        <f>IF(M$60,M18/M$60*100,0)</f>
        <v>68.186051434645293</v>
      </c>
      <c r="P18" s="21"/>
      <c r="Q18" s="138">
        <v>31939626</v>
      </c>
      <c r="R18" s="21"/>
      <c r="S18" s="135">
        <f>(Q18/$BJ18)</f>
        <v>129.97060367454068</v>
      </c>
      <c r="T18" s="21"/>
      <c r="U18" s="135">
        <f>IF(S$60,S18/S$60*100,0)</f>
        <v>159.13111775323372</v>
      </c>
      <c r="V18" s="21"/>
      <c r="W18" s="138">
        <v>46811327</v>
      </c>
      <c r="X18" s="21"/>
      <c r="Y18" s="135">
        <f>(W18/$BJ18)</f>
        <v>190.48740360943253</v>
      </c>
      <c r="Z18" s="21"/>
      <c r="AA18" s="135">
        <f>IF(Y$60,Y18/Y$60*100,0)</f>
        <v>103.0735064915544</v>
      </c>
      <c r="AB18" s="21"/>
      <c r="AC18" s="21"/>
      <c r="AD18" s="138">
        <v>11652431</v>
      </c>
      <c r="AE18" s="21"/>
      <c r="AF18" s="135">
        <f>(AD18/$BJ18)</f>
        <v>47.416757207674621</v>
      </c>
      <c r="AG18" s="21"/>
      <c r="AH18" s="135">
        <f>IF(AF$60,AF18/AF$60*100,0)</f>
        <v>58.557828277217581</v>
      </c>
      <c r="AI18" s="21"/>
      <c r="AJ18" s="138">
        <v>66500</v>
      </c>
      <c r="AK18" s="21"/>
      <c r="AL18" s="135">
        <f>(AJ18/$BJ18)</f>
        <v>0.27060570917007465</v>
      </c>
      <c r="AM18" s="21"/>
      <c r="AN18" s="135">
        <f>IF(AL$60,AL18/AL$60*100,0)</f>
        <v>59.442644173622618</v>
      </c>
      <c r="AO18" s="21"/>
      <c r="AP18" s="138">
        <f t="shared" si="0"/>
        <v>510331362</v>
      </c>
      <c r="AQ18" s="21"/>
      <c r="AR18" s="138">
        <v>262972777</v>
      </c>
      <c r="AS18" s="21"/>
      <c r="AT18" s="135">
        <f t="shared" si="1"/>
        <v>51.529809175239357</v>
      </c>
      <c r="AU18" s="21"/>
      <c r="AV18" s="138">
        <v>30029513</v>
      </c>
      <c r="AW18" s="21"/>
      <c r="AX18" s="135">
        <f t="shared" si="2"/>
        <v>5.8843165903646737</v>
      </c>
      <c r="AY18" s="21"/>
      <c r="AZ18" s="138">
        <v>5281620</v>
      </c>
      <c r="BA18" s="21"/>
      <c r="BB18" s="135">
        <f t="shared" si="3"/>
        <v>1.0349393341810726</v>
      </c>
      <c r="BC18" s="21"/>
      <c r="BD18" s="138">
        <v>22445856</v>
      </c>
      <c r="BE18" s="21"/>
      <c r="BF18" s="138">
        <v>10088</v>
      </c>
      <c r="BG18" s="21"/>
      <c r="BH18" s="10">
        <v>5</v>
      </c>
      <c r="BI18" s="21"/>
      <c r="BJ18" s="27">
        <v>245745</v>
      </c>
      <c r="BK18" s="21"/>
      <c r="BL18" s="137">
        <f>IF(E18,BJ18,0)</f>
        <v>245745</v>
      </c>
      <c r="BM18" s="21"/>
      <c r="BN18" s="137">
        <f>IF(K18,BJ18,0)</f>
        <v>245745</v>
      </c>
      <c r="BO18" s="21"/>
      <c r="BP18" s="137">
        <f>IF(Q18,BJ18,0)</f>
        <v>245745</v>
      </c>
      <c r="BQ18" s="21"/>
      <c r="BR18" s="137">
        <f>IF(W18,BJ18,0)</f>
        <v>245745</v>
      </c>
      <c r="BS18" s="21"/>
      <c r="BT18" s="137">
        <f>IF(AD18,BJ18,0)</f>
        <v>245745</v>
      </c>
      <c r="BU18" s="21"/>
      <c r="BV18" s="137">
        <f>IF(AJ18,BJ18,0)</f>
        <v>245745</v>
      </c>
    </row>
    <row r="19" spans="1:74"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Q19" s="21"/>
      <c r="AR19" s="21"/>
      <c r="AS19" s="21"/>
      <c r="AT19" s="21"/>
      <c r="AU19" s="21"/>
      <c r="AV19" s="21"/>
      <c r="AW19" s="21"/>
      <c r="AX19" s="21"/>
      <c r="AY19" s="21"/>
      <c r="AZ19" s="21"/>
      <c r="BA19" s="21"/>
      <c r="BB19" s="21"/>
      <c r="BC19" s="21"/>
      <c r="BD19" s="21"/>
      <c r="BE19" s="21"/>
      <c r="BG19" s="21"/>
      <c r="BH19" s="29"/>
      <c r="BI19" s="21"/>
      <c r="BJ19" s="27"/>
      <c r="BK19" s="21"/>
      <c r="BL19" s="21"/>
      <c r="BM19" s="21"/>
      <c r="BN19" s="21"/>
      <c r="BO19" s="21"/>
      <c r="BP19" s="21"/>
      <c r="BQ19" s="21"/>
      <c r="BR19" s="21"/>
      <c r="BS19" s="21"/>
      <c r="BT19" s="21"/>
      <c r="BU19" s="21"/>
      <c r="BV19" s="21"/>
    </row>
    <row r="20" spans="1:74" ht="8.85" customHeight="1" x14ac:dyDescent="0.3">
      <c r="A20" s="10">
        <v>6</v>
      </c>
      <c r="B20" s="21"/>
      <c r="C20" s="10" t="s">
        <v>90</v>
      </c>
      <c r="D20" s="21"/>
      <c r="E20" s="138">
        <v>29992277</v>
      </c>
      <c r="F20" s="21"/>
      <c r="G20" s="135">
        <f>(E20/$BJ20)</f>
        <v>1744.3455275095964</v>
      </c>
      <c r="H20" s="21"/>
      <c r="I20" s="135">
        <f>IF(G$60,G20/G$60*100,0)</f>
        <v>126.11272793150989</v>
      </c>
      <c r="J20" s="21"/>
      <c r="K20" s="138">
        <v>2209616</v>
      </c>
      <c r="L20" s="21"/>
      <c r="M20" s="135">
        <f>(K20/$BJ20)</f>
        <v>128.5108758869373</v>
      </c>
      <c r="N20" s="21"/>
      <c r="O20" s="135">
        <f>IF(M$60,M20/M$60*100,0)</f>
        <v>124.58499295391941</v>
      </c>
      <c r="P20" s="21"/>
      <c r="Q20" s="138">
        <v>1573876</v>
      </c>
      <c r="R20" s="21"/>
      <c r="S20" s="135">
        <f>(Q20/$BJ20)</f>
        <v>91.536349889496336</v>
      </c>
      <c r="T20" s="21"/>
      <c r="U20" s="135">
        <f>IF(S$60,S20/S$60*100,0)</f>
        <v>112.0736632834457</v>
      </c>
      <c r="V20" s="21"/>
      <c r="W20" s="138">
        <v>5744790</v>
      </c>
      <c r="X20" s="21"/>
      <c r="Y20" s="135">
        <f>(W20/$BJ20)</f>
        <v>334.11597068744913</v>
      </c>
      <c r="Z20" s="21"/>
      <c r="AA20" s="135">
        <f>IF(Y$60,Y20/Y$60*100,0)</f>
        <v>180.79150653024843</v>
      </c>
      <c r="AB20" s="21"/>
      <c r="AC20" s="21"/>
      <c r="AD20" s="138">
        <v>1160601</v>
      </c>
      <c r="AE20" s="21"/>
      <c r="AF20" s="135">
        <f>(AD20/$BJ20)</f>
        <v>67.500348958939171</v>
      </c>
      <c r="AG20" s="21"/>
      <c r="AH20" s="135">
        <f>IF(AF$60,AF20/AF$60*100,0)</f>
        <v>83.3602733666077</v>
      </c>
      <c r="AI20" s="21"/>
      <c r="AJ20" s="138">
        <v>3733</v>
      </c>
      <c r="AK20" s="21"/>
      <c r="AL20" s="135">
        <f>(AJ20/$BJ20)</f>
        <v>0.21711061998371525</v>
      </c>
      <c r="AM20" s="21"/>
      <c r="AN20" s="135">
        <f>IF(AL$60,AL20/AL$60*100,0)</f>
        <v>47.691637288758933</v>
      </c>
      <c r="AO20" s="21"/>
      <c r="AP20" s="138">
        <f t="shared" si="0"/>
        <v>40684893</v>
      </c>
      <c r="AQ20" s="21"/>
      <c r="AR20" s="138">
        <v>16891376</v>
      </c>
      <c r="AS20" s="21"/>
      <c r="AT20" s="135">
        <f t="shared" si="1"/>
        <v>41.517562796588898</v>
      </c>
      <c r="AU20" s="21"/>
      <c r="AV20" s="138">
        <v>2354026</v>
      </c>
      <c r="AW20" s="21"/>
      <c r="AX20" s="135">
        <f t="shared" si="2"/>
        <v>5.7859953078898352</v>
      </c>
      <c r="AY20" s="21"/>
      <c r="AZ20" s="138">
        <v>0</v>
      </c>
      <c r="BA20" s="21"/>
      <c r="BB20" s="135">
        <f t="shared" si="3"/>
        <v>0</v>
      </c>
      <c r="BC20" s="21"/>
      <c r="BD20" s="138">
        <v>433458</v>
      </c>
      <c r="BE20" s="21"/>
      <c r="BF20" s="138">
        <v>0</v>
      </c>
      <c r="BG20" s="21"/>
      <c r="BH20" s="10">
        <v>6</v>
      </c>
      <c r="BI20" s="21"/>
      <c r="BJ20" s="27">
        <v>17194</v>
      </c>
      <c r="BK20" s="21"/>
      <c r="BL20" s="137">
        <f>IF(E20,BJ20,0)</f>
        <v>17194</v>
      </c>
      <c r="BM20" s="21"/>
      <c r="BN20" s="137">
        <f>IF(K20,BJ20,0)</f>
        <v>17194</v>
      </c>
      <c r="BO20" s="21"/>
      <c r="BP20" s="137">
        <f>IF(Q20,BJ20,0)</f>
        <v>17194</v>
      </c>
      <c r="BQ20" s="21"/>
      <c r="BR20" s="137">
        <f>IF(W20,BJ20,0)</f>
        <v>17194</v>
      </c>
      <c r="BS20" s="21"/>
      <c r="BT20" s="137">
        <f>IF(AD20,BJ20,0)</f>
        <v>17194</v>
      </c>
      <c r="BU20" s="21"/>
      <c r="BV20" s="137">
        <f>IF(AJ20,BJ20,0)</f>
        <v>17194</v>
      </c>
    </row>
    <row r="21" spans="1:74" ht="8.85" customHeight="1" x14ac:dyDescent="0.3">
      <c r="A21" s="10">
        <v>7</v>
      </c>
      <c r="B21" s="21"/>
      <c r="C21" s="10" t="s">
        <v>91</v>
      </c>
      <c r="D21" s="21"/>
      <c r="E21" s="138">
        <v>7927206</v>
      </c>
      <c r="F21" s="21"/>
      <c r="G21" s="135">
        <f>(E21/$BJ21)</f>
        <v>1392.2033719704953</v>
      </c>
      <c r="H21" s="21"/>
      <c r="I21" s="135">
        <f>IF(G$60,G21/G$60*100,0)</f>
        <v>100.65354730797729</v>
      </c>
      <c r="J21" s="21"/>
      <c r="K21" s="138">
        <v>1210213</v>
      </c>
      <c r="L21" s="21"/>
      <c r="M21" s="135">
        <f>(K21/$BJ21)</f>
        <v>212.54179838426413</v>
      </c>
      <c r="N21" s="21"/>
      <c r="O21" s="135">
        <f>IF(M$60,M21/M$60*100,0)</f>
        <v>206.04885206302183</v>
      </c>
      <c r="P21" s="21"/>
      <c r="Q21" s="138">
        <v>199051</v>
      </c>
      <c r="R21" s="21"/>
      <c r="S21" s="135">
        <f>(Q21/$BJ21)</f>
        <v>34.958025992272567</v>
      </c>
      <c r="T21" s="21"/>
      <c r="U21" s="135">
        <f>IF(S$60,S21/S$60*100,0)</f>
        <v>42.801291933112893</v>
      </c>
      <c r="V21" s="21"/>
      <c r="W21" s="138">
        <v>1121607</v>
      </c>
      <c r="X21" s="21"/>
      <c r="Y21" s="135">
        <f>(W21/$BJ21)</f>
        <v>196.98050579557429</v>
      </c>
      <c r="Z21" s="21"/>
      <c r="AA21" s="135">
        <f>IF(Y$60,Y21/Y$60*100,0)</f>
        <v>106.58695041305299</v>
      </c>
      <c r="AB21" s="21"/>
      <c r="AC21" s="21"/>
      <c r="AD21" s="138">
        <v>744461</v>
      </c>
      <c r="AE21" s="21"/>
      <c r="AF21" s="135">
        <f>(AD21/$BJ21)</f>
        <v>130.7448191078328</v>
      </c>
      <c r="AG21" s="21"/>
      <c r="AH21" s="135">
        <f>IF(AF$60,AF21/AF$60*100,0)</f>
        <v>161.46470396362679</v>
      </c>
      <c r="AI21" s="21"/>
      <c r="AJ21" s="138">
        <v>3314</v>
      </c>
      <c r="AK21" s="21"/>
      <c r="AL21" s="135">
        <f>(AJ21/$BJ21)</f>
        <v>0.58201615735862311</v>
      </c>
      <c r="AM21" s="21"/>
      <c r="AN21" s="135">
        <f>IF(AL$60,AL21/AL$60*100,0)</f>
        <v>127.84866753651517</v>
      </c>
      <c r="AO21" s="21"/>
      <c r="AP21" s="138">
        <f t="shared" si="0"/>
        <v>11205852</v>
      </c>
      <c r="AQ21" s="21"/>
      <c r="AR21" s="138">
        <v>7101077</v>
      </c>
      <c r="AS21" s="21"/>
      <c r="AT21" s="135">
        <f t="shared" si="1"/>
        <v>63.369362722263332</v>
      </c>
      <c r="AU21" s="21"/>
      <c r="AV21" s="138">
        <v>937577</v>
      </c>
      <c r="AW21" s="21"/>
      <c r="AX21" s="135">
        <f t="shared" si="2"/>
        <v>8.3668515343590109</v>
      </c>
      <c r="AY21" s="21"/>
      <c r="AZ21" s="138">
        <v>0</v>
      </c>
      <c r="BA21" s="21"/>
      <c r="BB21" s="135">
        <f t="shared" si="3"/>
        <v>0</v>
      </c>
      <c r="BC21" s="21"/>
      <c r="BD21" s="138">
        <v>27665</v>
      </c>
      <c r="BE21" s="21"/>
      <c r="BF21" s="138">
        <v>0</v>
      </c>
      <c r="BG21" s="21"/>
      <c r="BH21" s="10">
        <v>7</v>
      </c>
      <c r="BI21" s="21"/>
      <c r="BJ21" s="27">
        <v>5694</v>
      </c>
      <c r="BK21" s="21"/>
      <c r="BL21" s="137">
        <f>IF(E21,BJ21,0)</f>
        <v>5694</v>
      </c>
      <c r="BM21" s="21"/>
      <c r="BN21" s="137">
        <f>IF(K21,BJ21,0)</f>
        <v>5694</v>
      </c>
      <c r="BO21" s="21"/>
      <c r="BP21" s="137">
        <f>IF(Q21,BJ21,0)</f>
        <v>5694</v>
      </c>
      <c r="BQ21" s="21"/>
      <c r="BR21" s="137">
        <f>IF(W21,BJ21,0)</f>
        <v>5694</v>
      </c>
      <c r="BS21" s="21"/>
      <c r="BT21" s="137">
        <f>IF(AD21,BJ21,0)</f>
        <v>5694</v>
      </c>
      <c r="BU21" s="21"/>
      <c r="BV21" s="137">
        <f>IF(AJ21,BJ21,0)</f>
        <v>5694</v>
      </c>
    </row>
    <row r="22" spans="1:74" ht="8.85" customHeight="1" x14ac:dyDescent="0.3">
      <c r="A22" s="10">
        <v>8</v>
      </c>
      <c r="B22" s="21"/>
      <c r="C22" s="10" t="s">
        <v>92</v>
      </c>
      <c r="D22" s="21"/>
      <c r="E22" s="138">
        <v>57723081</v>
      </c>
      <c r="F22" s="21"/>
      <c r="G22" s="135">
        <f>(E22/$BJ22)</f>
        <v>1445.534433537013</v>
      </c>
      <c r="H22" s="21"/>
      <c r="I22" s="135">
        <f>IF(G$60,G22/G$60*100,0)</f>
        <v>104.5092774666914</v>
      </c>
      <c r="J22" s="21"/>
      <c r="K22" s="138">
        <v>5888405</v>
      </c>
      <c r="L22" s="21"/>
      <c r="M22" s="135">
        <f>(K22/$BJ22)</f>
        <v>147.46080837423619</v>
      </c>
      <c r="N22" s="21"/>
      <c r="O22" s="135">
        <f>IF(M$60,M22/M$60*100,0)</f>
        <v>142.95602333647207</v>
      </c>
      <c r="P22" s="21"/>
      <c r="Q22" s="138">
        <v>2771353</v>
      </c>
      <c r="R22" s="21"/>
      <c r="S22" s="135">
        <f>(Q22/$BJ22)</f>
        <v>69.401808073725334</v>
      </c>
      <c r="T22" s="21"/>
      <c r="U22" s="135">
        <f>IF(S$60,S22/S$60*100,0)</f>
        <v>84.972962967245692</v>
      </c>
      <c r="V22" s="21"/>
      <c r="W22" s="138">
        <v>11997043</v>
      </c>
      <c r="X22" s="21"/>
      <c r="Y22" s="135">
        <f>(W22/$BJ22)</f>
        <v>300.43681758990283</v>
      </c>
      <c r="Z22" s="21"/>
      <c r="AA22" s="135">
        <f>IF(Y$60,Y22/Y$60*100,0)</f>
        <v>162.5675802251387</v>
      </c>
      <c r="AB22" s="21"/>
      <c r="AC22" s="21"/>
      <c r="AD22" s="138">
        <v>4750429</v>
      </c>
      <c r="AE22" s="21"/>
      <c r="AF22" s="135">
        <f>(AD22/$BJ22)</f>
        <v>118.96296203546028</v>
      </c>
      <c r="AG22" s="21"/>
      <c r="AH22" s="135">
        <f>IF(AF$60,AF22/AF$60*100,0)</f>
        <v>146.91457434997525</v>
      </c>
      <c r="AI22" s="21"/>
      <c r="AJ22" s="138">
        <v>12988</v>
      </c>
      <c r="AK22" s="21"/>
      <c r="AL22" s="135">
        <f>(AJ22/$BJ22)</f>
        <v>0.32525292998096766</v>
      </c>
      <c r="AM22" s="21"/>
      <c r="AN22" s="135">
        <f>IF(AL$60,AL22/AL$60*100,0)</f>
        <v>71.44673422664404</v>
      </c>
      <c r="AO22" s="21"/>
      <c r="AP22" s="138">
        <f t="shared" si="0"/>
        <v>83143299</v>
      </c>
      <c r="AQ22" s="21"/>
      <c r="AR22" s="138">
        <v>44186662</v>
      </c>
      <c r="AS22" s="21"/>
      <c r="AT22" s="135">
        <f t="shared" si="1"/>
        <v>53.145187322913422</v>
      </c>
      <c r="AU22" s="21"/>
      <c r="AV22" s="138">
        <v>12170248</v>
      </c>
      <c r="AW22" s="21"/>
      <c r="AX22" s="135">
        <f t="shared" si="2"/>
        <v>14.637677535504093</v>
      </c>
      <c r="AY22" s="21"/>
      <c r="AZ22" s="138">
        <v>369111</v>
      </c>
      <c r="BA22" s="21"/>
      <c r="BB22" s="135">
        <f t="shared" si="3"/>
        <v>0.44394557882530011</v>
      </c>
      <c r="BC22" s="21"/>
      <c r="BD22" s="138">
        <v>271544</v>
      </c>
      <c r="BE22" s="21"/>
      <c r="BF22" s="138">
        <v>0</v>
      </c>
      <c r="BG22" s="21"/>
      <c r="BH22" s="10">
        <v>8</v>
      </c>
      <c r="BI22" s="21"/>
      <c r="BJ22" s="27">
        <v>39932</v>
      </c>
      <c r="BK22" s="21"/>
      <c r="BL22" s="137">
        <f>IF(E22,BJ22,0)</f>
        <v>39932</v>
      </c>
      <c r="BM22" s="21"/>
      <c r="BN22" s="137">
        <f>IF(K22,BJ22,0)</f>
        <v>39932</v>
      </c>
      <c r="BO22" s="21"/>
      <c r="BP22" s="137">
        <f>IF(Q22,BJ22,0)</f>
        <v>39932</v>
      </c>
      <c r="BQ22" s="21"/>
      <c r="BR22" s="137">
        <f>IF(W22,BJ22,0)</f>
        <v>39932</v>
      </c>
      <c r="BS22" s="21"/>
      <c r="BT22" s="137">
        <f>IF(AD22,BJ22,0)</f>
        <v>39932</v>
      </c>
      <c r="BU22" s="21"/>
      <c r="BV22" s="137">
        <f>IF(AJ22,BJ22,0)</f>
        <v>39932</v>
      </c>
    </row>
    <row r="23" spans="1:74" ht="8.85" customHeight="1" x14ac:dyDescent="0.3">
      <c r="A23" s="10">
        <v>9</v>
      </c>
      <c r="B23" s="21"/>
      <c r="C23" s="10" t="s">
        <v>93</v>
      </c>
      <c r="D23" s="21"/>
      <c r="E23" s="138">
        <v>0</v>
      </c>
      <c r="F23" s="21"/>
      <c r="G23" s="135">
        <v>0</v>
      </c>
      <c r="H23" s="21"/>
      <c r="I23" s="135">
        <f>IF(G$60,G23/G$60*100,0)</f>
        <v>0</v>
      </c>
      <c r="J23" s="21"/>
      <c r="K23" s="138">
        <v>0</v>
      </c>
      <c r="L23" s="21"/>
      <c r="M23" s="135">
        <v>0</v>
      </c>
      <c r="N23" s="21"/>
      <c r="O23" s="135">
        <f>IF(M$60,M23/M$60*100,0)</f>
        <v>0</v>
      </c>
      <c r="P23" s="21"/>
      <c r="Q23" s="138">
        <v>0</v>
      </c>
      <c r="R23" s="21"/>
      <c r="S23" s="135">
        <v>0</v>
      </c>
      <c r="T23" s="21"/>
      <c r="U23" s="135">
        <f>IF(S$60,S23/S$60*100,0)</f>
        <v>0</v>
      </c>
      <c r="V23" s="21"/>
      <c r="W23" s="138">
        <v>0</v>
      </c>
      <c r="X23" s="21"/>
      <c r="Y23" s="135">
        <v>0</v>
      </c>
      <c r="Z23" s="21"/>
      <c r="AA23" s="135">
        <f>IF(Y$60,Y23/Y$60*100,0)</f>
        <v>0</v>
      </c>
      <c r="AB23" s="21"/>
      <c r="AC23" s="21"/>
      <c r="AD23" s="138">
        <v>0</v>
      </c>
      <c r="AE23" s="21"/>
      <c r="AF23" s="135">
        <v>0</v>
      </c>
      <c r="AG23" s="21"/>
      <c r="AH23" s="135">
        <f>IF(AF$60,AF23/AF$60*100,0)</f>
        <v>0</v>
      </c>
      <c r="AI23" s="21"/>
      <c r="AJ23" s="138">
        <v>0</v>
      </c>
      <c r="AK23" s="21"/>
      <c r="AL23" s="135">
        <v>0</v>
      </c>
      <c r="AM23" s="21"/>
      <c r="AN23" s="135">
        <f>IF(AL$60,AL23/AL$60*100,0)</f>
        <v>0</v>
      </c>
      <c r="AO23" s="21"/>
      <c r="AP23" s="138">
        <f t="shared" si="0"/>
        <v>0</v>
      </c>
      <c r="AQ23" s="21"/>
      <c r="AR23" s="138">
        <v>0</v>
      </c>
      <c r="AS23" s="21"/>
      <c r="AT23" s="135">
        <f t="shared" si="1"/>
        <v>0</v>
      </c>
      <c r="AU23" s="21"/>
      <c r="AV23" s="138">
        <v>0</v>
      </c>
      <c r="AW23" s="21"/>
      <c r="AX23" s="135">
        <f t="shared" si="2"/>
        <v>0</v>
      </c>
      <c r="AY23" s="21"/>
      <c r="AZ23" s="138">
        <v>0</v>
      </c>
      <c r="BA23" s="21"/>
      <c r="BB23" s="135">
        <f t="shared" si="3"/>
        <v>0</v>
      </c>
      <c r="BC23" s="21"/>
      <c r="BD23" s="138">
        <v>0</v>
      </c>
      <c r="BE23" s="21"/>
      <c r="BF23" s="138">
        <v>0</v>
      </c>
      <c r="BG23" s="21"/>
      <c r="BH23" s="10">
        <v>9</v>
      </c>
      <c r="BI23" s="21"/>
      <c r="BJ23" s="27">
        <v>0</v>
      </c>
      <c r="BK23" s="21"/>
      <c r="BL23" s="137">
        <f>IF(E23,BJ23,0)</f>
        <v>0</v>
      </c>
      <c r="BM23" s="21"/>
      <c r="BN23" s="137">
        <f>IF(K23,BJ23,0)</f>
        <v>0</v>
      </c>
      <c r="BO23" s="21"/>
      <c r="BP23" s="137">
        <f>IF(Q23,BJ23,0)</f>
        <v>0</v>
      </c>
      <c r="BQ23" s="21"/>
      <c r="BR23" s="137">
        <f>IF(W23,BJ23,0)</f>
        <v>0</v>
      </c>
      <c r="BS23" s="21"/>
      <c r="BT23" s="137">
        <f>IF(AD23,BJ23,0)</f>
        <v>0</v>
      </c>
      <c r="BU23" s="21"/>
      <c r="BV23" s="137">
        <f>IF(AJ23,BJ23,0)</f>
        <v>0</v>
      </c>
    </row>
    <row r="24" spans="1:74" ht="8.85" customHeight="1" x14ac:dyDescent="0.3">
      <c r="A24" s="10">
        <v>10</v>
      </c>
      <c r="B24" s="21"/>
      <c r="C24" s="10" t="s">
        <v>94</v>
      </c>
      <c r="D24" s="21"/>
      <c r="E24" s="138">
        <v>40489784</v>
      </c>
      <c r="F24" s="21"/>
      <c r="G24" s="135">
        <f>(E24/$BJ24)</f>
        <v>1691.0906736833313</v>
      </c>
      <c r="H24" s="21"/>
      <c r="I24" s="135">
        <f>IF(G$60,G24/G$60*100,0)</f>
        <v>122.26250744152894</v>
      </c>
      <c r="J24" s="21"/>
      <c r="K24" s="138">
        <v>2839033</v>
      </c>
      <c r="L24" s="21"/>
      <c r="M24" s="135">
        <f>(K24/$BJ24)</f>
        <v>118.57465647579669</v>
      </c>
      <c r="N24" s="21"/>
      <c r="O24" s="135">
        <f>IF(M$60,M24/M$60*100,0)</f>
        <v>114.95231543318842</v>
      </c>
      <c r="P24" s="21"/>
      <c r="Q24" s="138">
        <v>2492614</v>
      </c>
      <c r="R24" s="21"/>
      <c r="S24" s="135">
        <f>(Q24/$BJ24)</f>
        <v>104.10616881760849</v>
      </c>
      <c r="T24" s="21"/>
      <c r="U24" s="135">
        <f>IF(S$60,S24/S$60*100,0)</f>
        <v>127.46367671290599</v>
      </c>
      <c r="V24" s="21"/>
      <c r="W24" s="138">
        <v>4184755</v>
      </c>
      <c r="X24" s="21"/>
      <c r="Y24" s="135">
        <f>(W24/$BJ24)</f>
        <v>174.77989391471411</v>
      </c>
      <c r="Z24" s="21"/>
      <c r="AA24" s="135">
        <f>IF(Y$60,Y24/Y$60*100,0)</f>
        <v>94.574109304093639</v>
      </c>
      <c r="AB24" s="21"/>
      <c r="AC24" s="21"/>
      <c r="AD24" s="138">
        <v>1687075</v>
      </c>
      <c r="AE24" s="21"/>
      <c r="AF24" s="135">
        <f>(AD24/$BJ24)</f>
        <v>70.462139247379199</v>
      </c>
      <c r="AG24" s="21"/>
      <c r="AH24" s="135">
        <f>IF(AF$60,AF24/AF$60*100,0)</f>
        <v>87.017967762367249</v>
      </c>
      <c r="AI24" s="21"/>
      <c r="AJ24" s="138">
        <v>0</v>
      </c>
      <c r="AK24" s="21"/>
      <c r="AL24" s="135">
        <f>(AJ24/$BJ24)</f>
        <v>0</v>
      </c>
      <c r="AM24" s="21"/>
      <c r="AN24" s="135">
        <f>IF(AL$60,AL24/AL$60*100,0)</f>
        <v>0</v>
      </c>
      <c r="AO24" s="21"/>
      <c r="AP24" s="138">
        <f t="shared" si="0"/>
        <v>51693261</v>
      </c>
      <c r="AQ24" s="21"/>
      <c r="AR24" s="138">
        <v>8836196</v>
      </c>
      <c r="AS24" s="21"/>
      <c r="AT24" s="135">
        <f t="shared" si="1"/>
        <v>17.093516309601746</v>
      </c>
      <c r="AU24" s="21"/>
      <c r="AV24" s="138">
        <v>0</v>
      </c>
      <c r="AW24" s="21"/>
      <c r="AX24" s="135">
        <f t="shared" si="2"/>
        <v>0</v>
      </c>
      <c r="AY24" s="21"/>
      <c r="AZ24" s="138">
        <v>0</v>
      </c>
      <c r="BA24" s="21"/>
      <c r="BB24" s="135">
        <f t="shared" si="3"/>
        <v>0</v>
      </c>
      <c r="BC24" s="21"/>
      <c r="BD24" s="138">
        <v>542198</v>
      </c>
      <c r="BE24" s="21"/>
      <c r="BF24" s="138">
        <v>0</v>
      </c>
      <c r="BG24" s="21"/>
      <c r="BH24" s="10">
        <v>10</v>
      </c>
      <c r="BI24" s="21"/>
      <c r="BJ24" s="27">
        <v>23943</v>
      </c>
      <c r="BK24" s="21"/>
      <c r="BL24" s="137">
        <f>IF(E24,BJ24,0)</f>
        <v>23943</v>
      </c>
      <c r="BM24" s="21"/>
      <c r="BN24" s="137">
        <f>IF(K24,BJ24,0)</f>
        <v>23943</v>
      </c>
      <c r="BO24" s="21"/>
      <c r="BP24" s="137">
        <f>IF(Q24,BJ24,0)</f>
        <v>23943</v>
      </c>
      <c r="BQ24" s="21"/>
      <c r="BR24" s="137">
        <f>IF(W24,BJ24,0)</f>
        <v>23943</v>
      </c>
      <c r="BS24" s="21"/>
      <c r="BT24" s="137">
        <f>IF(AD24,BJ24,0)</f>
        <v>23943</v>
      </c>
      <c r="BU24" s="21"/>
      <c r="BV24" s="137">
        <f>IF(AJ24,BJ24,0)</f>
        <v>0</v>
      </c>
    </row>
    <row r="25" spans="1:7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Q25" s="21"/>
      <c r="AR25" s="21"/>
      <c r="AS25" s="21"/>
      <c r="AT25" s="21"/>
      <c r="AU25" s="21"/>
      <c r="AV25" s="21"/>
      <c r="AW25" s="21"/>
      <c r="AX25" s="21"/>
      <c r="AY25" s="21"/>
      <c r="AZ25" s="21"/>
      <c r="BA25" s="21"/>
      <c r="BB25" s="21"/>
      <c r="BC25" s="21"/>
      <c r="BD25" s="21"/>
      <c r="BE25" s="21"/>
      <c r="BG25" s="21"/>
      <c r="BH25" s="29"/>
      <c r="BI25" s="21"/>
      <c r="BJ25" s="27"/>
      <c r="BK25" s="21"/>
      <c r="BL25" s="21"/>
      <c r="BM25" s="21"/>
      <c r="BN25" s="21"/>
      <c r="BO25" s="21"/>
      <c r="BP25" s="21"/>
      <c r="BQ25" s="21"/>
      <c r="BR25" s="21"/>
      <c r="BS25" s="21"/>
      <c r="BT25" s="21"/>
      <c r="BU25" s="21"/>
      <c r="BV25" s="21"/>
    </row>
    <row r="26" spans="1:74" ht="8.85" customHeight="1" x14ac:dyDescent="0.3">
      <c r="A26" s="10">
        <v>11</v>
      </c>
      <c r="B26" s="21"/>
      <c r="C26" s="10" t="s">
        <v>95</v>
      </c>
      <c r="D26" s="21"/>
      <c r="E26" s="138">
        <v>40419150</v>
      </c>
      <c r="F26" s="21"/>
      <c r="G26" s="135">
        <f>(E26/$BJ26)</f>
        <v>2820.3998325308771</v>
      </c>
      <c r="H26" s="21"/>
      <c r="I26" s="135">
        <f>IF(G$60,G26/G$60*100,0)</f>
        <v>203.90932365668348</v>
      </c>
      <c r="J26" s="21"/>
      <c r="K26" s="138">
        <v>3953954</v>
      </c>
      <c r="L26" s="21"/>
      <c r="M26" s="135">
        <f>(K26/$BJ26)</f>
        <v>275.9021701207173</v>
      </c>
      <c r="N26" s="21"/>
      <c r="O26" s="135">
        <f>IF(M$60,M26/M$60*100,0)</f>
        <v>267.47362573967615</v>
      </c>
      <c r="P26" s="21"/>
      <c r="Q26" s="138">
        <v>1408869</v>
      </c>
      <c r="R26" s="21"/>
      <c r="S26" s="135">
        <f>(Q26/$BJ26)</f>
        <v>98.309189868118068</v>
      </c>
      <c r="T26" s="21"/>
      <c r="U26" s="135">
        <f>IF(S$60,S26/S$60*100,0)</f>
        <v>120.36607376467042</v>
      </c>
      <c r="V26" s="21"/>
      <c r="W26" s="138">
        <v>4270923</v>
      </c>
      <c r="X26" s="21"/>
      <c r="Y26" s="135">
        <f>(W26/$BJ26)</f>
        <v>298.01988695834206</v>
      </c>
      <c r="Z26" s="21"/>
      <c r="AA26" s="135">
        <f>IF(Y$60,Y26/Y$60*100,0)</f>
        <v>161.25976926010185</v>
      </c>
      <c r="AB26" s="21"/>
      <c r="AC26" s="21"/>
      <c r="AD26" s="138">
        <v>2428280</v>
      </c>
      <c r="AE26" s="21"/>
      <c r="AF26" s="135">
        <f>(AD26/$BJ26)</f>
        <v>169.44246737841044</v>
      </c>
      <c r="AG26" s="21"/>
      <c r="AH26" s="135">
        <f>IF(AF$60,AF26/AF$60*100,0)</f>
        <v>209.25477598892087</v>
      </c>
      <c r="AI26" s="21"/>
      <c r="AJ26" s="138">
        <v>33537</v>
      </c>
      <c r="AK26" s="21"/>
      <c r="AL26" s="135">
        <f>(AJ26/$BJ26)</f>
        <v>2.3401716558509524</v>
      </c>
      <c r="AM26" s="21"/>
      <c r="AN26" s="135">
        <f>IF(AL$60,AL26/AL$60*100,0)</f>
        <v>514.05416194126872</v>
      </c>
      <c r="AO26" s="21"/>
      <c r="AP26" s="138">
        <f t="shared" si="0"/>
        <v>52514713</v>
      </c>
      <c r="AQ26" s="21"/>
      <c r="AR26" s="138">
        <v>7275705</v>
      </c>
      <c r="AS26" s="21"/>
      <c r="AT26" s="135">
        <f t="shared" si="1"/>
        <v>13.854602994783576</v>
      </c>
      <c r="AU26" s="21"/>
      <c r="AV26" s="138">
        <v>658679</v>
      </c>
      <c r="AW26" s="21"/>
      <c r="AX26" s="135">
        <f t="shared" si="2"/>
        <v>1.2542751590397152</v>
      </c>
      <c r="AY26" s="21"/>
      <c r="AZ26" s="138">
        <v>0</v>
      </c>
      <c r="BA26" s="21"/>
      <c r="BB26" s="135">
        <f t="shared" si="3"/>
        <v>0</v>
      </c>
      <c r="BC26" s="21"/>
      <c r="BD26" s="138">
        <v>1850021</v>
      </c>
      <c r="BE26" s="21"/>
      <c r="BF26" s="138">
        <v>0</v>
      </c>
      <c r="BG26" s="21"/>
      <c r="BH26" s="10">
        <v>11</v>
      </c>
      <c r="BI26" s="21"/>
      <c r="BJ26" s="27">
        <v>14331</v>
      </c>
      <c r="BK26" s="21"/>
      <c r="BL26" s="137">
        <f>IF(E26,BJ26,0)</f>
        <v>14331</v>
      </c>
      <c r="BM26" s="21"/>
      <c r="BN26" s="137">
        <f>IF(K26,BJ26,0)</f>
        <v>14331</v>
      </c>
      <c r="BO26" s="21"/>
      <c r="BP26" s="137">
        <f>IF(Q26,BJ26,0)</f>
        <v>14331</v>
      </c>
      <c r="BQ26" s="21"/>
      <c r="BR26" s="137">
        <f>IF(W26,BJ26,0)</f>
        <v>14331</v>
      </c>
      <c r="BS26" s="21"/>
      <c r="BT26" s="137">
        <f>IF(AD26,BJ26,0)</f>
        <v>14331</v>
      </c>
      <c r="BU26" s="21"/>
      <c r="BV26" s="137">
        <f>IF(AJ26,BJ26,0)</f>
        <v>14331</v>
      </c>
    </row>
    <row r="27" spans="1:74" ht="8.85" customHeight="1" x14ac:dyDescent="0.3">
      <c r="A27" s="10">
        <v>12</v>
      </c>
      <c r="B27" s="21"/>
      <c r="C27" s="10" t="s">
        <v>96</v>
      </c>
      <c r="D27" s="21"/>
      <c r="E27" s="138">
        <v>11203534</v>
      </c>
      <c r="F27" s="21"/>
      <c r="G27" s="135">
        <f>(E27/$BJ27)</f>
        <v>1356.1958600653675</v>
      </c>
      <c r="H27" s="21"/>
      <c r="I27" s="135">
        <f>IF(G$60,G27/G$60*100,0)</f>
        <v>98.050275490113776</v>
      </c>
      <c r="J27" s="21"/>
      <c r="K27" s="138">
        <v>1193838</v>
      </c>
      <c r="L27" s="21"/>
      <c r="M27" s="135">
        <f>(K27/$BJ27)</f>
        <v>144.51494976395111</v>
      </c>
      <c r="N27" s="21"/>
      <c r="O27" s="135">
        <f>IF(M$60,M27/M$60*100,0)</f>
        <v>140.10015785681802</v>
      </c>
      <c r="P27" s="21"/>
      <c r="Q27" s="138">
        <v>748083</v>
      </c>
      <c r="R27" s="21"/>
      <c r="S27" s="135">
        <f>(Q27/$BJ27)</f>
        <v>90.555985958116452</v>
      </c>
      <c r="T27" s="21"/>
      <c r="U27" s="135">
        <f>IF(S$60,S27/S$60*100,0)</f>
        <v>110.87334256633885</v>
      </c>
      <c r="V27" s="21"/>
      <c r="W27" s="138">
        <v>1850824</v>
      </c>
      <c r="X27" s="21"/>
      <c r="Y27" s="135">
        <f>(W27/$BJ27)</f>
        <v>224.04357825929065</v>
      </c>
      <c r="Z27" s="21"/>
      <c r="AA27" s="135">
        <f>IF(Y$60,Y27/Y$60*100,0)</f>
        <v>121.2308886599605</v>
      </c>
      <c r="AB27" s="21"/>
      <c r="AC27" s="21"/>
      <c r="AD27" s="138">
        <v>1141916</v>
      </c>
      <c r="AE27" s="21"/>
      <c r="AF27" s="135">
        <f>(AD27/$BJ27)</f>
        <v>138.22975426703789</v>
      </c>
      <c r="AG27" s="21"/>
      <c r="AH27" s="135">
        <f>IF(AF$60,AF27/AF$60*100,0)</f>
        <v>170.70830419126739</v>
      </c>
      <c r="AI27" s="21"/>
      <c r="AJ27" s="138">
        <v>0</v>
      </c>
      <c r="AK27" s="21"/>
      <c r="AL27" s="135">
        <f>(AJ27/$BJ27)</f>
        <v>0</v>
      </c>
      <c r="AM27" s="21"/>
      <c r="AN27" s="135">
        <f>IF(AL$60,AL27/AL$60*100,0)</f>
        <v>0</v>
      </c>
      <c r="AO27" s="21"/>
      <c r="AP27" s="138">
        <f t="shared" si="0"/>
        <v>16138195</v>
      </c>
      <c r="AQ27" s="21"/>
      <c r="AR27" s="138">
        <v>8487435</v>
      </c>
      <c r="AS27" s="21"/>
      <c r="AT27" s="135">
        <f t="shared" si="1"/>
        <v>52.592219885805072</v>
      </c>
      <c r="AU27" s="21"/>
      <c r="AV27" s="138">
        <v>2399214</v>
      </c>
      <c r="AW27" s="21"/>
      <c r="AX27" s="135">
        <f t="shared" si="2"/>
        <v>14.86668118708443</v>
      </c>
      <c r="AY27" s="21"/>
      <c r="AZ27" s="138">
        <v>84184</v>
      </c>
      <c r="BA27" s="21"/>
      <c r="BB27" s="135">
        <f t="shared" si="3"/>
        <v>0.52164445899928713</v>
      </c>
      <c r="BC27" s="21"/>
      <c r="BD27" s="138">
        <v>42537</v>
      </c>
      <c r="BE27" s="21"/>
      <c r="BF27" s="138">
        <v>3946</v>
      </c>
      <c r="BG27" s="21"/>
      <c r="BH27" s="10">
        <v>12</v>
      </c>
      <c r="BI27" s="21"/>
      <c r="BJ27" s="27">
        <v>8261</v>
      </c>
      <c r="BK27" s="21"/>
      <c r="BL27" s="137">
        <f>IF(E27,BJ27,0)</f>
        <v>8261</v>
      </c>
      <c r="BM27" s="21"/>
      <c r="BN27" s="137">
        <f>IF(K27,BJ27,0)</f>
        <v>8261</v>
      </c>
      <c r="BO27" s="21"/>
      <c r="BP27" s="137">
        <f>IF(Q27,BJ27,0)</f>
        <v>8261</v>
      </c>
      <c r="BQ27" s="21"/>
      <c r="BR27" s="137">
        <f>IF(W27,BJ27,0)</f>
        <v>8261</v>
      </c>
      <c r="BS27" s="21"/>
      <c r="BT27" s="137">
        <f>IF(AD27,BJ27,0)</f>
        <v>8261</v>
      </c>
      <c r="BU27" s="21"/>
      <c r="BV27" s="137">
        <f>IF(AJ27,BJ27,0)</f>
        <v>0</v>
      </c>
    </row>
    <row r="28" spans="1:74" ht="8.85" customHeight="1" x14ac:dyDescent="0.3">
      <c r="A28" s="10">
        <v>13</v>
      </c>
      <c r="B28" s="21"/>
      <c r="C28" s="10" t="s">
        <v>97</v>
      </c>
      <c r="D28" s="21"/>
      <c r="E28" s="138">
        <v>36682864</v>
      </c>
      <c r="F28" s="21"/>
      <c r="G28" s="135">
        <f>(E28/$BJ28)</f>
        <v>1285.6744707696621</v>
      </c>
      <c r="H28" s="21"/>
      <c r="I28" s="135">
        <f>IF(G$60,G28/G$60*100,0)</f>
        <v>92.951718672475209</v>
      </c>
      <c r="J28" s="21"/>
      <c r="K28" s="138">
        <v>3347414</v>
      </c>
      <c r="L28" s="21"/>
      <c r="M28" s="135">
        <f>(K28/$BJ28)</f>
        <v>117.32139352306183</v>
      </c>
      <c r="N28" s="21"/>
      <c r="O28" s="135">
        <f>IF(M$60,M28/M$60*100,0)</f>
        <v>113.73733845121492</v>
      </c>
      <c r="P28" s="21"/>
      <c r="Q28" s="138">
        <v>2095995</v>
      </c>
      <c r="R28" s="21"/>
      <c r="S28" s="135">
        <f>(Q28/$BJ28)</f>
        <v>73.461201458012056</v>
      </c>
      <c r="T28" s="21"/>
      <c r="U28" s="135">
        <f>IF(S$60,S28/S$60*100,0)</f>
        <v>89.943131515967806</v>
      </c>
      <c r="V28" s="21"/>
      <c r="W28" s="138">
        <v>5755337</v>
      </c>
      <c r="X28" s="21"/>
      <c r="Y28" s="135">
        <f>(W28/$BJ28)</f>
        <v>201.71516192345436</v>
      </c>
      <c r="Z28" s="21"/>
      <c r="AA28" s="135">
        <f>IF(Y$60,Y28/Y$60*100,0)</f>
        <v>109.14889204218525</v>
      </c>
      <c r="AB28" s="21"/>
      <c r="AC28" s="21"/>
      <c r="AD28" s="138">
        <v>2268936</v>
      </c>
      <c r="AE28" s="21"/>
      <c r="AF28" s="135">
        <f>(AD28/$BJ28)</f>
        <v>79.522501051451002</v>
      </c>
      <c r="AG28" s="21"/>
      <c r="AH28" s="135">
        <f>IF(AF$60,AF28/AF$60*100,0)</f>
        <v>98.207157869328526</v>
      </c>
      <c r="AI28" s="21"/>
      <c r="AJ28" s="138">
        <v>34291</v>
      </c>
      <c r="AK28" s="21"/>
      <c r="AL28" s="135">
        <f>(AJ28/$BJ28)</f>
        <v>1.2018435440908453</v>
      </c>
      <c r="AM28" s="21"/>
      <c r="AN28" s="135">
        <f>IF(AL$60,AL28/AL$60*100,0)</f>
        <v>264.00314451184545</v>
      </c>
      <c r="AO28" s="21"/>
      <c r="AP28" s="138">
        <f t="shared" si="0"/>
        <v>50184837</v>
      </c>
      <c r="AQ28" s="21"/>
      <c r="AR28" s="138">
        <v>16344398</v>
      </c>
      <c r="AS28" s="21"/>
      <c r="AT28" s="135">
        <f t="shared" si="1"/>
        <v>32.568399096324654</v>
      </c>
      <c r="AU28" s="21"/>
      <c r="AV28" s="138">
        <v>3739867</v>
      </c>
      <c r="AW28" s="21"/>
      <c r="AX28" s="135">
        <f t="shared" si="2"/>
        <v>7.4521852088510325</v>
      </c>
      <c r="AY28" s="21"/>
      <c r="AZ28" s="138">
        <v>1097158</v>
      </c>
      <c r="BA28" s="21"/>
      <c r="BB28" s="135">
        <f t="shared" si="3"/>
        <v>2.1862340610969802</v>
      </c>
      <c r="BC28" s="21"/>
      <c r="BD28" s="138">
        <v>268359</v>
      </c>
      <c r="BE28" s="21"/>
      <c r="BF28" s="138">
        <v>0</v>
      </c>
      <c r="BG28" s="21"/>
      <c r="BH28" s="10">
        <v>13</v>
      </c>
      <c r="BI28" s="21"/>
      <c r="BJ28" s="27">
        <v>28532</v>
      </c>
      <c r="BK28" s="21"/>
      <c r="BL28" s="137">
        <f>IF(E28,BJ28,0)</f>
        <v>28532</v>
      </c>
      <c r="BM28" s="21"/>
      <c r="BN28" s="137">
        <f>IF(K28,BJ28,0)</f>
        <v>28532</v>
      </c>
      <c r="BO28" s="21"/>
      <c r="BP28" s="137">
        <f>IF(Q28,BJ28,0)</f>
        <v>28532</v>
      </c>
      <c r="BQ28" s="21"/>
      <c r="BR28" s="137">
        <f>IF(W28,BJ28,0)</f>
        <v>28532</v>
      </c>
      <c r="BS28" s="21"/>
      <c r="BT28" s="137">
        <f>IF(AD28,BJ28,0)</f>
        <v>28532</v>
      </c>
      <c r="BU28" s="21"/>
      <c r="BV28" s="137">
        <f>IF(AJ28,BJ28,0)</f>
        <v>28532</v>
      </c>
    </row>
    <row r="29" spans="1:74" ht="8.85" customHeight="1" x14ac:dyDescent="0.3">
      <c r="A29" s="10">
        <v>14</v>
      </c>
      <c r="B29" s="21"/>
      <c r="C29" s="10" t="s">
        <v>98</v>
      </c>
      <c r="D29" s="21"/>
      <c r="E29" s="138">
        <v>11651174</v>
      </c>
      <c r="F29" s="21"/>
      <c r="G29" s="135">
        <f>(E29/$BJ29)</f>
        <v>1780.1640947288006</v>
      </c>
      <c r="H29" s="21"/>
      <c r="I29" s="135">
        <f>IF(G$60,G29/G$60*100,0)</f>
        <v>128.70233942268112</v>
      </c>
      <c r="J29" s="21"/>
      <c r="K29" s="138">
        <v>818699</v>
      </c>
      <c r="L29" s="21"/>
      <c r="M29" s="135">
        <f>(K29/$BJ29)</f>
        <v>125.08770053475936</v>
      </c>
      <c r="N29" s="21"/>
      <c r="O29" s="135">
        <f>IF(M$60,M29/M$60*100,0)</f>
        <v>121.26639229706659</v>
      </c>
      <c r="P29" s="21"/>
      <c r="Q29" s="138">
        <v>623955</v>
      </c>
      <c r="R29" s="21"/>
      <c r="S29" s="135">
        <f>(Q29/$BJ29)</f>
        <v>95.33307868601986</v>
      </c>
      <c r="T29" s="21"/>
      <c r="U29" s="135">
        <f>IF(S$60,S29/S$60*100,0)</f>
        <v>116.72223519213361</v>
      </c>
      <c r="V29" s="21"/>
      <c r="W29" s="138">
        <v>1853950</v>
      </c>
      <c r="X29" s="21"/>
      <c r="Y29" s="135">
        <f>(W29/$BJ29)</f>
        <v>283.26203208556149</v>
      </c>
      <c r="Z29" s="21"/>
      <c r="AA29" s="135">
        <f>IF(Y$60,Y29/Y$60*100,0)</f>
        <v>153.27423414750271</v>
      </c>
      <c r="AB29" s="21"/>
      <c r="AC29" s="21"/>
      <c r="AD29" s="138">
        <v>789820</v>
      </c>
      <c r="AE29" s="21"/>
      <c r="AF29" s="135">
        <f>(AD29/$BJ29)</f>
        <v>120.67532467532467</v>
      </c>
      <c r="AG29" s="21"/>
      <c r="AH29" s="135">
        <f>IF(AF$60,AF29/AF$60*100,0)</f>
        <v>149.02927479172695</v>
      </c>
      <c r="AI29" s="21"/>
      <c r="AJ29" s="138">
        <v>12609</v>
      </c>
      <c r="AK29" s="21"/>
      <c r="AL29" s="135">
        <f>(AJ29/$BJ29)</f>
        <v>1.9265087853323148</v>
      </c>
      <c r="AM29" s="21"/>
      <c r="AN29" s="135">
        <f>IF(AL$60,AL29/AL$60*100,0)</f>
        <v>423.18684470878389</v>
      </c>
      <c r="AO29" s="21"/>
      <c r="AP29" s="138">
        <f t="shared" si="0"/>
        <v>15750207</v>
      </c>
      <c r="AQ29" s="21"/>
      <c r="AR29" s="138">
        <v>9854925</v>
      </c>
      <c r="AS29" s="21"/>
      <c r="AT29" s="135">
        <f t="shared" si="1"/>
        <v>62.570130030671976</v>
      </c>
      <c r="AU29" s="21"/>
      <c r="AV29" s="138">
        <v>1632286</v>
      </c>
      <c r="AW29" s="21"/>
      <c r="AX29" s="135">
        <f t="shared" si="2"/>
        <v>10.363584427811013</v>
      </c>
      <c r="AY29" s="21"/>
      <c r="AZ29" s="138">
        <v>0</v>
      </c>
      <c r="BA29" s="21"/>
      <c r="BB29" s="135">
        <f t="shared" si="3"/>
        <v>0</v>
      </c>
      <c r="BC29" s="21"/>
      <c r="BD29" s="138">
        <v>370806</v>
      </c>
      <c r="BE29" s="21"/>
      <c r="BF29" s="138">
        <v>0</v>
      </c>
      <c r="BG29" s="21"/>
      <c r="BH29" s="10">
        <v>14</v>
      </c>
      <c r="BI29" s="21"/>
      <c r="BJ29" s="27">
        <v>6545</v>
      </c>
      <c r="BK29" s="21"/>
      <c r="BL29" s="137">
        <f>IF(E29,BJ29,0)</f>
        <v>6545</v>
      </c>
      <c r="BM29" s="21"/>
      <c r="BN29" s="137">
        <f>IF(K29,BJ29,0)</f>
        <v>6545</v>
      </c>
      <c r="BO29" s="21"/>
      <c r="BP29" s="137">
        <f>IF(Q29,BJ29,0)</f>
        <v>6545</v>
      </c>
      <c r="BQ29" s="21"/>
      <c r="BR29" s="137">
        <f>IF(W29,BJ29,0)</f>
        <v>6545</v>
      </c>
      <c r="BS29" s="21"/>
      <c r="BT29" s="137">
        <f>IF(AD29,BJ29,0)</f>
        <v>6545</v>
      </c>
      <c r="BU29" s="21"/>
      <c r="BV29" s="137">
        <f>IF(AJ29,BJ29,0)</f>
        <v>6545</v>
      </c>
    </row>
    <row r="30" spans="1:74" ht="8.85" customHeight="1" x14ac:dyDescent="0.3">
      <c r="A30" s="10">
        <v>15</v>
      </c>
      <c r="B30" s="21"/>
      <c r="C30" s="10" t="s">
        <v>99</v>
      </c>
      <c r="D30" s="21"/>
      <c r="E30" s="138">
        <v>179864542</v>
      </c>
      <c r="F30" s="21"/>
      <c r="G30" s="135">
        <f>(E30/$BJ30)</f>
        <v>1324.9397214057885</v>
      </c>
      <c r="H30" s="21"/>
      <c r="I30" s="135">
        <f>IF(G$60,G30/G$60*100,0)</f>
        <v>95.790518550447842</v>
      </c>
      <c r="J30" s="21"/>
      <c r="K30" s="138">
        <v>22115878</v>
      </c>
      <c r="L30" s="21"/>
      <c r="M30" s="135">
        <f>(K30/$BJ30)</f>
        <v>162.91262808188401</v>
      </c>
      <c r="N30" s="21"/>
      <c r="O30" s="135">
        <f>IF(M$60,M30/M$60*100,0)</f>
        <v>157.93580490061137</v>
      </c>
      <c r="P30" s="21"/>
      <c r="Q30" s="138">
        <v>10317886</v>
      </c>
      <c r="R30" s="21"/>
      <c r="S30" s="135">
        <f>(Q30/$BJ30)</f>
        <v>76.004847038371153</v>
      </c>
      <c r="T30" s="21"/>
      <c r="U30" s="135">
        <f>IF(S$60,S30/S$60*100,0)</f>
        <v>93.057475474731035</v>
      </c>
      <c r="V30" s="21"/>
      <c r="W30" s="138">
        <v>20509011</v>
      </c>
      <c r="X30" s="21"/>
      <c r="Y30" s="135">
        <f>(W30/$BJ30)</f>
        <v>151.07593202360169</v>
      </c>
      <c r="Z30" s="21"/>
      <c r="AA30" s="135">
        <f>IF(Y$60,Y30/Y$60*100,0)</f>
        <v>81.747799408722969</v>
      </c>
      <c r="AB30" s="21"/>
      <c r="AC30" s="21"/>
      <c r="AD30" s="138">
        <v>10683513</v>
      </c>
      <c r="AE30" s="21"/>
      <c r="AF30" s="135">
        <f>(AD30/$BJ30)</f>
        <v>78.698172416079203</v>
      </c>
      <c r="AG30" s="21"/>
      <c r="AH30" s="135">
        <f>IF(AF$60,AF30/AF$60*100,0)</f>
        <v>97.18914445979317</v>
      </c>
      <c r="AI30" s="21"/>
      <c r="AJ30" s="138">
        <v>0</v>
      </c>
      <c r="AK30" s="21"/>
      <c r="AL30" s="135">
        <f>(AJ30/$BJ30)</f>
        <v>0</v>
      </c>
      <c r="AM30" s="21"/>
      <c r="AN30" s="135">
        <f>IF(AL$60,AL30/AL$60*100,0)</f>
        <v>0</v>
      </c>
      <c r="AO30" s="21"/>
      <c r="AP30" s="138">
        <f t="shared" si="0"/>
        <v>243490830</v>
      </c>
      <c r="AQ30" s="21"/>
      <c r="AR30" s="138">
        <v>135868205</v>
      </c>
      <c r="AS30" s="21"/>
      <c r="AT30" s="135">
        <f t="shared" si="1"/>
        <v>55.800132185676155</v>
      </c>
      <c r="AU30" s="21"/>
      <c r="AV30" s="138">
        <v>20774208</v>
      </c>
      <c r="AW30" s="21"/>
      <c r="AX30" s="135">
        <f t="shared" si="2"/>
        <v>8.5318235598441223</v>
      </c>
      <c r="AY30" s="21"/>
      <c r="AZ30" s="138">
        <v>1490934</v>
      </c>
      <c r="BA30" s="21"/>
      <c r="BB30" s="135">
        <f t="shared" si="3"/>
        <v>0.61231628312244857</v>
      </c>
      <c r="BC30" s="21"/>
      <c r="BD30" s="138">
        <v>2374883</v>
      </c>
      <c r="BE30" s="21"/>
      <c r="BF30" s="138">
        <v>0</v>
      </c>
      <c r="BG30" s="21"/>
      <c r="BH30" s="10">
        <v>15</v>
      </c>
      <c r="BI30" s="21"/>
      <c r="BJ30" s="27">
        <v>135753</v>
      </c>
      <c r="BK30" s="21"/>
      <c r="BL30" s="137">
        <f>IF(E30,BJ30,0)</f>
        <v>135753</v>
      </c>
      <c r="BM30" s="21"/>
      <c r="BN30" s="137">
        <f>IF(K30,BJ30,0)</f>
        <v>135753</v>
      </c>
      <c r="BO30" s="21"/>
      <c r="BP30" s="137">
        <f>IF(Q30,BJ30,0)</f>
        <v>135753</v>
      </c>
      <c r="BQ30" s="21"/>
      <c r="BR30" s="137">
        <f>IF(W30,BJ30,0)</f>
        <v>135753</v>
      </c>
      <c r="BS30" s="21"/>
      <c r="BT30" s="137">
        <f>IF(AD30,BJ30,0)</f>
        <v>135753</v>
      </c>
      <c r="BU30" s="21"/>
      <c r="BV30" s="137">
        <f>IF(AJ30,BJ30,0)</f>
        <v>0</v>
      </c>
    </row>
    <row r="31" spans="1:7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Q31" s="21"/>
      <c r="AR31" s="21"/>
      <c r="AS31" s="21"/>
      <c r="AT31" s="21"/>
      <c r="AU31" s="21"/>
      <c r="AV31" s="21"/>
      <c r="AW31" s="21"/>
      <c r="AX31" s="21"/>
      <c r="AY31" s="21"/>
      <c r="AZ31" s="21"/>
      <c r="BA31" s="21"/>
      <c r="BB31" s="21"/>
      <c r="BC31" s="21"/>
      <c r="BD31" s="21"/>
      <c r="BE31" s="21"/>
      <c r="BG31" s="21"/>
      <c r="BH31" s="29"/>
      <c r="BI31" s="21"/>
      <c r="BJ31" s="27"/>
      <c r="BK31" s="21"/>
      <c r="BL31" s="21"/>
      <c r="BM31" s="21"/>
      <c r="BN31" s="21"/>
      <c r="BO31" s="21"/>
      <c r="BP31" s="21"/>
      <c r="BQ31" s="21"/>
      <c r="BR31" s="21"/>
      <c r="BS31" s="21"/>
      <c r="BT31" s="21"/>
      <c r="BU31" s="21"/>
      <c r="BV31" s="21"/>
    </row>
    <row r="32" spans="1:74" ht="8.85" customHeight="1" x14ac:dyDescent="0.3">
      <c r="A32" s="10">
        <v>16</v>
      </c>
      <c r="B32" s="21"/>
      <c r="C32" s="10" t="s">
        <v>100</v>
      </c>
      <c r="D32" s="21"/>
      <c r="E32" s="138">
        <v>67048163</v>
      </c>
      <c r="F32" s="21"/>
      <c r="G32" s="135">
        <f>(E32/$BJ32)</f>
        <v>1241.7016315721244</v>
      </c>
      <c r="H32" s="21"/>
      <c r="I32" s="135">
        <f>IF(G$60,G32/G$60*100,0)</f>
        <v>89.772569462276891</v>
      </c>
      <c r="J32" s="21"/>
      <c r="K32" s="138">
        <v>5507533</v>
      </c>
      <c r="L32" s="21"/>
      <c r="M32" s="135">
        <f>(K32/$BJ32)</f>
        <v>101.99701835287145</v>
      </c>
      <c r="N32" s="21"/>
      <c r="O32" s="135">
        <f>IF(M$60,M32/M$60*100,0)</f>
        <v>98.881108117207475</v>
      </c>
      <c r="P32" s="21"/>
      <c r="Q32" s="138">
        <v>4120907</v>
      </c>
      <c r="R32" s="21"/>
      <c r="S32" s="135">
        <f>(Q32/$BJ32)</f>
        <v>76.317332444395063</v>
      </c>
      <c r="T32" s="21"/>
      <c r="U32" s="135">
        <f>IF(S$60,S32/S$60*100,0)</f>
        <v>93.440070850425954</v>
      </c>
      <c r="V32" s="21"/>
      <c r="W32" s="138">
        <v>5600639</v>
      </c>
      <c r="X32" s="21"/>
      <c r="Y32" s="135">
        <f>(W32/$BJ32)</f>
        <v>103.72129933144434</v>
      </c>
      <c r="Z32" s="21"/>
      <c r="AA32" s="135">
        <f>IF(Y$60,Y32/Y$60*100,0)</f>
        <v>56.124015642904666</v>
      </c>
      <c r="AB32" s="21"/>
      <c r="AC32" s="21"/>
      <c r="AD32" s="138">
        <v>4194459</v>
      </c>
      <c r="AE32" s="21"/>
      <c r="AF32" s="135">
        <f>(AD32/$BJ32)</f>
        <v>77.679482193455186</v>
      </c>
      <c r="AG32" s="21"/>
      <c r="AH32" s="135">
        <f>IF(AF$60,AF32/AF$60*100,0)</f>
        <v>95.931102142330715</v>
      </c>
      <c r="AI32" s="21"/>
      <c r="AJ32" s="138">
        <v>67672</v>
      </c>
      <c r="AK32" s="21"/>
      <c r="AL32" s="135">
        <f>(AJ32/$BJ32)</f>
        <v>1.2532548104524326</v>
      </c>
      <c r="AM32" s="21"/>
      <c r="AN32" s="135">
        <f>IF(AL$60,AL32/AL$60*100,0)</f>
        <v>275.29640813965187</v>
      </c>
      <c r="AO32" s="21"/>
      <c r="AP32" s="138">
        <f>(E32+K32+Q32+W32+AD32+AJ32)</f>
        <v>86539373</v>
      </c>
      <c r="AQ32" s="21"/>
      <c r="AR32" s="138">
        <v>44007884</v>
      </c>
      <c r="AS32" s="21"/>
      <c r="AT32" s="135">
        <f>IF($AP32,AR32/$AP32*100,0)</f>
        <v>50.853019237844485</v>
      </c>
      <c r="AU32" s="21"/>
      <c r="AV32" s="138">
        <v>7470114</v>
      </c>
      <c r="AW32" s="21"/>
      <c r="AX32" s="135">
        <f>IF($AP32,AV32/$AP32*100,0)</f>
        <v>8.6320408168429879</v>
      </c>
      <c r="AY32" s="21"/>
      <c r="AZ32" s="138">
        <v>97849</v>
      </c>
      <c r="BA32" s="21"/>
      <c r="BB32" s="135">
        <f>IF($AP32,AZ32/$AP32*100,0)</f>
        <v>0.11306876466507332</v>
      </c>
      <c r="BC32" s="21"/>
      <c r="BD32" s="138">
        <v>1893751</v>
      </c>
      <c r="BE32" s="21"/>
      <c r="BF32" s="138">
        <v>16569</v>
      </c>
      <c r="BG32" s="21"/>
      <c r="BH32" s="10">
        <v>16</v>
      </c>
      <c r="BI32" s="21"/>
      <c r="BJ32" s="27">
        <v>53997</v>
      </c>
      <c r="BK32" s="21"/>
      <c r="BL32" s="137">
        <f>IF(E32,BJ32,0)</f>
        <v>53997</v>
      </c>
      <c r="BM32" s="21"/>
      <c r="BN32" s="137">
        <f>IF(K32,BJ32,0)</f>
        <v>53997</v>
      </c>
      <c r="BO32" s="21"/>
      <c r="BP32" s="137">
        <f>IF(Q32,BJ32,0)</f>
        <v>53997</v>
      </c>
      <c r="BQ32" s="21"/>
      <c r="BR32" s="137">
        <f>IF(W32,BJ32,0)</f>
        <v>53997</v>
      </c>
      <c r="BS32" s="21"/>
      <c r="BT32" s="137">
        <f>IF(AD32,BJ32,0)</f>
        <v>53997</v>
      </c>
      <c r="BU32" s="21"/>
      <c r="BV32" s="137">
        <f>IF(AJ32,BJ32,0)</f>
        <v>53997</v>
      </c>
    </row>
    <row r="33" spans="1:74" ht="8.85" customHeight="1" x14ac:dyDescent="0.3">
      <c r="A33" s="10">
        <v>17</v>
      </c>
      <c r="B33" s="21"/>
      <c r="C33" s="10" t="s">
        <v>101</v>
      </c>
      <c r="D33" s="21"/>
      <c r="E33" s="138">
        <v>0</v>
      </c>
      <c r="F33" s="21"/>
      <c r="G33" s="135">
        <v>0</v>
      </c>
      <c r="H33" s="21"/>
      <c r="I33" s="135">
        <f>IF(G$60,G33/G$60*100,0)</f>
        <v>0</v>
      </c>
      <c r="J33" s="21"/>
      <c r="K33" s="138">
        <v>0</v>
      </c>
      <c r="L33" s="21"/>
      <c r="M33" s="135">
        <v>0</v>
      </c>
      <c r="N33" s="21"/>
      <c r="O33" s="135">
        <f>IF(M$60,M33/M$60*100,0)</f>
        <v>0</v>
      </c>
      <c r="P33" s="21"/>
      <c r="Q33" s="138">
        <v>0</v>
      </c>
      <c r="R33" s="21"/>
      <c r="S33" s="135">
        <v>0</v>
      </c>
      <c r="T33" s="21"/>
      <c r="U33" s="135">
        <f>IF(S$60,S33/S$60*100,0)</f>
        <v>0</v>
      </c>
      <c r="V33" s="21"/>
      <c r="W33" s="138">
        <v>0</v>
      </c>
      <c r="X33" s="21"/>
      <c r="Y33" s="135">
        <v>0</v>
      </c>
      <c r="Z33" s="21"/>
      <c r="AA33" s="135">
        <f>IF(Y$60,Y33/Y$60*100,0)</f>
        <v>0</v>
      </c>
      <c r="AB33" s="21"/>
      <c r="AC33" s="21"/>
      <c r="AD33" s="138">
        <v>0</v>
      </c>
      <c r="AE33" s="21"/>
      <c r="AF33" s="135">
        <v>0</v>
      </c>
      <c r="AG33" s="21"/>
      <c r="AH33" s="135">
        <f>IF(AF$60,AF33/AF$60*100,0)</f>
        <v>0</v>
      </c>
      <c r="AI33" s="21"/>
      <c r="AJ33" s="138">
        <v>0</v>
      </c>
      <c r="AK33" s="21"/>
      <c r="AL33" s="135">
        <v>0</v>
      </c>
      <c r="AM33" s="21"/>
      <c r="AN33" s="135">
        <f>IF(AL$60,AL33/AL$60*100,0)</f>
        <v>0</v>
      </c>
      <c r="AO33" s="21"/>
      <c r="AP33" s="138">
        <f t="shared" si="0"/>
        <v>0</v>
      </c>
      <c r="AQ33" s="21"/>
      <c r="AR33" s="138">
        <v>0</v>
      </c>
      <c r="AS33" s="21"/>
      <c r="AT33" s="135">
        <f t="shared" si="1"/>
        <v>0</v>
      </c>
      <c r="AU33" s="21"/>
      <c r="AV33" s="138">
        <v>0</v>
      </c>
      <c r="AW33" s="21"/>
      <c r="AX33" s="135">
        <f t="shared" si="2"/>
        <v>0</v>
      </c>
      <c r="AY33" s="21"/>
      <c r="AZ33" s="138">
        <v>0</v>
      </c>
      <c r="BA33" s="21"/>
      <c r="BB33" s="135">
        <f t="shared" si="3"/>
        <v>0</v>
      </c>
      <c r="BC33" s="21"/>
      <c r="BD33" s="138">
        <v>0</v>
      </c>
      <c r="BE33" s="21"/>
      <c r="BF33" s="138">
        <v>0</v>
      </c>
      <c r="BG33" s="21"/>
      <c r="BH33" s="10">
        <v>17</v>
      </c>
      <c r="BI33" s="21"/>
      <c r="BJ33" s="27">
        <v>0</v>
      </c>
      <c r="BK33" s="21"/>
      <c r="BL33" s="137">
        <f>IF(E33,BJ33,0)</f>
        <v>0</v>
      </c>
      <c r="BM33" s="21"/>
      <c r="BN33" s="137">
        <f>IF(K33,BJ33,0)</f>
        <v>0</v>
      </c>
      <c r="BO33" s="21"/>
      <c r="BP33" s="137">
        <f>IF(Q33,BJ33,0)</f>
        <v>0</v>
      </c>
      <c r="BQ33" s="21"/>
      <c r="BR33" s="137">
        <f>IF(W33,BJ33,0)</f>
        <v>0</v>
      </c>
      <c r="BS33" s="21"/>
      <c r="BT33" s="137">
        <f>IF(AD33,BJ33,0)</f>
        <v>0</v>
      </c>
      <c r="BU33" s="21"/>
      <c r="BV33" s="137">
        <f>IF(AJ33,BJ33,0)</f>
        <v>0</v>
      </c>
    </row>
    <row r="34" spans="1:74" ht="8.85" customHeight="1" x14ac:dyDescent="0.3">
      <c r="A34" s="10">
        <v>18</v>
      </c>
      <c r="B34" s="21"/>
      <c r="C34" s="10" t="s">
        <v>102</v>
      </c>
      <c r="D34" s="21"/>
      <c r="E34" s="138">
        <v>5838401</v>
      </c>
      <c r="F34" s="21"/>
      <c r="G34" s="135">
        <f>(E34/$BJ34)</f>
        <v>785.5760226049515</v>
      </c>
      <c r="H34" s="21"/>
      <c r="I34" s="135">
        <f>IF(G$60,G34/G$60*100,0)</f>
        <v>56.795591037367387</v>
      </c>
      <c r="J34" s="21"/>
      <c r="K34" s="138">
        <v>533012</v>
      </c>
      <c r="L34" s="21"/>
      <c r="M34" s="135">
        <f>(K34/$BJ34)</f>
        <v>71.718514531754579</v>
      </c>
      <c r="N34" s="21"/>
      <c r="O34" s="135">
        <f>IF(M$60,M34/M$60*100,0)</f>
        <v>69.527583295480667</v>
      </c>
      <c r="P34" s="21"/>
      <c r="Q34" s="138">
        <v>0</v>
      </c>
      <c r="R34" s="21"/>
      <c r="S34" s="135">
        <f>(Q34/$BJ34)</f>
        <v>0</v>
      </c>
      <c r="T34" s="21"/>
      <c r="U34" s="135">
        <f>IF(S$60,S34/S$60*100,0)</f>
        <v>0</v>
      </c>
      <c r="V34" s="21"/>
      <c r="W34" s="138">
        <v>669333</v>
      </c>
      <c r="X34" s="21"/>
      <c r="Y34" s="135">
        <f>(W34/$BJ34)</f>
        <v>90.060952637244355</v>
      </c>
      <c r="Z34" s="21"/>
      <c r="AA34" s="135">
        <f>IF(Y$60,Y34/Y$60*100,0)</f>
        <v>48.732346655970225</v>
      </c>
      <c r="AB34" s="21"/>
      <c r="AC34" s="21"/>
      <c r="AD34" s="138">
        <v>194200</v>
      </c>
      <c r="AE34" s="21"/>
      <c r="AF34" s="135">
        <f>(AD34/$BJ34)</f>
        <v>26.130247578040905</v>
      </c>
      <c r="AG34" s="21"/>
      <c r="AH34" s="135">
        <f>IF(AF$60,AF34/AF$60*100,0)</f>
        <v>32.269826968859888</v>
      </c>
      <c r="AI34" s="21"/>
      <c r="AJ34" s="138">
        <v>0</v>
      </c>
      <c r="AK34" s="21"/>
      <c r="AL34" s="135">
        <f>(AJ34/$BJ34)</f>
        <v>0</v>
      </c>
      <c r="AM34" s="21"/>
      <c r="AN34" s="135">
        <f>IF(AL$60,AL34/AL$60*100,0)</f>
        <v>0</v>
      </c>
      <c r="AO34" s="21"/>
      <c r="AP34" s="138">
        <f t="shared" si="0"/>
        <v>7234946</v>
      </c>
      <c r="AQ34" s="21"/>
      <c r="AR34" s="138">
        <v>3715817</v>
      </c>
      <c r="AS34" s="21"/>
      <c r="AT34" s="135">
        <f t="shared" si="1"/>
        <v>51.359291416964268</v>
      </c>
      <c r="AU34" s="21"/>
      <c r="AV34" s="138">
        <v>274471</v>
      </c>
      <c r="AW34" s="21"/>
      <c r="AX34" s="135">
        <f t="shared" si="2"/>
        <v>3.7936841546571323</v>
      </c>
      <c r="AY34" s="21"/>
      <c r="AZ34" s="138">
        <v>0</v>
      </c>
      <c r="BA34" s="21"/>
      <c r="BB34" s="135">
        <f t="shared" si="3"/>
        <v>0</v>
      </c>
      <c r="BC34" s="21"/>
      <c r="BD34" s="138">
        <v>222845</v>
      </c>
      <c r="BE34" s="21"/>
      <c r="BF34" s="138">
        <v>0</v>
      </c>
      <c r="BG34" s="21"/>
      <c r="BH34" s="10">
        <v>18</v>
      </c>
      <c r="BI34" s="21"/>
      <c r="BJ34" s="27">
        <v>7432</v>
      </c>
      <c r="BK34" s="21"/>
      <c r="BL34" s="137">
        <f>IF(E34,BJ34,0)</f>
        <v>7432</v>
      </c>
      <c r="BM34" s="21"/>
      <c r="BN34" s="137">
        <f>IF(K34,BJ34,0)</f>
        <v>7432</v>
      </c>
      <c r="BO34" s="21"/>
      <c r="BP34" s="137">
        <f>IF(Q34,BJ34,0)</f>
        <v>0</v>
      </c>
      <c r="BQ34" s="21"/>
      <c r="BR34" s="137">
        <f>IF(W34,BJ34,0)</f>
        <v>7432</v>
      </c>
      <c r="BS34" s="21"/>
      <c r="BT34" s="137">
        <f>IF(AD34,BJ34,0)</f>
        <v>7432</v>
      </c>
      <c r="BU34" s="21"/>
      <c r="BV34" s="137">
        <f>IF(AJ34,BJ34,0)</f>
        <v>0</v>
      </c>
    </row>
    <row r="35" spans="1:74" ht="8.85" customHeight="1" x14ac:dyDescent="0.3">
      <c r="A35" s="10">
        <v>19</v>
      </c>
      <c r="B35" s="21"/>
      <c r="C35" s="10" t="s">
        <v>103</v>
      </c>
      <c r="D35" s="21"/>
      <c r="E35" s="138">
        <v>80665994</v>
      </c>
      <c r="F35" s="21"/>
      <c r="G35" s="135">
        <f>(E35/$BJ35)</f>
        <v>998.55160120322341</v>
      </c>
      <c r="H35" s="21"/>
      <c r="I35" s="135">
        <f>IF(G$60,G35/G$60*100,0)</f>
        <v>72.193303690184678</v>
      </c>
      <c r="J35" s="21"/>
      <c r="K35" s="138">
        <v>7530960</v>
      </c>
      <c r="L35" s="21"/>
      <c r="M35" s="135">
        <f>(K35/$BJ35)</f>
        <v>93.224564574229731</v>
      </c>
      <c r="N35" s="21"/>
      <c r="O35" s="135">
        <f>IF(M$60,M35/M$60*100,0)</f>
        <v>90.376644314764789</v>
      </c>
      <c r="P35" s="21"/>
      <c r="Q35" s="138">
        <v>6026081</v>
      </c>
      <c r="R35" s="21"/>
      <c r="S35" s="135">
        <f>(Q35/$BJ35)</f>
        <v>74.5959050790389</v>
      </c>
      <c r="T35" s="21"/>
      <c r="U35" s="135">
        <f>IF(S$60,S35/S$60*100,0)</f>
        <v>91.332419942947794</v>
      </c>
      <c r="V35" s="21"/>
      <c r="W35" s="138">
        <v>10810049</v>
      </c>
      <c r="X35" s="21"/>
      <c r="Y35" s="135">
        <f>(W35/$BJ35)</f>
        <v>133.81588948169789</v>
      </c>
      <c r="Z35" s="21"/>
      <c r="AA35" s="135">
        <f>IF(Y$60,Y35/Y$60*100,0)</f>
        <v>72.408320402357148</v>
      </c>
      <c r="AB35" s="21"/>
      <c r="AC35" s="21"/>
      <c r="AD35" s="138">
        <v>5323835</v>
      </c>
      <c r="AE35" s="21"/>
      <c r="AF35" s="135">
        <f>(AD35/$BJ35)</f>
        <v>65.902912741542153</v>
      </c>
      <c r="AG35" s="21"/>
      <c r="AH35" s="135">
        <f>IF(AF$60,AF35/AF$60*100,0)</f>
        <v>81.387502531764483</v>
      </c>
      <c r="AI35" s="21"/>
      <c r="AJ35" s="138">
        <v>0</v>
      </c>
      <c r="AK35" s="21"/>
      <c r="AL35" s="135">
        <f>(AJ35/$BJ35)</f>
        <v>0</v>
      </c>
      <c r="AM35" s="21"/>
      <c r="AN35" s="135">
        <f>IF(AL$60,AL35/AL$60*100,0)</f>
        <v>0</v>
      </c>
      <c r="AO35" s="21"/>
      <c r="AP35" s="138">
        <f t="shared" si="0"/>
        <v>110356919</v>
      </c>
      <c r="AQ35" s="21"/>
      <c r="AR35" s="138">
        <v>54833081</v>
      </c>
      <c r="AS35" s="21"/>
      <c r="AT35" s="135">
        <f t="shared" si="1"/>
        <v>49.687035028587559</v>
      </c>
      <c r="AU35" s="21"/>
      <c r="AV35" s="138">
        <v>12685755</v>
      </c>
      <c r="AW35" s="21"/>
      <c r="AX35" s="135">
        <f t="shared" si="2"/>
        <v>11.495205842055087</v>
      </c>
      <c r="AY35" s="21"/>
      <c r="AZ35" s="138">
        <v>1152565</v>
      </c>
      <c r="BA35" s="21"/>
      <c r="BB35" s="135">
        <f t="shared" si="3"/>
        <v>1.0443975877942007</v>
      </c>
      <c r="BC35" s="21"/>
      <c r="BD35" s="138">
        <v>2959618</v>
      </c>
      <c r="BE35" s="21"/>
      <c r="BF35" s="138">
        <v>8284</v>
      </c>
      <c r="BG35" s="21"/>
      <c r="BH35" s="10">
        <v>19</v>
      </c>
      <c r="BI35" s="21"/>
      <c r="BJ35" s="27">
        <v>80783</v>
      </c>
      <c r="BK35" s="21"/>
      <c r="BL35" s="137">
        <f>IF(E35,BJ35,0)</f>
        <v>80783</v>
      </c>
      <c r="BM35" s="21"/>
      <c r="BN35" s="137">
        <f>IF(K35,BJ35,0)</f>
        <v>80783</v>
      </c>
      <c r="BO35" s="21"/>
      <c r="BP35" s="137">
        <f>IF(Q35,BJ35,0)</f>
        <v>80783</v>
      </c>
      <c r="BQ35" s="21"/>
      <c r="BR35" s="137">
        <f>IF(W35,BJ35,0)</f>
        <v>80783</v>
      </c>
      <c r="BS35" s="21"/>
      <c r="BT35" s="137">
        <f>IF(AD35,BJ35,0)</f>
        <v>80783</v>
      </c>
      <c r="BU35" s="21"/>
      <c r="BV35" s="137">
        <f>IF(AJ35,BJ35,0)</f>
        <v>0</v>
      </c>
    </row>
    <row r="36" spans="1:74" ht="8.85" customHeight="1" x14ac:dyDescent="0.3">
      <c r="A36" s="10">
        <v>20</v>
      </c>
      <c r="B36" s="21"/>
      <c r="C36" s="10" t="s">
        <v>104</v>
      </c>
      <c r="D36" s="21"/>
      <c r="E36" s="138">
        <v>82463695</v>
      </c>
      <c r="F36" s="21"/>
      <c r="G36" s="135">
        <f>(E36/$BJ36)</f>
        <v>1974.8472112460186</v>
      </c>
      <c r="H36" s="21"/>
      <c r="I36" s="135">
        <f>IF(G$60,G36/G$60*100,0)</f>
        <v>142.77754328509897</v>
      </c>
      <c r="J36" s="21"/>
      <c r="K36" s="138">
        <v>6514242</v>
      </c>
      <c r="L36" s="21"/>
      <c r="M36" s="135">
        <f>(K36/$BJ36)</f>
        <v>156.00359221208421</v>
      </c>
      <c r="N36" s="21"/>
      <c r="O36" s="135">
        <f>IF(M$60,M36/M$60*100,0)</f>
        <v>151.23783339262263</v>
      </c>
      <c r="P36" s="21"/>
      <c r="Q36" s="138">
        <v>4482789</v>
      </c>
      <c r="R36" s="21"/>
      <c r="S36" s="135">
        <f>(Q36/$BJ36)</f>
        <v>107.35419211150226</v>
      </c>
      <c r="T36" s="21"/>
      <c r="U36" s="135">
        <f>IF(S$60,S36/S$60*100,0)</f>
        <v>131.44043424601807</v>
      </c>
      <c r="V36" s="21"/>
      <c r="W36" s="138">
        <v>11788713</v>
      </c>
      <c r="X36" s="21"/>
      <c r="Y36" s="135">
        <f>(W36/$BJ36)</f>
        <v>282.31704863855163</v>
      </c>
      <c r="Z36" s="21"/>
      <c r="AA36" s="135">
        <f>IF(Y$60,Y36/Y$60*100,0)</f>
        <v>152.76289977255635</v>
      </c>
      <c r="AB36" s="21"/>
      <c r="AC36" s="21"/>
      <c r="AD36" s="138">
        <v>3608684</v>
      </c>
      <c r="AE36" s="21"/>
      <c r="AF36" s="135">
        <f>(AD36/$BJ36)</f>
        <v>86.421055152429531</v>
      </c>
      <c r="AG36" s="21"/>
      <c r="AH36" s="135">
        <f>IF(AF$60,AF36/AF$60*100,0)</f>
        <v>106.72660057682799</v>
      </c>
      <c r="AI36" s="21"/>
      <c r="AJ36" s="138">
        <v>0</v>
      </c>
      <c r="AK36" s="21"/>
      <c r="AL36" s="135">
        <f>(AJ36/$BJ36)</f>
        <v>0</v>
      </c>
      <c r="AM36" s="21"/>
      <c r="AN36" s="135">
        <f>IF(AL$60,AL36/AL$60*100,0)</f>
        <v>0</v>
      </c>
      <c r="AO36" s="21"/>
      <c r="AP36" s="138">
        <f t="shared" si="0"/>
        <v>108858123</v>
      </c>
      <c r="AQ36" s="21"/>
      <c r="AR36" s="138">
        <v>53379890</v>
      </c>
      <c r="AS36" s="21"/>
      <c r="AT36" s="135">
        <f t="shared" si="1"/>
        <v>49.036202838073919</v>
      </c>
      <c r="AU36" s="21"/>
      <c r="AV36" s="138">
        <v>6546810</v>
      </c>
      <c r="AW36" s="21"/>
      <c r="AX36" s="135">
        <f t="shared" si="2"/>
        <v>6.0140757709004404</v>
      </c>
      <c r="AY36" s="21"/>
      <c r="AZ36" s="138">
        <v>0</v>
      </c>
      <c r="BA36" s="21"/>
      <c r="BB36" s="135">
        <f t="shared" si="3"/>
        <v>0</v>
      </c>
      <c r="BC36" s="21"/>
      <c r="BD36" s="138">
        <v>924103</v>
      </c>
      <c r="BE36" s="21"/>
      <c r="BF36" s="138">
        <v>0</v>
      </c>
      <c r="BG36" s="21"/>
      <c r="BH36" s="10">
        <v>20</v>
      </c>
      <c r="BI36" s="21"/>
      <c r="BJ36" s="27">
        <v>41757</v>
      </c>
      <c r="BK36" s="21"/>
      <c r="BL36" s="137">
        <f>IF(E36,BJ36,0)</f>
        <v>41757</v>
      </c>
      <c r="BM36" s="21"/>
      <c r="BN36" s="137">
        <f>IF(K36,BJ36,0)</f>
        <v>41757</v>
      </c>
      <c r="BO36" s="21"/>
      <c r="BP36" s="137">
        <f>IF(Q36,BJ36,0)</f>
        <v>41757</v>
      </c>
      <c r="BQ36" s="21"/>
      <c r="BR36" s="137">
        <f>IF(W36,BJ36,0)</f>
        <v>41757</v>
      </c>
      <c r="BS36" s="21"/>
      <c r="BT36" s="137">
        <f>IF(AD36,BJ36,0)</f>
        <v>41757</v>
      </c>
      <c r="BU36" s="21"/>
      <c r="BV36" s="137">
        <f>IF(AJ36,BJ36,0)</f>
        <v>0</v>
      </c>
    </row>
    <row r="37" spans="1:74" ht="8.85" customHeight="1" x14ac:dyDescent="0.3">
      <c r="A37" s="29"/>
      <c r="B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Q37" s="21"/>
      <c r="AR37" s="21"/>
      <c r="AS37" s="21"/>
      <c r="AT37" s="21"/>
      <c r="AU37" s="21"/>
      <c r="AV37" s="21"/>
      <c r="AW37" s="21"/>
      <c r="AX37" s="21"/>
      <c r="AY37" s="21"/>
      <c r="AZ37" s="21"/>
      <c r="BA37" s="21"/>
      <c r="BB37" s="21"/>
      <c r="BC37" s="21"/>
      <c r="BD37" s="21"/>
      <c r="BE37" s="21"/>
      <c r="BF37" s="131"/>
      <c r="BG37" s="21"/>
      <c r="BH37" s="29"/>
      <c r="BI37" s="21"/>
      <c r="BJ37" s="27"/>
      <c r="BK37" s="21"/>
      <c r="BL37" s="27"/>
      <c r="BM37" s="21"/>
      <c r="BN37" s="27"/>
      <c r="BO37" s="21"/>
      <c r="BP37" s="27"/>
      <c r="BQ37" s="21"/>
      <c r="BR37" s="27"/>
      <c r="BS37" s="21"/>
      <c r="BT37" s="27"/>
      <c r="BU37" s="21"/>
      <c r="BV37" s="27"/>
    </row>
    <row r="38" spans="1:74" ht="8.85" customHeight="1" x14ac:dyDescent="0.3">
      <c r="A38" s="10">
        <v>21</v>
      </c>
      <c r="B38" s="21"/>
      <c r="C38" s="10" t="s">
        <v>105</v>
      </c>
      <c r="D38" s="21"/>
      <c r="E38" s="138">
        <v>32481780</v>
      </c>
      <c r="F38" s="21"/>
      <c r="G38" s="135">
        <f>(E38/$BJ38)</f>
        <v>1952.499398893965</v>
      </c>
      <c r="H38" s="21"/>
      <c r="I38" s="135">
        <f>IF(G$60,G38/G$60*100,0)</f>
        <v>141.16184069947494</v>
      </c>
      <c r="J38" s="21"/>
      <c r="K38" s="138">
        <v>2842957</v>
      </c>
      <c r="L38" s="21"/>
      <c r="M38" s="135">
        <f>(K38/$BJ38)</f>
        <v>170.89186102428468</v>
      </c>
      <c r="N38" s="21"/>
      <c r="O38" s="135">
        <f>IF(M$60,M38/M$60*100,0)</f>
        <v>165.67127999597423</v>
      </c>
      <c r="P38" s="21"/>
      <c r="Q38" s="138">
        <v>2044260</v>
      </c>
      <c r="R38" s="21"/>
      <c r="S38" s="135">
        <f>(Q38/$BJ38)</f>
        <v>122.88170233229141</v>
      </c>
      <c r="T38" s="21"/>
      <c r="U38" s="135">
        <f>IF(S$60,S38/S$60*100,0)</f>
        <v>150.45173362834873</v>
      </c>
      <c r="V38" s="21"/>
      <c r="W38" s="138">
        <v>3367144</v>
      </c>
      <c r="X38" s="21"/>
      <c r="Y38" s="135">
        <f>(W38/$BJ38)</f>
        <v>202.40105794662179</v>
      </c>
      <c r="Z38" s="21"/>
      <c r="AA38" s="135">
        <f>IF(Y$60,Y38/Y$60*100,0)</f>
        <v>109.52003316152894</v>
      </c>
      <c r="AB38" s="21"/>
      <c r="AC38" s="21"/>
      <c r="AD38" s="138">
        <v>1823175</v>
      </c>
      <c r="AE38" s="21"/>
      <c r="AF38" s="135">
        <f>(AD38/$BJ38)</f>
        <v>109.59214955518154</v>
      </c>
      <c r="AG38" s="21"/>
      <c r="AH38" s="135">
        <f>IF(AF$60,AF38/AF$60*100,0)</f>
        <v>135.34198988084259</v>
      </c>
      <c r="AI38" s="21"/>
      <c r="AJ38" s="138">
        <v>37940</v>
      </c>
      <c r="AK38" s="21"/>
      <c r="AL38" s="135">
        <f>(AJ38/$BJ38)</f>
        <v>2.2805962971868237</v>
      </c>
      <c r="AM38" s="21"/>
      <c r="AN38" s="135">
        <f>IF(AL$60,AL38/AL$60*100,0)</f>
        <v>500.96753173879193</v>
      </c>
      <c r="AO38" s="21"/>
      <c r="AP38" s="138">
        <f t="shared" si="0"/>
        <v>42597256</v>
      </c>
      <c r="AQ38" s="21"/>
      <c r="AR38" s="138">
        <v>27345734</v>
      </c>
      <c r="AS38" s="21"/>
      <c r="AT38" s="135">
        <f t="shared" si="1"/>
        <v>64.195998915986522</v>
      </c>
      <c r="AU38" s="21"/>
      <c r="AV38" s="138">
        <v>2636731</v>
      </c>
      <c r="AW38" s="21"/>
      <c r="AX38" s="135">
        <f t="shared" si="2"/>
        <v>6.1899081011227572</v>
      </c>
      <c r="AY38" s="21"/>
      <c r="AZ38" s="138">
        <v>0</v>
      </c>
      <c r="BA38" s="21"/>
      <c r="BB38" s="135">
        <f t="shared" si="3"/>
        <v>0</v>
      </c>
      <c r="BC38" s="21"/>
      <c r="BD38" s="138">
        <v>315843</v>
      </c>
      <c r="BE38" s="21"/>
      <c r="BF38" s="138">
        <v>0</v>
      </c>
      <c r="BG38" s="21"/>
      <c r="BH38" s="10">
        <v>21</v>
      </c>
      <c r="BI38" s="21"/>
      <c r="BJ38" s="27">
        <v>16636</v>
      </c>
      <c r="BK38" s="21"/>
      <c r="BL38" s="137">
        <f>IF(E38,BJ38,0)</f>
        <v>16636</v>
      </c>
      <c r="BM38" s="21"/>
      <c r="BN38" s="137">
        <f>IF(K38,BJ38,0)</f>
        <v>16636</v>
      </c>
      <c r="BO38" s="21"/>
      <c r="BP38" s="137">
        <f>IF(Q38,BJ38,0)</f>
        <v>16636</v>
      </c>
      <c r="BQ38" s="21"/>
      <c r="BR38" s="137">
        <f>IF(W38,BJ38,0)</f>
        <v>16636</v>
      </c>
      <c r="BS38" s="21"/>
      <c r="BT38" s="137">
        <f>IF(AD38,BJ38,0)</f>
        <v>16636</v>
      </c>
      <c r="BU38" s="21"/>
      <c r="BV38" s="137">
        <f>IF(AJ38,BJ38,0)</f>
        <v>16636</v>
      </c>
    </row>
    <row r="39" spans="1:74" ht="8.85" customHeight="1" x14ac:dyDescent="0.3">
      <c r="A39" s="10">
        <v>22</v>
      </c>
      <c r="B39" s="21"/>
      <c r="C39" s="10" t="s">
        <v>106</v>
      </c>
      <c r="D39" s="21"/>
      <c r="E39" s="138">
        <v>17250570</v>
      </c>
      <c r="F39" s="21"/>
      <c r="G39" s="135">
        <f>(E39/$BJ39)</f>
        <v>1348.4382083952162</v>
      </c>
      <c r="H39" s="21"/>
      <c r="I39" s="135">
        <f>IF(G$60,G39/G$60*100,0)</f>
        <v>97.489412634082043</v>
      </c>
      <c r="J39" s="21"/>
      <c r="K39" s="138">
        <v>1419941</v>
      </c>
      <c r="L39" s="21"/>
      <c r="M39" s="135">
        <f>(K39/$BJ39)</f>
        <v>110.99359024466506</v>
      </c>
      <c r="N39" s="21"/>
      <c r="O39" s="135">
        <f>IF(M$60,M39/M$60*100,0)</f>
        <v>107.60284344126391</v>
      </c>
      <c r="P39" s="21"/>
      <c r="Q39" s="138">
        <v>907044</v>
      </c>
      <c r="R39" s="21"/>
      <c r="S39" s="135">
        <f>(Q39/$BJ39)</f>
        <v>70.90158680528414</v>
      </c>
      <c r="T39" s="21"/>
      <c r="U39" s="135">
        <f>IF(S$60,S39/S$60*100,0)</f>
        <v>86.80923562573939</v>
      </c>
      <c r="V39" s="21"/>
      <c r="W39" s="138">
        <v>2958384</v>
      </c>
      <c r="X39" s="21"/>
      <c r="Y39" s="135">
        <f>(W39/$BJ39)</f>
        <v>231.25021496130697</v>
      </c>
      <c r="Z39" s="21"/>
      <c r="AA39" s="135">
        <f>IF(Y$60,Y39/Y$60*100,0)</f>
        <v>125.13042900127664</v>
      </c>
      <c r="AB39" s="21"/>
      <c r="AC39" s="21"/>
      <c r="AD39" s="138">
        <v>1627181</v>
      </c>
      <c r="AE39" s="21"/>
      <c r="AF39" s="135">
        <f>(AD39/$BJ39)</f>
        <v>127.19307433752833</v>
      </c>
      <c r="AG39" s="21"/>
      <c r="AH39" s="135">
        <f>IF(AF$60,AF39/AF$60*100,0)</f>
        <v>157.0784390102248</v>
      </c>
      <c r="AI39" s="21"/>
      <c r="AJ39" s="138">
        <v>19835</v>
      </c>
      <c r="AK39" s="21"/>
      <c r="AL39" s="135">
        <f>(AJ39/$BJ39)</f>
        <v>1.5504572813257249</v>
      </c>
      <c r="AM39" s="21"/>
      <c r="AN39" s="135">
        <f>IF(AL$60,AL39/AL$60*100,0)</f>
        <v>340.58143400929913</v>
      </c>
      <c r="AO39" s="21"/>
      <c r="AP39" s="138">
        <f t="shared" si="0"/>
        <v>24182955</v>
      </c>
      <c r="AQ39" s="21"/>
      <c r="AR39" s="138">
        <v>15087608</v>
      </c>
      <c r="AS39" s="21"/>
      <c r="AT39" s="135">
        <f t="shared" si="1"/>
        <v>62.389430902881806</v>
      </c>
      <c r="AU39" s="21"/>
      <c r="AV39" s="138">
        <v>3188241</v>
      </c>
      <c r="AW39" s="21"/>
      <c r="AX39" s="135">
        <f t="shared" si="2"/>
        <v>13.183835474200734</v>
      </c>
      <c r="AY39" s="21"/>
      <c r="AZ39" s="138">
        <v>29846</v>
      </c>
      <c r="BA39" s="21"/>
      <c r="BB39" s="135">
        <f t="shared" si="3"/>
        <v>0.12341750625595591</v>
      </c>
      <c r="BC39" s="21"/>
      <c r="BD39" s="138">
        <v>75956</v>
      </c>
      <c r="BE39" s="21"/>
      <c r="BF39" s="138">
        <v>3911</v>
      </c>
      <c r="BG39" s="21"/>
      <c r="BH39" s="10">
        <v>22</v>
      </c>
      <c r="BI39" s="21"/>
      <c r="BJ39" s="27">
        <v>12793</v>
      </c>
      <c r="BK39" s="21"/>
      <c r="BL39" s="137">
        <f>IF(E39,BJ39,0)</f>
        <v>12793</v>
      </c>
      <c r="BM39" s="21"/>
      <c r="BN39" s="137">
        <f>IF(K39,BJ39,0)</f>
        <v>12793</v>
      </c>
      <c r="BO39" s="21"/>
      <c r="BP39" s="137">
        <f>IF(Q39,BJ39,0)</f>
        <v>12793</v>
      </c>
      <c r="BQ39" s="21"/>
      <c r="BR39" s="137">
        <f>IF(W39,BJ39,0)</f>
        <v>12793</v>
      </c>
      <c r="BS39" s="21"/>
      <c r="BT39" s="137">
        <f>IF(AD39,BJ39,0)</f>
        <v>12793</v>
      </c>
      <c r="BU39" s="21"/>
      <c r="BV39" s="137">
        <f>IF(AJ39,BJ39,0)</f>
        <v>12793</v>
      </c>
    </row>
    <row r="40" spans="1:74" ht="8.85" customHeight="1" x14ac:dyDescent="0.3">
      <c r="A40" s="10">
        <v>23</v>
      </c>
      <c r="B40" s="21"/>
      <c r="C40" s="10" t="s">
        <v>107</v>
      </c>
      <c r="D40" s="21"/>
      <c r="E40" s="138">
        <v>260335914</v>
      </c>
      <c r="F40" s="21"/>
      <c r="G40" s="135">
        <f>(E40/$BJ40)</f>
        <v>1438.3199668508287</v>
      </c>
      <c r="H40" s="21"/>
      <c r="I40" s="135">
        <f>IF(G$60,G40/G$60*100,0)</f>
        <v>103.98768580952434</v>
      </c>
      <c r="J40" s="21"/>
      <c r="K40" s="138">
        <v>22224885</v>
      </c>
      <c r="L40" s="21"/>
      <c r="M40" s="135">
        <f>(K40/$BJ40)</f>
        <v>122.78941988950277</v>
      </c>
      <c r="N40" s="21"/>
      <c r="O40" s="135">
        <f>IF(M$60,M40/M$60*100,0)</f>
        <v>119.03832190209602</v>
      </c>
      <c r="P40" s="21"/>
      <c r="Q40" s="138">
        <v>20752509</v>
      </c>
      <c r="R40" s="21"/>
      <c r="S40" s="135">
        <f>(Q40/$BJ40)</f>
        <v>114.65474585635359</v>
      </c>
      <c r="T40" s="21"/>
      <c r="U40" s="135">
        <f>IF(S$60,S40/S$60*100,0)</f>
        <v>140.3789576104619</v>
      </c>
      <c r="V40" s="21"/>
      <c r="W40" s="138">
        <v>39344084</v>
      </c>
      <c r="X40" s="21"/>
      <c r="Y40" s="135">
        <f>(W40/$BJ40)</f>
        <v>217.37062983425415</v>
      </c>
      <c r="Z40" s="21"/>
      <c r="AA40" s="135">
        <f>IF(Y$60,Y40/Y$60*100,0)</f>
        <v>117.62012920934583</v>
      </c>
      <c r="AB40" s="21"/>
      <c r="AC40" s="21"/>
      <c r="AD40" s="138">
        <v>19572622</v>
      </c>
      <c r="AE40" s="21"/>
      <c r="AF40" s="135">
        <f>(AD40/$BJ40)</f>
        <v>108.13603314917127</v>
      </c>
      <c r="AG40" s="21"/>
      <c r="AH40" s="135">
        <f>IF(AF$60,AF40/AF$60*100,0)</f>
        <v>133.54374344907293</v>
      </c>
      <c r="AI40" s="21"/>
      <c r="AJ40" s="138">
        <v>0</v>
      </c>
      <c r="AK40" s="21"/>
      <c r="AL40" s="135">
        <f>(AJ40/$BJ40)</f>
        <v>0</v>
      </c>
      <c r="AM40" s="21"/>
      <c r="AN40" s="135">
        <f>IF(AL$60,AL40/AL$60*100,0)</f>
        <v>0</v>
      </c>
      <c r="AO40" s="21"/>
      <c r="AP40" s="138">
        <f t="shared" si="0"/>
        <v>362230014</v>
      </c>
      <c r="AQ40" s="21"/>
      <c r="AR40" s="138">
        <v>205728784</v>
      </c>
      <c r="AS40" s="21"/>
      <c r="AT40" s="135">
        <f t="shared" si="1"/>
        <v>56.795068340195577</v>
      </c>
      <c r="AU40" s="21"/>
      <c r="AV40" s="138">
        <v>34312724</v>
      </c>
      <c r="AW40" s="21"/>
      <c r="AX40" s="135">
        <f t="shared" si="2"/>
        <v>9.4726341478704743</v>
      </c>
      <c r="AY40" s="21"/>
      <c r="AZ40" s="138">
        <v>3949901</v>
      </c>
      <c r="BA40" s="21"/>
      <c r="BB40" s="135">
        <f t="shared" si="3"/>
        <v>1.09044000975579</v>
      </c>
      <c r="BC40" s="21"/>
      <c r="BD40" s="138">
        <v>4722189</v>
      </c>
      <c r="BE40" s="21"/>
      <c r="BF40" s="138">
        <v>15616</v>
      </c>
      <c r="BG40" s="21"/>
      <c r="BH40" s="10">
        <v>23</v>
      </c>
      <c r="BI40" s="21"/>
      <c r="BJ40" s="27">
        <v>181000</v>
      </c>
      <c r="BK40" s="21"/>
      <c r="BL40" s="137">
        <f>IF(E40,BJ40,0)</f>
        <v>181000</v>
      </c>
      <c r="BM40" s="21"/>
      <c r="BN40" s="137">
        <f>IF(K40,BJ40,0)</f>
        <v>181000</v>
      </c>
      <c r="BO40" s="21"/>
      <c r="BP40" s="137">
        <f>IF(Q40,BJ40,0)</f>
        <v>181000</v>
      </c>
      <c r="BQ40" s="21"/>
      <c r="BR40" s="137">
        <f>IF(W40,BJ40,0)</f>
        <v>181000</v>
      </c>
      <c r="BS40" s="21"/>
      <c r="BT40" s="137">
        <f>IF(AD40,BJ40,0)</f>
        <v>181000</v>
      </c>
      <c r="BU40" s="21"/>
      <c r="BV40" s="137">
        <f>IF(AJ40,BJ40,0)</f>
        <v>0</v>
      </c>
    </row>
    <row r="41" spans="1:74" ht="8.85" customHeight="1" x14ac:dyDescent="0.3">
      <c r="A41" s="10">
        <v>24</v>
      </c>
      <c r="B41" s="21"/>
      <c r="C41" s="10" t="s">
        <v>108</v>
      </c>
      <c r="D41" s="21"/>
      <c r="E41" s="138">
        <v>270816860</v>
      </c>
      <c r="F41" s="21"/>
      <c r="G41" s="135">
        <f>(E41/$BJ41)</f>
        <v>1105.1313588025496</v>
      </c>
      <c r="H41" s="21"/>
      <c r="I41" s="135">
        <f>IF(G$60,G41/G$60*100,0)</f>
        <v>79.898809142604946</v>
      </c>
      <c r="J41" s="21"/>
      <c r="K41" s="138">
        <v>19847024</v>
      </c>
      <c r="L41" s="21"/>
      <c r="M41" s="135">
        <f>(K41/$BJ41)</f>
        <v>80.990410276918553</v>
      </c>
      <c r="N41" s="21"/>
      <c r="O41" s="135">
        <f>IF(M$60,M41/M$60*100,0)</f>
        <v>78.516231595543687</v>
      </c>
      <c r="P41" s="21"/>
      <c r="Q41" s="138">
        <v>12662592</v>
      </c>
      <c r="R41" s="21"/>
      <c r="S41" s="135">
        <f>(Q41/$BJ41)</f>
        <v>51.672659903531468</v>
      </c>
      <c r="T41" s="21"/>
      <c r="U41" s="135">
        <f>IF(S$60,S41/S$60*100,0)</f>
        <v>63.266060903450082</v>
      </c>
      <c r="V41" s="21"/>
      <c r="W41" s="138">
        <v>36905374</v>
      </c>
      <c r="X41" s="21"/>
      <c r="Y41" s="135">
        <f>(W41/$BJ41)</f>
        <v>150.60098590514744</v>
      </c>
      <c r="Z41" s="21"/>
      <c r="AA41" s="135">
        <f>IF(Y$60,Y41/Y$60*100,0)</f>
        <v>81.490804138190498</v>
      </c>
      <c r="AB41" s="21"/>
      <c r="AC41" s="21"/>
      <c r="AD41" s="138">
        <v>29535446</v>
      </c>
      <c r="AE41" s="21"/>
      <c r="AF41" s="135">
        <f>(AD41/$BJ41)</f>
        <v>120.52627584124315</v>
      </c>
      <c r="AG41" s="21"/>
      <c r="AH41" s="135">
        <f>IF(AF$60,AF41/AF$60*100,0)</f>
        <v>148.84520534992942</v>
      </c>
      <c r="AI41" s="21"/>
      <c r="AJ41" s="138">
        <v>0</v>
      </c>
      <c r="AK41" s="21"/>
      <c r="AL41" s="135">
        <f>(AJ41/$BJ41)</f>
        <v>0</v>
      </c>
      <c r="AM41" s="21"/>
      <c r="AN41" s="135">
        <f>IF(AL$60,AL41/AL$60*100,0)</f>
        <v>0</v>
      </c>
      <c r="AO41" s="21"/>
      <c r="AP41" s="138">
        <f t="shared" si="0"/>
        <v>369767296</v>
      </c>
      <c r="AQ41" s="21"/>
      <c r="AR41" s="138">
        <v>203112706</v>
      </c>
      <c r="AS41" s="21"/>
      <c r="AT41" s="135">
        <f t="shared" si="1"/>
        <v>54.929872976110907</v>
      </c>
      <c r="AU41" s="21"/>
      <c r="AV41" s="138">
        <v>41536863</v>
      </c>
      <c r="AW41" s="21"/>
      <c r="AX41" s="135">
        <f t="shared" si="2"/>
        <v>11.233244110371514</v>
      </c>
      <c r="AY41" s="21"/>
      <c r="AZ41" s="138">
        <v>5033385</v>
      </c>
      <c r="BA41" s="21"/>
      <c r="BB41" s="135">
        <f t="shared" si="3"/>
        <v>1.3612304426187005</v>
      </c>
      <c r="BC41" s="21"/>
      <c r="BD41" s="138">
        <v>2662170</v>
      </c>
      <c r="BE41" s="21"/>
      <c r="BF41" s="138">
        <v>5768</v>
      </c>
      <c r="BG41" s="21"/>
      <c r="BH41" s="10">
        <v>24</v>
      </c>
      <c r="BI41" s="21"/>
      <c r="BJ41" s="27">
        <v>245054</v>
      </c>
      <c r="BK41" s="21"/>
      <c r="BL41" s="137">
        <f>IF(E41,BJ41,0)</f>
        <v>245054</v>
      </c>
      <c r="BM41" s="21"/>
      <c r="BN41" s="137">
        <f>IF(K41,BJ41,0)</f>
        <v>245054</v>
      </c>
      <c r="BO41" s="21"/>
      <c r="BP41" s="137">
        <f>IF(Q41,BJ41,0)</f>
        <v>245054</v>
      </c>
      <c r="BQ41" s="21"/>
      <c r="BR41" s="137">
        <f>IF(W41,BJ41,0)</f>
        <v>245054</v>
      </c>
      <c r="BS41" s="21"/>
      <c r="BT41" s="137">
        <f>IF(AD41,BJ41,0)</f>
        <v>245054</v>
      </c>
      <c r="BU41" s="21"/>
      <c r="BV41" s="137">
        <f>IF(AJ41,BJ41,0)</f>
        <v>0</v>
      </c>
    </row>
    <row r="42" spans="1:74" ht="8.85" customHeight="1" x14ac:dyDescent="0.3">
      <c r="A42" s="10">
        <v>25</v>
      </c>
      <c r="B42" s="21"/>
      <c r="C42" s="10" t="s">
        <v>109</v>
      </c>
      <c r="D42" s="21"/>
      <c r="E42" s="138">
        <v>5991105</v>
      </c>
      <c r="F42" s="21"/>
      <c r="G42" s="135">
        <f>(E42/$BJ42)</f>
        <v>1544.4972931167827</v>
      </c>
      <c r="H42" s="21"/>
      <c r="I42" s="135">
        <f>IF(G$60,G42/G$60*100,0)</f>
        <v>111.66409627333351</v>
      </c>
      <c r="J42" s="21"/>
      <c r="K42" s="138">
        <v>734065</v>
      </c>
      <c r="L42" s="21"/>
      <c r="M42" s="135">
        <f>(K42/$BJ42)</f>
        <v>189.24078370714102</v>
      </c>
      <c r="N42" s="21"/>
      <c r="O42" s="135">
        <f>IF(M$60,M42/M$60*100,0)</f>
        <v>183.45966084217491</v>
      </c>
      <c r="P42" s="21"/>
      <c r="Q42" s="138">
        <v>251657</v>
      </c>
      <c r="R42" s="21"/>
      <c r="S42" s="135">
        <f>(Q42/$BJ42)</f>
        <v>64.876772364011345</v>
      </c>
      <c r="T42" s="21"/>
      <c r="U42" s="135">
        <f>IF(S$60,S42/S$60*100,0)</f>
        <v>79.432679472346948</v>
      </c>
      <c r="V42" s="21"/>
      <c r="W42" s="138">
        <v>818115</v>
      </c>
      <c r="X42" s="21"/>
      <c r="Y42" s="135">
        <f>(W42/$BJ42)</f>
        <v>210.90873936581593</v>
      </c>
      <c r="Z42" s="21"/>
      <c r="AA42" s="135">
        <f>IF(Y$60,Y42/Y$60*100,0)</f>
        <v>114.12357407485558</v>
      </c>
      <c r="AB42" s="21"/>
      <c r="AC42" s="21"/>
      <c r="AD42" s="138">
        <v>478984</v>
      </c>
      <c r="AE42" s="21"/>
      <c r="AF42" s="135">
        <f>(AD42/$BJ42)</f>
        <v>123.48130961588038</v>
      </c>
      <c r="AG42" s="21"/>
      <c r="AH42" s="135">
        <f>IF(AF$60,AF42/AF$60*100,0)</f>
        <v>152.49455571715737</v>
      </c>
      <c r="AI42" s="21"/>
      <c r="AJ42" s="138">
        <v>7155</v>
      </c>
      <c r="AK42" s="21"/>
      <c r="AL42" s="135">
        <f>(AJ42/$BJ42)</f>
        <v>1.8445475638051043</v>
      </c>
      <c r="AM42" s="21"/>
      <c r="AN42" s="135">
        <f>IF(AL$60,AL42/AL$60*100,0)</f>
        <v>405.18282054307269</v>
      </c>
      <c r="AO42" s="21"/>
      <c r="AP42" s="138">
        <f t="shared" si="0"/>
        <v>8281081</v>
      </c>
      <c r="AQ42" s="21"/>
      <c r="AR42" s="138">
        <v>5762905</v>
      </c>
      <c r="AS42" s="21"/>
      <c r="AT42" s="135">
        <f t="shared" si="1"/>
        <v>69.591216412446627</v>
      </c>
      <c r="AU42" s="21"/>
      <c r="AV42" s="138">
        <v>861044</v>
      </c>
      <c r="AW42" s="21"/>
      <c r="AX42" s="135">
        <f t="shared" si="2"/>
        <v>10.397724644886337</v>
      </c>
      <c r="AY42" s="21"/>
      <c r="AZ42" s="138">
        <v>0</v>
      </c>
      <c r="BA42" s="21"/>
      <c r="BB42" s="135">
        <f t="shared" si="3"/>
        <v>0</v>
      </c>
      <c r="BC42" s="21"/>
      <c r="BD42" s="138">
        <v>17447</v>
      </c>
      <c r="BE42" s="21"/>
      <c r="BF42" s="138">
        <v>0</v>
      </c>
      <c r="BG42" s="21"/>
      <c r="BH42" s="10">
        <v>25</v>
      </c>
      <c r="BI42" s="21"/>
      <c r="BJ42" s="27">
        <v>3879</v>
      </c>
      <c r="BK42" s="21"/>
      <c r="BL42" s="137">
        <f>IF(E42,BJ42,0)</f>
        <v>3879</v>
      </c>
      <c r="BM42" s="21"/>
      <c r="BN42" s="137">
        <f>IF(K42,BJ42,0)</f>
        <v>3879</v>
      </c>
      <c r="BO42" s="21"/>
      <c r="BP42" s="137">
        <f>IF(Q42,BJ42,0)</f>
        <v>3879</v>
      </c>
      <c r="BQ42" s="21"/>
      <c r="BR42" s="137">
        <f>IF(W42,BJ42,0)</f>
        <v>3879</v>
      </c>
      <c r="BS42" s="21"/>
      <c r="BT42" s="137">
        <f>IF(AD42,BJ42,0)</f>
        <v>3879</v>
      </c>
      <c r="BU42" s="21"/>
      <c r="BV42" s="137">
        <f>IF(AJ42,BJ42,0)</f>
        <v>3879</v>
      </c>
    </row>
    <row r="43" spans="1:74"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Q43" s="21"/>
      <c r="AR43" s="21"/>
      <c r="AS43" s="21"/>
      <c r="AT43" s="21"/>
      <c r="AU43" s="21"/>
      <c r="AV43" s="21"/>
      <c r="AW43" s="21"/>
      <c r="AX43" s="21"/>
      <c r="AY43" s="21"/>
      <c r="AZ43" s="21"/>
      <c r="BA43" s="21"/>
      <c r="BB43" s="21"/>
      <c r="BC43" s="21"/>
      <c r="BD43" s="21"/>
      <c r="BE43" s="21"/>
      <c r="BF43" s="131"/>
      <c r="BG43" s="21"/>
      <c r="BH43" s="29"/>
      <c r="BI43" s="21"/>
      <c r="BJ43" s="27"/>
      <c r="BK43" s="21"/>
      <c r="BL43" s="27"/>
      <c r="BM43" s="21"/>
      <c r="BN43" s="27"/>
      <c r="BO43" s="21"/>
      <c r="BP43" s="27"/>
      <c r="BQ43" s="21"/>
      <c r="BR43" s="27"/>
      <c r="BS43" s="21"/>
      <c r="BT43" s="27"/>
      <c r="BU43" s="21"/>
      <c r="BV43" s="27"/>
    </row>
    <row r="44" spans="1:74" ht="8.85" customHeight="1" x14ac:dyDescent="0.3">
      <c r="A44" s="10">
        <v>26</v>
      </c>
      <c r="B44" s="21"/>
      <c r="C44" s="10" t="s">
        <v>110</v>
      </c>
      <c r="D44" s="21"/>
      <c r="E44" s="138">
        <v>41598682</v>
      </c>
      <c r="F44" s="21"/>
      <c r="G44" s="135">
        <f>(E44/$BJ44)</f>
        <v>1323.5342666242443</v>
      </c>
      <c r="H44" s="21"/>
      <c r="I44" s="135">
        <f>IF(G$60,G44/G$60*100,0)</f>
        <v>95.688906952464748</v>
      </c>
      <c r="J44" s="21"/>
      <c r="K44" s="138">
        <v>3038821</v>
      </c>
      <c r="L44" s="21"/>
      <c r="M44" s="135">
        <f>(K44/$BJ44)</f>
        <v>96.685364301622656</v>
      </c>
      <c r="N44" s="21"/>
      <c r="O44" s="135">
        <f>IF(M$60,M44/M$60*100,0)</f>
        <v>93.731719958568732</v>
      </c>
      <c r="P44" s="21"/>
      <c r="Q44" s="138">
        <v>1841524</v>
      </c>
      <c r="R44" s="21"/>
      <c r="S44" s="135">
        <f>(Q44/$BJ44)</f>
        <v>58.591282214444796</v>
      </c>
      <c r="T44" s="21"/>
      <c r="U44" s="135">
        <f>IF(S$60,S44/S$60*100,0)</f>
        <v>71.736961788122684</v>
      </c>
      <c r="V44" s="21"/>
      <c r="W44" s="138">
        <v>4459683</v>
      </c>
      <c r="X44" s="21"/>
      <c r="Y44" s="135">
        <f>(W44/$BJ44)</f>
        <v>141.89255488386891</v>
      </c>
      <c r="Z44" s="21"/>
      <c r="AA44" s="135">
        <f>IF(Y$60,Y44/Y$60*100,0)</f>
        <v>76.778636801165817</v>
      </c>
      <c r="AB44" s="21"/>
      <c r="AC44" s="21"/>
      <c r="AD44" s="138">
        <v>2701447</v>
      </c>
      <c r="AE44" s="21"/>
      <c r="AF44" s="135">
        <f>(AD44/$BJ44)</f>
        <v>85.951224944320714</v>
      </c>
      <c r="AG44" s="21"/>
      <c r="AH44" s="135">
        <f>IF(AF$60,AF44/AF$60*100,0)</f>
        <v>106.14637876778718</v>
      </c>
      <c r="AI44" s="21"/>
      <c r="AJ44" s="138">
        <v>5108</v>
      </c>
      <c r="AK44" s="21"/>
      <c r="AL44" s="135">
        <f>(AJ44/$BJ44)</f>
        <v>0.16251988545975182</v>
      </c>
      <c r="AM44" s="21"/>
      <c r="AN44" s="135">
        <f>IF(AL$60,AL44/AL$60*100,0)</f>
        <v>35.699955304528608</v>
      </c>
      <c r="AO44" s="21"/>
      <c r="AP44" s="138">
        <f>(E44+K44+Q44+W44+AD44+AJ44)</f>
        <v>53645265</v>
      </c>
      <c r="AQ44" s="21"/>
      <c r="AR44" s="138">
        <v>33961521</v>
      </c>
      <c r="AS44" s="21"/>
      <c r="AT44" s="135">
        <f>IF($AP44,AR44/$AP44*100,0)</f>
        <v>63.307583623643204</v>
      </c>
      <c r="AU44" s="21"/>
      <c r="AV44" s="138">
        <v>9498105</v>
      </c>
      <c r="AW44" s="21"/>
      <c r="AX44" s="135">
        <f>IF($AP44,AV44/$AP44*100,0)</f>
        <v>17.705393010920908</v>
      </c>
      <c r="AY44" s="21"/>
      <c r="AZ44" s="138">
        <v>52214</v>
      </c>
      <c r="BA44" s="21"/>
      <c r="BB44" s="135">
        <f>IF($AP44,AZ44/$AP44*100,0)</f>
        <v>9.73319826083439E-2</v>
      </c>
      <c r="BC44" s="21"/>
      <c r="BD44" s="138">
        <v>127374</v>
      </c>
      <c r="BE44" s="21"/>
      <c r="BF44" s="138">
        <v>4522</v>
      </c>
      <c r="BG44" s="21"/>
      <c r="BH44" s="10">
        <v>26</v>
      </c>
      <c r="BI44" s="21"/>
      <c r="BJ44" s="27">
        <v>31430</v>
      </c>
      <c r="BK44" s="21"/>
      <c r="BL44" s="137">
        <f>IF(E44,BJ44,0)</f>
        <v>31430</v>
      </c>
      <c r="BM44" s="21"/>
      <c r="BN44" s="137">
        <f>IF(K44,BJ44,0)</f>
        <v>31430</v>
      </c>
      <c r="BO44" s="21"/>
      <c r="BP44" s="137">
        <f>IF(Q44,BJ44,0)</f>
        <v>31430</v>
      </c>
      <c r="BQ44" s="21"/>
      <c r="BR44" s="137">
        <f>IF(W44,BJ44,0)</f>
        <v>31430</v>
      </c>
      <c r="BS44" s="21"/>
      <c r="BT44" s="137">
        <f>IF(AD44,BJ44,0)</f>
        <v>31430</v>
      </c>
      <c r="BU44" s="21"/>
      <c r="BV44" s="137">
        <f>IF(AJ44,BJ44,0)</f>
        <v>31430</v>
      </c>
    </row>
    <row r="45" spans="1:74" ht="8.85" customHeight="1" x14ac:dyDescent="0.3">
      <c r="A45" s="10">
        <v>27</v>
      </c>
      <c r="B45" s="21"/>
      <c r="C45" s="10" t="s">
        <v>111</v>
      </c>
      <c r="D45" s="21"/>
      <c r="E45" s="138">
        <v>17845650</v>
      </c>
      <c r="F45" s="21"/>
      <c r="G45" s="135">
        <f>(E45/$BJ45)</f>
        <v>1439.7458652682533</v>
      </c>
      <c r="H45" s="21"/>
      <c r="I45" s="135">
        <f>IF(G$60,G45/G$60*100,0)</f>
        <v>104.09077544190433</v>
      </c>
      <c r="J45" s="21"/>
      <c r="K45" s="138">
        <v>1266255</v>
      </c>
      <c r="L45" s="21"/>
      <c r="M45" s="135">
        <f>(K45/$BJ45)</f>
        <v>102.15853166599435</v>
      </c>
      <c r="N45" s="21"/>
      <c r="O45" s="135">
        <f>IF(M$60,M45/M$60*100,0)</f>
        <v>99.037687354867359</v>
      </c>
      <c r="P45" s="21"/>
      <c r="Q45" s="138">
        <v>899630</v>
      </c>
      <c r="R45" s="21"/>
      <c r="S45" s="135">
        <f>(Q45/$BJ45)</f>
        <v>72.580072609923363</v>
      </c>
      <c r="T45" s="21"/>
      <c r="U45" s="135">
        <f>IF(S$60,S45/S$60*100,0)</f>
        <v>88.864310501701496</v>
      </c>
      <c r="V45" s="21"/>
      <c r="W45" s="138">
        <v>2368159</v>
      </c>
      <c r="X45" s="21"/>
      <c r="Y45" s="135">
        <f>(W45/$BJ45)</f>
        <v>191.05760387252926</v>
      </c>
      <c r="Z45" s="21"/>
      <c r="AA45" s="135">
        <f>IF(Y$60,Y45/Y$60*100,0)</f>
        <v>103.3820441659945</v>
      </c>
      <c r="AB45" s="21"/>
      <c r="AC45" s="21"/>
      <c r="AD45" s="138">
        <v>2165600</v>
      </c>
      <c r="AE45" s="21"/>
      <c r="AF45" s="135">
        <f>(AD45/$BJ45)</f>
        <v>174.71561113352158</v>
      </c>
      <c r="AG45" s="21"/>
      <c r="AH45" s="135">
        <f>IF(AF$60,AF45/AF$60*100,0)</f>
        <v>215.76690091430274</v>
      </c>
      <c r="AI45" s="21"/>
      <c r="AJ45" s="138">
        <v>0</v>
      </c>
      <c r="AK45" s="21"/>
      <c r="AL45" s="135">
        <f>(AJ45/$BJ45)</f>
        <v>0</v>
      </c>
      <c r="AM45" s="21"/>
      <c r="AN45" s="135">
        <f>IF(AL$60,AL45/AL$60*100,0)</f>
        <v>0</v>
      </c>
      <c r="AO45" s="21"/>
      <c r="AP45" s="138">
        <f t="shared" si="0"/>
        <v>24545294</v>
      </c>
      <c r="AQ45" s="21"/>
      <c r="AR45" s="138">
        <v>12296060</v>
      </c>
      <c r="AS45" s="21"/>
      <c r="AT45" s="135">
        <f t="shared" si="1"/>
        <v>50.095386920197413</v>
      </c>
      <c r="AU45" s="21"/>
      <c r="AV45" s="138">
        <v>668459</v>
      </c>
      <c r="AW45" s="21"/>
      <c r="AX45" s="135">
        <f t="shared" si="2"/>
        <v>2.7233692943339771</v>
      </c>
      <c r="AY45" s="21"/>
      <c r="AZ45" s="138">
        <v>507661</v>
      </c>
      <c r="BA45" s="21"/>
      <c r="BB45" s="135">
        <f t="shared" si="3"/>
        <v>2.0682620464843486</v>
      </c>
      <c r="BC45" s="21"/>
      <c r="BD45" s="138">
        <v>825658</v>
      </c>
      <c r="BE45" s="21"/>
      <c r="BF45" s="138">
        <v>0</v>
      </c>
      <c r="BG45" s="21"/>
      <c r="BH45" s="10">
        <v>27</v>
      </c>
      <c r="BI45" s="21"/>
      <c r="BJ45" s="27">
        <v>12395</v>
      </c>
      <c r="BK45" s="21"/>
      <c r="BL45" s="137">
        <f>IF(E45,BJ45,0)</f>
        <v>12395</v>
      </c>
      <c r="BM45" s="21"/>
      <c r="BN45" s="137">
        <f>IF(K45,BJ45,0)</f>
        <v>12395</v>
      </c>
      <c r="BO45" s="21"/>
      <c r="BP45" s="137">
        <f>IF(Q45,BJ45,0)</f>
        <v>12395</v>
      </c>
      <c r="BQ45" s="21"/>
      <c r="BR45" s="137">
        <f>IF(W45,BJ45,0)</f>
        <v>12395</v>
      </c>
      <c r="BS45" s="21"/>
      <c r="BT45" s="137">
        <f>IF(AD45,BJ45,0)</f>
        <v>12395</v>
      </c>
      <c r="BU45" s="21"/>
      <c r="BV45" s="137">
        <f>IF(AJ45,BJ45,0)</f>
        <v>0</v>
      </c>
    </row>
    <row r="46" spans="1:74" ht="8.85" customHeight="1" x14ac:dyDescent="0.3">
      <c r="A46" s="10">
        <v>28</v>
      </c>
      <c r="B46" s="21"/>
      <c r="C46" s="10" t="s">
        <v>112</v>
      </c>
      <c r="D46" s="21"/>
      <c r="E46" s="138">
        <v>132348874</v>
      </c>
      <c r="F46" s="21"/>
      <c r="G46" s="135">
        <f>(E46/$BJ46)</f>
        <v>1399.3177699537962</v>
      </c>
      <c r="H46" s="21"/>
      <c r="I46" s="135">
        <f>IF(G$60,G46/G$60*100,0)</f>
        <v>101.16790419605637</v>
      </c>
      <c r="J46" s="21"/>
      <c r="K46" s="138">
        <v>10720339</v>
      </c>
      <c r="L46" s="21"/>
      <c r="M46" s="135">
        <f>(K46/$BJ46)</f>
        <v>113.3455873801292</v>
      </c>
      <c r="N46" s="21"/>
      <c r="O46" s="135">
        <f>IF(M$60,M46/M$60*100,0)</f>
        <v>109.88298933963317</v>
      </c>
      <c r="P46" s="21"/>
      <c r="Q46" s="138">
        <v>6245410</v>
      </c>
      <c r="R46" s="21"/>
      <c r="S46" s="135">
        <f>(Q46/$BJ46)</f>
        <v>66.03239551284085</v>
      </c>
      <c r="T46" s="21"/>
      <c r="U46" s="135">
        <f>IF(S$60,S46/S$60*100,0)</f>
        <v>80.847580982193307</v>
      </c>
      <c r="V46" s="21"/>
      <c r="W46" s="138">
        <v>17124205</v>
      </c>
      <c r="X46" s="21"/>
      <c r="Y46" s="135">
        <f>(W46/$BJ46)</f>
        <v>181.05332994998994</v>
      </c>
      <c r="Z46" s="21"/>
      <c r="AA46" s="135">
        <f>IF(Y$60,Y46/Y$60*100,0)</f>
        <v>97.968690980644652</v>
      </c>
      <c r="AB46" s="21"/>
      <c r="AC46" s="21"/>
      <c r="AD46" s="138">
        <v>7936203</v>
      </c>
      <c r="AE46" s="21"/>
      <c r="AF46" s="135">
        <f>(AD46/$BJ46)</f>
        <v>83.909062073778031</v>
      </c>
      <c r="AG46" s="21"/>
      <c r="AH46" s="135">
        <f>IF(AF$60,AF46/AF$60*100,0)</f>
        <v>103.62438802591518</v>
      </c>
      <c r="AI46" s="21"/>
      <c r="AJ46" s="138">
        <v>6000</v>
      </c>
      <c r="AK46" s="21"/>
      <c r="AL46" s="135">
        <f>(AJ46/$BJ46)</f>
        <v>6.3437688330637232E-2</v>
      </c>
      <c r="AM46" s="21"/>
      <c r="AN46" s="135">
        <f>IF(AL$60,AL46/AL$60*100,0)</f>
        <v>13.935049434841162</v>
      </c>
      <c r="AO46" s="21"/>
      <c r="AP46" s="138">
        <f t="shared" si="0"/>
        <v>174381031</v>
      </c>
      <c r="AQ46" s="21"/>
      <c r="AR46" s="138">
        <v>99853178</v>
      </c>
      <c r="AS46" s="21"/>
      <c r="AT46" s="135">
        <f t="shared" si="1"/>
        <v>57.261490786804671</v>
      </c>
      <c r="AU46" s="21"/>
      <c r="AV46" s="138">
        <v>19467633</v>
      </c>
      <c r="AW46" s="21"/>
      <c r="AX46" s="135">
        <f t="shared" si="2"/>
        <v>11.163847861411028</v>
      </c>
      <c r="AY46" s="21"/>
      <c r="AZ46" s="138">
        <v>1011646</v>
      </c>
      <c r="BA46" s="21"/>
      <c r="BB46" s="135">
        <f t="shared" si="3"/>
        <v>0.58013534740484474</v>
      </c>
      <c r="BC46" s="21"/>
      <c r="BD46" s="138">
        <v>367619</v>
      </c>
      <c r="BE46" s="21"/>
      <c r="BF46" s="138">
        <v>0</v>
      </c>
      <c r="BG46" s="21"/>
      <c r="BH46" s="10">
        <v>28</v>
      </c>
      <c r="BI46" s="21"/>
      <c r="BJ46" s="27">
        <v>94581</v>
      </c>
      <c r="BK46" s="21"/>
      <c r="BL46" s="137">
        <f>IF(E46,BJ46,0)</f>
        <v>94581</v>
      </c>
      <c r="BM46" s="21"/>
      <c r="BN46" s="137">
        <f>IF(K46,BJ46,0)</f>
        <v>94581</v>
      </c>
      <c r="BO46" s="21"/>
      <c r="BP46" s="137">
        <f>IF(Q46,BJ46,0)</f>
        <v>94581</v>
      </c>
      <c r="BQ46" s="21"/>
      <c r="BR46" s="137">
        <f>IF(W46,BJ46,0)</f>
        <v>94581</v>
      </c>
      <c r="BS46" s="21"/>
      <c r="BT46" s="137">
        <f>IF(AD46,BJ46,0)</f>
        <v>94581</v>
      </c>
      <c r="BU46" s="21"/>
      <c r="BV46" s="137">
        <f>IF(AJ46,BJ46,0)</f>
        <v>94581</v>
      </c>
    </row>
    <row r="47" spans="1:74" ht="8.85" customHeight="1" x14ac:dyDescent="0.3">
      <c r="A47" s="10">
        <v>29</v>
      </c>
      <c r="B47" s="21"/>
      <c r="C47" s="10" t="s">
        <v>113</v>
      </c>
      <c r="D47" s="21"/>
      <c r="E47" s="138">
        <v>14433368</v>
      </c>
      <c r="F47" s="21"/>
      <c r="G47" s="135">
        <f>(E47/$BJ47)</f>
        <v>799.89847040567497</v>
      </c>
      <c r="H47" s="21"/>
      <c r="I47" s="135">
        <f>IF(G$60,G47/G$60*100,0)</f>
        <v>57.831075655707117</v>
      </c>
      <c r="J47" s="21"/>
      <c r="K47" s="138">
        <v>1127988</v>
      </c>
      <c r="L47" s="21"/>
      <c r="M47" s="135">
        <f>(K47/$BJ47)</f>
        <v>62.513189980048772</v>
      </c>
      <c r="N47" s="21"/>
      <c r="O47" s="135">
        <f>IF(M$60,M47/M$60*100,0)</f>
        <v>60.603472503318656</v>
      </c>
      <c r="P47" s="21"/>
      <c r="Q47" s="138">
        <v>409029</v>
      </c>
      <c r="R47" s="21"/>
      <c r="S47" s="135">
        <f>(Q47/$BJ47)</f>
        <v>22.668421636000886</v>
      </c>
      <c r="T47" s="21"/>
      <c r="U47" s="135">
        <f>IF(S$60,S47/S$60*100,0)</f>
        <v>27.754362683975248</v>
      </c>
      <c r="V47" s="21"/>
      <c r="W47" s="138">
        <v>1462096</v>
      </c>
      <c r="X47" s="21"/>
      <c r="Y47" s="135">
        <f>(W47/$BJ47)</f>
        <v>81.029483484814904</v>
      </c>
      <c r="Z47" s="21"/>
      <c r="AA47" s="135">
        <f>IF(Y$60,Y47/Y$60*100,0)</f>
        <v>43.845382076307523</v>
      </c>
      <c r="AB47" s="21"/>
      <c r="AC47" s="21"/>
      <c r="AD47" s="138">
        <v>818071</v>
      </c>
      <c r="AE47" s="21"/>
      <c r="AF47" s="135">
        <f>(AD47/$BJ47)</f>
        <v>45.337563733096871</v>
      </c>
      <c r="AG47" s="21"/>
      <c r="AH47" s="135">
        <f>IF(AF$60,AF47/AF$60*100,0)</f>
        <v>55.990106197316926</v>
      </c>
      <c r="AI47" s="21"/>
      <c r="AJ47" s="138">
        <v>57249</v>
      </c>
      <c r="AK47" s="21"/>
      <c r="AL47" s="135">
        <f>(AJ47/$BJ47)</f>
        <v>3.1727444025714919</v>
      </c>
      <c r="AM47" s="21"/>
      <c r="AN47" s="135">
        <f>IF(AL$60,AL47/AL$60*100,0)</f>
        <v>696.94138070597035</v>
      </c>
      <c r="AO47" s="21"/>
      <c r="AP47" s="138">
        <f t="shared" si="0"/>
        <v>18307801</v>
      </c>
      <c r="AQ47" s="21"/>
      <c r="AR47" s="138">
        <v>11537946</v>
      </c>
      <c r="AS47" s="21"/>
      <c r="AT47" s="135">
        <f t="shared" si="1"/>
        <v>63.02201995750336</v>
      </c>
      <c r="AU47" s="21"/>
      <c r="AV47" s="138">
        <v>1594528</v>
      </c>
      <c r="AW47" s="21"/>
      <c r="AX47" s="135">
        <f t="shared" si="2"/>
        <v>8.7095550142805251</v>
      </c>
      <c r="AY47" s="21"/>
      <c r="AZ47" s="138">
        <v>0</v>
      </c>
      <c r="BA47" s="21"/>
      <c r="BB47" s="135">
        <f t="shared" si="3"/>
        <v>0</v>
      </c>
      <c r="BC47" s="21"/>
      <c r="BD47" s="138">
        <v>209303</v>
      </c>
      <c r="BE47" s="21"/>
      <c r="BF47" s="138">
        <v>0</v>
      </c>
      <c r="BG47" s="21"/>
      <c r="BH47" s="10">
        <v>29</v>
      </c>
      <c r="BI47" s="21"/>
      <c r="BJ47" s="27">
        <v>18044</v>
      </c>
      <c r="BK47" s="21"/>
      <c r="BL47" s="137">
        <f>IF(E47,BJ47,0)</f>
        <v>18044</v>
      </c>
      <c r="BM47" s="21"/>
      <c r="BN47" s="137">
        <f>IF(K47,BJ47,0)</f>
        <v>18044</v>
      </c>
      <c r="BO47" s="21"/>
      <c r="BP47" s="137">
        <f>IF(Q47,BJ47,0)</f>
        <v>18044</v>
      </c>
      <c r="BQ47" s="21"/>
      <c r="BR47" s="137">
        <f>IF(W47,BJ47,0)</f>
        <v>18044</v>
      </c>
      <c r="BS47" s="21"/>
      <c r="BT47" s="137">
        <f>IF(AD47,BJ47,0)</f>
        <v>18044</v>
      </c>
      <c r="BU47" s="21"/>
      <c r="BV47" s="137">
        <f>IF(AJ47,BJ47,0)</f>
        <v>18044</v>
      </c>
    </row>
    <row r="48" spans="1:74" ht="8.85" customHeight="1" x14ac:dyDescent="0.3">
      <c r="A48" s="10">
        <v>30</v>
      </c>
      <c r="B48" s="21"/>
      <c r="C48" s="10" t="s">
        <v>114</v>
      </c>
      <c r="D48" s="21"/>
      <c r="E48" s="138">
        <v>285535897</v>
      </c>
      <c r="F48" s="21"/>
      <c r="G48" s="135">
        <f>(E48/$BJ48)</f>
        <v>1258.7490665267742</v>
      </c>
      <c r="H48" s="21"/>
      <c r="I48" s="135">
        <f>IF(G$60,G48/G$60*100,0)</f>
        <v>91.005065256522016</v>
      </c>
      <c r="J48" s="21"/>
      <c r="K48" s="138">
        <v>22733360</v>
      </c>
      <c r="L48" s="21"/>
      <c r="M48" s="135">
        <f>(K48/$BJ48)</f>
        <v>100.21715651050737</v>
      </c>
      <c r="N48" s="21"/>
      <c r="O48" s="135">
        <f>IF(M$60,M48/M$60*100,0)</f>
        <v>97.155619332235148</v>
      </c>
      <c r="P48" s="21"/>
      <c r="Q48" s="138">
        <v>15889158</v>
      </c>
      <c r="R48" s="21"/>
      <c r="S48" s="135">
        <f>(Q48/$BJ48)</f>
        <v>70.0453533532298</v>
      </c>
      <c r="T48" s="21"/>
      <c r="U48" s="135">
        <f>IF(S$60,S48/S$60*100,0)</f>
        <v>85.760895597833482</v>
      </c>
      <c r="V48" s="21"/>
      <c r="W48" s="138">
        <v>28235194</v>
      </c>
      <c r="X48" s="21"/>
      <c r="Y48" s="135">
        <f>(W48/$BJ48)</f>
        <v>124.4712992801125</v>
      </c>
      <c r="Z48" s="21"/>
      <c r="AA48" s="135">
        <f>IF(Y$60,Y48/Y$60*100,0)</f>
        <v>67.35192475333622</v>
      </c>
      <c r="AB48" s="21"/>
      <c r="AC48" s="21"/>
      <c r="AD48" s="138">
        <v>18521091</v>
      </c>
      <c r="AE48" s="21"/>
      <c r="AF48" s="135">
        <f>(AD48/$BJ48)</f>
        <v>81.64789874846258</v>
      </c>
      <c r="AG48" s="21"/>
      <c r="AH48" s="135">
        <f>IF(AF$60,AF48/AF$60*100,0)</f>
        <v>100.83194034480016</v>
      </c>
      <c r="AI48" s="21"/>
      <c r="AJ48" s="138">
        <v>383409</v>
      </c>
      <c r="AK48" s="21"/>
      <c r="AL48" s="135">
        <f>(AJ48/$BJ48)</f>
        <v>1.6902103235305788</v>
      </c>
      <c r="AM48" s="21"/>
      <c r="AN48" s="135">
        <f>IF(AL$60,AL48/AL$60*100,0)</f>
        <v>371.28030723500513</v>
      </c>
      <c r="AO48" s="21"/>
      <c r="AP48" s="138">
        <f t="shared" si="0"/>
        <v>371298109</v>
      </c>
      <c r="AQ48" s="21"/>
      <c r="AR48" s="138">
        <v>141543779</v>
      </c>
      <c r="AS48" s="21"/>
      <c r="AT48" s="135">
        <f t="shared" si="1"/>
        <v>38.121330426705732</v>
      </c>
      <c r="AU48" s="21"/>
      <c r="AV48" s="138">
        <v>46105760</v>
      </c>
      <c r="AW48" s="21"/>
      <c r="AX48" s="135">
        <f t="shared" si="2"/>
        <v>12.417450798274871</v>
      </c>
      <c r="AY48" s="21"/>
      <c r="AZ48" s="138">
        <v>8707216</v>
      </c>
      <c r="BA48" s="21"/>
      <c r="BB48" s="135">
        <f t="shared" si="3"/>
        <v>2.3450741571107758</v>
      </c>
      <c r="BC48" s="21"/>
      <c r="BD48" s="138">
        <v>1480307</v>
      </c>
      <c r="BE48" s="21"/>
      <c r="BF48" s="138">
        <v>6841</v>
      </c>
      <c r="BG48" s="21"/>
      <c r="BH48" s="10">
        <v>30</v>
      </c>
      <c r="BI48" s="21"/>
      <c r="BJ48" s="27">
        <v>226841</v>
      </c>
      <c r="BK48" s="21"/>
      <c r="BL48" s="137">
        <f>IF(E48,BJ48,0)</f>
        <v>226841</v>
      </c>
      <c r="BM48" s="21"/>
      <c r="BN48" s="137">
        <f>IF(K48,BJ48,0)</f>
        <v>226841</v>
      </c>
      <c r="BO48" s="21"/>
      <c r="BP48" s="137">
        <f>IF(Q48,BJ48,0)</f>
        <v>226841</v>
      </c>
      <c r="BQ48" s="21"/>
      <c r="BR48" s="137">
        <f>IF(W48,BJ48,0)</f>
        <v>226841</v>
      </c>
      <c r="BS48" s="21"/>
      <c r="BT48" s="137">
        <f>IF(AD48,BJ48,0)</f>
        <v>226841</v>
      </c>
      <c r="BU48" s="21"/>
      <c r="BV48" s="137">
        <f>IF(AJ48,BJ48,0)</f>
        <v>226841</v>
      </c>
    </row>
    <row r="49" spans="1:7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Q49" s="21"/>
      <c r="AR49" s="21"/>
      <c r="AS49" s="21"/>
      <c r="AT49" s="21"/>
      <c r="AU49" s="21"/>
      <c r="AV49" s="21"/>
      <c r="AW49" s="21"/>
      <c r="AX49" s="21"/>
      <c r="AY49" s="21"/>
      <c r="AZ49" s="21"/>
      <c r="BA49" s="21"/>
      <c r="BB49" s="21"/>
      <c r="BC49" s="21"/>
      <c r="BD49" s="21"/>
      <c r="BE49" s="21"/>
      <c r="BG49" s="21"/>
      <c r="BH49" s="29"/>
      <c r="BI49" s="21"/>
      <c r="BJ49" s="27"/>
      <c r="BK49" s="21"/>
      <c r="BL49" s="21"/>
      <c r="BM49" s="21"/>
      <c r="BN49" s="21"/>
      <c r="BO49" s="21"/>
      <c r="BP49" s="21"/>
      <c r="BQ49" s="21"/>
      <c r="BR49" s="21"/>
      <c r="BS49" s="21"/>
      <c r="BT49" s="21"/>
      <c r="BU49" s="21"/>
      <c r="BV49" s="21"/>
    </row>
    <row r="50" spans="1:74" ht="8.85" customHeight="1" x14ac:dyDescent="0.3">
      <c r="A50" s="10">
        <v>31</v>
      </c>
      <c r="B50" s="21"/>
      <c r="C50" s="10" t="s">
        <v>115</v>
      </c>
      <c r="D50" s="21"/>
      <c r="E50" s="138">
        <v>143634576</v>
      </c>
      <c r="F50" s="21"/>
      <c r="G50" s="135">
        <f>(E50/$BJ50)</f>
        <v>1445.772194709506</v>
      </c>
      <c r="H50" s="21"/>
      <c r="I50" s="135">
        <f>IF(G$60,G50/G$60*100,0)</f>
        <v>104.52646712870872</v>
      </c>
      <c r="J50" s="21"/>
      <c r="K50" s="138">
        <v>15933515</v>
      </c>
      <c r="L50" s="21"/>
      <c r="M50" s="135">
        <f>(K50/$BJ50)</f>
        <v>160.38083303136449</v>
      </c>
      <c r="N50" s="21"/>
      <c r="O50" s="135">
        <f>IF(M$60,M50/M$60*100,0)</f>
        <v>155.48135373954972</v>
      </c>
      <c r="P50" s="21"/>
      <c r="Q50" s="138">
        <v>10338750</v>
      </c>
      <c r="R50" s="21"/>
      <c r="S50" s="135">
        <f>(Q50/$BJ50)</f>
        <v>104.06601038772799</v>
      </c>
      <c r="T50" s="21"/>
      <c r="U50" s="135">
        <f>IF(S$60,S50/S$60*100,0)</f>
        <v>127.41450824208698</v>
      </c>
      <c r="V50" s="21"/>
      <c r="W50" s="138">
        <v>30726127</v>
      </c>
      <c r="X50" s="21"/>
      <c r="Y50" s="135">
        <f>(W50/$BJ50)</f>
        <v>309.27776100173128</v>
      </c>
      <c r="Z50" s="21"/>
      <c r="AA50" s="135">
        <f>IF(Y$60,Y50/Y$60*100,0)</f>
        <v>167.35145055400824</v>
      </c>
      <c r="AB50" s="21"/>
      <c r="AC50" s="21"/>
      <c r="AD50" s="138">
        <v>10537687</v>
      </c>
      <c r="AE50" s="21"/>
      <c r="AF50" s="135">
        <f>(AD50/$BJ50)</f>
        <v>106.06843620405041</v>
      </c>
      <c r="AG50" s="21"/>
      <c r="AH50" s="135">
        <f>IF(AF$60,AF50/AF$60*100,0)</f>
        <v>130.99034262647746</v>
      </c>
      <c r="AI50" s="21"/>
      <c r="AJ50" s="138">
        <v>0</v>
      </c>
      <c r="AK50" s="21"/>
      <c r="AL50" s="135">
        <f>(AJ50/$BJ50)</f>
        <v>0</v>
      </c>
      <c r="AM50" s="21"/>
      <c r="AN50" s="135">
        <f>IF(AL$60,AL50/AL$60*100,0)</f>
        <v>0</v>
      </c>
      <c r="AO50" s="21"/>
      <c r="AP50" s="138">
        <f t="shared" si="0"/>
        <v>211170655</v>
      </c>
      <c r="AQ50" s="21"/>
      <c r="AR50" s="138">
        <v>99997497</v>
      </c>
      <c r="AS50" s="21"/>
      <c r="AT50" s="135">
        <f t="shared" si="1"/>
        <v>47.353879259407513</v>
      </c>
      <c r="AU50" s="21"/>
      <c r="AV50" s="138">
        <v>22526415</v>
      </c>
      <c r="AW50" s="21"/>
      <c r="AX50" s="135">
        <f t="shared" si="2"/>
        <v>10.667398365554154</v>
      </c>
      <c r="AY50" s="21"/>
      <c r="AZ50" s="138">
        <v>0</v>
      </c>
      <c r="BA50" s="21"/>
      <c r="BB50" s="135">
        <f t="shared" si="3"/>
        <v>0</v>
      </c>
      <c r="BC50" s="21"/>
      <c r="BD50" s="138">
        <v>6547687</v>
      </c>
      <c r="BE50" s="21"/>
      <c r="BF50" s="138">
        <v>0</v>
      </c>
      <c r="BG50" s="21"/>
      <c r="BH50" s="10">
        <v>31</v>
      </c>
      <c r="BI50" s="21"/>
      <c r="BJ50" s="27">
        <v>99348</v>
      </c>
      <c r="BK50" s="21"/>
      <c r="BL50" s="137">
        <f>IF(E50,BJ50,0)</f>
        <v>99348</v>
      </c>
      <c r="BM50" s="21"/>
      <c r="BN50" s="137">
        <f>IF(K50,BJ50,0)</f>
        <v>99348</v>
      </c>
      <c r="BO50" s="21"/>
      <c r="BP50" s="137">
        <f>IF(Q50,BJ50,0)</f>
        <v>99348</v>
      </c>
      <c r="BQ50" s="21"/>
      <c r="BR50" s="137">
        <f>IF(W50,BJ50,0)</f>
        <v>99348</v>
      </c>
      <c r="BS50" s="21"/>
      <c r="BT50" s="137">
        <f>IF(AD50,BJ50,0)</f>
        <v>99348</v>
      </c>
      <c r="BU50" s="21"/>
      <c r="BV50" s="137">
        <f>IF(AJ50,BJ50,0)</f>
        <v>0</v>
      </c>
    </row>
    <row r="51" spans="1:74" ht="8.85" customHeight="1" x14ac:dyDescent="0.3">
      <c r="A51" s="10">
        <v>32</v>
      </c>
      <c r="B51" s="21"/>
      <c r="C51" s="10" t="s">
        <v>116</v>
      </c>
      <c r="D51" s="21"/>
      <c r="E51" s="138">
        <v>35381672</v>
      </c>
      <c r="F51" s="21"/>
      <c r="G51" s="135">
        <f>(E51/$BJ51)</f>
        <v>1395.0113156960927</v>
      </c>
      <c r="H51" s="21"/>
      <c r="I51" s="135">
        <f>IF(G$60,G51/G$60*100,0)</f>
        <v>100.85655607976507</v>
      </c>
      <c r="J51" s="21"/>
      <c r="K51" s="138">
        <v>3203956</v>
      </c>
      <c r="L51" s="21"/>
      <c r="M51" s="135">
        <f>(K51/$BJ51)</f>
        <v>126.32401529787485</v>
      </c>
      <c r="N51" s="21"/>
      <c r="O51" s="135">
        <f>IF(M$60,M51/M$60*100,0)</f>
        <v>122.46493884021741</v>
      </c>
      <c r="P51" s="21"/>
      <c r="Q51" s="138">
        <v>1379171</v>
      </c>
      <c r="R51" s="21"/>
      <c r="S51" s="135">
        <f>(Q51/$BJ51)</f>
        <v>54.377281867286996</v>
      </c>
      <c r="T51" s="21"/>
      <c r="U51" s="135">
        <f>IF(S$60,S51/S$60*100,0)</f>
        <v>66.57749829024641</v>
      </c>
      <c r="V51" s="21"/>
      <c r="W51" s="138">
        <v>3346550</v>
      </c>
      <c r="X51" s="21"/>
      <c r="Y51" s="135">
        <f>(W51/$BJ51)</f>
        <v>131.94614201790009</v>
      </c>
      <c r="Z51" s="21"/>
      <c r="AA51" s="135">
        <f>IF(Y$60,Y51/Y$60*100,0)</f>
        <v>71.396592468144348</v>
      </c>
      <c r="AB51" s="21"/>
      <c r="AC51" s="21"/>
      <c r="AD51" s="138">
        <v>1888375</v>
      </c>
      <c r="AE51" s="21"/>
      <c r="AF51" s="135">
        <f>(AD51/$BJ51)</f>
        <v>74.453928951622444</v>
      </c>
      <c r="AG51" s="21"/>
      <c r="AH51" s="135">
        <f>IF(AF$60,AF51/AF$60*100,0)</f>
        <v>91.947670883904365</v>
      </c>
      <c r="AI51" s="21"/>
      <c r="AJ51" s="138">
        <v>0</v>
      </c>
      <c r="AK51" s="21"/>
      <c r="AL51" s="135">
        <f>(AJ51/$BJ51)</f>
        <v>0</v>
      </c>
      <c r="AM51" s="21"/>
      <c r="AN51" s="135">
        <f>IF(AL$60,AL51/AL$60*100,0)</f>
        <v>0</v>
      </c>
      <c r="AO51" s="21"/>
      <c r="AP51" s="138">
        <f t="shared" si="0"/>
        <v>45199724</v>
      </c>
      <c r="AQ51" s="21"/>
      <c r="AR51" s="138">
        <v>22425199</v>
      </c>
      <c r="AS51" s="21"/>
      <c r="AT51" s="135">
        <f t="shared" si="1"/>
        <v>49.613575074042487</v>
      </c>
      <c r="AU51" s="21"/>
      <c r="AV51" s="138">
        <v>3287535</v>
      </c>
      <c r="AW51" s="21"/>
      <c r="AX51" s="135">
        <f t="shared" si="2"/>
        <v>7.2733519346268576</v>
      </c>
      <c r="AY51" s="21"/>
      <c r="AZ51" s="138">
        <v>0</v>
      </c>
      <c r="BA51" s="21"/>
      <c r="BB51" s="135">
        <f t="shared" si="3"/>
        <v>0</v>
      </c>
      <c r="BC51" s="21"/>
      <c r="BD51" s="138">
        <v>1643692</v>
      </c>
      <c r="BE51" s="21"/>
      <c r="BF51" s="138">
        <v>0</v>
      </c>
      <c r="BG51" s="21"/>
      <c r="BH51" s="10">
        <v>32</v>
      </c>
      <c r="BI51" s="21"/>
      <c r="BJ51" s="27">
        <v>25363</v>
      </c>
      <c r="BK51" s="21"/>
      <c r="BL51" s="137">
        <f>IF(E51,BJ51,0)</f>
        <v>25363</v>
      </c>
      <c r="BM51" s="21"/>
      <c r="BN51" s="137">
        <f>IF(K51,BJ51,0)</f>
        <v>25363</v>
      </c>
      <c r="BO51" s="21"/>
      <c r="BP51" s="137">
        <f>IF(Q51,BJ51,0)</f>
        <v>25363</v>
      </c>
      <c r="BQ51" s="21"/>
      <c r="BR51" s="137">
        <f>IF(W51,BJ51,0)</f>
        <v>25363</v>
      </c>
      <c r="BS51" s="21"/>
      <c r="BT51" s="137">
        <f>IF(AD51,BJ51,0)</f>
        <v>25363</v>
      </c>
      <c r="BU51" s="21"/>
      <c r="BV51" s="137">
        <f>IF(AJ51,BJ51,0)</f>
        <v>0</v>
      </c>
    </row>
    <row r="52" spans="1:74" ht="8.85" customHeight="1" x14ac:dyDescent="0.3">
      <c r="A52" s="10">
        <v>33</v>
      </c>
      <c r="B52" s="21"/>
      <c r="C52" s="10" t="s">
        <v>117</v>
      </c>
      <c r="D52" s="21"/>
      <c r="E52" s="138">
        <v>27062014</v>
      </c>
      <c r="F52" s="21"/>
      <c r="G52" s="135">
        <f>(E52/$BJ52)</f>
        <v>1083.7376957270433</v>
      </c>
      <c r="H52" s="21"/>
      <c r="I52" s="135">
        <f>IF(G$60,G52/G$60*100,0)</f>
        <v>78.352089660512618</v>
      </c>
      <c r="J52" s="21"/>
      <c r="K52" s="138">
        <v>2494581</v>
      </c>
      <c r="L52" s="21"/>
      <c r="M52" s="135">
        <f>(K52/$BJ52)</f>
        <v>99.89912298265989</v>
      </c>
      <c r="N52" s="21"/>
      <c r="O52" s="135">
        <f>IF(M$60,M52/M$60*100,0)</f>
        <v>96.847301420988117</v>
      </c>
      <c r="P52" s="21"/>
      <c r="Q52" s="138">
        <v>1201864</v>
      </c>
      <c r="R52" s="21"/>
      <c r="S52" s="135">
        <f>(Q52/$BJ52)</f>
        <v>48.130391253854469</v>
      </c>
      <c r="T52" s="21"/>
      <c r="U52" s="135">
        <f>IF(S$60,S52/S$60*100,0)</f>
        <v>58.929040425982251</v>
      </c>
      <c r="V52" s="21"/>
      <c r="W52" s="138">
        <v>3517449</v>
      </c>
      <c r="X52" s="21"/>
      <c r="Y52" s="135">
        <f>(W52/$BJ52)</f>
        <v>140.8613591766449</v>
      </c>
      <c r="Z52" s="21"/>
      <c r="AA52" s="135">
        <f>IF(Y$60,Y52/Y$60*100,0)</f>
        <v>76.220652622639506</v>
      </c>
      <c r="AB52" s="21"/>
      <c r="AC52" s="21"/>
      <c r="AD52" s="138">
        <v>1482202</v>
      </c>
      <c r="AE52" s="21"/>
      <c r="AF52" s="135">
        <f>(AD52/$BJ52)</f>
        <v>59.356934043490448</v>
      </c>
      <c r="AG52" s="21"/>
      <c r="AH52" s="135">
        <f>IF(AF$60,AF52/AF$60*100,0)</f>
        <v>73.303476565417</v>
      </c>
      <c r="AI52" s="21"/>
      <c r="AJ52" s="138">
        <v>49048</v>
      </c>
      <c r="AK52" s="21"/>
      <c r="AL52" s="135">
        <f>(AJ52/$BJ52)</f>
        <v>1.9641984702254616</v>
      </c>
      <c r="AM52" s="21"/>
      <c r="AN52" s="135">
        <f>IF(AL$60,AL52/AL$60*100,0)</f>
        <v>431.46595506085418</v>
      </c>
      <c r="AO52" s="21"/>
      <c r="AP52" s="138">
        <f t="shared" si="0"/>
        <v>35807158</v>
      </c>
      <c r="AQ52" s="21"/>
      <c r="AR52" s="138">
        <v>19205591</v>
      </c>
      <c r="AS52" s="21"/>
      <c r="AT52" s="135">
        <f t="shared" si="1"/>
        <v>53.636177995472302</v>
      </c>
      <c r="AU52" s="21"/>
      <c r="AV52" s="138">
        <v>3530621</v>
      </c>
      <c r="AW52" s="21"/>
      <c r="AX52" s="135">
        <f t="shared" si="2"/>
        <v>9.8600983635730035</v>
      </c>
      <c r="AY52" s="21"/>
      <c r="AZ52" s="138">
        <v>0</v>
      </c>
      <c r="BA52" s="21"/>
      <c r="BB52" s="135">
        <f t="shared" si="3"/>
        <v>0</v>
      </c>
      <c r="BC52" s="21"/>
      <c r="BD52" s="138">
        <v>346859</v>
      </c>
      <c r="BE52" s="21"/>
      <c r="BF52" s="138">
        <v>9000</v>
      </c>
      <c r="BG52" s="21"/>
      <c r="BH52" s="10">
        <v>33</v>
      </c>
      <c r="BI52" s="21"/>
      <c r="BJ52" s="27">
        <v>24971</v>
      </c>
      <c r="BK52" s="21"/>
      <c r="BL52" s="137">
        <f>IF(E52,BJ52,0)</f>
        <v>24971</v>
      </c>
      <c r="BM52" s="21"/>
      <c r="BN52" s="137">
        <f>IF(K52,BJ52,0)</f>
        <v>24971</v>
      </c>
      <c r="BO52" s="21"/>
      <c r="BP52" s="137">
        <f>IF(Q52,BJ52,0)</f>
        <v>24971</v>
      </c>
      <c r="BQ52" s="21"/>
      <c r="BR52" s="137">
        <f>IF(W52,BJ52,0)</f>
        <v>24971</v>
      </c>
      <c r="BS52" s="21"/>
      <c r="BT52" s="137">
        <f>IF(AD52,BJ52,0)</f>
        <v>24971</v>
      </c>
      <c r="BU52" s="21"/>
      <c r="BV52" s="137">
        <f>IF(AJ52,BJ52,0)</f>
        <v>24971</v>
      </c>
    </row>
    <row r="53" spans="1:74" ht="8.85" customHeight="1" x14ac:dyDescent="0.3">
      <c r="A53" s="10">
        <v>34</v>
      </c>
      <c r="B53" s="21"/>
      <c r="C53" s="10" t="s">
        <v>118</v>
      </c>
      <c r="D53" s="21"/>
      <c r="E53" s="138">
        <v>126545666</v>
      </c>
      <c r="F53" s="21"/>
      <c r="G53" s="135">
        <f>(E53/$BJ53)</f>
        <v>1348.7414441779908</v>
      </c>
      <c r="H53" s="21"/>
      <c r="I53" s="135">
        <f>IF(G$60,G53/G$60*100,0)</f>
        <v>97.511335980786612</v>
      </c>
      <c r="J53" s="21"/>
      <c r="K53" s="138">
        <v>6708395</v>
      </c>
      <c r="L53" s="21"/>
      <c r="M53" s="135">
        <f>(K53/$BJ53)</f>
        <v>71.499014122035703</v>
      </c>
      <c r="N53" s="21"/>
      <c r="O53" s="135">
        <f>IF(M$60,M53/M$60*100,0)</f>
        <v>69.314788410927335</v>
      </c>
      <c r="P53" s="21"/>
      <c r="Q53" s="138">
        <v>7964061</v>
      </c>
      <c r="R53" s="21"/>
      <c r="S53" s="135">
        <f>(Q53/$BJ53)</f>
        <v>84.882078337330142</v>
      </c>
      <c r="T53" s="21"/>
      <c r="U53" s="135">
        <f>IF(S$60,S53/S$60*100,0)</f>
        <v>103.92642352312768</v>
      </c>
      <c r="V53" s="21"/>
      <c r="W53" s="138">
        <v>16474339</v>
      </c>
      <c r="X53" s="21"/>
      <c r="Y53" s="135">
        <f>(W53/$BJ53)</f>
        <v>175.5858140154543</v>
      </c>
      <c r="Z53" s="21"/>
      <c r="AA53" s="135">
        <f>IF(Y$60,Y53/Y$60*100,0)</f>
        <v>95.010195938492004</v>
      </c>
      <c r="AB53" s="21"/>
      <c r="AC53" s="21"/>
      <c r="AD53" s="138">
        <v>7439264</v>
      </c>
      <c r="AE53" s="21"/>
      <c r="AF53" s="135">
        <f>(AD53/$BJ53)</f>
        <v>79.28871835864642</v>
      </c>
      <c r="AG53" s="21"/>
      <c r="AH53" s="135">
        <f>IF(AF$60,AF53/AF$60*100,0)</f>
        <v>97.918445448116813</v>
      </c>
      <c r="AI53" s="21"/>
      <c r="AJ53" s="138">
        <v>26250</v>
      </c>
      <c r="AK53" s="21"/>
      <c r="AL53" s="135">
        <f>(AJ53/$BJ53)</f>
        <v>0.27977617905675461</v>
      </c>
      <c r="AM53" s="21"/>
      <c r="AN53" s="135">
        <f>IF(AL$60,AL53/AL$60*100,0)</f>
        <v>61.457076833046798</v>
      </c>
      <c r="AO53" s="21"/>
      <c r="AP53" s="138">
        <f t="shared" si="0"/>
        <v>165157975</v>
      </c>
      <c r="AQ53" s="21"/>
      <c r="AR53" s="138">
        <v>91173161</v>
      </c>
      <c r="AS53" s="21"/>
      <c r="AT53" s="135">
        <f t="shared" si="1"/>
        <v>55.203607939610542</v>
      </c>
      <c r="AU53" s="21"/>
      <c r="AV53" s="138">
        <v>13096737</v>
      </c>
      <c r="AW53" s="21"/>
      <c r="AX53" s="135">
        <f t="shared" si="2"/>
        <v>7.9298241577495725</v>
      </c>
      <c r="AY53" s="21"/>
      <c r="AZ53" s="138">
        <v>520272</v>
      </c>
      <c r="BA53" s="21"/>
      <c r="BB53" s="135">
        <f t="shared" si="3"/>
        <v>0.31501476086758751</v>
      </c>
      <c r="BC53" s="21"/>
      <c r="BD53" s="138">
        <v>1206577</v>
      </c>
      <c r="BE53" s="21"/>
      <c r="BF53" s="138">
        <v>0</v>
      </c>
      <c r="BG53" s="21"/>
      <c r="BH53" s="10">
        <v>34</v>
      </c>
      <c r="BI53" s="21"/>
      <c r="BJ53" s="27">
        <v>93825</v>
      </c>
      <c r="BK53" s="21"/>
      <c r="BL53" s="137">
        <f>IF(E53,BJ53,0)</f>
        <v>93825</v>
      </c>
      <c r="BM53" s="21"/>
      <c r="BN53" s="137">
        <f>IF(K53,BJ53,0)</f>
        <v>93825</v>
      </c>
      <c r="BO53" s="21"/>
      <c r="BP53" s="137">
        <f>IF(Q53,BJ53,0)</f>
        <v>93825</v>
      </c>
      <c r="BQ53" s="21"/>
      <c r="BR53" s="137">
        <f>IF(W53,BJ53,0)</f>
        <v>93825</v>
      </c>
      <c r="BS53" s="21"/>
      <c r="BT53" s="137">
        <f>IF(AD53,BJ53,0)</f>
        <v>93825</v>
      </c>
      <c r="BU53" s="21"/>
      <c r="BV53" s="137">
        <f>IF(AJ53,BJ53,0)</f>
        <v>93825</v>
      </c>
    </row>
    <row r="54" spans="1:74" ht="8.85" customHeight="1" x14ac:dyDescent="0.3">
      <c r="A54" s="10">
        <v>35</v>
      </c>
      <c r="B54" s="21"/>
      <c r="C54" s="10" t="s">
        <v>119</v>
      </c>
      <c r="D54" s="21"/>
      <c r="E54" s="138">
        <v>641356790</v>
      </c>
      <c r="F54" s="21"/>
      <c r="G54" s="135">
        <f>(E54/$BJ54)</f>
        <v>1416.9152952768518</v>
      </c>
      <c r="H54" s="21"/>
      <c r="I54" s="135">
        <f>IF(G$60,G54/G$60*100,0)</f>
        <v>102.4401704347888</v>
      </c>
      <c r="J54" s="21"/>
      <c r="K54" s="138">
        <v>26217457</v>
      </c>
      <c r="L54" s="21"/>
      <c r="M54" s="135">
        <f>(K54/$BJ54)</f>
        <v>57.920827230289653</v>
      </c>
      <c r="N54" s="21"/>
      <c r="O54" s="135">
        <f>IF(M$60,M54/M$60*100,0)</f>
        <v>56.151401992773351</v>
      </c>
      <c r="P54" s="21"/>
      <c r="Q54" s="138">
        <v>37795690</v>
      </c>
      <c r="R54" s="21"/>
      <c r="S54" s="135">
        <f>(Q54/$BJ54)</f>
        <v>83.499998895376706</v>
      </c>
      <c r="T54" s="21"/>
      <c r="U54" s="135">
        <f>IF(S$60,S54/S$60*100,0)</f>
        <v>102.23425744707755</v>
      </c>
      <c r="V54" s="21"/>
      <c r="W54" s="138">
        <v>103971825</v>
      </c>
      <c r="X54" s="21"/>
      <c r="Y54" s="135">
        <f>(W54/$BJ54)</f>
        <v>229.69939886400542</v>
      </c>
      <c r="Z54" s="21"/>
      <c r="AA54" s="135">
        <f>IF(Y$60,Y54/Y$60*100,0)</f>
        <v>124.29127612269491</v>
      </c>
      <c r="AB54" s="21"/>
      <c r="AC54" s="21"/>
      <c r="AD54" s="138">
        <v>29623223</v>
      </c>
      <c r="AE54" s="21"/>
      <c r="AF54" s="135">
        <f>(AD54/$BJ54)</f>
        <v>65.445004120244874</v>
      </c>
      <c r="AG54" s="21"/>
      <c r="AH54" s="135">
        <f>IF(AF$60,AF54/AF$60*100,0)</f>
        <v>80.822003413063825</v>
      </c>
      <c r="AI54" s="21"/>
      <c r="AJ54" s="138">
        <v>0</v>
      </c>
      <c r="AK54" s="21"/>
      <c r="AL54" s="135">
        <f>(AJ54/$BJ54)</f>
        <v>0</v>
      </c>
      <c r="AM54" s="21"/>
      <c r="AN54" s="135">
        <f>IF(AL$60,AL54/AL$60*100,0)</f>
        <v>0</v>
      </c>
      <c r="AO54" s="21"/>
      <c r="AP54" s="138">
        <f t="shared" si="0"/>
        <v>838964985</v>
      </c>
      <c r="AQ54" s="21"/>
      <c r="AR54" s="138">
        <v>378703344</v>
      </c>
      <c r="AS54" s="21"/>
      <c r="AT54" s="135">
        <f t="shared" si="1"/>
        <v>45.139350362756794</v>
      </c>
      <c r="AU54" s="21"/>
      <c r="AV54" s="138">
        <v>49710266</v>
      </c>
      <c r="AW54" s="21"/>
      <c r="AX54" s="135">
        <f t="shared" si="2"/>
        <v>5.9251895953679163</v>
      </c>
      <c r="AY54" s="21"/>
      <c r="AZ54" s="138">
        <v>14970738</v>
      </c>
      <c r="BA54" s="21"/>
      <c r="BB54" s="135">
        <f t="shared" si="3"/>
        <v>1.7844294181121279</v>
      </c>
      <c r="BC54" s="21"/>
      <c r="BD54" s="138">
        <v>8101947</v>
      </c>
      <c r="BE54" s="21"/>
      <c r="BF54" s="138">
        <v>29600</v>
      </c>
      <c r="BG54" s="21"/>
      <c r="BH54" s="10">
        <v>35</v>
      </c>
      <c r="BI54" s="21"/>
      <c r="BJ54" s="27">
        <v>452643</v>
      </c>
      <c r="BK54" s="21"/>
      <c r="BL54" s="137">
        <f>IF(E54,BJ54,0)</f>
        <v>452643</v>
      </c>
      <c r="BM54" s="21"/>
      <c r="BN54" s="137">
        <f>IF(K54,BJ54,0)</f>
        <v>452643</v>
      </c>
      <c r="BO54" s="21"/>
      <c r="BP54" s="137">
        <f>IF(Q54,BJ54,0)</f>
        <v>452643</v>
      </c>
      <c r="BQ54" s="21"/>
      <c r="BR54" s="137">
        <f>IF(W54,BJ54,0)</f>
        <v>452643</v>
      </c>
      <c r="BS54" s="21"/>
      <c r="BT54" s="137">
        <f>IF(AD54,BJ54,0)</f>
        <v>452643</v>
      </c>
      <c r="BU54" s="21"/>
      <c r="BV54" s="137">
        <f>IF(AJ54,BJ54,0)</f>
        <v>0</v>
      </c>
    </row>
    <row r="55" spans="1:74"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Q55" s="21"/>
      <c r="AR55" s="21"/>
      <c r="AS55" s="21"/>
      <c r="AT55" s="21"/>
      <c r="AU55" s="21"/>
      <c r="AV55" s="21"/>
      <c r="AW55" s="21"/>
      <c r="AX55" s="21"/>
      <c r="AY55" s="21"/>
      <c r="AZ55" s="21"/>
      <c r="BA55" s="21"/>
      <c r="BB55" s="21"/>
      <c r="BC55" s="21"/>
      <c r="BD55" s="21"/>
      <c r="BE55" s="21"/>
      <c r="BF55" s="138"/>
      <c r="BG55" s="21"/>
      <c r="BH55" s="29"/>
      <c r="BI55" s="21"/>
      <c r="BJ55" s="27"/>
      <c r="BK55" s="21"/>
      <c r="BL55" s="27"/>
      <c r="BM55" s="21"/>
      <c r="BN55" s="27"/>
      <c r="BO55" s="21"/>
      <c r="BP55" s="27"/>
      <c r="BQ55" s="21"/>
      <c r="BR55" s="27"/>
      <c r="BS55" s="21"/>
      <c r="BT55" s="27"/>
      <c r="BU55" s="21"/>
      <c r="BV55" s="27"/>
    </row>
    <row r="56" spans="1:74" ht="8.85" customHeight="1" x14ac:dyDescent="0.3">
      <c r="A56" s="10">
        <v>36</v>
      </c>
      <c r="B56" s="21"/>
      <c r="C56" s="10" t="s">
        <v>120</v>
      </c>
      <c r="D56" s="21"/>
      <c r="E56" s="138">
        <v>28768110</v>
      </c>
      <c r="F56" s="21"/>
      <c r="G56" s="135">
        <f>(E56/$BJ56)</f>
        <v>1296.8538971284318</v>
      </c>
      <c r="H56" s="21"/>
      <c r="I56" s="135">
        <f>IF(G$60,G56/G$60*100,0)</f>
        <v>93.759969063569883</v>
      </c>
      <c r="J56" s="21"/>
      <c r="K56" s="138">
        <v>2806410</v>
      </c>
      <c r="L56" s="21"/>
      <c r="M56" s="135">
        <f>(K56/$BJ56)</f>
        <v>126.51174322679529</v>
      </c>
      <c r="N56" s="21"/>
      <c r="O56" s="135">
        <f>IF(M$60,M56/M$60*100,0)</f>
        <v>122.64693186252302</v>
      </c>
      <c r="P56" s="21"/>
      <c r="Q56" s="138">
        <v>1105887</v>
      </c>
      <c r="R56" s="21"/>
      <c r="S56" s="135">
        <f>(Q56/$BJ56)</f>
        <v>49.852905377992158</v>
      </c>
      <c r="T56" s="21"/>
      <c r="U56" s="135">
        <f>IF(S$60,S56/S$60*100,0)</f>
        <v>61.038021920029564</v>
      </c>
      <c r="V56" s="21"/>
      <c r="W56" s="138">
        <v>3319537</v>
      </c>
      <c r="X56" s="21"/>
      <c r="Y56" s="135">
        <f>(W56/$BJ56)</f>
        <v>149.64328539872875</v>
      </c>
      <c r="Z56" s="21"/>
      <c r="AA56" s="135">
        <f>IF(Y$60,Y56/Y$60*100,0)</f>
        <v>80.972588510832225</v>
      </c>
      <c r="AB56" s="21"/>
      <c r="AC56" s="21"/>
      <c r="AD56" s="138">
        <v>1710839</v>
      </c>
      <c r="AE56" s="21"/>
      <c r="AF56" s="135">
        <f>(AD56/$BJ56)</f>
        <v>77.123878645809853</v>
      </c>
      <c r="AG56" s="21"/>
      <c r="AH56" s="135">
        <f>IF(AF$60,AF56/AF$60*100,0)</f>
        <v>95.244953635997135</v>
      </c>
      <c r="AI56" s="21"/>
      <c r="AJ56" s="138">
        <v>35346</v>
      </c>
      <c r="AK56" s="21"/>
      <c r="AL56" s="135">
        <f>(AJ56/$BJ56)</f>
        <v>1.5933823197944372</v>
      </c>
      <c r="AM56" s="21"/>
      <c r="AN56" s="135">
        <f>IF(AL$60,AL56/AL$60*100,0)</f>
        <v>350.01056909909528</v>
      </c>
      <c r="AO56" s="21"/>
      <c r="AP56" s="138">
        <f>(E56+K56+Q56+W56+AD56+AJ56)</f>
        <v>37746129</v>
      </c>
      <c r="AQ56" s="21"/>
      <c r="AR56" s="138">
        <v>19022825</v>
      </c>
      <c r="AS56" s="21"/>
      <c r="AT56" s="135">
        <f>IF($AP56,AR56/$AP56*100,0)</f>
        <v>50.396757240987547</v>
      </c>
      <c r="AU56" s="21"/>
      <c r="AV56" s="138">
        <v>4252614</v>
      </c>
      <c r="AW56" s="21"/>
      <c r="AX56" s="135">
        <f>IF($AP56,AV56/$AP56*100,0)</f>
        <v>11.266357935670701</v>
      </c>
      <c r="AY56" s="21"/>
      <c r="AZ56" s="138">
        <v>0</v>
      </c>
      <c r="BA56" s="21"/>
      <c r="BB56" s="135">
        <f>IF($AP56,AZ56/$AP56*100,0)</f>
        <v>0</v>
      </c>
      <c r="BC56" s="21"/>
      <c r="BD56" s="138">
        <v>436121</v>
      </c>
      <c r="BE56" s="21"/>
      <c r="BF56" s="138">
        <v>11942</v>
      </c>
      <c r="BG56" s="21"/>
      <c r="BH56" s="10">
        <v>36</v>
      </c>
      <c r="BI56" s="21"/>
      <c r="BJ56" s="27">
        <v>22183</v>
      </c>
      <c r="BK56" s="21"/>
      <c r="BL56" s="137">
        <f>IF(E56,BJ56,0)</f>
        <v>22183</v>
      </c>
      <c r="BM56" s="21"/>
      <c r="BN56" s="137">
        <f>IF(K56,BJ56,0)</f>
        <v>22183</v>
      </c>
      <c r="BO56" s="21"/>
      <c r="BP56" s="137">
        <f>IF(Q56,BJ56,0)</f>
        <v>22183</v>
      </c>
      <c r="BQ56" s="21"/>
      <c r="BR56" s="137">
        <f>IF(W56,BJ56,0)</f>
        <v>22183</v>
      </c>
      <c r="BS56" s="21"/>
      <c r="BT56" s="137">
        <f>IF(AD56,BJ56,0)</f>
        <v>22183</v>
      </c>
      <c r="BU56" s="21"/>
      <c r="BV56" s="137">
        <f>IF(AJ56,BJ56,0)</f>
        <v>22183</v>
      </c>
    </row>
    <row r="57" spans="1:74" ht="8.85" customHeight="1" x14ac:dyDescent="0.3">
      <c r="A57" s="10">
        <v>37</v>
      </c>
      <c r="B57" s="21"/>
      <c r="C57" s="10" t="s">
        <v>121</v>
      </c>
      <c r="D57" s="21"/>
      <c r="E57" s="138">
        <v>8809118</v>
      </c>
      <c r="F57" s="21"/>
      <c r="G57" s="135">
        <f>(E57/$BJ57)</f>
        <v>572.6527985438471</v>
      </c>
      <c r="H57" s="21"/>
      <c r="I57" s="135">
        <f>IF(G$60,G57/G$60*100,0)</f>
        <v>41.40166351392822</v>
      </c>
      <c r="J57" s="21"/>
      <c r="K57" s="138">
        <v>753259</v>
      </c>
      <c r="L57" s="21"/>
      <c r="M57" s="135">
        <f>(K57/$BJ57)</f>
        <v>48.966976532535917</v>
      </c>
      <c r="N57" s="21"/>
      <c r="O57" s="135">
        <f>IF(M$60,M57/M$60*100,0)</f>
        <v>47.471082771608629</v>
      </c>
      <c r="P57" s="21"/>
      <c r="Q57" s="138">
        <v>632947</v>
      </c>
      <c r="R57" s="21"/>
      <c r="S57" s="135">
        <f>(Q57/$BJ57)</f>
        <v>41.145875316908274</v>
      </c>
      <c r="T57" s="21"/>
      <c r="U57" s="135">
        <f>IF(S$60,S57/S$60*100,0)</f>
        <v>50.377461864458354</v>
      </c>
      <c r="V57" s="21"/>
      <c r="W57" s="138">
        <v>1045451</v>
      </c>
      <c r="X57" s="21"/>
      <c r="Y57" s="135">
        <f>(W57/$BJ57)</f>
        <v>67.961450952349992</v>
      </c>
      <c r="Z57" s="21"/>
      <c r="AA57" s="135">
        <f>IF(Y$60,Y57/Y$60*100,0)</f>
        <v>36.774216684035004</v>
      </c>
      <c r="AB57" s="21"/>
      <c r="AC57" s="21"/>
      <c r="AD57" s="138">
        <v>347240</v>
      </c>
      <c r="AE57" s="21"/>
      <c r="AF57" s="135">
        <f>(AD57/$BJ57)</f>
        <v>22.572970161866998</v>
      </c>
      <c r="AG57" s="21"/>
      <c r="AH57" s="135">
        <f>IF(AF$60,AF57/AF$60*100,0)</f>
        <v>27.876729415638334</v>
      </c>
      <c r="AI57" s="21"/>
      <c r="AJ57" s="138">
        <v>0</v>
      </c>
      <c r="AK57" s="21"/>
      <c r="AL57" s="135">
        <f>(AJ57/$BJ57)</f>
        <v>0</v>
      </c>
      <c r="AM57" s="21"/>
      <c r="AN57" s="135">
        <f>IF(AL$60,AL57/AL$60*100,0)</f>
        <v>0</v>
      </c>
      <c r="AO57" s="21"/>
      <c r="AP57" s="138">
        <f t="shared" si="0"/>
        <v>11588015</v>
      </c>
      <c r="AQ57" s="21"/>
      <c r="AR57" s="138">
        <v>2708756</v>
      </c>
      <c r="AS57" s="21"/>
      <c r="AT57" s="135">
        <f t="shared" si="1"/>
        <v>23.375496148391246</v>
      </c>
      <c r="AU57" s="21"/>
      <c r="AV57" s="138">
        <v>529118</v>
      </c>
      <c r="AW57" s="21"/>
      <c r="AX57" s="135">
        <f t="shared" si="2"/>
        <v>4.5660796952713651</v>
      </c>
      <c r="AY57" s="21"/>
      <c r="AZ57" s="138">
        <v>14246</v>
      </c>
      <c r="BA57" s="21"/>
      <c r="BB57" s="135">
        <f t="shared" si="3"/>
        <v>0.12293736243869204</v>
      </c>
      <c r="BC57" s="21"/>
      <c r="BD57" s="138">
        <v>244287</v>
      </c>
      <c r="BE57" s="21"/>
      <c r="BF57" s="138">
        <v>0</v>
      </c>
      <c r="BG57" s="21"/>
      <c r="BH57" s="10">
        <v>37</v>
      </c>
      <c r="BI57" s="21"/>
      <c r="BJ57" s="27">
        <v>15383</v>
      </c>
      <c r="BK57" s="21"/>
      <c r="BL57" s="137">
        <f>IF(E57,BJ57,0)</f>
        <v>15383</v>
      </c>
      <c r="BM57" s="21"/>
      <c r="BN57" s="137">
        <f>IF(K57,BJ57,0)</f>
        <v>15383</v>
      </c>
      <c r="BO57" s="21"/>
      <c r="BP57" s="137">
        <f>IF(Q57,BJ57,0)</f>
        <v>15383</v>
      </c>
      <c r="BQ57" s="21"/>
      <c r="BR57" s="137">
        <f>IF(W57,BJ57,0)</f>
        <v>15383</v>
      </c>
      <c r="BS57" s="21"/>
      <c r="BT57" s="137">
        <f>IF(AD57,BJ57,0)</f>
        <v>15383</v>
      </c>
      <c r="BU57" s="21"/>
      <c r="BV57" s="137">
        <f>IF(AJ57,BJ57,0)</f>
        <v>0</v>
      </c>
    </row>
    <row r="58" spans="1:74" ht="8.85" customHeight="1" x14ac:dyDescent="0.3">
      <c r="A58" s="30">
        <v>38</v>
      </c>
      <c r="B58" s="21"/>
      <c r="C58" s="10" t="s">
        <v>122</v>
      </c>
      <c r="D58" s="21"/>
      <c r="E58" s="139">
        <v>52835204</v>
      </c>
      <c r="F58" s="21"/>
      <c r="G58" s="135">
        <f>(E58/$BJ58)</f>
        <v>1874.9185237757274</v>
      </c>
      <c r="H58" s="21"/>
      <c r="I58" s="135">
        <f>IF(G$60,G58/G$60*100,0)</f>
        <v>135.55289703425782</v>
      </c>
      <c r="J58" s="21"/>
      <c r="K58" s="139">
        <v>2124876</v>
      </c>
      <c r="L58" s="21"/>
      <c r="M58" s="135">
        <f>(K58/$BJ58)</f>
        <v>75.403690560681341</v>
      </c>
      <c r="N58" s="21"/>
      <c r="O58" s="135">
        <f>IF(M$60,M58/M$60*100,0)</f>
        <v>73.100180761875038</v>
      </c>
      <c r="P58" s="21"/>
      <c r="Q58" s="139">
        <v>2539346</v>
      </c>
      <c r="R58" s="21"/>
      <c r="S58" s="135">
        <f>(Q58/$BJ58)</f>
        <v>90.111639460610363</v>
      </c>
      <c r="T58" s="21"/>
      <c r="U58" s="135">
        <f>IF(S$60,S58/S$60*100,0)</f>
        <v>110.32930143073759</v>
      </c>
      <c r="V58" s="21"/>
      <c r="W58" s="139">
        <v>2024150</v>
      </c>
      <c r="X58" s="21"/>
      <c r="Y58" s="135">
        <f>(W58/$BJ58)</f>
        <v>71.829311568488293</v>
      </c>
      <c r="Z58" s="21"/>
      <c r="AA58" s="135">
        <f>IF(Y$60,Y58/Y$60*100,0)</f>
        <v>38.867131747035096</v>
      </c>
      <c r="AB58" s="21"/>
      <c r="AC58" s="21"/>
      <c r="AD58" s="139">
        <v>2468373</v>
      </c>
      <c r="AE58" s="21"/>
      <c r="AF58" s="135">
        <f>(AD58/$BJ58)</f>
        <v>87.593080198722504</v>
      </c>
      <c r="AG58" s="21"/>
      <c r="AH58" s="135">
        <f>IF(AF$60,AF58/AF$60*100,0)</f>
        <v>108.17400536448211</v>
      </c>
      <c r="AI58" s="21"/>
      <c r="AJ58" s="139">
        <v>65310</v>
      </c>
      <c r="AK58" s="21"/>
      <c r="AL58" s="135">
        <f>(AJ58/$BJ58)</f>
        <v>2.3176011355571329</v>
      </c>
      <c r="AM58" s="21"/>
      <c r="AN58" s="135">
        <f>IF(AL$60,AL58/AL$60*100,0)</f>
        <v>509.09620517548655</v>
      </c>
      <c r="AO58" s="21"/>
      <c r="AP58" s="139">
        <f t="shared" si="0"/>
        <v>62057259</v>
      </c>
      <c r="AQ58" s="21"/>
      <c r="AR58" s="139">
        <v>27130697</v>
      </c>
      <c r="AS58" s="21"/>
      <c r="AT58" s="135">
        <f t="shared" si="1"/>
        <v>43.718812975610156</v>
      </c>
      <c r="AU58" s="21"/>
      <c r="AV58" s="139">
        <v>4795711</v>
      </c>
      <c r="AW58" s="21"/>
      <c r="AX58" s="135">
        <f t="shared" si="2"/>
        <v>7.7278807947350687</v>
      </c>
      <c r="AY58" s="21"/>
      <c r="AZ58" s="139">
        <v>31914</v>
      </c>
      <c r="BA58" s="21"/>
      <c r="BB58" s="135">
        <f t="shared" si="3"/>
        <v>5.1426699332627626E-2</v>
      </c>
      <c r="BC58" s="21"/>
      <c r="BD58" s="139">
        <v>699289</v>
      </c>
      <c r="BE58" s="21"/>
      <c r="BF58" s="139">
        <v>14176</v>
      </c>
      <c r="BG58" s="21"/>
      <c r="BH58" s="30">
        <v>38</v>
      </c>
      <c r="BI58" s="21"/>
      <c r="BJ58" s="144">
        <v>28180</v>
      </c>
      <c r="BK58" s="21"/>
      <c r="BL58" s="140">
        <f>IF(E58,BJ58,0)</f>
        <v>28180</v>
      </c>
      <c r="BM58" s="21"/>
      <c r="BN58" s="140">
        <f>IF(K58,BJ58,0)</f>
        <v>28180</v>
      </c>
      <c r="BO58" s="21"/>
      <c r="BP58" s="140">
        <f>IF(Q58,BJ58,0)</f>
        <v>28180</v>
      </c>
      <c r="BQ58" s="21"/>
      <c r="BR58" s="140">
        <f>IF(W58,BJ58,0)</f>
        <v>28180</v>
      </c>
      <c r="BS58" s="21"/>
      <c r="BT58" s="140">
        <f>IF(AD58,BJ58,0)</f>
        <v>28180</v>
      </c>
      <c r="BU58" s="21"/>
      <c r="BV58" s="140">
        <f>IF(AJ58,BJ58,0)</f>
        <v>28180</v>
      </c>
    </row>
    <row r="59" spans="1:7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Q59" s="21"/>
      <c r="AR59" s="21"/>
      <c r="AS59" s="21"/>
      <c r="AT59" s="21"/>
      <c r="AU59" s="21"/>
      <c r="AV59" s="21"/>
      <c r="AW59" s="21"/>
      <c r="AX59" s="21"/>
      <c r="AY59" s="21"/>
      <c r="AZ59" s="21"/>
      <c r="BA59" s="21"/>
      <c r="BB59" s="21"/>
      <c r="BC59" s="21"/>
      <c r="BD59" s="21"/>
      <c r="BE59" s="21"/>
      <c r="BG59" s="21"/>
      <c r="BH59" s="21"/>
      <c r="BI59" s="21"/>
      <c r="BJ59" s="21"/>
      <c r="BK59" s="21"/>
      <c r="BL59" s="21"/>
      <c r="BM59" s="21"/>
      <c r="BN59" s="21"/>
      <c r="BO59" s="21"/>
      <c r="BP59" s="21"/>
      <c r="BQ59" s="21"/>
      <c r="BR59" s="21"/>
      <c r="BS59" s="21"/>
      <c r="BT59" s="21"/>
      <c r="BU59" s="21"/>
      <c r="BV59" s="21"/>
    </row>
    <row r="60" spans="1:74" ht="8.85" customHeight="1" x14ac:dyDescent="0.3">
      <c r="A60" s="30">
        <f>A58</f>
        <v>38</v>
      </c>
      <c r="B60" s="21"/>
      <c r="C60" s="18" t="s">
        <v>65</v>
      </c>
      <c r="D60" s="21"/>
      <c r="E60" s="141">
        <f>SUM(E14:E58)</f>
        <v>3521884829</v>
      </c>
      <c r="F60" s="21"/>
      <c r="G60" s="142">
        <f>IF(E60=0,0,IF(ISNONTEXT(H60),E60/$BJ60,E60/BL60))</f>
        <v>1383.1637425660372</v>
      </c>
      <c r="H60" s="130"/>
      <c r="I60" s="143">
        <f>IF(G$60,G60/G$60*100,0)</f>
        <v>100</v>
      </c>
      <c r="J60" s="21"/>
      <c r="K60" s="141">
        <f>SUM(K14:K58)</f>
        <v>262648972</v>
      </c>
      <c r="L60" s="21"/>
      <c r="M60" s="142">
        <f>IF(K60=0,0,IF(ISNONTEXT(N60),K60/$BJ60,K60/BN60))</f>
        <v>103.15116840313983</v>
      </c>
      <c r="N60" s="130"/>
      <c r="O60" s="143">
        <f>IF(M$60,M60/M$60*100,0)</f>
        <v>100</v>
      </c>
      <c r="P60" s="21"/>
      <c r="Q60" s="141">
        <f>SUM(Q14:Q58)</f>
        <v>207965635</v>
      </c>
      <c r="R60" s="21"/>
      <c r="S60" s="142">
        <f>IF(Q60=0,0,IF(ISNONTEXT(T60),Q60/$BJ60,Q60/BP60))</f>
        <v>81.675165429358358</v>
      </c>
      <c r="T60" s="130"/>
      <c r="U60" s="143">
        <f>IF(S$60,S60/S$60*100,0)</f>
        <v>100</v>
      </c>
      <c r="V60" s="21"/>
      <c r="W60" s="141">
        <f>SUM(W14:W58)</f>
        <v>470566239</v>
      </c>
      <c r="X60" s="21"/>
      <c r="Y60" s="142">
        <f>IF(W60=0,0,IF(ISNONTEXT(Z60),W60/$BJ60,W60/BR60))</f>
        <v>184.80733807677399</v>
      </c>
      <c r="Z60" s="130"/>
      <c r="AA60" s="143">
        <f>IF(Y$60,Y60/Y$60*100,0)</f>
        <v>100</v>
      </c>
      <c r="AB60" s="21"/>
      <c r="AC60" s="21"/>
      <c r="AD60" s="141">
        <f>SUM(AD14:AD58)</f>
        <v>206180905</v>
      </c>
      <c r="AE60" s="21"/>
      <c r="AF60" s="142">
        <f>IF(AD60=0,0,IF(ISNONTEXT(AG60),AD60/$BJ60,AD60/BT60))</f>
        <v>80.974241365645909</v>
      </c>
      <c r="AG60" s="130"/>
      <c r="AH60" s="143">
        <f>IF(AF$60,AF60/AF$60*100,0)</f>
        <v>100</v>
      </c>
      <c r="AI60" s="21"/>
      <c r="AJ60" s="141">
        <f>SUM(AJ14:AJ58)</f>
        <v>1159152</v>
      </c>
      <c r="AK60" s="21"/>
      <c r="AL60" s="142">
        <f>IF(AJ60=0,0,IF(ISNONTEXT(AM60),AJ60/$BJ60,AJ60/BV60))</f>
        <v>0.45523834434362964</v>
      </c>
      <c r="AM60" s="130"/>
      <c r="AN60" s="143">
        <f>IF(AL$60,AL60/AL$60*100,0)</f>
        <v>100</v>
      </c>
      <c r="AO60" s="21"/>
      <c r="AP60" s="141">
        <f>(E60+K60+Q60+W60+AD60+AJ60)</f>
        <v>4670405732</v>
      </c>
      <c r="AQ60" s="21"/>
      <c r="AR60" s="141">
        <f>SUM(AR14:AR58)</f>
        <v>2184572505</v>
      </c>
      <c r="AS60" s="21"/>
      <c r="AT60" s="143">
        <f>IF($AP60,AR60/$AP60*100,0)</f>
        <v>46.774790678935382</v>
      </c>
      <c r="AU60" s="21"/>
      <c r="AV60" s="141">
        <f>SUM(AV14:AV58)</f>
        <v>391513224</v>
      </c>
      <c r="AW60" s="21"/>
      <c r="AX60" s="143">
        <f>IF($AP60,AV60/$AP60*100,0)</f>
        <v>8.3828525071705702</v>
      </c>
      <c r="AY60" s="21"/>
      <c r="AZ60" s="141">
        <f>SUM(AZ14:AZ58)</f>
        <v>44636811</v>
      </c>
      <c r="BA60" s="21"/>
      <c r="BB60" s="143">
        <f>IF($AP60,AZ60/$AP60*100,0)</f>
        <v>0.95573732907537468</v>
      </c>
      <c r="BC60" s="21"/>
      <c r="BD60" s="141">
        <f>SUM(BD14:BD58)</f>
        <v>69274296</v>
      </c>
      <c r="BE60" s="21"/>
      <c r="BF60" s="141">
        <f>SUM(BF14:BF58)</f>
        <v>169771</v>
      </c>
      <c r="BG60" s="21"/>
      <c r="BH60" s="30">
        <f>BH58</f>
        <v>38</v>
      </c>
      <c r="BI60" s="21"/>
      <c r="BJ60" s="144">
        <f>SUM(BJ14:BJ58)</f>
        <v>2546253</v>
      </c>
      <c r="BK60" s="21"/>
      <c r="BL60" s="140">
        <f>SUM(BL14:BL58)</f>
        <v>2546253</v>
      </c>
      <c r="BM60" s="21"/>
      <c r="BN60" s="140">
        <f>SUM(BN14:BN58)</f>
        <v>2546253</v>
      </c>
      <c r="BO60" s="21"/>
      <c r="BP60" s="140">
        <f>SUM(BP14:BP58)</f>
        <v>2538821</v>
      </c>
      <c r="BQ60" s="21"/>
      <c r="BR60" s="140">
        <f>SUM(BR14:BR58)</f>
        <v>2546253</v>
      </c>
      <c r="BS60" s="21"/>
      <c r="BT60" s="140">
        <f>SUM(BT14:BT58)</f>
        <v>2546253</v>
      </c>
      <c r="BU60" s="21"/>
      <c r="BV60" s="140">
        <f>SUM(BV14:BV58)</f>
        <v>1217138</v>
      </c>
    </row>
    <row r="61" spans="1:7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row>
    <row r="62" spans="1:7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row>
    <row r="63" spans="1:7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row>
    <row r="64" spans="1:7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row>
    <row r="65" spans="1:74"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row>
    <row r="66" spans="1:74"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row>
    <row r="67" spans="1:74"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row>
    <row r="68" spans="1:74"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row>
    <row r="69" spans="1:74"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row>
    <row r="70" spans="1:74"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row>
    <row r="71" spans="1:74"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row>
    <row r="72" spans="1:74"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row>
    <row r="73" spans="1:74"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row>
    <row r="74" spans="1:74"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row>
    <row r="75" spans="1:74" s="8" customFormat="1" ht="10.5" customHeight="1" x14ac:dyDescent="0.3">
      <c r="A75" s="112" t="s">
        <v>543</v>
      </c>
      <c r="BH75" s="113" t="s">
        <v>544</v>
      </c>
    </row>
    <row r="76" spans="1:74" s="8" customFormat="1" ht="10.5" customHeight="1" x14ac:dyDescent="0.3">
      <c r="A76" s="38"/>
      <c r="AA76" s="11" t="s">
        <v>42</v>
      </c>
      <c r="AD76" s="38" t="s">
        <v>43</v>
      </c>
      <c r="BH76" s="11" t="s">
        <v>516</v>
      </c>
    </row>
    <row r="77" spans="1:74" s="8" customFormat="1" ht="10.5" customHeight="1" x14ac:dyDescent="0.3">
      <c r="A77" s="12"/>
      <c r="AA77" s="11" t="s">
        <v>517</v>
      </c>
      <c r="AD77" s="38" t="s">
        <v>393</v>
      </c>
      <c r="BH77" s="11" t="s">
        <v>125</v>
      </c>
    </row>
    <row r="78" spans="1:74" s="8" customFormat="1" ht="10.5" customHeight="1" x14ac:dyDescent="0.3">
      <c r="A78" s="13"/>
      <c r="AA78" s="11" t="s">
        <v>48</v>
      </c>
      <c r="AD78" s="14" t="s">
        <v>49</v>
      </c>
    </row>
    <row r="79" spans="1:74" ht="9.6" customHeight="1" x14ac:dyDescent="0.3">
      <c r="AR79" s="16" t="s">
        <v>394</v>
      </c>
      <c r="AS79" s="16"/>
      <c r="AT79" s="16"/>
      <c r="AU79" s="16"/>
      <c r="AV79" s="16"/>
      <c r="AW79" s="16"/>
      <c r="AX79" s="16"/>
      <c r="AY79" s="16"/>
      <c r="AZ79" s="16"/>
      <c r="BA79" s="16"/>
      <c r="BB79" s="16"/>
      <c r="BC79" s="16"/>
      <c r="BD79" s="16"/>
    </row>
    <row r="80" spans="1:74" ht="9.6" customHeight="1" x14ac:dyDescent="0.3"/>
    <row r="81" spans="1:74" ht="9.6" customHeight="1" x14ac:dyDescent="0.3">
      <c r="E81" s="16" t="s">
        <v>518</v>
      </c>
      <c r="F81" s="16"/>
      <c r="G81" s="16"/>
      <c r="H81" s="16"/>
      <c r="I81" s="16"/>
      <c r="J81" s="16"/>
      <c r="K81" s="16"/>
      <c r="L81" s="16"/>
      <c r="M81" s="16"/>
      <c r="N81" s="16"/>
      <c r="O81" s="16"/>
      <c r="P81" s="16"/>
      <c r="Q81" s="16"/>
      <c r="R81" s="16"/>
      <c r="S81" s="16"/>
      <c r="T81" s="16"/>
      <c r="U81" s="16"/>
      <c r="V81" s="16"/>
      <c r="W81" s="16"/>
      <c r="X81" s="16"/>
      <c r="Y81" s="16"/>
      <c r="Z81" s="16"/>
      <c r="AA81" s="16"/>
      <c r="AB81" s="17"/>
      <c r="AC81" s="17"/>
      <c r="AD81" s="16"/>
      <c r="AE81" s="16"/>
      <c r="AF81" s="16"/>
      <c r="AG81" s="16"/>
      <c r="AH81" s="16"/>
      <c r="AV81" s="16" t="s">
        <v>398</v>
      </c>
      <c r="AW81" s="16"/>
      <c r="AX81" s="16"/>
      <c r="AY81" s="16"/>
      <c r="AZ81" s="16"/>
      <c r="BA81" s="16"/>
      <c r="BB81" s="16"/>
    </row>
    <row r="82" spans="1:74" ht="9.6" customHeight="1" x14ac:dyDescent="0.3">
      <c r="AD82" s="17" t="s">
        <v>519</v>
      </c>
      <c r="AE82" s="17"/>
      <c r="AF82" s="17"/>
      <c r="AG82" s="17"/>
      <c r="AH82" s="17"/>
      <c r="AJ82" s="17" t="s">
        <v>520</v>
      </c>
      <c r="AK82" s="17"/>
      <c r="AL82" s="17"/>
      <c r="AM82" s="17"/>
      <c r="AN82" s="17"/>
      <c r="AR82" s="17" t="s">
        <v>399</v>
      </c>
      <c r="AS82" s="17"/>
      <c r="AT82" s="17"/>
      <c r="BF82" s="19" t="s">
        <v>298</v>
      </c>
    </row>
    <row r="83" spans="1:74" ht="9.6" customHeight="1" x14ac:dyDescent="0.3">
      <c r="E83" s="16" t="s">
        <v>521</v>
      </c>
      <c r="F83" s="16"/>
      <c r="G83" s="16"/>
      <c r="H83" s="16"/>
      <c r="I83" s="16"/>
      <c r="K83" s="16" t="s">
        <v>522</v>
      </c>
      <c r="L83" s="16"/>
      <c r="M83" s="16"/>
      <c r="N83" s="16"/>
      <c r="O83" s="16"/>
      <c r="Q83" s="16" t="s">
        <v>523</v>
      </c>
      <c r="R83" s="16"/>
      <c r="S83" s="16"/>
      <c r="T83" s="16"/>
      <c r="U83" s="16"/>
      <c r="W83" s="16" t="s">
        <v>524</v>
      </c>
      <c r="X83" s="16"/>
      <c r="Y83" s="16"/>
      <c r="Z83" s="16"/>
      <c r="AA83" s="16"/>
      <c r="AD83" s="16" t="s">
        <v>525</v>
      </c>
      <c r="AE83" s="16"/>
      <c r="AF83" s="16"/>
      <c r="AG83" s="16"/>
      <c r="AH83" s="16"/>
      <c r="AJ83" s="16" t="s">
        <v>526</v>
      </c>
      <c r="AK83" s="16"/>
      <c r="AL83" s="16"/>
      <c r="AM83" s="16"/>
      <c r="AN83" s="16"/>
      <c r="AR83" s="16" t="s">
        <v>401</v>
      </c>
      <c r="AS83" s="16"/>
      <c r="AT83" s="16"/>
      <c r="AV83" s="16" t="s">
        <v>59</v>
      </c>
      <c r="AW83" s="16"/>
      <c r="AX83" s="16"/>
      <c r="AZ83" s="16" t="s">
        <v>60</v>
      </c>
      <c r="BA83" s="16"/>
      <c r="BB83" s="16"/>
      <c r="BF83" s="18" t="s">
        <v>527</v>
      </c>
    </row>
    <row r="84" spans="1:74" ht="9.6" customHeight="1" x14ac:dyDescent="0.3">
      <c r="BD84" s="18" t="s">
        <v>457</v>
      </c>
      <c r="BF84" s="18" t="s">
        <v>528</v>
      </c>
      <c r="BN84" s="18" t="s">
        <v>529</v>
      </c>
      <c r="BP84" s="18" t="s">
        <v>530</v>
      </c>
      <c r="BR84" s="18" t="s">
        <v>531</v>
      </c>
      <c r="BT84" s="18" t="s">
        <v>532</v>
      </c>
      <c r="BV84" s="18" t="s">
        <v>533</v>
      </c>
    </row>
    <row r="85" spans="1:74" ht="9.6" customHeight="1" x14ac:dyDescent="0.3">
      <c r="I85" s="18" t="s">
        <v>64</v>
      </c>
      <c r="O85" s="18" t="s">
        <v>64</v>
      </c>
      <c r="U85" s="18" t="s">
        <v>64</v>
      </c>
      <c r="AA85" s="18" t="s">
        <v>64</v>
      </c>
      <c r="AH85" s="18" t="s">
        <v>64</v>
      </c>
      <c r="AN85" s="18" t="s">
        <v>64</v>
      </c>
      <c r="AP85" s="18"/>
      <c r="AT85" s="18" t="s">
        <v>273</v>
      </c>
      <c r="AX85" s="18" t="s">
        <v>273</v>
      </c>
      <c r="BB85" s="18" t="s">
        <v>273</v>
      </c>
      <c r="BD85" s="18" t="s">
        <v>463</v>
      </c>
      <c r="BF85" s="18" t="s">
        <v>534</v>
      </c>
      <c r="BN85" s="18" t="s">
        <v>535</v>
      </c>
      <c r="BP85" s="18" t="s">
        <v>536</v>
      </c>
      <c r="BR85" s="132" t="s">
        <v>537</v>
      </c>
      <c r="BT85" s="18" t="s">
        <v>538</v>
      </c>
      <c r="BV85" s="18" t="s">
        <v>539</v>
      </c>
    </row>
    <row r="86" spans="1:74" ht="9.6" customHeight="1" x14ac:dyDescent="0.3">
      <c r="A86" s="19" t="s">
        <v>71</v>
      </c>
      <c r="C86" s="19" t="s">
        <v>73</v>
      </c>
      <c r="E86" s="19" t="s">
        <v>74</v>
      </c>
      <c r="G86" s="19" t="s">
        <v>436</v>
      </c>
      <c r="I86" s="19" t="s">
        <v>80</v>
      </c>
      <c r="K86" s="19" t="s">
        <v>74</v>
      </c>
      <c r="M86" s="19" t="s">
        <v>436</v>
      </c>
      <c r="O86" s="19" t="s">
        <v>80</v>
      </c>
      <c r="Q86" s="19" t="s">
        <v>74</v>
      </c>
      <c r="S86" s="19" t="s">
        <v>436</v>
      </c>
      <c r="U86" s="19" t="s">
        <v>80</v>
      </c>
      <c r="W86" s="19" t="s">
        <v>74</v>
      </c>
      <c r="Y86" s="19" t="s">
        <v>436</v>
      </c>
      <c r="AA86" s="19" t="s">
        <v>80</v>
      </c>
      <c r="AD86" s="19" t="s">
        <v>74</v>
      </c>
      <c r="AF86" s="19" t="s">
        <v>436</v>
      </c>
      <c r="AH86" s="19" t="s">
        <v>80</v>
      </c>
      <c r="AJ86" s="19" t="s">
        <v>74</v>
      </c>
      <c r="AL86" s="19" t="s">
        <v>436</v>
      </c>
      <c r="AN86" s="19" t="s">
        <v>80</v>
      </c>
      <c r="AP86" s="19" t="s">
        <v>540</v>
      </c>
      <c r="AR86" s="19" t="s">
        <v>74</v>
      </c>
      <c r="AT86" s="19" t="s">
        <v>374</v>
      </c>
      <c r="AV86" s="19" t="s">
        <v>74</v>
      </c>
      <c r="AX86" s="19" t="s">
        <v>374</v>
      </c>
      <c r="AZ86" s="19" t="s">
        <v>74</v>
      </c>
      <c r="BB86" s="19" t="s">
        <v>374</v>
      </c>
      <c r="BD86" s="19" t="s">
        <v>419</v>
      </c>
      <c r="BF86" s="19" t="s">
        <v>69</v>
      </c>
      <c r="BH86" s="19" t="s">
        <v>71</v>
      </c>
      <c r="BL86" s="111" t="s">
        <v>521</v>
      </c>
      <c r="BN86" s="133" t="s">
        <v>541</v>
      </c>
      <c r="BP86" s="111" t="s">
        <v>469</v>
      </c>
      <c r="BR86" s="111" t="s">
        <v>469</v>
      </c>
      <c r="BT86" s="111" t="s">
        <v>83</v>
      </c>
      <c r="BV86" s="111" t="s">
        <v>542</v>
      </c>
    </row>
    <row r="87" spans="1:74" ht="8.85" customHeight="1" x14ac:dyDescent="0.3"/>
    <row r="88" spans="1:74" ht="8.85" customHeight="1" x14ac:dyDescent="0.3">
      <c r="B88" s="10" t="s">
        <v>286</v>
      </c>
    </row>
    <row r="89" spans="1:74" ht="8.85" customHeight="1" x14ac:dyDescent="0.3">
      <c r="A89" s="10">
        <v>1</v>
      </c>
      <c r="B89" s="21"/>
      <c r="C89" s="10" t="s">
        <v>126</v>
      </c>
      <c r="D89" s="21"/>
      <c r="E89" s="136">
        <v>43849188</v>
      </c>
      <c r="F89" s="21"/>
      <c r="G89" s="134">
        <f>(E89/$BJ89)</f>
        <v>1346.6781732747766</v>
      </c>
      <c r="H89" s="21"/>
      <c r="I89" s="135">
        <f>IF(G$219,G89/G$219*100,0)</f>
        <v>83.839027884563137</v>
      </c>
      <c r="J89" s="21"/>
      <c r="K89" s="136">
        <v>2838671</v>
      </c>
      <c r="L89" s="21"/>
      <c r="M89" s="134">
        <f>(K89/$BJ89)</f>
        <v>87.180092748994198</v>
      </c>
      <c r="N89" s="21"/>
      <c r="O89" s="135">
        <f>IF(M$219,M89/M$219*100,0)</f>
        <v>97.654090190905961</v>
      </c>
      <c r="P89" s="21"/>
      <c r="Q89" s="136">
        <v>4504165</v>
      </c>
      <c r="R89" s="21"/>
      <c r="S89" s="134">
        <f>(Q89/$BJ89)</f>
        <v>138.3300574306686</v>
      </c>
      <c r="T89" s="21"/>
      <c r="U89" s="135">
        <f>IF(S$219,S89/S$219*100,0)</f>
        <v>121.45988872322498</v>
      </c>
      <c r="V89" s="21"/>
      <c r="W89" s="136">
        <v>5492751</v>
      </c>
      <c r="X89" s="21"/>
      <c r="Y89" s="134">
        <f>(W89/$BJ89)</f>
        <v>168.69110285310649</v>
      </c>
      <c r="Z89" s="21"/>
      <c r="AA89" s="135">
        <f>IF(Y$219,Y89/Y$219*100,0)</f>
        <v>84.690254324659122</v>
      </c>
      <c r="AB89" s="21"/>
      <c r="AC89" s="21"/>
      <c r="AD89" s="136">
        <v>2642773</v>
      </c>
      <c r="AE89" s="21"/>
      <c r="AF89" s="134">
        <f>(AD89/$BJ89)</f>
        <v>81.163754184453794</v>
      </c>
      <c r="AG89" s="21"/>
      <c r="AH89" s="135">
        <f>IF(AF$219,AF89/AF$219*100,0)</f>
        <v>98.639959607836516</v>
      </c>
      <c r="AI89" s="21"/>
      <c r="AJ89" s="136">
        <v>41028</v>
      </c>
      <c r="AK89" s="21"/>
      <c r="AL89" s="134">
        <f>(AJ89/$BJ89)</f>
        <v>1.2600350112097294</v>
      </c>
      <c r="AM89" s="21"/>
      <c r="AN89" s="135">
        <f>IF(AL$219,AL89/AL$219*100,0)</f>
        <v>149.07961815170299</v>
      </c>
      <c r="AO89" s="21"/>
      <c r="AP89" s="136">
        <f>(E89+K89+Q89+W89+AD89+AJ89)</f>
        <v>59368576</v>
      </c>
      <c r="AQ89" s="21"/>
      <c r="AR89" s="136">
        <v>35025782</v>
      </c>
      <c r="AS89" s="21"/>
      <c r="AT89" s="135">
        <f>IF($AP89,AR89/$AP89*100,0)</f>
        <v>58.997173858439858</v>
      </c>
      <c r="AU89" s="21"/>
      <c r="AV89" s="136">
        <v>6217249</v>
      </c>
      <c r="AW89" s="21"/>
      <c r="AX89" s="135">
        <f>IF($AP89,AV89/$AP89*100,0)</f>
        <v>10.472289246081967</v>
      </c>
      <c r="AY89" s="21"/>
      <c r="AZ89" s="136">
        <v>-27513</v>
      </c>
      <c r="BA89" s="21"/>
      <c r="BB89" s="135">
        <f>IF($AP89,AZ89/$AP89*100,0)</f>
        <v>-4.6342698197780592E-2</v>
      </c>
      <c r="BC89" s="21"/>
      <c r="BD89" s="136">
        <v>269088</v>
      </c>
      <c r="BE89" s="21"/>
      <c r="BF89" s="136">
        <v>3325</v>
      </c>
      <c r="BG89" s="21"/>
      <c r="BH89" s="10">
        <v>1</v>
      </c>
      <c r="BI89" s="21"/>
      <c r="BJ89" s="27">
        <v>32561</v>
      </c>
      <c r="BK89" s="21"/>
      <c r="BL89" s="137">
        <f>IF(E89,BJ89,0)</f>
        <v>32561</v>
      </c>
      <c r="BM89" s="21"/>
      <c r="BN89" s="137">
        <f>IF(K89,BJ89,0)</f>
        <v>32561</v>
      </c>
      <c r="BO89" s="21"/>
      <c r="BP89" s="137">
        <f>IF(Q89,BJ89,0)</f>
        <v>32561</v>
      </c>
      <c r="BQ89" s="21"/>
      <c r="BR89" s="137">
        <f>IF(W89,BJ89,0)</f>
        <v>32561</v>
      </c>
      <c r="BS89" s="21"/>
      <c r="BT89" s="137">
        <f>IF(AD89,BJ89,0)</f>
        <v>32561</v>
      </c>
      <c r="BU89" s="21"/>
      <c r="BV89" s="137">
        <f>IF(AJ89,BJ89,0)</f>
        <v>32561</v>
      </c>
    </row>
    <row r="90" spans="1:74" ht="8.85" customHeight="1" x14ac:dyDescent="0.3">
      <c r="A90" s="10">
        <v>2</v>
      </c>
      <c r="B90" s="21"/>
      <c r="C90" s="10" t="s">
        <v>127</v>
      </c>
      <c r="D90" s="21"/>
      <c r="E90" s="138">
        <v>161756117</v>
      </c>
      <c r="F90" s="21"/>
      <c r="G90" s="135">
        <f>(E90/$BJ90)</f>
        <v>1474.2359508576219</v>
      </c>
      <c r="H90" s="21"/>
      <c r="I90" s="135">
        <f>IF(G$219,G90/G$219*100,0)</f>
        <v>91.780286816276003</v>
      </c>
      <c r="J90" s="21"/>
      <c r="K90" s="138">
        <v>9477959</v>
      </c>
      <c r="L90" s="21"/>
      <c r="M90" s="135">
        <f>(K90/$BJ90)</f>
        <v>86.381573431034795</v>
      </c>
      <c r="N90" s="21"/>
      <c r="O90" s="135">
        <f>IF(M$219,M90/M$219*100,0)</f>
        <v>96.7596351033242</v>
      </c>
      <c r="P90" s="21"/>
      <c r="Q90" s="138">
        <v>11838850</v>
      </c>
      <c r="R90" s="21"/>
      <c r="S90" s="135">
        <f>(Q90/$BJ90)</f>
        <v>107.89859827564207</v>
      </c>
      <c r="T90" s="21"/>
      <c r="U90" s="135">
        <f>IF(S$219,S90/S$219*100,0)</f>
        <v>94.739726010161434</v>
      </c>
      <c r="V90" s="21"/>
      <c r="W90" s="138">
        <v>16707560</v>
      </c>
      <c r="X90" s="21"/>
      <c r="Y90" s="135">
        <f>(W90/$BJ90)</f>
        <v>152.27174130985583</v>
      </c>
      <c r="Z90" s="21"/>
      <c r="AA90" s="135">
        <f>IF(Y$219,Y90/Y$219*100,0)</f>
        <v>76.447022278465766</v>
      </c>
      <c r="AB90" s="21"/>
      <c r="AC90" s="21"/>
      <c r="AD90" s="138">
        <v>5180033</v>
      </c>
      <c r="AE90" s="21"/>
      <c r="AF90" s="135">
        <f>(AD90/$BJ90)</f>
        <v>47.21052295802118</v>
      </c>
      <c r="AG90" s="21"/>
      <c r="AH90" s="135">
        <f>IF(AF$219,AF90/AF$219*100,0)</f>
        <v>57.375907810533796</v>
      </c>
      <c r="AI90" s="21"/>
      <c r="AJ90" s="138">
        <v>24008</v>
      </c>
      <c r="AK90" s="21"/>
      <c r="AL90" s="135">
        <f>(AJ90/$BJ90)</f>
        <v>0.21880753176208964</v>
      </c>
      <c r="AM90" s="21"/>
      <c r="AN90" s="135">
        <f>IF(AL$219,AL90/AL$219*100,0)</f>
        <v>25.887965805403702</v>
      </c>
      <c r="AO90" s="21"/>
      <c r="AP90" s="138">
        <f>(E90+K90+Q90+W90+AD90+AJ90)</f>
        <v>204984527</v>
      </c>
      <c r="AQ90" s="21"/>
      <c r="AR90" s="138">
        <v>53194715</v>
      </c>
      <c r="AS90" s="21"/>
      <c r="AT90" s="135">
        <f>IF($AP90,AR90/$AP90*100,0)</f>
        <v>25.950600164079702</v>
      </c>
      <c r="AU90" s="21"/>
      <c r="AV90" s="138">
        <v>8111987</v>
      </c>
      <c r="AW90" s="21"/>
      <c r="AX90" s="135">
        <f>IF($AP90,AV90/$AP90*100,0)</f>
        <v>3.9573655234963172</v>
      </c>
      <c r="AY90" s="21"/>
      <c r="AZ90" s="138">
        <v>532945</v>
      </c>
      <c r="BA90" s="21"/>
      <c r="BB90" s="135">
        <f>IF($AP90,AZ90/$AP90*100,0)</f>
        <v>0.2599927944805317</v>
      </c>
      <c r="BC90" s="21"/>
      <c r="BD90" s="138">
        <v>4803900</v>
      </c>
      <c r="BE90" s="21"/>
      <c r="BF90" s="138">
        <v>32307</v>
      </c>
      <c r="BG90" s="21"/>
      <c r="BH90" s="10">
        <v>2</v>
      </c>
      <c r="BI90" s="21"/>
      <c r="BJ90" s="27">
        <v>109722</v>
      </c>
      <c r="BK90" s="21"/>
      <c r="BL90" s="137">
        <f>IF(E90,BJ90,0)</f>
        <v>109722</v>
      </c>
      <c r="BM90" s="21"/>
      <c r="BN90" s="137">
        <f>IF(K90,BJ90,0)</f>
        <v>109722</v>
      </c>
      <c r="BO90" s="21"/>
      <c r="BP90" s="137">
        <f>IF(Q90,BJ90,0)</f>
        <v>109722</v>
      </c>
      <c r="BQ90" s="21"/>
      <c r="BR90" s="137">
        <f>IF(W90,BJ90,0)</f>
        <v>109722</v>
      </c>
      <c r="BS90" s="21"/>
      <c r="BT90" s="137">
        <f>IF(AD90,BJ90,0)</f>
        <v>109722</v>
      </c>
      <c r="BU90" s="21"/>
      <c r="BV90" s="137">
        <f>IF(AJ90,BJ90,0)</f>
        <v>109722</v>
      </c>
    </row>
    <row r="91" spans="1:74" ht="8.85" customHeight="1" x14ac:dyDescent="0.3">
      <c r="A91" s="10">
        <v>3</v>
      </c>
      <c r="B91" s="21"/>
      <c r="C91" s="10" t="s">
        <v>128</v>
      </c>
      <c r="D91" s="21"/>
      <c r="E91" s="138">
        <v>18312859</v>
      </c>
      <c r="F91" s="21"/>
      <c r="G91" s="135">
        <f>(E91/$BJ91)</f>
        <v>1224.7765516318887</v>
      </c>
      <c r="H91" s="21"/>
      <c r="I91" s="135">
        <f>IF(G$219,G91/G$219*100,0)</f>
        <v>76.249899569489287</v>
      </c>
      <c r="J91" s="21"/>
      <c r="K91" s="138">
        <v>2562202</v>
      </c>
      <c r="L91" s="21"/>
      <c r="M91" s="135">
        <f>(K91/$BJ91)</f>
        <v>171.36182450508292</v>
      </c>
      <c r="N91" s="21"/>
      <c r="O91" s="135">
        <f>IF(M$219,M91/M$219*100,0)</f>
        <v>191.94959007072896</v>
      </c>
      <c r="P91" s="21"/>
      <c r="Q91" s="138">
        <v>2291231</v>
      </c>
      <c r="R91" s="21"/>
      <c r="S91" s="135">
        <f>(Q91/$BJ91)</f>
        <v>153.23909844836811</v>
      </c>
      <c r="T91" s="21"/>
      <c r="U91" s="135">
        <f>IF(S$219,S91/S$219*100,0)</f>
        <v>134.55068400383405</v>
      </c>
      <c r="V91" s="21"/>
      <c r="W91" s="138">
        <v>2935405</v>
      </c>
      <c r="X91" s="21"/>
      <c r="Y91" s="135">
        <f>(W91/$BJ91)</f>
        <v>196.32189673622258</v>
      </c>
      <c r="Z91" s="21"/>
      <c r="AA91" s="135">
        <f>IF(Y$219,Y91/Y$219*100,0)</f>
        <v>98.562111948300497</v>
      </c>
      <c r="AB91" s="21"/>
      <c r="AC91" s="21"/>
      <c r="AD91" s="138">
        <v>1083968</v>
      </c>
      <c r="AE91" s="21"/>
      <c r="AF91" s="135">
        <f>(AD91/$BJ91)</f>
        <v>72.496522204387375</v>
      </c>
      <c r="AG91" s="21"/>
      <c r="AH91" s="135">
        <f>IF(AF$219,AF91/AF$219*100,0)</f>
        <v>88.106496474988276</v>
      </c>
      <c r="AI91" s="21"/>
      <c r="AJ91" s="138">
        <v>9230</v>
      </c>
      <c r="AK91" s="21"/>
      <c r="AL91" s="135">
        <f>(AJ91/$BJ91)</f>
        <v>0.61730872124130554</v>
      </c>
      <c r="AM91" s="21"/>
      <c r="AN91" s="135">
        <f>IF(AL$219,AL91/AL$219*100,0)</f>
        <v>73.036183618434436</v>
      </c>
      <c r="AO91" s="21"/>
      <c r="AP91" s="138">
        <f>(E91+K91+Q91+W91+AD91+AJ91)</f>
        <v>27194895</v>
      </c>
      <c r="AQ91" s="21"/>
      <c r="AR91" s="138">
        <v>14979789</v>
      </c>
      <c r="AS91" s="21"/>
      <c r="AT91" s="135">
        <f>IF($AP91,AR91/$AP91*100,0)</f>
        <v>55.083091881766777</v>
      </c>
      <c r="AU91" s="21"/>
      <c r="AV91" s="138">
        <v>2222024</v>
      </c>
      <c r="AW91" s="21"/>
      <c r="AX91" s="135">
        <f>IF($AP91,AV91/$AP91*100,0)</f>
        <v>8.1707393979642138</v>
      </c>
      <c r="AY91" s="21"/>
      <c r="AZ91" s="138">
        <v>42105</v>
      </c>
      <c r="BA91" s="21"/>
      <c r="BB91" s="135">
        <f>IF($AP91,AZ91/$AP91*100,0)</f>
        <v>0.15482685261333057</v>
      </c>
      <c r="BC91" s="21"/>
      <c r="BD91" s="138">
        <v>411246</v>
      </c>
      <c r="BE91" s="21"/>
      <c r="BF91" s="138">
        <v>0</v>
      </c>
      <c r="BG91" s="21"/>
      <c r="BH91" s="10">
        <v>3</v>
      </c>
      <c r="BI91" s="21"/>
      <c r="BJ91" s="27">
        <v>14952</v>
      </c>
      <c r="BK91" s="21"/>
      <c r="BL91" s="137">
        <f>IF(E91,BJ91,0)</f>
        <v>14952</v>
      </c>
      <c r="BM91" s="21"/>
      <c r="BN91" s="137">
        <f>IF(K91,BJ91,0)</f>
        <v>14952</v>
      </c>
      <c r="BO91" s="21"/>
      <c r="BP91" s="137">
        <f>IF(Q91,BJ91,0)</f>
        <v>14952</v>
      </c>
      <c r="BQ91" s="21"/>
      <c r="BR91" s="137">
        <f>IF(W91,BJ91,0)</f>
        <v>14952</v>
      </c>
      <c r="BS91" s="21"/>
      <c r="BT91" s="137">
        <f>IF(AD91,BJ91,0)</f>
        <v>14952</v>
      </c>
      <c r="BU91" s="21"/>
      <c r="BV91" s="137">
        <f>IF(AJ91,BJ91,0)</f>
        <v>14952</v>
      </c>
    </row>
    <row r="92" spans="1:74" ht="8.85" customHeight="1" x14ac:dyDescent="0.3">
      <c r="A92" s="10">
        <v>4</v>
      </c>
      <c r="B92" s="21"/>
      <c r="C92" s="10" t="s">
        <v>129</v>
      </c>
      <c r="D92" s="21"/>
      <c r="E92" s="138">
        <v>12897697</v>
      </c>
      <c r="F92" s="21"/>
      <c r="G92" s="135">
        <f>(E92/$BJ92)</f>
        <v>988.10212211752082</v>
      </c>
      <c r="H92" s="21"/>
      <c r="I92" s="135">
        <f>IF(G$219,G92/G$219*100,0)</f>
        <v>61.515455595123726</v>
      </c>
      <c r="J92" s="21"/>
      <c r="K92" s="138">
        <v>1465137</v>
      </c>
      <c r="L92" s="21"/>
      <c r="M92" s="135">
        <f>(K92/$BJ92)</f>
        <v>112.24523098138359</v>
      </c>
      <c r="N92" s="21"/>
      <c r="O92" s="135">
        <f>IF(M$219,M92/M$219*100,0)</f>
        <v>125.73060619830052</v>
      </c>
      <c r="P92" s="21"/>
      <c r="Q92" s="138">
        <v>1465306</v>
      </c>
      <c r="R92" s="21"/>
      <c r="S92" s="135">
        <f>(Q92/$BJ92)</f>
        <v>112.25817819658316</v>
      </c>
      <c r="T92" s="21"/>
      <c r="U92" s="135">
        <f>IF(S$219,S92/S$219*100,0)</f>
        <v>98.567629373412075</v>
      </c>
      <c r="V92" s="21"/>
      <c r="W92" s="138">
        <v>1865319</v>
      </c>
      <c r="X92" s="21"/>
      <c r="Y92" s="135">
        <f>(W92/$BJ92)</f>
        <v>142.90347046655941</v>
      </c>
      <c r="Z92" s="21"/>
      <c r="AA92" s="135">
        <f>IF(Y$219,Y92/Y$219*100,0)</f>
        <v>71.743743760025211</v>
      </c>
      <c r="AB92" s="21"/>
      <c r="AC92" s="21"/>
      <c r="AD92" s="138">
        <v>715150</v>
      </c>
      <c r="AE92" s="21"/>
      <c r="AF92" s="135">
        <f>(AD92/$BJ92)</f>
        <v>54.788171301616487</v>
      </c>
      <c r="AG92" s="21"/>
      <c r="AH92" s="135">
        <f>IF(AF$219,AF92/AF$219*100,0)</f>
        <v>66.585177810981847</v>
      </c>
      <c r="AI92" s="21"/>
      <c r="AJ92" s="138">
        <v>1095</v>
      </c>
      <c r="AK92" s="21"/>
      <c r="AL92" s="135">
        <f>(AJ92/$BJ92)</f>
        <v>8.3888761204320844E-2</v>
      </c>
      <c r="AM92" s="21"/>
      <c r="AN92" s="135">
        <f>IF(AL$219,AL92/AL$219*100,0)</f>
        <v>9.9252039636206106</v>
      </c>
      <c r="AO92" s="21"/>
      <c r="AP92" s="138">
        <f>(E92+K92+Q92+W92+AD92+AJ92)</f>
        <v>18409704</v>
      </c>
      <c r="AQ92" s="21"/>
      <c r="AR92" s="138">
        <v>11956577</v>
      </c>
      <c r="AS92" s="21"/>
      <c r="AT92" s="135">
        <f>IF($AP92,AR92/$AP92*100,0)</f>
        <v>64.947144180047658</v>
      </c>
      <c r="AU92" s="21"/>
      <c r="AV92" s="138">
        <v>1238315</v>
      </c>
      <c r="AW92" s="21"/>
      <c r="AX92" s="135">
        <f>IF($AP92,AV92/$AP92*100,0)</f>
        <v>6.7264253678386137</v>
      </c>
      <c r="AY92" s="21"/>
      <c r="AZ92" s="138">
        <v>0</v>
      </c>
      <c r="BA92" s="21"/>
      <c r="BB92" s="135">
        <f>IF($AP92,AZ92/$AP92*100,0)</f>
        <v>0</v>
      </c>
      <c r="BC92" s="21"/>
      <c r="BD92" s="138">
        <v>193919</v>
      </c>
      <c r="BE92" s="21"/>
      <c r="BF92" s="138">
        <v>0</v>
      </c>
      <c r="BG92" s="21"/>
      <c r="BH92" s="10">
        <v>4</v>
      </c>
      <c r="BI92" s="21"/>
      <c r="BJ92" s="27">
        <v>13053</v>
      </c>
      <c r="BK92" s="21"/>
      <c r="BL92" s="137">
        <f>IF(E92,BJ92,0)</f>
        <v>13053</v>
      </c>
      <c r="BM92" s="21"/>
      <c r="BN92" s="137">
        <f>IF(K92,BJ92,0)</f>
        <v>13053</v>
      </c>
      <c r="BO92" s="21"/>
      <c r="BP92" s="137">
        <f>IF(Q92,BJ92,0)</f>
        <v>13053</v>
      </c>
      <c r="BQ92" s="21"/>
      <c r="BR92" s="137">
        <f>IF(W92,BJ92,0)</f>
        <v>13053</v>
      </c>
      <c r="BS92" s="21"/>
      <c r="BT92" s="137">
        <f>IF(AD92,BJ92,0)</f>
        <v>13053</v>
      </c>
      <c r="BU92" s="21"/>
      <c r="BV92" s="137">
        <f>IF(AJ92,BJ92,0)</f>
        <v>13053</v>
      </c>
    </row>
    <row r="93" spans="1:74" ht="8.85" customHeight="1" x14ac:dyDescent="0.3">
      <c r="A93" s="10">
        <v>5</v>
      </c>
      <c r="B93" s="21"/>
      <c r="C93" s="10" t="s">
        <v>130</v>
      </c>
      <c r="D93" s="21"/>
      <c r="E93" s="138">
        <v>35664131</v>
      </c>
      <c r="F93" s="21"/>
      <c r="G93" s="135">
        <f>(E93/$BJ93)</f>
        <v>1122.7139394320973</v>
      </c>
      <c r="H93" s="21"/>
      <c r="I93" s="135">
        <f>IF(G$219,G93/G$219*100,0)</f>
        <v>69.895872037149005</v>
      </c>
      <c r="J93" s="21"/>
      <c r="K93" s="138">
        <v>3061042</v>
      </c>
      <c r="L93" s="21"/>
      <c r="M93" s="135">
        <f>(K93/$BJ93)</f>
        <v>96.362211169174586</v>
      </c>
      <c r="N93" s="21"/>
      <c r="O93" s="135">
        <f>IF(M$219,M93/M$219*100,0)</f>
        <v>107.93936739208468</v>
      </c>
      <c r="P93" s="21"/>
      <c r="Q93" s="138">
        <v>2931872</v>
      </c>
      <c r="R93" s="21"/>
      <c r="S93" s="135">
        <f>(Q93/$BJ93)</f>
        <v>92.295913870175653</v>
      </c>
      <c r="T93" s="21"/>
      <c r="U93" s="135">
        <f>IF(S$219,S93/S$219*100,0)</f>
        <v>81.039881255731416</v>
      </c>
      <c r="V93" s="21"/>
      <c r="W93" s="138">
        <v>3645376</v>
      </c>
      <c r="X93" s="21"/>
      <c r="Y93" s="135">
        <f>(W93/$BJ93)</f>
        <v>114.75716174526222</v>
      </c>
      <c r="Z93" s="21"/>
      <c r="AA93" s="135">
        <f>IF(Y$219,Y93/Y$219*100,0)</f>
        <v>57.613075315805403</v>
      </c>
      <c r="AB93" s="21"/>
      <c r="AC93" s="21"/>
      <c r="AD93" s="138">
        <v>2109647</v>
      </c>
      <c r="AE93" s="21"/>
      <c r="AF93" s="135">
        <f>(AD93/$BJ93)</f>
        <v>66.412107284518044</v>
      </c>
      <c r="AG93" s="21"/>
      <c r="AH93" s="135">
        <f>IF(AF$219,AF93/AF$219*100,0)</f>
        <v>80.711983395057516</v>
      </c>
      <c r="AI93" s="21"/>
      <c r="AJ93" s="138">
        <v>6742</v>
      </c>
      <c r="AK93" s="21"/>
      <c r="AL93" s="135">
        <f>(AJ93/$BJ93)</f>
        <v>0.21223950135364855</v>
      </c>
      <c r="AM93" s="21"/>
      <c r="AN93" s="135">
        <f>IF(AL$219,AL93/AL$219*100,0)</f>
        <v>25.110876711379955</v>
      </c>
      <c r="AO93" s="21"/>
      <c r="AP93" s="138">
        <f>(E93+K93+Q93+W93+AD93+AJ93)</f>
        <v>47418810</v>
      </c>
      <c r="AQ93" s="21"/>
      <c r="AR93" s="138">
        <v>29476764</v>
      </c>
      <c r="AS93" s="21"/>
      <c r="AT93" s="143">
        <f>IF($AP93,AR93/$AP93*100,0)</f>
        <v>62.162597500865161</v>
      </c>
      <c r="AU93" s="21"/>
      <c r="AV93" s="138">
        <v>4289734</v>
      </c>
      <c r="AW93" s="21"/>
      <c r="AX93" s="143">
        <f>IF($AP93,AV93/$AP93*100,0)</f>
        <v>9.0464817653585143</v>
      </c>
      <c r="AY93" s="21"/>
      <c r="AZ93" s="138">
        <v>63962</v>
      </c>
      <c r="BA93" s="21"/>
      <c r="BB93" s="143">
        <f>IF($AP93,AZ93/$AP93*100,0)</f>
        <v>0.13488740016883594</v>
      </c>
      <c r="BC93" s="21"/>
      <c r="BD93" s="138">
        <v>701478</v>
      </c>
      <c r="BE93" s="21"/>
      <c r="BF93" s="138">
        <v>0</v>
      </c>
      <c r="BG93" s="21"/>
      <c r="BH93" s="10">
        <v>5</v>
      </c>
      <c r="BI93" s="21"/>
      <c r="BJ93" s="27">
        <v>31766</v>
      </c>
      <c r="BK93" s="21"/>
      <c r="BL93" s="137">
        <f>IF(E93,BJ93,0)</f>
        <v>31766</v>
      </c>
      <c r="BM93" s="21"/>
      <c r="BN93" s="137">
        <f>IF(K93,BJ93,0)</f>
        <v>31766</v>
      </c>
      <c r="BO93" s="21"/>
      <c r="BP93" s="137">
        <f>IF(Q93,BJ93,0)</f>
        <v>31766</v>
      </c>
      <c r="BQ93" s="21"/>
      <c r="BR93" s="137">
        <f>IF(W93,BJ93,0)</f>
        <v>31766</v>
      </c>
      <c r="BS93" s="21"/>
      <c r="BT93" s="137">
        <f>IF(AD93,BJ93,0)</f>
        <v>31766</v>
      </c>
      <c r="BU93" s="21"/>
      <c r="BV93" s="137">
        <f>IF(AJ93,BJ93,0)</f>
        <v>31766</v>
      </c>
    </row>
    <row r="94" spans="1:7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Q94" s="21"/>
      <c r="AR94" s="21"/>
      <c r="AS94" s="21"/>
      <c r="AT94" s="21"/>
      <c r="AU94" s="21"/>
      <c r="AV94" s="21"/>
      <c r="AW94" s="21"/>
      <c r="AX94" s="21"/>
      <c r="AY94" s="21"/>
      <c r="AZ94" s="21"/>
      <c r="BA94" s="21"/>
      <c r="BB94" s="21"/>
      <c r="BC94" s="21"/>
      <c r="BD94" s="21"/>
      <c r="BE94" s="21"/>
      <c r="BG94" s="21"/>
      <c r="BH94" s="29"/>
      <c r="BI94" s="21"/>
      <c r="BJ94" s="27"/>
      <c r="BK94" s="21"/>
      <c r="BL94" s="21"/>
      <c r="BM94" s="21"/>
      <c r="BN94" s="21"/>
      <c r="BO94" s="21"/>
      <c r="BP94" s="21"/>
      <c r="BQ94" s="21"/>
      <c r="BR94" s="21"/>
      <c r="BS94" s="21"/>
      <c r="BT94" s="21"/>
      <c r="BU94" s="21"/>
      <c r="BV94" s="21"/>
    </row>
    <row r="95" spans="1:74" ht="8.85" customHeight="1" x14ac:dyDescent="0.3">
      <c r="A95" s="10">
        <v>6</v>
      </c>
      <c r="B95" s="21"/>
      <c r="C95" s="10" t="s">
        <v>131</v>
      </c>
      <c r="D95" s="21"/>
      <c r="E95" s="138">
        <v>18241760</v>
      </c>
      <c r="F95" s="21"/>
      <c r="G95" s="135">
        <f>(E95/$BJ95)</f>
        <v>1153.2279681375649</v>
      </c>
      <c r="H95" s="21"/>
      <c r="I95" s="135">
        <f>IF(G$219,G95/G$219*100,0)</f>
        <v>71.795558654395492</v>
      </c>
      <c r="J95" s="21"/>
      <c r="K95" s="138">
        <v>1002132</v>
      </c>
      <c r="L95" s="21"/>
      <c r="M95" s="135">
        <f>(K95/$BJ95)</f>
        <v>63.353900619547353</v>
      </c>
      <c r="N95" s="21"/>
      <c r="O95" s="135">
        <f>IF(M$219,M95/M$219*100,0)</f>
        <v>70.965369844921938</v>
      </c>
      <c r="P95" s="21"/>
      <c r="Q95" s="138">
        <v>1618878</v>
      </c>
      <c r="R95" s="21"/>
      <c r="S95" s="135">
        <f>(Q95/$BJ95)</f>
        <v>102.34403843722342</v>
      </c>
      <c r="T95" s="21"/>
      <c r="U95" s="135">
        <f>IF(S$219,S95/S$219*100,0)</f>
        <v>89.862577598515884</v>
      </c>
      <c r="V95" s="21"/>
      <c r="W95" s="138">
        <v>1844018</v>
      </c>
      <c r="X95" s="21"/>
      <c r="Y95" s="135">
        <f>(W95/$BJ95)</f>
        <v>116.57719054242003</v>
      </c>
      <c r="Z95" s="21"/>
      <c r="AA95" s="135">
        <f>IF(Y$219,Y95/Y$219*100,0)</f>
        <v>58.52680875581806</v>
      </c>
      <c r="AB95" s="21"/>
      <c r="AC95" s="21"/>
      <c r="AD95" s="138">
        <v>884025</v>
      </c>
      <c r="AE95" s="21"/>
      <c r="AF95" s="135">
        <f>(AD95/$BJ95)</f>
        <v>55.887280313566819</v>
      </c>
      <c r="AG95" s="21"/>
      <c r="AH95" s="135">
        <f>IF(AF$219,AF95/AF$219*100,0)</f>
        <v>67.920947325745814</v>
      </c>
      <c r="AI95" s="21"/>
      <c r="AJ95" s="138">
        <v>378</v>
      </c>
      <c r="AK95" s="21"/>
      <c r="AL95" s="135">
        <f>(AJ95/$BJ95)</f>
        <v>2.3896826400303453E-2</v>
      </c>
      <c r="AM95" s="21"/>
      <c r="AN95" s="135">
        <f>IF(AL$219,AL95/AL$219*100,0)</f>
        <v>2.82732600531034</v>
      </c>
      <c r="AO95" s="21"/>
      <c r="AP95" s="138">
        <f>(E95+K95+Q95+W95+AD95+AJ95)</f>
        <v>23591191</v>
      </c>
      <c r="AQ95" s="21"/>
      <c r="AR95" s="138">
        <v>16041689</v>
      </c>
      <c r="AS95" s="21"/>
      <c r="AT95" s="143">
        <f>IF($AP95,AR95/$AP95*100,0)</f>
        <v>67.998639831282787</v>
      </c>
      <c r="AU95" s="21"/>
      <c r="AV95" s="138">
        <v>1771468</v>
      </c>
      <c r="AW95" s="21"/>
      <c r="AX95" s="143">
        <f>IF($AP95,AV95/$AP95*100,0)</f>
        <v>7.509023177337677</v>
      </c>
      <c r="AY95" s="21"/>
      <c r="AZ95" s="138">
        <v>0</v>
      </c>
      <c r="BA95" s="21"/>
      <c r="BB95" s="143">
        <f>IF($AP95,AZ95/$AP95*100,0)</f>
        <v>0</v>
      </c>
      <c r="BC95" s="21"/>
      <c r="BD95" s="138">
        <v>301307</v>
      </c>
      <c r="BE95" s="21"/>
      <c r="BF95" s="138">
        <v>2719</v>
      </c>
      <c r="BG95" s="21"/>
      <c r="BH95" s="10">
        <v>6</v>
      </c>
      <c r="BI95" s="21"/>
      <c r="BJ95" s="27">
        <v>15818</v>
      </c>
      <c r="BK95" s="21"/>
      <c r="BL95" s="137">
        <f>IF(E95,BJ95,0)</f>
        <v>15818</v>
      </c>
      <c r="BM95" s="21"/>
      <c r="BN95" s="137">
        <f>IF(K95,BJ95,0)</f>
        <v>15818</v>
      </c>
      <c r="BO95" s="21"/>
      <c r="BP95" s="137">
        <f>IF(Q95,BJ95,0)</f>
        <v>15818</v>
      </c>
      <c r="BQ95" s="21"/>
      <c r="BR95" s="137">
        <f>IF(W95,BJ95,0)</f>
        <v>15818</v>
      </c>
      <c r="BS95" s="21"/>
      <c r="BT95" s="137">
        <f>IF(AD95,BJ95,0)</f>
        <v>15818</v>
      </c>
      <c r="BU95" s="21"/>
      <c r="BV95" s="137">
        <f>IF(AJ95,BJ95,0)</f>
        <v>15818</v>
      </c>
    </row>
    <row r="96" spans="1:74" ht="8.85" customHeight="1" x14ac:dyDescent="0.3">
      <c r="A96" s="10">
        <v>7</v>
      </c>
      <c r="B96" s="21"/>
      <c r="C96" s="10" t="s">
        <v>132</v>
      </c>
      <c r="D96" s="21"/>
      <c r="E96" s="138">
        <v>458540926</v>
      </c>
      <c r="F96" s="21"/>
      <c r="G96" s="135">
        <f>(E96/$BJ96)</f>
        <v>1893.6078413558425</v>
      </c>
      <c r="H96" s="21"/>
      <c r="I96" s="135">
        <f>IF(G$219,G96/G$219*100,0)</f>
        <v>117.88877533212001</v>
      </c>
      <c r="J96" s="21"/>
      <c r="K96" s="138">
        <v>28339574</v>
      </c>
      <c r="L96" s="21"/>
      <c r="M96" s="135">
        <f>(K96/$BJ96)</f>
        <v>117.03216987677162</v>
      </c>
      <c r="N96" s="21"/>
      <c r="O96" s="135">
        <f>IF(M$219,M96/M$219*100,0)</f>
        <v>131.0926578764799</v>
      </c>
      <c r="P96" s="21"/>
      <c r="Q96" s="138">
        <v>19042317</v>
      </c>
      <c r="R96" s="21"/>
      <c r="S96" s="135">
        <f>(Q96/$BJ96)</f>
        <v>78.637867950708639</v>
      </c>
      <c r="T96" s="21"/>
      <c r="U96" s="135">
        <f>IF(S$219,S96/S$219*100,0)</f>
        <v>69.047514821656833</v>
      </c>
      <c r="V96" s="21"/>
      <c r="W96" s="138">
        <v>46059397</v>
      </c>
      <c r="X96" s="21"/>
      <c r="Y96" s="135">
        <f>(W96/$BJ96)</f>
        <v>190.20861690178069</v>
      </c>
      <c r="Z96" s="21"/>
      <c r="AA96" s="135">
        <f>IF(Y$219,Y96/Y$219*100,0)</f>
        <v>95.492980173238664</v>
      </c>
      <c r="AB96" s="21"/>
      <c r="AC96" s="21"/>
      <c r="AD96" s="138">
        <v>28483685</v>
      </c>
      <c r="AE96" s="21"/>
      <c r="AF96" s="135">
        <f>(AD96/$BJ96)</f>
        <v>117.62729607849614</v>
      </c>
      <c r="AG96" s="21"/>
      <c r="AH96" s="135">
        <f>IF(AF$219,AF96/AF$219*100,0)</f>
        <v>142.95484296590473</v>
      </c>
      <c r="AI96" s="21"/>
      <c r="AJ96" s="138">
        <v>36591</v>
      </c>
      <c r="AK96" s="21"/>
      <c r="AL96" s="135">
        <f>(AJ96/$BJ96)</f>
        <v>0.15110756879976214</v>
      </c>
      <c r="AM96" s="21"/>
      <c r="AN96" s="135">
        <f>IF(AL$219,AL96/AL$219*100,0)</f>
        <v>17.878121207817106</v>
      </c>
      <c r="AO96" s="21"/>
      <c r="AP96" s="138">
        <f>(E96+K96+Q96+W96+AD96+AJ96)</f>
        <v>580502490</v>
      </c>
      <c r="AQ96" s="21"/>
      <c r="AR96" s="138">
        <v>81338857</v>
      </c>
      <c r="AS96" s="21"/>
      <c r="AT96" s="143">
        <f>IF($AP96,AR96/$AP96*100,0)</f>
        <v>14.011801568671997</v>
      </c>
      <c r="AU96" s="21"/>
      <c r="AV96" s="138">
        <v>17036191</v>
      </c>
      <c r="AW96" s="21"/>
      <c r="AX96" s="143">
        <f>IF($AP96,AV96/$AP96*100,0)</f>
        <v>2.9347317700566622</v>
      </c>
      <c r="AY96" s="21"/>
      <c r="AZ96" s="138">
        <v>0</v>
      </c>
      <c r="BA96" s="21"/>
      <c r="BB96" s="143">
        <f>IF($AP96,AZ96/$AP96*100,0)</f>
        <v>0</v>
      </c>
      <c r="BC96" s="21"/>
      <c r="BD96" s="138">
        <v>19423516</v>
      </c>
      <c r="BE96" s="21"/>
      <c r="BF96" s="138">
        <v>17190</v>
      </c>
      <c r="BG96" s="21"/>
      <c r="BH96" s="10">
        <v>7</v>
      </c>
      <c r="BI96" s="21"/>
      <c r="BJ96" s="27">
        <v>242152</v>
      </c>
      <c r="BK96" s="21"/>
      <c r="BL96" s="137">
        <f>IF(E96,BJ96,0)</f>
        <v>242152</v>
      </c>
      <c r="BM96" s="21"/>
      <c r="BN96" s="137">
        <f>IF(K96,BJ96,0)</f>
        <v>242152</v>
      </c>
      <c r="BO96" s="21"/>
      <c r="BP96" s="137">
        <f>IF(Q96,BJ96,0)</f>
        <v>242152</v>
      </c>
      <c r="BQ96" s="21"/>
      <c r="BR96" s="137">
        <f>IF(W96,BJ96,0)</f>
        <v>242152</v>
      </c>
      <c r="BS96" s="21"/>
      <c r="BT96" s="137">
        <f>IF(AD96,BJ96,0)</f>
        <v>242152</v>
      </c>
      <c r="BU96" s="21"/>
      <c r="BV96" s="137">
        <f>IF(AJ96,BJ96,0)</f>
        <v>242152</v>
      </c>
    </row>
    <row r="97" spans="1:74" ht="8.85" customHeight="1" x14ac:dyDescent="0.3">
      <c r="A97" s="10">
        <v>8</v>
      </c>
      <c r="B97" s="21"/>
      <c r="C97" s="10" t="s">
        <v>133</v>
      </c>
      <c r="D97" s="21"/>
      <c r="E97" s="138">
        <v>94312960</v>
      </c>
      <c r="F97" s="21"/>
      <c r="G97" s="135">
        <f>(E97/$BJ97)</f>
        <v>1243.7256530970183</v>
      </c>
      <c r="H97" s="21"/>
      <c r="I97" s="135">
        <f>IF(G$219,G97/G$219*100,0)</f>
        <v>77.429598088148111</v>
      </c>
      <c r="J97" s="21"/>
      <c r="K97" s="138">
        <v>5675463</v>
      </c>
      <c r="L97" s="21"/>
      <c r="M97" s="135">
        <f>(K97/$BJ97)</f>
        <v>74.843573208845982</v>
      </c>
      <c r="N97" s="21"/>
      <c r="O97" s="135">
        <f>IF(M$219,M97/M$219*100,0)</f>
        <v>83.835435566574816</v>
      </c>
      <c r="P97" s="21"/>
      <c r="Q97" s="138">
        <v>7692932</v>
      </c>
      <c r="R97" s="21"/>
      <c r="S97" s="135">
        <f>(Q97/$BJ97)</f>
        <v>101.44837863143042</v>
      </c>
      <c r="T97" s="21"/>
      <c r="U97" s="135">
        <f>IF(S$219,S97/S$219*100,0)</f>
        <v>89.076148803747202</v>
      </c>
      <c r="V97" s="21"/>
      <c r="W97" s="138">
        <v>9557825</v>
      </c>
      <c r="X97" s="21"/>
      <c r="Y97" s="135">
        <f>(W97/$BJ97)</f>
        <v>126.04113093589693</v>
      </c>
      <c r="Z97" s="21"/>
      <c r="AA97" s="135">
        <f>IF(Y$219,Y97/Y$219*100,0)</f>
        <v>63.278117540223299</v>
      </c>
      <c r="AB97" s="21"/>
      <c r="AC97" s="21"/>
      <c r="AD97" s="138">
        <v>5216925</v>
      </c>
      <c r="AE97" s="21"/>
      <c r="AF97" s="135">
        <f>(AD97/$BJ97)</f>
        <v>68.796732207144842</v>
      </c>
      <c r="AG97" s="21"/>
      <c r="AH97" s="135">
        <f>IF(AF$219,AF97/AF$219*100,0)</f>
        <v>83.610066516165801</v>
      </c>
      <c r="AI97" s="21"/>
      <c r="AJ97" s="138">
        <v>142585</v>
      </c>
      <c r="AK97" s="21"/>
      <c r="AL97" s="135">
        <f>(AJ97/$BJ97)</f>
        <v>1.8802996136144849</v>
      </c>
      <c r="AM97" s="21"/>
      <c r="AN97" s="135">
        <f>IF(AL$219,AL97/AL$219*100,0)</f>
        <v>222.46552350900072</v>
      </c>
      <c r="AO97" s="21"/>
      <c r="AP97" s="138">
        <f>(E97+K97+Q97+W97+AD97+AJ97)</f>
        <v>122598690</v>
      </c>
      <c r="AQ97" s="21"/>
      <c r="AR97" s="138">
        <v>61307324</v>
      </c>
      <c r="AS97" s="21"/>
      <c r="AT97" s="143">
        <f>IF($AP97,AR97/$AP97*100,0)</f>
        <v>50.006508226148263</v>
      </c>
      <c r="AU97" s="21"/>
      <c r="AV97" s="138">
        <v>8257463</v>
      </c>
      <c r="AW97" s="21"/>
      <c r="AX97" s="143">
        <f>IF($AP97,AV97/$AP97*100,0)</f>
        <v>6.7353598965861714</v>
      </c>
      <c r="AY97" s="21"/>
      <c r="AZ97" s="138">
        <v>3338068</v>
      </c>
      <c r="BA97" s="21"/>
      <c r="BB97" s="143">
        <f>IF($AP97,AZ97/$AP97*100,0)</f>
        <v>2.7227599250856596</v>
      </c>
      <c r="BC97" s="21"/>
      <c r="BD97" s="138">
        <v>3994236</v>
      </c>
      <c r="BE97" s="21"/>
      <c r="BF97" s="138">
        <v>43110</v>
      </c>
      <c r="BG97" s="21"/>
      <c r="BH97" s="10">
        <v>8</v>
      </c>
      <c r="BI97" s="21"/>
      <c r="BJ97" s="27">
        <v>75831</v>
      </c>
      <c r="BK97" s="21"/>
      <c r="BL97" s="137">
        <f>IF(E97,BJ97,0)</f>
        <v>75831</v>
      </c>
      <c r="BM97" s="21"/>
      <c r="BN97" s="137">
        <f>IF(K97,BJ97,0)</f>
        <v>75831</v>
      </c>
      <c r="BO97" s="21"/>
      <c r="BP97" s="137">
        <f>IF(Q97,BJ97,0)</f>
        <v>75831</v>
      </c>
      <c r="BQ97" s="21"/>
      <c r="BR97" s="137">
        <f>IF(W97,BJ97,0)</f>
        <v>75831</v>
      </c>
      <c r="BS97" s="21"/>
      <c r="BT97" s="137">
        <f>IF(AD97,BJ97,0)</f>
        <v>75831</v>
      </c>
      <c r="BU97" s="21"/>
      <c r="BV97" s="137">
        <f>IF(AJ97,BJ97,0)</f>
        <v>75831</v>
      </c>
    </row>
    <row r="98" spans="1:74" ht="8.85" customHeight="1" x14ac:dyDescent="0.3">
      <c r="A98" s="10">
        <v>9</v>
      </c>
      <c r="B98" s="21"/>
      <c r="C98" s="10" t="s">
        <v>134</v>
      </c>
      <c r="D98" s="21"/>
      <c r="E98" s="138">
        <v>6811432</v>
      </c>
      <c r="F98" s="21"/>
      <c r="G98" s="135">
        <f>(E98/$BJ98)</f>
        <v>1577.4506716072256</v>
      </c>
      <c r="H98" s="21"/>
      <c r="I98" s="135">
        <f>IF(G$219,G98/G$219*100,0)</f>
        <v>98.206040216570983</v>
      </c>
      <c r="J98" s="21"/>
      <c r="K98" s="138">
        <v>446746</v>
      </c>
      <c r="L98" s="21"/>
      <c r="M98" s="135">
        <f>(K98/$BJ98)</f>
        <v>103.46132468735526</v>
      </c>
      <c r="N98" s="21"/>
      <c r="O98" s="135">
        <f>IF(M$219,M98/M$219*100,0)</f>
        <v>115.89138315531511</v>
      </c>
      <c r="P98" s="21"/>
      <c r="Q98" s="138">
        <v>894390</v>
      </c>
      <c r="R98" s="21"/>
      <c r="S98" s="135">
        <f>(Q98/$BJ98)</f>
        <v>207.13061602593794</v>
      </c>
      <c r="T98" s="21"/>
      <c r="U98" s="135">
        <f>IF(S$219,S98/S$219*100,0)</f>
        <v>181.86981225170641</v>
      </c>
      <c r="V98" s="21"/>
      <c r="W98" s="138">
        <v>1272064</v>
      </c>
      <c r="X98" s="21"/>
      <c r="Y98" s="135">
        <f>(W98/$BJ98)</f>
        <v>294.59564613246874</v>
      </c>
      <c r="Z98" s="21"/>
      <c r="AA98" s="135">
        <f>IF(Y$219,Y98/Y$219*100,0)</f>
        <v>147.89979893380377</v>
      </c>
      <c r="AB98" s="21"/>
      <c r="AC98" s="21"/>
      <c r="AD98" s="138">
        <v>559929</v>
      </c>
      <c r="AE98" s="21"/>
      <c r="AF98" s="135">
        <f>(AD98/$BJ98)</f>
        <v>129.67322834645668</v>
      </c>
      <c r="AG98" s="21"/>
      <c r="AH98" s="135">
        <f>IF(AF$219,AF98/AF$219*100,0)</f>
        <v>157.5945092096571</v>
      </c>
      <c r="AI98" s="21"/>
      <c r="AJ98" s="138">
        <v>5749</v>
      </c>
      <c r="AK98" s="21"/>
      <c r="AL98" s="135">
        <f>(AJ98/$BJ98)</f>
        <v>1.3314034275127373</v>
      </c>
      <c r="AM98" s="21"/>
      <c r="AN98" s="135">
        <f>IF(AL$219,AL98/AL$219*100,0)</f>
        <v>157.52349165989176</v>
      </c>
      <c r="AO98" s="21"/>
      <c r="AP98" s="138">
        <f>(E98+K98+Q98+W98+AD98+AJ98)</f>
        <v>9990310</v>
      </c>
      <c r="AQ98" s="21"/>
      <c r="AR98" s="138">
        <v>1813301</v>
      </c>
      <c r="AS98" s="21"/>
      <c r="AT98" s="143">
        <f>IF($AP98,AR98/$AP98*100,0)</f>
        <v>18.150597929393584</v>
      </c>
      <c r="AU98" s="21"/>
      <c r="AV98" s="138">
        <v>683684</v>
      </c>
      <c r="AW98" s="21"/>
      <c r="AX98" s="143">
        <f>IF($AP98,AV98/$AP98*100,0)</f>
        <v>6.8434713237126772</v>
      </c>
      <c r="AY98" s="21"/>
      <c r="AZ98" s="138">
        <v>29074</v>
      </c>
      <c r="BA98" s="21"/>
      <c r="BB98" s="143">
        <f>IF($AP98,AZ98/$AP98*100,0)</f>
        <v>0.29102200031830844</v>
      </c>
      <c r="BC98" s="21"/>
      <c r="BD98" s="138">
        <v>39772</v>
      </c>
      <c r="BE98" s="21"/>
      <c r="BF98" s="138">
        <v>0</v>
      </c>
      <c r="BG98" s="21"/>
      <c r="BH98" s="10">
        <v>9</v>
      </c>
      <c r="BI98" s="21"/>
      <c r="BJ98" s="27">
        <v>4318</v>
      </c>
      <c r="BK98" s="21"/>
      <c r="BL98" s="137">
        <f>IF(E98,BJ98,0)</f>
        <v>4318</v>
      </c>
      <c r="BM98" s="21"/>
      <c r="BN98" s="137">
        <f>IF(K98,BJ98,0)</f>
        <v>4318</v>
      </c>
      <c r="BO98" s="21"/>
      <c r="BP98" s="137">
        <f>IF(Q98,BJ98,0)</f>
        <v>4318</v>
      </c>
      <c r="BQ98" s="21"/>
      <c r="BR98" s="137">
        <f>IF(W98,BJ98,0)</f>
        <v>4318</v>
      </c>
      <c r="BS98" s="21"/>
      <c r="BT98" s="137">
        <f>IF(AD98,BJ98,0)</f>
        <v>4318</v>
      </c>
      <c r="BU98" s="21"/>
      <c r="BV98" s="137">
        <f>IF(AJ98,BJ98,0)</f>
        <v>4318</v>
      </c>
    </row>
    <row r="99" spans="1:74" ht="8.85" customHeight="1" x14ac:dyDescent="0.3">
      <c r="A99" s="10">
        <v>10</v>
      </c>
      <c r="B99" s="21"/>
      <c r="C99" s="10" t="s">
        <v>135</v>
      </c>
      <c r="D99" s="21"/>
      <c r="E99" s="138">
        <v>0</v>
      </c>
      <c r="F99" s="21"/>
      <c r="G99" s="135">
        <v>0</v>
      </c>
      <c r="H99" s="21"/>
      <c r="I99" s="135">
        <f>IF(G$219,G99/G$219*100,0)</f>
        <v>0</v>
      </c>
      <c r="J99" s="21"/>
      <c r="K99" s="138">
        <v>0</v>
      </c>
      <c r="L99" s="21"/>
      <c r="M99" s="135">
        <v>0</v>
      </c>
      <c r="N99" s="21"/>
      <c r="O99" s="135">
        <f>IF(M$219,M99/M$219*100,0)</f>
        <v>0</v>
      </c>
      <c r="P99" s="21"/>
      <c r="Q99" s="138">
        <v>0</v>
      </c>
      <c r="R99" s="21"/>
      <c r="S99" s="135">
        <v>0</v>
      </c>
      <c r="T99" s="21"/>
      <c r="U99" s="135">
        <f>IF(S$219,S99/S$219*100,0)</f>
        <v>0</v>
      </c>
      <c r="V99" s="21"/>
      <c r="W99" s="138">
        <v>0</v>
      </c>
      <c r="X99" s="21"/>
      <c r="Y99" s="135">
        <v>0</v>
      </c>
      <c r="Z99" s="21"/>
      <c r="AA99" s="135">
        <f>IF(Y$219,Y99/Y$219*100,0)</f>
        <v>0</v>
      </c>
      <c r="AB99" s="21"/>
      <c r="AC99" s="21"/>
      <c r="AD99" s="138">
        <v>0</v>
      </c>
      <c r="AE99" s="21"/>
      <c r="AF99" s="135">
        <v>0</v>
      </c>
      <c r="AG99" s="21"/>
      <c r="AH99" s="135">
        <f>IF(AF$219,AF99/AF$219*100,0)</f>
        <v>0</v>
      </c>
      <c r="AI99" s="21"/>
      <c r="AJ99" s="138">
        <v>0</v>
      </c>
      <c r="AK99" s="21"/>
      <c r="AL99" s="135">
        <v>0</v>
      </c>
      <c r="AM99" s="21"/>
      <c r="AN99" s="135">
        <f>IF(AL$219,AL99/AL$219*100,0)</f>
        <v>0</v>
      </c>
      <c r="AO99" s="21"/>
      <c r="AP99" s="138">
        <f>(E99+K99+Q99+W99+AD99+AJ99)</f>
        <v>0</v>
      </c>
      <c r="AQ99" s="21"/>
      <c r="AR99" s="138">
        <v>0</v>
      </c>
      <c r="AS99" s="21"/>
      <c r="AT99" s="143">
        <f>IF($AP99,AR99/$AP99*100,0)</f>
        <v>0</v>
      </c>
      <c r="AU99" s="21"/>
      <c r="AV99" s="138">
        <v>0</v>
      </c>
      <c r="AW99" s="21"/>
      <c r="AX99" s="143">
        <f>IF($AP99,AV99/$AP99*100,0)</f>
        <v>0</v>
      </c>
      <c r="AY99" s="21"/>
      <c r="AZ99" s="138">
        <v>0</v>
      </c>
      <c r="BA99" s="21"/>
      <c r="BB99" s="143">
        <f>IF($AP99,AZ99/$AP99*100,0)</f>
        <v>0</v>
      </c>
      <c r="BC99" s="21"/>
      <c r="BD99" s="138">
        <v>0</v>
      </c>
      <c r="BE99" s="21"/>
      <c r="BF99" s="138">
        <v>0</v>
      </c>
      <c r="BG99" s="21"/>
      <c r="BH99" s="10">
        <v>10</v>
      </c>
      <c r="BI99" s="21"/>
      <c r="BJ99" s="27">
        <v>0</v>
      </c>
      <c r="BK99" s="21"/>
      <c r="BL99" s="137">
        <f>IF(E99,BJ99,0)</f>
        <v>0</v>
      </c>
      <c r="BM99" s="21"/>
      <c r="BN99" s="137">
        <f>IF(K99,BJ99,0)</f>
        <v>0</v>
      </c>
      <c r="BO99" s="21"/>
      <c r="BP99" s="137">
        <f>IF(Q99,BJ99,0)</f>
        <v>0</v>
      </c>
      <c r="BQ99" s="21"/>
      <c r="BR99" s="137">
        <f>IF(W99,BJ99,0)</f>
        <v>0</v>
      </c>
      <c r="BS99" s="21"/>
      <c r="BT99" s="137">
        <f>IF(AD99,BJ99,0)</f>
        <v>0</v>
      </c>
      <c r="BU99" s="21"/>
      <c r="BV99" s="137">
        <f>IF(AJ99,BJ99,0)</f>
        <v>0</v>
      </c>
    </row>
    <row r="100" spans="1:7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Q100" s="21"/>
      <c r="AR100" s="21"/>
      <c r="AS100" s="21"/>
      <c r="AT100" s="21"/>
      <c r="AU100" s="21"/>
      <c r="AV100" s="21"/>
      <c r="AW100" s="21"/>
      <c r="AX100" s="21"/>
      <c r="AY100" s="21"/>
      <c r="AZ100" s="21"/>
      <c r="BA100" s="21"/>
      <c r="BB100" s="21"/>
      <c r="BC100" s="21"/>
      <c r="BD100" s="21"/>
      <c r="BE100" s="21"/>
      <c r="BG100" s="21"/>
      <c r="BH100" s="29"/>
      <c r="BI100" s="21"/>
      <c r="BJ100" s="27"/>
      <c r="BK100" s="21"/>
      <c r="BL100" s="21"/>
      <c r="BM100" s="21"/>
      <c r="BN100" s="21"/>
      <c r="BO100" s="21"/>
      <c r="BP100" s="21"/>
      <c r="BQ100" s="21"/>
      <c r="BR100" s="21"/>
      <c r="BS100" s="21"/>
      <c r="BT100" s="21"/>
      <c r="BU100" s="21"/>
      <c r="BV100" s="21"/>
    </row>
    <row r="101" spans="1:74" ht="8.85" customHeight="1" x14ac:dyDescent="0.3">
      <c r="A101" s="10">
        <v>11</v>
      </c>
      <c r="B101" s="21"/>
      <c r="C101" s="10" t="s">
        <v>136</v>
      </c>
      <c r="D101" s="21"/>
      <c r="E101" s="138">
        <v>5483142</v>
      </c>
      <c r="F101" s="21"/>
      <c r="G101" s="135">
        <f>(E101/$BJ101)</f>
        <v>861.58736643620364</v>
      </c>
      <c r="H101" s="21"/>
      <c r="I101" s="135">
        <f>IF(G$219,G101/G$219*100,0)</f>
        <v>53.639131214235128</v>
      </c>
      <c r="J101" s="21"/>
      <c r="K101" s="138">
        <v>649092</v>
      </c>
      <c r="L101" s="21"/>
      <c r="M101" s="135">
        <f>(K101/$BJ101)</f>
        <v>101.99434318038969</v>
      </c>
      <c r="N101" s="21"/>
      <c r="O101" s="135">
        <f>IF(M$219,M101/M$219*100,0)</f>
        <v>114.24815544274469</v>
      </c>
      <c r="P101" s="21"/>
      <c r="Q101" s="138">
        <v>515731</v>
      </c>
      <c r="R101" s="21"/>
      <c r="S101" s="135">
        <f>(Q101/$BJ101)</f>
        <v>81.038812067881835</v>
      </c>
      <c r="T101" s="21"/>
      <c r="U101" s="135">
        <f>IF(S$219,S101/S$219*100,0)</f>
        <v>71.155649602477681</v>
      </c>
      <c r="V101" s="21"/>
      <c r="W101" s="138">
        <v>1183609</v>
      </c>
      <c r="X101" s="21"/>
      <c r="Y101" s="135">
        <f>(W101/$BJ101)</f>
        <v>185.98507228158391</v>
      </c>
      <c r="Z101" s="21"/>
      <c r="AA101" s="135">
        <f>IF(Y$219,Y101/Y$219*100,0)</f>
        <v>93.372577484618589</v>
      </c>
      <c r="AB101" s="21"/>
      <c r="AC101" s="21"/>
      <c r="AD101" s="138">
        <v>246035</v>
      </c>
      <c r="AE101" s="21"/>
      <c r="AF101" s="135">
        <f>(AD101/$BJ101)</f>
        <v>38.660433689503456</v>
      </c>
      <c r="AG101" s="21"/>
      <c r="AH101" s="135">
        <f>IF(AF$219,AF101/AF$219*100,0)</f>
        <v>46.984810595226243</v>
      </c>
      <c r="AI101" s="21"/>
      <c r="AJ101" s="138">
        <v>9877</v>
      </c>
      <c r="AK101" s="21"/>
      <c r="AL101" s="135">
        <f>(AJ101/$BJ101)</f>
        <v>1.5520113136392206</v>
      </c>
      <c r="AM101" s="21"/>
      <c r="AN101" s="135">
        <f>IF(AL$219,AL101/AL$219*100,0)</f>
        <v>183.62446435700389</v>
      </c>
      <c r="AO101" s="21"/>
      <c r="AP101" s="138">
        <f>(E101+K101+Q101+W101+AD101+AJ101)</f>
        <v>8087486</v>
      </c>
      <c r="AQ101" s="21"/>
      <c r="AR101" s="138">
        <v>4758967</v>
      </c>
      <c r="AS101" s="21"/>
      <c r="AT101" s="143">
        <f>IF($AP101,AR101/$AP101*100,0)</f>
        <v>58.843588724604899</v>
      </c>
      <c r="AU101" s="21"/>
      <c r="AV101" s="138">
        <v>594571</v>
      </c>
      <c r="AW101" s="21"/>
      <c r="AX101" s="143">
        <f>IF($AP101,AV101/$AP101*100,0)</f>
        <v>7.3517407016222354</v>
      </c>
      <c r="AY101" s="21"/>
      <c r="AZ101" s="138">
        <v>0</v>
      </c>
      <c r="BA101" s="21"/>
      <c r="BB101" s="143">
        <f>IF($AP101,AZ101/$AP101*100,0)</f>
        <v>0</v>
      </c>
      <c r="BC101" s="21"/>
      <c r="BD101" s="138">
        <v>134137</v>
      </c>
      <c r="BE101" s="21"/>
      <c r="BF101" s="138">
        <v>0</v>
      </c>
      <c r="BG101" s="21"/>
      <c r="BH101" s="10">
        <v>11</v>
      </c>
      <c r="BI101" s="21"/>
      <c r="BJ101" s="27">
        <v>6364</v>
      </c>
      <c r="BK101" s="21"/>
      <c r="BL101" s="137">
        <f>IF(E101,BJ101,0)</f>
        <v>6364</v>
      </c>
      <c r="BM101" s="21"/>
      <c r="BN101" s="137">
        <f>IF(K101,BJ101,0)</f>
        <v>6364</v>
      </c>
      <c r="BO101" s="21"/>
      <c r="BP101" s="137">
        <f>IF(Q101,BJ101,0)</f>
        <v>6364</v>
      </c>
      <c r="BQ101" s="21"/>
      <c r="BR101" s="137">
        <f>IF(W101,BJ101,0)</f>
        <v>6364</v>
      </c>
      <c r="BS101" s="21"/>
      <c r="BT101" s="137">
        <f>IF(AD101,BJ101,0)</f>
        <v>6364</v>
      </c>
      <c r="BU101" s="21"/>
      <c r="BV101" s="137">
        <f>IF(AJ101,BJ101,0)</f>
        <v>6364</v>
      </c>
    </row>
    <row r="102" spans="1:74" ht="8.85" customHeight="1" x14ac:dyDescent="0.3">
      <c r="A102" s="10">
        <v>12</v>
      </c>
      <c r="B102" s="21"/>
      <c r="C102" s="10" t="s">
        <v>137</v>
      </c>
      <c r="D102" s="21"/>
      <c r="E102" s="138">
        <v>40955024</v>
      </c>
      <c r="F102" s="21"/>
      <c r="G102" s="135">
        <f>(E102/$BJ102)</f>
        <v>1222.7570311100496</v>
      </c>
      <c r="H102" s="21"/>
      <c r="I102" s="135">
        <f>IF(G$219,G102/G$219*100,0)</f>
        <v>76.124171952673336</v>
      </c>
      <c r="J102" s="21"/>
      <c r="K102" s="138">
        <v>2600292</v>
      </c>
      <c r="L102" s="21"/>
      <c r="M102" s="135">
        <f>(K102/$BJ102)</f>
        <v>77.634561413984599</v>
      </c>
      <c r="N102" s="21"/>
      <c r="O102" s="135">
        <f>IF(M$219,M102/M$219*100,0)</f>
        <v>86.961738892393484</v>
      </c>
      <c r="P102" s="21"/>
      <c r="Q102" s="138">
        <v>3191215</v>
      </c>
      <c r="R102" s="21"/>
      <c r="S102" s="135">
        <f>(Q102/$BJ102)</f>
        <v>95.277213829342571</v>
      </c>
      <c r="T102" s="21"/>
      <c r="U102" s="135">
        <f>IF(S$219,S102/S$219*100,0)</f>
        <v>83.657594050887738</v>
      </c>
      <c r="V102" s="21"/>
      <c r="W102" s="138">
        <v>5379974</v>
      </c>
      <c r="X102" s="21"/>
      <c r="Y102" s="135">
        <f>(W102/$BJ102)</f>
        <v>160.62500746402341</v>
      </c>
      <c r="Z102" s="21"/>
      <c r="AA102" s="135">
        <f>IF(Y$219,Y102/Y$219*100,0)</f>
        <v>80.640724394777422</v>
      </c>
      <c r="AB102" s="21"/>
      <c r="AC102" s="21"/>
      <c r="AD102" s="138">
        <v>1697651</v>
      </c>
      <c r="AE102" s="21"/>
      <c r="AF102" s="135">
        <f>(AD102/$BJ102)</f>
        <v>50.685227204872511</v>
      </c>
      <c r="AG102" s="21"/>
      <c r="AH102" s="135">
        <f>IF(AF$219,AF102/AF$219*100,0)</f>
        <v>61.598786483440762</v>
      </c>
      <c r="AI102" s="21"/>
      <c r="AJ102" s="138">
        <v>42140</v>
      </c>
      <c r="AK102" s="21"/>
      <c r="AL102" s="135">
        <f>(AJ102/$BJ102)</f>
        <v>1.2581357855138233</v>
      </c>
      <c r="AM102" s="21"/>
      <c r="AN102" s="135">
        <f>IF(AL$219,AL102/AL$219*100,0)</f>
        <v>148.85491341015953</v>
      </c>
      <c r="AO102" s="21"/>
      <c r="AP102" s="138">
        <f>(E102+K102+Q102+W102+AD102+AJ102)</f>
        <v>53866296</v>
      </c>
      <c r="AQ102" s="21"/>
      <c r="AR102" s="138">
        <v>27016068</v>
      </c>
      <c r="AS102" s="21"/>
      <c r="AT102" s="143">
        <f>IF($AP102,AR102/$AP102*100,0)</f>
        <v>50.153936702831771</v>
      </c>
      <c r="AU102" s="21"/>
      <c r="AV102" s="138">
        <v>2549060</v>
      </c>
      <c r="AW102" s="21"/>
      <c r="AX102" s="143">
        <f>IF($AP102,AV102/$AP102*100,0)</f>
        <v>4.732198404731597</v>
      </c>
      <c r="AY102" s="21"/>
      <c r="AZ102" s="138">
        <v>0</v>
      </c>
      <c r="BA102" s="21"/>
      <c r="BB102" s="143">
        <f>IF($AP102,AZ102/$AP102*100,0)</f>
        <v>0</v>
      </c>
      <c r="BC102" s="21"/>
      <c r="BD102" s="138">
        <v>922796</v>
      </c>
      <c r="BE102" s="21"/>
      <c r="BF102" s="138">
        <v>0</v>
      </c>
      <c r="BG102" s="21"/>
      <c r="BH102" s="10">
        <v>12</v>
      </c>
      <c r="BI102" s="21"/>
      <c r="BJ102" s="27">
        <v>33494</v>
      </c>
      <c r="BK102" s="21"/>
      <c r="BL102" s="137">
        <f>IF(E102,BJ102,0)</f>
        <v>33494</v>
      </c>
      <c r="BM102" s="21"/>
      <c r="BN102" s="137">
        <f>IF(K102,BJ102,0)</f>
        <v>33494</v>
      </c>
      <c r="BO102" s="21"/>
      <c r="BP102" s="137">
        <f>IF(Q102,BJ102,0)</f>
        <v>33494</v>
      </c>
      <c r="BQ102" s="21"/>
      <c r="BR102" s="137">
        <f>IF(W102,BJ102,0)</f>
        <v>33494</v>
      </c>
      <c r="BS102" s="21"/>
      <c r="BT102" s="137">
        <f>IF(AD102,BJ102,0)</f>
        <v>33494</v>
      </c>
      <c r="BU102" s="21"/>
      <c r="BV102" s="137">
        <f>IF(AJ102,BJ102,0)</f>
        <v>33494</v>
      </c>
    </row>
    <row r="103" spans="1:74" ht="8.85" customHeight="1" x14ac:dyDescent="0.3">
      <c r="A103" s="10">
        <v>13</v>
      </c>
      <c r="B103" s="21"/>
      <c r="C103" s="10" t="s">
        <v>138</v>
      </c>
      <c r="D103" s="21"/>
      <c r="E103" s="138">
        <v>16070067</v>
      </c>
      <c r="F103" s="21"/>
      <c r="G103" s="135">
        <f>(E103/$BJ103)</f>
        <v>986.37779278173332</v>
      </c>
      <c r="H103" s="21"/>
      <c r="I103" s="135">
        <f>IF(G$219,G103/G$219*100,0)</f>
        <v>61.408105451537665</v>
      </c>
      <c r="J103" s="21"/>
      <c r="K103" s="138">
        <v>959283</v>
      </c>
      <c r="L103" s="21"/>
      <c r="M103" s="135">
        <f>(K103/$BJ103)</f>
        <v>58.880616253375891</v>
      </c>
      <c r="N103" s="21"/>
      <c r="O103" s="135">
        <f>IF(M$219,M103/M$219*100,0)</f>
        <v>65.954655802653178</v>
      </c>
      <c r="P103" s="21"/>
      <c r="Q103" s="138">
        <v>1909365</v>
      </c>
      <c r="R103" s="21"/>
      <c r="S103" s="135">
        <f>(Q103/$BJ103)</f>
        <v>117.19647679842868</v>
      </c>
      <c r="T103" s="21"/>
      <c r="U103" s="135">
        <f>IF(S$219,S103/S$219*100,0)</f>
        <v>102.90367325138732</v>
      </c>
      <c r="V103" s="21"/>
      <c r="W103" s="138">
        <v>2258673</v>
      </c>
      <c r="X103" s="21"/>
      <c r="Y103" s="135">
        <f>(W103/$BJ103)</f>
        <v>138.63693837466241</v>
      </c>
      <c r="Z103" s="21"/>
      <c r="AA103" s="135">
        <f>IF(Y$219,Y103/Y$219*100,0)</f>
        <v>69.601759495083144</v>
      </c>
      <c r="AB103" s="21"/>
      <c r="AC103" s="21"/>
      <c r="AD103" s="138">
        <v>1204469</v>
      </c>
      <c r="AE103" s="21"/>
      <c r="AF103" s="135">
        <f>(AD103/$BJ103)</f>
        <v>73.93008838693838</v>
      </c>
      <c r="AG103" s="21"/>
      <c r="AH103" s="135">
        <f>IF(AF$219,AF103/AF$219*100,0)</f>
        <v>89.848738584940818</v>
      </c>
      <c r="AI103" s="21"/>
      <c r="AJ103" s="138">
        <v>9047</v>
      </c>
      <c r="AK103" s="21"/>
      <c r="AL103" s="135">
        <f>(AJ103/$BJ103)</f>
        <v>0.5553032163024797</v>
      </c>
      <c r="AM103" s="21"/>
      <c r="AN103" s="135">
        <f>IF(AL$219,AL103/AL$219*100,0)</f>
        <v>65.700072385533872</v>
      </c>
      <c r="AO103" s="21"/>
      <c r="AP103" s="138">
        <f>(E103+K103+Q103+W103+AD103+AJ103)</f>
        <v>22410904</v>
      </c>
      <c r="AQ103" s="21"/>
      <c r="AR103" s="138">
        <v>13031346</v>
      </c>
      <c r="AS103" s="21"/>
      <c r="AT103" s="143">
        <f>IF($AP103,AR103/$AP103*100,0)</f>
        <v>58.147346488120242</v>
      </c>
      <c r="AU103" s="21"/>
      <c r="AV103" s="138">
        <v>2987244</v>
      </c>
      <c r="AW103" s="21"/>
      <c r="AX103" s="143">
        <f>IF($AP103,AV103/$AP103*100,0)</f>
        <v>13.329422142007303</v>
      </c>
      <c r="AY103" s="21"/>
      <c r="AZ103" s="138">
        <v>32568</v>
      </c>
      <c r="BA103" s="21"/>
      <c r="BB103" s="143">
        <f>IF($AP103,AZ103/$AP103*100,0)</f>
        <v>0.14532211641261769</v>
      </c>
      <c r="BC103" s="21"/>
      <c r="BD103" s="138">
        <v>112604</v>
      </c>
      <c r="BE103" s="21"/>
      <c r="BF103" s="138">
        <v>0</v>
      </c>
      <c r="BG103" s="21"/>
      <c r="BH103" s="10">
        <v>13</v>
      </c>
      <c r="BI103" s="21"/>
      <c r="BJ103" s="27">
        <v>16292</v>
      </c>
      <c r="BK103" s="21"/>
      <c r="BL103" s="137">
        <f>IF(E103,BJ103,0)</f>
        <v>16292</v>
      </c>
      <c r="BM103" s="21"/>
      <c r="BN103" s="137">
        <f>IF(K103,BJ103,0)</f>
        <v>16292</v>
      </c>
      <c r="BO103" s="21"/>
      <c r="BP103" s="137">
        <f>IF(Q103,BJ103,0)</f>
        <v>16292</v>
      </c>
      <c r="BQ103" s="21"/>
      <c r="BR103" s="137">
        <f>IF(W103,BJ103,0)</f>
        <v>16292</v>
      </c>
      <c r="BS103" s="21"/>
      <c r="BT103" s="137">
        <f>IF(AD103,BJ103,0)</f>
        <v>16292</v>
      </c>
      <c r="BU103" s="21"/>
      <c r="BV103" s="137">
        <f>IF(AJ103,BJ103,0)</f>
        <v>16292</v>
      </c>
    </row>
    <row r="104" spans="1:74" ht="8.85" customHeight="1" x14ac:dyDescent="0.3">
      <c r="A104" s="10">
        <v>14</v>
      </c>
      <c r="B104" s="21"/>
      <c r="C104" s="10" t="s">
        <v>139</v>
      </c>
      <c r="D104" s="21"/>
      <c r="E104" s="138">
        <v>22679293</v>
      </c>
      <c r="F104" s="21"/>
      <c r="G104" s="135">
        <f>(E104/$BJ104)</f>
        <v>1065.0055412068562</v>
      </c>
      <c r="H104" s="21"/>
      <c r="I104" s="135">
        <f>IF(G$219,G104/G$219*100,0)</f>
        <v>66.303168075656728</v>
      </c>
      <c r="J104" s="21"/>
      <c r="K104" s="138">
        <v>2296111</v>
      </c>
      <c r="L104" s="21"/>
      <c r="M104" s="135">
        <f>(K104/$BJ104)</f>
        <v>107.82394928386945</v>
      </c>
      <c r="N104" s="21"/>
      <c r="O104" s="135">
        <f>IF(M$219,M104/M$219*100,0)</f>
        <v>120.77814253332664</v>
      </c>
      <c r="P104" s="21"/>
      <c r="Q104" s="138">
        <v>2807715</v>
      </c>
      <c r="R104" s="21"/>
      <c r="S104" s="135">
        <f>(Q104/$BJ104)</f>
        <v>131.84855599906081</v>
      </c>
      <c r="T104" s="21"/>
      <c r="U104" s="135">
        <f>IF(S$219,S104/S$219*100,0)</f>
        <v>115.76884472841513</v>
      </c>
      <c r="V104" s="21"/>
      <c r="W104" s="138">
        <v>4091781</v>
      </c>
      <c r="X104" s="21"/>
      <c r="Y104" s="135">
        <f>(W104/$BJ104)</f>
        <v>192.14749941300775</v>
      </c>
      <c r="Z104" s="21"/>
      <c r="AA104" s="135">
        <f>IF(Y$219,Y104/Y$219*100,0)</f>
        <v>96.466383335611965</v>
      </c>
      <c r="AB104" s="21"/>
      <c r="AC104" s="21"/>
      <c r="AD104" s="138">
        <v>2250268</v>
      </c>
      <c r="AE104" s="21"/>
      <c r="AF104" s="135">
        <f>(AD104/$BJ104)</f>
        <v>105.67119042028645</v>
      </c>
      <c r="AG104" s="21"/>
      <c r="AH104" s="135">
        <f>IF(AF$219,AF104/AF$219*100,0)</f>
        <v>128.4243448261486</v>
      </c>
      <c r="AI104" s="21"/>
      <c r="AJ104" s="138">
        <v>300000</v>
      </c>
      <c r="AK104" s="21"/>
      <c r="AL104" s="135">
        <f>(AJ104/$BJ104)</f>
        <v>14.08781404085466</v>
      </c>
      <c r="AM104" s="21"/>
      <c r="AN104" s="135">
        <f>IF(AL$219,AL104/AL$219*100,0)</f>
        <v>1666.7837949887244</v>
      </c>
      <c r="AO104" s="21"/>
      <c r="AP104" s="138">
        <f>(E104+K104+Q104+W104+AD104+AJ104)</f>
        <v>34425168</v>
      </c>
      <c r="AQ104" s="21"/>
      <c r="AR104" s="138">
        <v>19095824</v>
      </c>
      <c r="AS104" s="21"/>
      <c r="AT104" s="143">
        <f>IF($AP104,AR104/$AP104*100,0)</f>
        <v>55.470532489485599</v>
      </c>
      <c r="AU104" s="21"/>
      <c r="AV104" s="138">
        <v>4775705</v>
      </c>
      <c r="AW104" s="21"/>
      <c r="AX104" s="143">
        <f>IF($AP104,AV104/$AP104*100,0)</f>
        <v>13.872713707599043</v>
      </c>
      <c r="AY104" s="21"/>
      <c r="AZ104" s="138">
        <v>0</v>
      </c>
      <c r="BA104" s="21"/>
      <c r="BB104" s="143">
        <f>IF($AP104,AZ104/$AP104*100,0)</f>
        <v>0</v>
      </c>
      <c r="BC104" s="21"/>
      <c r="BD104" s="138">
        <v>209730</v>
      </c>
      <c r="BE104" s="21"/>
      <c r="BF104" s="138">
        <v>0</v>
      </c>
      <c r="BG104" s="21"/>
      <c r="BH104" s="10">
        <v>14</v>
      </c>
      <c r="BI104" s="21"/>
      <c r="BJ104" s="27">
        <v>21295</v>
      </c>
      <c r="BK104" s="21"/>
      <c r="BL104" s="137">
        <f>IF(E104,BJ104,0)</f>
        <v>21295</v>
      </c>
      <c r="BM104" s="21"/>
      <c r="BN104" s="137">
        <f>IF(K104,BJ104,0)</f>
        <v>21295</v>
      </c>
      <c r="BO104" s="21"/>
      <c r="BP104" s="137">
        <f>IF(Q104,BJ104,0)</f>
        <v>21295</v>
      </c>
      <c r="BQ104" s="21"/>
      <c r="BR104" s="137">
        <f>IF(W104,BJ104,0)</f>
        <v>21295</v>
      </c>
      <c r="BS104" s="21"/>
      <c r="BT104" s="137">
        <f>IF(AD104,BJ104,0)</f>
        <v>21295</v>
      </c>
      <c r="BU104" s="21"/>
      <c r="BV104" s="137">
        <f>IF(AJ104,BJ104,0)</f>
        <v>21295</v>
      </c>
    </row>
    <row r="105" spans="1:74" ht="8.85" customHeight="1" x14ac:dyDescent="0.3">
      <c r="A105" s="10">
        <v>15</v>
      </c>
      <c r="B105" s="21"/>
      <c r="C105" s="10" t="s">
        <v>140</v>
      </c>
      <c r="D105" s="21"/>
      <c r="E105" s="138">
        <v>18323707</v>
      </c>
      <c r="F105" s="21"/>
      <c r="G105" s="135">
        <f>(E105/$BJ105)</f>
        <v>1073.1307174231333</v>
      </c>
      <c r="H105" s="21"/>
      <c r="I105" s="135">
        <f>IF(G$219,G105/G$219*100,0)</f>
        <v>66.809010443107383</v>
      </c>
      <c r="J105" s="21"/>
      <c r="K105" s="138">
        <v>1183124</v>
      </c>
      <c r="L105" s="21"/>
      <c r="M105" s="135">
        <f>(K105/$BJ105)</f>
        <v>69.289838945827228</v>
      </c>
      <c r="N105" s="21"/>
      <c r="O105" s="135">
        <f>IF(M$219,M105/M$219*100,0)</f>
        <v>77.614464132434918</v>
      </c>
      <c r="P105" s="21"/>
      <c r="Q105" s="138">
        <v>2274191</v>
      </c>
      <c r="R105" s="21"/>
      <c r="S105" s="135">
        <f>(Q105/$BJ105)</f>
        <v>133.18834553440703</v>
      </c>
      <c r="T105" s="21"/>
      <c r="U105" s="135">
        <f>IF(S$219,S105/S$219*100,0)</f>
        <v>116.94523900525013</v>
      </c>
      <c r="V105" s="21"/>
      <c r="W105" s="138">
        <v>2270887</v>
      </c>
      <c r="X105" s="21"/>
      <c r="Y105" s="135">
        <f>(W105/$BJ105)</f>
        <v>132.99484626647146</v>
      </c>
      <c r="Z105" s="21"/>
      <c r="AA105" s="135">
        <f>IF(Y$219,Y105/Y$219*100,0)</f>
        <v>66.769184406745907</v>
      </c>
      <c r="AB105" s="21"/>
      <c r="AC105" s="21"/>
      <c r="AD105" s="138">
        <v>1065484</v>
      </c>
      <c r="AE105" s="21"/>
      <c r="AF105" s="135">
        <f>(AD105/$BJ105)</f>
        <v>62.400234260614937</v>
      </c>
      <c r="AG105" s="21"/>
      <c r="AH105" s="135">
        <f>IF(AF$219,AF105/AF$219*100,0)</f>
        <v>75.836272592791914</v>
      </c>
      <c r="AI105" s="21"/>
      <c r="AJ105" s="138">
        <v>53290</v>
      </c>
      <c r="AK105" s="21"/>
      <c r="AL105" s="135">
        <f>(AJ105/$BJ105)</f>
        <v>3.1209370424597362</v>
      </c>
      <c r="AM105" s="21"/>
      <c r="AN105" s="135">
        <f>IF(AL$219,AL105/AL$219*100,0)</f>
        <v>369.25013862806082</v>
      </c>
      <c r="AO105" s="21"/>
      <c r="AP105" s="138">
        <f>(E105+K105+Q105+W105+AD105+AJ105)</f>
        <v>25170683</v>
      </c>
      <c r="AQ105" s="21"/>
      <c r="AR105" s="138">
        <v>14868720</v>
      </c>
      <c r="AS105" s="21"/>
      <c r="AT105" s="143">
        <f>IF($AP105,AR105/$AP105*100,0)</f>
        <v>59.071579424364451</v>
      </c>
      <c r="AU105" s="21"/>
      <c r="AV105" s="138">
        <v>3101830</v>
      </c>
      <c r="AW105" s="21"/>
      <c r="AX105" s="143">
        <f>IF($AP105,AV105/$AP105*100,0)</f>
        <v>12.32318566802498</v>
      </c>
      <c r="AY105" s="21"/>
      <c r="AZ105" s="138">
        <v>0</v>
      </c>
      <c r="BA105" s="21"/>
      <c r="BB105" s="143">
        <f>IF($AP105,AZ105/$AP105*100,0)</f>
        <v>0</v>
      </c>
      <c r="BC105" s="21"/>
      <c r="BD105" s="138">
        <v>126486</v>
      </c>
      <c r="BE105" s="21"/>
      <c r="BF105" s="138">
        <v>0</v>
      </c>
      <c r="BG105" s="21"/>
      <c r="BH105" s="10">
        <v>15</v>
      </c>
      <c r="BI105" s="21"/>
      <c r="BJ105" s="27">
        <v>17075</v>
      </c>
      <c r="BK105" s="21"/>
      <c r="BL105" s="137">
        <f>IF(E105,BJ105,0)</f>
        <v>17075</v>
      </c>
      <c r="BM105" s="21"/>
      <c r="BN105" s="137">
        <f>IF(K105,BJ105,0)</f>
        <v>17075</v>
      </c>
      <c r="BO105" s="21"/>
      <c r="BP105" s="137">
        <f>IF(Q105,BJ105,0)</f>
        <v>17075</v>
      </c>
      <c r="BQ105" s="21"/>
      <c r="BR105" s="137">
        <f>IF(W105,BJ105,0)</f>
        <v>17075</v>
      </c>
      <c r="BS105" s="21"/>
      <c r="BT105" s="137">
        <f>IF(AD105,BJ105,0)</f>
        <v>17075</v>
      </c>
      <c r="BU105" s="21"/>
      <c r="BV105" s="137">
        <f>IF(AJ105,BJ105,0)</f>
        <v>17075</v>
      </c>
    </row>
    <row r="106" spans="1:7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Q106" s="21"/>
      <c r="AR106" s="21"/>
      <c r="AS106" s="21"/>
      <c r="AT106" s="21"/>
      <c r="AU106" s="21"/>
      <c r="AV106" s="21"/>
      <c r="AW106" s="21"/>
      <c r="AX106" s="21"/>
      <c r="AY106" s="21"/>
      <c r="AZ106" s="21"/>
      <c r="BA106" s="21"/>
      <c r="BB106" s="21"/>
      <c r="BC106" s="21"/>
      <c r="BD106" s="21"/>
      <c r="BE106" s="21"/>
      <c r="BG106" s="21"/>
      <c r="BH106" s="29"/>
      <c r="BI106" s="21"/>
      <c r="BJ106" s="27"/>
      <c r="BK106" s="21"/>
      <c r="BL106" s="21"/>
      <c r="BM106" s="21"/>
      <c r="BN106" s="21"/>
      <c r="BO106" s="21"/>
      <c r="BP106" s="21"/>
      <c r="BQ106" s="21"/>
      <c r="BR106" s="21"/>
      <c r="BS106" s="21"/>
      <c r="BT106" s="21"/>
      <c r="BU106" s="21"/>
      <c r="BV106" s="21"/>
    </row>
    <row r="107" spans="1:74" ht="8.85" customHeight="1" x14ac:dyDescent="0.3">
      <c r="A107" s="10">
        <v>16</v>
      </c>
      <c r="B107" s="21"/>
      <c r="C107" s="10" t="s">
        <v>141</v>
      </c>
      <c r="D107" s="21"/>
      <c r="E107" s="138">
        <v>65240510</v>
      </c>
      <c r="F107" s="21"/>
      <c r="G107" s="135">
        <f>(E107/$BJ107)</f>
        <v>1175.9284426820475</v>
      </c>
      <c r="H107" s="21"/>
      <c r="I107" s="135">
        <f>IF(G$219,G107/G$219*100,0)</f>
        <v>73.208803300441588</v>
      </c>
      <c r="J107" s="21"/>
      <c r="K107" s="138">
        <v>4406136</v>
      </c>
      <c r="L107" s="21"/>
      <c r="M107" s="135">
        <f>(K107/$BJ107)</f>
        <v>79.418457101658248</v>
      </c>
      <c r="N107" s="21"/>
      <c r="O107" s="135">
        <f>IF(M$219,M107/M$219*100,0)</f>
        <v>88.959955513667495</v>
      </c>
      <c r="P107" s="21"/>
      <c r="Q107" s="138">
        <v>5069528</v>
      </c>
      <c r="R107" s="21"/>
      <c r="S107" s="135">
        <f>(Q107/$BJ107)</f>
        <v>91.375775054073543</v>
      </c>
      <c r="T107" s="21"/>
      <c r="U107" s="135">
        <f>IF(S$219,S107/S$219*100,0)</f>
        <v>80.231958810750896</v>
      </c>
      <c r="V107" s="21"/>
      <c r="W107" s="138">
        <v>9181440</v>
      </c>
      <c r="X107" s="21"/>
      <c r="Y107" s="135">
        <f>(W107/$BJ107)</f>
        <v>165.49098774333092</v>
      </c>
      <c r="Z107" s="21"/>
      <c r="AA107" s="135">
        <f>IF(Y$219,Y107/Y$219*100,0)</f>
        <v>83.083657664068923</v>
      </c>
      <c r="AB107" s="21"/>
      <c r="AC107" s="21"/>
      <c r="AD107" s="138">
        <v>3599045</v>
      </c>
      <c r="AE107" s="21"/>
      <c r="AF107" s="135">
        <f>(AD107/$BJ107)</f>
        <v>64.87103460706561</v>
      </c>
      <c r="AG107" s="21"/>
      <c r="AH107" s="135">
        <f>IF(AF$219,AF107/AF$219*100,0)</f>
        <v>78.839086457451785</v>
      </c>
      <c r="AI107" s="21"/>
      <c r="AJ107" s="138">
        <v>0</v>
      </c>
      <c r="AK107" s="21"/>
      <c r="AL107" s="135">
        <f>(AJ107/$BJ107)</f>
        <v>0</v>
      </c>
      <c r="AM107" s="21"/>
      <c r="AN107" s="135">
        <f>IF(AL$219,AL107/AL$219*100,0)</f>
        <v>0</v>
      </c>
      <c r="AO107" s="21"/>
      <c r="AP107" s="138">
        <f>(E107+K107+Q107+W107+AD107+AJ107)</f>
        <v>87496659</v>
      </c>
      <c r="AQ107" s="21"/>
      <c r="AR107" s="138">
        <v>51211551</v>
      </c>
      <c r="AS107" s="21"/>
      <c r="AT107" s="143">
        <f>IF($AP107,AR107/$AP107*100,0)</f>
        <v>58.529721689144722</v>
      </c>
      <c r="AU107" s="21"/>
      <c r="AV107" s="138">
        <v>7104245</v>
      </c>
      <c r="AW107" s="21"/>
      <c r="AX107" s="143">
        <f>IF($AP107,AV107/$AP107*100,0)</f>
        <v>8.1194471665483832</v>
      </c>
      <c r="AY107" s="21"/>
      <c r="AZ107" s="138">
        <v>0</v>
      </c>
      <c r="BA107" s="21"/>
      <c r="BB107" s="143">
        <f>IF($AP107,AZ107/$AP107*100,0)</f>
        <v>0</v>
      </c>
      <c r="BC107" s="21"/>
      <c r="BD107" s="138">
        <v>1726694</v>
      </c>
      <c r="BE107" s="21"/>
      <c r="BF107" s="138">
        <v>0</v>
      </c>
      <c r="BG107" s="21"/>
      <c r="BH107" s="10">
        <v>16</v>
      </c>
      <c r="BI107" s="21"/>
      <c r="BJ107" s="27">
        <v>55480</v>
      </c>
      <c r="BK107" s="21"/>
      <c r="BL107" s="137">
        <f>IF(E107,BJ107,0)</f>
        <v>55480</v>
      </c>
      <c r="BM107" s="21"/>
      <c r="BN107" s="137">
        <f>IF(K107,BJ107,0)</f>
        <v>55480</v>
      </c>
      <c r="BO107" s="21"/>
      <c r="BP107" s="137">
        <f>IF(Q107,BJ107,0)</f>
        <v>55480</v>
      </c>
      <c r="BQ107" s="21"/>
      <c r="BR107" s="137">
        <f>IF(W107,BJ107,0)</f>
        <v>55480</v>
      </c>
      <c r="BS107" s="21"/>
      <c r="BT107" s="137">
        <f>IF(AD107,BJ107,0)</f>
        <v>55480</v>
      </c>
      <c r="BU107" s="21"/>
      <c r="BV107" s="137">
        <f>IF(AJ107,BJ107,0)</f>
        <v>0</v>
      </c>
    </row>
    <row r="108" spans="1:74" ht="8.85" customHeight="1" x14ac:dyDescent="0.3">
      <c r="A108" s="10">
        <v>17</v>
      </c>
      <c r="B108" s="21"/>
      <c r="C108" s="10" t="s">
        <v>142</v>
      </c>
      <c r="D108" s="21"/>
      <c r="E108" s="138">
        <v>34098249</v>
      </c>
      <c r="F108" s="21"/>
      <c r="G108" s="135">
        <f>(E108/$BJ108)</f>
        <v>1124.6866218088264</v>
      </c>
      <c r="H108" s="21"/>
      <c r="I108" s="135">
        <f>IF(G$219,G108/G$219*100,0)</f>
        <v>70.018683690350286</v>
      </c>
      <c r="J108" s="21"/>
      <c r="K108" s="138">
        <v>1653725</v>
      </c>
      <c r="L108" s="21"/>
      <c r="M108" s="135">
        <f>(K108/$BJ108)</f>
        <v>54.545979286232601</v>
      </c>
      <c r="N108" s="21"/>
      <c r="O108" s="135">
        <f>IF(M$219,M108/M$219*100,0)</f>
        <v>61.099246545943828</v>
      </c>
      <c r="P108" s="21"/>
      <c r="Q108" s="138">
        <v>4046478</v>
      </c>
      <c r="R108" s="21"/>
      <c r="S108" s="135">
        <f>(Q108/$BJ108)</f>
        <v>133.467840886602</v>
      </c>
      <c r="T108" s="21"/>
      <c r="U108" s="135">
        <f>IF(S$219,S108/S$219*100,0)</f>
        <v>117.19064824606733</v>
      </c>
      <c r="V108" s="21"/>
      <c r="W108" s="138">
        <v>3928526</v>
      </c>
      <c r="X108" s="21"/>
      <c r="Y108" s="135">
        <f>(W108/$BJ108)</f>
        <v>129.5773467906854</v>
      </c>
      <c r="Z108" s="21"/>
      <c r="AA108" s="135">
        <f>IF(Y$219,Y108/Y$219*100,0)</f>
        <v>65.053451360583182</v>
      </c>
      <c r="AB108" s="21"/>
      <c r="AC108" s="21"/>
      <c r="AD108" s="138">
        <v>2086080</v>
      </c>
      <c r="AE108" s="21"/>
      <c r="AF108" s="135">
        <f>(AD108/$BJ108)</f>
        <v>68.806649515139526</v>
      </c>
      <c r="AG108" s="21"/>
      <c r="AH108" s="135">
        <f>IF(AF$219,AF108/AF$219*100,0)</f>
        <v>83.62211922207922</v>
      </c>
      <c r="AI108" s="21"/>
      <c r="AJ108" s="138">
        <v>7237</v>
      </c>
      <c r="AK108" s="21"/>
      <c r="AL108" s="135">
        <f>(AJ108/$BJ108)</f>
        <v>0.238703080678145</v>
      </c>
      <c r="AM108" s="21"/>
      <c r="AN108" s="135">
        <f>IF(AL$219,AL108/AL$219*100,0)</f>
        <v>28.241885187752018</v>
      </c>
      <c r="AO108" s="21"/>
      <c r="AP108" s="138">
        <f>(E108+K108+Q108+W108+AD108+AJ108)</f>
        <v>45820295</v>
      </c>
      <c r="AQ108" s="21"/>
      <c r="AR108" s="138">
        <v>27380992</v>
      </c>
      <c r="AS108" s="21"/>
      <c r="AT108" s="143">
        <f>IF($AP108,AR108/$AP108*100,0)</f>
        <v>59.757345516871943</v>
      </c>
      <c r="AU108" s="21"/>
      <c r="AV108" s="138">
        <v>3456361</v>
      </c>
      <c r="AW108" s="21"/>
      <c r="AX108" s="143">
        <f>IF($AP108,AV108/$AP108*100,0)</f>
        <v>7.543297135035905</v>
      </c>
      <c r="AY108" s="21"/>
      <c r="AZ108" s="138">
        <v>63229</v>
      </c>
      <c r="BA108" s="21"/>
      <c r="BB108" s="143">
        <f>IF($AP108,AZ108/$AP108*100,0)</f>
        <v>0.13799343718760432</v>
      </c>
      <c r="BC108" s="21"/>
      <c r="BD108" s="138">
        <v>623110</v>
      </c>
      <c r="BE108" s="21"/>
      <c r="BF108" s="138">
        <v>0</v>
      </c>
      <c r="BG108" s="21"/>
      <c r="BH108" s="10">
        <v>17</v>
      </c>
      <c r="BI108" s="21"/>
      <c r="BJ108" s="27">
        <v>30318</v>
      </c>
      <c r="BK108" s="21"/>
      <c r="BL108" s="137">
        <f>IF(E108,BJ108,0)</f>
        <v>30318</v>
      </c>
      <c r="BM108" s="21"/>
      <c r="BN108" s="137">
        <f>IF(K108,BJ108,0)</f>
        <v>30318</v>
      </c>
      <c r="BO108" s="21"/>
      <c r="BP108" s="137">
        <f>IF(Q108,BJ108,0)</f>
        <v>30318</v>
      </c>
      <c r="BQ108" s="21"/>
      <c r="BR108" s="137">
        <f>IF(W108,BJ108,0)</f>
        <v>30318</v>
      </c>
      <c r="BS108" s="21"/>
      <c r="BT108" s="137">
        <f>IF(AD108,BJ108,0)</f>
        <v>30318</v>
      </c>
      <c r="BU108" s="21"/>
      <c r="BV108" s="137">
        <f>IF(AJ108,BJ108,0)</f>
        <v>30318</v>
      </c>
    </row>
    <row r="109" spans="1:74" ht="8.85" customHeight="1" x14ac:dyDescent="0.3">
      <c r="A109" s="10">
        <v>18</v>
      </c>
      <c r="B109" s="21"/>
      <c r="C109" s="10" t="s">
        <v>143</v>
      </c>
      <c r="D109" s="21"/>
      <c r="E109" s="138">
        <v>33784857</v>
      </c>
      <c r="F109" s="21"/>
      <c r="G109" s="135">
        <f>(E109/$BJ109)</f>
        <v>1159.5173490750592</v>
      </c>
      <c r="H109" s="21"/>
      <c r="I109" s="135">
        <f>IF(G$219,G109/G$219*100,0)</f>
        <v>72.187111435349081</v>
      </c>
      <c r="J109" s="21"/>
      <c r="K109" s="138">
        <v>1794686</v>
      </c>
      <c r="L109" s="21"/>
      <c r="M109" s="135">
        <f>(K109/$BJ109)</f>
        <v>61.594742080516184</v>
      </c>
      <c r="N109" s="21"/>
      <c r="O109" s="135">
        <f>IF(M$219,M109/M$219*100,0)</f>
        <v>68.994862344714733</v>
      </c>
      <c r="P109" s="21"/>
      <c r="Q109" s="138">
        <v>2459373</v>
      </c>
      <c r="R109" s="21"/>
      <c r="S109" s="135">
        <f>(Q109/$BJ109)</f>
        <v>84.407214195009786</v>
      </c>
      <c r="T109" s="21"/>
      <c r="U109" s="135">
        <f>IF(S$219,S109/S$219*100,0)</f>
        <v>74.113255166554666</v>
      </c>
      <c r="V109" s="21"/>
      <c r="W109" s="138">
        <v>4124385</v>
      </c>
      <c r="X109" s="21"/>
      <c r="Y109" s="135">
        <f>(W109/$BJ109)</f>
        <v>141.55146377458215</v>
      </c>
      <c r="Z109" s="21"/>
      <c r="AA109" s="135">
        <f>IF(Y$219,Y109/Y$219*100,0)</f>
        <v>71.064977727581265</v>
      </c>
      <c r="AB109" s="21"/>
      <c r="AC109" s="21"/>
      <c r="AD109" s="138">
        <v>2912465</v>
      </c>
      <c r="AE109" s="21"/>
      <c r="AF109" s="135">
        <f>(AD109/$BJ109)</f>
        <v>99.95761403027079</v>
      </c>
      <c r="AG109" s="21"/>
      <c r="AH109" s="135">
        <f>IF(AF$219,AF109/AF$219*100,0)</f>
        <v>121.48051934653097</v>
      </c>
      <c r="AI109" s="21"/>
      <c r="AJ109" s="138">
        <v>45244</v>
      </c>
      <c r="AK109" s="21"/>
      <c r="AL109" s="135">
        <f>(AJ109/$BJ109)</f>
        <v>1.5528022788893847</v>
      </c>
      <c r="AM109" s="21"/>
      <c r="AN109" s="135">
        <f>IF(AL$219,AL109/AL$219*100,0)</f>
        <v>183.71804651656032</v>
      </c>
      <c r="AO109" s="21"/>
      <c r="AP109" s="138">
        <f>(E109+K109+Q109+W109+AD109+AJ109)</f>
        <v>45121010</v>
      </c>
      <c r="AQ109" s="21"/>
      <c r="AR109" s="138">
        <v>28342429</v>
      </c>
      <c r="AS109" s="21"/>
      <c r="AT109" s="143">
        <f>IF($AP109,AR109/$AP109*100,0)</f>
        <v>62.814261028288158</v>
      </c>
      <c r="AU109" s="21"/>
      <c r="AV109" s="138">
        <v>4849024</v>
      </c>
      <c r="AW109" s="21"/>
      <c r="AX109" s="143">
        <f>IF($AP109,AV109/$AP109*100,0)</f>
        <v>10.746709792178855</v>
      </c>
      <c r="AY109" s="21"/>
      <c r="AZ109" s="138">
        <v>0</v>
      </c>
      <c r="BA109" s="21"/>
      <c r="BB109" s="143">
        <f>IF($AP109,AZ109/$AP109*100,0)</f>
        <v>0</v>
      </c>
      <c r="BC109" s="21"/>
      <c r="BD109" s="138">
        <v>1119477</v>
      </c>
      <c r="BE109" s="21"/>
      <c r="BF109" s="138">
        <v>3442</v>
      </c>
      <c r="BG109" s="21"/>
      <c r="BH109" s="10">
        <v>18</v>
      </c>
      <c r="BI109" s="21"/>
      <c r="BJ109" s="27">
        <v>29137</v>
      </c>
      <c r="BK109" s="21"/>
      <c r="BL109" s="137">
        <f>IF(E109,BJ109,0)</f>
        <v>29137</v>
      </c>
      <c r="BM109" s="21"/>
      <c r="BN109" s="137">
        <f>IF(K109,BJ109,0)</f>
        <v>29137</v>
      </c>
      <c r="BO109" s="21"/>
      <c r="BP109" s="137">
        <f>IF(Q109,BJ109,0)</f>
        <v>29137</v>
      </c>
      <c r="BQ109" s="21"/>
      <c r="BR109" s="137">
        <f>IF(W109,BJ109,0)</f>
        <v>29137</v>
      </c>
      <c r="BS109" s="21"/>
      <c r="BT109" s="137">
        <f>IF(AD109,BJ109,0)</f>
        <v>29137</v>
      </c>
      <c r="BU109" s="21"/>
      <c r="BV109" s="137">
        <f>IF(AJ109,BJ109,0)</f>
        <v>29137</v>
      </c>
    </row>
    <row r="110" spans="1:74" ht="8.85" customHeight="1" x14ac:dyDescent="0.3">
      <c r="A110" s="10">
        <v>19</v>
      </c>
      <c r="B110" s="21"/>
      <c r="C110" s="10" t="s">
        <v>144</v>
      </c>
      <c r="D110" s="21"/>
      <c r="E110" s="138">
        <v>6704242</v>
      </c>
      <c r="F110" s="21"/>
      <c r="G110" s="135">
        <f>(E110/$BJ110)</f>
        <v>955.56470923603194</v>
      </c>
      <c r="H110" s="21"/>
      <c r="I110" s="135">
        <f>IF(G$219,G110/G$219*100,0)</f>
        <v>59.489800824742233</v>
      </c>
      <c r="J110" s="21"/>
      <c r="K110" s="138">
        <v>977248</v>
      </c>
      <c r="L110" s="21"/>
      <c r="M110" s="135">
        <f>(K110/$BJ110)</f>
        <v>139.28848346636261</v>
      </c>
      <c r="N110" s="21"/>
      <c r="O110" s="135">
        <f>IF(M$219,M110/M$219*100,0)</f>
        <v>156.02289121372397</v>
      </c>
      <c r="P110" s="21"/>
      <c r="Q110" s="138">
        <v>1078649</v>
      </c>
      <c r="R110" s="21"/>
      <c r="S110" s="135">
        <f>(Q110/$BJ110)</f>
        <v>153.74130558722919</v>
      </c>
      <c r="T110" s="21"/>
      <c r="U110" s="135">
        <f>IF(S$219,S110/S$219*100,0)</f>
        <v>134.99164401162304</v>
      </c>
      <c r="V110" s="21"/>
      <c r="W110" s="138">
        <v>1634066</v>
      </c>
      <c r="X110" s="21"/>
      <c r="Y110" s="135">
        <f>(W110/$BJ110)</f>
        <v>232.90564424173317</v>
      </c>
      <c r="Z110" s="21"/>
      <c r="AA110" s="135">
        <f>IF(Y$219,Y110/Y$219*100,0)</f>
        <v>116.92874082195688</v>
      </c>
      <c r="AB110" s="21"/>
      <c r="AC110" s="21"/>
      <c r="AD110" s="138">
        <v>339699</v>
      </c>
      <c r="AE110" s="21"/>
      <c r="AF110" s="135">
        <f>(AD110/$BJ110)</f>
        <v>48.417759407069553</v>
      </c>
      <c r="AG110" s="21"/>
      <c r="AH110" s="135">
        <f>IF(AF$219,AF110/AF$219*100,0)</f>
        <v>58.843086796619289</v>
      </c>
      <c r="AI110" s="21"/>
      <c r="AJ110" s="138">
        <v>1229</v>
      </c>
      <c r="AK110" s="21"/>
      <c r="AL110" s="135">
        <f>(AJ110/$BJ110)</f>
        <v>0.17517103762827821</v>
      </c>
      <c r="AM110" s="21"/>
      <c r="AN110" s="135">
        <f>IF(AL$219,AL110/AL$219*100,0)</f>
        <v>20.725163323667864</v>
      </c>
      <c r="AO110" s="21"/>
      <c r="AP110" s="138">
        <f>(E110+K110+Q110+W110+AD110+AJ110)</f>
        <v>10735133</v>
      </c>
      <c r="AQ110" s="21"/>
      <c r="AR110" s="138">
        <v>3703586</v>
      </c>
      <c r="AS110" s="21"/>
      <c r="AT110" s="143">
        <f>IF($AP110,AR110/$AP110*100,0)</f>
        <v>34.499675038958529</v>
      </c>
      <c r="AU110" s="21"/>
      <c r="AV110" s="138">
        <v>579155</v>
      </c>
      <c r="AW110" s="21"/>
      <c r="AX110" s="143">
        <f>IF($AP110,AV110/$AP110*100,0)</f>
        <v>5.3949494617346616</v>
      </c>
      <c r="AY110" s="21"/>
      <c r="AZ110" s="138">
        <v>76790</v>
      </c>
      <c r="BA110" s="21"/>
      <c r="BB110" s="143">
        <f>IF($AP110,AZ110/$AP110*100,0)</f>
        <v>0.71531484519101907</v>
      </c>
      <c r="BC110" s="21"/>
      <c r="BD110" s="138">
        <v>57134</v>
      </c>
      <c r="BE110" s="21"/>
      <c r="BF110" s="138">
        <v>0</v>
      </c>
      <c r="BG110" s="21"/>
      <c r="BH110" s="10">
        <v>19</v>
      </c>
      <c r="BI110" s="21"/>
      <c r="BJ110" s="27">
        <v>7016</v>
      </c>
      <c r="BK110" s="21"/>
      <c r="BL110" s="137">
        <f>IF(E110,BJ110,0)</f>
        <v>7016</v>
      </c>
      <c r="BM110" s="21"/>
      <c r="BN110" s="137">
        <f>IF(K110,BJ110,0)</f>
        <v>7016</v>
      </c>
      <c r="BO110" s="21"/>
      <c r="BP110" s="137">
        <f>IF(Q110,BJ110,0)</f>
        <v>7016</v>
      </c>
      <c r="BQ110" s="21"/>
      <c r="BR110" s="137">
        <f>IF(W110,BJ110,0)</f>
        <v>7016</v>
      </c>
      <c r="BS110" s="21"/>
      <c r="BT110" s="137">
        <f>IF(AD110,BJ110,0)</f>
        <v>7016</v>
      </c>
      <c r="BU110" s="21"/>
      <c r="BV110" s="137">
        <f>IF(AJ110,BJ110,0)</f>
        <v>7016</v>
      </c>
    </row>
    <row r="111" spans="1:74" ht="8.85" customHeight="1" x14ac:dyDescent="0.3">
      <c r="A111" s="10">
        <v>20</v>
      </c>
      <c r="B111" s="21"/>
      <c r="C111" s="10" t="s">
        <v>145</v>
      </c>
      <c r="D111" s="21"/>
      <c r="E111" s="138">
        <v>15235649</v>
      </c>
      <c r="F111" s="21"/>
      <c r="G111" s="135">
        <f>(E111/$BJ111)</f>
        <v>1277.3012240107309</v>
      </c>
      <c r="H111" s="21"/>
      <c r="I111" s="135">
        <f>IF(G$219,G111/G$219*100,0)</f>
        <v>79.519884603470231</v>
      </c>
      <c r="J111" s="21"/>
      <c r="K111" s="138">
        <v>1250914</v>
      </c>
      <c r="L111" s="21"/>
      <c r="M111" s="135">
        <f>(K111/$BJ111)</f>
        <v>104.87206572769954</v>
      </c>
      <c r="N111" s="21"/>
      <c r="O111" s="135">
        <f>IF(M$219,M111/M$219*100,0)</f>
        <v>117.47161355477616</v>
      </c>
      <c r="P111" s="21"/>
      <c r="Q111" s="138">
        <v>1425151</v>
      </c>
      <c r="R111" s="21"/>
      <c r="S111" s="135">
        <f>(Q111/$BJ111)</f>
        <v>119.47946009389672</v>
      </c>
      <c r="T111" s="21"/>
      <c r="U111" s="135">
        <f>IF(S$219,S111/S$219*100,0)</f>
        <v>104.90823323043243</v>
      </c>
      <c r="V111" s="21"/>
      <c r="W111" s="138">
        <v>1950498</v>
      </c>
      <c r="X111" s="21"/>
      <c r="Y111" s="135">
        <f>(W111/$BJ111)</f>
        <v>163.52263581488933</v>
      </c>
      <c r="Z111" s="21"/>
      <c r="AA111" s="135">
        <f>IF(Y$219,Y111/Y$219*100,0)</f>
        <v>82.095459575368821</v>
      </c>
      <c r="AB111" s="21"/>
      <c r="AC111" s="21"/>
      <c r="AD111" s="138">
        <v>889941</v>
      </c>
      <c r="AE111" s="21"/>
      <c r="AF111" s="135">
        <f>(AD111/$BJ111)</f>
        <v>74.609406438631794</v>
      </c>
      <c r="AG111" s="21"/>
      <c r="AH111" s="135">
        <f>IF(AF$219,AF111/AF$219*100,0)</f>
        <v>90.674327616069533</v>
      </c>
      <c r="AI111" s="21"/>
      <c r="AJ111" s="138">
        <v>5975</v>
      </c>
      <c r="AK111" s="21"/>
      <c r="AL111" s="135">
        <f>(AJ111/$BJ111)</f>
        <v>0.50092219986586184</v>
      </c>
      <c r="AM111" s="21"/>
      <c r="AN111" s="135">
        <f>IF(AL$219,AL111/AL$219*100,0)</f>
        <v>59.266043891921584</v>
      </c>
      <c r="AO111" s="21"/>
      <c r="AP111" s="138">
        <f>(E111+K111+Q111+W111+AD111+AJ111)</f>
        <v>20758128</v>
      </c>
      <c r="AQ111" s="21"/>
      <c r="AR111" s="138">
        <v>13631446</v>
      </c>
      <c r="AS111" s="21"/>
      <c r="AT111" s="143">
        <f>IF($AP111,AR111/$AP111*100,0)</f>
        <v>65.66799279780912</v>
      </c>
      <c r="AU111" s="21"/>
      <c r="AV111" s="138">
        <v>2837390</v>
      </c>
      <c r="AW111" s="21"/>
      <c r="AX111" s="143">
        <f>IF($AP111,AV111/$AP111*100,0)</f>
        <v>13.668814451861941</v>
      </c>
      <c r="AY111" s="21"/>
      <c r="AZ111" s="138">
        <v>0</v>
      </c>
      <c r="BA111" s="21"/>
      <c r="BB111" s="143">
        <f>IF($AP111,AZ111/$AP111*100,0)</f>
        <v>0</v>
      </c>
      <c r="BC111" s="21"/>
      <c r="BD111" s="138">
        <v>143599</v>
      </c>
      <c r="BE111" s="21"/>
      <c r="BF111" s="138">
        <v>0</v>
      </c>
      <c r="BG111" s="21"/>
      <c r="BH111" s="10">
        <v>20</v>
      </c>
      <c r="BI111" s="21"/>
      <c r="BJ111" s="27">
        <v>11928</v>
      </c>
      <c r="BK111" s="21"/>
      <c r="BL111" s="137">
        <f>IF(E111,BJ111,0)</f>
        <v>11928</v>
      </c>
      <c r="BM111" s="21"/>
      <c r="BN111" s="137">
        <f>IF(K111,BJ111,0)</f>
        <v>11928</v>
      </c>
      <c r="BO111" s="21"/>
      <c r="BP111" s="137">
        <f>IF(Q111,BJ111,0)</f>
        <v>11928</v>
      </c>
      <c r="BQ111" s="21"/>
      <c r="BR111" s="137">
        <f>IF(W111,BJ111,0)</f>
        <v>11928</v>
      </c>
      <c r="BS111" s="21"/>
      <c r="BT111" s="137">
        <f>IF(AD111,BJ111,0)</f>
        <v>11928</v>
      </c>
      <c r="BU111" s="21"/>
      <c r="BV111" s="137">
        <f>IF(AJ111,BJ111,0)</f>
        <v>11928</v>
      </c>
    </row>
    <row r="112" spans="1:74"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131"/>
      <c r="AQ112" s="21"/>
      <c r="AR112" s="21"/>
      <c r="AS112" s="21"/>
      <c r="AT112" s="21"/>
      <c r="AU112" s="21"/>
      <c r="AV112" s="21"/>
      <c r="AW112" s="21"/>
      <c r="AX112" s="21"/>
      <c r="AY112" s="21"/>
      <c r="AZ112" s="21"/>
      <c r="BA112" s="21"/>
      <c r="BB112" s="21"/>
      <c r="BC112" s="21"/>
      <c r="BD112" s="21"/>
      <c r="BE112" s="21"/>
      <c r="BF112" s="131"/>
      <c r="BG112" s="21"/>
      <c r="BH112" s="29"/>
      <c r="BI112" s="21"/>
      <c r="BJ112" s="27"/>
      <c r="BK112" s="21"/>
      <c r="BL112" s="27"/>
      <c r="BM112" s="21"/>
      <c r="BN112" s="27"/>
      <c r="BO112" s="21"/>
      <c r="BP112" s="27"/>
      <c r="BQ112" s="21"/>
      <c r="BR112" s="27"/>
      <c r="BS112" s="21"/>
      <c r="BT112" s="27"/>
      <c r="BU112" s="21"/>
      <c r="BV112" s="27"/>
    </row>
    <row r="113" spans="1:74" ht="8.85" customHeight="1" x14ac:dyDescent="0.3">
      <c r="A113" s="10">
        <v>21</v>
      </c>
      <c r="B113" s="21"/>
      <c r="C113" s="10" t="s">
        <v>146</v>
      </c>
      <c r="D113" s="21"/>
      <c r="E113" s="138">
        <v>495586961</v>
      </c>
      <c r="F113" s="21"/>
      <c r="G113" s="135">
        <f>(E113/$BJ113)</f>
        <v>1412.8947456950621</v>
      </c>
      <c r="H113" s="21"/>
      <c r="I113" s="135">
        <f>IF(G$219,G113/G$219*100,0)</f>
        <v>87.961418201519578</v>
      </c>
      <c r="J113" s="21"/>
      <c r="K113" s="138">
        <v>29060932</v>
      </c>
      <c r="L113" s="21"/>
      <c r="M113" s="135">
        <f>(K113/$BJ113)</f>
        <v>82.851328543733601</v>
      </c>
      <c r="N113" s="21"/>
      <c r="O113" s="135">
        <f>IF(M$219,M113/M$219*100,0)</f>
        <v>92.805259261891365</v>
      </c>
      <c r="P113" s="21"/>
      <c r="Q113" s="138">
        <v>33822641</v>
      </c>
      <c r="R113" s="21"/>
      <c r="S113" s="135">
        <f>(Q113/$BJ113)</f>
        <v>96.426733378948569</v>
      </c>
      <c r="T113" s="21"/>
      <c r="U113" s="135">
        <f>IF(S$219,S113/S$219*100,0)</f>
        <v>84.666922892165019</v>
      </c>
      <c r="V113" s="21"/>
      <c r="W113" s="138">
        <v>53483244</v>
      </c>
      <c r="X113" s="21"/>
      <c r="Y113" s="135">
        <f>(W113/$BJ113)</f>
        <v>152.47817310981867</v>
      </c>
      <c r="Z113" s="21"/>
      <c r="AA113" s="135">
        <f>IF(Y$219,Y113/Y$219*100,0)</f>
        <v>76.550660000573572</v>
      </c>
      <c r="AB113" s="21"/>
      <c r="AC113" s="21"/>
      <c r="AD113" s="138">
        <v>24210801</v>
      </c>
      <c r="AE113" s="21"/>
      <c r="AF113" s="135">
        <f>(AD113/$BJ113)</f>
        <v>69.023836811495045</v>
      </c>
      <c r="AG113" s="21"/>
      <c r="AH113" s="135">
        <f>IF(AF$219,AF113/AF$219*100,0)</f>
        <v>83.886071356318311</v>
      </c>
      <c r="AI113" s="21"/>
      <c r="AJ113" s="138">
        <v>0</v>
      </c>
      <c r="AK113" s="21"/>
      <c r="AL113" s="135">
        <f>(AJ113/$BJ113)</f>
        <v>0</v>
      </c>
      <c r="AM113" s="21"/>
      <c r="AN113" s="135">
        <f>IF(AL$219,AL113/AL$219*100,0)</f>
        <v>0</v>
      </c>
      <c r="AO113" s="21"/>
      <c r="AP113" s="138">
        <f>(E113+K113+Q113+W113+AD113+AJ113)</f>
        <v>636164579</v>
      </c>
      <c r="AQ113" s="21"/>
      <c r="AR113" s="138">
        <v>366480803</v>
      </c>
      <c r="AS113" s="21"/>
      <c r="AT113" s="143">
        <f>IF($AP113,AR113/$AP113*100,0)</f>
        <v>57.607860465302643</v>
      </c>
      <c r="AU113" s="21"/>
      <c r="AV113" s="138">
        <v>37503381</v>
      </c>
      <c r="AW113" s="21"/>
      <c r="AX113" s="143">
        <f>IF($AP113,AV113/$AP113*100,0)</f>
        <v>5.8952324976898787</v>
      </c>
      <c r="AY113" s="21"/>
      <c r="AZ113" s="138">
        <v>1833350</v>
      </c>
      <c r="BA113" s="21"/>
      <c r="BB113" s="143">
        <f>IF($AP113,AZ113/$AP113*100,0)</f>
        <v>0.28818800362665276</v>
      </c>
      <c r="BC113" s="21"/>
      <c r="BD113" s="138">
        <v>10892212</v>
      </c>
      <c r="BE113" s="21"/>
      <c r="BF113" s="138">
        <v>16612</v>
      </c>
      <c r="BG113" s="21"/>
      <c r="BH113" s="10">
        <v>21</v>
      </c>
      <c r="BI113" s="21"/>
      <c r="BJ113" s="27">
        <v>350760</v>
      </c>
      <c r="BK113" s="21"/>
      <c r="BL113" s="137">
        <f>IF(E113,BJ113,0)</f>
        <v>350760</v>
      </c>
      <c r="BM113" s="21"/>
      <c r="BN113" s="137">
        <f>IF(K113,BJ113,0)</f>
        <v>350760</v>
      </c>
      <c r="BO113" s="21"/>
      <c r="BP113" s="137">
        <f>IF(Q113,BJ113,0)</f>
        <v>350760</v>
      </c>
      <c r="BQ113" s="21"/>
      <c r="BR113" s="137">
        <f>IF(W113,BJ113,0)</f>
        <v>350760</v>
      </c>
      <c r="BS113" s="21"/>
      <c r="BT113" s="137">
        <f>IF(AD113,BJ113,0)</f>
        <v>350760</v>
      </c>
      <c r="BU113" s="21"/>
      <c r="BV113" s="137">
        <f>IF(AJ113,BJ113,0)</f>
        <v>0</v>
      </c>
    </row>
    <row r="114" spans="1:74" ht="8.85" customHeight="1" x14ac:dyDescent="0.3">
      <c r="A114" s="10">
        <v>22</v>
      </c>
      <c r="B114" s="21"/>
      <c r="C114" s="10" t="s">
        <v>147</v>
      </c>
      <c r="D114" s="21"/>
      <c r="E114" s="138">
        <v>18770751</v>
      </c>
      <c r="F114" s="21"/>
      <c r="G114" s="135">
        <f>(E114/$BJ114)</f>
        <v>1307.1553621169917</v>
      </c>
      <c r="H114" s="21"/>
      <c r="I114" s="135">
        <f>IF(G$219,G114/G$219*100,0)</f>
        <v>81.378488958120059</v>
      </c>
      <c r="J114" s="21"/>
      <c r="K114" s="138">
        <v>1199617</v>
      </c>
      <c r="L114" s="21"/>
      <c r="M114" s="135">
        <f>(K114/$BJ114)</f>
        <v>83.538788300835648</v>
      </c>
      <c r="N114" s="21"/>
      <c r="O114" s="135">
        <f>IF(M$219,M114/M$219*100,0)</f>
        <v>93.575311862270567</v>
      </c>
      <c r="P114" s="21"/>
      <c r="Q114" s="138">
        <v>1167505</v>
      </c>
      <c r="R114" s="21"/>
      <c r="S114" s="135">
        <f>(Q114/$BJ114)</f>
        <v>81.302576601671305</v>
      </c>
      <c r="T114" s="21"/>
      <c r="U114" s="135">
        <f>IF(S$219,S114/S$219*100,0)</f>
        <v>71.387246491239608</v>
      </c>
      <c r="V114" s="21"/>
      <c r="W114" s="138">
        <v>2543033</v>
      </c>
      <c r="X114" s="21"/>
      <c r="Y114" s="135">
        <f>(W114/$BJ114)</f>
        <v>177.09143454038997</v>
      </c>
      <c r="Z114" s="21"/>
      <c r="AA114" s="135">
        <f>IF(Y$219,Y114/Y$219*100,0)</f>
        <v>88.907585381099182</v>
      </c>
      <c r="AB114" s="21"/>
      <c r="AC114" s="21"/>
      <c r="AD114" s="138">
        <v>854579</v>
      </c>
      <c r="AE114" s="21"/>
      <c r="AF114" s="135">
        <f>(AD114/$BJ114)</f>
        <v>59.511072423398332</v>
      </c>
      <c r="AG114" s="21"/>
      <c r="AH114" s="135">
        <f>IF(AF$219,AF114/AF$219*100,0)</f>
        <v>72.325015507814243</v>
      </c>
      <c r="AI114" s="21"/>
      <c r="AJ114" s="138">
        <v>17796</v>
      </c>
      <c r="AK114" s="21"/>
      <c r="AL114" s="135">
        <f>(AJ114/$BJ114)</f>
        <v>1.2392757660167131</v>
      </c>
      <c r="AM114" s="21"/>
      <c r="AN114" s="135">
        <f>IF(AL$219,AL114/AL$219*100,0)</f>
        <v>146.62351152056959</v>
      </c>
      <c r="AO114" s="21"/>
      <c r="AP114" s="138">
        <f>(E114+K114+Q114+W114+AD114+AJ114)</f>
        <v>24553281</v>
      </c>
      <c r="AQ114" s="21"/>
      <c r="AR114" s="138">
        <v>9176805</v>
      </c>
      <c r="AS114" s="21"/>
      <c r="AT114" s="143">
        <f>IF($AP114,AR114/$AP114*100,0)</f>
        <v>37.375066085872596</v>
      </c>
      <c r="AU114" s="21"/>
      <c r="AV114" s="138">
        <v>1161384</v>
      </c>
      <c r="AW114" s="21"/>
      <c r="AX114" s="143">
        <f>IF($AP114,AV114/$AP114*100,0)</f>
        <v>4.7300562397343153</v>
      </c>
      <c r="AY114" s="21"/>
      <c r="AZ114" s="138">
        <v>0</v>
      </c>
      <c r="BA114" s="21"/>
      <c r="BB114" s="143">
        <f>IF($AP114,AZ114/$AP114*100,0)</f>
        <v>0</v>
      </c>
      <c r="BC114" s="21"/>
      <c r="BD114" s="138">
        <v>590874</v>
      </c>
      <c r="BE114" s="21"/>
      <c r="BF114" s="138">
        <v>0</v>
      </c>
      <c r="BG114" s="21"/>
      <c r="BH114" s="10">
        <v>22</v>
      </c>
      <c r="BI114" s="21"/>
      <c r="BJ114" s="27">
        <v>14360</v>
      </c>
      <c r="BK114" s="21"/>
      <c r="BL114" s="137">
        <f>IF(E114,BJ114,0)</f>
        <v>14360</v>
      </c>
      <c r="BM114" s="21"/>
      <c r="BN114" s="137">
        <f>IF(K114,BJ114,0)</f>
        <v>14360</v>
      </c>
      <c r="BO114" s="21"/>
      <c r="BP114" s="137">
        <f>IF(Q114,BJ114,0)</f>
        <v>14360</v>
      </c>
      <c r="BQ114" s="21"/>
      <c r="BR114" s="137">
        <f>IF(W114,BJ114,0)</f>
        <v>14360</v>
      </c>
      <c r="BS114" s="21"/>
      <c r="BT114" s="137">
        <f>IF(AD114,BJ114,0)</f>
        <v>14360</v>
      </c>
      <c r="BU114" s="21"/>
      <c r="BV114" s="137">
        <f>IF(AJ114,BJ114,0)</f>
        <v>14360</v>
      </c>
    </row>
    <row r="115" spans="1:74" ht="8.85" customHeight="1" x14ac:dyDescent="0.3">
      <c r="A115" s="10">
        <v>23</v>
      </c>
      <c r="B115" s="21"/>
      <c r="C115" s="10" t="s">
        <v>148</v>
      </c>
      <c r="D115" s="21"/>
      <c r="E115" s="138">
        <v>5546463</v>
      </c>
      <c r="F115" s="21"/>
      <c r="G115" s="135">
        <f>(E115/$BJ115)</f>
        <v>1085.8384886452623</v>
      </c>
      <c r="H115" s="21"/>
      <c r="I115" s="135">
        <f>IF(G$219,G115/G$219*100,0)</f>
        <v>67.600147633110197</v>
      </c>
      <c r="J115" s="21"/>
      <c r="K115" s="138">
        <v>578344</v>
      </c>
      <c r="L115" s="21"/>
      <c r="M115" s="135">
        <f>(K115/$BJ115)</f>
        <v>113.2231793265466</v>
      </c>
      <c r="N115" s="21"/>
      <c r="O115" s="135">
        <f>IF(M$219,M115/M$219*100,0)</f>
        <v>126.82604728914173</v>
      </c>
      <c r="P115" s="21"/>
      <c r="Q115" s="138">
        <v>551334</v>
      </c>
      <c r="R115" s="21"/>
      <c r="S115" s="135">
        <f>(Q115/$BJ115)</f>
        <v>107.93539545810494</v>
      </c>
      <c r="T115" s="21"/>
      <c r="U115" s="135">
        <f>IF(S$219,S115/S$219*100,0)</f>
        <v>94.772035558572554</v>
      </c>
      <c r="V115" s="21"/>
      <c r="W115" s="138">
        <v>625943</v>
      </c>
      <c r="X115" s="21"/>
      <c r="Y115" s="135">
        <f>(W115/$BJ115)</f>
        <v>122.54169929522318</v>
      </c>
      <c r="Z115" s="21"/>
      <c r="AA115" s="135">
        <f>IF(Y$219,Y115/Y$219*100,0)</f>
        <v>61.521250991674556</v>
      </c>
      <c r="AB115" s="21"/>
      <c r="AC115" s="21"/>
      <c r="AD115" s="138">
        <v>418090</v>
      </c>
      <c r="AE115" s="21"/>
      <c r="AF115" s="135">
        <f>(AD115/$BJ115)</f>
        <v>81.850039154267819</v>
      </c>
      <c r="AG115" s="21"/>
      <c r="AH115" s="135">
        <f>IF(AF$219,AF115/AF$219*100,0)</f>
        <v>99.474015676116395</v>
      </c>
      <c r="AI115" s="21"/>
      <c r="AJ115" s="138">
        <v>17000</v>
      </c>
      <c r="AK115" s="21"/>
      <c r="AL115" s="135">
        <f>(AJ115/$BJ115)</f>
        <v>3.3281127642913075</v>
      </c>
      <c r="AM115" s="21"/>
      <c r="AN115" s="135">
        <f>IF(AL$219,AL115/AL$219*100,0)</f>
        <v>393.7618999888038</v>
      </c>
      <c r="AO115" s="21"/>
      <c r="AP115" s="138">
        <f>(E115+K115+Q115+W115+AD115+AJ115)</f>
        <v>7737174</v>
      </c>
      <c r="AQ115" s="21"/>
      <c r="AR115" s="138">
        <v>4493264</v>
      </c>
      <c r="AS115" s="21"/>
      <c r="AT115" s="143">
        <f>IF($AP115,AR115/$AP115*100,0)</f>
        <v>58.073710116897978</v>
      </c>
      <c r="AU115" s="21"/>
      <c r="AV115" s="138">
        <v>938470</v>
      </c>
      <c r="AW115" s="21"/>
      <c r="AX115" s="143">
        <f>IF($AP115,AV115/$AP115*100,0)</f>
        <v>12.129364028778467</v>
      </c>
      <c r="AY115" s="21"/>
      <c r="AZ115" s="138">
        <v>0</v>
      </c>
      <c r="BA115" s="21"/>
      <c r="BB115" s="143">
        <f>IF($AP115,AZ115/$AP115*100,0)</f>
        <v>0</v>
      </c>
      <c r="BC115" s="21"/>
      <c r="BD115" s="138">
        <v>125736</v>
      </c>
      <c r="BE115" s="21"/>
      <c r="BF115" s="138">
        <v>0</v>
      </c>
      <c r="BG115" s="21"/>
      <c r="BH115" s="10">
        <v>23</v>
      </c>
      <c r="BI115" s="21"/>
      <c r="BJ115" s="27">
        <v>5108</v>
      </c>
      <c r="BK115" s="21"/>
      <c r="BL115" s="137">
        <f>IF(E115,BJ115,0)</f>
        <v>5108</v>
      </c>
      <c r="BM115" s="21"/>
      <c r="BN115" s="137">
        <f>IF(K115,BJ115,0)</f>
        <v>5108</v>
      </c>
      <c r="BO115" s="21"/>
      <c r="BP115" s="137">
        <f>IF(Q115,BJ115,0)</f>
        <v>5108</v>
      </c>
      <c r="BQ115" s="21"/>
      <c r="BR115" s="137">
        <f>IF(W115,BJ115,0)</f>
        <v>5108</v>
      </c>
      <c r="BS115" s="21"/>
      <c r="BT115" s="137">
        <f>IF(AD115,BJ115,0)</f>
        <v>5108</v>
      </c>
      <c r="BU115" s="21"/>
      <c r="BV115" s="137">
        <f>IF(AJ115,BJ115,0)</f>
        <v>5108</v>
      </c>
    </row>
    <row r="116" spans="1:74" ht="8.85" customHeight="1" x14ac:dyDescent="0.3">
      <c r="A116" s="10">
        <v>24</v>
      </c>
      <c r="B116" s="21"/>
      <c r="C116" s="10" t="s">
        <v>149</v>
      </c>
      <c r="D116" s="21"/>
      <c r="E116" s="138">
        <v>71398886</v>
      </c>
      <c r="F116" s="21"/>
      <c r="G116" s="135">
        <f>(E116/$BJ116)</f>
        <v>1373.1083118581485</v>
      </c>
      <c r="H116" s="21"/>
      <c r="I116" s="135">
        <f>IF(G$219,G116/G$219*100,0)</f>
        <v>85.484467136241022</v>
      </c>
      <c r="J116" s="21"/>
      <c r="K116" s="138">
        <v>3735329</v>
      </c>
      <c r="L116" s="21"/>
      <c r="M116" s="135">
        <f>(K116/$BJ116)</f>
        <v>71.836012923573989</v>
      </c>
      <c r="N116" s="21"/>
      <c r="O116" s="135">
        <f>IF(M$219,M116/M$219*100,0)</f>
        <v>80.466540741030741</v>
      </c>
      <c r="P116" s="21"/>
      <c r="Q116" s="138">
        <v>5105672</v>
      </c>
      <c r="R116" s="21"/>
      <c r="S116" s="135">
        <f>(Q116/$BJ116)</f>
        <v>98.189776529866535</v>
      </c>
      <c r="T116" s="21"/>
      <c r="U116" s="135">
        <f>IF(S$219,S116/S$219*100,0)</f>
        <v>86.214952502664289</v>
      </c>
      <c r="V116" s="21"/>
      <c r="W116" s="138">
        <v>7702878</v>
      </c>
      <c r="X116" s="21"/>
      <c r="Y116" s="135">
        <f>(W116/$BJ116)</f>
        <v>148.13796684487866</v>
      </c>
      <c r="Z116" s="21"/>
      <c r="AA116" s="135">
        <f>IF(Y$219,Y116/Y$219*100,0)</f>
        <v>74.371688103523823</v>
      </c>
      <c r="AB116" s="21"/>
      <c r="AC116" s="21"/>
      <c r="AD116" s="138">
        <v>3760337</v>
      </c>
      <c r="AE116" s="21"/>
      <c r="AF116" s="135">
        <f>(AD116/$BJ116)</f>
        <v>72.316954498249927</v>
      </c>
      <c r="AG116" s="21"/>
      <c r="AH116" s="135">
        <f>IF(AF$219,AF116/AF$219*100,0)</f>
        <v>87.888264193124925</v>
      </c>
      <c r="AI116" s="21"/>
      <c r="AJ116" s="138">
        <v>58993</v>
      </c>
      <c r="AK116" s="21"/>
      <c r="AL116" s="135">
        <f>(AJ116/$BJ116)</f>
        <v>1.1345244047847993</v>
      </c>
      <c r="AM116" s="21"/>
      <c r="AN116" s="135">
        <f>IF(AL$219,AL116/AL$219*100,0)</f>
        <v>134.22997261538316</v>
      </c>
      <c r="AO116" s="21"/>
      <c r="AP116" s="138">
        <f>(E116+K116+Q116+W116+AD116+AJ116)</f>
        <v>91762095</v>
      </c>
      <c r="AQ116" s="21"/>
      <c r="AR116" s="138">
        <v>52307798</v>
      </c>
      <c r="AS116" s="21"/>
      <c r="AT116" s="143">
        <f>IF($AP116,AR116/$AP116*100,0)</f>
        <v>57.003709429258343</v>
      </c>
      <c r="AU116" s="21"/>
      <c r="AV116" s="138">
        <v>6426828</v>
      </c>
      <c r="AW116" s="21"/>
      <c r="AX116" s="143">
        <f>IF($AP116,AV116/$AP116*100,0)</f>
        <v>7.0037938867895289</v>
      </c>
      <c r="AY116" s="21"/>
      <c r="AZ116" s="138">
        <v>0</v>
      </c>
      <c r="BA116" s="21"/>
      <c r="BB116" s="143">
        <f>IF($AP116,AZ116/$AP116*100,0)</f>
        <v>0</v>
      </c>
      <c r="BC116" s="21"/>
      <c r="BD116" s="138">
        <v>1237728</v>
      </c>
      <c r="BE116" s="21"/>
      <c r="BF116" s="138">
        <v>3934</v>
      </c>
      <c r="BG116" s="21"/>
      <c r="BH116" s="10">
        <v>24</v>
      </c>
      <c r="BI116" s="21"/>
      <c r="BJ116" s="27">
        <v>51998</v>
      </c>
      <c r="BK116" s="21"/>
      <c r="BL116" s="137">
        <f>IF(E116,BJ116,0)</f>
        <v>51998</v>
      </c>
      <c r="BM116" s="21"/>
      <c r="BN116" s="137">
        <f>IF(K116,BJ116,0)</f>
        <v>51998</v>
      </c>
      <c r="BO116" s="21"/>
      <c r="BP116" s="137">
        <f>IF(Q116,BJ116,0)</f>
        <v>51998</v>
      </c>
      <c r="BQ116" s="21"/>
      <c r="BR116" s="137">
        <f>IF(W116,BJ116,0)</f>
        <v>51998</v>
      </c>
      <c r="BS116" s="21"/>
      <c r="BT116" s="137">
        <f>IF(AD116,BJ116,0)</f>
        <v>51998</v>
      </c>
      <c r="BU116" s="21"/>
      <c r="BV116" s="137">
        <f>IF(AJ116,BJ116,0)</f>
        <v>51998</v>
      </c>
    </row>
    <row r="117" spans="1:74" ht="8.85" customHeight="1" x14ac:dyDescent="0.3">
      <c r="A117" s="10">
        <v>25</v>
      </c>
      <c r="B117" s="21"/>
      <c r="C117" s="10" t="s">
        <v>150</v>
      </c>
      <c r="D117" s="21"/>
      <c r="E117" s="138">
        <v>11415485</v>
      </c>
      <c r="F117" s="21"/>
      <c r="G117" s="135">
        <f>(E117/$BJ117)</f>
        <v>1158.3444951801116</v>
      </c>
      <c r="H117" s="21"/>
      <c r="I117" s="135">
        <f>IF(G$219,G117/G$219*100,0)</f>
        <v>72.114094041620987</v>
      </c>
      <c r="J117" s="21"/>
      <c r="K117" s="138">
        <v>1202281</v>
      </c>
      <c r="L117" s="21"/>
      <c r="M117" s="135">
        <f>(K117/$BJ117)</f>
        <v>121.99705733130391</v>
      </c>
      <c r="N117" s="21"/>
      <c r="O117" s="135">
        <f>IF(M$219,M117/M$219*100,0)</f>
        <v>136.65403722335137</v>
      </c>
      <c r="P117" s="21"/>
      <c r="Q117" s="138">
        <v>1386412</v>
      </c>
      <c r="R117" s="21"/>
      <c r="S117" s="135">
        <f>(Q117/$BJ117)</f>
        <v>140.6810755961441</v>
      </c>
      <c r="T117" s="21"/>
      <c r="U117" s="135">
        <f>IF(S$219,S117/S$219*100,0)</f>
        <v>123.52418631746298</v>
      </c>
      <c r="V117" s="21"/>
      <c r="W117" s="138">
        <v>1154431</v>
      </c>
      <c r="X117" s="21"/>
      <c r="Y117" s="135">
        <f>(W117/$BJ117)</f>
        <v>117.14165398274987</v>
      </c>
      <c r="Z117" s="21"/>
      <c r="AA117" s="135">
        <f>IF(Y$219,Y117/Y$219*100,0)</f>
        <v>58.810193898898987</v>
      </c>
      <c r="AB117" s="21"/>
      <c r="AC117" s="21"/>
      <c r="AD117" s="138">
        <v>921311</v>
      </c>
      <c r="AE117" s="21"/>
      <c r="AF117" s="135">
        <f>(AD117/$BJ117)</f>
        <v>93.486656519533227</v>
      </c>
      <c r="AG117" s="21"/>
      <c r="AH117" s="135">
        <f>IF(AF$219,AF117/AF$219*100,0)</f>
        <v>113.61623320184893</v>
      </c>
      <c r="AI117" s="21"/>
      <c r="AJ117" s="138">
        <v>5593</v>
      </c>
      <c r="AK117" s="21"/>
      <c r="AL117" s="135">
        <f>(AJ117/$BJ117)</f>
        <v>0.56752917300862504</v>
      </c>
      <c r="AM117" s="21"/>
      <c r="AN117" s="135">
        <f>IF(AL$219,AL117/AL$219*100,0)</f>
        <v>67.146572634397202</v>
      </c>
      <c r="AO117" s="21"/>
      <c r="AP117" s="138">
        <f>(E117+K117+Q117+W117+AD117+AJ117)</f>
        <v>16085513</v>
      </c>
      <c r="AQ117" s="21"/>
      <c r="AR117" s="138">
        <v>10029749</v>
      </c>
      <c r="AS117" s="21"/>
      <c r="AT117" s="143">
        <f>IF($AP117,AR117/$AP117*100,0)</f>
        <v>62.352683436331816</v>
      </c>
      <c r="AU117" s="21"/>
      <c r="AV117" s="138">
        <v>1669967</v>
      </c>
      <c r="AW117" s="21"/>
      <c r="AX117" s="143">
        <f>IF($AP117,AV117/$AP117*100,0)</f>
        <v>10.381807530788729</v>
      </c>
      <c r="AY117" s="21"/>
      <c r="AZ117" s="138">
        <v>26842</v>
      </c>
      <c r="BA117" s="21"/>
      <c r="BB117" s="143">
        <f>IF($AP117,AZ117/$AP117*100,0)</f>
        <v>0.16687064938494658</v>
      </c>
      <c r="BC117" s="21"/>
      <c r="BD117" s="138">
        <v>40642</v>
      </c>
      <c r="BE117" s="21"/>
      <c r="BF117" s="138">
        <v>0</v>
      </c>
      <c r="BG117" s="21"/>
      <c r="BH117" s="10">
        <v>25</v>
      </c>
      <c r="BI117" s="21"/>
      <c r="BJ117" s="27">
        <v>9855</v>
      </c>
      <c r="BK117" s="21"/>
      <c r="BL117" s="137">
        <f>IF(E117,BJ117,0)</f>
        <v>9855</v>
      </c>
      <c r="BM117" s="21"/>
      <c r="BN117" s="137">
        <f>IF(K117,BJ117,0)</f>
        <v>9855</v>
      </c>
      <c r="BO117" s="21"/>
      <c r="BP117" s="137">
        <f>IF(Q117,BJ117,0)</f>
        <v>9855</v>
      </c>
      <c r="BQ117" s="21"/>
      <c r="BR117" s="137">
        <f>IF(W117,BJ117,0)</f>
        <v>9855</v>
      </c>
      <c r="BS117" s="21"/>
      <c r="BT117" s="137">
        <f>IF(AD117,BJ117,0)</f>
        <v>9855</v>
      </c>
      <c r="BU117" s="21"/>
      <c r="BV117" s="137">
        <f>IF(AJ117,BJ117,0)</f>
        <v>9855</v>
      </c>
    </row>
    <row r="118" spans="1:74"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131"/>
      <c r="AQ118" s="21"/>
      <c r="AR118" s="21"/>
      <c r="AS118" s="21"/>
      <c r="AT118" s="21"/>
      <c r="AU118" s="21"/>
      <c r="AV118" s="21"/>
      <c r="AW118" s="21"/>
      <c r="AX118" s="21"/>
      <c r="AY118" s="21"/>
      <c r="AZ118" s="21"/>
      <c r="BA118" s="21"/>
      <c r="BB118" s="21"/>
      <c r="BC118" s="21"/>
      <c r="BD118" s="21"/>
      <c r="BE118" s="21"/>
      <c r="BF118" s="131"/>
      <c r="BG118" s="21"/>
      <c r="BH118" s="29"/>
      <c r="BI118" s="21"/>
      <c r="BJ118" s="27"/>
      <c r="BK118" s="21"/>
      <c r="BL118" s="27"/>
      <c r="BM118" s="21"/>
      <c r="BN118" s="27"/>
      <c r="BO118" s="21"/>
      <c r="BP118" s="27"/>
      <c r="BQ118" s="21"/>
      <c r="BR118" s="27"/>
      <c r="BS118" s="21"/>
      <c r="BT118" s="27"/>
      <c r="BU118" s="21"/>
      <c r="BV118" s="27"/>
    </row>
    <row r="119" spans="1:74" ht="8.85" customHeight="1" x14ac:dyDescent="0.3">
      <c r="A119" s="10">
        <v>26</v>
      </c>
      <c r="B119" s="21"/>
      <c r="C119" s="10" t="s">
        <v>151</v>
      </c>
      <c r="D119" s="21"/>
      <c r="E119" s="138">
        <v>16353899</v>
      </c>
      <c r="F119" s="21"/>
      <c r="G119" s="135">
        <f>(E119/$BJ119)</f>
        <v>1143.7092803692567</v>
      </c>
      <c r="H119" s="21"/>
      <c r="I119" s="135">
        <f>IF(G$219,G119/G$219*100,0)</f>
        <v>71.202961592180543</v>
      </c>
      <c r="J119" s="21"/>
      <c r="K119" s="138">
        <v>2186276</v>
      </c>
      <c r="L119" s="21"/>
      <c r="M119" s="135">
        <f>(K119/$BJ119)</f>
        <v>152.89712567312398</v>
      </c>
      <c r="N119" s="21"/>
      <c r="O119" s="135">
        <f>IF(M$219,M119/M$219*100,0)</f>
        <v>171.26650396441329</v>
      </c>
      <c r="P119" s="21"/>
      <c r="Q119" s="138">
        <v>2229025</v>
      </c>
      <c r="R119" s="21"/>
      <c r="S119" s="135">
        <f>(Q119/$BJ119)</f>
        <v>155.88677529897197</v>
      </c>
      <c r="T119" s="21"/>
      <c r="U119" s="135">
        <f>IF(S$219,S119/S$219*100,0)</f>
        <v>136.87546100185259</v>
      </c>
      <c r="V119" s="21"/>
      <c r="W119" s="138">
        <v>2853839</v>
      </c>
      <c r="X119" s="21"/>
      <c r="Y119" s="135">
        <f>(W119/$BJ119)</f>
        <v>199.58311770053851</v>
      </c>
      <c r="Z119" s="21"/>
      <c r="AA119" s="135">
        <f>IF(Y$219,Y119/Y$219*100,0)</f>
        <v>100.19938639968238</v>
      </c>
      <c r="AB119" s="21"/>
      <c r="AC119" s="21"/>
      <c r="AD119" s="138">
        <v>1708223</v>
      </c>
      <c r="AE119" s="21"/>
      <c r="AF119" s="135">
        <f>(AD119/$BJ119)</f>
        <v>119.46450800755298</v>
      </c>
      <c r="AG119" s="21"/>
      <c r="AH119" s="135">
        <f>IF(AF$219,AF119/AF$219*100,0)</f>
        <v>145.18764395316995</v>
      </c>
      <c r="AI119" s="21"/>
      <c r="AJ119" s="138">
        <v>72567</v>
      </c>
      <c r="AK119" s="21"/>
      <c r="AL119" s="135">
        <f>(AJ119/$BJ119)</f>
        <v>5.0749702776417935</v>
      </c>
      <c r="AM119" s="21"/>
      <c r="AN119" s="135">
        <f>IF(AL$219,AL119/AL$219*100,0)</f>
        <v>600.43937223276953</v>
      </c>
      <c r="AO119" s="21"/>
      <c r="AP119" s="138">
        <f>(E119+K119+Q119+W119+AD119+AJ119)</f>
        <v>25403829</v>
      </c>
      <c r="AQ119" s="21"/>
      <c r="AR119" s="138">
        <v>15840295</v>
      </c>
      <c r="AS119" s="21"/>
      <c r="AT119" s="143">
        <f>IF($AP119,AR119/$AP119*100,0)</f>
        <v>62.353966404040904</v>
      </c>
      <c r="AU119" s="21"/>
      <c r="AV119" s="138">
        <v>3223504</v>
      </c>
      <c r="AW119" s="21"/>
      <c r="AX119" s="143">
        <f>IF($AP119,AV119/$AP119*100,0)</f>
        <v>12.689047780946721</v>
      </c>
      <c r="AY119" s="21"/>
      <c r="AZ119" s="138">
        <v>0</v>
      </c>
      <c r="BA119" s="21"/>
      <c r="BB119" s="143">
        <f>IF($AP119,AZ119/$AP119*100,0)</f>
        <v>0</v>
      </c>
      <c r="BC119" s="21"/>
      <c r="BD119" s="138">
        <v>111583</v>
      </c>
      <c r="BE119" s="21"/>
      <c r="BF119" s="138">
        <v>0</v>
      </c>
      <c r="BG119" s="21"/>
      <c r="BH119" s="10">
        <v>26</v>
      </c>
      <c r="BI119" s="21"/>
      <c r="BJ119" s="27">
        <v>14299</v>
      </c>
      <c r="BK119" s="21"/>
      <c r="BL119" s="137">
        <f>IF(E119,BJ119,0)</f>
        <v>14299</v>
      </c>
      <c r="BM119" s="21"/>
      <c r="BN119" s="137">
        <f>IF(K119,BJ119,0)</f>
        <v>14299</v>
      </c>
      <c r="BO119" s="21"/>
      <c r="BP119" s="137">
        <f>IF(Q119,BJ119,0)</f>
        <v>14299</v>
      </c>
      <c r="BQ119" s="21"/>
      <c r="BR119" s="137">
        <f>IF(W119,BJ119,0)</f>
        <v>14299</v>
      </c>
      <c r="BS119" s="21"/>
      <c r="BT119" s="137">
        <f>IF(AD119,BJ119,0)</f>
        <v>14299</v>
      </c>
      <c r="BU119" s="21"/>
      <c r="BV119" s="137">
        <f>IF(AJ119,BJ119,0)</f>
        <v>14299</v>
      </c>
    </row>
    <row r="120" spans="1:74" ht="8.85" customHeight="1" x14ac:dyDescent="0.3">
      <c r="A120" s="10">
        <v>27</v>
      </c>
      <c r="B120" s="21"/>
      <c r="C120" s="10" t="s">
        <v>152</v>
      </c>
      <c r="D120" s="21"/>
      <c r="E120" s="138">
        <v>36376759</v>
      </c>
      <c r="F120" s="21"/>
      <c r="G120" s="135">
        <f>(E120/$BJ120)</f>
        <v>1268.9419541633238</v>
      </c>
      <c r="H120" s="21"/>
      <c r="I120" s="135">
        <f>IF(G$219,G120/G$219*100,0)</f>
        <v>78.999468462673121</v>
      </c>
      <c r="J120" s="21"/>
      <c r="K120" s="138">
        <v>2180148</v>
      </c>
      <c r="L120" s="21"/>
      <c r="M120" s="135">
        <f>(K120/$BJ120)</f>
        <v>76.050790107091771</v>
      </c>
      <c r="N120" s="21"/>
      <c r="O120" s="135">
        <f>IF(M$219,M120/M$219*100,0)</f>
        <v>85.187690010725305</v>
      </c>
      <c r="P120" s="21"/>
      <c r="Q120" s="138">
        <v>2838316</v>
      </c>
      <c r="R120" s="21"/>
      <c r="S120" s="135">
        <f>(Q120/$BJ120)</f>
        <v>99.009871978232809</v>
      </c>
      <c r="T120" s="21"/>
      <c r="U120" s="135">
        <f>IF(S$219,S120/S$219*100,0)</f>
        <v>86.9350324603475</v>
      </c>
      <c r="V120" s="21"/>
      <c r="W120" s="138">
        <v>5859280</v>
      </c>
      <c r="X120" s="21"/>
      <c r="Y120" s="135">
        <f>(W120/$BJ120)</f>
        <v>204.39111173125895</v>
      </c>
      <c r="Z120" s="21"/>
      <c r="AA120" s="135">
        <f>IF(Y$219,Y120/Y$219*100,0)</f>
        <v>102.61320805575235</v>
      </c>
      <c r="AB120" s="21"/>
      <c r="AC120" s="21"/>
      <c r="AD120" s="138">
        <v>1851705</v>
      </c>
      <c r="AE120" s="21"/>
      <c r="AF120" s="135">
        <f>(AD120/$BJ120)</f>
        <v>64.593609376635158</v>
      </c>
      <c r="AG120" s="21"/>
      <c r="AH120" s="135">
        <f>IF(AF$219,AF120/AF$219*100,0)</f>
        <v>78.501925937970825</v>
      </c>
      <c r="AI120" s="21"/>
      <c r="AJ120" s="138">
        <v>10983</v>
      </c>
      <c r="AK120" s="21"/>
      <c r="AL120" s="135">
        <f>(AJ120/$BJ120)</f>
        <v>0.38312345205288312</v>
      </c>
      <c r="AM120" s="21"/>
      <c r="AN120" s="135">
        <f>IF(AL$219,AL120/AL$219*100,0)</f>
        <v>45.328818190671143</v>
      </c>
      <c r="AO120" s="21"/>
      <c r="AP120" s="138">
        <f>(E120+K120+Q120+W120+AD120+AJ120)</f>
        <v>49117191</v>
      </c>
      <c r="AQ120" s="21"/>
      <c r="AR120" s="138">
        <v>31165913</v>
      </c>
      <c r="AS120" s="21"/>
      <c r="AT120" s="143">
        <f>IF($AP120,AR120/$AP120*100,0)</f>
        <v>63.45214855629672</v>
      </c>
      <c r="AU120" s="21"/>
      <c r="AV120" s="138">
        <v>3350503</v>
      </c>
      <c r="AW120" s="21"/>
      <c r="AX120" s="143">
        <f>IF($AP120,AV120/$AP120*100,0)</f>
        <v>6.8214466906301698</v>
      </c>
      <c r="AY120" s="21"/>
      <c r="AZ120" s="138">
        <v>0</v>
      </c>
      <c r="BA120" s="21"/>
      <c r="BB120" s="143">
        <f>IF($AP120,AZ120/$AP120*100,0)</f>
        <v>0</v>
      </c>
      <c r="BC120" s="21"/>
      <c r="BD120" s="138">
        <v>314655</v>
      </c>
      <c r="BE120" s="21"/>
      <c r="BF120" s="138">
        <v>0</v>
      </c>
      <c r="BG120" s="21"/>
      <c r="BH120" s="10">
        <v>27</v>
      </c>
      <c r="BI120" s="21"/>
      <c r="BJ120" s="27">
        <v>28667</v>
      </c>
      <c r="BK120" s="21"/>
      <c r="BL120" s="137">
        <f>IF(E120,BJ120,0)</f>
        <v>28667</v>
      </c>
      <c r="BM120" s="21"/>
      <c r="BN120" s="137">
        <f>IF(K120,BJ120,0)</f>
        <v>28667</v>
      </c>
      <c r="BO120" s="21"/>
      <c r="BP120" s="137">
        <f>IF(Q120,BJ120,0)</f>
        <v>28667</v>
      </c>
      <c r="BQ120" s="21"/>
      <c r="BR120" s="137">
        <f>IF(W120,BJ120,0)</f>
        <v>28667</v>
      </c>
      <c r="BS120" s="21"/>
      <c r="BT120" s="137">
        <f>IF(AD120,BJ120,0)</f>
        <v>28667</v>
      </c>
      <c r="BU120" s="21"/>
      <c r="BV120" s="137">
        <f>IF(AJ120,BJ120,0)</f>
        <v>28667</v>
      </c>
    </row>
    <row r="121" spans="1:74" ht="8.85" customHeight="1" x14ac:dyDescent="0.3">
      <c r="A121" s="10">
        <v>28</v>
      </c>
      <c r="B121" s="21"/>
      <c r="C121" s="10" t="s">
        <v>153</v>
      </c>
      <c r="D121" s="21"/>
      <c r="E121" s="138">
        <v>12767461</v>
      </c>
      <c r="F121" s="21"/>
      <c r="G121" s="135">
        <f>(E121/$BJ121)</f>
        <v>1186.0158848118904</v>
      </c>
      <c r="H121" s="21"/>
      <c r="I121" s="135">
        <f>IF(G$219,G121/G$219*100,0)</f>
        <v>73.836808831971979</v>
      </c>
      <c r="J121" s="21"/>
      <c r="K121" s="138">
        <v>1100361</v>
      </c>
      <c r="L121" s="21"/>
      <c r="M121" s="135">
        <f>(K121/$BJ121)</f>
        <v>102.21653506734789</v>
      </c>
      <c r="N121" s="21"/>
      <c r="O121" s="135">
        <f>IF(M$219,M121/M$219*100,0)</f>
        <v>114.49704192456085</v>
      </c>
      <c r="P121" s="21"/>
      <c r="Q121" s="138">
        <v>1583032</v>
      </c>
      <c r="R121" s="21"/>
      <c r="S121" s="135">
        <f>(Q121/$BJ121)</f>
        <v>147.05359962842545</v>
      </c>
      <c r="T121" s="21"/>
      <c r="U121" s="135">
        <f>IF(S$219,S121/S$219*100,0)</f>
        <v>129.11954335138097</v>
      </c>
      <c r="V121" s="21"/>
      <c r="W121" s="138">
        <v>1599679</v>
      </c>
      <c r="X121" s="21"/>
      <c r="Y121" s="135">
        <f>(W121/$BJ121)</f>
        <v>148.6</v>
      </c>
      <c r="Z121" s="21"/>
      <c r="AA121" s="135">
        <f>IF(Y$219,Y121/Y$219*100,0)</f>
        <v>74.603648798260195</v>
      </c>
      <c r="AB121" s="21"/>
      <c r="AC121" s="21"/>
      <c r="AD121" s="138">
        <v>710022</v>
      </c>
      <c r="AE121" s="21"/>
      <c r="AF121" s="135">
        <f>(AD121/$BJ121)</f>
        <v>65.956525777984211</v>
      </c>
      <c r="AG121" s="21"/>
      <c r="AH121" s="135">
        <f>IF(AF$219,AF121/AF$219*100,0)</f>
        <v>80.158305933312135</v>
      </c>
      <c r="AI121" s="21"/>
      <c r="AJ121" s="138">
        <v>8323</v>
      </c>
      <c r="AK121" s="21"/>
      <c r="AL121" s="135">
        <f>(AJ121/$BJ121)</f>
        <v>0.77315373896888062</v>
      </c>
      <c r="AM121" s="21"/>
      <c r="AN121" s="135">
        <f>IF(AL$219,AL121/AL$219*100,0)</f>
        <v>91.474810741474869</v>
      </c>
      <c r="AO121" s="21"/>
      <c r="AP121" s="138">
        <f>(E121+K121+Q121+W121+AD121+AJ121)</f>
        <v>17768878</v>
      </c>
      <c r="AQ121" s="21"/>
      <c r="AR121" s="138">
        <v>8488718</v>
      </c>
      <c r="AS121" s="21"/>
      <c r="AT121" s="143">
        <f>IF($AP121,AR121/$AP121*100,0)</f>
        <v>47.772954488178712</v>
      </c>
      <c r="AU121" s="21"/>
      <c r="AV121" s="138">
        <v>1721315</v>
      </c>
      <c r="AW121" s="21"/>
      <c r="AX121" s="143">
        <f>IF($AP121,AV121/$AP121*100,0)</f>
        <v>9.6872464316542661</v>
      </c>
      <c r="AY121" s="21"/>
      <c r="AZ121" s="138">
        <v>0</v>
      </c>
      <c r="BA121" s="21"/>
      <c r="BB121" s="143">
        <f>IF($AP121,AZ121/$AP121*100,0)</f>
        <v>0</v>
      </c>
      <c r="BC121" s="21"/>
      <c r="BD121" s="138">
        <v>65793</v>
      </c>
      <c r="BE121" s="21"/>
      <c r="BF121" s="138">
        <v>0</v>
      </c>
      <c r="BG121" s="21"/>
      <c r="BH121" s="10">
        <v>28</v>
      </c>
      <c r="BI121" s="21"/>
      <c r="BJ121" s="27">
        <v>10765</v>
      </c>
      <c r="BK121" s="21"/>
      <c r="BL121" s="137">
        <f>IF(E121,BJ121,0)</f>
        <v>10765</v>
      </c>
      <c r="BM121" s="21"/>
      <c r="BN121" s="137">
        <f>IF(K121,BJ121,0)</f>
        <v>10765</v>
      </c>
      <c r="BO121" s="21"/>
      <c r="BP121" s="137">
        <f>IF(Q121,BJ121,0)</f>
        <v>10765</v>
      </c>
      <c r="BQ121" s="21"/>
      <c r="BR121" s="137">
        <f>IF(W121,BJ121,0)</f>
        <v>10765</v>
      </c>
      <c r="BS121" s="21"/>
      <c r="BT121" s="137">
        <f>IF(AD121,BJ121,0)</f>
        <v>10765</v>
      </c>
      <c r="BU121" s="21"/>
      <c r="BV121" s="137">
        <f>IF(AJ121,BJ121,0)</f>
        <v>10765</v>
      </c>
    </row>
    <row r="122" spans="1:74" ht="8.85" customHeight="1" x14ac:dyDescent="0.3">
      <c r="A122" s="10">
        <v>29</v>
      </c>
      <c r="B122" s="21"/>
      <c r="C122" s="10" t="s">
        <v>94</v>
      </c>
      <c r="D122" s="21"/>
      <c r="E122" s="138">
        <v>2385713072</v>
      </c>
      <c r="F122" s="21"/>
      <c r="G122" s="135">
        <f>(E122/$BJ122)</f>
        <v>2086.2742949888416</v>
      </c>
      <c r="H122" s="21"/>
      <c r="I122" s="135">
        <f>IF(G$219,G122/G$219*100,0)</f>
        <v>129.88345119389405</v>
      </c>
      <c r="J122" s="21"/>
      <c r="K122" s="138">
        <v>106647497</v>
      </c>
      <c r="L122" s="21"/>
      <c r="M122" s="135">
        <f>(K122/$BJ122)</f>
        <v>93.261815189483769</v>
      </c>
      <c r="N122" s="21"/>
      <c r="O122" s="135">
        <f>IF(M$219,M122/M$219*100,0)</f>
        <v>104.46648339894689</v>
      </c>
      <c r="P122" s="21"/>
      <c r="Q122" s="138">
        <v>146601206</v>
      </c>
      <c r="R122" s="21"/>
      <c r="S122" s="135">
        <f>(Q122/$BJ122)</f>
        <v>128.20080137959019</v>
      </c>
      <c r="T122" s="21"/>
      <c r="U122" s="135">
        <f>IF(S$219,S122/S$219*100,0)</f>
        <v>112.56595536076928</v>
      </c>
      <c r="V122" s="21"/>
      <c r="W122" s="138">
        <v>258696168</v>
      </c>
      <c r="X122" s="21"/>
      <c r="Y122" s="135">
        <f>(W122/$BJ122)</f>
        <v>226.22635213129894</v>
      </c>
      <c r="Z122" s="21"/>
      <c r="AA122" s="135">
        <f>IF(Y$219,Y122/Y$219*100,0)</f>
        <v>113.57544632109668</v>
      </c>
      <c r="AB122" s="21"/>
      <c r="AC122" s="21"/>
      <c r="AD122" s="138">
        <v>101201052</v>
      </c>
      <c r="AE122" s="21"/>
      <c r="AF122" s="135">
        <f>(AD122/$BJ122)</f>
        <v>88.49897160366865</v>
      </c>
      <c r="AG122" s="21"/>
      <c r="AH122" s="135">
        <f>IF(AF$219,AF122/AF$219*100,0)</f>
        <v>107.55459837998735</v>
      </c>
      <c r="AI122" s="21"/>
      <c r="AJ122" s="138">
        <v>0</v>
      </c>
      <c r="AK122" s="21"/>
      <c r="AL122" s="135">
        <f>(AJ122/$BJ122)</f>
        <v>0</v>
      </c>
      <c r="AM122" s="21"/>
      <c r="AN122" s="135">
        <f>IF(AL$219,AL122/AL$219*100,0)</f>
        <v>0</v>
      </c>
      <c r="AO122" s="21"/>
      <c r="AP122" s="138">
        <f>(E122+K122+Q122+W122+AD122+AJ122)</f>
        <v>2998858995</v>
      </c>
      <c r="AQ122" s="21"/>
      <c r="AR122" s="138">
        <v>720527948</v>
      </c>
      <c r="AS122" s="21"/>
      <c r="AT122" s="143">
        <f>IF($AP122,AR122/$AP122*100,0)</f>
        <v>24.026736475484071</v>
      </c>
      <c r="AU122" s="21"/>
      <c r="AV122" s="138">
        <v>107527203</v>
      </c>
      <c r="AW122" s="21"/>
      <c r="AX122" s="143">
        <f>IF($AP122,AV122/$AP122*100,0)</f>
        <v>3.5856038306329241</v>
      </c>
      <c r="AY122" s="21"/>
      <c r="AZ122" s="138">
        <v>13212948</v>
      </c>
      <c r="BA122" s="21"/>
      <c r="BB122" s="143">
        <f>IF($AP122,AZ122/$AP122*100,0)</f>
        <v>0.44059917528733294</v>
      </c>
      <c r="BC122" s="21"/>
      <c r="BD122" s="138">
        <v>48356812</v>
      </c>
      <c r="BE122" s="21"/>
      <c r="BF122" s="138">
        <v>23346</v>
      </c>
      <c r="BG122" s="21"/>
      <c r="BH122" s="10">
        <v>29</v>
      </c>
      <c r="BI122" s="21"/>
      <c r="BJ122" s="27">
        <v>1143528</v>
      </c>
      <c r="BK122" s="21"/>
      <c r="BL122" s="137">
        <f>IF(E122,BJ122,0)</f>
        <v>1143528</v>
      </c>
      <c r="BM122" s="21"/>
      <c r="BN122" s="137">
        <f>IF(K122,BJ122,0)</f>
        <v>1143528</v>
      </c>
      <c r="BO122" s="21"/>
      <c r="BP122" s="137">
        <f>IF(Q122,BJ122,0)</f>
        <v>1143528</v>
      </c>
      <c r="BQ122" s="21"/>
      <c r="BR122" s="137">
        <f>IF(W122,BJ122,0)</f>
        <v>1143528</v>
      </c>
      <c r="BS122" s="21"/>
      <c r="BT122" s="137">
        <f>IF(AD122,BJ122,0)</f>
        <v>1143528</v>
      </c>
      <c r="BU122" s="21"/>
      <c r="BV122" s="137">
        <f>IF(AJ122,BJ122,0)</f>
        <v>0</v>
      </c>
    </row>
    <row r="123" spans="1:74" ht="8.85" customHeight="1" x14ac:dyDescent="0.3">
      <c r="A123" s="10">
        <v>30</v>
      </c>
      <c r="B123" s="21"/>
      <c r="C123" s="10" t="s">
        <v>154</v>
      </c>
      <c r="D123" s="21"/>
      <c r="E123" s="138">
        <v>108547753</v>
      </c>
      <c r="F123" s="21"/>
      <c r="G123" s="135">
        <f>(E123/$BJ123)</f>
        <v>1537.9392604137149</v>
      </c>
      <c r="H123" s="21"/>
      <c r="I123" s="135">
        <f>IF(G$219,G123/G$219*100,0)</f>
        <v>95.7462110082637</v>
      </c>
      <c r="J123" s="21"/>
      <c r="K123" s="138">
        <v>11986151</v>
      </c>
      <c r="L123" s="21"/>
      <c r="M123" s="135">
        <f>(K123/$BJ123)</f>
        <v>169.82361858883536</v>
      </c>
      <c r="N123" s="21"/>
      <c r="O123" s="135">
        <f>IF(M$219,M123/M$219*100,0)</f>
        <v>190.22658090039107</v>
      </c>
      <c r="P123" s="21"/>
      <c r="Q123" s="138">
        <v>10513836</v>
      </c>
      <c r="R123" s="21"/>
      <c r="S123" s="135">
        <f>(Q123/$BJ123)</f>
        <v>148.96338906205725</v>
      </c>
      <c r="T123" s="21"/>
      <c r="U123" s="135">
        <f>IF(S$219,S123/S$219*100,0)</f>
        <v>130.79642266743249</v>
      </c>
      <c r="V123" s="21"/>
      <c r="W123" s="138">
        <v>16837071</v>
      </c>
      <c r="X123" s="21"/>
      <c r="Y123" s="135">
        <f>(W123/$BJ123)</f>
        <v>238.55300368376311</v>
      </c>
      <c r="Z123" s="21"/>
      <c r="AA123" s="135">
        <f>IF(Y$219,Y123/Y$219*100,0)</f>
        <v>119.76396034046792</v>
      </c>
      <c r="AB123" s="21"/>
      <c r="AC123" s="21"/>
      <c r="AD123" s="138">
        <v>5533643</v>
      </c>
      <c r="AE123" s="21"/>
      <c r="AF123" s="135">
        <f>(AD123/$BJ123)</f>
        <v>78.402422782657979</v>
      </c>
      <c r="AG123" s="21"/>
      <c r="AH123" s="135">
        <f>IF(AF$219,AF123/AF$219*100,0)</f>
        <v>95.284057448382669</v>
      </c>
      <c r="AI123" s="21"/>
      <c r="AJ123" s="138">
        <v>75197</v>
      </c>
      <c r="AK123" s="21"/>
      <c r="AL123" s="135">
        <f>(AJ123/$BJ123)</f>
        <v>1.0654151317653726</v>
      </c>
      <c r="AM123" s="21"/>
      <c r="AN123" s="135">
        <f>IF(AL$219,AL123/AL$219*100,0)</f>
        <v>126.05338709131388</v>
      </c>
      <c r="AO123" s="21"/>
      <c r="AP123" s="138">
        <f>(E123+K123+Q123+W123+AD123+AJ123)</f>
        <v>153493651</v>
      </c>
      <c r="AQ123" s="21"/>
      <c r="AR123" s="138">
        <v>48991954</v>
      </c>
      <c r="AS123" s="21"/>
      <c r="AT123" s="143">
        <f>IF($AP123,AR123/$AP123*100,0)</f>
        <v>31.917902584778574</v>
      </c>
      <c r="AU123" s="21"/>
      <c r="AV123" s="138">
        <v>5542041</v>
      </c>
      <c r="AW123" s="21"/>
      <c r="AX123" s="143">
        <f>IF($AP123,AV123/$AP123*100,0)</f>
        <v>3.6105995029071267</v>
      </c>
      <c r="AY123" s="21"/>
      <c r="AZ123" s="138">
        <v>850698</v>
      </c>
      <c r="BA123" s="21"/>
      <c r="BB123" s="143">
        <f>IF($AP123,AZ123/$AP123*100,0)</f>
        <v>0.55422357501939934</v>
      </c>
      <c r="BC123" s="21"/>
      <c r="BD123" s="138">
        <v>2361349</v>
      </c>
      <c r="BE123" s="21"/>
      <c r="BF123" s="138">
        <v>0</v>
      </c>
      <c r="BG123" s="21"/>
      <c r="BH123" s="10">
        <v>30</v>
      </c>
      <c r="BI123" s="21"/>
      <c r="BJ123" s="27">
        <v>70580</v>
      </c>
      <c r="BK123" s="21"/>
      <c r="BL123" s="137">
        <f>IF(E123,BJ123,0)</f>
        <v>70580</v>
      </c>
      <c r="BM123" s="21"/>
      <c r="BN123" s="137">
        <f>IF(K123,BJ123,0)</f>
        <v>70580</v>
      </c>
      <c r="BO123" s="21"/>
      <c r="BP123" s="137">
        <f>IF(Q123,BJ123,0)</f>
        <v>70580</v>
      </c>
      <c r="BQ123" s="21"/>
      <c r="BR123" s="137">
        <f>IF(W123,BJ123,0)</f>
        <v>70580</v>
      </c>
      <c r="BS123" s="21"/>
      <c r="BT123" s="137">
        <f>IF(AD123,BJ123,0)</f>
        <v>70580</v>
      </c>
      <c r="BU123" s="21"/>
      <c r="BV123" s="137">
        <f>IF(AJ123,BJ123,0)</f>
        <v>70580</v>
      </c>
    </row>
    <row r="124" spans="1:7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Q124" s="21"/>
      <c r="AR124" s="21"/>
      <c r="AS124" s="21"/>
      <c r="AT124" s="21"/>
      <c r="AU124" s="21"/>
      <c r="AV124" s="21"/>
      <c r="AW124" s="21"/>
      <c r="AX124" s="21"/>
      <c r="AY124" s="21"/>
      <c r="AZ124" s="21"/>
      <c r="BA124" s="21"/>
      <c r="BB124" s="21"/>
      <c r="BC124" s="21"/>
      <c r="BD124" s="21"/>
      <c r="BE124" s="21"/>
      <c r="BG124" s="21"/>
      <c r="BH124" s="29"/>
      <c r="BI124" s="21"/>
      <c r="BJ124" s="27"/>
      <c r="BK124" s="21"/>
      <c r="BL124" s="21"/>
      <c r="BM124" s="21"/>
      <c r="BN124" s="21"/>
      <c r="BO124" s="21"/>
      <c r="BP124" s="21"/>
      <c r="BQ124" s="21"/>
      <c r="BR124" s="21"/>
      <c r="BS124" s="21"/>
      <c r="BT124" s="21"/>
      <c r="BU124" s="21"/>
      <c r="BV124" s="21"/>
    </row>
    <row r="125" spans="1:74" ht="8.85" customHeight="1" x14ac:dyDescent="0.3">
      <c r="A125" s="10">
        <v>31</v>
      </c>
      <c r="B125" s="21"/>
      <c r="C125" s="10" t="s">
        <v>155</v>
      </c>
      <c r="D125" s="21"/>
      <c r="E125" s="138">
        <v>16429693</v>
      </c>
      <c r="F125" s="21"/>
      <c r="G125" s="135">
        <f>(E125/$BJ125)</f>
        <v>1055.8250112460639</v>
      </c>
      <c r="H125" s="21"/>
      <c r="I125" s="135">
        <f>IF(G$219,G125/G$219*100,0)</f>
        <v>65.731623424044642</v>
      </c>
      <c r="J125" s="21"/>
      <c r="K125" s="138">
        <v>975925</v>
      </c>
      <c r="L125" s="21"/>
      <c r="M125" s="135">
        <f>(K125/$BJ125)</f>
        <v>62.71608508450614</v>
      </c>
      <c r="N125" s="21"/>
      <c r="O125" s="135">
        <f>IF(M$219,M125/M$219*100,0)</f>
        <v>70.250925826567823</v>
      </c>
      <c r="P125" s="21"/>
      <c r="Q125" s="138">
        <v>1676937</v>
      </c>
      <c r="R125" s="21"/>
      <c r="S125" s="135">
        <f>(Q125/$BJ125)</f>
        <v>107.7653749759013</v>
      </c>
      <c r="T125" s="21"/>
      <c r="U125" s="135">
        <f>IF(S$219,S125/S$219*100,0)</f>
        <v>94.62275007982204</v>
      </c>
      <c r="V125" s="21"/>
      <c r="W125" s="138">
        <v>2713966</v>
      </c>
      <c r="X125" s="21"/>
      <c r="Y125" s="135">
        <f>(W125/$BJ125)</f>
        <v>174.40819998714736</v>
      </c>
      <c r="Z125" s="21"/>
      <c r="AA125" s="135">
        <f>IF(Y$219,Y125/Y$219*100,0)</f>
        <v>87.560485190968166</v>
      </c>
      <c r="AB125" s="21"/>
      <c r="AC125" s="21"/>
      <c r="AD125" s="138">
        <v>1358901</v>
      </c>
      <c r="AE125" s="21"/>
      <c r="AF125" s="135">
        <f>(AD125/$BJ125)</f>
        <v>87.32735685367264</v>
      </c>
      <c r="AG125" s="21"/>
      <c r="AH125" s="135">
        <f>IF(AF$219,AF125/AF$219*100,0)</f>
        <v>106.13071116854923</v>
      </c>
      <c r="AI125" s="21"/>
      <c r="AJ125" s="138">
        <v>7550</v>
      </c>
      <c r="AK125" s="21"/>
      <c r="AL125" s="135">
        <f>(AJ125/$BJ125)</f>
        <v>0.48518732729259045</v>
      </c>
      <c r="AM125" s="21"/>
      <c r="AN125" s="135">
        <f>IF(AL$219,AL125/AL$219*100,0)</f>
        <v>57.404390228316707</v>
      </c>
      <c r="AO125" s="21"/>
      <c r="AP125" s="138">
        <f>(E125+K125+Q125+W125+AD125+AJ125)</f>
        <v>23162972</v>
      </c>
      <c r="AQ125" s="21"/>
      <c r="AR125" s="138">
        <v>12896033</v>
      </c>
      <c r="AS125" s="21"/>
      <c r="AT125" s="143">
        <f>IF($AP125,AR125/$AP125*100,0)</f>
        <v>55.675208690836385</v>
      </c>
      <c r="AU125" s="21"/>
      <c r="AV125" s="138">
        <v>2082196</v>
      </c>
      <c r="AW125" s="21"/>
      <c r="AX125" s="143">
        <f>IF($AP125,AV125/$AP125*100,0)</f>
        <v>8.9893300393403752</v>
      </c>
      <c r="AY125" s="21"/>
      <c r="AZ125" s="138">
        <v>0</v>
      </c>
      <c r="BA125" s="21"/>
      <c r="BB125" s="143">
        <f>IF($AP125,AZ125/$AP125*100,0)</f>
        <v>0</v>
      </c>
      <c r="BC125" s="21"/>
      <c r="BD125" s="138">
        <v>336476</v>
      </c>
      <c r="BE125" s="21"/>
      <c r="BF125" s="138">
        <v>0</v>
      </c>
      <c r="BG125" s="21"/>
      <c r="BH125" s="10">
        <v>31</v>
      </c>
      <c r="BI125" s="21"/>
      <c r="BJ125" s="27">
        <v>15561</v>
      </c>
      <c r="BK125" s="21"/>
      <c r="BL125" s="137">
        <f>IF(E125,BJ125,0)</f>
        <v>15561</v>
      </c>
      <c r="BM125" s="21"/>
      <c r="BN125" s="137">
        <f>IF(K125,BJ125,0)</f>
        <v>15561</v>
      </c>
      <c r="BO125" s="21"/>
      <c r="BP125" s="137">
        <f>IF(Q125,BJ125,0)</f>
        <v>15561</v>
      </c>
      <c r="BQ125" s="21"/>
      <c r="BR125" s="137">
        <f>IF(W125,BJ125,0)</f>
        <v>15561</v>
      </c>
      <c r="BS125" s="21"/>
      <c r="BT125" s="137">
        <f>IF(AD125,BJ125,0)</f>
        <v>15561</v>
      </c>
      <c r="BU125" s="21"/>
      <c r="BV125" s="137">
        <f>IF(AJ125,BJ125,0)</f>
        <v>15561</v>
      </c>
    </row>
    <row r="126" spans="1:74" ht="8.85" customHeight="1" x14ac:dyDescent="0.3">
      <c r="A126" s="10">
        <v>32</v>
      </c>
      <c r="B126" s="21"/>
      <c r="C126" s="10" t="s">
        <v>156</v>
      </c>
      <c r="D126" s="21"/>
      <c r="E126" s="138">
        <v>32736690</v>
      </c>
      <c r="F126" s="21"/>
      <c r="G126" s="135">
        <f>(E126/$BJ126)</f>
        <v>1210.7659590206376</v>
      </c>
      <c r="H126" s="21"/>
      <c r="I126" s="135">
        <f>IF(G$219,G126/G$219*100,0)</f>
        <v>75.377653707096258</v>
      </c>
      <c r="J126" s="21"/>
      <c r="K126" s="138">
        <v>1724289</v>
      </c>
      <c r="L126" s="21"/>
      <c r="M126" s="135">
        <f>(K126/$BJ126)</f>
        <v>63.772801242695465</v>
      </c>
      <c r="N126" s="21"/>
      <c r="O126" s="135">
        <f>IF(M$219,M126/M$219*100,0)</f>
        <v>71.434598059116567</v>
      </c>
      <c r="P126" s="21"/>
      <c r="Q126" s="138">
        <v>3700768</v>
      </c>
      <c r="R126" s="21"/>
      <c r="S126" s="135">
        <f>(Q126/$BJ126)</f>
        <v>136.87284562467639</v>
      </c>
      <c r="T126" s="21"/>
      <c r="U126" s="135">
        <f>IF(S$219,S126/S$219*100,0)</f>
        <v>120.18039251618629</v>
      </c>
      <c r="V126" s="21"/>
      <c r="W126" s="138">
        <v>2938720</v>
      </c>
      <c r="X126" s="21"/>
      <c r="Y126" s="135">
        <f>(W126/$BJ126)</f>
        <v>108.68851246393965</v>
      </c>
      <c r="Z126" s="21"/>
      <c r="AA126" s="135">
        <f>IF(Y$219,Y126/Y$219*100,0)</f>
        <v>54.56635001524279</v>
      </c>
      <c r="AB126" s="21"/>
      <c r="AC126" s="21"/>
      <c r="AD126" s="138">
        <v>1356467</v>
      </c>
      <c r="AE126" s="21"/>
      <c r="AF126" s="135">
        <f>(AD126/$BJ126)</f>
        <v>50.168910422368519</v>
      </c>
      <c r="AG126" s="21"/>
      <c r="AH126" s="135">
        <f>IF(AF$219,AF126/AF$219*100,0)</f>
        <v>60.971296206742878</v>
      </c>
      <c r="AI126" s="21"/>
      <c r="AJ126" s="138">
        <v>50605</v>
      </c>
      <c r="AK126" s="21"/>
      <c r="AL126" s="135">
        <f>(AJ126/$BJ126)</f>
        <v>1.8716251202011984</v>
      </c>
      <c r="AM126" s="21"/>
      <c r="AN126" s="135">
        <f>IF(AL$219,AL126/AL$219*100,0)</f>
        <v>221.43921062546377</v>
      </c>
      <c r="AO126" s="21"/>
      <c r="AP126" s="138">
        <f>(E126+K126+Q126+W126+AD126+AJ126)</f>
        <v>42507539</v>
      </c>
      <c r="AQ126" s="21"/>
      <c r="AR126" s="138">
        <v>21674553</v>
      </c>
      <c r="AS126" s="21"/>
      <c r="AT126" s="143">
        <f>IF($AP126,AR126/$AP126*100,0)</f>
        <v>50.989903226342982</v>
      </c>
      <c r="AU126" s="21"/>
      <c r="AV126" s="138">
        <v>1936874</v>
      </c>
      <c r="AW126" s="21"/>
      <c r="AX126" s="143">
        <f>IF($AP126,AV126/$AP126*100,0)</f>
        <v>4.5565423112356607</v>
      </c>
      <c r="AY126" s="21"/>
      <c r="AZ126" s="138">
        <v>0</v>
      </c>
      <c r="BA126" s="21"/>
      <c r="BB126" s="143">
        <f>IF($AP126,AZ126/$AP126*100,0)</f>
        <v>0</v>
      </c>
      <c r="BC126" s="21"/>
      <c r="BD126" s="138">
        <v>594297</v>
      </c>
      <c r="BE126" s="21"/>
      <c r="BF126" s="138">
        <v>4993</v>
      </c>
      <c r="BG126" s="21"/>
      <c r="BH126" s="10">
        <v>32</v>
      </c>
      <c r="BI126" s="21"/>
      <c r="BJ126" s="27">
        <v>27038</v>
      </c>
      <c r="BK126" s="21"/>
      <c r="BL126" s="137">
        <f>IF(E126,BJ126,0)</f>
        <v>27038</v>
      </c>
      <c r="BM126" s="21"/>
      <c r="BN126" s="137">
        <f>IF(K126,BJ126,0)</f>
        <v>27038</v>
      </c>
      <c r="BO126" s="21"/>
      <c r="BP126" s="137">
        <f>IF(Q126,BJ126,0)</f>
        <v>27038</v>
      </c>
      <c r="BQ126" s="21"/>
      <c r="BR126" s="137">
        <f>IF(W126,BJ126,0)</f>
        <v>27038</v>
      </c>
      <c r="BS126" s="21"/>
      <c r="BT126" s="137">
        <f>IF(AD126,BJ126,0)</f>
        <v>27038</v>
      </c>
      <c r="BU126" s="21"/>
      <c r="BV126" s="137">
        <f>IF(AJ126,BJ126,0)</f>
        <v>27038</v>
      </c>
    </row>
    <row r="127" spans="1:74" ht="8.85" customHeight="1" x14ac:dyDescent="0.3">
      <c r="A127" s="10">
        <v>33</v>
      </c>
      <c r="B127" s="21"/>
      <c r="C127" s="10" t="s">
        <v>96</v>
      </c>
      <c r="D127" s="21"/>
      <c r="E127" s="138">
        <v>61459295</v>
      </c>
      <c r="F127" s="21"/>
      <c r="G127" s="135">
        <f>(E127/$BJ127)</f>
        <v>1101.7764691118998</v>
      </c>
      <c r="H127" s="21"/>
      <c r="I127" s="135">
        <f>IF(G$219,G127/G$219*100,0)</f>
        <v>68.592385285196514</v>
      </c>
      <c r="J127" s="21"/>
      <c r="K127" s="138">
        <v>3833737</v>
      </c>
      <c r="L127" s="21"/>
      <c r="M127" s="135">
        <f>(K127/$BJ127)</f>
        <v>68.727134200996744</v>
      </c>
      <c r="N127" s="21"/>
      <c r="O127" s="135">
        <f>IF(M$219,M127/M$219*100,0)</f>
        <v>76.984154870654976</v>
      </c>
      <c r="P127" s="21"/>
      <c r="Q127" s="138">
        <v>6105778</v>
      </c>
      <c r="R127" s="21"/>
      <c r="S127" s="135">
        <f>(Q127/$BJ127)</f>
        <v>109.45785378796027</v>
      </c>
      <c r="T127" s="21"/>
      <c r="U127" s="135">
        <f>IF(S$219,S127/S$219*100,0)</f>
        <v>96.108821089964806</v>
      </c>
      <c r="V127" s="21"/>
      <c r="W127" s="138">
        <v>7799255</v>
      </c>
      <c r="X127" s="21"/>
      <c r="Y127" s="135">
        <f>(W127/$BJ127)</f>
        <v>139.8166971424474</v>
      </c>
      <c r="Z127" s="21"/>
      <c r="AA127" s="135">
        <f>IF(Y$219,Y127/Y$219*100,0)</f>
        <v>70.19404959453469</v>
      </c>
      <c r="AB127" s="21"/>
      <c r="AC127" s="21"/>
      <c r="AD127" s="138">
        <v>3678043</v>
      </c>
      <c r="AE127" s="21"/>
      <c r="AF127" s="135">
        <f>(AD127/$BJ127)</f>
        <v>65.936018787422469</v>
      </c>
      <c r="AG127" s="21"/>
      <c r="AH127" s="135">
        <f>IF(AF$219,AF127/AF$219*100,0)</f>
        <v>80.133383371005678</v>
      </c>
      <c r="AI127" s="21"/>
      <c r="AJ127" s="138">
        <v>0</v>
      </c>
      <c r="AK127" s="21"/>
      <c r="AL127" s="135">
        <f>(AJ127/$BJ127)</f>
        <v>0</v>
      </c>
      <c r="AM127" s="21"/>
      <c r="AN127" s="135">
        <f>IF(AL$219,AL127/AL$219*100,0)</f>
        <v>0</v>
      </c>
      <c r="AO127" s="21"/>
      <c r="AP127" s="138">
        <f>(E127+K127+Q127+W127+AD127+AJ127)</f>
        <v>82876108</v>
      </c>
      <c r="AQ127" s="21"/>
      <c r="AR127" s="138">
        <v>42578112</v>
      </c>
      <c r="AS127" s="21"/>
      <c r="AT127" s="143">
        <f>IF($AP127,AR127/$AP127*100,0)</f>
        <v>51.375617204417942</v>
      </c>
      <c r="AU127" s="21"/>
      <c r="AV127" s="138">
        <v>7292210</v>
      </c>
      <c r="AW127" s="21"/>
      <c r="AX127" s="143">
        <f>IF($AP127,AV127/$AP127*100,0)</f>
        <v>8.7989291195962043</v>
      </c>
      <c r="AY127" s="21"/>
      <c r="AZ127" s="138">
        <v>0</v>
      </c>
      <c r="BA127" s="21"/>
      <c r="BB127" s="143">
        <f>IF($AP127,AZ127/$AP127*100,0)</f>
        <v>0</v>
      </c>
      <c r="BC127" s="21"/>
      <c r="BD127" s="138">
        <v>2132542</v>
      </c>
      <c r="BE127" s="21"/>
      <c r="BF127" s="138">
        <v>0</v>
      </c>
      <c r="BG127" s="21"/>
      <c r="BH127" s="10">
        <v>33</v>
      </c>
      <c r="BI127" s="21"/>
      <c r="BJ127" s="27">
        <v>55782</v>
      </c>
      <c r="BK127" s="21"/>
      <c r="BL127" s="137">
        <f>IF(E127,BJ127,0)</f>
        <v>55782</v>
      </c>
      <c r="BM127" s="21"/>
      <c r="BN127" s="137">
        <f>IF(K127,BJ127,0)</f>
        <v>55782</v>
      </c>
      <c r="BO127" s="21"/>
      <c r="BP127" s="137">
        <f>IF(Q127,BJ127,0)</f>
        <v>55782</v>
      </c>
      <c r="BQ127" s="21"/>
      <c r="BR127" s="137">
        <f>IF(W127,BJ127,0)</f>
        <v>55782</v>
      </c>
      <c r="BS127" s="21"/>
      <c r="BT127" s="137">
        <f>IF(AD127,BJ127,0)</f>
        <v>55782</v>
      </c>
      <c r="BU127" s="21"/>
      <c r="BV127" s="137">
        <f>IF(AJ127,BJ127,0)</f>
        <v>0</v>
      </c>
    </row>
    <row r="128" spans="1:74" ht="8.85" customHeight="1" x14ac:dyDescent="0.3">
      <c r="A128" s="10">
        <v>34</v>
      </c>
      <c r="B128" s="21"/>
      <c r="C128" s="10" t="s">
        <v>157</v>
      </c>
      <c r="D128" s="21"/>
      <c r="E128" s="138">
        <v>143578296</v>
      </c>
      <c r="F128" s="21"/>
      <c r="G128" s="135">
        <f>(E128/$BJ128)</f>
        <v>1616.3266464032422</v>
      </c>
      <c r="H128" s="21"/>
      <c r="I128" s="135">
        <f>IF(G$219,G128/G$219*100,0)</f>
        <v>100.62630958726774</v>
      </c>
      <c r="J128" s="21"/>
      <c r="K128" s="138">
        <v>7243830</v>
      </c>
      <c r="L128" s="21"/>
      <c r="M128" s="135">
        <f>(K128/$BJ128)</f>
        <v>81.547112462006083</v>
      </c>
      <c r="N128" s="21"/>
      <c r="O128" s="135">
        <f>IF(M$219,M128/M$219*100,0)</f>
        <v>91.344351950859419</v>
      </c>
      <c r="P128" s="21"/>
      <c r="Q128" s="138">
        <v>10063987</v>
      </c>
      <c r="R128" s="21"/>
      <c r="S128" s="135">
        <f>(Q128/$BJ128)</f>
        <v>113.29491162895418</v>
      </c>
      <c r="T128" s="21"/>
      <c r="U128" s="135">
        <f>IF(S$219,S128/S$219*100,0)</f>
        <v>99.477927031565983</v>
      </c>
      <c r="V128" s="21"/>
      <c r="W128" s="138">
        <v>15470048</v>
      </c>
      <c r="X128" s="21"/>
      <c r="Y128" s="135">
        <f>(W128/$BJ128)</f>
        <v>174.15341663852303</v>
      </c>
      <c r="Z128" s="21"/>
      <c r="AA128" s="135">
        <f>IF(Y$219,Y128/Y$219*100,0)</f>
        <v>87.432572893118817</v>
      </c>
      <c r="AB128" s="21"/>
      <c r="AC128" s="21"/>
      <c r="AD128" s="138">
        <v>5196020</v>
      </c>
      <c r="AE128" s="21"/>
      <c r="AF128" s="135">
        <f>(AD128/$BJ128)</f>
        <v>58.493977259934709</v>
      </c>
      <c r="AG128" s="21"/>
      <c r="AH128" s="135">
        <f>IF(AF$219,AF128/AF$219*100,0)</f>
        <v>71.088919089536518</v>
      </c>
      <c r="AI128" s="21"/>
      <c r="AJ128" s="138">
        <v>81308</v>
      </c>
      <c r="AK128" s="21"/>
      <c r="AL128" s="135">
        <f>(AJ128/$BJ128)</f>
        <v>0.91532140042778343</v>
      </c>
      <c r="AM128" s="21"/>
      <c r="AN128" s="135">
        <f>IF(AL$219,AL128/AL$219*100,0)</f>
        <v>108.29521691690778</v>
      </c>
      <c r="AO128" s="21"/>
      <c r="AP128" s="138">
        <f>(E128+K128+Q128+W128+AD128+AJ128)</f>
        <v>181633489</v>
      </c>
      <c r="AQ128" s="21"/>
      <c r="AR128" s="138">
        <v>84098538</v>
      </c>
      <c r="AS128" s="21"/>
      <c r="AT128" s="143">
        <f>IF($AP128,AR128/$AP128*100,0)</f>
        <v>46.301229174758625</v>
      </c>
      <c r="AU128" s="21"/>
      <c r="AV128" s="138">
        <v>7867518</v>
      </c>
      <c r="AW128" s="21"/>
      <c r="AX128" s="143">
        <f>IF($AP128,AV128/$AP128*100,0)</f>
        <v>4.3315349186514824</v>
      </c>
      <c r="AY128" s="21"/>
      <c r="AZ128" s="138">
        <v>0</v>
      </c>
      <c r="BA128" s="21"/>
      <c r="BB128" s="143">
        <f>IF($AP128,AZ128/$AP128*100,0)</f>
        <v>0</v>
      </c>
      <c r="BC128" s="21"/>
      <c r="BD128" s="138">
        <v>1949100</v>
      </c>
      <c r="BE128" s="21"/>
      <c r="BF128" s="138">
        <v>0</v>
      </c>
      <c r="BG128" s="21"/>
      <c r="BH128" s="10">
        <v>34</v>
      </c>
      <c r="BI128" s="21"/>
      <c r="BJ128" s="27">
        <v>88830</v>
      </c>
      <c r="BK128" s="21"/>
      <c r="BL128" s="137">
        <f>IF(E128,BJ128,0)</f>
        <v>88830</v>
      </c>
      <c r="BM128" s="21"/>
      <c r="BN128" s="137">
        <f>IF(K128,BJ128,0)</f>
        <v>88830</v>
      </c>
      <c r="BO128" s="21"/>
      <c r="BP128" s="137">
        <f>IF(Q128,BJ128,0)</f>
        <v>88830</v>
      </c>
      <c r="BQ128" s="21"/>
      <c r="BR128" s="137">
        <f>IF(W128,BJ128,0)</f>
        <v>88830</v>
      </c>
      <c r="BS128" s="21"/>
      <c r="BT128" s="137">
        <f>IF(AD128,BJ128,0)</f>
        <v>88830</v>
      </c>
      <c r="BU128" s="21"/>
      <c r="BV128" s="137">
        <f>IF(AJ128,BJ128,0)</f>
        <v>88830</v>
      </c>
    </row>
    <row r="129" spans="1:74" ht="8.85" customHeight="1" x14ac:dyDescent="0.3">
      <c r="A129" s="10">
        <v>35</v>
      </c>
      <c r="B129" s="21"/>
      <c r="C129" s="10" t="s">
        <v>158</v>
      </c>
      <c r="D129" s="21"/>
      <c r="E129" s="138">
        <v>19921723</v>
      </c>
      <c r="F129" s="21"/>
      <c r="G129" s="135">
        <f>(E129/$BJ129)</f>
        <v>1188.8597601002566</v>
      </c>
      <c r="H129" s="21"/>
      <c r="I129" s="135">
        <f>IF(G$219,G129/G$219*100,0)</f>
        <v>74.013857620860975</v>
      </c>
      <c r="J129" s="21"/>
      <c r="K129" s="138">
        <v>1343211</v>
      </c>
      <c r="L129" s="21"/>
      <c r="M129" s="135">
        <f>(K129/$BJ129)</f>
        <v>80.158202542221161</v>
      </c>
      <c r="N129" s="21"/>
      <c r="O129" s="135">
        <f>IF(M$219,M129/M$219*100,0)</f>
        <v>89.788575508131501</v>
      </c>
      <c r="P129" s="21"/>
      <c r="Q129" s="138">
        <v>1308473</v>
      </c>
      <c r="R129" s="21"/>
      <c r="S129" s="135">
        <f>(Q129/$BJ129)</f>
        <v>78.085158441248439</v>
      </c>
      <c r="T129" s="21"/>
      <c r="U129" s="135">
        <f>IF(S$219,S129/S$219*100,0)</f>
        <v>68.562211506078057</v>
      </c>
      <c r="V129" s="21"/>
      <c r="W129" s="138">
        <v>2598357</v>
      </c>
      <c r="X129" s="21"/>
      <c r="Y129" s="135">
        <f>(W129/$BJ129)</f>
        <v>155.0609894372501</v>
      </c>
      <c r="Z129" s="21"/>
      <c r="AA129" s="135">
        <f>IF(Y$219,Y129/Y$219*100,0)</f>
        <v>77.847345883494896</v>
      </c>
      <c r="AB129" s="21"/>
      <c r="AC129" s="21"/>
      <c r="AD129" s="138">
        <v>1815852</v>
      </c>
      <c r="AE129" s="21"/>
      <c r="AF129" s="135">
        <f>(AD129/$BJ129)</f>
        <v>108.36378826758967</v>
      </c>
      <c r="AG129" s="21"/>
      <c r="AH129" s="135">
        <f>IF(AF$219,AF129/AF$219*100,0)</f>
        <v>131.69671370024648</v>
      </c>
      <c r="AI129" s="21"/>
      <c r="AJ129" s="138">
        <v>9359</v>
      </c>
      <c r="AK129" s="21"/>
      <c r="AL129" s="135">
        <f>(AJ129/$BJ129)</f>
        <v>0.55851286029718927</v>
      </c>
      <c r="AM129" s="21"/>
      <c r="AN129" s="135">
        <f>IF(AL$219,AL129/AL$219*100,0)</f>
        <v>66.079817786953171</v>
      </c>
      <c r="AO129" s="21"/>
      <c r="AP129" s="138">
        <f>(E129+K129+Q129+W129+AD129+AJ129)</f>
        <v>26996975</v>
      </c>
      <c r="AQ129" s="21"/>
      <c r="AR129" s="138">
        <v>16987205</v>
      </c>
      <c r="AS129" s="21"/>
      <c r="AT129" s="143">
        <f>IF($AP129,AR129/$AP129*100,0)</f>
        <v>62.922623738400318</v>
      </c>
      <c r="AU129" s="21"/>
      <c r="AV129" s="138">
        <v>2400985</v>
      </c>
      <c r="AW129" s="21"/>
      <c r="AX129" s="143">
        <f>IF($AP129,AV129/$AP129*100,0)</f>
        <v>8.8935334421726875</v>
      </c>
      <c r="AY129" s="21"/>
      <c r="AZ129" s="138">
        <v>0</v>
      </c>
      <c r="BA129" s="21"/>
      <c r="BB129" s="143">
        <f>IF($AP129,AZ129/$AP129*100,0)</f>
        <v>0</v>
      </c>
      <c r="BC129" s="21"/>
      <c r="BD129" s="138">
        <v>510649</v>
      </c>
      <c r="BE129" s="21"/>
      <c r="BF129" s="138">
        <v>0</v>
      </c>
      <c r="BG129" s="21"/>
      <c r="BH129" s="10">
        <v>35</v>
      </c>
      <c r="BI129" s="21"/>
      <c r="BJ129" s="27">
        <v>16757</v>
      </c>
      <c r="BK129" s="21"/>
      <c r="BL129" s="137">
        <f>IF(E129,BJ129,0)</f>
        <v>16757</v>
      </c>
      <c r="BM129" s="21"/>
      <c r="BN129" s="137">
        <f>IF(K129,BJ129,0)</f>
        <v>16757</v>
      </c>
      <c r="BO129" s="21"/>
      <c r="BP129" s="137">
        <f>IF(Q129,BJ129,0)</f>
        <v>16757</v>
      </c>
      <c r="BQ129" s="21"/>
      <c r="BR129" s="137">
        <f>IF(W129,BJ129,0)</f>
        <v>16757</v>
      </c>
      <c r="BS129" s="21"/>
      <c r="BT129" s="137">
        <f>IF(AD129,BJ129,0)</f>
        <v>16757</v>
      </c>
      <c r="BU129" s="21"/>
      <c r="BV129" s="137">
        <f>IF(AJ129,BJ129,0)</f>
        <v>16757</v>
      </c>
    </row>
    <row r="130" spans="1:74" ht="8.85" customHeight="1" x14ac:dyDescent="0.3">
      <c r="A130" s="21"/>
      <c r="B130" s="21"/>
      <c r="D130" s="21"/>
      <c r="E130" s="21"/>
      <c r="F130" s="21"/>
      <c r="G130" s="21"/>
      <c r="H130" s="21"/>
      <c r="I130" s="39"/>
      <c r="J130" s="21"/>
      <c r="K130" s="21"/>
      <c r="L130" s="21"/>
      <c r="M130" s="21"/>
      <c r="N130" s="21"/>
      <c r="O130" s="39"/>
      <c r="P130" s="21"/>
      <c r="Q130" s="21"/>
      <c r="R130" s="21"/>
      <c r="S130" s="21"/>
      <c r="T130" s="21"/>
      <c r="U130" s="39"/>
      <c r="V130" s="21"/>
      <c r="W130" s="21"/>
      <c r="X130" s="21"/>
      <c r="Y130" s="21"/>
      <c r="Z130" s="21"/>
      <c r="AA130" s="39"/>
      <c r="AB130" s="21"/>
      <c r="AC130" s="21"/>
      <c r="AD130" s="21"/>
      <c r="AE130" s="21"/>
      <c r="AF130" s="21"/>
      <c r="AG130" s="21"/>
      <c r="AH130" s="39"/>
      <c r="AI130" s="21"/>
      <c r="AJ130" s="21"/>
      <c r="AK130" s="21"/>
      <c r="AL130" s="21"/>
      <c r="AM130" s="21"/>
      <c r="AN130" s="39"/>
      <c r="AO130" s="21"/>
      <c r="AQ130" s="21"/>
      <c r="AR130" s="21"/>
      <c r="AS130" s="21"/>
      <c r="AT130" s="39"/>
      <c r="AU130" s="21"/>
      <c r="AV130" s="21"/>
      <c r="AW130" s="21"/>
      <c r="AX130" s="39"/>
      <c r="AY130" s="21"/>
      <c r="AZ130" s="21"/>
      <c r="BA130" s="21"/>
      <c r="BB130" s="39"/>
      <c r="BC130" s="21"/>
      <c r="BD130" s="21"/>
      <c r="BE130" s="21"/>
      <c r="BG130" s="21"/>
      <c r="BH130" s="21"/>
      <c r="BI130" s="21"/>
      <c r="BJ130" s="27"/>
      <c r="BK130" s="21"/>
      <c r="BL130" s="27"/>
      <c r="BM130" s="21"/>
      <c r="BN130" s="27"/>
      <c r="BO130" s="21"/>
      <c r="BP130" s="27"/>
      <c r="BQ130" s="21"/>
      <c r="BR130" s="27"/>
      <c r="BS130" s="21"/>
      <c r="BT130" s="27"/>
      <c r="BU130" s="21"/>
      <c r="BV130" s="27"/>
    </row>
    <row r="131" spans="1:74" ht="8.85" customHeight="1" x14ac:dyDescent="0.3">
      <c r="A131" s="10">
        <v>36</v>
      </c>
      <c r="B131" s="21"/>
      <c r="C131" s="10" t="s">
        <v>159</v>
      </c>
      <c r="D131" s="21"/>
      <c r="E131" s="138">
        <v>47686620</v>
      </c>
      <c r="F131" s="21"/>
      <c r="G131" s="135">
        <f>(E131/$BJ131)</f>
        <v>1285.700188730116</v>
      </c>
      <c r="H131" s="21"/>
      <c r="I131" s="135">
        <f>IF(G$219,G131/G$219*100,0)</f>
        <v>80.042771995041775</v>
      </c>
      <c r="J131" s="21"/>
      <c r="K131" s="138">
        <v>2643386</v>
      </c>
      <c r="L131" s="21"/>
      <c r="M131" s="135">
        <f>(K131/$BJ131)</f>
        <v>71.269506605554056</v>
      </c>
      <c r="N131" s="21"/>
      <c r="O131" s="135">
        <f>IF(M$219,M131/M$219*100,0)</f>
        <v>79.831973177161359</v>
      </c>
      <c r="P131" s="21"/>
      <c r="Q131" s="138">
        <v>4821812</v>
      </c>
      <c r="R131" s="21"/>
      <c r="S131" s="135">
        <f>(Q131/$BJ131)</f>
        <v>130.00301968185494</v>
      </c>
      <c r="T131" s="21"/>
      <c r="U131" s="135">
        <f>IF(S$219,S131/S$219*100,0)</f>
        <v>114.14838248119281</v>
      </c>
      <c r="V131" s="21"/>
      <c r="W131" s="138">
        <v>7039510</v>
      </c>
      <c r="X131" s="21"/>
      <c r="Y131" s="135">
        <f>(W131/$BJ131)</f>
        <v>189.79536263143706</v>
      </c>
      <c r="Z131" s="21"/>
      <c r="AA131" s="135">
        <f>IF(Y$219,Y131/Y$219*100,0)</f>
        <v>95.285508595519303</v>
      </c>
      <c r="AB131" s="21"/>
      <c r="AC131" s="21"/>
      <c r="AD131" s="138">
        <v>2216311</v>
      </c>
      <c r="AE131" s="21"/>
      <c r="AF131" s="135">
        <f>(AD131/$BJ131)</f>
        <v>59.754947425181989</v>
      </c>
      <c r="AG131" s="21"/>
      <c r="AH131" s="135">
        <f>IF(AF$219,AF131/AF$219*100,0)</f>
        <v>72.621401752721454</v>
      </c>
      <c r="AI131" s="21"/>
      <c r="AJ131" s="138">
        <v>14566</v>
      </c>
      <c r="AK131" s="21"/>
      <c r="AL131" s="135">
        <f>(AJ131/$BJ131)</f>
        <v>0.39272040981396605</v>
      </c>
      <c r="AM131" s="21"/>
      <c r="AN131" s="135">
        <f>IF(AL$219,AL131/AL$219*100,0)</f>
        <v>46.464271400869386</v>
      </c>
      <c r="AO131" s="21"/>
      <c r="AP131" s="138">
        <f>(E131+K131+Q131+W131+AD131+AJ131)</f>
        <v>64422205</v>
      </c>
      <c r="AQ131" s="21"/>
      <c r="AR131" s="138">
        <v>31647174</v>
      </c>
      <c r="AS131" s="21"/>
      <c r="AT131" s="143">
        <f>IF($AP131,AR131/$AP131*100,0)</f>
        <v>49.12463645104976</v>
      </c>
      <c r="AU131" s="21"/>
      <c r="AV131" s="138">
        <v>3123339</v>
      </c>
      <c r="AW131" s="21"/>
      <c r="AX131" s="143">
        <f>IF($AP131,AV131/$AP131*100,0)</f>
        <v>4.8482336175857377</v>
      </c>
      <c r="AY131" s="21"/>
      <c r="AZ131" s="138">
        <v>209847</v>
      </c>
      <c r="BA131" s="21"/>
      <c r="BB131" s="143">
        <f>IF($AP131,AZ131/$AP131*100,0)</f>
        <v>0.3257370653488188</v>
      </c>
      <c r="BC131" s="21"/>
      <c r="BD131" s="138">
        <v>906881</v>
      </c>
      <c r="BE131" s="21"/>
      <c r="BF131" s="138">
        <v>5095</v>
      </c>
      <c r="BG131" s="21"/>
      <c r="BH131" s="10">
        <v>36</v>
      </c>
      <c r="BI131" s="21"/>
      <c r="BJ131" s="27">
        <v>37090</v>
      </c>
      <c r="BK131" s="21"/>
      <c r="BL131" s="137">
        <f>IF(E131,BJ131,0)</f>
        <v>37090</v>
      </c>
      <c r="BM131" s="21"/>
      <c r="BN131" s="137">
        <f>IF(K131,BJ131,0)</f>
        <v>37090</v>
      </c>
      <c r="BO131" s="21"/>
      <c r="BP131" s="137">
        <f>IF(Q131,BJ131,0)</f>
        <v>37090</v>
      </c>
      <c r="BQ131" s="21"/>
      <c r="BR131" s="137">
        <f>IF(W131,BJ131,0)</f>
        <v>37090</v>
      </c>
      <c r="BS131" s="21"/>
      <c r="BT131" s="137">
        <f>IF(AD131,BJ131,0)</f>
        <v>37090</v>
      </c>
      <c r="BU131" s="21"/>
      <c r="BV131" s="137">
        <f>IF(AJ131,BJ131,0)</f>
        <v>37090</v>
      </c>
    </row>
    <row r="132" spans="1:74" ht="8.85" customHeight="1" x14ac:dyDescent="0.3">
      <c r="A132" s="10">
        <v>37</v>
      </c>
      <c r="B132" s="21"/>
      <c r="C132" s="10" t="s">
        <v>160</v>
      </c>
      <c r="D132" s="21"/>
      <c r="E132" s="138">
        <v>26981836</v>
      </c>
      <c r="F132" s="21"/>
      <c r="G132" s="135">
        <f>(E132/$BJ132)</f>
        <v>1149.5328902522153</v>
      </c>
      <c r="H132" s="21"/>
      <c r="I132" s="135">
        <f>IF(G$219,G132/G$219*100,0)</f>
        <v>71.565517250284728</v>
      </c>
      <c r="J132" s="21"/>
      <c r="K132" s="138">
        <v>2021600</v>
      </c>
      <c r="L132" s="21"/>
      <c r="M132" s="135">
        <f>(K132/$BJ132)</f>
        <v>86.12815269256987</v>
      </c>
      <c r="N132" s="21"/>
      <c r="O132" s="135">
        <f>IF(M$219,M132/M$219*100,0)</f>
        <v>96.475767870909664</v>
      </c>
      <c r="P132" s="21"/>
      <c r="Q132" s="138">
        <v>2140971</v>
      </c>
      <c r="R132" s="21"/>
      <c r="S132" s="135">
        <f>(Q132/$BJ132)</f>
        <v>91.213829243353786</v>
      </c>
      <c r="T132" s="21"/>
      <c r="U132" s="135">
        <f>IF(S$219,S132/S$219*100,0)</f>
        <v>80.089763249536205</v>
      </c>
      <c r="V132" s="21"/>
      <c r="W132" s="138">
        <v>2888566</v>
      </c>
      <c r="X132" s="21"/>
      <c r="Y132" s="135">
        <f>(W132/$BJ132)</f>
        <v>123.06433197000682</v>
      </c>
      <c r="Z132" s="21"/>
      <c r="AA132" s="135">
        <f>IF(Y$219,Y132/Y$219*100,0)</f>
        <v>61.78363527512041</v>
      </c>
      <c r="AB132" s="21"/>
      <c r="AC132" s="21"/>
      <c r="AD132" s="138">
        <v>993263</v>
      </c>
      <c r="AE132" s="21"/>
      <c r="AF132" s="135">
        <f>(AD132/$BJ132)</f>
        <v>42.316930811179276</v>
      </c>
      <c r="AG132" s="21"/>
      <c r="AH132" s="135">
        <f>IF(AF$219,AF132/AF$219*100,0)</f>
        <v>51.428625842714602</v>
      </c>
      <c r="AI132" s="21"/>
      <c r="AJ132" s="138">
        <v>0</v>
      </c>
      <c r="AK132" s="21"/>
      <c r="AL132" s="135">
        <f>(AJ132/$BJ132)</f>
        <v>0</v>
      </c>
      <c r="AM132" s="21"/>
      <c r="AN132" s="135">
        <f>IF(AL$219,AL132/AL$219*100,0)</f>
        <v>0</v>
      </c>
      <c r="AO132" s="21"/>
      <c r="AP132" s="138">
        <f>(E132+K132+Q132+W132+AD132+AJ132)</f>
        <v>35026236</v>
      </c>
      <c r="AQ132" s="21"/>
      <c r="AR132" s="138">
        <v>7780010</v>
      </c>
      <c r="AS132" s="21"/>
      <c r="AT132" s="143">
        <f>IF($AP132,AR132/$AP132*100,0)</f>
        <v>22.211949922338214</v>
      </c>
      <c r="AU132" s="21"/>
      <c r="AV132" s="138">
        <v>1721434</v>
      </c>
      <c r="AW132" s="21"/>
      <c r="AX132" s="143">
        <f>IF($AP132,AV132/$AP132*100,0)</f>
        <v>4.914698798923185</v>
      </c>
      <c r="AY132" s="21"/>
      <c r="AZ132" s="138">
        <v>0</v>
      </c>
      <c r="BA132" s="21"/>
      <c r="BB132" s="143">
        <f>IF($AP132,AZ132/$AP132*100,0)</f>
        <v>0</v>
      </c>
      <c r="BC132" s="21"/>
      <c r="BD132" s="138">
        <v>638540</v>
      </c>
      <c r="BE132" s="21"/>
      <c r="BF132" s="138">
        <v>8625</v>
      </c>
      <c r="BG132" s="21"/>
      <c r="BH132" s="10">
        <v>37</v>
      </c>
      <c r="BI132" s="21"/>
      <c r="BJ132" s="27">
        <v>23472</v>
      </c>
      <c r="BK132" s="21"/>
      <c r="BL132" s="137">
        <f>IF(E132,BJ132,0)</f>
        <v>23472</v>
      </c>
      <c r="BM132" s="21"/>
      <c r="BN132" s="137">
        <f>IF(K132,BJ132,0)</f>
        <v>23472</v>
      </c>
      <c r="BO132" s="21"/>
      <c r="BP132" s="137">
        <f>IF(Q132,BJ132,0)</f>
        <v>23472</v>
      </c>
      <c r="BQ132" s="21"/>
      <c r="BR132" s="137">
        <f>IF(W132,BJ132,0)</f>
        <v>23472</v>
      </c>
      <c r="BS132" s="21"/>
      <c r="BT132" s="137">
        <f>IF(AD132,BJ132,0)</f>
        <v>23472</v>
      </c>
      <c r="BU132" s="21"/>
      <c r="BV132" s="137">
        <f>IF(AJ132,BJ132,0)</f>
        <v>0</v>
      </c>
    </row>
    <row r="133" spans="1:74" ht="8.85" customHeight="1" x14ac:dyDescent="0.3">
      <c r="A133" s="10">
        <v>38</v>
      </c>
      <c r="B133" s="21"/>
      <c r="C133" s="10" t="s">
        <v>161</v>
      </c>
      <c r="D133" s="21"/>
      <c r="E133" s="138">
        <v>14289310</v>
      </c>
      <c r="F133" s="21"/>
      <c r="G133" s="135">
        <f>(E133/$BJ133)</f>
        <v>925.17384266752993</v>
      </c>
      <c r="H133" s="21"/>
      <c r="I133" s="135">
        <f>IF(G$219,G133/G$219*100,0)</f>
        <v>57.597781810669446</v>
      </c>
      <c r="J133" s="21"/>
      <c r="K133" s="138">
        <v>1155837</v>
      </c>
      <c r="L133" s="21"/>
      <c r="M133" s="135">
        <f>(K133/$BJ133)</f>
        <v>74.835674975720295</v>
      </c>
      <c r="N133" s="21"/>
      <c r="O133" s="135">
        <f>IF(M$219,M133/M$219*100,0)</f>
        <v>83.826588423314419</v>
      </c>
      <c r="P133" s="21"/>
      <c r="Q133" s="138">
        <v>1936979</v>
      </c>
      <c r="R133" s="21"/>
      <c r="S133" s="135">
        <f>(Q133/$BJ133)</f>
        <v>125.41139527355131</v>
      </c>
      <c r="T133" s="21"/>
      <c r="U133" s="135">
        <f>IF(S$219,S133/S$219*100,0)</f>
        <v>110.11673382832556</v>
      </c>
      <c r="V133" s="21"/>
      <c r="W133" s="138">
        <v>2211251</v>
      </c>
      <c r="X133" s="21"/>
      <c r="Y133" s="135">
        <f>(W133/$BJ133)</f>
        <v>143.16937520233085</v>
      </c>
      <c r="Z133" s="21"/>
      <c r="AA133" s="135">
        <f>IF(Y$219,Y133/Y$219*100,0)</f>
        <v>71.877239476857554</v>
      </c>
      <c r="AB133" s="21"/>
      <c r="AC133" s="21"/>
      <c r="AD133" s="138">
        <v>1047661</v>
      </c>
      <c r="AE133" s="21"/>
      <c r="AF133" s="135">
        <f>(AD133/$BJ133)</f>
        <v>67.831725477500811</v>
      </c>
      <c r="AG133" s="21"/>
      <c r="AH133" s="135">
        <f>IF(AF$219,AF133/AF$219*100,0)</f>
        <v>82.437274229881808</v>
      </c>
      <c r="AI133" s="21"/>
      <c r="AJ133" s="138">
        <v>19412</v>
      </c>
      <c r="AK133" s="21"/>
      <c r="AL133" s="135">
        <f>(AJ133/$BJ133)</f>
        <v>1.2568468760116542</v>
      </c>
      <c r="AM133" s="21"/>
      <c r="AN133" s="135">
        <f>IF(AL$219,AL133/AL$219*100,0)</f>
        <v>148.7024175392464</v>
      </c>
      <c r="AO133" s="21"/>
      <c r="AP133" s="138">
        <f>(E133+K133+Q133+W133+AD133+AJ133)</f>
        <v>20660450</v>
      </c>
      <c r="AQ133" s="21"/>
      <c r="AR133" s="138">
        <v>11745575</v>
      </c>
      <c r="AS133" s="21"/>
      <c r="AT133" s="143">
        <f>IF($AP133,AR133/$AP133*100,0)</f>
        <v>56.8505284250827</v>
      </c>
      <c r="AU133" s="21"/>
      <c r="AV133" s="138">
        <v>2178066</v>
      </c>
      <c r="AW133" s="21"/>
      <c r="AX133" s="143">
        <f>IF($AP133,AV133/$AP133*100,0)</f>
        <v>10.542200194090642</v>
      </c>
      <c r="AY133" s="21"/>
      <c r="AZ133" s="138">
        <v>0</v>
      </c>
      <c r="BA133" s="21"/>
      <c r="BB133" s="143">
        <f>IF($AP133,AZ133/$AP133*100,0)</f>
        <v>0</v>
      </c>
      <c r="BC133" s="21"/>
      <c r="BD133" s="138">
        <v>163572</v>
      </c>
      <c r="BE133" s="21"/>
      <c r="BF133" s="138">
        <v>0</v>
      </c>
      <c r="BG133" s="21"/>
      <c r="BH133" s="10">
        <v>38</v>
      </c>
      <c r="BI133" s="21"/>
      <c r="BJ133" s="27">
        <v>15445</v>
      </c>
      <c r="BK133" s="21"/>
      <c r="BL133" s="137">
        <f>IF(E133,BJ133,0)</f>
        <v>15445</v>
      </c>
      <c r="BM133" s="21"/>
      <c r="BN133" s="137">
        <f>IF(K133,BJ133,0)</f>
        <v>15445</v>
      </c>
      <c r="BO133" s="21"/>
      <c r="BP133" s="137">
        <f>IF(Q133,BJ133,0)</f>
        <v>15445</v>
      </c>
      <c r="BQ133" s="21"/>
      <c r="BR133" s="137">
        <f>IF(W133,BJ133,0)</f>
        <v>15445</v>
      </c>
      <c r="BS133" s="21"/>
      <c r="BT133" s="137">
        <f>IF(AD133,BJ133,0)</f>
        <v>15445</v>
      </c>
      <c r="BU133" s="21"/>
      <c r="BV133" s="137">
        <f>IF(AJ133,BJ133,0)</f>
        <v>15445</v>
      </c>
    </row>
    <row r="134" spans="1:74" ht="8.85" customHeight="1" x14ac:dyDescent="0.3">
      <c r="A134" s="10">
        <v>39</v>
      </c>
      <c r="B134" s="21"/>
      <c r="C134" s="10" t="s">
        <v>162</v>
      </c>
      <c r="D134" s="21"/>
      <c r="E134" s="138">
        <v>27322015</v>
      </c>
      <c r="F134" s="21"/>
      <c r="G134" s="135">
        <f>(E134/$BJ134)</f>
        <v>1359.5071403692093</v>
      </c>
      <c r="H134" s="21"/>
      <c r="I134" s="135">
        <f>IF(G$219,G134/G$219*100,0)</f>
        <v>84.63771026562884</v>
      </c>
      <c r="J134" s="21"/>
      <c r="K134" s="138">
        <v>1726060</v>
      </c>
      <c r="L134" s="21"/>
      <c r="M134" s="135">
        <f>(K134/$BJ134)</f>
        <v>85.886450714036926</v>
      </c>
      <c r="N134" s="21"/>
      <c r="O134" s="135">
        <f>IF(M$219,M134/M$219*100,0)</f>
        <v>96.205027314588691</v>
      </c>
      <c r="P134" s="21"/>
      <c r="Q134" s="138">
        <v>2129210</v>
      </c>
      <c r="R134" s="21"/>
      <c r="S134" s="135">
        <f>(Q134/$BJ134)</f>
        <v>105.94665870527939</v>
      </c>
      <c r="T134" s="21"/>
      <c r="U134" s="135">
        <f>IF(S$219,S134/S$219*100,0)</f>
        <v>93.025837015865775</v>
      </c>
      <c r="V134" s="21"/>
      <c r="W134" s="138">
        <v>2858792</v>
      </c>
      <c r="X134" s="21"/>
      <c r="Y134" s="135">
        <f>(W134/$BJ134)</f>
        <v>142.2496890083097</v>
      </c>
      <c r="Z134" s="21"/>
      <c r="AA134" s="135">
        <f>IF(Y$219,Y134/Y$219*100,0)</f>
        <v>71.415517095812049</v>
      </c>
      <c r="AB134" s="21"/>
      <c r="AC134" s="21"/>
      <c r="AD134" s="138">
        <v>1276203</v>
      </c>
      <c r="AE134" s="21"/>
      <c r="AF134" s="135">
        <f>(AD134/$BJ134)</f>
        <v>63.502164502164504</v>
      </c>
      <c r="AG134" s="21"/>
      <c r="AH134" s="135">
        <f>IF(AF$219,AF134/AF$219*100,0)</f>
        <v>77.175470805211745</v>
      </c>
      <c r="AI134" s="21"/>
      <c r="AJ134" s="138">
        <v>40729</v>
      </c>
      <c r="AK134" s="21"/>
      <c r="AL134" s="135">
        <f>(AJ134/$BJ134)</f>
        <v>2.026620888689854</v>
      </c>
      <c r="AM134" s="21"/>
      <c r="AN134" s="135">
        <f>IF(AL$219,AL134/AL$219*100,0)</f>
        <v>239.77735978469573</v>
      </c>
      <c r="AO134" s="21"/>
      <c r="AP134" s="138">
        <f>(E134+K134+Q134+W134+AD134+AJ134)</f>
        <v>35353009</v>
      </c>
      <c r="AQ134" s="21"/>
      <c r="AR134" s="138">
        <v>19839435</v>
      </c>
      <c r="AS134" s="21"/>
      <c r="AT134" s="143">
        <f>IF($AP134,AR134/$AP134*100,0)</f>
        <v>56.118094502224693</v>
      </c>
      <c r="AU134" s="21"/>
      <c r="AV134" s="138">
        <v>2253621</v>
      </c>
      <c r="AW134" s="21"/>
      <c r="AX134" s="143">
        <f>IF($AP134,AV134/$AP134*100,0)</f>
        <v>6.3746228786353099</v>
      </c>
      <c r="AY134" s="21"/>
      <c r="AZ134" s="138">
        <v>0</v>
      </c>
      <c r="BA134" s="21"/>
      <c r="BB134" s="143">
        <f>IF($AP134,AZ134/$AP134*100,0)</f>
        <v>0</v>
      </c>
      <c r="BC134" s="21"/>
      <c r="BD134" s="138">
        <v>334041</v>
      </c>
      <c r="BE134" s="21"/>
      <c r="BF134" s="138">
        <v>0</v>
      </c>
      <c r="BG134" s="21"/>
      <c r="BH134" s="10">
        <v>39</v>
      </c>
      <c r="BI134" s="21"/>
      <c r="BJ134" s="27">
        <v>20097</v>
      </c>
      <c r="BK134" s="21"/>
      <c r="BL134" s="137">
        <f>IF(E134,BJ134,0)</f>
        <v>20097</v>
      </c>
      <c r="BM134" s="21"/>
      <c r="BN134" s="137">
        <f>IF(K134,BJ134,0)</f>
        <v>20097</v>
      </c>
      <c r="BO134" s="21"/>
      <c r="BP134" s="137">
        <f>IF(Q134,BJ134,0)</f>
        <v>20097</v>
      </c>
      <c r="BQ134" s="21"/>
      <c r="BR134" s="137">
        <f>IF(W134,BJ134,0)</f>
        <v>20097</v>
      </c>
      <c r="BS134" s="21"/>
      <c r="BT134" s="137">
        <f>IF(AD134,BJ134,0)</f>
        <v>20097</v>
      </c>
      <c r="BU134" s="21"/>
      <c r="BV134" s="137">
        <f>IF(AJ134,BJ134,0)</f>
        <v>20097</v>
      </c>
    </row>
    <row r="135" spans="1:74" ht="8.85" customHeight="1" x14ac:dyDescent="0.3">
      <c r="A135" s="10">
        <v>40</v>
      </c>
      <c r="B135" s="21"/>
      <c r="C135" s="10" t="s">
        <v>163</v>
      </c>
      <c r="D135" s="21"/>
      <c r="E135" s="145">
        <v>11711777</v>
      </c>
      <c r="F135" s="21"/>
      <c r="G135" s="135">
        <f>(E135/$BJ135)</f>
        <v>1026.6284186535765</v>
      </c>
      <c r="H135" s="21"/>
      <c r="I135" s="135">
        <f>IF(G$219,G135/G$219*100,0)</f>
        <v>63.913955335949538</v>
      </c>
      <c r="J135" s="21"/>
      <c r="K135" s="145">
        <v>657721</v>
      </c>
      <c r="L135" s="21"/>
      <c r="M135" s="135">
        <f>(K135/$BJ135)</f>
        <v>57.654365357643762</v>
      </c>
      <c r="N135" s="21"/>
      <c r="O135" s="135">
        <f>IF(M$219,M135/M$219*100,0)</f>
        <v>64.581080577019051</v>
      </c>
      <c r="P135" s="21"/>
      <c r="Q135" s="145">
        <v>768673</v>
      </c>
      <c r="R135" s="21"/>
      <c r="S135" s="135">
        <f>(Q135/$BJ135)</f>
        <v>67.380171809256666</v>
      </c>
      <c r="T135" s="21"/>
      <c r="U135" s="135">
        <f>IF(S$219,S135/S$219*100,0)</f>
        <v>59.162761312420706</v>
      </c>
      <c r="V135" s="21"/>
      <c r="W135" s="145">
        <v>1285900</v>
      </c>
      <c r="X135" s="21"/>
      <c r="Y135" s="135">
        <f>(W135/$BJ135)</f>
        <v>112.71914446002805</v>
      </c>
      <c r="Z135" s="21"/>
      <c r="AA135" s="135">
        <f>IF(Y$219,Y135/Y$219*100,0)</f>
        <v>56.589902194726037</v>
      </c>
      <c r="AB135" s="21"/>
      <c r="AC135" s="21"/>
      <c r="AD135" s="145">
        <v>818582</v>
      </c>
      <c r="AE135" s="21"/>
      <c r="AF135" s="135">
        <f>(AD135/$BJ135)</f>
        <v>71.755084151472644</v>
      </c>
      <c r="AG135" s="21"/>
      <c r="AH135" s="135">
        <f>IF(AF$219,AF135/AF$219*100,0)</f>
        <v>87.205411744173418</v>
      </c>
      <c r="AI135" s="21"/>
      <c r="AJ135" s="145">
        <v>172680</v>
      </c>
      <c r="AK135" s="21"/>
      <c r="AL135" s="135">
        <f>(AJ135/$BJ135)</f>
        <v>15.136746143057504</v>
      </c>
      <c r="AM135" s="21"/>
      <c r="AN135" s="135">
        <f>IF(AL$219,AL135/AL$219*100,0)</f>
        <v>1790.8870110678804</v>
      </c>
      <c r="AO135" s="21"/>
      <c r="AP135" s="145">
        <f>(E135+K135+Q135+W135+AD135+AJ135)</f>
        <v>15415333</v>
      </c>
      <c r="AQ135" s="21"/>
      <c r="AR135" s="145">
        <v>9785536</v>
      </c>
      <c r="AS135" s="21"/>
      <c r="AT135" s="143">
        <f>IF($AP135,AR135/$AP135*100,0)</f>
        <v>63.479238495853451</v>
      </c>
      <c r="AU135" s="21"/>
      <c r="AV135" s="145">
        <v>2023251</v>
      </c>
      <c r="AW135" s="21"/>
      <c r="AX135" s="143">
        <f>IF($AP135,AV135/$AP135*100,0)</f>
        <v>13.124925682760145</v>
      </c>
      <c r="AY135" s="21"/>
      <c r="AZ135" s="145">
        <v>0</v>
      </c>
      <c r="BA135" s="21"/>
      <c r="BB135" s="143">
        <f>IF($AP135,AZ135/$AP135*100,0)</f>
        <v>0</v>
      </c>
      <c r="BC135" s="21"/>
      <c r="BD135" s="145">
        <v>127161</v>
      </c>
      <c r="BE135" s="21"/>
      <c r="BF135" s="138">
        <v>3515</v>
      </c>
      <c r="BG135" s="21"/>
      <c r="BH135" s="10">
        <v>40</v>
      </c>
      <c r="BI135" s="21"/>
      <c r="BJ135" s="27">
        <v>11408</v>
      </c>
      <c r="BK135" s="21"/>
      <c r="BL135" s="146">
        <f>IF(E135,BJ135,0)</f>
        <v>11408</v>
      </c>
      <c r="BM135" s="21"/>
      <c r="BN135" s="146">
        <f>IF(K135,BJ135,0)</f>
        <v>11408</v>
      </c>
      <c r="BO135" s="21"/>
      <c r="BP135" s="146">
        <f>IF(Q135,BJ135,0)</f>
        <v>11408</v>
      </c>
      <c r="BQ135" s="21"/>
      <c r="BR135" s="146">
        <f>IF(W135,BJ135,0)</f>
        <v>11408</v>
      </c>
      <c r="BS135" s="21"/>
      <c r="BT135" s="146">
        <f>IF(AD135,BJ135,0)</f>
        <v>11408</v>
      </c>
      <c r="BU135" s="21"/>
      <c r="BV135" s="146">
        <f>IF(AJ135,BJ135,0)</f>
        <v>11408</v>
      </c>
    </row>
    <row r="136" spans="1:74"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131"/>
      <c r="AQ136" s="21"/>
      <c r="AR136" s="21"/>
      <c r="AS136" s="21"/>
      <c r="AT136" s="21"/>
      <c r="AU136" s="21"/>
      <c r="AV136" s="21"/>
      <c r="AW136" s="21"/>
      <c r="AX136" s="21"/>
      <c r="AY136" s="21"/>
      <c r="AZ136" s="21"/>
      <c r="BA136" s="21"/>
      <c r="BB136" s="21"/>
      <c r="BC136" s="21"/>
      <c r="BD136" s="21"/>
      <c r="BE136" s="21"/>
      <c r="BF136" s="131"/>
      <c r="BG136" s="21"/>
      <c r="BH136" s="29"/>
      <c r="BI136" s="21"/>
      <c r="BJ136" s="27"/>
      <c r="BK136" s="21"/>
      <c r="BL136" s="27"/>
      <c r="BM136" s="21"/>
      <c r="BN136" s="27"/>
      <c r="BO136" s="21"/>
      <c r="BP136" s="27"/>
      <c r="BQ136" s="21"/>
      <c r="BR136" s="27"/>
      <c r="BS136" s="21"/>
      <c r="BT136" s="27"/>
      <c r="BU136" s="21"/>
      <c r="BV136" s="27"/>
    </row>
    <row r="137" spans="1:74" ht="8.85" customHeight="1" x14ac:dyDescent="0.3">
      <c r="A137" s="10">
        <v>41</v>
      </c>
      <c r="B137" s="21"/>
      <c r="C137" s="10" t="s">
        <v>164</v>
      </c>
      <c r="D137" s="21"/>
      <c r="E137" s="138">
        <v>39639307</v>
      </c>
      <c r="F137" s="21"/>
      <c r="G137" s="135">
        <f>(E137/$BJ137)</f>
        <v>1154.6886597337527</v>
      </c>
      <c r="H137" s="21"/>
      <c r="I137" s="135">
        <f>IF(G$219,G137/G$219*100,0)</f>
        <v>71.886495721538822</v>
      </c>
      <c r="J137" s="21"/>
      <c r="K137" s="138">
        <v>3911819</v>
      </c>
      <c r="L137" s="21"/>
      <c r="M137" s="135">
        <f>(K137/$BJ137)</f>
        <v>113.95085787526581</v>
      </c>
      <c r="N137" s="21"/>
      <c r="O137" s="135">
        <f>IF(M$219,M137/M$219*100,0)</f>
        <v>127.64115065030938</v>
      </c>
      <c r="P137" s="21"/>
      <c r="Q137" s="138">
        <v>4190873</v>
      </c>
      <c r="R137" s="21"/>
      <c r="S137" s="135">
        <f>(Q137/$BJ137)</f>
        <v>122.07967024964316</v>
      </c>
      <c r="T137" s="21"/>
      <c r="U137" s="135">
        <f>IF(S$219,S137/S$219*100,0)</f>
        <v>107.19133237779057</v>
      </c>
      <c r="V137" s="21"/>
      <c r="W137" s="138">
        <v>4593557</v>
      </c>
      <c r="X137" s="21"/>
      <c r="Y137" s="135">
        <f>(W137/$BJ137)</f>
        <v>133.80981094701272</v>
      </c>
      <c r="Z137" s="21"/>
      <c r="AA137" s="135">
        <f>IF(Y$219,Y137/Y$219*100,0)</f>
        <v>67.178332043422145</v>
      </c>
      <c r="AB137" s="21"/>
      <c r="AC137" s="21"/>
      <c r="AD137" s="138">
        <v>2631355</v>
      </c>
      <c r="AE137" s="21"/>
      <c r="AF137" s="135">
        <f>(AD137/$BJ137)</f>
        <v>76.6510821754202</v>
      </c>
      <c r="AG137" s="21"/>
      <c r="AH137" s="135">
        <f>IF(AF$219,AF137/AF$219*100,0)</f>
        <v>93.155617623323565</v>
      </c>
      <c r="AI137" s="21"/>
      <c r="AJ137" s="138">
        <v>97066</v>
      </c>
      <c r="AK137" s="21"/>
      <c r="AL137" s="135">
        <f>(AJ137/$BJ137)</f>
        <v>2.8275219202423605</v>
      </c>
      <c r="AM137" s="21"/>
      <c r="AN137" s="135">
        <f>IF(AL$219,AL137/AL$219*100,0)</f>
        <v>334.53506008583378</v>
      </c>
      <c r="AO137" s="21"/>
      <c r="AP137" s="138">
        <f>(E137+K137+Q137+W137+AD137+AJ137)</f>
        <v>55063977</v>
      </c>
      <c r="AQ137" s="21"/>
      <c r="AR137" s="138">
        <v>36690067</v>
      </c>
      <c r="AS137" s="21"/>
      <c r="AT137" s="143">
        <f>IF($AP137,AR137/$AP137*100,0)</f>
        <v>66.631705515931046</v>
      </c>
      <c r="AU137" s="21"/>
      <c r="AV137" s="138">
        <v>5700951</v>
      </c>
      <c r="AW137" s="21"/>
      <c r="AX137" s="143">
        <f>IF($AP137,AV137/$AP137*100,0)</f>
        <v>10.353322281825013</v>
      </c>
      <c r="AY137" s="21"/>
      <c r="AZ137" s="138">
        <v>31622</v>
      </c>
      <c r="BA137" s="21"/>
      <c r="BB137" s="143">
        <f>IF($AP137,AZ137/$AP137*100,0)</f>
        <v>5.7427744458051044E-2</v>
      </c>
      <c r="BC137" s="21"/>
      <c r="BD137" s="138">
        <v>439928</v>
      </c>
      <c r="BE137" s="21"/>
      <c r="BF137" s="138">
        <v>0</v>
      </c>
      <c r="BG137" s="21"/>
      <c r="BH137" s="10">
        <v>41</v>
      </c>
      <c r="BI137" s="21"/>
      <c r="BJ137" s="27">
        <v>34329</v>
      </c>
      <c r="BK137" s="21"/>
      <c r="BL137" s="137">
        <f t="shared" ref="BL137:BL147" si="4">IF(E137,BJ137,0)</f>
        <v>34329</v>
      </c>
      <c r="BM137" s="21"/>
      <c r="BN137" s="137">
        <f t="shared" ref="BN137:BN147" si="5">IF(K137,BJ137,0)</f>
        <v>34329</v>
      </c>
      <c r="BO137" s="21"/>
      <c r="BP137" s="137">
        <f t="shared" ref="BP137:BP147" si="6">IF(Q137,BJ137,0)</f>
        <v>34329</v>
      </c>
      <c r="BQ137" s="21"/>
      <c r="BR137" s="137">
        <f t="shared" ref="BR137:BR147" si="7">IF(W137,BJ137,0)</f>
        <v>34329</v>
      </c>
      <c r="BS137" s="21"/>
      <c r="BT137" s="137">
        <f t="shared" ref="BT137:BT147" si="8">IF(AD137,BJ137,0)</f>
        <v>34329</v>
      </c>
      <c r="BU137" s="21"/>
      <c r="BV137" s="137">
        <f t="shared" ref="BV137:BV147" si="9">IF(AJ137,BJ137,0)</f>
        <v>34329</v>
      </c>
    </row>
    <row r="138" spans="1:74" ht="8.85" customHeight="1" x14ac:dyDescent="0.3">
      <c r="A138" s="10">
        <v>42</v>
      </c>
      <c r="B138" s="21"/>
      <c r="C138" s="10" t="s">
        <v>165</v>
      </c>
      <c r="D138" s="21"/>
      <c r="E138" s="138">
        <v>153172413</v>
      </c>
      <c r="F138" s="21"/>
      <c r="G138" s="135">
        <f>(E138/$BJ138)</f>
        <v>1419.2092228152101</v>
      </c>
      <c r="H138" s="21"/>
      <c r="I138" s="135">
        <f>IF(G$219,G138/G$219*100,0)</f>
        <v>88.354533374735126</v>
      </c>
      <c r="J138" s="21"/>
      <c r="K138" s="138">
        <v>9569844</v>
      </c>
      <c r="L138" s="21"/>
      <c r="M138" s="135">
        <f>(K138/$BJ138)</f>
        <v>88.668779186124084</v>
      </c>
      <c r="N138" s="21"/>
      <c r="O138" s="135">
        <f>IF(M$219,M138/M$219*100,0)</f>
        <v>99.321630509038243</v>
      </c>
      <c r="P138" s="21"/>
      <c r="Q138" s="138">
        <v>9367050</v>
      </c>
      <c r="R138" s="21"/>
      <c r="S138" s="135">
        <f>(Q138/$BJ138)</f>
        <v>86.789804313987105</v>
      </c>
      <c r="T138" s="21"/>
      <c r="U138" s="135">
        <f>IF(S$219,S138/S$219*100,0)</f>
        <v>76.205274327821073</v>
      </c>
      <c r="V138" s="21"/>
      <c r="W138" s="138">
        <v>16756930</v>
      </c>
      <c r="X138" s="21"/>
      <c r="Y138" s="135">
        <f>(W138/$BJ138)</f>
        <v>155.26026610332815</v>
      </c>
      <c r="Z138" s="21"/>
      <c r="AA138" s="135">
        <f>IF(Y$219,Y138/Y$219*100,0)</f>
        <v>77.947391417880993</v>
      </c>
      <c r="AB138" s="21"/>
      <c r="AC138" s="21"/>
      <c r="AD138" s="138">
        <v>5175204</v>
      </c>
      <c r="AE138" s="21"/>
      <c r="AF138" s="135">
        <f>(AD138/$BJ138)</f>
        <v>47.950522570602622</v>
      </c>
      <c r="AG138" s="21"/>
      <c r="AH138" s="135">
        <f>IF(AF$219,AF138/AF$219*100,0)</f>
        <v>58.275244375584279</v>
      </c>
      <c r="AI138" s="21"/>
      <c r="AJ138" s="138">
        <v>0</v>
      </c>
      <c r="AK138" s="21"/>
      <c r="AL138" s="135">
        <f>(AJ138/$BJ138)</f>
        <v>0</v>
      </c>
      <c r="AM138" s="21"/>
      <c r="AN138" s="135">
        <f>IF(AL$219,AL138/AL$219*100,0)</f>
        <v>0</v>
      </c>
      <c r="AO138" s="21"/>
      <c r="AP138" s="138">
        <f>(E138+K138+Q138+W138+AD138+AJ138)</f>
        <v>194041441</v>
      </c>
      <c r="AQ138" s="21"/>
      <c r="AR138" s="138">
        <v>93182695</v>
      </c>
      <c r="AS138" s="21"/>
      <c r="AT138" s="143">
        <f>IF($AP138,AR138/$AP138*100,0)</f>
        <v>48.022058854943261</v>
      </c>
      <c r="AU138" s="21"/>
      <c r="AV138" s="138">
        <v>8094846</v>
      </c>
      <c r="AW138" s="21"/>
      <c r="AX138" s="143">
        <f>IF($AP138,AV138/$AP138*100,0)</f>
        <v>4.1717098977841545</v>
      </c>
      <c r="AY138" s="21"/>
      <c r="AZ138" s="138">
        <v>1319600</v>
      </c>
      <c r="BA138" s="21"/>
      <c r="BB138" s="143">
        <f>IF($AP138,AZ138/$AP138*100,0)</f>
        <v>0.68006091544125358</v>
      </c>
      <c r="BC138" s="21"/>
      <c r="BD138" s="138">
        <v>3714596</v>
      </c>
      <c r="BE138" s="21"/>
      <c r="BF138" s="138">
        <v>0</v>
      </c>
      <c r="BG138" s="21"/>
      <c r="BH138" s="10">
        <v>42</v>
      </c>
      <c r="BI138" s="21"/>
      <c r="BJ138" s="27">
        <v>107928</v>
      </c>
      <c r="BK138" s="21"/>
      <c r="BL138" s="137">
        <f t="shared" si="4"/>
        <v>107928</v>
      </c>
      <c r="BM138" s="21"/>
      <c r="BN138" s="137">
        <f t="shared" si="5"/>
        <v>107928</v>
      </c>
      <c r="BO138" s="21"/>
      <c r="BP138" s="137">
        <f t="shared" si="6"/>
        <v>107928</v>
      </c>
      <c r="BQ138" s="21"/>
      <c r="BR138" s="137">
        <f t="shared" si="7"/>
        <v>107928</v>
      </c>
      <c r="BS138" s="21"/>
      <c r="BT138" s="137">
        <f t="shared" si="8"/>
        <v>107928</v>
      </c>
      <c r="BU138" s="21"/>
      <c r="BV138" s="137">
        <f t="shared" si="9"/>
        <v>0</v>
      </c>
    </row>
    <row r="139" spans="1:74" ht="8.85" customHeight="1" x14ac:dyDescent="0.3">
      <c r="A139" s="10">
        <v>43</v>
      </c>
      <c r="B139" s="21"/>
      <c r="C139" s="10" t="s">
        <v>166</v>
      </c>
      <c r="D139" s="21"/>
      <c r="E139" s="138">
        <v>447906629</v>
      </c>
      <c r="F139" s="21"/>
      <c r="G139" s="135">
        <f>(E139/$BJ139)</f>
        <v>1361.4224632901619</v>
      </c>
      <c r="H139" s="21"/>
      <c r="I139" s="135">
        <f>IF(G$219,G139/G$219*100,0)</f>
        <v>84.756950938689727</v>
      </c>
      <c r="J139" s="21"/>
      <c r="K139" s="138">
        <v>21144719</v>
      </c>
      <c r="L139" s="21"/>
      <c r="M139" s="135">
        <f>(K139/$BJ139)</f>
        <v>64.269857963094111</v>
      </c>
      <c r="N139" s="21"/>
      <c r="O139" s="135">
        <f>IF(M$219,M139/M$219*100,0)</f>
        <v>71.991372206438925</v>
      </c>
      <c r="P139" s="21"/>
      <c r="Q139" s="138">
        <v>32146208</v>
      </c>
      <c r="R139" s="21"/>
      <c r="S139" s="135">
        <f>(Q139/$BJ139)</f>
        <v>97.709135894030069</v>
      </c>
      <c r="T139" s="21"/>
      <c r="U139" s="135">
        <f>IF(S$219,S139/S$219*100,0)</f>
        <v>85.792928835293097</v>
      </c>
      <c r="V139" s="21"/>
      <c r="W139" s="138">
        <v>46760510</v>
      </c>
      <c r="X139" s="21"/>
      <c r="Y139" s="135">
        <f>(W139/$BJ139)</f>
        <v>142.12964173143382</v>
      </c>
      <c r="Z139" s="21"/>
      <c r="AA139" s="135">
        <f>IF(Y$219,Y139/Y$219*100,0)</f>
        <v>71.355248153125402</v>
      </c>
      <c r="AB139" s="21"/>
      <c r="AC139" s="21"/>
      <c r="AD139" s="138">
        <v>19122136</v>
      </c>
      <c r="AE139" s="21"/>
      <c r="AF139" s="135">
        <f>(AD139/$BJ139)</f>
        <v>58.12217058410512</v>
      </c>
      <c r="AG139" s="21"/>
      <c r="AH139" s="135">
        <f>IF(AF$219,AF139/AF$219*100,0)</f>
        <v>70.637054881747332</v>
      </c>
      <c r="AI139" s="21"/>
      <c r="AJ139" s="138">
        <v>432386</v>
      </c>
      <c r="AK139" s="21"/>
      <c r="AL139" s="135">
        <f>(AJ139/$BJ139)</f>
        <v>1.3142471557664308</v>
      </c>
      <c r="AM139" s="21"/>
      <c r="AN139" s="135">
        <f>IF(AL$219,AL139/AL$219*100,0)</f>
        <v>155.49366675971643</v>
      </c>
      <c r="AO139" s="21"/>
      <c r="AP139" s="138">
        <f>(E139+K139+Q139+W139+AD139+AJ139)</f>
        <v>567512588</v>
      </c>
      <c r="AQ139" s="21"/>
      <c r="AR139" s="138">
        <v>298407378</v>
      </c>
      <c r="AS139" s="21"/>
      <c r="AT139" s="143">
        <f>IF($AP139,AR139/$AP139*100,0)</f>
        <v>52.581631546118231</v>
      </c>
      <c r="AU139" s="21"/>
      <c r="AV139" s="138">
        <v>36825169</v>
      </c>
      <c r="AW139" s="21"/>
      <c r="AX139" s="143">
        <f>IF($AP139,AV139/$AP139*100,0)</f>
        <v>6.4888726309626801</v>
      </c>
      <c r="AY139" s="21"/>
      <c r="AZ139" s="138">
        <v>1104237</v>
      </c>
      <c r="BA139" s="21"/>
      <c r="BB139" s="143">
        <f>IF($AP139,AZ139/$AP139*100,0)</f>
        <v>0.19457489108594012</v>
      </c>
      <c r="BC139" s="21"/>
      <c r="BD139" s="138">
        <v>5030669</v>
      </c>
      <c r="BE139" s="21"/>
      <c r="BF139" s="138">
        <v>0</v>
      </c>
      <c r="BG139" s="21"/>
      <c r="BH139" s="10">
        <v>43</v>
      </c>
      <c r="BI139" s="21"/>
      <c r="BJ139" s="27">
        <v>328999</v>
      </c>
      <c r="BK139" s="21"/>
      <c r="BL139" s="137">
        <f t="shared" si="4"/>
        <v>328999</v>
      </c>
      <c r="BM139" s="21"/>
      <c r="BN139" s="137">
        <f t="shared" si="5"/>
        <v>328999</v>
      </c>
      <c r="BO139" s="21"/>
      <c r="BP139" s="137">
        <f t="shared" si="6"/>
        <v>328999</v>
      </c>
      <c r="BQ139" s="21"/>
      <c r="BR139" s="137">
        <f t="shared" si="7"/>
        <v>328999</v>
      </c>
      <c r="BS139" s="21"/>
      <c r="BT139" s="137">
        <f t="shared" si="8"/>
        <v>328999</v>
      </c>
      <c r="BU139" s="21"/>
      <c r="BV139" s="137">
        <f t="shared" si="9"/>
        <v>328999</v>
      </c>
    </row>
    <row r="140" spans="1:74" ht="8.85" customHeight="1" x14ac:dyDescent="0.3">
      <c r="A140" s="10">
        <v>44</v>
      </c>
      <c r="B140" s="21"/>
      <c r="C140" s="10" t="s">
        <v>167</v>
      </c>
      <c r="D140" s="21"/>
      <c r="E140" s="138">
        <v>62005070</v>
      </c>
      <c r="F140" s="21"/>
      <c r="G140" s="135">
        <f>(E140/$BJ140)</f>
        <v>1215.3329151884593</v>
      </c>
      <c r="H140" s="21"/>
      <c r="I140" s="135">
        <f>IF(G$219,G140/G$219*100,0)</f>
        <v>75.661974915459268</v>
      </c>
      <c r="J140" s="21"/>
      <c r="K140" s="138">
        <v>3340901</v>
      </c>
      <c r="L140" s="21"/>
      <c r="M140" s="135">
        <f>(K140/$BJ140)</f>
        <v>65.483466943687645</v>
      </c>
      <c r="N140" s="21"/>
      <c r="O140" s="135">
        <f>IF(M$219,M140/M$219*100,0)</f>
        <v>73.350786690988684</v>
      </c>
      <c r="P140" s="21"/>
      <c r="Q140" s="138">
        <v>5345076</v>
      </c>
      <c r="R140" s="21"/>
      <c r="S140" s="135">
        <f>(Q140/$BJ140)</f>
        <v>104.76638115211979</v>
      </c>
      <c r="T140" s="21"/>
      <c r="U140" s="135">
        <f>IF(S$219,S140/S$219*100,0)</f>
        <v>91.989501291497731</v>
      </c>
      <c r="V140" s="21"/>
      <c r="W140" s="138">
        <v>6256551</v>
      </c>
      <c r="X140" s="21"/>
      <c r="Y140" s="135">
        <f>(W140/$BJ140)</f>
        <v>122.63178423724494</v>
      </c>
      <c r="Z140" s="21"/>
      <c r="AA140" s="135">
        <f>IF(Y$219,Y140/Y$219*100,0)</f>
        <v>61.566477541988171</v>
      </c>
      <c r="AB140" s="21"/>
      <c r="AC140" s="21"/>
      <c r="AD140" s="138">
        <v>5362313</v>
      </c>
      <c r="AE140" s="21"/>
      <c r="AF140" s="135">
        <f>(AD140/$BJ140)</f>
        <v>105.10423567690468</v>
      </c>
      <c r="AG140" s="21"/>
      <c r="AH140" s="135">
        <f>IF(AF$219,AF140/AF$219*100,0)</f>
        <v>127.735313206695</v>
      </c>
      <c r="AI140" s="21"/>
      <c r="AJ140" s="138">
        <v>59442</v>
      </c>
      <c r="AK140" s="21"/>
      <c r="AL140" s="135">
        <f>(AJ140/$BJ140)</f>
        <v>1.1650953566318429</v>
      </c>
      <c r="AM140" s="21"/>
      <c r="AN140" s="135">
        <f>IF(AL$219,AL140/AL$219*100,0)</f>
        <v>137.84694022925589</v>
      </c>
      <c r="AO140" s="21"/>
      <c r="AP140" s="138">
        <f>(E140+K140+Q140+W140+AD140+AJ140)</f>
        <v>82369353</v>
      </c>
      <c r="AQ140" s="21"/>
      <c r="AR140" s="138">
        <v>56739883</v>
      </c>
      <c r="AS140" s="21"/>
      <c r="AT140" s="143">
        <f>IF($AP140,AR140/$AP140*100,0)</f>
        <v>68.884701570983566</v>
      </c>
      <c r="AU140" s="21"/>
      <c r="AV140" s="138">
        <v>10378535</v>
      </c>
      <c r="AW140" s="21"/>
      <c r="AX140" s="143">
        <f>IF($AP140,AV140/$AP140*100,0)</f>
        <v>12.599995777555762</v>
      </c>
      <c r="AY140" s="21"/>
      <c r="AZ140" s="138">
        <v>0</v>
      </c>
      <c r="BA140" s="21"/>
      <c r="BB140" s="143">
        <f>IF($AP140,AZ140/$AP140*100,0)</f>
        <v>0</v>
      </c>
      <c r="BC140" s="21"/>
      <c r="BD140" s="138">
        <v>883440</v>
      </c>
      <c r="BE140" s="21"/>
      <c r="BF140" s="138">
        <v>0</v>
      </c>
      <c r="BG140" s="21"/>
      <c r="BH140" s="10">
        <v>44</v>
      </c>
      <c r="BI140" s="21"/>
      <c r="BJ140" s="27">
        <v>51019</v>
      </c>
      <c r="BK140" s="21"/>
      <c r="BL140" s="137">
        <f t="shared" si="4"/>
        <v>51019</v>
      </c>
      <c r="BM140" s="21"/>
      <c r="BN140" s="137">
        <f t="shared" si="5"/>
        <v>51019</v>
      </c>
      <c r="BO140" s="21"/>
      <c r="BP140" s="137">
        <f t="shared" si="6"/>
        <v>51019</v>
      </c>
      <c r="BQ140" s="21"/>
      <c r="BR140" s="137">
        <f t="shared" si="7"/>
        <v>51019</v>
      </c>
      <c r="BS140" s="21"/>
      <c r="BT140" s="137">
        <f t="shared" si="8"/>
        <v>51019</v>
      </c>
      <c r="BU140" s="21"/>
      <c r="BV140" s="137">
        <f t="shared" si="9"/>
        <v>51019</v>
      </c>
    </row>
    <row r="141" spans="1:74" ht="8.85" customHeight="1" x14ac:dyDescent="0.3">
      <c r="A141" s="10">
        <v>45</v>
      </c>
      <c r="B141" s="21"/>
      <c r="C141" s="10" t="s">
        <v>168</v>
      </c>
      <c r="D141" s="21"/>
      <c r="E141" s="138">
        <v>3146375</v>
      </c>
      <c r="F141" s="21"/>
      <c r="G141" s="135">
        <f>(E141/$BJ141)</f>
        <v>1400.8793410507569</v>
      </c>
      <c r="H141" s="21"/>
      <c r="I141" s="135">
        <f>IF(G$219,G141/G$219*100,0)</f>
        <v>87.213385104221672</v>
      </c>
      <c r="J141" s="21"/>
      <c r="K141" s="138">
        <v>227400</v>
      </c>
      <c r="L141" s="21"/>
      <c r="M141" s="135">
        <f>(K141/$BJ141)</f>
        <v>101.246660730187</v>
      </c>
      <c r="N141" s="21"/>
      <c r="O141" s="135">
        <f>IF(M$219,M141/M$219*100,0)</f>
        <v>113.41064486981527</v>
      </c>
      <c r="P141" s="21"/>
      <c r="Q141" s="138">
        <v>221858</v>
      </c>
      <c r="R141" s="21"/>
      <c r="S141" s="135">
        <f>(Q141/$BJ141)</f>
        <v>98.779162956366875</v>
      </c>
      <c r="T141" s="21"/>
      <c r="U141" s="135">
        <f>IF(S$219,S141/S$219*100,0)</f>
        <v>86.732459768311088</v>
      </c>
      <c r="V141" s="21"/>
      <c r="W141" s="138">
        <v>409474</v>
      </c>
      <c r="X141" s="21"/>
      <c r="Y141" s="135">
        <f>(W141/$BJ141)</f>
        <v>182.31255565449689</v>
      </c>
      <c r="Z141" s="21"/>
      <c r="AA141" s="135">
        <f>IF(Y$219,Y141/Y$219*100,0)</f>
        <v>91.5288147615165</v>
      </c>
      <c r="AB141" s="21"/>
      <c r="AC141" s="21"/>
      <c r="AD141" s="138">
        <v>248593</v>
      </c>
      <c r="AE141" s="21"/>
      <c r="AF141" s="135">
        <f>(AD141/$BJ141)</f>
        <v>110.68254674977739</v>
      </c>
      <c r="AG141" s="21"/>
      <c r="AH141" s="135">
        <f>IF(AF$219,AF141/AF$219*100,0)</f>
        <v>134.51474799796424</v>
      </c>
      <c r="AI141" s="21"/>
      <c r="AJ141" s="138">
        <v>0</v>
      </c>
      <c r="AK141" s="21"/>
      <c r="AL141" s="135">
        <f>(AJ141/$BJ141)</f>
        <v>0</v>
      </c>
      <c r="AM141" s="21"/>
      <c r="AN141" s="135">
        <f>IF(AL$219,AL141/AL$219*100,0)</f>
        <v>0</v>
      </c>
      <c r="AO141" s="21"/>
      <c r="AP141" s="138">
        <f>(E141+K141+Q141+W141+AD141+AJ141)</f>
        <v>4253700</v>
      </c>
      <c r="AQ141" s="21"/>
      <c r="AR141" s="138">
        <v>1630808</v>
      </c>
      <c r="AS141" s="21"/>
      <c r="AT141" s="143">
        <f>IF($AP141,AR141/$AP141*100,0)</f>
        <v>38.338575828102591</v>
      </c>
      <c r="AU141" s="21"/>
      <c r="AV141" s="138">
        <v>500208</v>
      </c>
      <c r="AW141" s="21"/>
      <c r="AX141" s="143">
        <f>IF($AP141,AV141/$AP141*100,0)</f>
        <v>11.759362437407434</v>
      </c>
      <c r="AY141" s="21"/>
      <c r="AZ141" s="138">
        <v>0</v>
      </c>
      <c r="BA141" s="21"/>
      <c r="BB141" s="143">
        <f>IF($AP141,AZ141/$AP141*100,0)</f>
        <v>0</v>
      </c>
      <c r="BC141" s="21"/>
      <c r="BD141" s="138">
        <v>45276</v>
      </c>
      <c r="BE141" s="21"/>
      <c r="BF141" s="138">
        <v>0</v>
      </c>
      <c r="BG141" s="21"/>
      <c r="BH141" s="10">
        <v>45</v>
      </c>
      <c r="BI141" s="21"/>
      <c r="BJ141" s="27">
        <v>2246</v>
      </c>
      <c r="BK141" s="21"/>
      <c r="BL141" s="137">
        <f t="shared" si="4"/>
        <v>2246</v>
      </c>
      <c r="BM141" s="21"/>
      <c r="BN141" s="137">
        <f t="shared" si="5"/>
        <v>2246</v>
      </c>
      <c r="BO141" s="21"/>
      <c r="BP141" s="137">
        <f t="shared" si="6"/>
        <v>2246</v>
      </c>
      <c r="BQ141" s="21"/>
      <c r="BR141" s="137">
        <f t="shared" si="7"/>
        <v>2246</v>
      </c>
      <c r="BS141" s="21"/>
      <c r="BT141" s="137">
        <f t="shared" si="8"/>
        <v>2246</v>
      </c>
      <c r="BU141" s="21"/>
      <c r="BV141" s="137">
        <f t="shared" si="9"/>
        <v>0</v>
      </c>
    </row>
    <row r="142" spans="1:74" ht="8.85" customHeight="1" x14ac:dyDescent="0.3">
      <c r="A142" s="29"/>
      <c r="B142" s="21"/>
      <c r="D142" s="21"/>
      <c r="E142" s="21"/>
      <c r="F142" s="21"/>
      <c r="G142" s="21"/>
      <c r="H142" s="21"/>
      <c r="I142" s="39"/>
      <c r="J142" s="21"/>
      <c r="K142" s="21"/>
      <c r="L142" s="21"/>
      <c r="M142" s="21"/>
      <c r="N142" s="21"/>
      <c r="O142" s="39"/>
      <c r="P142" s="21"/>
      <c r="Q142" s="21"/>
      <c r="R142" s="21"/>
      <c r="S142" s="21"/>
      <c r="T142" s="21"/>
      <c r="U142" s="39"/>
      <c r="V142" s="21"/>
      <c r="W142" s="21"/>
      <c r="X142" s="21"/>
      <c r="Y142" s="21"/>
      <c r="Z142" s="21"/>
      <c r="AA142" s="39"/>
      <c r="AB142" s="21"/>
      <c r="AC142" s="21"/>
      <c r="AD142" s="21"/>
      <c r="AE142" s="21"/>
      <c r="AF142" s="21"/>
      <c r="AG142" s="21"/>
      <c r="AH142" s="39"/>
      <c r="AI142" s="21"/>
      <c r="AJ142" s="21"/>
      <c r="AK142" s="21"/>
      <c r="AL142" s="21"/>
      <c r="AM142" s="21"/>
      <c r="AN142" s="39"/>
      <c r="AO142" s="21"/>
      <c r="AQ142" s="21"/>
      <c r="AR142" s="21"/>
      <c r="AS142" s="21"/>
      <c r="AT142" s="39"/>
      <c r="AU142" s="21"/>
      <c r="AV142" s="21"/>
      <c r="AW142" s="21"/>
      <c r="AX142" s="39"/>
      <c r="AY142" s="21"/>
      <c r="AZ142" s="21"/>
      <c r="BA142" s="21"/>
      <c r="BB142" s="39"/>
      <c r="BC142" s="21"/>
      <c r="BD142" s="21"/>
      <c r="BE142" s="21"/>
      <c r="BG142" s="21"/>
      <c r="BH142" s="29"/>
      <c r="BI142" s="21"/>
      <c r="BJ142" s="27"/>
      <c r="BK142" s="21"/>
      <c r="BL142" s="21"/>
      <c r="BM142" s="21"/>
      <c r="BN142" s="21"/>
      <c r="BO142" s="21"/>
      <c r="BP142" s="21"/>
      <c r="BQ142" s="21"/>
      <c r="BR142" s="21"/>
      <c r="BS142" s="21"/>
      <c r="BT142" s="21"/>
      <c r="BU142" s="21"/>
      <c r="BV142" s="21"/>
    </row>
    <row r="143" spans="1:74" ht="8.85" customHeight="1" x14ac:dyDescent="0.3">
      <c r="A143" s="10">
        <v>46</v>
      </c>
      <c r="B143" s="21"/>
      <c r="C143" s="10" t="s">
        <v>169</v>
      </c>
      <c r="D143" s="21"/>
      <c r="E143" s="138">
        <v>47453325</v>
      </c>
      <c r="F143" s="21"/>
      <c r="G143" s="135">
        <f>(E143/$BJ143)</f>
        <v>1260.413955217934</v>
      </c>
      <c r="H143" s="21"/>
      <c r="I143" s="135">
        <f>IF(G$219,G143/G$219*100,0)</f>
        <v>78.468547894143072</v>
      </c>
      <c r="J143" s="21"/>
      <c r="K143" s="138">
        <v>2378316</v>
      </c>
      <c r="L143" s="21"/>
      <c r="M143" s="135">
        <f>(K143/$BJ143)</f>
        <v>63.170761507609761</v>
      </c>
      <c r="N143" s="21"/>
      <c r="O143" s="135">
        <f>IF(M$219,M143/M$219*100,0)</f>
        <v>70.760228019641616</v>
      </c>
      <c r="P143" s="21"/>
      <c r="Q143" s="138">
        <v>4043613</v>
      </c>
      <c r="R143" s="21"/>
      <c r="S143" s="135">
        <f>(Q143/$BJ143)</f>
        <v>107.40293234880076</v>
      </c>
      <c r="T143" s="21"/>
      <c r="U143" s="135">
        <f>IF(S$219,S143/S$219*100,0)</f>
        <v>94.304509474896037</v>
      </c>
      <c r="V143" s="21"/>
      <c r="W143" s="138">
        <v>7973240</v>
      </c>
      <c r="X143" s="21"/>
      <c r="Y143" s="135">
        <f>(W143/$BJ143)</f>
        <v>211.77826768307258</v>
      </c>
      <c r="Z143" s="21"/>
      <c r="AA143" s="135">
        <f>IF(Y$219,Y143/Y$219*100,0)</f>
        <v>106.3218809241715</v>
      </c>
      <c r="AB143" s="21"/>
      <c r="AC143" s="21"/>
      <c r="AD143" s="138">
        <v>5925721</v>
      </c>
      <c r="AE143" s="21"/>
      <c r="AF143" s="135">
        <f>(AD143/$BJ143)</f>
        <v>157.39384844218969</v>
      </c>
      <c r="AG143" s="21"/>
      <c r="AH143" s="135">
        <f>IF(AF$219,AF143/AF$219*100,0)</f>
        <v>191.28394206084263</v>
      </c>
      <c r="AI143" s="21"/>
      <c r="AJ143" s="138">
        <v>0</v>
      </c>
      <c r="AK143" s="21"/>
      <c r="AL143" s="135">
        <f>(AJ143/$BJ143)</f>
        <v>0</v>
      </c>
      <c r="AM143" s="21"/>
      <c r="AN143" s="135">
        <f>IF(AL$219,AL143/AL$219*100,0)</f>
        <v>0</v>
      </c>
      <c r="AO143" s="21"/>
      <c r="AP143" s="138">
        <f>(E143+K143+Q143+W143+AD143+AJ143)</f>
        <v>67774215</v>
      </c>
      <c r="AQ143" s="21"/>
      <c r="AR143" s="138">
        <v>33143844</v>
      </c>
      <c r="AS143" s="21"/>
      <c r="AT143" s="143">
        <f>IF($AP143,AR143/$AP143*100,0)</f>
        <v>48.903324073912181</v>
      </c>
      <c r="AU143" s="21"/>
      <c r="AV143" s="138">
        <v>4873009</v>
      </c>
      <c r="AW143" s="21"/>
      <c r="AX143" s="143">
        <f>IF($AP143,AV143/$AP143*100,0)</f>
        <v>7.1900633596420116</v>
      </c>
      <c r="AY143" s="21"/>
      <c r="AZ143" s="138">
        <v>0</v>
      </c>
      <c r="BA143" s="21"/>
      <c r="BB143" s="143">
        <f>IF($AP143,AZ143/$AP143*100,0)</f>
        <v>0</v>
      </c>
      <c r="BC143" s="21"/>
      <c r="BD143" s="138">
        <v>644469</v>
      </c>
      <c r="BE143" s="21"/>
      <c r="BF143" s="138">
        <v>0</v>
      </c>
      <c r="BG143" s="21"/>
      <c r="BH143" s="10">
        <v>46</v>
      </c>
      <c r="BI143" s="21"/>
      <c r="BJ143" s="27">
        <v>37649</v>
      </c>
      <c r="BK143" s="21"/>
      <c r="BL143" s="137">
        <f t="shared" si="4"/>
        <v>37649</v>
      </c>
      <c r="BM143" s="21"/>
      <c r="BN143" s="137">
        <f t="shared" si="5"/>
        <v>37649</v>
      </c>
      <c r="BO143" s="21"/>
      <c r="BP143" s="137">
        <f t="shared" si="6"/>
        <v>37649</v>
      </c>
      <c r="BQ143" s="21"/>
      <c r="BR143" s="137">
        <f t="shared" si="7"/>
        <v>37649</v>
      </c>
      <c r="BS143" s="21"/>
      <c r="BT143" s="137">
        <f t="shared" si="8"/>
        <v>37649</v>
      </c>
      <c r="BU143" s="21"/>
      <c r="BV143" s="137">
        <f t="shared" si="9"/>
        <v>0</v>
      </c>
    </row>
    <row r="144" spans="1:74" ht="8.85" customHeight="1" x14ac:dyDescent="0.3">
      <c r="A144" s="10">
        <v>47</v>
      </c>
      <c r="B144" s="21"/>
      <c r="C144" s="10" t="s">
        <v>170</v>
      </c>
      <c r="D144" s="21"/>
      <c r="E144" s="138">
        <v>106389141</v>
      </c>
      <c r="F144" s="21"/>
      <c r="G144" s="135">
        <f>(E144/$BJ144)</f>
        <v>1401.5722001923407</v>
      </c>
      <c r="H144" s="21"/>
      <c r="I144" s="135">
        <f>IF(G$219,G144/G$219*100,0)</f>
        <v>87.256519862060713</v>
      </c>
      <c r="J144" s="21"/>
      <c r="K144" s="138">
        <v>8141317</v>
      </c>
      <c r="L144" s="21"/>
      <c r="M144" s="135">
        <f>(K144/$BJ144)</f>
        <v>107.25383693203526</v>
      </c>
      <c r="N144" s="21"/>
      <c r="O144" s="135">
        <f>IF(M$219,M144/M$219*100,0)</f>
        <v>120.13953569924973</v>
      </c>
      <c r="P144" s="21"/>
      <c r="Q144" s="138">
        <v>6692826</v>
      </c>
      <c r="R144" s="21"/>
      <c r="S144" s="135">
        <f>(Q144/$BJ144)</f>
        <v>88.171393942587642</v>
      </c>
      <c r="T144" s="21"/>
      <c r="U144" s="135">
        <f>IF(S$219,S144/S$219*100,0)</f>
        <v>77.41837092929606</v>
      </c>
      <c r="V144" s="21"/>
      <c r="W144" s="138">
        <v>11182756</v>
      </c>
      <c r="X144" s="21"/>
      <c r="Y144" s="135">
        <f>(W144/$BJ144)</f>
        <v>147.32180167836958</v>
      </c>
      <c r="Z144" s="21"/>
      <c r="AA144" s="135">
        <f>IF(Y$219,Y144/Y$219*100,0)</f>
        <v>73.961937770794236</v>
      </c>
      <c r="AB144" s="21"/>
      <c r="AC144" s="21"/>
      <c r="AD144" s="138">
        <v>3671737</v>
      </c>
      <c r="AE144" s="21"/>
      <c r="AF144" s="135">
        <f>(AD144/$BJ144)</f>
        <v>48.371520413137127</v>
      </c>
      <c r="AG144" s="21"/>
      <c r="AH144" s="135">
        <f>IF(AF$219,AF144/AF$219*100,0)</f>
        <v>58.786891607773839</v>
      </c>
      <c r="AI144" s="21"/>
      <c r="AJ144" s="138">
        <v>0</v>
      </c>
      <c r="AK144" s="21"/>
      <c r="AL144" s="135">
        <f>(AJ144/$BJ144)</f>
        <v>0</v>
      </c>
      <c r="AM144" s="21"/>
      <c r="AN144" s="135">
        <f>IF(AL$219,AL144/AL$219*100,0)</f>
        <v>0</v>
      </c>
      <c r="AO144" s="21"/>
      <c r="AP144" s="138">
        <f>(E144+K144+Q144+W144+AD144+AJ144)</f>
        <v>136077777</v>
      </c>
      <c r="AQ144" s="21"/>
      <c r="AR144" s="138">
        <v>47098857</v>
      </c>
      <c r="AS144" s="21"/>
      <c r="AT144" s="143">
        <f>IF($AP144,AR144/$AP144*100,0)</f>
        <v>34.611718414535829</v>
      </c>
      <c r="AU144" s="21"/>
      <c r="AV144" s="138">
        <v>7344897</v>
      </c>
      <c r="AW144" s="21"/>
      <c r="AX144" s="143">
        <f>IF($AP144,AV144/$AP144*100,0)</f>
        <v>5.3975727425353224</v>
      </c>
      <c r="AY144" s="21"/>
      <c r="AZ144" s="138">
        <v>150635</v>
      </c>
      <c r="BA144" s="21"/>
      <c r="BB144" s="143">
        <f>IF($AP144,AZ144/$AP144*100,0)</f>
        <v>0.11069772252378872</v>
      </c>
      <c r="BC144" s="21"/>
      <c r="BD144" s="138">
        <v>1664423</v>
      </c>
      <c r="BE144" s="21"/>
      <c r="BF144" s="138">
        <v>0</v>
      </c>
      <c r="BG144" s="21"/>
      <c r="BH144" s="10">
        <v>47</v>
      </c>
      <c r="BI144" s="21"/>
      <c r="BJ144" s="27">
        <v>75907</v>
      </c>
      <c r="BK144" s="21"/>
      <c r="BL144" s="137">
        <f t="shared" si="4"/>
        <v>75907</v>
      </c>
      <c r="BM144" s="21"/>
      <c r="BN144" s="137">
        <f t="shared" si="5"/>
        <v>75907</v>
      </c>
      <c r="BO144" s="21"/>
      <c r="BP144" s="137">
        <f t="shared" si="6"/>
        <v>75907</v>
      </c>
      <c r="BQ144" s="21"/>
      <c r="BR144" s="137">
        <f t="shared" si="7"/>
        <v>75907</v>
      </c>
      <c r="BS144" s="21"/>
      <c r="BT144" s="137">
        <f t="shared" si="8"/>
        <v>75907</v>
      </c>
      <c r="BU144" s="21"/>
      <c r="BV144" s="137">
        <f t="shared" si="9"/>
        <v>0</v>
      </c>
    </row>
    <row r="145" spans="1:74" ht="8.85" customHeight="1" x14ac:dyDescent="0.3">
      <c r="A145" s="10">
        <v>48</v>
      </c>
      <c r="B145" s="21"/>
      <c r="C145" s="10" t="s">
        <v>171</v>
      </c>
      <c r="D145" s="21"/>
      <c r="E145" s="138">
        <v>7937554</v>
      </c>
      <c r="F145" s="21"/>
      <c r="G145" s="135">
        <f>(E145/$BJ145)</f>
        <v>1150.0368009272674</v>
      </c>
      <c r="H145" s="21"/>
      <c r="I145" s="135">
        <f>IF(G$219,G145/G$219*100,0)</f>
        <v>71.596888799906182</v>
      </c>
      <c r="J145" s="21"/>
      <c r="K145" s="138">
        <v>907416</v>
      </c>
      <c r="L145" s="21"/>
      <c r="M145" s="135">
        <f>(K145/$BJ145)</f>
        <v>131.47145754853665</v>
      </c>
      <c r="N145" s="21"/>
      <c r="O145" s="135">
        <f>IF(M$219,M145/M$219*100,0)</f>
        <v>147.26671156383674</v>
      </c>
      <c r="P145" s="21"/>
      <c r="Q145" s="138">
        <v>1077084</v>
      </c>
      <c r="R145" s="21"/>
      <c r="S145" s="135">
        <f>(Q145/$BJ145)</f>
        <v>156.05389742103739</v>
      </c>
      <c r="T145" s="21"/>
      <c r="U145" s="135">
        <f>IF(S$219,S145/S$219*100,0)</f>
        <v>137.02220159262717</v>
      </c>
      <c r="V145" s="21"/>
      <c r="W145" s="138">
        <v>958177</v>
      </c>
      <c r="X145" s="21"/>
      <c r="Y145" s="135">
        <f>(W145/$BJ145)</f>
        <v>138.82599246595188</v>
      </c>
      <c r="Z145" s="21"/>
      <c r="AA145" s="135">
        <f>IF(Y$219,Y145/Y$219*100,0)</f>
        <v>69.696672853296022</v>
      </c>
      <c r="AB145" s="21"/>
      <c r="AC145" s="21"/>
      <c r="AD145" s="138">
        <v>323394</v>
      </c>
      <c r="AE145" s="21"/>
      <c r="AF145" s="135">
        <f>(AD145/$BJ145)</f>
        <v>46.855114459576932</v>
      </c>
      <c r="AG145" s="21"/>
      <c r="AH145" s="135">
        <f>IF(AF$219,AF145/AF$219*100,0)</f>
        <v>56.943972640911767</v>
      </c>
      <c r="AI145" s="21"/>
      <c r="AJ145" s="138">
        <v>6294</v>
      </c>
      <c r="AK145" s="21"/>
      <c r="AL145" s="135">
        <f>(AJ145/$BJ145)</f>
        <v>0.91190959142277606</v>
      </c>
      <c r="AM145" s="21"/>
      <c r="AN145" s="135">
        <f>IF(AL$219,AL145/AL$219*100,0)</f>
        <v>107.89155259079932</v>
      </c>
      <c r="AO145" s="21"/>
      <c r="AP145" s="138">
        <f>(E145+K145+Q145+W145+AD145+AJ145)</f>
        <v>11209919</v>
      </c>
      <c r="AQ145" s="21"/>
      <c r="AR145" s="138">
        <v>5949677</v>
      </c>
      <c r="AS145" s="21"/>
      <c r="AT145" s="143">
        <f>IF($AP145,AR145/$AP145*100,0)</f>
        <v>53.075111425872038</v>
      </c>
      <c r="AU145" s="21"/>
      <c r="AV145" s="138">
        <v>801880</v>
      </c>
      <c r="AW145" s="21"/>
      <c r="AX145" s="143">
        <f>IF($AP145,AV145/$AP145*100,0)</f>
        <v>7.1533077090030721</v>
      </c>
      <c r="AY145" s="21"/>
      <c r="AZ145" s="138">
        <v>55879</v>
      </c>
      <c r="BA145" s="21"/>
      <c r="BB145" s="143">
        <f>IF($AP145,AZ145/$AP145*100,0)</f>
        <v>0.49847817812064477</v>
      </c>
      <c r="BC145" s="21"/>
      <c r="BD145" s="138">
        <v>73012</v>
      </c>
      <c r="BE145" s="21"/>
      <c r="BF145" s="138">
        <v>0</v>
      </c>
      <c r="BG145" s="21"/>
      <c r="BH145" s="10">
        <v>48</v>
      </c>
      <c r="BI145" s="21"/>
      <c r="BJ145" s="27">
        <v>6902</v>
      </c>
      <c r="BK145" s="21"/>
      <c r="BL145" s="137">
        <f t="shared" si="4"/>
        <v>6902</v>
      </c>
      <c r="BM145" s="21"/>
      <c r="BN145" s="137">
        <f t="shared" si="5"/>
        <v>6902</v>
      </c>
      <c r="BO145" s="21"/>
      <c r="BP145" s="137">
        <f t="shared" si="6"/>
        <v>6902</v>
      </c>
      <c r="BQ145" s="21"/>
      <c r="BR145" s="137">
        <f t="shared" si="7"/>
        <v>6902</v>
      </c>
      <c r="BS145" s="21"/>
      <c r="BT145" s="137">
        <f t="shared" si="8"/>
        <v>6902</v>
      </c>
      <c r="BU145" s="21"/>
      <c r="BV145" s="137">
        <f t="shared" si="9"/>
        <v>6902</v>
      </c>
    </row>
    <row r="146" spans="1:74" ht="8.85" customHeight="1" x14ac:dyDescent="0.3">
      <c r="A146" s="10">
        <v>49</v>
      </c>
      <c r="B146" s="21"/>
      <c r="C146" s="10" t="s">
        <v>172</v>
      </c>
      <c r="D146" s="21"/>
      <c r="E146" s="138">
        <v>36890299</v>
      </c>
      <c r="F146" s="21"/>
      <c r="G146" s="135">
        <f>(E146/$BJ146)</f>
        <v>1417.9850476629767</v>
      </c>
      <c r="H146" s="21"/>
      <c r="I146" s="135">
        <f>IF(G$219,G146/G$219*100,0)</f>
        <v>88.278320915990008</v>
      </c>
      <c r="J146" s="21"/>
      <c r="K146" s="138">
        <v>1461480</v>
      </c>
      <c r="L146" s="21"/>
      <c r="M146" s="135">
        <f>(K146/$BJ146)</f>
        <v>56.176199261992622</v>
      </c>
      <c r="N146" s="21"/>
      <c r="O146" s="135">
        <f>IF(M$219,M146/M$219*100,0)</f>
        <v>62.925324536044648</v>
      </c>
      <c r="P146" s="21"/>
      <c r="Q146" s="138">
        <v>3426393</v>
      </c>
      <c r="R146" s="21"/>
      <c r="S146" s="135">
        <f>(Q146/$BJ146)</f>
        <v>131.7032979704797</v>
      </c>
      <c r="T146" s="21"/>
      <c r="U146" s="135">
        <f>IF(S$219,S146/S$219*100,0)</f>
        <v>115.64130177560131</v>
      </c>
      <c r="V146" s="21"/>
      <c r="W146" s="138">
        <v>4187886</v>
      </c>
      <c r="X146" s="21"/>
      <c r="Y146" s="135">
        <f>(W146/$BJ146)</f>
        <v>160.9734778597786</v>
      </c>
      <c r="Z146" s="21"/>
      <c r="AA146" s="135">
        <f>IF(Y$219,Y146/Y$219*100,0)</f>
        <v>80.815671656025813</v>
      </c>
      <c r="AB146" s="21"/>
      <c r="AC146" s="21"/>
      <c r="AD146" s="138">
        <v>1811924</v>
      </c>
      <c r="AE146" s="21"/>
      <c r="AF146" s="135">
        <f>(AD146/$BJ146)</f>
        <v>69.646525215252154</v>
      </c>
      <c r="AG146" s="21"/>
      <c r="AH146" s="135">
        <f>IF(AF$219,AF146/AF$219*100,0)</f>
        <v>84.642837225665374</v>
      </c>
      <c r="AI146" s="21"/>
      <c r="AJ146" s="138">
        <v>5774</v>
      </c>
      <c r="AK146" s="21"/>
      <c r="AL146" s="135">
        <f>(AJ146/$BJ146)</f>
        <v>0.22194034440344404</v>
      </c>
      <c r="AM146" s="21"/>
      <c r="AN146" s="135">
        <f>IF(AL$219,AL146/AL$219*100,0)</f>
        <v>26.258620992092162</v>
      </c>
      <c r="AO146" s="21"/>
      <c r="AP146" s="138">
        <f>(E146+K146+Q146+W146+AD146+AJ146)</f>
        <v>47783756</v>
      </c>
      <c r="AQ146" s="21"/>
      <c r="AR146" s="138">
        <v>27062006</v>
      </c>
      <c r="AS146" s="21"/>
      <c r="AT146" s="143">
        <f>IF($AP146,AR146/$AP146*100,0)</f>
        <v>56.634321504571552</v>
      </c>
      <c r="AU146" s="21"/>
      <c r="AV146" s="138">
        <v>2639682</v>
      </c>
      <c r="AW146" s="21"/>
      <c r="AX146" s="143">
        <f>IF($AP146,AV146/$AP146*100,0)</f>
        <v>5.5242245921396389</v>
      </c>
      <c r="AY146" s="21"/>
      <c r="AZ146" s="138">
        <v>269856</v>
      </c>
      <c r="BA146" s="21"/>
      <c r="BB146" s="143">
        <f>IF($AP146,AZ146/$AP146*100,0)</f>
        <v>0.56474421977209155</v>
      </c>
      <c r="BC146" s="21"/>
      <c r="BD146" s="138">
        <v>596551</v>
      </c>
      <c r="BE146" s="21"/>
      <c r="BF146" s="138">
        <v>0</v>
      </c>
      <c r="BG146" s="21"/>
      <c r="BH146" s="10">
        <v>49</v>
      </c>
      <c r="BI146" s="21"/>
      <c r="BJ146" s="27">
        <v>26016</v>
      </c>
      <c r="BK146" s="21"/>
      <c r="BL146" s="137">
        <f t="shared" si="4"/>
        <v>26016</v>
      </c>
      <c r="BM146" s="21"/>
      <c r="BN146" s="137">
        <f t="shared" si="5"/>
        <v>26016</v>
      </c>
      <c r="BO146" s="21"/>
      <c r="BP146" s="137">
        <f t="shared" si="6"/>
        <v>26016</v>
      </c>
      <c r="BQ146" s="21"/>
      <c r="BR146" s="137">
        <f t="shared" si="7"/>
        <v>26016</v>
      </c>
      <c r="BS146" s="21"/>
      <c r="BT146" s="137">
        <f t="shared" si="8"/>
        <v>26016</v>
      </c>
      <c r="BU146" s="21"/>
      <c r="BV146" s="137">
        <f t="shared" si="9"/>
        <v>26016</v>
      </c>
    </row>
    <row r="147" spans="1:74" ht="8.85" customHeight="1" x14ac:dyDescent="0.3">
      <c r="A147" s="10">
        <v>50</v>
      </c>
      <c r="B147" s="21"/>
      <c r="C147" s="10" t="s">
        <v>173</v>
      </c>
      <c r="D147" s="21"/>
      <c r="E147" s="145">
        <v>18991742</v>
      </c>
      <c r="F147" s="21"/>
      <c r="G147" s="135">
        <f>(E147/$BJ147)</f>
        <v>1108.4889978404249</v>
      </c>
      <c r="H147" s="21"/>
      <c r="I147" s="135">
        <f>IF(G$219,G147/G$219*100,0)</f>
        <v>69.010281627778653</v>
      </c>
      <c r="J147" s="21"/>
      <c r="K147" s="145">
        <v>1518422</v>
      </c>
      <c r="L147" s="21"/>
      <c r="M147" s="135">
        <f>(K147/$BJ147)</f>
        <v>88.625576373081188</v>
      </c>
      <c r="N147" s="21"/>
      <c r="O147" s="135">
        <f>IF(M$219,M147/M$219*100,0)</f>
        <v>99.27323722029125</v>
      </c>
      <c r="P147" s="21"/>
      <c r="Q147" s="145">
        <v>2161634</v>
      </c>
      <c r="R147" s="21"/>
      <c r="S147" s="135">
        <f>(Q147/$BJ147)</f>
        <v>126.16786318799977</v>
      </c>
      <c r="T147" s="21"/>
      <c r="U147" s="135">
        <f>IF(S$219,S147/S$219*100,0)</f>
        <v>110.78094600620059</v>
      </c>
      <c r="V147" s="21"/>
      <c r="W147" s="145">
        <v>2041302</v>
      </c>
      <c r="X147" s="21"/>
      <c r="Y147" s="135">
        <f>(W147/$BJ147)</f>
        <v>119.14445806338645</v>
      </c>
      <c r="Z147" s="21"/>
      <c r="AA147" s="135">
        <f>IF(Y$219,Y147/Y$219*100,0)</f>
        <v>59.815688463121951</v>
      </c>
      <c r="AB147" s="21"/>
      <c r="AC147" s="21"/>
      <c r="AD147" s="145">
        <v>861748</v>
      </c>
      <c r="AE147" s="21"/>
      <c r="AF147" s="135">
        <f>(AD147/$BJ147)</f>
        <v>50.297554427128929</v>
      </c>
      <c r="AG147" s="21"/>
      <c r="AH147" s="135">
        <f>IF(AF$219,AF147/AF$219*100,0)</f>
        <v>61.127639879615856</v>
      </c>
      <c r="AI147" s="21"/>
      <c r="AJ147" s="145">
        <v>8635</v>
      </c>
      <c r="AK147" s="21"/>
      <c r="AL147" s="135">
        <f>(AJ147/$BJ147)</f>
        <v>0.5039981322593825</v>
      </c>
      <c r="AM147" s="21"/>
      <c r="AN147" s="135">
        <f>IF(AL$219,AL147/AL$219*100,0)</f>
        <v>59.629969356378531</v>
      </c>
      <c r="AO147" s="21"/>
      <c r="AP147" s="145">
        <f>(E147+K147+Q147+W147+AD147+AJ147)</f>
        <v>25583483</v>
      </c>
      <c r="AQ147" s="21"/>
      <c r="AR147" s="145">
        <v>12107145</v>
      </c>
      <c r="AS147" s="21"/>
      <c r="AT147" s="143">
        <f>IF($AP147,AR147/$AP147*100,0)</f>
        <v>47.324068423365183</v>
      </c>
      <c r="AU147" s="21"/>
      <c r="AV147" s="145">
        <v>1379629</v>
      </c>
      <c r="AW147" s="21"/>
      <c r="AX147" s="143">
        <f>IF($AP147,AV147/$AP147*100,0)</f>
        <v>5.3926550970405396</v>
      </c>
      <c r="AY147" s="21"/>
      <c r="AZ147" s="145">
        <v>55788</v>
      </c>
      <c r="BA147" s="21"/>
      <c r="BB147" s="143">
        <f>IF($AP147,AZ147/$AP147*100,0)</f>
        <v>0.21806256794667089</v>
      </c>
      <c r="BC147" s="21"/>
      <c r="BD147" s="145">
        <v>513772</v>
      </c>
      <c r="BE147" s="21"/>
      <c r="BF147" s="138">
        <v>0</v>
      </c>
      <c r="BG147" s="21"/>
      <c r="BH147" s="10">
        <v>50</v>
      </c>
      <c r="BI147" s="21"/>
      <c r="BJ147" s="27">
        <v>17133</v>
      </c>
      <c r="BK147" s="21"/>
      <c r="BL147" s="137">
        <f t="shared" si="4"/>
        <v>17133</v>
      </c>
      <c r="BM147" s="21"/>
      <c r="BN147" s="137">
        <f t="shared" si="5"/>
        <v>17133</v>
      </c>
      <c r="BO147" s="21"/>
      <c r="BP147" s="137">
        <f t="shared" si="6"/>
        <v>17133</v>
      </c>
      <c r="BQ147" s="21"/>
      <c r="BR147" s="137">
        <f t="shared" si="7"/>
        <v>17133</v>
      </c>
      <c r="BS147" s="21"/>
      <c r="BT147" s="137">
        <f t="shared" si="8"/>
        <v>17133</v>
      </c>
      <c r="BU147" s="21"/>
      <c r="BV147" s="137">
        <f t="shared" si="9"/>
        <v>17133</v>
      </c>
    </row>
    <row r="148" spans="1:74" ht="8.85" customHeight="1" x14ac:dyDescent="0.3">
      <c r="A148" s="21"/>
      <c r="B148" s="21"/>
      <c r="D148" s="21"/>
      <c r="E148" s="138"/>
      <c r="F148" s="21"/>
      <c r="G148" s="143"/>
      <c r="H148" s="21"/>
      <c r="I148" s="143"/>
      <c r="J148" s="21"/>
      <c r="K148" s="138"/>
      <c r="L148" s="21"/>
      <c r="M148" s="143"/>
      <c r="N148" s="21"/>
      <c r="O148" s="143"/>
      <c r="P148" s="21"/>
      <c r="Q148" s="138"/>
      <c r="R148" s="21"/>
      <c r="S148" s="143"/>
      <c r="T148" s="21"/>
      <c r="U148" s="143"/>
      <c r="V148" s="21"/>
      <c r="W148" s="138"/>
      <c r="X148" s="21"/>
      <c r="Y148" s="143"/>
      <c r="Z148" s="21"/>
      <c r="AA148" s="143"/>
      <c r="AB148" s="21"/>
      <c r="AC148" s="21"/>
      <c r="AD148" s="138"/>
      <c r="AE148" s="21"/>
      <c r="AF148" s="143"/>
      <c r="AG148" s="21"/>
      <c r="AH148" s="143"/>
      <c r="AI148" s="21"/>
      <c r="AJ148" s="138"/>
      <c r="AK148" s="21"/>
      <c r="AL148" s="143"/>
      <c r="AM148" s="21"/>
      <c r="AN148" s="143"/>
      <c r="AO148" s="21"/>
      <c r="AP148" s="137"/>
      <c r="AQ148" s="21"/>
      <c r="AR148" s="138"/>
      <c r="AS148" s="21"/>
      <c r="AT148" s="143"/>
      <c r="AU148" s="21"/>
      <c r="AV148" s="138"/>
      <c r="AW148" s="21"/>
      <c r="AX148" s="143"/>
      <c r="AY148" s="21"/>
      <c r="AZ148" s="138"/>
      <c r="BA148" s="21"/>
      <c r="BB148" s="143"/>
      <c r="BC148" s="21"/>
      <c r="BD148" s="138"/>
      <c r="BE148" s="21"/>
      <c r="BF148" s="137"/>
      <c r="BG148" s="21"/>
      <c r="BI148" s="21"/>
      <c r="BJ148" s="27"/>
      <c r="BK148" s="21"/>
      <c r="BL148" s="137"/>
      <c r="BM148" s="21"/>
      <c r="BN148" s="137"/>
      <c r="BO148" s="21"/>
      <c r="BP148" s="137"/>
      <c r="BQ148" s="21"/>
      <c r="BR148" s="137"/>
      <c r="BS148" s="21"/>
      <c r="BT148" s="137"/>
      <c r="BU148" s="21"/>
      <c r="BV148" s="137"/>
    </row>
    <row r="149" spans="1:74" ht="8.4" customHeight="1" x14ac:dyDescent="0.3">
      <c r="A149" s="21"/>
      <c r="B149" s="21"/>
      <c r="D149" s="21"/>
      <c r="E149" s="138"/>
      <c r="F149" s="21"/>
      <c r="G149" s="143"/>
      <c r="H149" s="21"/>
      <c r="I149" s="143"/>
      <c r="J149" s="21"/>
      <c r="K149" s="138"/>
      <c r="L149" s="21"/>
      <c r="M149" s="143"/>
      <c r="N149" s="21"/>
      <c r="O149" s="143"/>
      <c r="P149" s="21"/>
      <c r="Q149" s="138"/>
      <c r="R149" s="21"/>
      <c r="S149" s="143"/>
      <c r="T149" s="21"/>
      <c r="U149" s="143"/>
      <c r="V149" s="21"/>
      <c r="W149" s="138"/>
      <c r="X149" s="21"/>
      <c r="Y149" s="143"/>
      <c r="Z149" s="21"/>
      <c r="AA149" s="143"/>
      <c r="AB149" s="21"/>
      <c r="AC149" s="21"/>
      <c r="AD149" s="138"/>
      <c r="AE149" s="21"/>
      <c r="AF149" s="143"/>
      <c r="AG149" s="21"/>
      <c r="AH149" s="143"/>
      <c r="AI149" s="21"/>
      <c r="AJ149" s="138"/>
      <c r="AK149" s="21"/>
      <c r="AL149" s="143"/>
      <c r="AM149" s="21"/>
      <c r="AN149" s="143"/>
      <c r="AO149" s="21"/>
      <c r="AP149" s="137"/>
      <c r="AQ149" s="21"/>
      <c r="AR149" s="138"/>
      <c r="AS149" s="21"/>
      <c r="AT149" s="143"/>
      <c r="AU149" s="21"/>
      <c r="AV149" s="138"/>
      <c r="AW149" s="21"/>
      <c r="AX149" s="143"/>
      <c r="AY149" s="21"/>
      <c r="AZ149" s="138"/>
      <c r="BA149" s="21"/>
      <c r="BB149" s="143"/>
      <c r="BC149" s="21"/>
      <c r="BD149" s="138"/>
      <c r="BE149" s="21"/>
      <c r="BF149" s="137"/>
      <c r="BG149" s="21"/>
      <c r="BI149" s="21"/>
      <c r="BJ149" s="27"/>
      <c r="BK149" s="21"/>
      <c r="BL149" s="137"/>
      <c r="BM149" s="21"/>
      <c r="BN149" s="137"/>
      <c r="BO149" s="21"/>
      <c r="BP149" s="137"/>
      <c r="BQ149" s="21"/>
      <c r="BR149" s="137"/>
      <c r="BS149" s="21"/>
      <c r="BT149" s="137"/>
      <c r="BU149" s="21"/>
      <c r="BV149" s="137"/>
    </row>
    <row r="150" spans="1:74" ht="8.85" hidden="1"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row>
    <row r="151" spans="1:74" s="8" customFormat="1" ht="9.6" customHeight="1" x14ac:dyDescent="0.3">
      <c r="A151" s="112" t="s">
        <v>545</v>
      </c>
      <c r="BH151" s="113" t="s">
        <v>546</v>
      </c>
    </row>
    <row r="152" spans="1:74" s="8" customFormat="1" ht="10.5" customHeight="1" x14ac:dyDescent="0.3">
      <c r="A152" s="38"/>
      <c r="AA152" s="11" t="s">
        <v>42</v>
      </c>
      <c r="AD152" s="38" t="s">
        <v>43</v>
      </c>
      <c r="BH152" s="11" t="s">
        <v>516</v>
      </c>
    </row>
    <row r="153" spans="1:74" s="8" customFormat="1" ht="10.5" customHeight="1" x14ac:dyDescent="0.3">
      <c r="A153" s="12"/>
      <c r="AA153" s="11" t="s">
        <v>517</v>
      </c>
      <c r="AD153" s="38" t="s">
        <v>393</v>
      </c>
      <c r="BH153" s="11" t="s">
        <v>174</v>
      </c>
    </row>
    <row r="154" spans="1:74" s="8" customFormat="1" ht="10.5" customHeight="1" x14ac:dyDescent="0.3">
      <c r="A154" s="13"/>
      <c r="AA154" s="11" t="s">
        <v>48</v>
      </c>
      <c r="AD154" s="14" t="s">
        <v>49</v>
      </c>
    </row>
    <row r="155" spans="1:74" ht="9.6" customHeight="1" x14ac:dyDescent="0.3">
      <c r="AR155" s="16" t="s">
        <v>394</v>
      </c>
      <c r="AS155" s="16"/>
      <c r="AT155" s="16"/>
      <c r="AU155" s="16"/>
      <c r="AV155" s="16"/>
      <c r="AW155" s="16"/>
      <c r="AX155" s="16"/>
      <c r="AY155" s="16"/>
      <c r="AZ155" s="16"/>
      <c r="BA155" s="16"/>
      <c r="BB155" s="16"/>
      <c r="BC155" s="16"/>
      <c r="BD155" s="16"/>
    </row>
    <row r="156" spans="1:74" ht="9.6" customHeight="1" x14ac:dyDescent="0.3"/>
    <row r="157" spans="1:74" ht="9.6" customHeight="1" x14ac:dyDescent="0.3">
      <c r="E157" s="16" t="s">
        <v>518</v>
      </c>
      <c r="F157" s="16"/>
      <c r="G157" s="16"/>
      <c r="H157" s="16"/>
      <c r="I157" s="16"/>
      <c r="J157" s="16"/>
      <c r="K157" s="16"/>
      <c r="L157" s="16"/>
      <c r="M157" s="16"/>
      <c r="N157" s="16"/>
      <c r="O157" s="16"/>
      <c r="P157" s="16"/>
      <c r="Q157" s="16"/>
      <c r="R157" s="16"/>
      <c r="S157" s="16"/>
      <c r="T157" s="16"/>
      <c r="U157" s="16"/>
      <c r="V157" s="16"/>
      <c r="W157" s="16"/>
      <c r="X157" s="16"/>
      <c r="Y157" s="16"/>
      <c r="Z157" s="16"/>
      <c r="AA157" s="16"/>
      <c r="AB157" s="17"/>
      <c r="AC157" s="17"/>
      <c r="AD157" s="16"/>
      <c r="AE157" s="16"/>
      <c r="AF157" s="16"/>
      <c r="AG157" s="16"/>
      <c r="AH157" s="16"/>
      <c r="AV157" s="16" t="s">
        <v>398</v>
      </c>
      <c r="AW157" s="16"/>
      <c r="AX157" s="16"/>
      <c r="AY157" s="16"/>
      <c r="AZ157" s="16"/>
      <c r="BA157" s="16"/>
      <c r="BB157" s="16"/>
    </row>
    <row r="158" spans="1:74" ht="9.6" customHeight="1" x14ac:dyDescent="0.3">
      <c r="AD158" s="17" t="s">
        <v>519</v>
      </c>
      <c r="AE158" s="17"/>
      <c r="AF158" s="17"/>
      <c r="AG158" s="17"/>
      <c r="AH158" s="17"/>
      <c r="AJ158" s="17" t="s">
        <v>520</v>
      </c>
      <c r="AK158" s="17"/>
      <c r="AL158" s="17"/>
      <c r="AM158" s="17"/>
      <c r="AN158" s="17"/>
      <c r="AR158" s="17" t="s">
        <v>399</v>
      </c>
      <c r="AS158" s="17"/>
      <c r="AT158" s="17"/>
      <c r="BF158" s="19" t="s">
        <v>298</v>
      </c>
    </row>
    <row r="159" spans="1:74" ht="9.6" customHeight="1" x14ac:dyDescent="0.3">
      <c r="E159" s="16" t="s">
        <v>521</v>
      </c>
      <c r="F159" s="16"/>
      <c r="G159" s="16"/>
      <c r="H159" s="16"/>
      <c r="I159" s="16"/>
      <c r="K159" s="16" t="s">
        <v>522</v>
      </c>
      <c r="L159" s="16"/>
      <c r="M159" s="16"/>
      <c r="N159" s="16"/>
      <c r="O159" s="16"/>
      <c r="Q159" s="16" t="s">
        <v>523</v>
      </c>
      <c r="R159" s="16"/>
      <c r="S159" s="16"/>
      <c r="T159" s="16"/>
      <c r="U159" s="16"/>
      <c r="W159" s="16" t="s">
        <v>524</v>
      </c>
      <c r="X159" s="16"/>
      <c r="Y159" s="16"/>
      <c r="Z159" s="16"/>
      <c r="AA159" s="16"/>
      <c r="AD159" s="16" t="s">
        <v>525</v>
      </c>
      <c r="AE159" s="16"/>
      <c r="AF159" s="16"/>
      <c r="AG159" s="16"/>
      <c r="AH159" s="16"/>
      <c r="AJ159" s="16" t="s">
        <v>526</v>
      </c>
      <c r="AK159" s="16"/>
      <c r="AL159" s="16"/>
      <c r="AM159" s="16"/>
      <c r="AN159" s="16"/>
      <c r="AR159" s="16" t="s">
        <v>401</v>
      </c>
      <c r="AS159" s="16"/>
      <c r="AT159" s="16"/>
      <c r="AV159" s="16" t="s">
        <v>59</v>
      </c>
      <c r="AW159" s="16"/>
      <c r="AX159" s="16"/>
      <c r="AZ159" s="16" t="s">
        <v>60</v>
      </c>
      <c r="BA159" s="16"/>
      <c r="BB159" s="16"/>
      <c r="BF159" s="18" t="s">
        <v>527</v>
      </c>
    </row>
    <row r="160" spans="1:74" ht="9.6" customHeight="1" x14ac:dyDescent="0.3">
      <c r="BD160" s="18" t="s">
        <v>457</v>
      </c>
      <c r="BF160" s="18" t="s">
        <v>528</v>
      </c>
      <c r="BN160" s="18" t="s">
        <v>529</v>
      </c>
      <c r="BP160" s="18" t="s">
        <v>530</v>
      </c>
      <c r="BR160" s="18" t="s">
        <v>531</v>
      </c>
      <c r="BT160" s="18" t="s">
        <v>532</v>
      </c>
      <c r="BV160" s="18" t="s">
        <v>533</v>
      </c>
    </row>
    <row r="161" spans="1:74" ht="9.6" customHeight="1" x14ac:dyDescent="0.3">
      <c r="I161" s="18" t="s">
        <v>64</v>
      </c>
      <c r="O161" s="18" t="s">
        <v>64</v>
      </c>
      <c r="U161" s="18" t="s">
        <v>64</v>
      </c>
      <c r="AA161" s="18" t="s">
        <v>64</v>
      </c>
      <c r="AH161" s="18" t="s">
        <v>64</v>
      </c>
      <c r="AN161" s="18" t="s">
        <v>64</v>
      </c>
      <c r="AP161" s="18"/>
      <c r="AT161" s="18" t="s">
        <v>273</v>
      </c>
      <c r="AX161" s="18" t="s">
        <v>273</v>
      </c>
      <c r="BB161" s="18" t="s">
        <v>273</v>
      </c>
      <c r="BD161" s="18" t="s">
        <v>463</v>
      </c>
      <c r="BF161" s="18" t="s">
        <v>534</v>
      </c>
      <c r="BN161" s="18" t="s">
        <v>535</v>
      </c>
      <c r="BP161" s="18" t="s">
        <v>536</v>
      </c>
      <c r="BR161" s="132" t="s">
        <v>537</v>
      </c>
      <c r="BT161" s="18" t="s">
        <v>538</v>
      </c>
      <c r="BV161" s="18" t="s">
        <v>539</v>
      </c>
    </row>
    <row r="162" spans="1:74" ht="9.6" customHeight="1" x14ac:dyDescent="0.3">
      <c r="A162" s="19" t="s">
        <v>71</v>
      </c>
      <c r="C162" s="19" t="s">
        <v>73</v>
      </c>
      <c r="E162" s="19" t="s">
        <v>74</v>
      </c>
      <c r="G162" s="19" t="s">
        <v>436</v>
      </c>
      <c r="I162" s="19" t="s">
        <v>80</v>
      </c>
      <c r="K162" s="19" t="s">
        <v>74</v>
      </c>
      <c r="M162" s="19" t="s">
        <v>436</v>
      </c>
      <c r="O162" s="19" t="s">
        <v>80</v>
      </c>
      <c r="Q162" s="19" t="s">
        <v>74</v>
      </c>
      <c r="S162" s="19" t="s">
        <v>436</v>
      </c>
      <c r="U162" s="19" t="s">
        <v>80</v>
      </c>
      <c r="W162" s="19" t="s">
        <v>74</v>
      </c>
      <c r="Y162" s="19" t="s">
        <v>436</v>
      </c>
      <c r="AA162" s="19" t="s">
        <v>80</v>
      </c>
      <c r="AD162" s="19" t="s">
        <v>74</v>
      </c>
      <c r="AF162" s="19" t="s">
        <v>436</v>
      </c>
      <c r="AH162" s="19" t="s">
        <v>80</v>
      </c>
      <c r="AJ162" s="19" t="s">
        <v>74</v>
      </c>
      <c r="AL162" s="19" t="s">
        <v>436</v>
      </c>
      <c r="AN162" s="19" t="s">
        <v>80</v>
      </c>
      <c r="AP162" s="19" t="s">
        <v>540</v>
      </c>
      <c r="AR162" s="19" t="s">
        <v>74</v>
      </c>
      <c r="AT162" s="19" t="s">
        <v>374</v>
      </c>
      <c r="AV162" s="19" t="s">
        <v>74</v>
      </c>
      <c r="AX162" s="19" t="s">
        <v>374</v>
      </c>
      <c r="AZ162" s="19" t="s">
        <v>74</v>
      </c>
      <c r="BB162" s="19" t="s">
        <v>374</v>
      </c>
      <c r="BD162" s="19" t="s">
        <v>419</v>
      </c>
      <c r="BF162" s="19" t="s">
        <v>69</v>
      </c>
      <c r="BH162" s="19" t="s">
        <v>71</v>
      </c>
      <c r="BL162" s="111" t="s">
        <v>521</v>
      </c>
      <c r="BN162" s="133" t="s">
        <v>541</v>
      </c>
      <c r="BP162" s="111" t="s">
        <v>469</v>
      </c>
      <c r="BR162" s="111" t="s">
        <v>469</v>
      </c>
      <c r="BT162" s="111" t="s">
        <v>83</v>
      </c>
      <c r="BV162" s="111" t="s">
        <v>542</v>
      </c>
    </row>
    <row r="163" spans="1:74" ht="8.85" customHeight="1" x14ac:dyDescent="0.3"/>
    <row r="164" spans="1:74" ht="8.85" customHeight="1" x14ac:dyDescent="0.3">
      <c r="B164" s="10" t="s">
        <v>286</v>
      </c>
    </row>
    <row r="165" spans="1:74" ht="8.85" customHeight="1" x14ac:dyDescent="0.3">
      <c r="A165" s="10">
        <v>51</v>
      </c>
      <c r="B165" s="21"/>
      <c r="C165" s="10" t="s">
        <v>175</v>
      </c>
      <c r="D165" s="21"/>
      <c r="E165" s="136">
        <v>11901868</v>
      </c>
      <c r="F165" s="21"/>
      <c r="G165" s="134">
        <f>(E165/$BJ165)</f>
        <v>1099.0735986702373</v>
      </c>
      <c r="H165" s="21"/>
      <c r="I165" s="135">
        <f>IF(G$219,G165/G$219*100,0)</f>
        <v>68.424114918286307</v>
      </c>
      <c r="J165" s="21"/>
      <c r="K165" s="136">
        <v>1055890</v>
      </c>
      <c r="L165" s="21"/>
      <c r="M165" s="134">
        <f>(K165/$BJ165)</f>
        <v>97.50577153938498</v>
      </c>
      <c r="N165" s="21"/>
      <c r="O165" s="135">
        <f>IF(M$219,M165/M$219*100,0)</f>
        <v>109.22031748068801</v>
      </c>
      <c r="P165" s="21"/>
      <c r="Q165" s="136">
        <v>1381096</v>
      </c>
      <c r="R165" s="21"/>
      <c r="S165" s="134">
        <f>(Q165/$BJ165)</f>
        <v>127.53679933511866</v>
      </c>
      <c r="T165" s="21"/>
      <c r="U165" s="135">
        <f>IF(S$219,S165/S$219*100,0)</f>
        <v>111.98293229310426</v>
      </c>
      <c r="V165" s="21"/>
      <c r="W165" s="136">
        <v>1795519</v>
      </c>
      <c r="X165" s="21"/>
      <c r="Y165" s="134">
        <f>(W165/$BJ165)</f>
        <v>165.8065379998153</v>
      </c>
      <c r="Z165" s="21"/>
      <c r="AA165" s="135">
        <f>IF(Y$219,Y165/Y$219*100,0)</f>
        <v>83.242077586767195</v>
      </c>
      <c r="AB165" s="21"/>
      <c r="AC165" s="21"/>
      <c r="AD165" s="136">
        <v>566913</v>
      </c>
      <c r="AE165" s="21"/>
      <c r="AF165" s="134">
        <f>(AD165/$BJ165)</f>
        <v>52.351371317757874</v>
      </c>
      <c r="AG165" s="21"/>
      <c r="AH165" s="135">
        <f>IF(AF$219,AF165/AF$219*100,0)</f>
        <v>63.623685277825579</v>
      </c>
      <c r="AI165" s="21"/>
      <c r="AJ165" s="136">
        <v>7388</v>
      </c>
      <c r="AK165" s="21"/>
      <c r="AL165" s="134">
        <f>(AJ165/$BJ165)</f>
        <v>0.68224212762027892</v>
      </c>
      <c r="AM165" s="21"/>
      <c r="AN165" s="135">
        <f>IF(AL$219,AL165/AL$219*100,0)</f>
        <v>80.718706200860879</v>
      </c>
      <c r="AO165" s="21"/>
      <c r="AP165" s="136">
        <f>(E165+K165+Q165+W165+AD165+AJ165)</f>
        <v>16708674</v>
      </c>
      <c r="AQ165" s="21"/>
      <c r="AR165" s="136">
        <v>3612444</v>
      </c>
      <c r="AS165" s="21"/>
      <c r="AT165" s="135">
        <f>IF($AP165,AR165/$AP165*100,0)</f>
        <v>21.620171654554994</v>
      </c>
      <c r="AU165" s="21"/>
      <c r="AV165" s="136">
        <v>1162180</v>
      </c>
      <c r="AW165" s="21"/>
      <c r="AX165" s="135">
        <f>IF($AP165,AV165/$AP165*100,0)</f>
        <v>6.9555489561888635</v>
      </c>
      <c r="AY165" s="21"/>
      <c r="AZ165" s="136">
        <v>69507</v>
      </c>
      <c r="BA165" s="21"/>
      <c r="BB165" s="135">
        <f>IF($AP165,AZ165/$AP165*100,0)</f>
        <v>0.41599351330931467</v>
      </c>
      <c r="BC165" s="21"/>
      <c r="BD165" s="136">
        <v>61099</v>
      </c>
      <c r="BE165" s="21"/>
      <c r="BF165" s="136">
        <v>0</v>
      </c>
      <c r="BG165" s="21"/>
      <c r="BH165" s="10">
        <v>51</v>
      </c>
      <c r="BI165" s="21"/>
      <c r="BJ165" s="27">
        <v>10829</v>
      </c>
      <c r="BK165" s="21"/>
      <c r="BL165" s="137">
        <f>IF(E165,BJ165,0)</f>
        <v>10829</v>
      </c>
      <c r="BM165" s="21"/>
      <c r="BN165" s="137">
        <f>IF(K165,BJ165,0)</f>
        <v>10829</v>
      </c>
      <c r="BO165" s="21"/>
      <c r="BP165" s="137">
        <f>IF(Q165,BJ165,0)</f>
        <v>10829</v>
      </c>
      <c r="BQ165" s="21"/>
      <c r="BR165" s="137">
        <f>IF(W165,BJ165,0)</f>
        <v>10829</v>
      </c>
      <c r="BS165" s="21"/>
      <c r="BT165" s="137">
        <f>IF(AD165,BJ165,0)</f>
        <v>10829</v>
      </c>
      <c r="BU165" s="21"/>
      <c r="BV165" s="137">
        <f>IF(AJ165,BJ165,0)</f>
        <v>10829</v>
      </c>
    </row>
    <row r="166" spans="1:74" ht="8.85" customHeight="1" x14ac:dyDescent="0.3">
      <c r="A166" s="10">
        <v>52</v>
      </c>
      <c r="B166" s="21"/>
      <c r="C166" s="10" t="s">
        <v>176</v>
      </c>
      <c r="D166" s="21"/>
      <c r="E166" s="138">
        <v>0</v>
      </c>
      <c r="F166" s="21"/>
      <c r="G166" s="135">
        <v>0</v>
      </c>
      <c r="H166" s="21"/>
      <c r="I166" s="135">
        <f>IF(G$219,G166/G$219*100,0)</f>
        <v>0</v>
      </c>
      <c r="J166" s="21"/>
      <c r="K166" s="138">
        <v>0</v>
      </c>
      <c r="L166" s="21"/>
      <c r="M166" s="135">
        <v>0</v>
      </c>
      <c r="N166" s="21"/>
      <c r="O166" s="135">
        <f>IF(M$219,M166/M$219*100,0)</f>
        <v>0</v>
      </c>
      <c r="P166" s="21"/>
      <c r="Q166" s="138">
        <v>0</v>
      </c>
      <c r="R166" s="21"/>
      <c r="S166" s="135">
        <v>0</v>
      </c>
      <c r="T166" s="21"/>
      <c r="U166" s="135">
        <f>IF(S$219,S166/S$219*100,0)</f>
        <v>0</v>
      </c>
      <c r="V166" s="21"/>
      <c r="W166" s="138">
        <v>0</v>
      </c>
      <c r="X166" s="21"/>
      <c r="Y166" s="135">
        <v>0</v>
      </c>
      <c r="Z166" s="21"/>
      <c r="AA166" s="135">
        <f>IF(Y$219,Y166/Y$219*100,0)</f>
        <v>0</v>
      </c>
      <c r="AB166" s="21"/>
      <c r="AC166" s="21"/>
      <c r="AD166" s="138">
        <v>0</v>
      </c>
      <c r="AE166" s="21"/>
      <c r="AF166" s="135">
        <v>0</v>
      </c>
      <c r="AG166" s="21"/>
      <c r="AH166" s="135">
        <f>IF(AF$219,AF166/AF$219*100,0)</f>
        <v>0</v>
      </c>
      <c r="AI166" s="21"/>
      <c r="AJ166" s="138">
        <v>0</v>
      </c>
      <c r="AK166" s="21"/>
      <c r="AL166" s="135">
        <v>0</v>
      </c>
      <c r="AM166" s="21"/>
      <c r="AN166" s="135">
        <f>IF(AL$219,AL166/AL$219*100,0)</f>
        <v>0</v>
      </c>
      <c r="AO166" s="21"/>
      <c r="AP166" s="138">
        <f>(E166+K166+Q166+W166+AD166+AJ166)</f>
        <v>0</v>
      </c>
      <c r="AQ166" s="21"/>
      <c r="AR166" s="138">
        <v>0</v>
      </c>
      <c r="AS166" s="21"/>
      <c r="AT166" s="135">
        <f>IF($AP166,AR166/$AP166*100,0)</f>
        <v>0</v>
      </c>
      <c r="AU166" s="21"/>
      <c r="AV166" s="138">
        <v>0</v>
      </c>
      <c r="AW166" s="21"/>
      <c r="AX166" s="135">
        <f>IF($AP166,AV166/$AP166*100,0)</f>
        <v>0</v>
      </c>
      <c r="AY166" s="21"/>
      <c r="AZ166" s="138">
        <v>0</v>
      </c>
      <c r="BA166" s="21"/>
      <c r="BB166" s="135">
        <f>IF($AP166,AZ166/$AP166*100,0)</f>
        <v>0</v>
      </c>
      <c r="BC166" s="21"/>
      <c r="BD166" s="138">
        <v>0</v>
      </c>
      <c r="BE166" s="21"/>
      <c r="BF166" s="138">
        <v>0</v>
      </c>
      <c r="BG166" s="21"/>
      <c r="BH166" s="10">
        <v>52</v>
      </c>
      <c r="BI166" s="21"/>
      <c r="BJ166" s="27">
        <v>0</v>
      </c>
      <c r="BK166" s="21"/>
      <c r="BL166" s="137">
        <f>IF(E166,BJ166,0)</f>
        <v>0</v>
      </c>
      <c r="BM166" s="21"/>
      <c r="BN166" s="137">
        <f>IF(K166,BJ166,0)</f>
        <v>0</v>
      </c>
      <c r="BO166" s="21"/>
      <c r="BP166" s="137">
        <f>IF(Q166,BJ166,0)</f>
        <v>0</v>
      </c>
      <c r="BQ166" s="21"/>
      <c r="BR166" s="137">
        <f>IF(W166,BJ166,0)</f>
        <v>0</v>
      </c>
      <c r="BS166" s="21"/>
      <c r="BT166" s="137">
        <f>IF(AD166,BJ166,0)</f>
        <v>0</v>
      </c>
      <c r="BU166" s="21"/>
      <c r="BV166" s="137">
        <f>IF(AJ166,BJ166,0)</f>
        <v>0</v>
      </c>
    </row>
    <row r="167" spans="1:74" ht="8.85" customHeight="1" x14ac:dyDescent="0.3">
      <c r="A167" s="10">
        <v>53</v>
      </c>
      <c r="B167" s="21"/>
      <c r="C167" s="10" t="s">
        <v>177</v>
      </c>
      <c r="D167" s="21"/>
      <c r="E167" s="138">
        <v>1040012749</v>
      </c>
      <c r="F167" s="21"/>
      <c r="G167" s="135">
        <f>(E167/$BJ167)</f>
        <v>2514.8659375256925</v>
      </c>
      <c r="H167" s="21"/>
      <c r="I167" s="135">
        <f>IF(G$219,G167/G$219*100,0)</f>
        <v>156.5659261777713</v>
      </c>
      <c r="J167" s="21"/>
      <c r="K167" s="138">
        <v>38648362</v>
      </c>
      <c r="L167" s="21"/>
      <c r="M167" s="135">
        <f>(K167/$BJ167)</f>
        <v>93.456016984809423</v>
      </c>
      <c r="N167" s="21"/>
      <c r="O167" s="135">
        <f>IF(M$219,M167/M$219*100,0)</f>
        <v>104.684017001378</v>
      </c>
      <c r="P167" s="21"/>
      <c r="Q167" s="138">
        <v>57623499</v>
      </c>
      <c r="R167" s="21"/>
      <c r="S167" s="135">
        <f>(Q167/$BJ167)</f>
        <v>139.33999845240916</v>
      </c>
      <c r="T167" s="21"/>
      <c r="U167" s="135">
        <f>IF(S$219,S167/S$219*100,0)</f>
        <v>122.34666146369833</v>
      </c>
      <c r="V167" s="21"/>
      <c r="W167" s="138">
        <v>203058150</v>
      </c>
      <c r="X167" s="21"/>
      <c r="Y167" s="135">
        <f>(W167/$BJ167)</f>
        <v>491.01708153385596</v>
      </c>
      <c r="Z167" s="21"/>
      <c r="AA167" s="135">
        <f>IF(Y$219,Y167/Y$219*100,0)</f>
        <v>246.51188361169906</v>
      </c>
      <c r="AB167" s="21"/>
      <c r="AC167" s="21"/>
      <c r="AD167" s="138">
        <v>30237958</v>
      </c>
      <c r="AE167" s="21"/>
      <c r="AF167" s="135">
        <f>(AD167/$BJ167)</f>
        <v>73.118729234474515</v>
      </c>
      <c r="AG167" s="21"/>
      <c r="AH167" s="135">
        <f>IF(AF$219,AF167/AF$219*100,0)</f>
        <v>88.862677321133305</v>
      </c>
      <c r="AI167" s="21"/>
      <c r="AJ167" s="138">
        <v>930898</v>
      </c>
      <c r="AK167" s="21"/>
      <c r="AL167" s="135">
        <f>(AJ167/$BJ167)</f>
        <v>2.2510143974309993</v>
      </c>
      <c r="AM167" s="21"/>
      <c r="AN167" s="135">
        <f>IF(AL$219,AL167/AL$219*100,0)</f>
        <v>266.32622414262642</v>
      </c>
      <c r="AO167" s="21"/>
      <c r="AP167" s="138">
        <f>(E167+K167+Q167+W167+AD167+AJ167)</f>
        <v>1370511616</v>
      </c>
      <c r="AQ167" s="21"/>
      <c r="AR167" s="138">
        <v>393632391</v>
      </c>
      <c r="AS167" s="21"/>
      <c r="AT167" s="135">
        <f>IF($AP167,AR167/$AP167*100,0)</f>
        <v>28.721565465374354</v>
      </c>
      <c r="AU167" s="21"/>
      <c r="AV167" s="138">
        <v>29920210</v>
      </c>
      <c r="AW167" s="21"/>
      <c r="AX167" s="135">
        <f>IF($AP167,AV167/$AP167*100,0)</f>
        <v>2.1831416567869497</v>
      </c>
      <c r="AY167" s="21"/>
      <c r="AZ167" s="138">
        <v>2534433</v>
      </c>
      <c r="BA167" s="21"/>
      <c r="BB167" s="135">
        <f>IF($AP167,AZ167/$AP167*100,0)</f>
        <v>0.18492605027289313</v>
      </c>
      <c r="BC167" s="21"/>
      <c r="BD167" s="138">
        <v>16825978</v>
      </c>
      <c r="BE167" s="21"/>
      <c r="BF167" s="138">
        <v>31698</v>
      </c>
      <c r="BG167" s="21"/>
      <c r="BH167" s="10">
        <v>53</v>
      </c>
      <c r="BI167" s="21"/>
      <c r="BJ167" s="27">
        <v>413546</v>
      </c>
      <c r="BK167" s="21"/>
      <c r="BL167" s="137">
        <f>IF(E167,BJ167,0)</f>
        <v>413546</v>
      </c>
      <c r="BM167" s="21"/>
      <c r="BN167" s="137">
        <f>IF(K167,BJ167,0)</f>
        <v>413546</v>
      </c>
      <c r="BO167" s="21"/>
      <c r="BP167" s="137">
        <f>IF(Q167,BJ167,0)</f>
        <v>413546</v>
      </c>
      <c r="BQ167" s="21"/>
      <c r="BR167" s="137">
        <f>IF(W167,BJ167,0)</f>
        <v>413546</v>
      </c>
      <c r="BS167" s="21"/>
      <c r="BT167" s="137">
        <f>IF(AD167,BJ167,0)</f>
        <v>413546</v>
      </c>
      <c r="BU167" s="21"/>
      <c r="BV167" s="137">
        <f>IF(AJ167,BJ167,0)</f>
        <v>413546</v>
      </c>
    </row>
    <row r="168" spans="1:74" ht="8.85" customHeight="1" x14ac:dyDescent="0.3">
      <c r="A168" s="10">
        <v>54</v>
      </c>
      <c r="B168" s="21"/>
      <c r="C168" s="10" t="s">
        <v>178</v>
      </c>
      <c r="D168" s="21"/>
      <c r="E168" s="138">
        <v>47744913</v>
      </c>
      <c r="F168" s="21"/>
      <c r="G168" s="135">
        <f>(E168/$BJ168)</f>
        <v>1303.7933642818132</v>
      </c>
      <c r="H168" s="21"/>
      <c r="I168" s="135">
        <f>IF(G$219,G168/G$219*100,0)</f>
        <v>81.169183842877914</v>
      </c>
      <c r="J168" s="21"/>
      <c r="K168" s="138">
        <v>3736805</v>
      </c>
      <c r="L168" s="21"/>
      <c r="M168" s="135">
        <f>(K168/$BJ168)</f>
        <v>102.04273620972147</v>
      </c>
      <c r="N168" s="21"/>
      <c r="O168" s="135">
        <f>IF(M$219,M168/M$219*100,0)</f>
        <v>114.30236251114717</v>
      </c>
      <c r="P168" s="21"/>
      <c r="Q168" s="138">
        <v>4411585</v>
      </c>
      <c r="R168" s="21"/>
      <c r="S168" s="135">
        <f>(Q168/$BJ168)</f>
        <v>120.4692790824686</v>
      </c>
      <c r="T168" s="21"/>
      <c r="U168" s="135">
        <f>IF(S$219,S168/S$219*100,0)</f>
        <v>105.77733793870114</v>
      </c>
      <c r="V168" s="21"/>
      <c r="W168" s="138">
        <v>6256526</v>
      </c>
      <c r="X168" s="21"/>
      <c r="Y168" s="135">
        <f>(W168/$BJ168)</f>
        <v>170.84997269251775</v>
      </c>
      <c r="Z168" s="21"/>
      <c r="AA168" s="135">
        <f>IF(Y$219,Y168/Y$219*100,0)</f>
        <v>85.774100672576978</v>
      </c>
      <c r="AB168" s="21"/>
      <c r="AC168" s="21"/>
      <c r="AD168" s="138">
        <v>2477646</v>
      </c>
      <c r="AE168" s="21"/>
      <c r="AF168" s="135">
        <f>(AD168/$BJ168)</f>
        <v>67.658274167121789</v>
      </c>
      <c r="AG168" s="21"/>
      <c r="AH168" s="135">
        <f>IF(AF$219,AF168/AF$219*100,0)</f>
        <v>82.226475328061298</v>
      </c>
      <c r="AI168" s="21"/>
      <c r="AJ168" s="138">
        <v>56720</v>
      </c>
      <c r="AK168" s="21"/>
      <c r="AL168" s="135">
        <f>(AJ168/$BJ168)</f>
        <v>1.5488803932277444</v>
      </c>
      <c r="AM168" s="21"/>
      <c r="AN168" s="135">
        <f>IF(AL$219,AL168/AL$219*100,0)</f>
        <v>183.25403304735468</v>
      </c>
      <c r="AO168" s="21"/>
      <c r="AP168" s="138">
        <f>(E168+K168+Q168+W168+AD168+AJ168)</f>
        <v>64684195</v>
      </c>
      <c r="AQ168" s="21"/>
      <c r="AR168" s="138">
        <v>23664265</v>
      </c>
      <c r="AS168" s="21"/>
      <c r="AT168" s="135">
        <f>IF($AP168,AR168/$AP168*100,0)</f>
        <v>36.584307805020991</v>
      </c>
      <c r="AU168" s="21"/>
      <c r="AV168" s="138">
        <v>4494418</v>
      </c>
      <c r="AW168" s="21"/>
      <c r="AX168" s="135">
        <f>IF($AP168,AV168/$AP168*100,0)</f>
        <v>6.9482475587738239</v>
      </c>
      <c r="AY168" s="21"/>
      <c r="AZ168" s="138">
        <v>0</v>
      </c>
      <c r="BA168" s="21"/>
      <c r="BB168" s="135">
        <f>IF($AP168,AZ168/$AP168*100,0)</f>
        <v>0</v>
      </c>
      <c r="BC168" s="21"/>
      <c r="BD168" s="138">
        <v>2158187</v>
      </c>
      <c r="BE168" s="21"/>
      <c r="BF168" s="138">
        <v>0</v>
      </c>
      <c r="BG168" s="21"/>
      <c r="BH168" s="10">
        <v>54</v>
      </c>
      <c r="BI168" s="21"/>
      <c r="BJ168" s="27">
        <v>36620</v>
      </c>
      <c r="BK168" s="21"/>
      <c r="BL168" s="137">
        <f>IF(E168,BJ168,0)</f>
        <v>36620</v>
      </c>
      <c r="BM168" s="21"/>
      <c r="BN168" s="137">
        <f>IF(K168,BJ168,0)</f>
        <v>36620</v>
      </c>
      <c r="BO168" s="21"/>
      <c r="BP168" s="137">
        <f>IF(Q168,BJ168,0)</f>
        <v>36620</v>
      </c>
      <c r="BQ168" s="21"/>
      <c r="BR168" s="137">
        <f>IF(W168,BJ168,0)</f>
        <v>36620</v>
      </c>
      <c r="BS168" s="21"/>
      <c r="BT168" s="137">
        <f>IF(AD168,BJ168,0)</f>
        <v>36620</v>
      </c>
      <c r="BU168" s="21"/>
      <c r="BV168" s="137">
        <f>IF(AJ168,BJ168,0)</f>
        <v>36620</v>
      </c>
    </row>
    <row r="169" spans="1:74" ht="8.85" customHeight="1" x14ac:dyDescent="0.3">
      <c r="A169" s="10">
        <v>55</v>
      </c>
      <c r="B169" s="21"/>
      <c r="C169" s="10" t="s">
        <v>179</v>
      </c>
      <c r="D169" s="21"/>
      <c r="E169" s="138">
        <v>13289608</v>
      </c>
      <c r="F169" s="21"/>
      <c r="G169" s="135">
        <f>(E169/$BJ169)</f>
        <v>1085.2203168381511</v>
      </c>
      <c r="H169" s="21"/>
      <c r="I169" s="135">
        <f>IF(G$219,G169/G$219*100,0)</f>
        <v>67.561662622806793</v>
      </c>
      <c r="J169" s="21"/>
      <c r="K169" s="138">
        <v>980011</v>
      </c>
      <c r="L169" s="21"/>
      <c r="M169" s="135">
        <f>(K169/$BJ169)</f>
        <v>80.027029234035609</v>
      </c>
      <c r="N169" s="21"/>
      <c r="O169" s="135">
        <f>IF(M$219,M169/M$219*100,0)</f>
        <v>89.64164276621446</v>
      </c>
      <c r="P169" s="21"/>
      <c r="Q169" s="138">
        <v>1231205</v>
      </c>
      <c r="R169" s="21"/>
      <c r="S169" s="135">
        <f>(Q169/$BJ169)</f>
        <v>100.53935979095215</v>
      </c>
      <c r="T169" s="21"/>
      <c r="U169" s="135">
        <f>IF(S$219,S169/S$219*100,0)</f>
        <v>88.277990187590021</v>
      </c>
      <c r="V169" s="21"/>
      <c r="W169" s="138">
        <v>1598121</v>
      </c>
      <c r="X169" s="21"/>
      <c r="Y169" s="135">
        <f>(W169/$BJ169)</f>
        <v>130.5014698677119</v>
      </c>
      <c r="Z169" s="21"/>
      <c r="AA169" s="135">
        <f>IF(Y$219,Y169/Y$219*100,0)</f>
        <v>65.517401249444916</v>
      </c>
      <c r="AB169" s="21"/>
      <c r="AC169" s="21"/>
      <c r="AD169" s="138">
        <v>815197</v>
      </c>
      <c r="AE169" s="21"/>
      <c r="AF169" s="135">
        <f>(AD169/$BJ169)</f>
        <v>66.568430507920951</v>
      </c>
      <c r="AG169" s="21"/>
      <c r="AH169" s="135">
        <f>IF(AF$219,AF169/AF$219*100,0)</f>
        <v>80.901966184754343</v>
      </c>
      <c r="AI169" s="21"/>
      <c r="AJ169" s="138">
        <v>0</v>
      </c>
      <c r="AK169" s="21"/>
      <c r="AL169" s="135">
        <f>(AJ169/$BJ169)</f>
        <v>0</v>
      </c>
      <c r="AM169" s="21"/>
      <c r="AN169" s="135">
        <f>IF(AL$219,AL169/AL$219*100,0)</f>
        <v>0</v>
      </c>
      <c r="AO169" s="21"/>
      <c r="AP169" s="138">
        <f>(E169+K169+Q169+W169+AD169+AJ169)</f>
        <v>17914142</v>
      </c>
      <c r="AQ169" s="21"/>
      <c r="AR169" s="138">
        <v>12598806</v>
      </c>
      <c r="AS169" s="21"/>
      <c r="AT169" s="143">
        <f>IF($AP169,AR169/$AP169*100,0)</f>
        <v>70.328827358854255</v>
      </c>
      <c r="AU169" s="21"/>
      <c r="AV169" s="138">
        <v>1839477</v>
      </c>
      <c r="AW169" s="21"/>
      <c r="AX169" s="143">
        <f>IF($AP169,AV169/$AP169*100,0)</f>
        <v>10.268295294298772</v>
      </c>
      <c r="AY169" s="21"/>
      <c r="AZ169" s="138">
        <v>0</v>
      </c>
      <c r="BA169" s="21"/>
      <c r="BB169" s="143">
        <f>IF($AP169,AZ169/$AP169*100,0)</f>
        <v>0</v>
      </c>
      <c r="BC169" s="21"/>
      <c r="BD169" s="138">
        <v>78716</v>
      </c>
      <c r="BE169" s="21"/>
      <c r="BF169" s="138">
        <v>0</v>
      </c>
      <c r="BG169" s="21"/>
      <c r="BH169" s="10">
        <v>55</v>
      </c>
      <c r="BI169" s="21"/>
      <c r="BJ169" s="27">
        <v>12246</v>
      </c>
      <c r="BK169" s="21"/>
      <c r="BL169" s="137">
        <f>IF(E169,BJ169,0)</f>
        <v>12246</v>
      </c>
      <c r="BM169" s="21"/>
      <c r="BN169" s="137">
        <f>IF(K169,BJ169,0)</f>
        <v>12246</v>
      </c>
      <c r="BO169" s="21"/>
      <c r="BP169" s="137">
        <f>IF(Q169,BJ169,0)</f>
        <v>12246</v>
      </c>
      <c r="BQ169" s="21"/>
      <c r="BR169" s="137">
        <f>IF(W169,BJ169,0)</f>
        <v>12246</v>
      </c>
      <c r="BS169" s="21"/>
      <c r="BT169" s="137">
        <f>IF(AD169,BJ169,0)</f>
        <v>12246</v>
      </c>
      <c r="BU169" s="21"/>
      <c r="BV169" s="137">
        <f>IF(AJ169,BJ169,0)</f>
        <v>0</v>
      </c>
    </row>
    <row r="170" spans="1:7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Q170" s="21"/>
      <c r="AR170" s="21"/>
      <c r="AS170" s="21"/>
      <c r="AT170" s="21"/>
      <c r="AU170" s="21"/>
      <c r="AV170" s="21"/>
      <c r="AW170" s="21"/>
      <c r="AX170" s="21"/>
      <c r="AY170" s="21"/>
      <c r="AZ170" s="21"/>
      <c r="BA170" s="21"/>
      <c r="BB170" s="21"/>
      <c r="BC170" s="21"/>
      <c r="BD170" s="21"/>
      <c r="BE170" s="21"/>
      <c r="BG170" s="21"/>
      <c r="BH170" s="29"/>
      <c r="BI170" s="21"/>
      <c r="BJ170" s="27"/>
      <c r="BK170" s="21"/>
      <c r="BL170" s="21"/>
      <c r="BM170" s="21"/>
      <c r="BN170" s="21"/>
      <c r="BO170" s="21"/>
      <c r="BP170" s="21"/>
      <c r="BQ170" s="21"/>
      <c r="BR170" s="21"/>
      <c r="BS170" s="21"/>
      <c r="BT170" s="21"/>
      <c r="BU170" s="21"/>
      <c r="BV170" s="21"/>
    </row>
    <row r="171" spans="1:74" ht="8.85" customHeight="1" x14ac:dyDescent="0.3">
      <c r="A171" s="10">
        <v>56</v>
      </c>
      <c r="B171" s="21"/>
      <c r="C171" s="10" t="s">
        <v>180</v>
      </c>
      <c r="D171" s="21"/>
      <c r="E171" s="138">
        <v>15541660</v>
      </c>
      <c r="F171" s="21"/>
      <c r="G171" s="135">
        <f>(E171/$BJ171)</f>
        <v>1172.8669534374765</v>
      </c>
      <c r="H171" s="21"/>
      <c r="I171" s="135">
        <f>IF(G$219,G171/G$219*100,0)</f>
        <v>73.018206699681571</v>
      </c>
      <c r="J171" s="21"/>
      <c r="K171" s="138">
        <v>1165142</v>
      </c>
      <c r="L171" s="21"/>
      <c r="M171" s="135">
        <f>(K171/$BJ171)</f>
        <v>87.928609161572709</v>
      </c>
      <c r="N171" s="21"/>
      <c r="O171" s="135">
        <f>IF(M$219,M171/M$219*100,0)</f>
        <v>98.492534920183431</v>
      </c>
      <c r="P171" s="21"/>
      <c r="Q171" s="138">
        <v>1508385</v>
      </c>
      <c r="R171" s="21"/>
      <c r="S171" s="135">
        <f>(Q171/$BJ171)</f>
        <v>113.83178628028074</v>
      </c>
      <c r="T171" s="21"/>
      <c r="U171" s="135">
        <f>IF(S$219,S171/S$219*100,0)</f>
        <v>99.949326643621561</v>
      </c>
      <c r="V171" s="21"/>
      <c r="W171" s="138">
        <v>2166391</v>
      </c>
      <c r="X171" s="21"/>
      <c r="Y171" s="135">
        <f>(W171/$BJ171)</f>
        <v>163.48886876462154</v>
      </c>
      <c r="Z171" s="21"/>
      <c r="AA171" s="135">
        <f>IF(Y$219,Y171/Y$219*100,0)</f>
        <v>82.078507050744804</v>
      </c>
      <c r="AB171" s="21"/>
      <c r="AC171" s="21"/>
      <c r="AD171" s="138">
        <v>1009064</v>
      </c>
      <c r="AE171" s="21"/>
      <c r="AF171" s="135">
        <f>(AD171/$BJ171)</f>
        <v>76.150026413100903</v>
      </c>
      <c r="AG171" s="21"/>
      <c r="AH171" s="135">
        <f>IF(AF$219,AF171/AF$219*100,0)</f>
        <v>92.546674374541269</v>
      </c>
      <c r="AI171" s="21"/>
      <c r="AJ171" s="138">
        <v>5000</v>
      </c>
      <c r="AK171" s="21"/>
      <c r="AL171" s="135">
        <f>(AJ171/$BJ171)</f>
        <v>0.37733001282922046</v>
      </c>
      <c r="AM171" s="21"/>
      <c r="AN171" s="135">
        <f>IF(AL$219,AL171/AL$219*100,0)</f>
        <v>44.643373977165105</v>
      </c>
      <c r="AO171" s="21"/>
      <c r="AP171" s="138">
        <f>(E171+K171+Q171+W171+AD171+AJ171)</f>
        <v>21395642</v>
      </c>
      <c r="AQ171" s="21"/>
      <c r="AR171" s="138">
        <v>9686356</v>
      </c>
      <c r="AS171" s="21"/>
      <c r="AT171" s="143">
        <f>IF($AP171,AR171/$AP171*100,0)</f>
        <v>45.272565319610415</v>
      </c>
      <c r="AU171" s="21"/>
      <c r="AV171" s="138">
        <v>1859048</v>
      </c>
      <c r="AW171" s="21"/>
      <c r="AX171" s="143">
        <f>IF($AP171,AV171/$AP171*100,0)</f>
        <v>8.6889096387011886</v>
      </c>
      <c r="AY171" s="21"/>
      <c r="AZ171" s="138">
        <v>0</v>
      </c>
      <c r="BA171" s="21"/>
      <c r="BB171" s="143">
        <f>IF($AP171,AZ171/$AP171*100,0)</f>
        <v>0</v>
      </c>
      <c r="BC171" s="21"/>
      <c r="BD171" s="138">
        <v>261529</v>
      </c>
      <c r="BE171" s="21"/>
      <c r="BF171" s="138">
        <v>0</v>
      </c>
      <c r="BG171" s="21"/>
      <c r="BH171" s="10">
        <v>56</v>
      </c>
      <c r="BI171" s="21"/>
      <c r="BJ171" s="27">
        <v>13251</v>
      </c>
      <c r="BK171" s="21"/>
      <c r="BL171" s="137">
        <f>IF(E171,BJ171,0)</f>
        <v>13251</v>
      </c>
      <c r="BM171" s="21"/>
      <c r="BN171" s="137">
        <f>IF(K171,BJ171,0)</f>
        <v>13251</v>
      </c>
      <c r="BO171" s="21"/>
      <c r="BP171" s="137">
        <f>IF(Q171,BJ171,0)</f>
        <v>13251</v>
      </c>
      <c r="BQ171" s="21"/>
      <c r="BR171" s="137">
        <f>IF(W171,BJ171,0)</f>
        <v>13251</v>
      </c>
      <c r="BS171" s="21"/>
      <c r="BT171" s="137">
        <f>IF(AD171,BJ171,0)</f>
        <v>13251</v>
      </c>
      <c r="BU171" s="21"/>
      <c r="BV171" s="137">
        <f>IF(AJ171,BJ171,0)</f>
        <v>13251</v>
      </c>
    </row>
    <row r="172" spans="1:74" ht="8.85" customHeight="1" x14ac:dyDescent="0.3">
      <c r="A172" s="10">
        <v>57</v>
      </c>
      <c r="B172" s="21"/>
      <c r="C172" s="10" t="s">
        <v>181</v>
      </c>
      <c r="D172" s="21"/>
      <c r="E172" s="138">
        <v>11083911</v>
      </c>
      <c r="F172" s="21"/>
      <c r="G172" s="135">
        <f>(E172/$BJ172)</f>
        <v>1282.118102949682</v>
      </c>
      <c r="H172" s="21"/>
      <c r="I172" s="135">
        <f>IF(G$219,G172/G$219*100,0)</f>
        <v>79.819765046840928</v>
      </c>
      <c r="J172" s="21"/>
      <c r="K172" s="138">
        <v>1084596</v>
      </c>
      <c r="L172" s="21"/>
      <c r="M172" s="135">
        <f>(K172/$BJ172)</f>
        <v>125.45934065934065</v>
      </c>
      <c r="N172" s="21"/>
      <c r="O172" s="135">
        <f>IF(M$219,M172/M$219*100,0)</f>
        <v>140.53228646261329</v>
      </c>
      <c r="P172" s="21"/>
      <c r="Q172" s="138">
        <v>1277768</v>
      </c>
      <c r="R172" s="21"/>
      <c r="S172" s="135">
        <f>(Q172/$BJ172)</f>
        <v>147.80427993059573</v>
      </c>
      <c r="T172" s="21"/>
      <c r="U172" s="135">
        <f>IF(S$219,S172/S$219*100,0)</f>
        <v>129.77867375052807</v>
      </c>
      <c r="V172" s="21"/>
      <c r="W172" s="138">
        <v>1530471</v>
      </c>
      <c r="X172" s="21"/>
      <c r="Y172" s="135">
        <f>(W172/$BJ172)</f>
        <v>177.0353961827646</v>
      </c>
      <c r="Z172" s="21"/>
      <c r="AA172" s="135">
        <f>IF(Y$219,Y172/Y$219*100,0)</f>
        <v>88.879451693673104</v>
      </c>
      <c r="AB172" s="21"/>
      <c r="AC172" s="21"/>
      <c r="AD172" s="138">
        <v>892919</v>
      </c>
      <c r="AE172" s="21"/>
      <c r="AF172" s="135">
        <f>(AD172/$BJ172)</f>
        <v>103.28733371891266</v>
      </c>
      <c r="AG172" s="21"/>
      <c r="AH172" s="135">
        <f>IF(AF$219,AF172/AF$219*100,0)</f>
        <v>125.52719533993842</v>
      </c>
      <c r="AI172" s="21"/>
      <c r="AJ172" s="138">
        <v>7127</v>
      </c>
      <c r="AK172" s="21"/>
      <c r="AL172" s="135">
        <f>(AJ172/$BJ172)</f>
        <v>0.82440717177559286</v>
      </c>
      <c r="AM172" s="21"/>
      <c r="AN172" s="135">
        <f>IF(AL$219,AL172/AL$219*100,0)</f>
        <v>97.538802712977983</v>
      </c>
      <c r="AO172" s="21"/>
      <c r="AP172" s="138">
        <f>(E172+K172+Q172+W172+AD172+AJ172)</f>
        <v>15876792</v>
      </c>
      <c r="AQ172" s="21"/>
      <c r="AR172" s="138">
        <v>5789312</v>
      </c>
      <c r="AS172" s="21"/>
      <c r="AT172" s="143">
        <f>IF($AP172,AR172/$AP172*100,0)</f>
        <v>36.463990962406008</v>
      </c>
      <c r="AU172" s="21"/>
      <c r="AV172" s="138">
        <v>983485</v>
      </c>
      <c r="AW172" s="21"/>
      <c r="AX172" s="143">
        <f>IF($AP172,AV172/$AP172*100,0)</f>
        <v>6.1944818575440177</v>
      </c>
      <c r="AY172" s="21"/>
      <c r="AZ172" s="138">
        <v>0</v>
      </c>
      <c r="BA172" s="21"/>
      <c r="BB172" s="143">
        <f>IF($AP172,AZ172/$AP172*100,0)</f>
        <v>0</v>
      </c>
      <c r="BC172" s="21"/>
      <c r="BD172" s="138">
        <v>325692</v>
      </c>
      <c r="BE172" s="21"/>
      <c r="BF172" s="138">
        <v>0</v>
      </c>
      <c r="BG172" s="21"/>
      <c r="BH172" s="10">
        <v>57</v>
      </c>
      <c r="BI172" s="21"/>
      <c r="BJ172" s="27">
        <v>8645</v>
      </c>
      <c r="BK172" s="21"/>
      <c r="BL172" s="137">
        <f>IF(E172,BJ172,0)</f>
        <v>8645</v>
      </c>
      <c r="BM172" s="21"/>
      <c r="BN172" s="137">
        <f>IF(K172,BJ172,0)</f>
        <v>8645</v>
      </c>
      <c r="BO172" s="21"/>
      <c r="BP172" s="137">
        <f>IF(Q172,BJ172,0)</f>
        <v>8645</v>
      </c>
      <c r="BQ172" s="21"/>
      <c r="BR172" s="137">
        <f>IF(W172,BJ172,0)</f>
        <v>8645</v>
      </c>
      <c r="BS172" s="21"/>
      <c r="BT172" s="137">
        <f>IF(AD172,BJ172,0)</f>
        <v>8645</v>
      </c>
      <c r="BU172" s="21"/>
      <c r="BV172" s="137">
        <f>IF(AJ172,BJ172,0)</f>
        <v>8645</v>
      </c>
    </row>
    <row r="173" spans="1:74" ht="8.85" customHeight="1" x14ac:dyDescent="0.3">
      <c r="A173" s="10">
        <v>58</v>
      </c>
      <c r="B173" s="21"/>
      <c r="C173" s="10" t="s">
        <v>182</v>
      </c>
      <c r="D173" s="21"/>
      <c r="E173" s="138">
        <v>37936292</v>
      </c>
      <c r="F173" s="21"/>
      <c r="G173" s="135">
        <f>(E173/$BJ173)</f>
        <v>1227.0366465051591</v>
      </c>
      <c r="H173" s="21"/>
      <c r="I173" s="135">
        <f>IF(G$219,G173/G$219*100,0)</f>
        <v>76.390604424488984</v>
      </c>
      <c r="J173" s="21"/>
      <c r="K173" s="138">
        <v>2106486</v>
      </c>
      <c r="L173" s="21"/>
      <c r="M173" s="135">
        <f>(K173/$BJ173)</f>
        <v>68.133583465407384</v>
      </c>
      <c r="N173" s="21"/>
      <c r="O173" s="135">
        <f>IF(M$219,M173/M$219*100,0)</f>
        <v>76.31929371671005</v>
      </c>
      <c r="P173" s="21"/>
      <c r="Q173" s="138">
        <v>5288881</v>
      </c>
      <c r="R173" s="21"/>
      <c r="S173" s="135">
        <f>(Q173/$BJ173)</f>
        <v>171.06708283468643</v>
      </c>
      <c r="T173" s="21"/>
      <c r="U173" s="135">
        <f>IF(S$219,S173/S$219*100,0)</f>
        <v>150.20444024409954</v>
      </c>
      <c r="V173" s="21"/>
      <c r="W173" s="138">
        <v>3143705</v>
      </c>
      <c r="X173" s="21"/>
      <c r="Y173" s="135">
        <f>(W173/$BJ173)</f>
        <v>101.68208429019633</v>
      </c>
      <c r="Z173" s="21"/>
      <c r="AA173" s="135">
        <f>IF(Y$219,Y173/Y$219*100,0)</f>
        <v>51.048819013868751</v>
      </c>
      <c r="AB173" s="21"/>
      <c r="AC173" s="21"/>
      <c r="AD173" s="138">
        <v>2148592</v>
      </c>
      <c r="AE173" s="21"/>
      <c r="AF173" s="135">
        <f>(AD173/$BJ173)</f>
        <v>69.495487919267717</v>
      </c>
      <c r="AG173" s="21"/>
      <c r="AH173" s="135">
        <f>IF(AF$219,AF173/AF$219*100,0)</f>
        <v>84.459278530963758</v>
      </c>
      <c r="AI173" s="21"/>
      <c r="AJ173" s="138">
        <v>18184</v>
      </c>
      <c r="AK173" s="21"/>
      <c r="AL173" s="135">
        <f>(AJ173/$BJ173)</f>
        <v>0.5881553837694472</v>
      </c>
      <c r="AM173" s="21"/>
      <c r="AN173" s="135">
        <f>IF(AL$219,AL173/AL$219*100,0)</f>
        <v>69.586939447052458</v>
      </c>
      <c r="AO173" s="21"/>
      <c r="AP173" s="138">
        <f>(E173+K173+Q173+W173+AD173+AJ173)</f>
        <v>50642140</v>
      </c>
      <c r="AQ173" s="21"/>
      <c r="AR173" s="138">
        <v>26491252</v>
      </c>
      <c r="AS173" s="21"/>
      <c r="AT173" s="143">
        <f>IF($AP173,AR173/$AP173*100,0)</f>
        <v>52.310688292398389</v>
      </c>
      <c r="AU173" s="21"/>
      <c r="AV173" s="138">
        <v>4357386</v>
      </c>
      <c r="AW173" s="21"/>
      <c r="AX173" s="143">
        <f>IF($AP173,AV173/$AP173*100,0)</f>
        <v>8.6042690928937837</v>
      </c>
      <c r="AY173" s="21"/>
      <c r="AZ173" s="138">
        <v>0</v>
      </c>
      <c r="BA173" s="21"/>
      <c r="BB173" s="143">
        <f>IF($AP173,AZ173/$AP173*100,0)</f>
        <v>0</v>
      </c>
      <c r="BC173" s="21"/>
      <c r="BD173" s="138">
        <v>489745</v>
      </c>
      <c r="BE173" s="21"/>
      <c r="BF173" s="138">
        <v>0</v>
      </c>
      <c r="BG173" s="21"/>
      <c r="BH173" s="10">
        <v>58</v>
      </c>
      <c r="BI173" s="21"/>
      <c r="BJ173" s="27">
        <v>30917</v>
      </c>
      <c r="BK173" s="21"/>
      <c r="BL173" s="137">
        <f>IF(E173,BJ173,0)</f>
        <v>30917</v>
      </c>
      <c r="BM173" s="21"/>
      <c r="BN173" s="137">
        <f>IF(K173,BJ173,0)</f>
        <v>30917</v>
      </c>
      <c r="BO173" s="21"/>
      <c r="BP173" s="137">
        <f>IF(Q173,BJ173,0)</f>
        <v>30917</v>
      </c>
      <c r="BQ173" s="21"/>
      <c r="BR173" s="137">
        <f>IF(W173,BJ173,0)</f>
        <v>30917</v>
      </c>
      <c r="BS173" s="21"/>
      <c r="BT173" s="137">
        <f>IF(AD173,BJ173,0)</f>
        <v>30917</v>
      </c>
      <c r="BU173" s="21"/>
      <c r="BV173" s="137">
        <f>IF(AJ173,BJ173,0)</f>
        <v>30917</v>
      </c>
    </row>
    <row r="174" spans="1:74" ht="8.85" customHeight="1" x14ac:dyDescent="0.3">
      <c r="A174" s="10">
        <v>59</v>
      </c>
      <c r="B174" s="21"/>
      <c r="C174" s="10" t="s">
        <v>183</v>
      </c>
      <c r="D174" s="21"/>
      <c r="E174" s="138">
        <v>12384094</v>
      </c>
      <c r="F174" s="21"/>
      <c r="G174" s="135">
        <f>(E174/$BJ174)</f>
        <v>1156.0954070201642</v>
      </c>
      <c r="H174" s="21"/>
      <c r="I174" s="135">
        <f>IF(G$219,G174/G$219*100,0)</f>
        <v>71.974074422458273</v>
      </c>
      <c r="J174" s="21"/>
      <c r="K174" s="138">
        <v>1116804</v>
      </c>
      <c r="L174" s="21"/>
      <c r="M174" s="135">
        <f>(K174/$BJ174)</f>
        <v>104.25728155339806</v>
      </c>
      <c r="N174" s="21"/>
      <c r="O174" s="135">
        <f>IF(M$219,M174/M$219*100,0)</f>
        <v>116.78296793268406</v>
      </c>
      <c r="P174" s="21"/>
      <c r="Q174" s="138">
        <v>1307958</v>
      </c>
      <c r="R174" s="21"/>
      <c r="S174" s="135">
        <f>(Q174/$BJ174)</f>
        <v>122.1021284540702</v>
      </c>
      <c r="T174" s="21"/>
      <c r="U174" s="135">
        <f>IF(S$219,S174/S$219*100,0)</f>
        <v>107.21105167135046</v>
      </c>
      <c r="V174" s="21"/>
      <c r="W174" s="138">
        <v>1121383</v>
      </c>
      <c r="X174" s="21"/>
      <c r="Y174" s="135">
        <f>(W174/$BJ174)</f>
        <v>104.68474607916356</v>
      </c>
      <c r="Z174" s="21"/>
      <c r="AA174" s="135">
        <f>IF(Y$219,Y174/Y$219*100,0)</f>
        <v>52.556285538526005</v>
      </c>
      <c r="AB174" s="21"/>
      <c r="AC174" s="21"/>
      <c r="AD174" s="138">
        <v>529695</v>
      </c>
      <c r="AE174" s="21"/>
      <c r="AF174" s="135">
        <f>(AD174/$BJ174)</f>
        <v>49.448749066467514</v>
      </c>
      <c r="AG174" s="21"/>
      <c r="AH174" s="135">
        <f>IF(AF$219,AF174/AF$219*100,0)</f>
        <v>60.09606947812506</v>
      </c>
      <c r="AI174" s="21"/>
      <c r="AJ174" s="138">
        <v>6763</v>
      </c>
      <c r="AK174" s="21"/>
      <c r="AL174" s="135">
        <f>(AJ174/$BJ174)</f>
        <v>0.63134802091112774</v>
      </c>
      <c r="AM174" s="21"/>
      <c r="AN174" s="135">
        <f>IF(AL$219,AL174/AL$219*100,0)</f>
        <v>74.697227490449563</v>
      </c>
      <c r="AO174" s="21"/>
      <c r="AP174" s="138">
        <f>(E174+K174+Q174+W174+AD174+AJ174)</f>
        <v>16466697</v>
      </c>
      <c r="AQ174" s="21"/>
      <c r="AR174" s="138">
        <v>5330718</v>
      </c>
      <c r="AS174" s="21"/>
      <c r="AT174" s="143">
        <f>IF($AP174,AR174/$AP174*100,0)</f>
        <v>32.372721742557111</v>
      </c>
      <c r="AU174" s="21"/>
      <c r="AV174" s="138">
        <v>1093909</v>
      </c>
      <c r="AW174" s="21"/>
      <c r="AX174" s="143">
        <f>IF($AP174,AV174/$AP174*100,0)</f>
        <v>6.6431598273776453</v>
      </c>
      <c r="AY174" s="21"/>
      <c r="AZ174" s="138">
        <v>0</v>
      </c>
      <c r="BA174" s="21"/>
      <c r="BB174" s="143">
        <f>IF($AP174,AZ174/$AP174*100,0)</f>
        <v>0</v>
      </c>
      <c r="BC174" s="21"/>
      <c r="BD174" s="138">
        <v>134472</v>
      </c>
      <c r="BE174" s="21"/>
      <c r="BF174" s="138">
        <v>0</v>
      </c>
      <c r="BG174" s="21"/>
      <c r="BH174" s="10">
        <v>59</v>
      </c>
      <c r="BI174" s="21"/>
      <c r="BJ174" s="27">
        <v>10712</v>
      </c>
      <c r="BK174" s="21"/>
      <c r="BL174" s="137">
        <f>IF(E174,BJ174,0)</f>
        <v>10712</v>
      </c>
      <c r="BM174" s="21"/>
      <c r="BN174" s="137">
        <f>IF(K174,BJ174,0)</f>
        <v>10712</v>
      </c>
      <c r="BO174" s="21"/>
      <c r="BP174" s="137">
        <f>IF(Q174,BJ174,0)</f>
        <v>10712</v>
      </c>
      <c r="BQ174" s="21"/>
      <c r="BR174" s="137">
        <f>IF(W174,BJ174,0)</f>
        <v>10712</v>
      </c>
      <c r="BS174" s="21"/>
      <c r="BT174" s="137">
        <f>IF(AD174,BJ174,0)</f>
        <v>10712</v>
      </c>
      <c r="BU174" s="21"/>
      <c r="BV174" s="137">
        <f>IF(AJ174,BJ174,0)</f>
        <v>10712</v>
      </c>
    </row>
    <row r="175" spans="1:74" ht="8.85" customHeight="1" x14ac:dyDescent="0.3">
      <c r="A175" s="10">
        <v>60</v>
      </c>
      <c r="B175" s="21"/>
      <c r="C175" s="10" t="s">
        <v>184</v>
      </c>
      <c r="D175" s="21"/>
      <c r="E175" s="138">
        <v>88472910</v>
      </c>
      <c r="F175" s="21"/>
      <c r="G175" s="135">
        <f>(E175/$BJ175)</f>
        <v>884.08371888521378</v>
      </c>
      <c r="H175" s="21"/>
      <c r="I175" s="135">
        <f>IF(G$219,G175/G$219*100,0)</f>
        <v>55.039668000011545</v>
      </c>
      <c r="J175" s="21"/>
      <c r="K175" s="138">
        <v>5116466</v>
      </c>
      <c r="L175" s="21"/>
      <c r="M175" s="135">
        <f>(K175/$BJ175)</f>
        <v>51.127337043957908</v>
      </c>
      <c r="N175" s="21"/>
      <c r="O175" s="135">
        <f>IF(M$219,M175/M$219*100,0)</f>
        <v>57.269881523142963</v>
      </c>
      <c r="P175" s="21"/>
      <c r="Q175" s="138">
        <v>4603229</v>
      </c>
      <c r="R175" s="21"/>
      <c r="S175" s="135">
        <f>(Q175/$BJ175)</f>
        <v>45.998710941013059</v>
      </c>
      <c r="T175" s="21"/>
      <c r="U175" s="135">
        <f>IF(S$219,S175/S$219*100,0)</f>
        <v>40.388896065538439</v>
      </c>
      <c r="V175" s="21"/>
      <c r="W175" s="138">
        <v>18118242</v>
      </c>
      <c r="X175" s="21"/>
      <c r="Y175" s="135">
        <f>(W175/$BJ175)</f>
        <v>181.05025331508</v>
      </c>
      <c r="Z175" s="21"/>
      <c r="AA175" s="135">
        <f>IF(Y$219,Y175/Y$219*100,0)</f>
        <v>90.895084206960107</v>
      </c>
      <c r="AB175" s="21"/>
      <c r="AC175" s="21"/>
      <c r="AD175" s="138">
        <v>5126567</v>
      </c>
      <c r="AE175" s="21"/>
      <c r="AF175" s="135">
        <f>(AD175/$BJ175)</f>
        <v>51.22827336044687</v>
      </c>
      <c r="AG175" s="21"/>
      <c r="AH175" s="135">
        <f>IF(AF$219,AF175/AF$219*100,0)</f>
        <v>62.258761510338978</v>
      </c>
      <c r="AI175" s="21"/>
      <c r="AJ175" s="138">
        <v>417341</v>
      </c>
      <c r="AK175" s="21"/>
      <c r="AL175" s="135">
        <f>(AJ175/$BJ175)</f>
        <v>4.1703656330878456</v>
      </c>
      <c r="AM175" s="21"/>
      <c r="AN175" s="135">
        <f>IF(AL$219,AL175/AL$219*100,0)</f>
        <v>493.4120961740785</v>
      </c>
      <c r="AO175" s="21"/>
      <c r="AP175" s="138">
        <f>(E175+K175+Q175+W175+AD175+AJ175)</f>
        <v>121854755</v>
      </c>
      <c r="AQ175" s="21"/>
      <c r="AR175" s="138">
        <v>60359371</v>
      </c>
      <c r="AS175" s="21"/>
      <c r="AT175" s="143">
        <f>IF($AP175,AR175/$AP175*100,0)</f>
        <v>49.533865953774232</v>
      </c>
      <c r="AU175" s="21"/>
      <c r="AV175" s="138">
        <v>8281934</v>
      </c>
      <c r="AW175" s="21"/>
      <c r="AX175" s="143">
        <f>IF($AP175,AV175/$AP175*100,0)</f>
        <v>6.7965620217282448</v>
      </c>
      <c r="AY175" s="21"/>
      <c r="AZ175" s="138">
        <v>0</v>
      </c>
      <c r="BA175" s="21"/>
      <c r="BB175" s="143">
        <f>IF($AP175,AZ175/$AP175*100,0)</f>
        <v>0</v>
      </c>
      <c r="BC175" s="21"/>
      <c r="BD175" s="138">
        <v>1916263</v>
      </c>
      <c r="BE175" s="21"/>
      <c r="BF175" s="138">
        <v>0</v>
      </c>
      <c r="BG175" s="21"/>
      <c r="BH175" s="10">
        <v>60</v>
      </c>
      <c r="BI175" s="21"/>
      <c r="BJ175" s="27">
        <v>100073</v>
      </c>
      <c r="BK175" s="21"/>
      <c r="BL175" s="137">
        <f>IF(E175,BJ175,0)</f>
        <v>100073</v>
      </c>
      <c r="BM175" s="21"/>
      <c r="BN175" s="137">
        <f>IF(K175,BJ175,0)</f>
        <v>100073</v>
      </c>
      <c r="BO175" s="21"/>
      <c r="BP175" s="137">
        <f>IF(Q175,BJ175,0)</f>
        <v>100073</v>
      </c>
      <c r="BQ175" s="21"/>
      <c r="BR175" s="137">
        <f>IF(W175,BJ175,0)</f>
        <v>100073</v>
      </c>
      <c r="BS175" s="21"/>
      <c r="BT175" s="137">
        <f>IF(AD175,BJ175,0)</f>
        <v>100073</v>
      </c>
      <c r="BU175" s="21"/>
      <c r="BV175" s="137">
        <f>IF(AJ175,BJ175,0)</f>
        <v>100073</v>
      </c>
    </row>
    <row r="176" spans="1:7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Q176" s="21"/>
      <c r="AR176" s="21"/>
      <c r="AS176" s="21"/>
      <c r="AT176" s="21"/>
      <c r="AU176" s="21"/>
      <c r="AV176" s="21"/>
      <c r="AW176" s="21"/>
      <c r="AX176" s="21"/>
      <c r="AY176" s="21"/>
      <c r="AZ176" s="21"/>
      <c r="BA176" s="21"/>
      <c r="BB176" s="21"/>
      <c r="BC176" s="21"/>
      <c r="BD176" s="21"/>
      <c r="BE176" s="21"/>
      <c r="BG176" s="21"/>
      <c r="BH176" s="29"/>
      <c r="BI176" s="21"/>
      <c r="BJ176" s="27"/>
      <c r="BK176" s="21"/>
      <c r="BL176" s="21"/>
      <c r="BM176" s="21"/>
      <c r="BN176" s="21"/>
      <c r="BO176" s="21"/>
      <c r="BP176" s="21"/>
      <c r="BQ176" s="21"/>
      <c r="BR176" s="21"/>
      <c r="BS176" s="21"/>
      <c r="BT176" s="21"/>
      <c r="BU176" s="21"/>
      <c r="BV176" s="21"/>
    </row>
    <row r="177" spans="1:74" ht="8.85" customHeight="1" x14ac:dyDescent="0.3">
      <c r="A177" s="10">
        <v>61</v>
      </c>
      <c r="B177" s="21"/>
      <c r="C177" s="10" t="s">
        <v>185</v>
      </c>
      <c r="D177" s="21"/>
      <c r="E177" s="138">
        <v>18423864</v>
      </c>
      <c r="F177" s="21"/>
      <c r="G177" s="135">
        <f>(E177/$BJ177)</f>
        <v>1245.3605515749628</v>
      </c>
      <c r="H177" s="21"/>
      <c r="I177" s="135">
        <f>IF(G$219,G177/G$219*100,0)</f>
        <v>77.531380608872794</v>
      </c>
      <c r="J177" s="21"/>
      <c r="K177" s="138">
        <v>1231250</v>
      </c>
      <c r="L177" s="21"/>
      <c r="M177" s="135">
        <f>(K177/$BJ177)</f>
        <v>83.226307962687571</v>
      </c>
      <c r="N177" s="21"/>
      <c r="O177" s="135">
        <f>IF(M$219,M177/M$219*100,0)</f>
        <v>93.225289487182536</v>
      </c>
      <c r="P177" s="21"/>
      <c r="Q177" s="138">
        <v>2599428</v>
      </c>
      <c r="R177" s="21"/>
      <c r="S177" s="135">
        <f>(Q177/$BJ177)</f>
        <v>175.70826010544815</v>
      </c>
      <c r="T177" s="21"/>
      <c r="U177" s="135">
        <f>IF(S$219,S177/S$219*100,0)</f>
        <v>154.27959849474956</v>
      </c>
      <c r="V177" s="21"/>
      <c r="W177" s="138">
        <v>2624583</v>
      </c>
      <c r="X177" s="21"/>
      <c r="Y177" s="135">
        <f>(W177/$BJ177)</f>
        <v>177.40861159929702</v>
      </c>
      <c r="Z177" s="21"/>
      <c r="AA177" s="135">
        <f>IF(Y$219,Y177/Y$219*100,0)</f>
        <v>89.066822029212005</v>
      </c>
      <c r="AB177" s="21"/>
      <c r="AC177" s="21"/>
      <c r="AD177" s="138">
        <v>1121708</v>
      </c>
      <c r="AE177" s="21"/>
      <c r="AF177" s="135">
        <f>(AD177/$BJ177)</f>
        <v>75.821819656617549</v>
      </c>
      <c r="AG177" s="21"/>
      <c r="AH177" s="135">
        <f>IF(AF$219,AF177/AF$219*100,0)</f>
        <v>92.147798034630185</v>
      </c>
      <c r="AI177" s="21"/>
      <c r="AJ177" s="138">
        <v>11090</v>
      </c>
      <c r="AK177" s="21"/>
      <c r="AL177" s="135">
        <f>(AJ177/$BJ177)</f>
        <v>0.74962822765986215</v>
      </c>
      <c r="AM177" s="21"/>
      <c r="AN177" s="135">
        <f>IF(AL$219,AL177/AL$219*100,0)</f>
        <v>88.691416461497766</v>
      </c>
      <c r="AO177" s="21"/>
      <c r="AP177" s="138">
        <f>(E177+K177+Q177+W177+AD177+AJ177)</f>
        <v>26011923</v>
      </c>
      <c r="AQ177" s="21"/>
      <c r="AR177" s="138">
        <v>8969305</v>
      </c>
      <c r="AS177" s="21"/>
      <c r="AT177" s="143">
        <f>IF($AP177,AR177/$AP177*100,0)</f>
        <v>34.481514496256196</v>
      </c>
      <c r="AU177" s="21"/>
      <c r="AV177" s="138">
        <v>1609734</v>
      </c>
      <c r="AW177" s="21"/>
      <c r="AX177" s="143">
        <f>IF($AP177,AV177/$AP177*100,0)</f>
        <v>6.1884467365215556</v>
      </c>
      <c r="AY177" s="21"/>
      <c r="AZ177" s="138">
        <v>170539</v>
      </c>
      <c r="BA177" s="21"/>
      <c r="BB177" s="143">
        <f>IF($AP177,AZ177/$AP177*100,0)</f>
        <v>0.65561857921846067</v>
      </c>
      <c r="BC177" s="21"/>
      <c r="BD177" s="138">
        <v>329566</v>
      </c>
      <c r="BE177" s="21"/>
      <c r="BF177" s="138">
        <v>0</v>
      </c>
      <c r="BG177" s="21"/>
      <c r="BH177" s="10">
        <v>61</v>
      </c>
      <c r="BI177" s="21"/>
      <c r="BJ177" s="27">
        <v>14794</v>
      </c>
      <c r="BK177" s="21"/>
      <c r="BL177" s="137">
        <f>IF(E177,BJ177,0)</f>
        <v>14794</v>
      </c>
      <c r="BM177" s="21"/>
      <c r="BN177" s="137">
        <f>IF(K177,BJ177,0)</f>
        <v>14794</v>
      </c>
      <c r="BO177" s="21"/>
      <c r="BP177" s="137">
        <f>IF(Q177,BJ177,0)</f>
        <v>14794</v>
      </c>
      <c r="BQ177" s="21"/>
      <c r="BR177" s="137">
        <f>IF(W177,BJ177,0)</f>
        <v>14794</v>
      </c>
      <c r="BS177" s="21"/>
      <c r="BT177" s="137">
        <f>IF(AD177,BJ177,0)</f>
        <v>14794</v>
      </c>
      <c r="BU177" s="21"/>
      <c r="BV177" s="137">
        <f>IF(AJ177,BJ177,0)</f>
        <v>14794</v>
      </c>
    </row>
    <row r="178" spans="1:74" ht="8.85" customHeight="1" x14ac:dyDescent="0.3">
      <c r="A178" s="10">
        <v>62</v>
      </c>
      <c r="B178" s="21"/>
      <c r="C178" s="10" t="s">
        <v>186</v>
      </c>
      <c r="D178" s="21"/>
      <c r="E178" s="138">
        <v>23569009</v>
      </c>
      <c r="F178" s="21"/>
      <c r="G178" s="135">
        <f>(E178/$BJ178)</f>
        <v>1021.8073788259776</v>
      </c>
      <c r="H178" s="21"/>
      <c r="I178" s="135">
        <f>IF(G$219,G178/G$219*100,0)</f>
        <v>63.613815851579801</v>
      </c>
      <c r="J178" s="21"/>
      <c r="K178" s="138">
        <v>2513734</v>
      </c>
      <c r="L178" s="21"/>
      <c r="M178" s="135">
        <f>(K178/$BJ178)</f>
        <v>108.98005722708749</v>
      </c>
      <c r="N178" s="21"/>
      <c r="O178" s="135">
        <f>IF(M$219,M178/M$219*100,0)</f>
        <v>122.07314768642381</v>
      </c>
      <c r="P178" s="21"/>
      <c r="Q178" s="138">
        <v>3048504</v>
      </c>
      <c r="R178" s="21"/>
      <c r="S178" s="135">
        <f>(Q178/$BJ178)</f>
        <v>132.16439781496575</v>
      </c>
      <c r="T178" s="21"/>
      <c r="U178" s="135">
        <f>IF(S$219,S178/S$219*100,0)</f>
        <v>116.04616776670842</v>
      </c>
      <c r="V178" s="21"/>
      <c r="W178" s="138">
        <v>2606264</v>
      </c>
      <c r="X178" s="21"/>
      <c r="Y178" s="135">
        <f>(W178/$BJ178)</f>
        <v>112.99158935229342</v>
      </c>
      <c r="Z178" s="21"/>
      <c r="AA178" s="135">
        <f>IF(Y$219,Y178/Y$219*100,0)</f>
        <v>56.726681353941686</v>
      </c>
      <c r="AB178" s="21"/>
      <c r="AC178" s="21"/>
      <c r="AD178" s="138">
        <v>2590350</v>
      </c>
      <c r="AE178" s="21"/>
      <c r="AF178" s="135">
        <f>(AD178/$BJ178)</f>
        <v>112.30165611722882</v>
      </c>
      <c r="AG178" s="21"/>
      <c r="AH178" s="135">
        <f>IF(AF$219,AF178/AF$219*100,0)</f>
        <v>136.48248451053513</v>
      </c>
      <c r="AI178" s="21"/>
      <c r="AJ178" s="138">
        <v>4999</v>
      </c>
      <c r="AK178" s="21"/>
      <c r="AL178" s="135">
        <f>(AJ178/$BJ178)</f>
        <v>0.21672591693401544</v>
      </c>
      <c r="AM178" s="21"/>
      <c r="AN178" s="135">
        <f>IF(AL$219,AL178/AL$219*100,0)</f>
        <v>25.641681899839615</v>
      </c>
      <c r="AO178" s="21"/>
      <c r="AP178" s="138">
        <f>(E178+K178+Q178+W178+AD178+AJ178)</f>
        <v>34332860</v>
      </c>
      <c r="AQ178" s="21"/>
      <c r="AR178" s="138">
        <v>18063365</v>
      </c>
      <c r="AS178" s="21"/>
      <c r="AT178" s="143">
        <f>IF($AP178,AR178/$AP178*100,0)</f>
        <v>52.612468055384845</v>
      </c>
      <c r="AU178" s="21"/>
      <c r="AV178" s="138">
        <v>1512827</v>
      </c>
      <c r="AW178" s="21"/>
      <c r="AX178" s="143">
        <f>IF($AP178,AV178/$AP178*100,0)</f>
        <v>4.4063529807886672</v>
      </c>
      <c r="AY178" s="21"/>
      <c r="AZ178" s="138">
        <v>0</v>
      </c>
      <c r="BA178" s="21"/>
      <c r="BB178" s="143">
        <f>IF($AP178,AZ178/$AP178*100,0)</f>
        <v>0</v>
      </c>
      <c r="BC178" s="21"/>
      <c r="BD178" s="138">
        <v>678060</v>
      </c>
      <c r="BE178" s="21"/>
      <c r="BF178" s="138">
        <v>0</v>
      </c>
      <c r="BG178" s="21"/>
      <c r="BH178" s="10">
        <v>62</v>
      </c>
      <c r="BI178" s="21"/>
      <c r="BJ178" s="27">
        <v>23066</v>
      </c>
      <c r="BK178" s="21"/>
      <c r="BL178" s="137">
        <f>IF(E178,BJ178,0)</f>
        <v>23066</v>
      </c>
      <c r="BM178" s="21"/>
      <c r="BN178" s="137">
        <f>IF(K178,BJ178,0)</f>
        <v>23066</v>
      </c>
      <c r="BO178" s="21"/>
      <c r="BP178" s="137">
        <f>IF(Q178,BJ178,0)</f>
        <v>23066</v>
      </c>
      <c r="BQ178" s="21"/>
      <c r="BR178" s="137">
        <f>IF(W178,BJ178,0)</f>
        <v>23066</v>
      </c>
      <c r="BS178" s="21"/>
      <c r="BT178" s="137">
        <f>IF(AD178,BJ178,0)</f>
        <v>23066</v>
      </c>
      <c r="BU178" s="21"/>
      <c r="BV178" s="137">
        <f>IF(AJ178,BJ178,0)</f>
        <v>23066</v>
      </c>
    </row>
    <row r="179" spans="1:74" ht="8.85" customHeight="1" x14ac:dyDescent="0.3">
      <c r="A179" s="10">
        <v>63</v>
      </c>
      <c r="B179" s="21"/>
      <c r="C179" s="10" t="s">
        <v>187</v>
      </c>
      <c r="D179" s="21"/>
      <c r="E179" s="138">
        <v>14371691</v>
      </c>
      <c r="F179" s="21"/>
      <c r="G179" s="135">
        <f>(E179/$BJ179)</f>
        <v>1216.9086367485181</v>
      </c>
      <c r="H179" s="21"/>
      <c r="I179" s="135">
        <f>IF(G$219,G179/G$219*100,0)</f>
        <v>75.760073307810003</v>
      </c>
      <c r="J179" s="21"/>
      <c r="K179" s="138">
        <v>1549100</v>
      </c>
      <c r="L179" s="21"/>
      <c r="M179" s="135">
        <f>(K179/$BJ179)</f>
        <v>131.16850127011008</v>
      </c>
      <c r="N179" s="21"/>
      <c r="O179" s="135">
        <f>IF(M$219,M179/M$219*100,0)</f>
        <v>146.92735748878945</v>
      </c>
      <c r="P179" s="21"/>
      <c r="Q179" s="138">
        <v>1185814</v>
      </c>
      <c r="R179" s="21"/>
      <c r="S179" s="135">
        <f>(Q179/$BJ179)</f>
        <v>100.40762066045724</v>
      </c>
      <c r="T179" s="21"/>
      <c r="U179" s="135">
        <f>IF(S$219,S179/S$219*100,0)</f>
        <v>88.162317423278296</v>
      </c>
      <c r="V179" s="21"/>
      <c r="W179" s="138">
        <v>2065196</v>
      </c>
      <c r="X179" s="21"/>
      <c r="Y179" s="135">
        <f>(W179/$BJ179)</f>
        <v>174.86841659610499</v>
      </c>
      <c r="Z179" s="21"/>
      <c r="AA179" s="135">
        <f>IF(Y$219,Y179/Y$219*100,0)</f>
        <v>87.791533900697644</v>
      </c>
      <c r="AB179" s="21"/>
      <c r="AC179" s="21"/>
      <c r="AD179" s="138">
        <v>929428</v>
      </c>
      <c r="AE179" s="21"/>
      <c r="AF179" s="135">
        <f>(AD179/$BJ179)</f>
        <v>78.698391193903475</v>
      </c>
      <c r="AG179" s="21"/>
      <c r="AH179" s="135">
        <f>IF(AF$219,AF179/AF$219*100,0)</f>
        <v>95.643753872282716</v>
      </c>
      <c r="AI179" s="21"/>
      <c r="AJ179" s="138">
        <v>20723</v>
      </c>
      <c r="AK179" s="21"/>
      <c r="AL179" s="135">
        <f>(AJ179/$BJ179)</f>
        <v>1.7546994072819644</v>
      </c>
      <c r="AM179" s="21"/>
      <c r="AN179" s="135">
        <f>IF(AL$219,AL179/AL$219*100,0)</f>
        <v>207.60527706088783</v>
      </c>
      <c r="AO179" s="21"/>
      <c r="AP179" s="138">
        <f>(E179+K179+Q179+W179+AD179+AJ179)</f>
        <v>20121952</v>
      </c>
      <c r="AQ179" s="21"/>
      <c r="AR179" s="138">
        <v>9349541</v>
      </c>
      <c r="AS179" s="21"/>
      <c r="AT179" s="143">
        <f>IF($AP179,AR179/$AP179*100,0)</f>
        <v>46.464383773502689</v>
      </c>
      <c r="AU179" s="21"/>
      <c r="AV179" s="138">
        <v>2215863</v>
      </c>
      <c r="AW179" s="21"/>
      <c r="AX179" s="143">
        <f>IF($AP179,AV179/$AP179*100,0)</f>
        <v>11.01216720922503</v>
      </c>
      <c r="AY179" s="21"/>
      <c r="AZ179" s="138">
        <v>148081</v>
      </c>
      <c r="BA179" s="21"/>
      <c r="BB179" s="143">
        <f>IF($AP179,AZ179/$AP179*100,0)</f>
        <v>0.73591766842501172</v>
      </c>
      <c r="BC179" s="21"/>
      <c r="BD179" s="138">
        <v>245465</v>
      </c>
      <c r="BE179" s="21"/>
      <c r="BF179" s="138">
        <v>0</v>
      </c>
      <c r="BG179" s="21"/>
      <c r="BH179" s="10">
        <v>63</v>
      </c>
      <c r="BI179" s="21"/>
      <c r="BJ179" s="27">
        <v>11810</v>
      </c>
      <c r="BK179" s="21"/>
      <c r="BL179" s="137">
        <f>IF(E179,BJ179,0)</f>
        <v>11810</v>
      </c>
      <c r="BM179" s="21"/>
      <c r="BN179" s="137">
        <f>IF(K179,BJ179,0)</f>
        <v>11810</v>
      </c>
      <c r="BO179" s="21"/>
      <c r="BP179" s="137">
        <f>IF(Q179,BJ179,0)</f>
        <v>11810</v>
      </c>
      <c r="BQ179" s="21"/>
      <c r="BR179" s="137">
        <f>IF(W179,BJ179,0)</f>
        <v>11810</v>
      </c>
      <c r="BS179" s="21"/>
      <c r="BT179" s="137">
        <f>IF(AD179,BJ179,0)</f>
        <v>11810</v>
      </c>
      <c r="BU179" s="21"/>
      <c r="BV179" s="137">
        <f>IF(AJ179,BJ179,0)</f>
        <v>11810</v>
      </c>
    </row>
    <row r="180" spans="1:74" ht="8.85" customHeight="1" x14ac:dyDescent="0.3">
      <c r="A180" s="10">
        <v>64</v>
      </c>
      <c r="B180" s="21"/>
      <c r="C180" s="10" t="s">
        <v>188</v>
      </c>
      <c r="D180" s="21"/>
      <c r="E180" s="138">
        <v>13768581</v>
      </c>
      <c r="F180" s="21"/>
      <c r="G180" s="135">
        <f>(E180/$BJ180)</f>
        <v>1149.201318754695</v>
      </c>
      <c r="H180" s="21"/>
      <c r="I180" s="135">
        <f>IF(G$219,G180/G$219*100,0)</f>
        <v>71.544874878129292</v>
      </c>
      <c r="J180" s="21"/>
      <c r="K180" s="138">
        <v>898506</v>
      </c>
      <c r="L180" s="21"/>
      <c r="M180" s="135">
        <f>(K180/$BJ180)</f>
        <v>74.994240881395541</v>
      </c>
      <c r="N180" s="21"/>
      <c r="O180" s="135">
        <f>IF(M$219,M180/M$219*100,0)</f>
        <v>84.004204766286151</v>
      </c>
      <c r="P180" s="21"/>
      <c r="Q180" s="138">
        <v>1118297</v>
      </c>
      <c r="R180" s="21"/>
      <c r="S180" s="135">
        <f>(Q180/$BJ180)</f>
        <v>93.339203739253819</v>
      </c>
      <c r="T180" s="21"/>
      <c r="U180" s="135">
        <f>IF(S$219,S180/S$219*100,0)</f>
        <v>81.955935754355579</v>
      </c>
      <c r="V180" s="21"/>
      <c r="W180" s="138">
        <v>2086558</v>
      </c>
      <c r="X180" s="21"/>
      <c r="Y180" s="135">
        <f>(W180/$BJ180)</f>
        <v>174.15557966780736</v>
      </c>
      <c r="Z180" s="21"/>
      <c r="AA180" s="135">
        <f>IF(Y$219,Y180/Y$219*100,0)</f>
        <v>87.433658827688589</v>
      </c>
      <c r="AB180" s="21"/>
      <c r="AC180" s="21"/>
      <c r="AD180" s="138">
        <v>687574</v>
      </c>
      <c r="AE180" s="21"/>
      <c r="AF180" s="135">
        <f>(AD180/$BJ180)</f>
        <v>57.388698773057342</v>
      </c>
      <c r="AG180" s="21"/>
      <c r="AH180" s="135">
        <f>IF(AF$219,AF180/AF$219*100,0)</f>
        <v>69.745651686537599</v>
      </c>
      <c r="AI180" s="21"/>
      <c r="AJ180" s="138">
        <v>9104</v>
      </c>
      <c r="AK180" s="21"/>
      <c r="AL180" s="135">
        <f>(AJ180/$BJ180)</f>
        <v>0.75986979384024711</v>
      </c>
      <c r="AM180" s="21"/>
      <c r="AN180" s="135">
        <f>IF(AL$219,AL180/AL$219*100,0)</f>
        <v>89.903135788234039</v>
      </c>
      <c r="AO180" s="21"/>
      <c r="AP180" s="138">
        <f>(E180+K180+Q180+W180+AD180+AJ180)</f>
        <v>18568620</v>
      </c>
      <c r="AQ180" s="21"/>
      <c r="AR180" s="138">
        <v>4815525</v>
      </c>
      <c r="AS180" s="21"/>
      <c r="AT180" s="143">
        <f>IF($AP180,AR180/$AP180*100,0)</f>
        <v>25.933671969160876</v>
      </c>
      <c r="AU180" s="21"/>
      <c r="AV180" s="138">
        <v>1206783</v>
      </c>
      <c r="AW180" s="21"/>
      <c r="AX180" s="143">
        <f>IF($AP180,AV180/$AP180*100,0)</f>
        <v>6.4990451632916182</v>
      </c>
      <c r="AY180" s="21"/>
      <c r="AZ180" s="138">
        <v>51047</v>
      </c>
      <c r="BA180" s="21"/>
      <c r="BB180" s="143">
        <f>IF($AP180,AZ180/$AP180*100,0)</f>
        <v>0.27491003639473477</v>
      </c>
      <c r="BC180" s="21"/>
      <c r="BD180" s="138">
        <v>22051</v>
      </c>
      <c r="BE180" s="21"/>
      <c r="BF180" s="138">
        <v>0</v>
      </c>
      <c r="BG180" s="21"/>
      <c r="BH180" s="10">
        <v>64</v>
      </c>
      <c r="BI180" s="21"/>
      <c r="BJ180" s="27">
        <v>11981</v>
      </c>
      <c r="BK180" s="21"/>
      <c r="BL180" s="137">
        <f>IF(E180,BJ180,0)</f>
        <v>11981</v>
      </c>
      <c r="BM180" s="21"/>
      <c r="BN180" s="137">
        <f>IF(K180,BJ180,0)</f>
        <v>11981</v>
      </c>
      <c r="BO180" s="21"/>
      <c r="BP180" s="137">
        <f>IF(Q180,BJ180,0)</f>
        <v>11981</v>
      </c>
      <c r="BQ180" s="21"/>
      <c r="BR180" s="137">
        <f>IF(W180,BJ180,0)</f>
        <v>11981</v>
      </c>
      <c r="BS180" s="21"/>
      <c r="BT180" s="137">
        <f>IF(AD180,BJ180,0)</f>
        <v>11981</v>
      </c>
      <c r="BU180" s="21"/>
      <c r="BV180" s="137">
        <f>IF(AJ180,BJ180,0)</f>
        <v>11981</v>
      </c>
    </row>
    <row r="181" spans="1:74" ht="8.85" customHeight="1" x14ac:dyDescent="0.3">
      <c r="A181" s="10">
        <v>65</v>
      </c>
      <c r="B181" s="21"/>
      <c r="C181" s="10" t="s">
        <v>189</v>
      </c>
      <c r="D181" s="21"/>
      <c r="E181" s="138">
        <v>16090494</v>
      </c>
      <c r="F181" s="21"/>
      <c r="G181" s="135">
        <f>(E181/$BJ181)</f>
        <v>1043.956011159411</v>
      </c>
      <c r="H181" s="21"/>
      <c r="I181" s="135">
        <f>IF(G$219,G181/G$219*100,0)</f>
        <v>64.992704914058706</v>
      </c>
      <c r="J181" s="21"/>
      <c r="K181" s="138">
        <v>2191423</v>
      </c>
      <c r="L181" s="21"/>
      <c r="M181" s="135">
        <f>(K181/$BJ181)</f>
        <v>142.18017258158696</v>
      </c>
      <c r="N181" s="21"/>
      <c r="O181" s="135">
        <f>IF(M$219,M181/M$219*100,0)</f>
        <v>159.2619938661519</v>
      </c>
      <c r="P181" s="21"/>
      <c r="Q181" s="138">
        <v>1498587</v>
      </c>
      <c r="R181" s="21"/>
      <c r="S181" s="135">
        <f>(Q181/$BJ181)</f>
        <v>97.228767923181735</v>
      </c>
      <c r="T181" s="21"/>
      <c r="U181" s="135">
        <f>IF(S$219,S181/S$219*100,0)</f>
        <v>85.371144579801978</v>
      </c>
      <c r="V181" s="21"/>
      <c r="W181" s="138">
        <v>3265033</v>
      </c>
      <c r="X181" s="21"/>
      <c r="Y181" s="135">
        <f>(W181/$BJ181)</f>
        <v>211.83630701355997</v>
      </c>
      <c r="Z181" s="21"/>
      <c r="AA181" s="135">
        <f>IF(Y$219,Y181/Y$219*100,0)</f>
        <v>106.35101918681057</v>
      </c>
      <c r="AB181" s="21"/>
      <c r="AC181" s="21"/>
      <c r="AD181" s="138">
        <v>1052992</v>
      </c>
      <c r="AE181" s="21"/>
      <c r="AF181" s="135">
        <f>(AD181/$BJ181)</f>
        <v>68.318432492052168</v>
      </c>
      <c r="AG181" s="21"/>
      <c r="AH181" s="135">
        <f>IF(AF$219,AF181/AF$219*100,0)</f>
        <v>83.028779153952854</v>
      </c>
      <c r="AI181" s="21"/>
      <c r="AJ181" s="138">
        <v>5832</v>
      </c>
      <c r="AK181" s="21"/>
      <c r="AL181" s="135">
        <f>(AJ181/$BJ181)</f>
        <v>0.3783818854213975</v>
      </c>
      <c r="AM181" s="21"/>
      <c r="AN181" s="135">
        <f>IF(AL$219,AL181/AL$219*100,0)</f>
        <v>44.767825093991966</v>
      </c>
      <c r="AO181" s="21"/>
      <c r="AP181" s="138">
        <f>(E181+K181+Q181+W181+AD181+AJ181)</f>
        <v>24104361</v>
      </c>
      <c r="AQ181" s="21"/>
      <c r="AR181" s="138">
        <v>16282818</v>
      </c>
      <c r="AS181" s="21"/>
      <c r="AT181" s="143">
        <f>IF($AP181,AR181/$AP181*100,0)</f>
        <v>67.55133645733234</v>
      </c>
      <c r="AU181" s="21"/>
      <c r="AV181" s="138">
        <v>2670417</v>
      </c>
      <c r="AW181" s="21"/>
      <c r="AX181" s="143">
        <f>IF($AP181,AV181/$AP181*100,0)</f>
        <v>11.078563750352064</v>
      </c>
      <c r="AY181" s="21"/>
      <c r="AZ181" s="138">
        <v>37525</v>
      </c>
      <c r="BA181" s="21"/>
      <c r="BB181" s="143">
        <f>IF($AP181,AZ181/$AP181*100,0)</f>
        <v>0.15567722371897766</v>
      </c>
      <c r="BC181" s="21"/>
      <c r="BD181" s="138">
        <v>111040</v>
      </c>
      <c r="BE181" s="21"/>
      <c r="BF181" s="138">
        <v>2107</v>
      </c>
      <c r="BG181" s="21"/>
      <c r="BH181" s="10">
        <v>65</v>
      </c>
      <c r="BI181" s="21"/>
      <c r="BJ181" s="27">
        <v>15413</v>
      </c>
      <c r="BK181" s="21"/>
      <c r="BL181" s="137">
        <f>IF(E181,BJ181,0)</f>
        <v>15413</v>
      </c>
      <c r="BM181" s="21"/>
      <c r="BN181" s="137">
        <f>IF(K181,BJ181,0)</f>
        <v>15413</v>
      </c>
      <c r="BO181" s="21"/>
      <c r="BP181" s="137">
        <f>IF(Q181,BJ181,0)</f>
        <v>15413</v>
      </c>
      <c r="BQ181" s="21"/>
      <c r="BR181" s="137">
        <f>IF(W181,BJ181,0)</f>
        <v>15413</v>
      </c>
      <c r="BS181" s="21"/>
      <c r="BT181" s="137">
        <f>IF(AD181,BJ181,0)</f>
        <v>15413</v>
      </c>
      <c r="BU181" s="21"/>
      <c r="BV181" s="137">
        <f>IF(AJ181,BJ181,0)</f>
        <v>15413</v>
      </c>
    </row>
    <row r="182" spans="1:7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Q182" s="21"/>
      <c r="AR182" s="21"/>
      <c r="AS182" s="21"/>
      <c r="AT182" s="21"/>
      <c r="AU182" s="21"/>
      <c r="AV182" s="21"/>
      <c r="AW182" s="21"/>
      <c r="AX182" s="21"/>
      <c r="AY182" s="21"/>
      <c r="AZ182" s="21"/>
      <c r="BA182" s="21"/>
      <c r="BB182" s="21"/>
      <c r="BC182" s="21"/>
      <c r="BD182" s="21"/>
      <c r="BE182" s="21"/>
      <c r="BG182" s="21"/>
      <c r="BH182" s="29"/>
      <c r="BI182" s="21"/>
      <c r="BJ182" s="27"/>
      <c r="BK182" s="21"/>
      <c r="BL182" s="21"/>
      <c r="BM182" s="21"/>
      <c r="BN182" s="21"/>
      <c r="BO182" s="21"/>
      <c r="BP182" s="21"/>
      <c r="BQ182" s="21"/>
      <c r="BR182" s="21"/>
      <c r="BS182" s="21"/>
      <c r="BT182" s="21"/>
      <c r="BU182" s="21"/>
      <c r="BV182" s="21"/>
    </row>
    <row r="183" spans="1:74" ht="8.85" customHeight="1" x14ac:dyDescent="0.3">
      <c r="A183" s="10">
        <v>66</v>
      </c>
      <c r="B183" s="21"/>
      <c r="C183" s="10" t="s">
        <v>190</v>
      </c>
      <c r="D183" s="21"/>
      <c r="E183" s="138">
        <v>42735702</v>
      </c>
      <c r="F183" s="21"/>
      <c r="G183" s="135">
        <f>(E183/$BJ183)</f>
        <v>1189.7135937195512</v>
      </c>
      <c r="H183" s="21"/>
      <c r="I183" s="135">
        <f>IF(G$219,G183/G$219*100,0)</f>
        <v>74.067014033460097</v>
      </c>
      <c r="J183" s="21"/>
      <c r="K183" s="138">
        <v>2197413</v>
      </c>
      <c r="L183" s="21"/>
      <c r="M183" s="135">
        <f>(K183/$BJ183)</f>
        <v>61.173491829292061</v>
      </c>
      <c r="N183" s="21"/>
      <c r="O183" s="135">
        <f>IF(M$219,M183/M$219*100,0)</f>
        <v>68.523002213246173</v>
      </c>
      <c r="P183" s="21"/>
      <c r="Q183" s="138">
        <v>4557896</v>
      </c>
      <c r="R183" s="21"/>
      <c r="S183" s="135">
        <f>(Q183/$BJ183)</f>
        <v>126.88666796581387</v>
      </c>
      <c r="T183" s="21"/>
      <c r="U183" s="135">
        <f>IF(S$219,S183/S$219*100,0)</f>
        <v>111.41208828972621</v>
      </c>
      <c r="V183" s="21"/>
      <c r="W183" s="138">
        <v>6536784</v>
      </c>
      <c r="X183" s="21"/>
      <c r="Y183" s="135">
        <f>(W183/$BJ183)</f>
        <v>181.97667102808941</v>
      </c>
      <c r="Z183" s="21"/>
      <c r="AA183" s="135">
        <f>IF(Y$219,Y183/Y$219*100,0)</f>
        <v>91.360186102665637</v>
      </c>
      <c r="AB183" s="21"/>
      <c r="AC183" s="21"/>
      <c r="AD183" s="138">
        <v>2240949</v>
      </c>
      <c r="AE183" s="21"/>
      <c r="AF183" s="135">
        <f>(AD183/$BJ183)</f>
        <v>62.385484813897165</v>
      </c>
      <c r="AG183" s="21"/>
      <c r="AH183" s="135">
        <f>IF(AF$219,AF183/AF$219*100,0)</f>
        <v>75.81834729050523</v>
      </c>
      <c r="AI183" s="21"/>
      <c r="AJ183" s="138">
        <v>18600</v>
      </c>
      <c r="AK183" s="21"/>
      <c r="AL183" s="135">
        <f>(AJ183/$BJ183)</f>
        <v>0.51780295648784835</v>
      </c>
      <c r="AM183" s="21"/>
      <c r="AN183" s="135">
        <f>IF(AL$219,AL183/AL$219*100,0)</f>
        <v>61.263271531573814</v>
      </c>
      <c r="AO183" s="21"/>
      <c r="AP183" s="138">
        <f>(E183+K183+Q183+W183+AD183+AJ183)</f>
        <v>58287344</v>
      </c>
      <c r="AQ183" s="21"/>
      <c r="AR183" s="138">
        <v>29830997</v>
      </c>
      <c r="AS183" s="21"/>
      <c r="AT183" s="143">
        <f>IF($AP183,AR183/$AP183*100,0)</f>
        <v>51.179201097239911</v>
      </c>
      <c r="AU183" s="21"/>
      <c r="AV183" s="138">
        <v>4518197</v>
      </c>
      <c r="AW183" s="21"/>
      <c r="AX183" s="143">
        <f>IF($AP183,AV183/$AP183*100,0)</f>
        <v>7.7515918378439057</v>
      </c>
      <c r="AY183" s="21"/>
      <c r="AZ183" s="138">
        <v>1515331</v>
      </c>
      <c r="BA183" s="21"/>
      <c r="BB183" s="143">
        <f>IF($AP183,AZ183/$AP183*100,0)</f>
        <v>2.5997599067131967</v>
      </c>
      <c r="BC183" s="21"/>
      <c r="BD183" s="138">
        <v>575031</v>
      </c>
      <c r="BE183" s="21"/>
      <c r="BF183" s="138">
        <v>0</v>
      </c>
      <c r="BG183" s="21"/>
      <c r="BH183" s="10">
        <v>66</v>
      </c>
      <c r="BI183" s="21"/>
      <c r="BJ183" s="27">
        <v>35921</v>
      </c>
      <c r="BK183" s="21"/>
      <c r="BL183" s="137">
        <f>IF(E183,BJ183,0)</f>
        <v>35921</v>
      </c>
      <c r="BM183" s="21"/>
      <c r="BN183" s="137">
        <f>IF(K183,BJ183,0)</f>
        <v>35921</v>
      </c>
      <c r="BO183" s="21"/>
      <c r="BP183" s="137">
        <f>IF(Q183,BJ183,0)</f>
        <v>35921</v>
      </c>
      <c r="BQ183" s="21"/>
      <c r="BR183" s="137">
        <f>IF(W183,BJ183,0)</f>
        <v>35921</v>
      </c>
      <c r="BS183" s="21"/>
      <c r="BT183" s="137">
        <f>IF(AD183,BJ183,0)</f>
        <v>35921</v>
      </c>
      <c r="BU183" s="21"/>
      <c r="BV183" s="137">
        <f>IF(AJ183,BJ183,0)</f>
        <v>35921</v>
      </c>
    </row>
    <row r="184" spans="1:74" ht="8.85" customHeight="1" x14ac:dyDescent="0.3">
      <c r="A184" s="10">
        <v>67</v>
      </c>
      <c r="B184" s="21"/>
      <c r="C184" s="10" t="s">
        <v>191</v>
      </c>
      <c r="D184" s="21"/>
      <c r="E184" s="138">
        <v>27451144</v>
      </c>
      <c r="F184" s="21"/>
      <c r="G184" s="135">
        <f>(E184/$BJ184)</f>
        <v>1150.6536446326027</v>
      </c>
      <c r="H184" s="21"/>
      <c r="I184" s="135">
        <f>IF(G$219,G184/G$219*100,0)</f>
        <v>71.635291127677093</v>
      </c>
      <c r="J184" s="21"/>
      <c r="K184" s="138">
        <v>1853599</v>
      </c>
      <c r="L184" s="21"/>
      <c r="M184" s="135">
        <f>(K184/$BJ184)</f>
        <v>77.696231713962362</v>
      </c>
      <c r="N184" s="21"/>
      <c r="O184" s="135">
        <f>IF(M$219,M184/M$219*100,0)</f>
        <v>87.030818390318174</v>
      </c>
      <c r="P184" s="21"/>
      <c r="Q184" s="138">
        <v>2021550</v>
      </c>
      <c r="R184" s="21"/>
      <c r="S184" s="135">
        <f>(Q184/$BJ184)</f>
        <v>84.736136144527805</v>
      </c>
      <c r="T184" s="21"/>
      <c r="U184" s="135">
        <f>IF(S$219,S184/S$219*100,0)</f>
        <v>74.402063138799662</v>
      </c>
      <c r="V184" s="21"/>
      <c r="W184" s="138">
        <v>3153723</v>
      </c>
      <c r="X184" s="21"/>
      <c r="Y184" s="135">
        <f>(W184/$BJ184)</f>
        <v>132.1927736094228</v>
      </c>
      <c r="Z184" s="21"/>
      <c r="AA184" s="135">
        <f>IF(Y$219,Y184/Y$219*100,0)</f>
        <v>66.366509125338482</v>
      </c>
      <c r="AB184" s="21"/>
      <c r="AC184" s="21"/>
      <c r="AD184" s="138">
        <v>2038288</v>
      </c>
      <c r="AE184" s="21"/>
      <c r="AF184" s="135">
        <f>(AD184/$BJ184)</f>
        <v>85.437733160078807</v>
      </c>
      <c r="AG184" s="21"/>
      <c r="AH184" s="135">
        <f>IF(AF$219,AF184/AF$219*100,0)</f>
        <v>103.83421309889971</v>
      </c>
      <c r="AI184" s="21"/>
      <c r="AJ184" s="138">
        <v>56217</v>
      </c>
      <c r="AK184" s="21"/>
      <c r="AL184" s="135">
        <f>(AJ184/$BJ184)</f>
        <v>2.356415307876095</v>
      </c>
      <c r="AM184" s="21"/>
      <c r="AN184" s="135">
        <f>IF(AL$219,AL184/AL$219*100,0)</f>
        <v>278.79661372879423</v>
      </c>
      <c r="AO184" s="21"/>
      <c r="AP184" s="138">
        <f>(E184+K184+Q184+W184+AD184+AJ184)</f>
        <v>36574521</v>
      </c>
      <c r="AQ184" s="21"/>
      <c r="AR184" s="138">
        <v>22596412</v>
      </c>
      <c r="AS184" s="21"/>
      <c r="AT184" s="143">
        <f>IF($AP184,AR184/$AP184*100,0)</f>
        <v>61.781839877000714</v>
      </c>
      <c r="AU184" s="21"/>
      <c r="AV184" s="138">
        <v>3625074</v>
      </c>
      <c r="AW184" s="21"/>
      <c r="AX184" s="143">
        <f>IF($AP184,AV184/$AP184*100,0)</f>
        <v>9.9114736184788317</v>
      </c>
      <c r="AY184" s="21"/>
      <c r="AZ184" s="138">
        <v>0</v>
      </c>
      <c r="BA184" s="21"/>
      <c r="BB184" s="143">
        <f>IF($AP184,AZ184/$AP184*100,0)</f>
        <v>0</v>
      </c>
      <c r="BC184" s="21"/>
      <c r="BD184" s="138">
        <v>1892516</v>
      </c>
      <c r="BE184" s="21"/>
      <c r="BF184" s="138">
        <v>0</v>
      </c>
      <c r="BG184" s="21"/>
      <c r="BH184" s="10">
        <v>67</v>
      </c>
      <c r="BI184" s="21"/>
      <c r="BJ184" s="27">
        <v>23857</v>
      </c>
      <c r="BK184" s="21"/>
      <c r="BL184" s="137">
        <f>IF(E184,BJ184,0)</f>
        <v>23857</v>
      </c>
      <c r="BM184" s="21"/>
      <c r="BN184" s="137">
        <f>IF(K184,BJ184,0)</f>
        <v>23857</v>
      </c>
      <c r="BO184" s="21"/>
      <c r="BP184" s="137">
        <f>IF(Q184,BJ184,0)</f>
        <v>23857</v>
      </c>
      <c r="BQ184" s="21"/>
      <c r="BR184" s="137">
        <f>IF(W184,BJ184,0)</f>
        <v>23857</v>
      </c>
      <c r="BS184" s="21"/>
      <c r="BT184" s="137">
        <f>IF(AD184,BJ184,0)</f>
        <v>23857</v>
      </c>
      <c r="BU184" s="21"/>
      <c r="BV184" s="137">
        <f>IF(AJ184,BJ184,0)</f>
        <v>23857</v>
      </c>
    </row>
    <row r="185" spans="1:74" ht="8.85" customHeight="1" x14ac:dyDescent="0.3">
      <c r="A185" s="10">
        <v>68</v>
      </c>
      <c r="B185" s="21"/>
      <c r="C185" s="10" t="s">
        <v>192</v>
      </c>
      <c r="D185" s="21"/>
      <c r="E185" s="138">
        <v>20417623</v>
      </c>
      <c r="F185" s="21"/>
      <c r="G185" s="135">
        <f>(E185/$BJ185)</f>
        <v>1150.1590243352862</v>
      </c>
      <c r="H185" s="21"/>
      <c r="I185" s="135">
        <f>IF(G$219,G185/G$219*100,0)</f>
        <v>71.604497961409194</v>
      </c>
      <c r="J185" s="21"/>
      <c r="K185" s="138">
        <v>1442968</v>
      </c>
      <c r="L185" s="21"/>
      <c r="M185" s="135">
        <f>(K185/$BJ185)</f>
        <v>81.284812978819289</v>
      </c>
      <c r="N185" s="21"/>
      <c r="O185" s="135">
        <f>IF(M$219,M185/M$219*100,0)</f>
        <v>91.050539262888336</v>
      </c>
      <c r="P185" s="21"/>
      <c r="Q185" s="138">
        <v>1821697</v>
      </c>
      <c r="R185" s="21"/>
      <c r="S185" s="135">
        <f>(Q185/$BJ185)</f>
        <v>102.61925416854439</v>
      </c>
      <c r="T185" s="21"/>
      <c r="U185" s="135">
        <f>IF(S$219,S185/S$219*100,0)</f>
        <v>90.104229143538049</v>
      </c>
      <c r="V185" s="21"/>
      <c r="W185" s="138">
        <v>2252075</v>
      </c>
      <c r="X185" s="21"/>
      <c r="Y185" s="135">
        <f>(W185/$BJ185)</f>
        <v>126.86317034700315</v>
      </c>
      <c r="Z185" s="21"/>
      <c r="AA185" s="135">
        <f>IF(Y$219,Y185/Y$219*100,0)</f>
        <v>63.690816998665412</v>
      </c>
      <c r="AB185" s="21"/>
      <c r="AC185" s="21"/>
      <c r="AD185" s="138">
        <v>1491418</v>
      </c>
      <c r="AE185" s="21"/>
      <c r="AF185" s="135">
        <f>(AD185/$BJ185)</f>
        <v>84.014082920234344</v>
      </c>
      <c r="AG185" s="21"/>
      <c r="AH185" s="135">
        <f>IF(AF$219,AF185/AF$219*100,0)</f>
        <v>102.10402203559816</v>
      </c>
      <c r="AI185" s="21"/>
      <c r="AJ185" s="138">
        <v>17322</v>
      </c>
      <c r="AK185" s="21"/>
      <c r="AL185" s="135">
        <f>(AJ185/$BJ185)</f>
        <v>0.97577737719693558</v>
      </c>
      <c r="AM185" s="21"/>
      <c r="AN185" s="135">
        <f>IF(AL$219,AL185/AL$219*100,0)</f>
        <v>115.44799747582297</v>
      </c>
      <c r="AO185" s="21"/>
      <c r="AP185" s="138">
        <f>(E185+K185+Q185+W185+AD185+AJ185)</f>
        <v>27443103</v>
      </c>
      <c r="AQ185" s="21"/>
      <c r="AR185" s="138">
        <v>19229575</v>
      </c>
      <c r="AS185" s="21"/>
      <c r="AT185" s="143">
        <f>IF($AP185,AR185/$AP185*100,0)</f>
        <v>70.070702281735421</v>
      </c>
      <c r="AU185" s="21"/>
      <c r="AV185" s="138">
        <v>2516945</v>
      </c>
      <c r="AW185" s="21"/>
      <c r="AX185" s="143">
        <f>IF($AP185,AV185/$AP185*100,0)</f>
        <v>9.1715029455670525</v>
      </c>
      <c r="AY185" s="21"/>
      <c r="AZ185" s="138">
        <v>0</v>
      </c>
      <c r="BA185" s="21"/>
      <c r="BB185" s="143">
        <f>IF($AP185,AZ185/$AP185*100,0)</f>
        <v>0</v>
      </c>
      <c r="BC185" s="21"/>
      <c r="BD185" s="138">
        <v>130393</v>
      </c>
      <c r="BE185" s="21"/>
      <c r="BF185" s="138">
        <v>0</v>
      </c>
      <c r="BG185" s="21"/>
      <c r="BH185" s="10">
        <v>68</v>
      </c>
      <c r="BI185" s="21"/>
      <c r="BJ185" s="27">
        <v>17752</v>
      </c>
      <c r="BK185" s="21"/>
      <c r="BL185" s="137">
        <f>IF(E185,BJ185,0)</f>
        <v>17752</v>
      </c>
      <c r="BM185" s="21"/>
      <c r="BN185" s="137">
        <f>IF(K185,BJ185,0)</f>
        <v>17752</v>
      </c>
      <c r="BO185" s="21"/>
      <c r="BP185" s="137">
        <f>IF(Q185,BJ185,0)</f>
        <v>17752</v>
      </c>
      <c r="BQ185" s="21"/>
      <c r="BR185" s="137">
        <f>IF(W185,BJ185,0)</f>
        <v>17752</v>
      </c>
      <c r="BS185" s="21"/>
      <c r="BT185" s="137">
        <f>IF(AD185,BJ185,0)</f>
        <v>17752</v>
      </c>
      <c r="BU185" s="21"/>
      <c r="BV185" s="137">
        <f>IF(AJ185,BJ185,0)</f>
        <v>17752</v>
      </c>
    </row>
    <row r="186" spans="1:74" ht="8.85" customHeight="1" x14ac:dyDescent="0.3">
      <c r="A186" s="10">
        <v>69</v>
      </c>
      <c r="B186" s="21"/>
      <c r="C186" s="10" t="s">
        <v>193</v>
      </c>
      <c r="D186" s="21"/>
      <c r="E186" s="138">
        <v>64131412</v>
      </c>
      <c r="F186" s="21"/>
      <c r="G186" s="135">
        <f>(E186/$BJ186)</f>
        <v>1051.3001540933085</v>
      </c>
      <c r="H186" s="21"/>
      <c r="I186" s="135">
        <f>IF(G$219,G186/G$219*100,0)</f>
        <v>65.449923139201516</v>
      </c>
      <c r="J186" s="21"/>
      <c r="K186" s="138">
        <v>4050586</v>
      </c>
      <c r="L186" s="21"/>
      <c r="M186" s="135">
        <f>(K186/$BJ186)</f>
        <v>66.400872102554018</v>
      </c>
      <c r="N186" s="21"/>
      <c r="O186" s="135">
        <f>IF(M$219,M186/M$219*100,0)</f>
        <v>74.378410811365328</v>
      </c>
      <c r="P186" s="21"/>
      <c r="Q186" s="138">
        <v>6668948</v>
      </c>
      <c r="R186" s="21"/>
      <c r="S186" s="135">
        <f>(Q186/$BJ186)</f>
        <v>109.32343201862234</v>
      </c>
      <c r="T186" s="21"/>
      <c r="U186" s="135">
        <f>IF(S$219,S186/S$219*100,0)</f>
        <v>95.990792850484397</v>
      </c>
      <c r="V186" s="21"/>
      <c r="W186" s="138">
        <v>8346530</v>
      </c>
      <c r="X186" s="21"/>
      <c r="Y186" s="135">
        <f>(W186/$BJ186)</f>
        <v>136.8238746270614</v>
      </c>
      <c r="Z186" s="21"/>
      <c r="AA186" s="135">
        <f>IF(Y$219,Y186/Y$219*100,0)</f>
        <v>68.691522812210451</v>
      </c>
      <c r="AB186" s="21"/>
      <c r="AC186" s="21"/>
      <c r="AD186" s="138">
        <v>5337421</v>
      </c>
      <c r="AE186" s="21"/>
      <c r="AF186" s="135">
        <f>(AD186/$BJ186)</f>
        <v>87.495836202091738</v>
      </c>
      <c r="AG186" s="21"/>
      <c r="AH186" s="135">
        <f>IF(AF$219,AF186/AF$219*100,0)</f>
        <v>106.3354675439757</v>
      </c>
      <c r="AI186" s="21"/>
      <c r="AJ186" s="138">
        <v>10428</v>
      </c>
      <c r="AK186" s="21"/>
      <c r="AL186" s="135">
        <f>(AJ186/$BJ186)</f>
        <v>0.17094521491098652</v>
      </c>
      <c r="AM186" s="21"/>
      <c r="AN186" s="135">
        <f>IF(AL$219,AL186/AL$219*100,0)</f>
        <v>20.225189885258558</v>
      </c>
      <c r="AO186" s="21"/>
      <c r="AP186" s="138">
        <f>(E186+K186+Q186+W186+AD186+AJ186)</f>
        <v>88545325</v>
      </c>
      <c r="AQ186" s="21"/>
      <c r="AR186" s="138">
        <v>62816989</v>
      </c>
      <c r="AS186" s="21"/>
      <c r="AT186" s="143">
        <f>IF($AP186,AR186/$AP186*100,0)</f>
        <v>70.943315189141828</v>
      </c>
      <c r="AU186" s="21"/>
      <c r="AV186" s="138">
        <v>9397311</v>
      </c>
      <c r="AW186" s="21"/>
      <c r="AX186" s="143">
        <f>IF($AP186,AV186/$AP186*100,0)</f>
        <v>10.612995096014386</v>
      </c>
      <c r="AY186" s="21"/>
      <c r="AZ186" s="138">
        <v>0</v>
      </c>
      <c r="BA186" s="21"/>
      <c r="BB186" s="143">
        <f>IF($AP186,AZ186/$AP186*100,0)</f>
        <v>0</v>
      </c>
      <c r="BC186" s="21"/>
      <c r="BD186" s="138">
        <v>1309419</v>
      </c>
      <c r="BE186" s="21"/>
      <c r="BF186" s="138">
        <v>0</v>
      </c>
      <c r="BG186" s="21"/>
      <c r="BH186" s="10">
        <v>69</v>
      </c>
      <c r="BI186" s="21"/>
      <c r="BJ186" s="27">
        <v>61002</v>
      </c>
      <c r="BK186" s="21"/>
      <c r="BL186" s="137">
        <f>IF(E186,BJ186,0)</f>
        <v>61002</v>
      </c>
      <c r="BM186" s="21"/>
      <c r="BN186" s="137">
        <f>IF(K186,BJ186,0)</f>
        <v>61002</v>
      </c>
      <c r="BO186" s="21"/>
      <c r="BP186" s="137">
        <f>IF(Q186,BJ186,0)</f>
        <v>61002</v>
      </c>
      <c r="BQ186" s="21"/>
      <c r="BR186" s="137">
        <f>IF(W186,BJ186,0)</f>
        <v>61002</v>
      </c>
      <c r="BS186" s="21"/>
      <c r="BT186" s="137">
        <f>IF(AD186,BJ186,0)</f>
        <v>61002</v>
      </c>
      <c r="BU186" s="21"/>
      <c r="BV186" s="137">
        <f>IF(AJ186,BJ186,0)</f>
        <v>61002</v>
      </c>
    </row>
    <row r="187" spans="1:74" ht="8.85" customHeight="1" x14ac:dyDescent="0.3">
      <c r="A187" s="10">
        <v>70</v>
      </c>
      <c r="B187" s="21"/>
      <c r="C187" s="10" t="s">
        <v>194</v>
      </c>
      <c r="D187" s="21"/>
      <c r="E187" s="138">
        <v>34724608</v>
      </c>
      <c r="F187" s="21"/>
      <c r="G187" s="135">
        <f>(E187/$BJ187)</f>
        <v>1162.6413098068101</v>
      </c>
      <c r="H187" s="21"/>
      <c r="I187" s="135">
        <f>IF(G$219,G187/G$219*100,0)</f>
        <v>72.381597271755453</v>
      </c>
      <c r="J187" s="21"/>
      <c r="K187" s="138">
        <v>2184580</v>
      </c>
      <c r="L187" s="21"/>
      <c r="M187" s="135">
        <f>(K187/$BJ187)</f>
        <v>73.143603307998788</v>
      </c>
      <c r="N187" s="21"/>
      <c r="O187" s="135">
        <f>IF(M$219,M187/M$219*100,0)</f>
        <v>81.931227750495466</v>
      </c>
      <c r="P187" s="21"/>
      <c r="Q187" s="138">
        <v>3917606</v>
      </c>
      <c r="R187" s="21"/>
      <c r="S187" s="135">
        <f>(Q187/$BJ187)</f>
        <v>131.16837981718953</v>
      </c>
      <c r="T187" s="21"/>
      <c r="U187" s="135">
        <f>IF(S$219,S187/S$219*100,0)</f>
        <v>115.17162005507413</v>
      </c>
      <c r="V187" s="21"/>
      <c r="W187" s="138">
        <v>6099113</v>
      </c>
      <c r="X187" s="21"/>
      <c r="Y187" s="135">
        <f>(W187/$BJ187)</f>
        <v>204.2090936485084</v>
      </c>
      <c r="Z187" s="21"/>
      <c r="AA187" s="135">
        <f>IF(Y$219,Y187/Y$219*100,0)</f>
        <v>102.52182707916788</v>
      </c>
      <c r="AB187" s="21"/>
      <c r="AC187" s="21"/>
      <c r="AD187" s="138">
        <v>1165467</v>
      </c>
      <c r="AE187" s="21"/>
      <c r="AF187" s="135">
        <f>(AD187/$BJ187)</f>
        <v>39.021897077041551</v>
      </c>
      <c r="AG187" s="21"/>
      <c r="AH187" s="135">
        <f>IF(AF$219,AF187/AF$219*100,0)</f>
        <v>47.424104394591907</v>
      </c>
      <c r="AI187" s="21"/>
      <c r="AJ187" s="138">
        <v>0</v>
      </c>
      <c r="AK187" s="21"/>
      <c r="AL187" s="135">
        <f>(AJ187/$BJ187)</f>
        <v>0</v>
      </c>
      <c r="AM187" s="21"/>
      <c r="AN187" s="135">
        <f>IF(AL$219,AL187/AL$219*100,0)</f>
        <v>0</v>
      </c>
      <c r="AO187" s="21"/>
      <c r="AP187" s="138">
        <f>(E187+K187+Q187+W187+AD187+AJ187)</f>
        <v>48091374</v>
      </c>
      <c r="AQ187" s="21"/>
      <c r="AR187" s="138">
        <v>23362427</v>
      </c>
      <c r="AS187" s="21"/>
      <c r="AT187" s="143">
        <f>IF($AP187,AR187/$AP187*100,0)</f>
        <v>48.579246249025864</v>
      </c>
      <c r="AU187" s="21"/>
      <c r="AV187" s="138">
        <v>2027137</v>
      </c>
      <c r="AW187" s="21"/>
      <c r="AX187" s="143">
        <f>IF($AP187,AV187/$AP187*100,0)</f>
        <v>4.215177965179369</v>
      </c>
      <c r="AY187" s="21"/>
      <c r="AZ187" s="138">
        <v>0</v>
      </c>
      <c r="BA187" s="21"/>
      <c r="BB187" s="143">
        <f>IF($AP187,AZ187/$AP187*100,0)</f>
        <v>0</v>
      </c>
      <c r="BC187" s="21"/>
      <c r="BD187" s="138">
        <v>672288</v>
      </c>
      <c r="BE187" s="21"/>
      <c r="BF187" s="138">
        <v>0</v>
      </c>
      <c r="BG187" s="21"/>
      <c r="BH187" s="10">
        <v>70</v>
      </c>
      <c r="BI187" s="21"/>
      <c r="BJ187" s="27">
        <v>29867</v>
      </c>
      <c r="BK187" s="21"/>
      <c r="BL187" s="137">
        <f>IF(E187,BJ187,0)</f>
        <v>29867</v>
      </c>
      <c r="BM187" s="21"/>
      <c r="BN187" s="137">
        <f>IF(K187,BJ187,0)</f>
        <v>29867</v>
      </c>
      <c r="BO187" s="21"/>
      <c r="BP187" s="137">
        <f>IF(Q187,BJ187,0)</f>
        <v>29867</v>
      </c>
      <c r="BQ187" s="21"/>
      <c r="BR187" s="137">
        <f>IF(W187,BJ187,0)</f>
        <v>29867</v>
      </c>
      <c r="BS187" s="21"/>
      <c r="BT187" s="137">
        <f>IF(AD187,BJ187,0)</f>
        <v>29867</v>
      </c>
      <c r="BU187" s="21"/>
      <c r="BV187" s="137">
        <f>IF(AJ187,BJ187,0)</f>
        <v>0</v>
      </c>
    </row>
    <row r="188" spans="1:74"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131"/>
      <c r="AQ188" s="21"/>
      <c r="AR188" s="21"/>
      <c r="AS188" s="21"/>
      <c r="AT188" s="21"/>
      <c r="AU188" s="21"/>
      <c r="AV188" s="21"/>
      <c r="AW188" s="21"/>
      <c r="AX188" s="21"/>
      <c r="AY188" s="21"/>
      <c r="AZ188" s="21"/>
      <c r="BA188" s="21"/>
      <c r="BB188" s="21"/>
      <c r="BC188" s="21"/>
      <c r="BD188" s="21"/>
      <c r="BE188" s="21"/>
      <c r="BF188" s="131"/>
      <c r="BG188" s="21"/>
      <c r="BH188" s="29"/>
      <c r="BI188" s="21"/>
      <c r="BJ188" s="27"/>
      <c r="BK188" s="21"/>
      <c r="BL188" s="27"/>
      <c r="BM188" s="21"/>
      <c r="BN188" s="27"/>
      <c r="BO188" s="21"/>
      <c r="BP188" s="27"/>
      <c r="BQ188" s="21"/>
      <c r="BR188" s="27"/>
      <c r="BS188" s="21"/>
      <c r="BT188" s="27"/>
      <c r="BU188" s="21"/>
      <c r="BV188" s="27"/>
    </row>
    <row r="189" spans="1:74" ht="8.85" customHeight="1" x14ac:dyDescent="0.3">
      <c r="A189" s="10">
        <v>71</v>
      </c>
      <c r="B189" s="21"/>
      <c r="C189" s="10" t="s">
        <v>195</v>
      </c>
      <c r="D189" s="21"/>
      <c r="E189" s="138">
        <v>19604804</v>
      </c>
      <c r="F189" s="21"/>
      <c r="G189" s="135">
        <f>(E189/$BJ189)</f>
        <v>853.90496101746589</v>
      </c>
      <c r="H189" s="21"/>
      <c r="I189" s="135">
        <f>IF(G$219,G189/G$219*100,0)</f>
        <v>53.160854061679942</v>
      </c>
      <c r="J189" s="21"/>
      <c r="K189" s="138">
        <v>1281081</v>
      </c>
      <c r="L189" s="21"/>
      <c r="M189" s="135">
        <f>(K189/$BJ189)</f>
        <v>55.798641055795116</v>
      </c>
      <c r="N189" s="21"/>
      <c r="O189" s="135">
        <f>IF(M$219,M189/M$219*100,0)</f>
        <v>62.502405702653597</v>
      </c>
      <c r="P189" s="21"/>
      <c r="Q189" s="138">
        <v>1703472</v>
      </c>
      <c r="R189" s="21"/>
      <c r="S189" s="135">
        <f>(Q189/$BJ189)</f>
        <v>74.196262903436562</v>
      </c>
      <c r="T189" s="21"/>
      <c r="U189" s="135">
        <f>IF(S$219,S189/S$219*100,0)</f>
        <v>65.147589781398906</v>
      </c>
      <c r="V189" s="21"/>
      <c r="W189" s="138">
        <v>1878503</v>
      </c>
      <c r="X189" s="21"/>
      <c r="Y189" s="135">
        <f>(W189/$BJ189)</f>
        <v>81.819896336948474</v>
      </c>
      <c r="Z189" s="21"/>
      <c r="AA189" s="135">
        <f>IF(Y$219,Y189/Y$219*100,0)</f>
        <v>41.077138701425028</v>
      </c>
      <c r="AB189" s="21"/>
      <c r="AC189" s="21"/>
      <c r="AD189" s="138">
        <v>1426811</v>
      </c>
      <c r="AE189" s="21"/>
      <c r="AF189" s="135">
        <f>(AD189/$BJ189)</f>
        <v>62.146042946121348</v>
      </c>
      <c r="AG189" s="21"/>
      <c r="AH189" s="135">
        <f>IF(AF$219,AF189/AF$219*100,0)</f>
        <v>75.527348723433576</v>
      </c>
      <c r="AI189" s="21"/>
      <c r="AJ189" s="138">
        <v>7000</v>
      </c>
      <c r="AK189" s="21"/>
      <c r="AL189" s="135">
        <f>(AJ189/$BJ189)</f>
        <v>0.30489132801951302</v>
      </c>
      <c r="AM189" s="21"/>
      <c r="AN189" s="135">
        <f>IF(AL$219,AL189/AL$219*100,0)</f>
        <v>36.072872860315371</v>
      </c>
      <c r="AO189" s="21"/>
      <c r="AP189" s="138">
        <f>(E189+K189+Q189+W189+AD189+AJ189)</f>
        <v>25901671</v>
      </c>
      <c r="AQ189" s="21"/>
      <c r="AR189" s="138">
        <v>14731697</v>
      </c>
      <c r="AS189" s="21"/>
      <c r="AT189" s="143">
        <f>IF($AP189,AR189/$AP189*100,0)</f>
        <v>56.875469540169817</v>
      </c>
      <c r="AU189" s="21"/>
      <c r="AV189" s="138">
        <v>4200416</v>
      </c>
      <c r="AW189" s="21"/>
      <c r="AX189" s="143">
        <f>IF($AP189,AV189/$AP189*100,0)</f>
        <v>16.21677613000335</v>
      </c>
      <c r="AY189" s="21"/>
      <c r="AZ189" s="138">
        <v>0</v>
      </c>
      <c r="BA189" s="21"/>
      <c r="BB189" s="143">
        <f>IF($AP189,AZ189/$AP189*100,0)</f>
        <v>0</v>
      </c>
      <c r="BC189" s="21"/>
      <c r="BD189" s="138">
        <v>305509</v>
      </c>
      <c r="BE189" s="21"/>
      <c r="BF189" s="138">
        <v>0</v>
      </c>
      <c r="BG189" s="21"/>
      <c r="BH189" s="10">
        <v>71</v>
      </c>
      <c r="BI189" s="21"/>
      <c r="BJ189" s="27">
        <v>22959</v>
      </c>
      <c r="BK189" s="21"/>
      <c r="BL189" s="137">
        <f>IF(E189,BJ189,0)</f>
        <v>22959</v>
      </c>
      <c r="BM189" s="21"/>
      <c r="BN189" s="137">
        <f>IF(K189,BJ189,0)</f>
        <v>22959</v>
      </c>
      <c r="BO189" s="21"/>
      <c r="BP189" s="137">
        <f>IF(Q189,BJ189,0)</f>
        <v>22959</v>
      </c>
      <c r="BQ189" s="21"/>
      <c r="BR189" s="137">
        <f>IF(W189,BJ189,0)</f>
        <v>22959</v>
      </c>
      <c r="BS189" s="21"/>
      <c r="BT189" s="137">
        <f>IF(AD189,BJ189,0)</f>
        <v>22959</v>
      </c>
      <c r="BU189" s="21"/>
      <c r="BV189" s="137">
        <f>IF(AJ189,BJ189,0)</f>
        <v>22959</v>
      </c>
    </row>
    <row r="190" spans="1:74" ht="8.85" customHeight="1" x14ac:dyDescent="0.3">
      <c r="A190" s="10">
        <v>72</v>
      </c>
      <c r="B190" s="21"/>
      <c r="C190" s="10" t="s">
        <v>196</v>
      </c>
      <c r="D190" s="21"/>
      <c r="E190" s="138">
        <v>53215650</v>
      </c>
      <c r="F190" s="21"/>
      <c r="G190" s="135">
        <f>(E190/$BJ190)</f>
        <v>1424.7831325301204</v>
      </c>
      <c r="H190" s="21"/>
      <c r="I190" s="135">
        <f>IF(G$219,G190/G$219*100,0)</f>
        <v>88.701543656247324</v>
      </c>
      <c r="J190" s="21"/>
      <c r="K190" s="138">
        <v>3301787</v>
      </c>
      <c r="L190" s="21"/>
      <c r="M190" s="135">
        <f>(K190/$BJ190)</f>
        <v>88.401258366800533</v>
      </c>
      <c r="N190" s="21"/>
      <c r="O190" s="135">
        <f>IF(M$219,M190/M$219*100,0)</f>
        <v>99.021969182760657</v>
      </c>
      <c r="P190" s="21"/>
      <c r="Q190" s="138">
        <v>4447535</v>
      </c>
      <c r="R190" s="21"/>
      <c r="S190" s="135">
        <f>(Q190/$BJ190)</f>
        <v>119.07724230254351</v>
      </c>
      <c r="T190" s="21"/>
      <c r="U190" s="135">
        <f>IF(S$219,S190/S$219*100,0)</f>
        <v>104.55506827779915</v>
      </c>
      <c r="V190" s="21"/>
      <c r="W190" s="138">
        <v>6271171</v>
      </c>
      <c r="X190" s="21"/>
      <c r="Y190" s="135">
        <f>(W190/$BJ190)</f>
        <v>167.90283801874165</v>
      </c>
      <c r="Z190" s="21"/>
      <c r="AA190" s="135">
        <f>IF(Y$219,Y190/Y$219*100,0)</f>
        <v>84.294511169457408</v>
      </c>
      <c r="AB190" s="21"/>
      <c r="AC190" s="21"/>
      <c r="AD190" s="138">
        <v>3112786</v>
      </c>
      <c r="AE190" s="21"/>
      <c r="AF190" s="135">
        <f>(AD190/$BJ190)</f>
        <v>83.340990629183395</v>
      </c>
      <c r="AG190" s="21"/>
      <c r="AH190" s="135">
        <f>IF(AF$219,AF190/AF$219*100,0)</f>
        <v>101.28599929787802</v>
      </c>
      <c r="AI190" s="21"/>
      <c r="AJ190" s="138">
        <v>16622</v>
      </c>
      <c r="AK190" s="21"/>
      <c r="AL190" s="135">
        <f>(AJ190/$BJ190)</f>
        <v>0.44503346720214187</v>
      </c>
      <c r="AM190" s="21"/>
      <c r="AN190" s="135">
        <f>IF(AL$219,AL190/AL$219*100,0)</f>
        <v>52.653631657049829</v>
      </c>
      <c r="AO190" s="21"/>
      <c r="AP190" s="138">
        <f>(E190+K190+Q190+W190+AD190+AJ190)</f>
        <v>70365551</v>
      </c>
      <c r="AQ190" s="21"/>
      <c r="AR190" s="138">
        <v>44560267</v>
      </c>
      <c r="AS190" s="21"/>
      <c r="AT190" s="143">
        <f>IF($AP190,AR190/$AP190*100,0)</f>
        <v>63.326821671587567</v>
      </c>
      <c r="AU190" s="21"/>
      <c r="AV190" s="138">
        <v>4123399</v>
      </c>
      <c r="AW190" s="21"/>
      <c r="AX190" s="143">
        <f>IF($AP190,AV190/$AP190*100,0)</f>
        <v>5.8599683245569985</v>
      </c>
      <c r="AY190" s="21"/>
      <c r="AZ190" s="138">
        <v>5608616</v>
      </c>
      <c r="BA190" s="21"/>
      <c r="BB190" s="143">
        <f>IF($AP190,AZ190/$AP190*100,0)</f>
        <v>7.9706844049299068</v>
      </c>
      <c r="BC190" s="21"/>
      <c r="BD190" s="138">
        <v>1053158</v>
      </c>
      <c r="BE190" s="21"/>
      <c r="BF190" s="138">
        <v>0</v>
      </c>
      <c r="BG190" s="21"/>
      <c r="BH190" s="10">
        <v>72</v>
      </c>
      <c r="BI190" s="21"/>
      <c r="BJ190" s="27">
        <v>37350</v>
      </c>
      <c r="BK190" s="21"/>
      <c r="BL190" s="137">
        <f>IF(E190,BJ190,0)</f>
        <v>37350</v>
      </c>
      <c r="BM190" s="21"/>
      <c r="BN190" s="137">
        <f>IF(K190,BJ190,0)</f>
        <v>37350</v>
      </c>
      <c r="BO190" s="21"/>
      <c r="BP190" s="137">
        <f>IF(Q190,BJ190,0)</f>
        <v>37350</v>
      </c>
      <c r="BQ190" s="21"/>
      <c r="BR190" s="137">
        <f>IF(W190,BJ190,0)</f>
        <v>37350</v>
      </c>
      <c r="BS190" s="21"/>
      <c r="BT190" s="137">
        <f>IF(AD190,BJ190,0)</f>
        <v>37350</v>
      </c>
      <c r="BU190" s="21"/>
      <c r="BV190" s="137">
        <f>IF(AJ190,BJ190,0)</f>
        <v>37350</v>
      </c>
    </row>
    <row r="191" spans="1:74" ht="8.85" customHeight="1" x14ac:dyDescent="0.3">
      <c r="A191" s="10">
        <v>73</v>
      </c>
      <c r="B191" s="21"/>
      <c r="C191" s="10" t="s">
        <v>197</v>
      </c>
      <c r="D191" s="21"/>
      <c r="E191" s="138">
        <v>863125000</v>
      </c>
      <c r="F191" s="21"/>
      <c r="G191" s="135">
        <f>(E191/$BJ191)</f>
        <v>1854.1970105134717</v>
      </c>
      <c r="H191" s="21"/>
      <c r="I191" s="135">
        <f>IF(G$219,G191/G$219*100,0)</f>
        <v>115.43520787144568</v>
      </c>
      <c r="J191" s="21"/>
      <c r="K191" s="138">
        <v>55192000</v>
      </c>
      <c r="L191" s="21"/>
      <c r="M191" s="135">
        <f>(K191/$BJ191)</f>
        <v>118.56549329964898</v>
      </c>
      <c r="N191" s="21"/>
      <c r="O191" s="135">
        <f>IF(M$219,M191/M$219*100,0)</f>
        <v>132.8101979605517</v>
      </c>
      <c r="P191" s="21"/>
      <c r="Q191" s="138">
        <v>63102000</v>
      </c>
      <c r="R191" s="21"/>
      <c r="S191" s="135">
        <f>(Q191/$BJ191)</f>
        <v>135.55804751040822</v>
      </c>
      <c r="T191" s="21"/>
      <c r="U191" s="135">
        <f>IF(S$219,S191/S$219*100,0)</f>
        <v>119.02594180880797</v>
      </c>
      <c r="V191" s="21"/>
      <c r="W191" s="138">
        <v>89027000</v>
      </c>
      <c r="X191" s="21"/>
      <c r="Y191" s="135">
        <f>(W191/$BJ191)</f>
        <v>191.25109023024802</v>
      </c>
      <c r="Z191" s="21"/>
      <c r="AA191" s="135">
        <f>IF(Y$219,Y191/Y$219*100,0)</f>
        <v>96.016347024372777</v>
      </c>
      <c r="AB191" s="21"/>
      <c r="AC191" s="21"/>
      <c r="AD191" s="138">
        <v>45740000</v>
      </c>
      <c r="AE191" s="21"/>
      <c r="AF191" s="135">
        <f>(AD191/$BJ191)</f>
        <v>98.26035772441557</v>
      </c>
      <c r="AG191" s="21"/>
      <c r="AH191" s="135">
        <f>IF(AF$219,AF191/AF$219*100,0)</f>
        <v>119.41780927186845</v>
      </c>
      <c r="AI191" s="21"/>
      <c r="AJ191" s="138">
        <v>0</v>
      </c>
      <c r="AK191" s="21"/>
      <c r="AL191" s="135">
        <f>(AJ191/$BJ191)</f>
        <v>0</v>
      </c>
      <c r="AM191" s="21"/>
      <c r="AN191" s="135">
        <f>IF(AL$219,AL191/AL$219*100,0)</f>
        <v>0</v>
      </c>
      <c r="AO191" s="21"/>
      <c r="AP191" s="138">
        <f>(E191+K191+Q191+W191+AD191+AJ191)</f>
        <v>1116186000</v>
      </c>
      <c r="AQ191" s="21"/>
      <c r="AR191" s="138">
        <v>563315000</v>
      </c>
      <c r="AS191" s="21"/>
      <c r="AT191" s="143">
        <f>IF($AP191,AR191/$AP191*100,0)</f>
        <v>50.467843173091218</v>
      </c>
      <c r="AU191" s="21"/>
      <c r="AV191" s="138">
        <v>69364000</v>
      </c>
      <c r="AW191" s="21"/>
      <c r="AX191" s="143">
        <f>IF($AP191,AV191/$AP191*100,0)</f>
        <v>6.2143764569704327</v>
      </c>
      <c r="AY191" s="21"/>
      <c r="AZ191" s="138">
        <v>1602000</v>
      </c>
      <c r="BA191" s="21"/>
      <c r="BB191" s="143">
        <f>IF($AP191,AZ191/$AP191*100,0)</f>
        <v>0.14352446635238214</v>
      </c>
      <c r="BC191" s="21"/>
      <c r="BD191" s="138">
        <v>17281000</v>
      </c>
      <c r="BE191" s="21"/>
      <c r="BF191" s="138">
        <v>20984</v>
      </c>
      <c r="BG191" s="21"/>
      <c r="BH191" s="10">
        <v>73</v>
      </c>
      <c r="BI191" s="21"/>
      <c r="BJ191" s="27">
        <v>465498</v>
      </c>
      <c r="BK191" s="21"/>
      <c r="BL191" s="137">
        <f>IF(E191,BJ191,0)</f>
        <v>465498</v>
      </c>
      <c r="BM191" s="21"/>
      <c r="BN191" s="137">
        <f>IF(K191,BJ191,0)</f>
        <v>465498</v>
      </c>
      <c r="BO191" s="21"/>
      <c r="BP191" s="137">
        <f>IF(Q191,BJ191,0)</f>
        <v>465498</v>
      </c>
      <c r="BQ191" s="21"/>
      <c r="BR191" s="137">
        <f>IF(W191,BJ191,0)</f>
        <v>465498</v>
      </c>
      <c r="BS191" s="21"/>
      <c r="BT191" s="137">
        <f>IF(AD191,BJ191,0)</f>
        <v>465498</v>
      </c>
      <c r="BU191" s="21"/>
      <c r="BV191" s="137">
        <f>IF(AJ191,BJ191,0)</f>
        <v>0</v>
      </c>
    </row>
    <row r="192" spans="1:74" ht="8.85" customHeight="1" x14ac:dyDescent="0.3">
      <c r="A192" s="10">
        <v>74</v>
      </c>
      <c r="B192" s="21"/>
      <c r="C192" s="10" t="s">
        <v>198</v>
      </c>
      <c r="D192" s="21"/>
      <c r="E192" s="138">
        <v>35304509</v>
      </c>
      <c r="F192" s="21"/>
      <c r="G192" s="135">
        <f>(E192/$BJ192)</f>
        <v>1035.4139367099745</v>
      </c>
      <c r="H192" s="21"/>
      <c r="I192" s="135">
        <f>IF(G$219,G192/G$219*100,0)</f>
        <v>64.460908058528773</v>
      </c>
      <c r="J192" s="21"/>
      <c r="K192" s="138">
        <v>1567102</v>
      </c>
      <c r="L192" s="21"/>
      <c r="M192" s="135">
        <f>(K192/$BJ192)</f>
        <v>45.960113793002314</v>
      </c>
      <c r="N192" s="21"/>
      <c r="O192" s="135">
        <f>IF(M$219,M192/M$219*100,0)</f>
        <v>51.481857336954143</v>
      </c>
      <c r="P192" s="21"/>
      <c r="Q192" s="138">
        <v>2903815</v>
      </c>
      <c r="R192" s="21"/>
      <c r="S192" s="135">
        <f>(Q192/$BJ192)</f>
        <v>85.163357480130216</v>
      </c>
      <c r="T192" s="21"/>
      <c r="U192" s="135">
        <f>IF(S$219,S192/S$219*100,0)</f>
        <v>74.777182305568346</v>
      </c>
      <c r="V192" s="21"/>
      <c r="W192" s="138">
        <v>5824202</v>
      </c>
      <c r="X192" s="21"/>
      <c r="Y192" s="135">
        <f>(W192/$BJ192)</f>
        <v>170.81274012376454</v>
      </c>
      <c r="Z192" s="21"/>
      <c r="AA192" s="135">
        <f>IF(Y$219,Y192/Y$219*100,0)</f>
        <v>85.755408307280064</v>
      </c>
      <c r="AB192" s="21"/>
      <c r="AC192" s="21"/>
      <c r="AD192" s="138">
        <v>2499170</v>
      </c>
      <c r="AE192" s="21"/>
      <c r="AF192" s="135">
        <f>(AD192/$BJ192)</f>
        <v>73.295891134117369</v>
      </c>
      <c r="AG192" s="21"/>
      <c r="AH192" s="135">
        <f>IF(AF$219,AF192/AF$219*100,0)</f>
        <v>89.077985777480762</v>
      </c>
      <c r="AI192" s="21"/>
      <c r="AJ192" s="138">
        <v>107835</v>
      </c>
      <c r="AK192" s="21"/>
      <c r="AL192" s="135">
        <f>(AJ192/$BJ192)</f>
        <v>3.1625949497023198</v>
      </c>
      <c r="AM192" s="21"/>
      <c r="AN192" s="135">
        <f>IF(AL$219,AL192/AL$219*100,0)</f>
        <v>374.17884683812946</v>
      </c>
      <c r="AO192" s="21"/>
      <c r="AP192" s="138">
        <f>(E192+K192+Q192+W192+AD192+AJ192)</f>
        <v>48206633</v>
      </c>
      <c r="AQ192" s="21"/>
      <c r="AR192" s="138">
        <v>28563078</v>
      </c>
      <c r="AS192" s="21"/>
      <c r="AT192" s="143">
        <f>IF($AP192,AR192/$AP192*100,0)</f>
        <v>59.251344104451356</v>
      </c>
      <c r="AU192" s="21"/>
      <c r="AV192" s="138">
        <v>4857435</v>
      </c>
      <c r="AW192" s="21"/>
      <c r="AX192" s="143">
        <f>IF($AP192,AV192/$AP192*100,0)</f>
        <v>10.076279336911998</v>
      </c>
      <c r="AY192" s="21"/>
      <c r="AZ192" s="138">
        <v>0</v>
      </c>
      <c r="BA192" s="21"/>
      <c r="BB192" s="143">
        <f>IF($AP192,AZ192/$AP192*100,0)</f>
        <v>0</v>
      </c>
      <c r="BC192" s="21"/>
      <c r="BD192" s="138">
        <v>959796</v>
      </c>
      <c r="BE192" s="21"/>
      <c r="BF192" s="138">
        <v>0</v>
      </c>
      <c r="BG192" s="21"/>
      <c r="BH192" s="10">
        <v>74</v>
      </c>
      <c r="BI192" s="21"/>
      <c r="BJ192" s="27">
        <v>34097</v>
      </c>
      <c r="BK192" s="21"/>
      <c r="BL192" s="137">
        <f>IF(E192,BJ192,0)</f>
        <v>34097</v>
      </c>
      <c r="BM192" s="21"/>
      <c r="BN192" s="137">
        <f>IF(K192,BJ192,0)</f>
        <v>34097</v>
      </c>
      <c r="BO192" s="21"/>
      <c r="BP192" s="137">
        <f>IF(Q192,BJ192,0)</f>
        <v>34097</v>
      </c>
      <c r="BQ192" s="21"/>
      <c r="BR192" s="137">
        <f>IF(W192,BJ192,0)</f>
        <v>34097</v>
      </c>
      <c r="BS192" s="21"/>
      <c r="BT192" s="137">
        <f>IF(AD192,BJ192,0)</f>
        <v>34097</v>
      </c>
      <c r="BU192" s="21"/>
      <c r="BV192" s="137">
        <f>IF(AJ192,BJ192,0)</f>
        <v>34097</v>
      </c>
    </row>
    <row r="193" spans="1:74" ht="8.85" customHeight="1" x14ac:dyDescent="0.3">
      <c r="A193" s="10">
        <v>75</v>
      </c>
      <c r="B193" s="21"/>
      <c r="C193" s="10" t="s">
        <v>199</v>
      </c>
      <c r="D193" s="21"/>
      <c r="E193" s="138">
        <v>9566722</v>
      </c>
      <c r="F193" s="21"/>
      <c r="G193" s="135">
        <f>(E193/$BJ193)</f>
        <v>1313.2082361015787</v>
      </c>
      <c r="H193" s="21"/>
      <c r="I193" s="135">
        <f>IF(G$219,G193/G$219*100,0)</f>
        <v>81.75531772155172</v>
      </c>
      <c r="J193" s="21"/>
      <c r="K193" s="138">
        <v>1193404</v>
      </c>
      <c r="L193" s="21"/>
      <c r="M193" s="135">
        <f>(K193/$BJ193)</f>
        <v>163.81660947151681</v>
      </c>
      <c r="N193" s="21"/>
      <c r="O193" s="135">
        <f>IF(M$219,M193/M$219*100,0)</f>
        <v>183.49787722936881</v>
      </c>
      <c r="P193" s="21"/>
      <c r="Q193" s="138">
        <v>997605</v>
      </c>
      <c r="R193" s="21"/>
      <c r="S193" s="135">
        <f>(Q193/$BJ193)</f>
        <v>136.93960192175703</v>
      </c>
      <c r="T193" s="21"/>
      <c r="U193" s="135">
        <f>IF(S$219,S193/S$219*100,0)</f>
        <v>120.2390074879834</v>
      </c>
      <c r="V193" s="21"/>
      <c r="W193" s="138">
        <v>1152954</v>
      </c>
      <c r="X193" s="21"/>
      <c r="Y193" s="135">
        <f>(W193/$BJ193)</f>
        <v>158.26410432395332</v>
      </c>
      <c r="Z193" s="21"/>
      <c r="AA193" s="135">
        <f>IF(Y$219,Y193/Y$219*100,0)</f>
        <v>79.455448562284161</v>
      </c>
      <c r="AB193" s="21"/>
      <c r="AC193" s="21"/>
      <c r="AD193" s="138">
        <v>446907</v>
      </c>
      <c r="AE193" s="21"/>
      <c r="AF193" s="135">
        <f>(AD193/$BJ193)</f>
        <v>61.346190803019901</v>
      </c>
      <c r="AG193" s="21"/>
      <c r="AH193" s="135">
        <f>IF(AF$219,AF193/AF$219*100,0)</f>
        <v>74.55527216191247</v>
      </c>
      <c r="AI193" s="21"/>
      <c r="AJ193" s="138">
        <v>6471</v>
      </c>
      <c r="AK193" s="21"/>
      <c r="AL193" s="135">
        <f>(AJ193/$BJ193)</f>
        <v>0.8882635552505147</v>
      </c>
      <c r="AM193" s="21"/>
      <c r="AN193" s="135">
        <f>IF(AL$219,AL193/AL$219*100,0)</f>
        <v>105.09389854785516</v>
      </c>
      <c r="AO193" s="21"/>
      <c r="AP193" s="138">
        <f>(E193+K193+Q193+W193+AD193+AJ193)</f>
        <v>13364063</v>
      </c>
      <c r="AQ193" s="21"/>
      <c r="AR193" s="138">
        <v>2882898</v>
      </c>
      <c r="AS193" s="21"/>
      <c r="AT193" s="143">
        <f>IF($AP193,AR193/$AP193*100,0)</f>
        <v>21.572017432123751</v>
      </c>
      <c r="AU193" s="21"/>
      <c r="AV193" s="138">
        <v>664529</v>
      </c>
      <c r="AW193" s="21"/>
      <c r="AX193" s="143">
        <f>IF($AP193,AV193/$AP193*100,0)</f>
        <v>4.9725072382553126</v>
      </c>
      <c r="AY193" s="21"/>
      <c r="AZ193" s="138">
        <v>0</v>
      </c>
      <c r="BA193" s="21"/>
      <c r="BB193" s="143">
        <f>IF($AP193,AZ193/$AP193*100,0)</f>
        <v>0</v>
      </c>
      <c r="BC193" s="21"/>
      <c r="BD193" s="138">
        <v>132511</v>
      </c>
      <c r="BE193" s="21"/>
      <c r="BF193" s="138">
        <v>0</v>
      </c>
      <c r="BG193" s="21"/>
      <c r="BH193" s="10">
        <v>75</v>
      </c>
      <c r="BI193" s="21"/>
      <c r="BJ193" s="27">
        <v>7285</v>
      </c>
      <c r="BK193" s="21"/>
      <c r="BL193" s="137">
        <f>IF(E193,BJ193,0)</f>
        <v>7285</v>
      </c>
      <c r="BM193" s="21"/>
      <c r="BN193" s="137">
        <f>IF(K193,BJ193,0)</f>
        <v>7285</v>
      </c>
      <c r="BO193" s="21"/>
      <c r="BP193" s="137">
        <f>IF(Q193,BJ193,0)</f>
        <v>7285</v>
      </c>
      <c r="BQ193" s="21"/>
      <c r="BR193" s="137">
        <f>IF(W193,BJ193,0)</f>
        <v>7285</v>
      </c>
      <c r="BS193" s="21"/>
      <c r="BT193" s="137">
        <f>IF(AD193,BJ193,0)</f>
        <v>7285</v>
      </c>
      <c r="BU193" s="21"/>
      <c r="BV193" s="137">
        <f>IF(AJ193,BJ193,0)</f>
        <v>7285</v>
      </c>
    </row>
    <row r="194" spans="1:74"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131"/>
      <c r="AQ194" s="21"/>
      <c r="AR194" s="21"/>
      <c r="AS194" s="21"/>
      <c r="AT194" s="21"/>
      <c r="AU194" s="21"/>
      <c r="AV194" s="21"/>
      <c r="AW194" s="21"/>
      <c r="AX194" s="21"/>
      <c r="AY194" s="21"/>
      <c r="AZ194" s="21"/>
      <c r="BA194" s="21"/>
      <c r="BB194" s="21"/>
      <c r="BC194" s="21"/>
      <c r="BD194" s="21"/>
      <c r="BE194" s="21"/>
      <c r="BF194" s="131"/>
      <c r="BG194" s="21"/>
      <c r="BH194" s="29"/>
      <c r="BI194" s="21"/>
      <c r="BJ194" s="27"/>
      <c r="BK194" s="21"/>
      <c r="BL194" s="27"/>
      <c r="BM194" s="21"/>
      <c r="BN194" s="27"/>
      <c r="BO194" s="21"/>
      <c r="BP194" s="27"/>
      <c r="BQ194" s="21"/>
      <c r="BR194" s="27"/>
      <c r="BS194" s="21"/>
      <c r="BT194" s="27"/>
      <c r="BU194" s="21"/>
      <c r="BV194" s="27"/>
    </row>
    <row r="195" spans="1:74" ht="8.85" customHeight="1" x14ac:dyDescent="0.3">
      <c r="A195" s="10">
        <v>76</v>
      </c>
      <c r="B195" s="21"/>
      <c r="C195" s="10" t="s">
        <v>114</v>
      </c>
      <c r="D195" s="21"/>
      <c r="E195" s="138">
        <v>11773180</v>
      </c>
      <c r="F195" s="21"/>
      <c r="G195" s="135">
        <f>(E195/$BJ195)</f>
        <v>1280.8072236727589</v>
      </c>
      <c r="H195" s="21"/>
      <c r="I195" s="135">
        <f>IF(G$219,G195/G$219*100,0)</f>
        <v>79.738154721202406</v>
      </c>
      <c r="J195" s="21"/>
      <c r="K195" s="138">
        <v>985303</v>
      </c>
      <c r="L195" s="21"/>
      <c r="M195" s="135">
        <f>(K195/$BJ195)</f>
        <v>107.19136205395996</v>
      </c>
      <c r="N195" s="21"/>
      <c r="O195" s="135">
        <f>IF(M$219,M195/M$219*100,0)</f>
        <v>120.06955495954352</v>
      </c>
      <c r="P195" s="21"/>
      <c r="Q195" s="138">
        <v>839514</v>
      </c>
      <c r="R195" s="21"/>
      <c r="S195" s="135">
        <f>(Q195/$BJ195)</f>
        <v>91.330939947780678</v>
      </c>
      <c r="T195" s="21"/>
      <c r="U195" s="135">
        <f>IF(S$219,S195/S$219*100,0)</f>
        <v>80.192591610864099</v>
      </c>
      <c r="V195" s="21"/>
      <c r="W195" s="138">
        <v>1469292</v>
      </c>
      <c r="X195" s="21"/>
      <c r="Y195" s="135">
        <f>(W195/$BJ195)</f>
        <v>159.84464751958225</v>
      </c>
      <c r="Z195" s="21"/>
      <c r="AA195" s="135">
        <f>IF(Y$219,Y195/Y$219*100,0)</f>
        <v>80.248949837366141</v>
      </c>
      <c r="AB195" s="21"/>
      <c r="AC195" s="21"/>
      <c r="AD195" s="138">
        <v>621622</v>
      </c>
      <c r="AE195" s="21"/>
      <c r="AF195" s="135">
        <f>(AD195/$BJ195)</f>
        <v>67.626414273281114</v>
      </c>
      <c r="AG195" s="21"/>
      <c r="AH195" s="135">
        <f>IF(AF$219,AF195/AF$219*100,0)</f>
        <v>82.187755351722942</v>
      </c>
      <c r="AI195" s="21"/>
      <c r="AJ195" s="138">
        <v>10924</v>
      </c>
      <c r="AK195" s="21"/>
      <c r="AL195" s="135">
        <f>(AJ195/$BJ195)</f>
        <v>1.1884247171453437</v>
      </c>
      <c r="AM195" s="21"/>
      <c r="AN195" s="135">
        <f>IF(AL$219,AL195/AL$219*100,0)</f>
        <v>140.60712714956776</v>
      </c>
      <c r="AO195" s="21"/>
      <c r="AP195" s="138">
        <f>(E195+K195+Q195+W195+AD195+AJ195)</f>
        <v>15699835</v>
      </c>
      <c r="AQ195" s="21"/>
      <c r="AR195" s="138">
        <v>9443964</v>
      </c>
      <c r="AS195" s="21"/>
      <c r="AT195" s="143">
        <f>IF($AP195,AR195/$AP195*100,0)</f>
        <v>60.153269126713752</v>
      </c>
      <c r="AU195" s="21"/>
      <c r="AV195" s="138">
        <v>1403096</v>
      </c>
      <c r="AW195" s="21"/>
      <c r="AX195" s="143">
        <f>IF($AP195,AV195/$AP195*100,0)</f>
        <v>8.9370111214544607</v>
      </c>
      <c r="AY195" s="21"/>
      <c r="AZ195" s="138">
        <v>61813</v>
      </c>
      <c r="BA195" s="21"/>
      <c r="BB195" s="143">
        <f>IF($AP195,AZ195/$AP195*100,0)</f>
        <v>0.39371751359170337</v>
      </c>
      <c r="BC195" s="21"/>
      <c r="BD195" s="138">
        <v>32247</v>
      </c>
      <c r="BE195" s="21"/>
      <c r="BF195" s="138">
        <v>0</v>
      </c>
      <c r="BG195" s="21"/>
      <c r="BH195" s="10">
        <v>76</v>
      </c>
      <c r="BI195" s="21"/>
      <c r="BJ195" s="27">
        <v>9192</v>
      </c>
      <c r="BK195" s="21"/>
      <c r="BL195" s="137">
        <f>IF(E195,BJ195,0)</f>
        <v>9192</v>
      </c>
      <c r="BM195" s="21"/>
      <c r="BN195" s="137">
        <f>IF(K195,BJ195,0)</f>
        <v>9192</v>
      </c>
      <c r="BO195" s="21"/>
      <c r="BP195" s="137">
        <f>IF(Q195,BJ195,0)</f>
        <v>9192</v>
      </c>
      <c r="BQ195" s="21"/>
      <c r="BR195" s="137">
        <f>IF(W195,BJ195,0)</f>
        <v>9192</v>
      </c>
      <c r="BS195" s="21"/>
      <c r="BT195" s="137">
        <f>IF(AD195,BJ195,0)</f>
        <v>9192</v>
      </c>
      <c r="BU195" s="21"/>
      <c r="BV195" s="137">
        <f>IF(AJ195,BJ195,0)</f>
        <v>9192</v>
      </c>
    </row>
    <row r="196" spans="1:74" ht="8.85" customHeight="1" x14ac:dyDescent="0.3">
      <c r="A196" s="10">
        <v>77</v>
      </c>
      <c r="B196" s="21"/>
      <c r="C196" s="10" t="s">
        <v>115</v>
      </c>
      <c r="D196" s="21"/>
      <c r="E196" s="138">
        <v>118211875</v>
      </c>
      <c r="F196" s="21"/>
      <c r="G196" s="135">
        <f>(E196/$BJ196)</f>
        <v>1260.1873567507062</v>
      </c>
      <c r="H196" s="21"/>
      <c r="I196" s="135">
        <f>IF(G$219,G196/G$219*100,0)</f>
        <v>78.454440741009137</v>
      </c>
      <c r="J196" s="21"/>
      <c r="K196" s="138">
        <v>5309468</v>
      </c>
      <c r="L196" s="21"/>
      <c r="M196" s="135">
        <f>(K196/$BJ196)</f>
        <v>56.601119343318587</v>
      </c>
      <c r="N196" s="21"/>
      <c r="O196" s="135">
        <f>IF(M$219,M196/M$219*100,0)</f>
        <v>63.401295398626822</v>
      </c>
      <c r="P196" s="21"/>
      <c r="Q196" s="138">
        <v>7077360</v>
      </c>
      <c r="R196" s="21"/>
      <c r="S196" s="135">
        <f>(Q196/$BJ196)</f>
        <v>75.447577421246208</v>
      </c>
      <c r="T196" s="21"/>
      <c r="U196" s="135">
        <f>IF(S$219,S196/S$219*100,0)</f>
        <v>66.246299092403788</v>
      </c>
      <c r="V196" s="21"/>
      <c r="W196" s="138">
        <v>14326102</v>
      </c>
      <c r="X196" s="21"/>
      <c r="Y196" s="135">
        <f>(W196/$BJ196)</f>
        <v>152.72215766750173</v>
      </c>
      <c r="Z196" s="21"/>
      <c r="AA196" s="135">
        <f>IF(Y$219,Y196/Y$219*100,0)</f>
        <v>76.67315083673499</v>
      </c>
      <c r="AB196" s="21"/>
      <c r="AC196" s="21"/>
      <c r="AD196" s="138">
        <v>14185603</v>
      </c>
      <c r="AE196" s="21"/>
      <c r="AF196" s="135">
        <f>(AD196/$BJ196)</f>
        <v>151.22438036352005</v>
      </c>
      <c r="AG196" s="21"/>
      <c r="AH196" s="135">
        <f>IF(AF$219,AF196/AF$219*100,0)</f>
        <v>183.78606214884647</v>
      </c>
      <c r="AI196" s="21"/>
      <c r="AJ196" s="138">
        <v>0</v>
      </c>
      <c r="AK196" s="21"/>
      <c r="AL196" s="135">
        <f>(AJ196/$BJ196)</f>
        <v>0</v>
      </c>
      <c r="AM196" s="21"/>
      <c r="AN196" s="135">
        <f>IF(AL$219,AL196/AL$219*100,0)</f>
        <v>0</v>
      </c>
      <c r="AO196" s="21"/>
      <c r="AP196" s="138">
        <f>(E196+K196+Q196+W196+AD196+AJ196)</f>
        <v>159110408</v>
      </c>
      <c r="AQ196" s="21"/>
      <c r="AR196" s="138">
        <v>83056623</v>
      </c>
      <c r="AS196" s="21"/>
      <c r="AT196" s="143">
        <f>IF($AP196,AR196/$AP196*100,0)</f>
        <v>52.200622224537319</v>
      </c>
      <c r="AU196" s="21"/>
      <c r="AV196" s="138">
        <v>8881107</v>
      </c>
      <c r="AW196" s="21"/>
      <c r="AX196" s="143">
        <f>IF($AP196,AV196/$AP196*100,0)</f>
        <v>5.58172599243162</v>
      </c>
      <c r="AY196" s="21"/>
      <c r="AZ196" s="138">
        <v>265969</v>
      </c>
      <c r="BA196" s="21"/>
      <c r="BB196" s="143">
        <f>IF($AP196,AZ196/$AP196*100,0)</f>
        <v>0.16716002638871996</v>
      </c>
      <c r="BC196" s="21"/>
      <c r="BD196" s="138">
        <v>3197210</v>
      </c>
      <c r="BE196" s="21"/>
      <c r="BF196" s="138">
        <v>0</v>
      </c>
      <c r="BG196" s="21"/>
      <c r="BH196" s="10">
        <v>77</v>
      </c>
      <c r="BI196" s="21"/>
      <c r="BJ196" s="27">
        <v>93805</v>
      </c>
      <c r="BK196" s="21"/>
      <c r="BL196" s="137">
        <f>IF(E196,BJ196,0)</f>
        <v>93805</v>
      </c>
      <c r="BM196" s="21"/>
      <c r="BN196" s="137">
        <f>IF(K196,BJ196,0)</f>
        <v>93805</v>
      </c>
      <c r="BO196" s="21"/>
      <c r="BP196" s="137">
        <f>IF(Q196,BJ196,0)</f>
        <v>93805</v>
      </c>
      <c r="BQ196" s="21"/>
      <c r="BR196" s="137">
        <f>IF(W196,BJ196,0)</f>
        <v>93805</v>
      </c>
      <c r="BS196" s="21"/>
      <c r="BT196" s="137">
        <f>IF(AD196,BJ196,0)</f>
        <v>93805</v>
      </c>
      <c r="BU196" s="21"/>
      <c r="BV196" s="137">
        <f>IF(AJ196,BJ196,0)</f>
        <v>0</v>
      </c>
    </row>
    <row r="197" spans="1:74" ht="8.85" customHeight="1" x14ac:dyDescent="0.3">
      <c r="A197" s="10">
        <v>78</v>
      </c>
      <c r="B197" s="21"/>
      <c r="C197" s="10" t="s">
        <v>200</v>
      </c>
      <c r="D197" s="21"/>
      <c r="E197" s="138">
        <v>24269587</v>
      </c>
      <c r="F197" s="21"/>
      <c r="G197" s="135">
        <f>(E197/$BJ197)</f>
        <v>1078.6483111111111</v>
      </c>
      <c r="H197" s="21"/>
      <c r="I197" s="135">
        <f>IF(G$219,G197/G$219*100,0)</f>
        <v>67.152514704364677</v>
      </c>
      <c r="J197" s="21"/>
      <c r="K197" s="138">
        <v>2258632</v>
      </c>
      <c r="L197" s="21"/>
      <c r="M197" s="135">
        <f>(K197/$BJ197)</f>
        <v>100.38364444444444</v>
      </c>
      <c r="N197" s="21"/>
      <c r="O197" s="135">
        <f>IF(M$219,M197/M$219*100,0)</f>
        <v>112.44394401476146</v>
      </c>
      <c r="P197" s="21"/>
      <c r="Q197" s="138">
        <v>2696915</v>
      </c>
      <c r="R197" s="21"/>
      <c r="S197" s="135">
        <f>(Q197/$BJ197)</f>
        <v>119.86288888888889</v>
      </c>
      <c r="T197" s="21"/>
      <c r="U197" s="135">
        <f>IF(S$219,S197/S$219*100,0)</f>
        <v>105.24490061594531</v>
      </c>
      <c r="V197" s="21"/>
      <c r="W197" s="138">
        <v>4452300</v>
      </c>
      <c r="X197" s="21"/>
      <c r="Y197" s="135">
        <f>(W197/$BJ197)</f>
        <v>197.88</v>
      </c>
      <c r="Z197" s="21"/>
      <c r="AA197" s="135">
        <f>IF(Y$219,Y197/Y$219*100,0)</f>
        <v>99.344347403766662</v>
      </c>
      <c r="AB197" s="21"/>
      <c r="AC197" s="21"/>
      <c r="AD197" s="138">
        <v>1248785</v>
      </c>
      <c r="AE197" s="21"/>
      <c r="AF197" s="135">
        <f>(AD197/$BJ197)</f>
        <v>55.501555555555555</v>
      </c>
      <c r="AG197" s="21"/>
      <c r="AH197" s="135">
        <f>IF(AF$219,AF197/AF$219*100,0)</f>
        <v>67.452168189882954</v>
      </c>
      <c r="AI197" s="21"/>
      <c r="AJ197" s="138">
        <v>83384</v>
      </c>
      <c r="AK197" s="21"/>
      <c r="AL197" s="135">
        <f>(AJ197/$BJ197)</f>
        <v>3.7059555555555557</v>
      </c>
      <c r="AM197" s="21"/>
      <c r="AN197" s="135">
        <f>IF(AL$219,AL197/AL$219*100,0)</f>
        <v>438.46594276692309</v>
      </c>
      <c r="AO197" s="21"/>
      <c r="AP197" s="138">
        <f>(E197+K197+Q197+W197+AD197+AJ197)</f>
        <v>35009603</v>
      </c>
      <c r="AQ197" s="21"/>
      <c r="AR197" s="138">
        <v>16109712</v>
      </c>
      <c r="AS197" s="21"/>
      <c r="AT197" s="143">
        <f>IF($AP197,AR197/$AP197*100,0)</f>
        <v>46.015123336302899</v>
      </c>
      <c r="AU197" s="21"/>
      <c r="AV197" s="138">
        <v>2819111</v>
      </c>
      <c r="AW197" s="21"/>
      <c r="AX197" s="143">
        <f>IF($AP197,AV197/$AP197*100,0)</f>
        <v>8.0523935104319815</v>
      </c>
      <c r="AY197" s="21"/>
      <c r="AZ197" s="138">
        <v>0</v>
      </c>
      <c r="BA197" s="21"/>
      <c r="BB197" s="143">
        <f>IF($AP197,AZ197/$AP197*100,0)</f>
        <v>0</v>
      </c>
      <c r="BC197" s="21"/>
      <c r="BD197" s="138">
        <v>2019595</v>
      </c>
      <c r="BE197" s="21"/>
      <c r="BF197" s="138">
        <v>16464</v>
      </c>
      <c r="BG197" s="21"/>
      <c r="BH197" s="10">
        <v>78</v>
      </c>
      <c r="BI197" s="21"/>
      <c r="BJ197" s="27">
        <v>22500</v>
      </c>
      <c r="BK197" s="21"/>
      <c r="BL197" s="137">
        <f>IF(E197,BJ197,0)</f>
        <v>22500</v>
      </c>
      <c r="BM197" s="21"/>
      <c r="BN197" s="137">
        <f>IF(K197,BJ197,0)</f>
        <v>22500</v>
      </c>
      <c r="BO197" s="21"/>
      <c r="BP197" s="137">
        <f>IF(Q197,BJ197,0)</f>
        <v>22500</v>
      </c>
      <c r="BQ197" s="21"/>
      <c r="BR197" s="137">
        <f>IF(W197,BJ197,0)</f>
        <v>22500</v>
      </c>
      <c r="BS197" s="21"/>
      <c r="BT197" s="137">
        <f>IF(AD197,BJ197,0)</f>
        <v>22500</v>
      </c>
      <c r="BU197" s="21"/>
      <c r="BV197" s="137">
        <f>IF(AJ197,BJ197,0)</f>
        <v>22500</v>
      </c>
    </row>
    <row r="198" spans="1:74" ht="8.85" customHeight="1" x14ac:dyDescent="0.3">
      <c r="A198" s="10">
        <v>79</v>
      </c>
      <c r="B198" s="21"/>
      <c r="C198" s="10" t="s">
        <v>201</v>
      </c>
      <c r="D198" s="21"/>
      <c r="E198" s="138">
        <v>115991948</v>
      </c>
      <c r="F198" s="21"/>
      <c r="G198" s="135">
        <f>(E198/$BJ198)</f>
        <v>1410.9569384974698</v>
      </c>
      <c r="H198" s="21"/>
      <c r="I198" s="135">
        <f>IF(G$219,G198/G$219*100,0)</f>
        <v>87.840777743466575</v>
      </c>
      <c r="J198" s="21"/>
      <c r="K198" s="138">
        <v>6572595</v>
      </c>
      <c r="L198" s="21"/>
      <c r="M198" s="135">
        <f>(K198/$BJ198)</f>
        <v>79.950795543012845</v>
      </c>
      <c r="N198" s="21"/>
      <c r="O198" s="135">
        <f>IF(M$219,M198/M$219*100,0)</f>
        <v>89.556250201192114</v>
      </c>
      <c r="P198" s="21"/>
      <c r="Q198" s="138">
        <v>9608138</v>
      </c>
      <c r="R198" s="21"/>
      <c r="S198" s="135">
        <f>(Q198/$BJ198)</f>
        <v>116.87594881276762</v>
      </c>
      <c r="T198" s="21"/>
      <c r="U198" s="135">
        <f>IF(S$219,S198/S$219*100,0)</f>
        <v>102.62223554945776</v>
      </c>
      <c r="V198" s="21"/>
      <c r="W198" s="138">
        <v>13987733</v>
      </c>
      <c r="X198" s="21"/>
      <c r="Y198" s="135">
        <f>(W198/$BJ198)</f>
        <v>170.15050846632931</v>
      </c>
      <c r="Z198" s="21"/>
      <c r="AA198" s="135">
        <f>IF(Y$219,Y198/Y$219*100,0)</f>
        <v>85.422939276362257</v>
      </c>
      <c r="AB198" s="21"/>
      <c r="AC198" s="21"/>
      <c r="AD198" s="138">
        <v>5206361</v>
      </c>
      <c r="AE198" s="21"/>
      <c r="AF198" s="135">
        <f>(AD198/$BJ198)</f>
        <v>63.331561405216036</v>
      </c>
      <c r="AG198" s="21"/>
      <c r="AH198" s="135">
        <f>IF(AF$219,AF198/AF$219*100,0)</f>
        <v>76.96813339504557</v>
      </c>
      <c r="AI198" s="21"/>
      <c r="AJ198" s="138">
        <v>0</v>
      </c>
      <c r="AK198" s="21"/>
      <c r="AL198" s="135">
        <f>(AJ198/$BJ198)</f>
        <v>0</v>
      </c>
      <c r="AM198" s="21"/>
      <c r="AN198" s="135">
        <f>IF(AL$219,AL198/AL$219*100,0)</f>
        <v>0</v>
      </c>
      <c r="AO198" s="21"/>
      <c r="AP198" s="138">
        <f>(E198+K198+Q198+W198+AD198+AJ198)</f>
        <v>151366775</v>
      </c>
      <c r="AQ198" s="21"/>
      <c r="AR198" s="138">
        <v>70601835</v>
      </c>
      <c r="AS198" s="21"/>
      <c r="AT198" s="143">
        <f>IF($AP198,AR198/$AP198*100,0)</f>
        <v>46.642887780359985</v>
      </c>
      <c r="AU198" s="21"/>
      <c r="AV198" s="138">
        <v>9098453</v>
      </c>
      <c r="AW198" s="21"/>
      <c r="AX198" s="143">
        <f>IF($AP198,AV198/$AP198*100,0)</f>
        <v>6.0108653302549389</v>
      </c>
      <c r="AY198" s="21"/>
      <c r="AZ198" s="138">
        <v>0</v>
      </c>
      <c r="BA198" s="21"/>
      <c r="BB198" s="143">
        <f>IF($AP198,AZ198/$AP198*100,0)</f>
        <v>0</v>
      </c>
      <c r="BC198" s="21"/>
      <c r="BD198" s="138">
        <v>5624700</v>
      </c>
      <c r="BE198" s="21"/>
      <c r="BF198" s="138">
        <v>5489</v>
      </c>
      <c r="BG198" s="21"/>
      <c r="BH198" s="10">
        <v>79</v>
      </c>
      <c r="BI198" s="21"/>
      <c r="BJ198" s="27">
        <v>82208</v>
      </c>
      <c r="BK198" s="21"/>
      <c r="BL198" s="137">
        <f>IF(E198,BJ198,0)</f>
        <v>82208</v>
      </c>
      <c r="BM198" s="21"/>
      <c r="BN198" s="137">
        <f>IF(K198,BJ198,0)</f>
        <v>82208</v>
      </c>
      <c r="BO198" s="21"/>
      <c r="BP198" s="137">
        <f>IF(Q198,BJ198,0)</f>
        <v>82208</v>
      </c>
      <c r="BQ198" s="21"/>
      <c r="BR198" s="137">
        <f>IF(W198,BJ198,0)</f>
        <v>82208</v>
      </c>
      <c r="BS198" s="21"/>
      <c r="BT198" s="137">
        <f>IF(AD198,BJ198,0)</f>
        <v>82208</v>
      </c>
      <c r="BU198" s="21"/>
      <c r="BV198" s="137">
        <f>IF(AJ198,BJ198,0)</f>
        <v>0</v>
      </c>
    </row>
    <row r="199" spans="1:74" ht="8.85" customHeight="1" x14ac:dyDescent="0.3">
      <c r="A199" s="10">
        <v>80</v>
      </c>
      <c r="B199" s="21"/>
      <c r="C199" s="10" t="s">
        <v>202</v>
      </c>
      <c r="D199" s="21"/>
      <c r="E199" s="138">
        <v>30439725</v>
      </c>
      <c r="F199" s="21"/>
      <c r="G199" s="135">
        <f>(E199/$BJ199)</f>
        <v>1134.5406261647411</v>
      </c>
      <c r="H199" s="21"/>
      <c r="I199" s="135">
        <f>IF(G$219,G199/G$219*100,0)</f>
        <v>70.632156279692964</v>
      </c>
      <c r="J199" s="21"/>
      <c r="K199" s="138">
        <v>2072416</v>
      </c>
      <c r="L199" s="21"/>
      <c r="M199" s="135">
        <f>(K199/$BJ199)</f>
        <v>77.242489750279532</v>
      </c>
      <c r="N199" s="21"/>
      <c r="O199" s="135">
        <f>IF(M$219,M199/M$219*100,0)</f>
        <v>86.522562924561143</v>
      </c>
      <c r="P199" s="21"/>
      <c r="Q199" s="138">
        <v>2590440</v>
      </c>
      <c r="R199" s="21"/>
      <c r="S199" s="135">
        <f>(Q199/$BJ199)</f>
        <v>96.550130450987695</v>
      </c>
      <c r="T199" s="21"/>
      <c r="U199" s="135">
        <f>IF(S$219,S199/S$219*100,0)</f>
        <v>84.775270961391797</v>
      </c>
      <c r="V199" s="21"/>
      <c r="W199" s="138">
        <v>4832326</v>
      </c>
      <c r="X199" s="21"/>
      <c r="Y199" s="135">
        <f>(W199/$BJ199)</f>
        <v>180.10905702571748</v>
      </c>
      <c r="Z199" s="21"/>
      <c r="AA199" s="135">
        <f>IF(Y$219,Y199/Y$219*100,0)</f>
        <v>90.422562824579032</v>
      </c>
      <c r="AB199" s="21"/>
      <c r="AC199" s="21"/>
      <c r="AD199" s="138">
        <v>2265920</v>
      </c>
      <c r="AE199" s="21"/>
      <c r="AF199" s="135">
        <f>(AD199/$BJ199)</f>
        <v>84.454714871412591</v>
      </c>
      <c r="AG199" s="21"/>
      <c r="AH199" s="135">
        <f>IF(AF$219,AF199/AF$219*100,0)</f>
        <v>102.63953099896337</v>
      </c>
      <c r="AI199" s="21"/>
      <c r="AJ199" s="138">
        <v>365390</v>
      </c>
      <c r="AK199" s="21"/>
      <c r="AL199" s="135">
        <f>(AJ199/$BJ199)</f>
        <v>13.618710398807305</v>
      </c>
      <c r="AM199" s="21"/>
      <c r="AN199" s="135">
        <f>IF(AL$219,AL199/AL$219*100,0)</f>
        <v>1611.2823278010378</v>
      </c>
      <c r="AO199" s="21"/>
      <c r="AP199" s="138">
        <f>(E199+K199+Q199+W199+AD199+AJ199)</f>
        <v>42566217</v>
      </c>
      <c r="AQ199" s="21"/>
      <c r="AR199" s="138">
        <v>29745780</v>
      </c>
      <c r="AS199" s="21"/>
      <c r="AT199" s="143">
        <f>IF($AP199,AR199/$AP199*100,0)</f>
        <v>69.88119240194635</v>
      </c>
      <c r="AU199" s="21"/>
      <c r="AV199" s="138">
        <v>5778660</v>
      </c>
      <c r="AW199" s="21"/>
      <c r="AX199" s="143">
        <f>IF($AP199,AV199/$AP199*100,0)</f>
        <v>13.575695486399461</v>
      </c>
      <c r="AY199" s="21"/>
      <c r="AZ199" s="138">
        <v>0</v>
      </c>
      <c r="BA199" s="21"/>
      <c r="BB199" s="143">
        <f>IF($AP199,AZ199/$AP199*100,0)</f>
        <v>0</v>
      </c>
      <c r="BC199" s="21"/>
      <c r="BD199" s="138">
        <v>385747</v>
      </c>
      <c r="BE199" s="21"/>
      <c r="BF199" s="138">
        <v>0</v>
      </c>
      <c r="BG199" s="21"/>
      <c r="BH199" s="10">
        <v>80</v>
      </c>
      <c r="BI199" s="21"/>
      <c r="BJ199" s="27">
        <v>26830</v>
      </c>
      <c r="BK199" s="21"/>
      <c r="BL199" s="137">
        <f>IF(E199,BJ199,0)</f>
        <v>26830</v>
      </c>
      <c r="BM199" s="21"/>
      <c r="BN199" s="137">
        <f>IF(K199,BJ199,0)</f>
        <v>26830</v>
      </c>
      <c r="BO199" s="21"/>
      <c r="BP199" s="137">
        <f>IF(Q199,BJ199,0)</f>
        <v>26830</v>
      </c>
      <c r="BQ199" s="21"/>
      <c r="BR199" s="137">
        <f>IF(W199,BJ199,0)</f>
        <v>26830</v>
      </c>
      <c r="BS199" s="21"/>
      <c r="BT199" s="137">
        <f>IF(AD199,BJ199,0)</f>
        <v>26830</v>
      </c>
      <c r="BU199" s="21"/>
      <c r="BV199" s="137">
        <f>IF(AJ199,BJ199,0)</f>
        <v>26830</v>
      </c>
    </row>
    <row r="200" spans="1:7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Q200" s="21"/>
      <c r="AR200" s="21"/>
      <c r="AS200" s="21"/>
      <c r="AT200" s="21"/>
      <c r="AU200" s="21"/>
      <c r="AV200" s="21"/>
      <c r="AW200" s="21"/>
      <c r="AX200" s="21"/>
      <c r="AY200" s="21"/>
      <c r="AZ200" s="21"/>
      <c r="BA200" s="21"/>
      <c r="BB200" s="21"/>
      <c r="BC200" s="21"/>
      <c r="BD200" s="21"/>
      <c r="BE200" s="21"/>
      <c r="BG200" s="21"/>
      <c r="BH200" s="29"/>
      <c r="BI200" s="21"/>
      <c r="BJ200" s="27"/>
      <c r="BK200" s="21"/>
      <c r="BL200" s="21"/>
      <c r="BM200" s="21"/>
      <c r="BN200" s="21"/>
      <c r="BO200" s="21"/>
      <c r="BP200" s="21"/>
      <c r="BQ200" s="21"/>
      <c r="BR200" s="21"/>
      <c r="BS200" s="21"/>
      <c r="BT200" s="21"/>
      <c r="BU200" s="21"/>
      <c r="BV200" s="21"/>
    </row>
    <row r="201" spans="1:74" ht="8.85" customHeight="1" x14ac:dyDescent="0.3">
      <c r="A201" s="10">
        <v>81</v>
      </c>
      <c r="B201" s="21"/>
      <c r="C201" s="10" t="s">
        <v>203</v>
      </c>
      <c r="D201" s="21"/>
      <c r="E201" s="138">
        <v>31891787</v>
      </c>
      <c r="F201" s="21"/>
      <c r="G201" s="135">
        <f>(E201/$BJ201)</f>
        <v>1456.7781381326513</v>
      </c>
      <c r="H201" s="21"/>
      <c r="I201" s="135">
        <f>IF(G$219,G201/G$219*100,0)</f>
        <v>90.69343022581603</v>
      </c>
      <c r="J201" s="21"/>
      <c r="K201" s="138">
        <v>1890627</v>
      </c>
      <c r="L201" s="21"/>
      <c r="M201" s="135">
        <f>(K201/$BJ201)</f>
        <v>86.361547597295811</v>
      </c>
      <c r="N201" s="21"/>
      <c r="O201" s="135">
        <f>IF(M$219,M201/M$219*100,0)</f>
        <v>96.737203324320177</v>
      </c>
      <c r="P201" s="21"/>
      <c r="Q201" s="138">
        <v>1643468</v>
      </c>
      <c r="R201" s="21"/>
      <c r="S201" s="135">
        <f>(Q201/$BJ201)</f>
        <v>75.071624337657596</v>
      </c>
      <c r="T201" s="21"/>
      <c r="U201" s="135">
        <f>IF(S$219,S201/S$219*100,0)</f>
        <v>65.916195711070984</v>
      </c>
      <c r="V201" s="21"/>
      <c r="W201" s="138">
        <v>8181390</v>
      </c>
      <c r="X201" s="21"/>
      <c r="Y201" s="135">
        <f>(W201/$BJ201)</f>
        <v>373.71596930385527</v>
      </c>
      <c r="Z201" s="21"/>
      <c r="AA201" s="135">
        <f>IF(Y$219,Y201/Y$219*100,0)</f>
        <v>187.62163475266627</v>
      </c>
      <c r="AB201" s="21"/>
      <c r="AC201" s="21"/>
      <c r="AD201" s="138">
        <v>6907753</v>
      </c>
      <c r="AE201" s="21"/>
      <c r="AF201" s="135">
        <f>(AD201/$BJ201)</f>
        <v>315.53777635665995</v>
      </c>
      <c r="AG201" s="21"/>
      <c r="AH201" s="135">
        <f>IF(AF$219,AF201/AF$219*100,0)</f>
        <v>383.47947094503837</v>
      </c>
      <c r="AI201" s="21"/>
      <c r="AJ201" s="138">
        <v>28019</v>
      </c>
      <c r="AK201" s="21"/>
      <c r="AL201" s="135">
        <f>(AJ201/$BJ201)</f>
        <v>1.2798739265485108</v>
      </c>
      <c r="AM201" s="21"/>
      <c r="AN201" s="135">
        <f>IF(AL$219,AL201/AL$219*100,0)</f>
        <v>151.42683699636825</v>
      </c>
      <c r="AO201" s="21"/>
      <c r="AP201" s="138">
        <f>(E201+K201+Q201+W201+AD201+AJ201)</f>
        <v>50543044</v>
      </c>
      <c r="AQ201" s="21"/>
      <c r="AR201" s="138">
        <v>29998216</v>
      </c>
      <c r="AS201" s="21"/>
      <c r="AT201" s="143">
        <f>IF($AP201,AR201/$AP201*100,0)</f>
        <v>59.351819015886733</v>
      </c>
      <c r="AU201" s="21"/>
      <c r="AV201" s="138">
        <v>4278833</v>
      </c>
      <c r="AW201" s="21"/>
      <c r="AX201" s="143">
        <f>IF($AP201,AV201/$AP201*100,0)</f>
        <v>8.4657208220383406</v>
      </c>
      <c r="AY201" s="21"/>
      <c r="AZ201" s="138">
        <v>2010360</v>
      </c>
      <c r="BA201" s="21"/>
      <c r="BB201" s="143">
        <f>IF($AP201,AZ201/$AP201*100,0)</f>
        <v>3.9775206257858153</v>
      </c>
      <c r="BC201" s="21"/>
      <c r="BD201" s="138">
        <v>4260721</v>
      </c>
      <c r="BE201" s="21"/>
      <c r="BF201" s="138">
        <v>0</v>
      </c>
      <c r="BG201" s="21"/>
      <c r="BH201" s="10">
        <v>81</v>
      </c>
      <c r="BI201" s="21"/>
      <c r="BJ201" s="27">
        <v>21892</v>
      </c>
      <c r="BK201" s="21"/>
      <c r="BL201" s="137">
        <f>IF(E201,BJ201,0)</f>
        <v>21892</v>
      </c>
      <c r="BM201" s="21"/>
      <c r="BN201" s="137">
        <f>IF(K201,BJ201,0)</f>
        <v>21892</v>
      </c>
      <c r="BO201" s="21"/>
      <c r="BP201" s="137">
        <f>IF(Q201,BJ201,0)</f>
        <v>21892</v>
      </c>
      <c r="BQ201" s="21"/>
      <c r="BR201" s="137">
        <f>IF(W201,BJ201,0)</f>
        <v>21892</v>
      </c>
      <c r="BS201" s="21"/>
      <c r="BT201" s="137">
        <f>IF(AD201,BJ201,0)</f>
        <v>21892</v>
      </c>
      <c r="BU201" s="21"/>
      <c r="BV201" s="137">
        <f>IF(AJ201,BJ201,0)</f>
        <v>21892</v>
      </c>
    </row>
    <row r="202" spans="1:74" ht="8.85" customHeight="1" x14ac:dyDescent="0.3">
      <c r="A202" s="10">
        <v>82</v>
      </c>
      <c r="B202" s="21"/>
      <c r="C202" s="10" t="s">
        <v>204</v>
      </c>
      <c r="D202" s="21"/>
      <c r="E202" s="138">
        <v>57524066</v>
      </c>
      <c r="F202" s="21"/>
      <c r="G202" s="135">
        <f>(E202/$BJ202)</f>
        <v>1338.1735408379277</v>
      </c>
      <c r="H202" s="21"/>
      <c r="I202" s="135">
        <f>IF(G$219,G202/G$219*100,0)</f>
        <v>83.309562025406137</v>
      </c>
      <c r="J202" s="21"/>
      <c r="K202" s="138">
        <v>3667806</v>
      </c>
      <c r="L202" s="21"/>
      <c r="M202" s="135">
        <f>(K202/$BJ202)</f>
        <v>85.323609463326122</v>
      </c>
      <c r="N202" s="21"/>
      <c r="O202" s="135">
        <f>IF(M$219,M202/M$219*100,0)</f>
        <v>95.574565146828377</v>
      </c>
      <c r="P202" s="21"/>
      <c r="Q202" s="138">
        <v>6152757</v>
      </c>
      <c r="R202" s="21"/>
      <c r="S202" s="135">
        <f>(Q202/$BJ202)</f>
        <v>143.13064414823086</v>
      </c>
      <c r="T202" s="21"/>
      <c r="U202" s="135">
        <f>IF(S$219,S202/S$219*100,0)</f>
        <v>125.67501549575266</v>
      </c>
      <c r="V202" s="21"/>
      <c r="W202" s="138">
        <v>7052175</v>
      </c>
      <c r="X202" s="21"/>
      <c r="Y202" s="135">
        <f>(W202/$BJ202)</f>
        <v>164.05366738781493</v>
      </c>
      <c r="Z202" s="21"/>
      <c r="AA202" s="135">
        <f>IF(Y$219,Y202/Y$219*100,0)</f>
        <v>82.362060470169155</v>
      </c>
      <c r="AB202" s="21"/>
      <c r="AC202" s="21"/>
      <c r="AD202" s="138">
        <v>2279983</v>
      </c>
      <c r="AE202" s="21"/>
      <c r="AF202" s="135">
        <f>(AD202/$BJ202)</f>
        <v>53.038895480028849</v>
      </c>
      <c r="AG202" s="21"/>
      <c r="AH202" s="135">
        <f>IF(AF$219,AF202/AF$219*100,0)</f>
        <v>64.459247361877274</v>
      </c>
      <c r="AI202" s="21"/>
      <c r="AJ202" s="138">
        <v>51469</v>
      </c>
      <c r="AK202" s="21"/>
      <c r="AL202" s="135">
        <f>(AJ202/$BJ202)</f>
        <v>1.1973154674669086</v>
      </c>
      <c r="AM202" s="21"/>
      <c r="AN202" s="135">
        <f>IF(AL$219,AL202/AL$219*100,0)</f>
        <v>141.65902622477563</v>
      </c>
      <c r="AO202" s="21"/>
      <c r="AP202" s="138">
        <f>(E202+K202+Q202+W202+AD202+AJ202)</f>
        <v>76728256</v>
      </c>
      <c r="AQ202" s="21"/>
      <c r="AR202" s="138">
        <v>37682242</v>
      </c>
      <c r="AS202" s="21"/>
      <c r="AT202" s="143">
        <f>IF($AP202,AR202/$AP202*100,0)</f>
        <v>49.111297407828481</v>
      </c>
      <c r="AU202" s="21"/>
      <c r="AV202" s="138">
        <v>4316958</v>
      </c>
      <c r="AW202" s="21"/>
      <c r="AX202" s="143">
        <f>IF($AP202,AV202/$AP202*100,0)</f>
        <v>5.6262949597081935</v>
      </c>
      <c r="AY202" s="21"/>
      <c r="AZ202" s="138">
        <v>0</v>
      </c>
      <c r="BA202" s="21"/>
      <c r="BB202" s="143">
        <f>IF($AP202,AZ202/$AP202*100,0)</f>
        <v>0</v>
      </c>
      <c r="BC202" s="21"/>
      <c r="BD202" s="138">
        <v>2619548</v>
      </c>
      <c r="BE202" s="21"/>
      <c r="BF202" s="138">
        <v>9480</v>
      </c>
      <c r="BG202" s="21"/>
      <c r="BH202" s="10">
        <v>82</v>
      </c>
      <c r="BI202" s="21"/>
      <c r="BJ202" s="27">
        <v>42987</v>
      </c>
      <c r="BK202" s="21"/>
      <c r="BL202" s="137">
        <f>IF(E202,BJ202,0)</f>
        <v>42987</v>
      </c>
      <c r="BM202" s="21"/>
      <c r="BN202" s="137">
        <f>IF(K202,BJ202,0)</f>
        <v>42987</v>
      </c>
      <c r="BO202" s="21"/>
      <c r="BP202" s="137">
        <f>IF(Q202,BJ202,0)</f>
        <v>42987</v>
      </c>
      <c r="BQ202" s="21"/>
      <c r="BR202" s="137">
        <f>IF(W202,BJ202,0)</f>
        <v>42987</v>
      </c>
      <c r="BS202" s="21"/>
      <c r="BT202" s="137">
        <f>IF(AD202,BJ202,0)</f>
        <v>42987</v>
      </c>
      <c r="BU202" s="21"/>
      <c r="BV202" s="137">
        <f>IF(AJ202,BJ202,0)</f>
        <v>42987</v>
      </c>
    </row>
    <row r="203" spans="1:74" ht="8.85" customHeight="1" x14ac:dyDescent="0.3">
      <c r="A203" s="10">
        <v>83</v>
      </c>
      <c r="B203" s="21"/>
      <c r="C203" s="10" t="s">
        <v>205</v>
      </c>
      <c r="D203" s="21"/>
      <c r="E203" s="138">
        <v>35367548</v>
      </c>
      <c r="F203" s="21"/>
      <c r="G203" s="135">
        <f>(E203/$BJ203)</f>
        <v>1175.9783208645053</v>
      </c>
      <c r="H203" s="21"/>
      <c r="I203" s="135">
        <f>IF(G$219,G203/G$219*100,0)</f>
        <v>73.21190852514404</v>
      </c>
      <c r="J203" s="21"/>
      <c r="K203" s="138">
        <v>1472385</v>
      </c>
      <c r="L203" s="21"/>
      <c r="M203" s="135">
        <f>(K203/$BJ203)</f>
        <v>48.957107231920197</v>
      </c>
      <c r="N203" s="21"/>
      <c r="O203" s="135">
        <f>IF(M$219,M203/M$219*100,0)</f>
        <v>54.838915793272612</v>
      </c>
      <c r="P203" s="21"/>
      <c r="Q203" s="138">
        <v>2459468</v>
      </c>
      <c r="R203" s="21"/>
      <c r="S203" s="135">
        <f>(Q203/$BJ203)</f>
        <v>81.77782211138819</v>
      </c>
      <c r="T203" s="21"/>
      <c r="U203" s="135">
        <f>IF(S$219,S203/S$219*100,0)</f>
        <v>71.804533000032947</v>
      </c>
      <c r="V203" s="21"/>
      <c r="W203" s="138">
        <v>5652703</v>
      </c>
      <c r="X203" s="21"/>
      <c r="Y203" s="135">
        <f>(W203/$BJ203)</f>
        <v>187.95354945968413</v>
      </c>
      <c r="Z203" s="21"/>
      <c r="AA203" s="135">
        <f>IF(Y$219,Y203/Y$219*100,0)</f>
        <v>94.360838454082781</v>
      </c>
      <c r="AB203" s="21"/>
      <c r="AC203" s="21"/>
      <c r="AD203" s="138">
        <v>2742770</v>
      </c>
      <c r="AE203" s="21"/>
      <c r="AF203" s="135">
        <f>(AD203/$BJ203)</f>
        <v>91.19767248545304</v>
      </c>
      <c r="AG203" s="21"/>
      <c r="AH203" s="135">
        <f>IF(AF$219,AF203/AF$219*100,0)</f>
        <v>110.83438439589632</v>
      </c>
      <c r="AI203" s="21"/>
      <c r="AJ203" s="138">
        <v>56388</v>
      </c>
      <c r="AK203" s="21"/>
      <c r="AL203" s="135">
        <f>(AJ203/$BJ203)</f>
        <v>1.8749127182044887</v>
      </c>
      <c r="AM203" s="21"/>
      <c r="AN203" s="135">
        <f>IF(AL$219,AL203/AL$219*100,0)</f>
        <v>221.82817906729798</v>
      </c>
      <c r="AO203" s="21"/>
      <c r="AP203" s="138">
        <f>(E203+K203+Q203+W203+AD203+AJ203)</f>
        <v>47751262</v>
      </c>
      <c r="AQ203" s="21"/>
      <c r="AR203" s="138">
        <v>32556281</v>
      </c>
      <c r="AS203" s="21"/>
      <c r="AT203" s="143">
        <f>IF($AP203,AR203/$AP203*100,0)</f>
        <v>68.178891272025439</v>
      </c>
      <c r="AU203" s="21"/>
      <c r="AV203" s="138">
        <v>6076673</v>
      </c>
      <c r="AW203" s="21"/>
      <c r="AX203" s="143">
        <f>IF($AP203,AV203/$AP203*100,0)</f>
        <v>12.725680422854582</v>
      </c>
      <c r="AY203" s="21"/>
      <c r="AZ203" s="138">
        <v>0</v>
      </c>
      <c r="BA203" s="21"/>
      <c r="BB203" s="143">
        <f>IF($AP203,AZ203/$AP203*100,0)</f>
        <v>0</v>
      </c>
      <c r="BC203" s="21"/>
      <c r="BD203" s="138">
        <v>779572</v>
      </c>
      <c r="BE203" s="21"/>
      <c r="BF203" s="138">
        <v>0</v>
      </c>
      <c r="BG203" s="21"/>
      <c r="BH203" s="10">
        <v>83</v>
      </c>
      <c r="BI203" s="21"/>
      <c r="BJ203" s="27">
        <v>30075</v>
      </c>
      <c r="BK203" s="21"/>
      <c r="BL203" s="137">
        <f>IF(E203,BJ203,0)</f>
        <v>30075</v>
      </c>
      <c r="BM203" s="21"/>
      <c r="BN203" s="137">
        <f>IF(K203,BJ203,0)</f>
        <v>30075</v>
      </c>
      <c r="BO203" s="21"/>
      <c r="BP203" s="137">
        <f>IF(Q203,BJ203,0)</f>
        <v>30075</v>
      </c>
      <c r="BQ203" s="21"/>
      <c r="BR203" s="137">
        <f>IF(W203,BJ203,0)</f>
        <v>30075</v>
      </c>
      <c r="BS203" s="21"/>
      <c r="BT203" s="137">
        <f>IF(AD203,BJ203,0)</f>
        <v>30075</v>
      </c>
      <c r="BU203" s="21"/>
      <c r="BV203" s="137">
        <f>IF(AJ203,BJ203,0)</f>
        <v>30075</v>
      </c>
    </row>
    <row r="204" spans="1:74" ht="8.85" customHeight="1" x14ac:dyDescent="0.3">
      <c r="A204" s="10">
        <v>84</v>
      </c>
      <c r="B204" s="21"/>
      <c r="C204" s="10" t="s">
        <v>206</v>
      </c>
      <c r="D204" s="21"/>
      <c r="E204" s="138">
        <v>23931850</v>
      </c>
      <c r="F204" s="21"/>
      <c r="G204" s="135">
        <f>(E204/$BJ204)</f>
        <v>1340.3444413329601</v>
      </c>
      <c r="H204" s="21"/>
      <c r="I204" s="135">
        <f>IF(G$219,G204/G$219*100,0)</f>
        <v>83.444713979859387</v>
      </c>
      <c r="J204" s="21"/>
      <c r="K204" s="138">
        <v>1661586</v>
      </c>
      <c r="L204" s="21"/>
      <c r="M204" s="135">
        <f>(K204/$BJ204)</f>
        <v>93.059983197983755</v>
      </c>
      <c r="N204" s="21"/>
      <c r="O204" s="135">
        <f>IF(M$219,M204/M$219*100,0)</f>
        <v>104.24040289272283</v>
      </c>
      <c r="P204" s="21"/>
      <c r="Q204" s="138">
        <v>3279265</v>
      </c>
      <c r="R204" s="21"/>
      <c r="S204" s="135">
        <f>(Q204/$BJ204)</f>
        <v>183.66087930551666</v>
      </c>
      <c r="T204" s="21"/>
      <c r="U204" s="135">
        <f>IF(S$219,S204/S$219*100,0)</f>
        <v>161.26234874469165</v>
      </c>
      <c r="V204" s="21"/>
      <c r="W204" s="138">
        <v>3302348</v>
      </c>
      <c r="X204" s="21"/>
      <c r="Y204" s="135">
        <f>(W204/$BJ204)</f>
        <v>184.95368244189302</v>
      </c>
      <c r="Z204" s="21"/>
      <c r="AA204" s="135">
        <f>IF(Y$219,Y204/Y$219*100,0)</f>
        <v>92.854775025840723</v>
      </c>
      <c r="AB204" s="21"/>
      <c r="AC204" s="21"/>
      <c r="AD204" s="138">
        <v>1470730</v>
      </c>
      <c r="AE204" s="21"/>
      <c r="AF204" s="135">
        <f>(AD204/$BJ204)</f>
        <v>82.37076449173901</v>
      </c>
      <c r="AG204" s="21"/>
      <c r="AH204" s="135">
        <f>IF(AF$219,AF204/AF$219*100,0)</f>
        <v>100.10686375924232</v>
      </c>
      <c r="AI204" s="21"/>
      <c r="AJ204" s="138">
        <v>0</v>
      </c>
      <c r="AK204" s="21"/>
      <c r="AL204" s="135">
        <f>(AJ204/$BJ204)</f>
        <v>0</v>
      </c>
      <c r="AM204" s="21"/>
      <c r="AN204" s="135">
        <f>IF(AL$219,AL204/AL$219*100,0)</f>
        <v>0</v>
      </c>
      <c r="AO204" s="21"/>
      <c r="AP204" s="138">
        <f>(E204+K204+Q204+W204+AD204+AJ204)</f>
        <v>33645779</v>
      </c>
      <c r="AQ204" s="21"/>
      <c r="AR204" s="138">
        <v>19701580</v>
      </c>
      <c r="AS204" s="21"/>
      <c r="AT204" s="143">
        <f>IF($AP204,AR204/$AP204*100,0)</f>
        <v>58.555874126142236</v>
      </c>
      <c r="AU204" s="21"/>
      <c r="AV204" s="138">
        <v>2604763</v>
      </c>
      <c r="AW204" s="21"/>
      <c r="AX204" s="143">
        <f>IF($AP204,AV204/$AP204*100,0)</f>
        <v>7.7417229662003066</v>
      </c>
      <c r="AY204" s="21"/>
      <c r="AZ204" s="138">
        <v>0</v>
      </c>
      <c r="BA204" s="21"/>
      <c r="BB204" s="143">
        <f>IF($AP204,AZ204/$AP204*100,0)</f>
        <v>0</v>
      </c>
      <c r="BC204" s="21"/>
      <c r="BD204" s="138">
        <v>403719</v>
      </c>
      <c r="BE204" s="21"/>
      <c r="BF204" s="138">
        <v>0</v>
      </c>
      <c r="BG204" s="21"/>
      <c r="BH204" s="10">
        <v>84</v>
      </c>
      <c r="BI204" s="21"/>
      <c r="BJ204" s="27">
        <v>17855</v>
      </c>
      <c r="BK204" s="21"/>
      <c r="BL204" s="137">
        <f>IF(E204,BJ204,0)</f>
        <v>17855</v>
      </c>
      <c r="BM204" s="21"/>
      <c r="BN204" s="137">
        <f>IF(K204,BJ204,0)</f>
        <v>17855</v>
      </c>
      <c r="BO204" s="21"/>
      <c r="BP204" s="137">
        <f>IF(Q204,BJ204,0)</f>
        <v>17855</v>
      </c>
      <c r="BQ204" s="21"/>
      <c r="BR204" s="137">
        <f>IF(W204,BJ204,0)</f>
        <v>17855</v>
      </c>
      <c r="BS204" s="21"/>
      <c r="BT204" s="137">
        <f>IF(AD204,BJ204,0)</f>
        <v>17855</v>
      </c>
      <c r="BU204" s="21"/>
      <c r="BV204" s="137">
        <f>IF(AJ204,BJ204,0)</f>
        <v>0</v>
      </c>
    </row>
    <row r="205" spans="1:74" ht="8.85" customHeight="1" x14ac:dyDescent="0.3">
      <c r="A205" s="10">
        <v>85</v>
      </c>
      <c r="B205" s="21"/>
      <c r="C205" s="10" t="s">
        <v>207</v>
      </c>
      <c r="D205" s="21"/>
      <c r="E205" s="138">
        <v>211435659</v>
      </c>
      <c r="F205" s="21"/>
      <c r="G205" s="135">
        <f>(E205/$BJ205)</f>
        <v>1557.9387613749402</v>
      </c>
      <c r="H205" s="21"/>
      <c r="I205" s="135">
        <f>IF(G$219,G205/G$219*100,0)</f>
        <v>96.991303378542582</v>
      </c>
      <c r="J205" s="21"/>
      <c r="K205" s="138">
        <v>11651865</v>
      </c>
      <c r="L205" s="21"/>
      <c r="M205" s="135">
        <f>(K205/$BJ205)</f>
        <v>85.855395497918437</v>
      </c>
      <c r="N205" s="21"/>
      <c r="O205" s="135">
        <f>IF(M$219,M205/M$219*100,0)</f>
        <v>96.170241060294785</v>
      </c>
      <c r="P205" s="21"/>
      <c r="Q205" s="138">
        <v>19395422</v>
      </c>
      <c r="R205" s="21"/>
      <c r="S205" s="135">
        <f>(Q205/$BJ205)</f>
        <v>142.91288361640201</v>
      </c>
      <c r="T205" s="21"/>
      <c r="U205" s="135">
        <f>IF(S$219,S205/S$219*100,0)</f>
        <v>125.48381214880473</v>
      </c>
      <c r="V205" s="21"/>
      <c r="W205" s="138">
        <v>22360975</v>
      </c>
      <c r="X205" s="21"/>
      <c r="Y205" s="135">
        <f>(W205/$BJ205)</f>
        <v>164.76421176730648</v>
      </c>
      <c r="Z205" s="21"/>
      <c r="AA205" s="135">
        <f>IF(Y$219,Y205/Y$219*100,0)</f>
        <v>82.718784584187759</v>
      </c>
      <c r="AB205" s="21"/>
      <c r="AC205" s="21"/>
      <c r="AD205" s="138">
        <v>10228619</v>
      </c>
      <c r="AE205" s="21"/>
      <c r="AF205" s="135">
        <f>(AD205/$BJ205)</f>
        <v>75.36837490328999</v>
      </c>
      <c r="AG205" s="21"/>
      <c r="AH205" s="135">
        <f>IF(AF$219,AF205/AF$219*100,0)</f>
        <v>91.596717412472586</v>
      </c>
      <c r="AI205" s="21"/>
      <c r="AJ205" s="138">
        <v>189171</v>
      </c>
      <c r="AK205" s="21"/>
      <c r="AL205" s="135">
        <f>(AJ205/$BJ205)</f>
        <v>1.3938842427145119</v>
      </c>
      <c r="AM205" s="21"/>
      <c r="AN205" s="135">
        <f>IF(AL$219,AL205/AL$219*100,0)</f>
        <v>164.91583868931673</v>
      </c>
      <c r="AO205" s="21"/>
      <c r="AP205" s="138">
        <f>(E205+K205+Q205+W205+AD205+AJ205)</f>
        <v>275261711</v>
      </c>
      <c r="AQ205" s="21"/>
      <c r="AR205" s="138">
        <v>150431255</v>
      </c>
      <c r="AS205" s="21"/>
      <c r="AT205" s="143">
        <f>IF($AP205,AR205/$AP205*100,0)</f>
        <v>54.650265179816458</v>
      </c>
      <c r="AU205" s="21"/>
      <c r="AV205" s="138">
        <v>15673200</v>
      </c>
      <c r="AW205" s="21"/>
      <c r="AX205" s="143">
        <f>IF($AP205,AV205/$AP205*100,0)</f>
        <v>5.6939266791086682</v>
      </c>
      <c r="AY205" s="21"/>
      <c r="AZ205" s="138">
        <v>1308659</v>
      </c>
      <c r="BA205" s="21"/>
      <c r="BB205" s="143">
        <f>IF($AP205,AZ205/$AP205*100,0)</f>
        <v>0.47542355064413594</v>
      </c>
      <c r="BC205" s="21"/>
      <c r="BD205" s="138">
        <v>5790933</v>
      </c>
      <c r="BE205" s="21"/>
      <c r="BF205" s="138">
        <v>0</v>
      </c>
      <c r="BG205" s="21"/>
      <c r="BH205" s="10">
        <v>85</v>
      </c>
      <c r="BI205" s="21"/>
      <c r="BJ205" s="27">
        <v>135715</v>
      </c>
      <c r="BK205" s="21"/>
      <c r="BL205" s="137">
        <f>IF(E205,BJ205,0)</f>
        <v>135715</v>
      </c>
      <c r="BM205" s="21"/>
      <c r="BN205" s="137">
        <f>IF(K205,BJ205,0)</f>
        <v>135715</v>
      </c>
      <c r="BO205" s="21"/>
      <c r="BP205" s="137">
        <f>IF(Q205,BJ205,0)</f>
        <v>135715</v>
      </c>
      <c r="BQ205" s="21"/>
      <c r="BR205" s="137">
        <f>IF(W205,BJ205,0)</f>
        <v>135715</v>
      </c>
      <c r="BS205" s="21"/>
      <c r="BT205" s="137">
        <f>IF(AD205,BJ205,0)</f>
        <v>135715</v>
      </c>
      <c r="BU205" s="21"/>
      <c r="BV205" s="137">
        <f>IF(AJ205,BJ205,0)</f>
        <v>135715</v>
      </c>
    </row>
    <row r="206" spans="1:74" ht="8.85" customHeight="1" x14ac:dyDescent="0.3">
      <c r="A206" s="21"/>
      <c r="B206" s="21"/>
      <c r="D206" s="21"/>
      <c r="E206" s="21"/>
      <c r="F206" s="21"/>
      <c r="G206" s="21"/>
      <c r="H206" s="21"/>
      <c r="I206" s="39"/>
      <c r="J206" s="21"/>
      <c r="K206" s="21"/>
      <c r="L206" s="21"/>
      <c r="M206" s="21"/>
      <c r="N206" s="21"/>
      <c r="O206" s="39"/>
      <c r="P206" s="21"/>
      <c r="Q206" s="21"/>
      <c r="R206" s="21"/>
      <c r="S206" s="21"/>
      <c r="T206" s="21"/>
      <c r="U206" s="39"/>
      <c r="V206" s="21"/>
      <c r="W206" s="21"/>
      <c r="X206" s="21"/>
      <c r="Y206" s="21"/>
      <c r="Z206" s="21"/>
      <c r="AA206" s="39"/>
      <c r="AB206" s="21"/>
      <c r="AC206" s="21"/>
      <c r="AD206" s="21"/>
      <c r="AE206" s="21"/>
      <c r="AF206" s="21"/>
      <c r="AG206" s="21"/>
      <c r="AH206" s="39"/>
      <c r="AI206" s="21"/>
      <c r="AJ206" s="21"/>
      <c r="AK206" s="21"/>
      <c r="AL206" s="21"/>
      <c r="AM206" s="21"/>
      <c r="AN206" s="39"/>
      <c r="AO206" s="21"/>
      <c r="AQ206" s="21"/>
      <c r="AR206" s="21"/>
      <c r="AS206" s="21"/>
      <c r="AT206" s="39"/>
      <c r="AU206" s="21"/>
      <c r="AV206" s="21"/>
      <c r="AW206" s="21"/>
      <c r="AX206" s="39"/>
      <c r="AY206" s="21"/>
      <c r="AZ206" s="21"/>
      <c r="BA206" s="21"/>
      <c r="BB206" s="39"/>
      <c r="BC206" s="21"/>
      <c r="BD206" s="21"/>
      <c r="BE206" s="21"/>
      <c r="BG206" s="21"/>
      <c r="BH206" s="21"/>
      <c r="BI206" s="21"/>
      <c r="BJ206" s="27"/>
      <c r="BK206" s="21"/>
      <c r="BL206" s="27"/>
      <c r="BM206" s="21"/>
      <c r="BN206" s="27"/>
      <c r="BO206" s="21"/>
      <c r="BP206" s="27"/>
      <c r="BQ206" s="21"/>
      <c r="BR206" s="27"/>
      <c r="BS206" s="21"/>
      <c r="BT206" s="27"/>
      <c r="BU206" s="21"/>
      <c r="BV206" s="27"/>
    </row>
    <row r="207" spans="1:74" ht="8.85" customHeight="1" x14ac:dyDescent="0.3">
      <c r="A207" s="10">
        <v>86</v>
      </c>
      <c r="B207" s="21"/>
      <c r="C207" s="10" t="s">
        <v>208</v>
      </c>
      <c r="D207" s="21"/>
      <c r="E207" s="138">
        <v>236343864</v>
      </c>
      <c r="F207" s="21"/>
      <c r="G207" s="135">
        <f>(E207/$BJ207)</f>
        <v>1558.0817593892768</v>
      </c>
      <c r="H207" s="21"/>
      <c r="I207" s="135">
        <f>IF(G$219,G207/G$219*100,0)</f>
        <v>97.000205887508216</v>
      </c>
      <c r="J207" s="21"/>
      <c r="K207" s="138">
        <v>13508505</v>
      </c>
      <c r="L207" s="21"/>
      <c r="M207" s="135">
        <f>(K207/$BJ207)</f>
        <v>89.05395249490735</v>
      </c>
      <c r="N207" s="21"/>
      <c r="O207" s="135">
        <f>IF(M$219,M207/M$219*100,0)</f>
        <v>99.753079339258548</v>
      </c>
      <c r="P207" s="21"/>
      <c r="Q207" s="138">
        <v>15400249</v>
      </c>
      <c r="R207" s="21"/>
      <c r="S207" s="135">
        <f>(Q207/$BJ207)</f>
        <v>101.52515343894416</v>
      </c>
      <c r="T207" s="21"/>
      <c r="U207" s="135">
        <f>IF(S$219,S207/S$219*100,0)</f>
        <v>89.143560469371934</v>
      </c>
      <c r="V207" s="21"/>
      <c r="W207" s="138">
        <v>22633360</v>
      </c>
      <c r="X207" s="21"/>
      <c r="Y207" s="135">
        <f>(W207/$BJ207)</f>
        <v>149.20897362366421</v>
      </c>
      <c r="Z207" s="21"/>
      <c r="AA207" s="135">
        <f>IF(Y$219,Y207/Y$219*100,0)</f>
        <v>74.909379984984611</v>
      </c>
      <c r="AB207" s="21"/>
      <c r="AC207" s="21"/>
      <c r="AD207" s="138">
        <v>29436164</v>
      </c>
      <c r="AE207" s="21"/>
      <c r="AF207" s="135">
        <f>(AD207/$BJ207)</f>
        <v>194.05602251976083</v>
      </c>
      <c r="AG207" s="21"/>
      <c r="AH207" s="135">
        <f>IF(AF$219,AF207/AF$219*100,0)</f>
        <v>235.84022714751458</v>
      </c>
      <c r="AI207" s="21"/>
      <c r="AJ207" s="138">
        <v>0</v>
      </c>
      <c r="AK207" s="21"/>
      <c r="AL207" s="135">
        <f>(AJ207/$BJ207)</f>
        <v>0</v>
      </c>
      <c r="AM207" s="21"/>
      <c r="AN207" s="135">
        <f>IF(AL$219,AL207/AL$219*100,0)</f>
        <v>0</v>
      </c>
      <c r="AO207" s="21"/>
      <c r="AP207" s="138">
        <f>(E207+K207+Q207+W207+AD207+AJ207)</f>
        <v>317322142</v>
      </c>
      <c r="AQ207" s="21"/>
      <c r="AR207" s="138">
        <v>173787902</v>
      </c>
      <c r="AS207" s="21"/>
      <c r="AT207" s="143">
        <f>IF($AP207,AR207/$AP207*100,0)</f>
        <v>54.767026626210026</v>
      </c>
      <c r="AU207" s="21"/>
      <c r="AV207" s="138">
        <v>9145311</v>
      </c>
      <c r="AW207" s="21"/>
      <c r="AX207" s="143">
        <f>IF($AP207,AV207/$AP207*100,0)</f>
        <v>2.8820273751965284</v>
      </c>
      <c r="AY207" s="21"/>
      <c r="AZ207" s="138">
        <v>10952896</v>
      </c>
      <c r="BA207" s="21"/>
      <c r="BB207" s="143">
        <f>IF($AP207,AZ207/$AP207*100,0)</f>
        <v>3.4516645863306947</v>
      </c>
      <c r="BC207" s="21"/>
      <c r="BD207" s="138">
        <v>5982434</v>
      </c>
      <c r="BE207" s="21"/>
      <c r="BF207" s="138">
        <v>4290</v>
      </c>
      <c r="BG207" s="21"/>
      <c r="BH207" s="10">
        <v>86</v>
      </c>
      <c r="BI207" s="21"/>
      <c r="BJ207" s="27">
        <v>151689</v>
      </c>
      <c r="BK207" s="21"/>
      <c r="BL207" s="137">
        <f>IF(E207,BJ207,0)</f>
        <v>151689</v>
      </c>
      <c r="BM207" s="21"/>
      <c r="BN207" s="137">
        <f>IF(K207,BJ207,0)</f>
        <v>151689</v>
      </c>
      <c r="BO207" s="21"/>
      <c r="BP207" s="137">
        <f>IF(Q207,BJ207,0)</f>
        <v>151689</v>
      </c>
      <c r="BQ207" s="21"/>
      <c r="BR207" s="137">
        <f>IF(W207,BJ207,0)</f>
        <v>151689</v>
      </c>
      <c r="BS207" s="21"/>
      <c r="BT207" s="137">
        <f>IF(AD207,BJ207,0)</f>
        <v>151689</v>
      </c>
      <c r="BU207" s="21"/>
      <c r="BV207" s="137">
        <f>IF(AJ207,BJ207,0)</f>
        <v>0</v>
      </c>
    </row>
    <row r="208" spans="1:74" ht="8.85" customHeight="1" x14ac:dyDescent="0.3">
      <c r="A208" s="10">
        <v>87</v>
      </c>
      <c r="B208" s="21"/>
      <c r="C208" s="10" t="s">
        <v>209</v>
      </c>
      <c r="D208" s="21"/>
      <c r="E208" s="138">
        <v>11224703</v>
      </c>
      <c r="F208" s="21"/>
      <c r="G208" s="135">
        <f>(E208/$BJ208)</f>
        <v>1710.8219783569577</v>
      </c>
      <c r="H208" s="21"/>
      <c r="I208" s="135">
        <f>IF(G$219,G208/G$219*100,0)</f>
        <v>106.50922721959513</v>
      </c>
      <c r="J208" s="21"/>
      <c r="K208" s="138">
        <v>943802</v>
      </c>
      <c r="L208" s="21"/>
      <c r="M208" s="135">
        <f>(K208/$BJ208)</f>
        <v>143.85032769394908</v>
      </c>
      <c r="N208" s="21"/>
      <c r="O208" s="135">
        <f>IF(M$219,M208/M$219*100,0)</f>
        <v>161.13280488312338</v>
      </c>
      <c r="P208" s="21"/>
      <c r="Q208" s="138">
        <v>1236101</v>
      </c>
      <c r="R208" s="21"/>
      <c r="S208" s="135">
        <f>(Q208/$BJ208)</f>
        <v>188.40131077579636</v>
      </c>
      <c r="T208" s="21"/>
      <c r="U208" s="135">
        <f>IF(S$219,S208/S$219*100,0)</f>
        <v>165.42465655815312</v>
      </c>
      <c r="V208" s="21"/>
      <c r="W208" s="138">
        <v>1966227</v>
      </c>
      <c r="X208" s="21"/>
      <c r="Y208" s="135">
        <f>(W208/$BJ208)</f>
        <v>299.68404206675814</v>
      </c>
      <c r="Z208" s="21"/>
      <c r="AA208" s="135">
        <f>IF(Y$219,Y208/Y$219*100,0)</f>
        <v>150.45439451407441</v>
      </c>
      <c r="AB208" s="21"/>
      <c r="AC208" s="21"/>
      <c r="AD208" s="138">
        <v>425233</v>
      </c>
      <c r="AE208" s="21"/>
      <c r="AF208" s="135">
        <f>(AD208/$BJ208)</f>
        <v>64.812223746380127</v>
      </c>
      <c r="AG208" s="21"/>
      <c r="AH208" s="135">
        <f>IF(AF$219,AF208/AF$219*100,0)</f>
        <v>78.767612423496487</v>
      </c>
      <c r="AI208" s="21"/>
      <c r="AJ208" s="138">
        <v>1313</v>
      </c>
      <c r="AK208" s="21"/>
      <c r="AL208" s="135">
        <f>(AJ208/$BJ208)</f>
        <v>0.20012193263222069</v>
      </c>
      <c r="AM208" s="21"/>
      <c r="AN208" s="135">
        <f>IF(AL$219,AL208/AL$219*100,0)</f>
        <v>23.677200264419067</v>
      </c>
      <c r="AO208" s="21"/>
      <c r="AP208" s="138">
        <f>(E208+K208+Q208+W208+AD208+AJ208)</f>
        <v>15797379</v>
      </c>
      <c r="AQ208" s="21"/>
      <c r="AR208" s="138">
        <v>2421548</v>
      </c>
      <c r="AS208" s="21"/>
      <c r="AT208" s="143">
        <f>IF($AP208,AR208/$AP208*100,0)</f>
        <v>15.328795998374162</v>
      </c>
      <c r="AU208" s="21"/>
      <c r="AV208" s="138">
        <v>882543</v>
      </c>
      <c r="AW208" s="21"/>
      <c r="AX208" s="143">
        <f>IF($AP208,AV208/$AP208*100,0)</f>
        <v>5.5866419359819117</v>
      </c>
      <c r="AY208" s="21"/>
      <c r="AZ208" s="138">
        <v>69622</v>
      </c>
      <c r="BA208" s="21"/>
      <c r="BB208" s="143">
        <f>IF($AP208,AZ208/$AP208*100,0)</f>
        <v>0.4407186787124624</v>
      </c>
      <c r="BC208" s="21"/>
      <c r="BD208" s="138">
        <v>104266</v>
      </c>
      <c r="BE208" s="21"/>
      <c r="BF208" s="138">
        <v>0</v>
      </c>
      <c r="BG208" s="21"/>
      <c r="BH208" s="10">
        <v>87</v>
      </c>
      <c r="BI208" s="21"/>
      <c r="BJ208" s="27">
        <v>6561</v>
      </c>
      <c r="BK208" s="21"/>
      <c r="BL208" s="137">
        <f>IF(E208,BJ208,0)</f>
        <v>6561</v>
      </c>
      <c r="BM208" s="21"/>
      <c r="BN208" s="137">
        <f>IF(K208,BJ208,0)</f>
        <v>6561</v>
      </c>
      <c r="BO208" s="21"/>
      <c r="BP208" s="137">
        <f>IF(Q208,BJ208,0)</f>
        <v>6561</v>
      </c>
      <c r="BQ208" s="21"/>
      <c r="BR208" s="137">
        <f>IF(W208,BJ208,0)</f>
        <v>6561</v>
      </c>
      <c r="BS208" s="21"/>
      <c r="BT208" s="137">
        <f>IF(AD208,BJ208,0)</f>
        <v>6561</v>
      </c>
      <c r="BU208" s="21"/>
      <c r="BV208" s="137">
        <f>IF(AJ208,BJ208,0)</f>
        <v>6561</v>
      </c>
    </row>
    <row r="209" spans="1:74" ht="8.85" customHeight="1" x14ac:dyDescent="0.3">
      <c r="A209" s="10">
        <v>88</v>
      </c>
      <c r="B209" s="21"/>
      <c r="C209" s="10" t="s">
        <v>210</v>
      </c>
      <c r="D209" s="21"/>
      <c r="E209" s="138">
        <v>12948785</v>
      </c>
      <c r="F209" s="21"/>
      <c r="G209" s="135">
        <f>(E209/$BJ209)</f>
        <v>1130.9970303083239</v>
      </c>
      <c r="H209" s="21"/>
      <c r="I209" s="135">
        <f>IF(G$219,G209/G$219*100,0)</f>
        <v>70.411545566819129</v>
      </c>
      <c r="J209" s="21"/>
      <c r="K209" s="138">
        <v>1454690</v>
      </c>
      <c r="L209" s="21"/>
      <c r="M209" s="135">
        <f>(K209/$BJ209)</f>
        <v>127.05825836317582</v>
      </c>
      <c r="N209" s="21"/>
      <c r="O209" s="135">
        <f>IF(M$219,M209/M$219*100,0)</f>
        <v>142.32330146081605</v>
      </c>
      <c r="P209" s="21"/>
      <c r="Q209" s="138">
        <v>1736091</v>
      </c>
      <c r="R209" s="21"/>
      <c r="S209" s="135">
        <f>(Q209/$BJ209)</f>
        <v>151.63691152065684</v>
      </c>
      <c r="T209" s="21"/>
      <c r="U209" s="135">
        <f>IF(S$219,S209/S$219*100,0)</f>
        <v>133.14389324867838</v>
      </c>
      <c r="V209" s="21"/>
      <c r="W209" s="138">
        <v>1898615</v>
      </c>
      <c r="X209" s="21"/>
      <c r="Y209" s="135">
        <f>(W209/$BJ209)</f>
        <v>165.83238710804437</v>
      </c>
      <c r="Z209" s="21"/>
      <c r="AA209" s="135">
        <f>IF(Y$219,Y209/Y$219*100,0)</f>
        <v>83.255054960872641</v>
      </c>
      <c r="AB209" s="21"/>
      <c r="AC209" s="21"/>
      <c r="AD209" s="138">
        <v>843430</v>
      </c>
      <c r="AE209" s="21"/>
      <c r="AF209" s="135">
        <f>(AD209/$BJ209)</f>
        <v>73.668442658747495</v>
      </c>
      <c r="AG209" s="21"/>
      <c r="AH209" s="135">
        <f>IF(AF$219,AF209/AF$219*100,0)</f>
        <v>89.530755215151643</v>
      </c>
      <c r="AI209" s="21"/>
      <c r="AJ209" s="138">
        <v>2995</v>
      </c>
      <c r="AK209" s="21"/>
      <c r="AL209" s="135">
        <f>(AJ209/$BJ209)</f>
        <v>0.26159489911782691</v>
      </c>
      <c r="AM209" s="21"/>
      <c r="AN209" s="135">
        <f>IF(AL$219,AL209/AL$219*100,0)</f>
        <v>30.950304812147561</v>
      </c>
      <c r="AO209" s="21"/>
      <c r="AP209" s="138">
        <f>(E209+K209+Q209+W209+AD209+AJ209)</f>
        <v>18884606</v>
      </c>
      <c r="AQ209" s="21"/>
      <c r="AR209" s="138">
        <v>8895796</v>
      </c>
      <c r="AS209" s="21"/>
      <c r="AT209" s="143">
        <f>IF($AP209,AR209/$AP209*100,0)</f>
        <v>47.106071474300286</v>
      </c>
      <c r="AU209" s="21"/>
      <c r="AV209" s="138">
        <v>1487195</v>
      </c>
      <c r="AW209" s="21"/>
      <c r="AX209" s="143">
        <f>IF($AP209,AV209/$AP209*100,0)</f>
        <v>7.8751709196368731</v>
      </c>
      <c r="AY209" s="21"/>
      <c r="AZ209" s="138">
        <v>82692</v>
      </c>
      <c r="BA209" s="21"/>
      <c r="BB209" s="143">
        <f>IF($AP209,AZ209/$AP209*100,0)</f>
        <v>0.43788046200169595</v>
      </c>
      <c r="BC209" s="21"/>
      <c r="BD209" s="138">
        <v>112591</v>
      </c>
      <c r="BE209" s="21"/>
      <c r="BF209" s="138">
        <v>0</v>
      </c>
      <c r="BG209" s="21"/>
      <c r="BH209" s="10">
        <v>88</v>
      </c>
      <c r="BI209" s="21"/>
      <c r="BJ209" s="27">
        <v>11449</v>
      </c>
      <c r="BK209" s="21"/>
      <c r="BL209" s="137">
        <f>IF(E209,BJ209,0)</f>
        <v>11449</v>
      </c>
      <c r="BM209" s="21"/>
      <c r="BN209" s="137">
        <f>IF(K209,BJ209,0)</f>
        <v>11449</v>
      </c>
      <c r="BO209" s="21"/>
      <c r="BP209" s="137">
        <f>IF(Q209,BJ209,0)</f>
        <v>11449</v>
      </c>
      <c r="BQ209" s="21"/>
      <c r="BR209" s="137">
        <f>IF(W209,BJ209,0)</f>
        <v>11449</v>
      </c>
      <c r="BS209" s="21"/>
      <c r="BT209" s="137">
        <f>IF(AD209,BJ209,0)</f>
        <v>11449</v>
      </c>
      <c r="BU209" s="21"/>
      <c r="BV209" s="137">
        <f>IF(AJ209,BJ209,0)</f>
        <v>11449</v>
      </c>
    </row>
    <row r="210" spans="1:74" ht="8.85" customHeight="1" x14ac:dyDescent="0.3">
      <c r="A210" s="10">
        <v>89</v>
      </c>
      <c r="B210" s="21"/>
      <c r="C210" s="10" t="s">
        <v>211</v>
      </c>
      <c r="D210" s="21"/>
      <c r="E210" s="138">
        <v>40955556</v>
      </c>
      <c r="F210" s="21"/>
      <c r="G210" s="135">
        <f>(E210/$BJ210)</f>
        <v>990.89219007064742</v>
      </c>
      <c r="H210" s="21"/>
      <c r="I210" s="135">
        <f>IF(G$219,G210/G$219*100,0)</f>
        <v>61.689154545299161</v>
      </c>
      <c r="J210" s="21"/>
      <c r="K210" s="138">
        <v>3420640</v>
      </c>
      <c r="L210" s="21"/>
      <c r="M210" s="135">
        <f>(K210/$BJ210)</f>
        <v>82.760089035130164</v>
      </c>
      <c r="N210" s="21"/>
      <c r="O210" s="135">
        <f>IF(M$219,M210/M$219*100,0)</f>
        <v>92.703058049192649</v>
      </c>
      <c r="P210" s="21"/>
      <c r="Q210" s="138">
        <v>3241294</v>
      </c>
      <c r="R210" s="21"/>
      <c r="S210" s="135">
        <f>(Q210/$BJ210)</f>
        <v>78.420932933320429</v>
      </c>
      <c r="T210" s="21"/>
      <c r="U210" s="135">
        <f>IF(S$219,S210/S$219*100,0)</f>
        <v>68.857036312780707</v>
      </c>
      <c r="V210" s="21"/>
      <c r="W210" s="138">
        <v>5479820</v>
      </c>
      <c r="X210" s="21"/>
      <c r="Y210" s="135">
        <f>(W210/$BJ210)</f>
        <v>132.58056711506822</v>
      </c>
      <c r="Z210" s="21"/>
      <c r="AA210" s="135">
        <f>IF(Y$219,Y210/Y$219*100,0)</f>
        <v>66.561198294257835</v>
      </c>
      <c r="AB210" s="21"/>
      <c r="AC210" s="21"/>
      <c r="AD210" s="138">
        <v>3118785</v>
      </c>
      <c r="AE210" s="21"/>
      <c r="AF210" s="135">
        <f>(AD210/$BJ210)</f>
        <v>75.45690990031936</v>
      </c>
      <c r="AG210" s="21"/>
      <c r="AH210" s="135">
        <f>IF(AF$219,AF210/AF$219*100,0)</f>
        <v>91.704315793284422</v>
      </c>
      <c r="AI210" s="21"/>
      <c r="AJ210" s="138">
        <v>60000</v>
      </c>
      <c r="AK210" s="21"/>
      <c r="AL210" s="135">
        <f>(AJ210/$BJ210)</f>
        <v>1.4516597309590631</v>
      </c>
      <c r="AM210" s="21"/>
      <c r="AN210" s="135">
        <f>IF(AL$219,AL210/AL$219*100,0)</f>
        <v>171.75148027816164</v>
      </c>
      <c r="AO210" s="21"/>
      <c r="AP210" s="138">
        <f>(E210+K210+Q210+W210+AD210+AJ210)</f>
        <v>56276095</v>
      </c>
      <c r="AQ210" s="21"/>
      <c r="AR210" s="138">
        <v>40212415</v>
      </c>
      <c r="AS210" s="21"/>
      <c r="AT210" s="143">
        <f>IF($AP210,AR210/$AP210*100,0)</f>
        <v>71.455588736212064</v>
      </c>
      <c r="AU210" s="21"/>
      <c r="AV210" s="138">
        <v>6474212</v>
      </c>
      <c r="AW210" s="21"/>
      <c r="AX210" s="143">
        <f>IF($AP210,AV210/$AP210*100,0)</f>
        <v>11.504373215661108</v>
      </c>
      <c r="AY210" s="21"/>
      <c r="AZ210" s="138">
        <v>0</v>
      </c>
      <c r="BA210" s="21"/>
      <c r="BB210" s="143">
        <f>IF($AP210,AZ210/$AP210*100,0)</f>
        <v>0</v>
      </c>
      <c r="BC210" s="21"/>
      <c r="BD210" s="138">
        <v>931696</v>
      </c>
      <c r="BE210" s="21"/>
      <c r="BF210" s="138">
        <v>0</v>
      </c>
      <c r="BG210" s="21"/>
      <c r="BH210" s="10">
        <v>89</v>
      </c>
      <c r="BI210" s="21"/>
      <c r="BJ210" s="27">
        <v>41332</v>
      </c>
      <c r="BK210" s="21"/>
      <c r="BL210" s="137">
        <f>IF(E210,BJ210,0)</f>
        <v>41332</v>
      </c>
      <c r="BM210" s="21"/>
      <c r="BN210" s="137">
        <f>IF(K210,BJ210,0)</f>
        <v>41332</v>
      </c>
      <c r="BO210" s="21"/>
      <c r="BP210" s="137">
        <f>IF(Q210,BJ210,0)</f>
        <v>41332</v>
      </c>
      <c r="BQ210" s="21"/>
      <c r="BR210" s="137">
        <f>IF(W210,BJ210,0)</f>
        <v>41332</v>
      </c>
      <c r="BS210" s="21"/>
      <c r="BT210" s="137">
        <f>IF(AD210,BJ210,0)</f>
        <v>41332</v>
      </c>
      <c r="BU210" s="21"/>
      <c r="BV210" s="137">
        <f>IF(AJ210,BJ210,0)</f>
        <v>41332</v>
      </c>
    </row>
    <row r="211" spans="1:74" ht="8.85" customHeight="1" x14ac:dyDescent="0.3">
      <c r="A211" s="10">
        <v>90</v>
      </c>
      <c r="B211" s="21"/>
      <c r="C211" s="10" t="s">
        <v>212</v>
      </c>
      <c r="D211" s="21"/>
      <c r="E211" s="145">
        <v>46050125</v>
      </c>
      <c r="F211" s="21"/>
      <c r="G211" s="135">
        <f>(E211/$BJ211)</f>
        <v>1153.0980819310898</v>
      </c>
      <c r="H211" s="21"/>
      <c r="I211" s="135">
        <f>IF(G$219,G211/G$219*100,0)</f>
        <v>71.787472436394353</v>
      </c>
      <c r="J211" s="21"/>
      <c r="K211" s="145">
        <v>2266695</v>
      </c>
      <c r="L211" s="21"/>
      <c r="M211" s="135">
        <f>(K211/$BJ211)</f>
        <v>56.75818810096154</v>
      </c>
      <c r="N211" s="21"/>
      <c r="O211" s="135">
        <f>IF(M$219,M211/M$219*100,0)</f>
        <v>63.577234723091649</v>
      </c>
      <c r="P211" s="21"/>
      <c r="Q211" s="145">
        <v>2412357</v>
      </c>
      <c r="R211" s="21"/>
      <c r="S211" s="135">
        <f>(Q211/$BJ211)</f>
        <v>60.405573918269234</v>
      </c>
      <c r="T211" s="21"/>
      <c r="U211" s="135">
        <f>IF(S$219,S211/S$219*100,0)</f>
        <v>53.038756888052141</v>
      </c>
      <c r="V211" s="21"/>
      <c r="W211" s="145">
        <v>6199278</v>
      </c>
      <c r="X211" s="21"/>
      <c r="Y211" s="135">
        <f>(W211/$BJ211)</f>
        <v>155.23031850961539</v>
      </c>
      <c r="Z211" s="21"/>
      <c r="AA211" s="135">
        <f>IF(Y$219,Y211/Y$219*100,0)</f>
        <v>77.932356426200641</v>
      </c>
      <c r="AB211" s="21"/>
      <c r="AC211" s="21"/>
      <c r="AD211" s="145">
        <v>2656541</v>
      </c>
      <c r="AE211" s="21"/>
      <c r="AF211" s="135">
        <f>(AD211/$BJ211)</f>
        <v>66.519956931089737</v>
      </c>
      <c r="AG211" s="21"/>
      <c r="AH211" s="135">
        <f>IF(AF$219,AF211/AF$219*100,0)</f>
        <v>80.84305526190802</v>
      </c>
      <c r="AI211" s="21"/>
      <c r="AJ211" s="145">
        <v>41583</v>
      </c>
      <c r="AK211" s="21"/>
      <c r="AL211" s="135">
        <f>(AJ211/$BJ211)</f>
        <v>1.0412409855769231</v>
      </c>
      <c r="AM211" s="21"/>
      <c r="AN211" s="135">
        <f>IF(AL$219,AL211/AL$219*100,0)</f>
        <v>123.19325030871966</v>
      </c>
      <c r="AO211" s="21"/>
      <c r="AP211" s="145">
        <f>(E211+K211+Q211+W211+AD211+AJ211)</f>
        <v>59626579</v>
      </c>
      <c r="AQ211" s="21"/>
      <c r="AR211" s="145">
        <v>30532483</v>
      </c>
      <c r="AS211" s="21"/>
      <c r="AT211" s="143">
        <f>IF($AP211,AR211/$AP211*100,0)</f>
        <v>51.206162607450608</v>
      </c>
      <c r="AU211" s="21"/>
      <c r="AV211" s="145">
        <v>4606358</v>
      </c>
      <c r="AW211" s="21"/>
      <c r="AX211" s="143">
        <f>IF($AP211,AV211/$AP211*100,0)</f>
        <v>7.7253434244483481</v>
      </c>
      <c r="AY211" s="21"/>
      <c r="AZ211" s="145">
        <v>0</v>
      </c>
      <c r="BA211" s="21"/>
      <c r="BB211" s="143">
        <f>IF($AP211,AZ211/$AP211*100,0)</f>
        <v>0</v>
      </c>
      <c r="BC211" s="21"/>
      <c r="BD211" s="145">
        <v>1419098</v>
      </c>
      <c r="BE211" s="21"/>
      <c r="BF211" s="138">
        <v>0</v>
      </c>
      <c r="BG211" s="21"/>
      <c r="BH211" s="10">
        <v>90</v>
      </c>
      <c r="BI211" s="21"/>
      <c r="BJ211" s="27">
        <v>39936</v>
      </c>
      <c r="BK211" s="21"/>
      <c r="BL211" s="137">
        <f>IF(E211,BJ211,0)</f>
        <v>39936</v>
      </c>
      <c r="BM211" s="21"/>
      <c r="BN211" s="137">
        <f>IF(K211,BJ211,0)</f>
        <v>39936</v>
      </c>
      <c r="BO211" s="21"/>
      <c r="BP211" s="137">
        <f>IF(Q211,BJ211,0)</f>
        <v>39936</v>
      </c>
      <c r="BQ211" s="21"/>
      <c r="BR211" s="137">
        <f>IF(W211,BJ211,0)</f>
        <v>39936</v>
      </c>
      <c r="BS211" s="21"/>
      <c r="BT211" s="137">
        <f>IF(AD211,BJ211,0)</f>
        <v>39936</v>
      </c>
      <c r="BU211" s="21"/>
      <c r="BV211" s="137">
        <f>IF(AJ211,BJ211,0)</f>
        <v>39936</v>
      </c>
    </row>
    <row r="212" spans="1:74"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131"/>
      <c r="AQ212" s="21"/>
      <c r="AR212" s="21"/>
      <c r="AS212" s="21"/>
      <c r="AT212" s="21"/>
      <c r="AU212" s="21"/>
      <c r="AV212" s="21"/>
      <c r="AW212" s="21"/>
      <c r="AX212" s="21"/>
      <c r="AY212" s="21"/>
      <c r="AZ212" s="21"/>
      <c r="BA212" s="21"/>
      <c r="BB212" s="21"/>
      <c r="BC212" s="21"/>
      <c r="BD212" s="21"/>
      <c r="BE212" s="21"/>
      <c r="BF212" s="131"/>
      <c r="BG212" s="21"/>
      <c r="BH212" s="21"/>
      <c r="BI212" s="21"/>
      <c r="BJ212" s="27"/>
      <c r="BK212" s="21"/>
      <c r="BL212" s="27"/>
      <c r="BM212" s="21"/>
      <c r="BN212" s="27"/>
      <c r="BO212" s="21"/>
      <c r="BP212" s="27"/>
      <c r="BQ212" s="21"/>
      <c r="BR212" s="27"/>
      <c r="BS212" s="21"/>
      <c r="BT212" s="27"/>
      <c r="BU212" s="21"/>
      <c r="BV212" s="27"/>
    </row>
    <row r="213" spans="1:74" ht="8.85" customHeight="1" x14ac:dyDescent="0.3">
      <c r="A213" s="10">
        <v>91</v>
      </c>
      <c r="B213" s="21"/>
      <c r="C213" s="10" t="s">
        <v>213</v>
      </c>
      <c r="D213" s="21"/>
      <c r="E213" s="138">
        <v>61278764</v>
      </c>
      <c r="F213" s="21"/>
      <c r="G213" s="135">
        <f>(E213/$BJ213)</f>
        <v>1147.1771907819607</v>
      </c>
      <c r="H213" s="21"/>
      <c r="I213" s="135">
        <f>IF(G$219,G213/G$219*100,0)</f>
        <v>71.418860419058262</v>
      </c>
      <c r="J213" s="21"/>
      <c r="K213" s="138">
        <v>3253086</v>
      </c>
      <c r="L213" s="21"/>
      <c r="M213" s="135">
        <f>(K213/$BJ213)</f>
        <v>60.899825898122323</v>
      </c>
      <c r="N213" s="21"/>
      <c r="O213" s="135">
        <f>IF(M$219,M213/M$219*100,0)</f>
        <v>68.216457488619966</v>
      </c>
      <c r="P213" s="21"/>
      <c r="Q213" s="138">
        <v>4855444</v>
      </c>
      <c r="R213" s="21"/>
      <c r="S213" s="135">
        <f>(Q213/$BJ213)</f>
        <v>90.896980362057022</v>
      </c>
      <c r="T213" s="21"/>
      <c r="U213" s="135">
        <f>IF(S$219,S213/S$219*100,0)</f>
        <v>79.811555963432298</v>
      </c>
      <c r="V213" s="21"/>
      <c r="W213" s="138">
        <v>7045082</v>
      </c>
      <c r="X213" s="21"/>
      <c r="Y213" s="135">
        <f>(W213/$BJ213)</f>
        <v>131.88838759196511</v>
      </c>
      <c r="Z213" s="21"/>
      <c r="AA213" s="135">
        <f>IF(Y$219,Y213/Y$219*100,0)</f>
        <v>66.213694135126403</v>
      </c>
      <c r="AB213" s="21"/>
      <c r="AC213" s="21"/>
      <c r="AD213" s="138">
        <v>3691753</v>
      </c>
      <c r="AE213" s="21"/>
      <c r="AF213" s="135">
        <f>(AD213/$BJ213)</f>
        <v>69.111949379411044</v>
      </c>
      <c r="AG213" s="21"/>
      <c r="AH213" s="135">
        <f>IF(AF$219,AF213/AF$219*100,0)</f>
        <v>83.993156350445432</v>
      </c>
      <c r="AI213" s="21"/>
      <c r="AJ213" s="138">
        <v>217414</v>
      </c>
      <c r="AK213" s="21"/>
      <c r="AL213" s="135">
        <f>(AJ213/$BJ213)</f>
        <v>4.0701274875039779</v>
      </c>
      <c r="AM213" s="21"/>
      <c r="AN213" s="135">
        <f>IF(AL$219,AL213/AL$219*100,0)</f>
        <v>481.55253327706743</v>
      </c>
      <c r="AO213" s="21"/>
      <c r="AP213" s="138">
        <f>(E213+K213+Q213+W213+AD213+AJ213)</f>
        <v>80341543</v>
      </c>
      <c r="AQ213" s="21"/>
      <c r="AR213" s="138">
        <v>44293776</v>
      </c>
      <c r="AS213" s="21"/>
      <c r="AT213" s="143">
        <f>IF($AP213,AR213/$AP213*100,0)</f>
        <v>55.1318462977491</v>
      </c>
      <c r="AU213" s="21"/>
      <c r="AV213" s="138">
        <v>7247765</v>
      </c>
      <c r="AW213" s="21"/>
      <c r="AX213" s="143">
        <f>IF($AP213,AV213/$AP213*100,0)</f>
        <v>9.0211921869611089</v>
      </c>
      <c r="AY213" s="21"/>
      <c r="AZ213" s="138">
        <v>0</v>
      </c>
      <c r="BA213" s="21"/>
      <c r="BB213" s="143">
        <f>IF($AP213,AZ213/$AP213*100,0)</f>
        <v>0</v>
      </c>
      <c r="BC213" s="21"/>
      <c r="BD213" s="138">
        <v>2207258</v>
      </c>
      <c r="BE213" s="21"/>
      <c r="BF213" s="138">
        <v>0</v>
      </c>
      <c r="BG213" s="21"/>
      <c r="BH213" s="10">
        <v>91</v>
      </c>
      <c r="BI213" s="21"/>
      <c r="BJ213" s="27">
        <v>53417</v>
      </c>
      <c r="BK213" s="21"/>
      <c r="BL213" s="137">
        <f>IF(E213,BJ213,0)</f>
        <v>53417</v>
      </c>
      <c r="BM213" s="21"/>
      <c r="BN213" s="137">
        <f>IF(K213,BJ213,0)</f>
        <v>53417</v>
      </c>
      <c r="BO213" s="21"/>
      <c r="BP213" s="137">
        <f>IF(Q213,BJ213,0)</f>
        <v>53417</v>
      </c>
      <c r="BQ213" s="21"/>
      <c r="BR213" s="137">
        <f>IF(W213,BJ213,0)</f>
        <v>53417</v>
      </c>
      <c r="BS213" s="21"/>
      <c r="BT213" s="137">
        <f>IF(AD213,BJ213,0)</f>
        <v>53417</v>
      </c>
      <c r="BU213" s="21"/>
      <c r="BV213" s="137">
        <f>IF(AJ213,BJ213,0)</f>
        <v>53417</v>
      </c>
    </row>
    <row r="214" spans="1:74" ht="8.85" customHeight="1" x14ac:dyDescent="0.3">
      <c r="A214" s="10">
        <v>92</v>
      </c>
      <c r="B214" s="21"/>
      <c r="C214" s="10" t="s">
        <v>214</v>
      </c>
      <c r="D214" s="21"/>
      <c r="E214" s="138">
        <v>16048775</v>
      </c>
      <c r="F214" s="21"/>
      <c r="G214" s="135">
        <f>(E214/$BJ214)</f>
        <v>896.83012014529197</v>
      </c>
      <c r="H214" s="21"/>
      <c r="I214" s="135">
        <f>IF(G$219,G214/G$219*100,0)</f>
        <v>55.833210148298441</v>
      </c>
      <c r="J214" s="21"/>
      <c r="K214" s="138">
        <v>1385020</v>
      </c>
      <c r="L214" s="21"/>
      <c r="M214" s="135">
        <f>(K214/$BJ214)</f>
        <v>77.397038278848839</v>
      </c>
      <c r="N214" s="21"/>
      <c r="O214" s="135">
        <f>IF(M$219,M214/M$219*100,0)</f>
        <v>86.695679234396138</v>
      </c>
      <c r="P214" s="21"/>
      <c r="Q214" s="138">
        <v>2098637</v>
      </c>
      <c r="R214" s="21"/>
      <c r="S214" s="135">
        <f>(Q214/$BJ214)</f>
        <v>117.27504889633975</v>
      </c>
      <c r="T214" s="21"/>
      <c r="U214" s="135">
        <f>IF(S$219,S214/S$219*100,0)</f>
        <v>102.9726630172147</v>
      </c>
      <c r="V214" s="21"/>
      <c r="W214" s="138">
        <v>3182936</v>
      </c>
      <c r="X214" s="21"/>
      <c r="Y214" s="135">
        <f>(W214/$BJ214)</f>
        <v>177.86733724504052</v>
      </c>
      <c r="Z214" s="21"/>
      <c r="AA214" s="135">
        <f>IF(Y$219,Y214/Y$219*100,0)</f>
        <v>89.297122210704629</v>
      </c>
      <c r="AB214" s="21"/>
      <c r="AC214" s="21"/>
      <c r="AD214" s="138">
        <v>1236357</v>
      </c>
      <c r="AE214" s="21"/>
      <c r="AF214" s="135">
        <f>(AD214/$BJ214)</f>
        <v>69.089522212908633</v>
      </c>
      <c r="AG214" s="21"/>
      <c r="AH214" s="135">
        <f>IF(AF$219,AF214/AF$219*100,0)</f>
        <v>83.965900159302663</v>
      </c>
      <c r="AI214" s="21"/>
      <c r="AJ214" s="138">
        <v>10924</v>
      </c>
      <c r="AK214" s="21"/>
      <c r="AL214" s="135">
        <f>(AJ214/$BJ214)</f>
        <v>0.61044984632578936</v>
      </c>
      <c r="AM214" s="21"/>
      <c r="AN214" s="135">
        <f>IF(AL$219,AL214/AL$219*100,0)</f>
        <v>72.224683585293491</v>
      </c>
      <c r="AO214" s="21"/>
      <c r="AP214" s="138">
        <f>(E214+K214+Q214+W214+AD214+AJ214)</f>
        <v>23962649</v>
      </c>
      <c r="AQ214" s="21"/>
      <c r="AR214" s="138">
        <v>12648002</v>
      </c>
      <c r="AS214" s="21"/>
      <c r="AT214" s="143">
        <f>IF($AP214,AR214/$AP214*100,0)</f>
        <v>52.782152757819055</v>
      </c>
      <c r="AU214" s="21"/>
      <c r="AV214" s="138">
        <v>2464349</v>
      </c>
      <c r="AW214" s="21"/>
      <c r="AX214" s="143">
        <f>IF($AP214,AV214/$AP214*100,0)</f>
        <v>10.284125932821533</v>
      </c>
      <c r="AY214" s="21"/>
      <c r="AZ214" s="138">
        <v>0</v>
      </c>
      <c r="BA214" s="21"/>
      <c r="BB214" s="143">
        <f>IF($AP214,AZ214/$AP214*100,0)</f>
        <v>0</v>
      </c>
      <c r="BC214" s="21"/>
      <c r="BD214" s="138">
        <v>110040</v>
      </c>
      <c r="BE214" s="21"/>
      <c r="BF214" s="138">
        <v>10798</v>
      </c>
      <c r="BG214" s="21"/>
      <c r="BH214" s="10">
        <v>92</v>
      </c>
      <c r="BI214" s="21"/>
      <c r="BJ214" s="27">
        <v>17895</v>
      </c>
      <c r="BK214" s="21"/>
      <c r="BL214" s="137">
        <f>IF(E214,BJ214,0)</f>
        <v>17895</v>
      </c>
      <c r="BM214" s="21"/>
      <c r="BN214" s="137">
        <f>IF(K214,BJ214,0)</f>
        <v>17895</v>
      </c>
      <c r="BO214" s="21"/>
      <c r="BP214" s="137">
        <f>IF(Q214,BJ214,0)</f>
        <v>17895</v>
      </c>
      <c r="BQ214" s="21"/>
      <c r="BR214" s="137">
        <f>IF(W214,BJ214,0)</f>
        <v>17895</v>
      </c>
      <c r="BS214" s="21"/>
      <c r="BT214" s="137">
        <f>IF(AD214,BJ214,0)</f>
        <v>17895</v>
      </c>
      <c r="BU214" s="21"/>
      <c r="BV214" s="137">
        <f>IF(AJ214,BJ214,0)</f>
        <v>17895</v>
      </c>
    </row>
    <row r="215" spans="1:74" ht="8.85" customHeight="1" x14ac:dyDescent="0.3">
      <c r="A215" s="10">
        <v>93</v>
      </c>
      <c r="B215" s="21"/>
      <c r="C215" s="10" t="s">
        <v>215</v>
      </c>
      <c r="D215" s="21"/>
      <c r="E215" s="138">
        <v>42941516</v>
      </c>
      <c r="F215" s="21"/>
      <c r="G215" s="135">
        <f>(E215/$BJ215)</f>
        <v>1137.4633396906124</v>
      </c>
      <c r="H215" s="21"/>
      <c r="I215" s="135">
        <f>IF(G$219,G215/G$219*100,0)</f>
        <v>70.814113235450449</v>
      </c>
      <c r="J215" s="21"/>
      <c r="K215" s="138">
        <v>2715768</v>
      </c>
      <c r="L215" s="21"/>
      <c r="M215" s="135">
        <f>(K215/$BJ215)</f>
        <v>71.937062937062933</v>
      </c>
      <c r="N215" s="21"/>
      <c r="O215" s="135">
        <f>IF(M$219,M215/M$219*100,0)</f>
        <v>80.579731113051253</v>
      </c>
      <c r="P215" s="21"/>
      <c r="Q215" s="138">
        <v>3378936</v>
      </c>
      <c r="R215" s="21"/>
      <c r="S215" s="135">
        <f>(Q215/$BJ215)</f>
        <v>89.503496503496507</v>
      </c>
      <c r="T215" s="21"/>
      <c r="U215" s="135">
        <f>IF(S$219,S215/S$219*100,0)</f>
        <v>78.588015703693742</v>
      </c>
      <c r="V215" s="21"/>
      <c r="W215" s="138">
        <v>6739019</v>
      </c>
      <c r="X215" s="21"/>
      <c r="Y215" s="135">
        <f>(W215/$BJ215)</f>
        <v>178.5076022462386</v>
      </c>
      <c r="Z215" s="21"/>
      <c r="AA215" s="135">
        <f>IF(Y$219,Y215/Y$219*100,0)</f>
        <v>89.618563026903814</v>
      </c>
      <c r="AB215" s="21"/>
      <c r="AC215" s="21"/>
      <c r="AD215" s="138">
        <v>3046081</v>
      </c>
      <c r="AE215" s="21"/>
      <c r="AF215" s="135">
        <f>(AD215/$BJ215)</f>
        <v>80.686612629794453</v>
      </c>
      <c r="AG215" s="21"/>
      <c r="AH215" s="135">
        <f>IF(AF$219,AF215/AF$219*100,0)</f>
        <v>98.06007978153059</v>
      </c>
      <c r="AI215" s="21"/>
      <c r="AJ215" s="138">
        <v>54556</v>
      </c>
      <c r="AK215" s="21"/>
      <c r="AL215" s="135">
        <f>(AJ215/$BJ215)</f>
        <v>1.4451154905700361</v>
      </c>
      <c r="AM215" s="21"/>
      <c r="AN215" s="135">
        <f>IF(AL$219,AL215/AL$219*100,0)</f>
        <v>170.97720587339532</v>
      </c>
      <c r="AO215" s="21"/>
      <c r="AP215" s="138">
        <f>(E215+K215+Q215+W215+AD215+AJ215)</f>
        <v>58875876</v>
      </c>
      <c r="AQ215" s="21"/>
      <c r="AR215" s="138">
        <v>40419548</v>
      </c>
      <c r="AS215" s="21"/>
      <c r="AT215" s="143">
        <f>IF($AP215,AR215/$AP215*100,0)</f>
        <v>68.652138611067116</v>
      </c>
      <c r="AU215" s="21"/>
      <c r="AV215" s="138">
        <v>6740670</v>
      </c>
      <c r="AW215" s="21"/>
      <c r="AX215" s="143">
        <f>IF($AP215,AV215/$AP215*100,0)</f>
        <v>11.448950670390024</v>
      </c>
      <c r="AY215" s="21"/>
      <c r="AZ215" s="138">
        <v>0</v>
      </c>
      <c r="BA215" s="21"/>
      <c r="BB215" s="143">
        <f>IF($AP215,AZ215/$AP215*100,0)</f>
        <v>0</v>
      </c>
      <c r="BC215" s="21"/>
      <c r="BD215" s="138">
        <v>516013</v>
      </c>
      <c r="BE215" s="21"/>
      <c r="BF215" s="138">
        <v>0</v>
      </c>
      <c r="BG215" s="21"/>
      <c r="BH215" s="10">
        <v>93</v>
      </c>
      <c r="BI215" s="21"/>
      <c r="BJ215" s="27">
        <v>37752</v>
      </c>
      <c r="BK215" s="21"/>
      <c r="BL215" s="137">
        <f>IF(E215,BJ215,0)</f>
        <v>37752</v>
      </c>
      <c r="BM215" s="21"/>
      <c r="BN215" s="137">
        <f>IF(K215,BJ215,0)</f>
        <v>37752</v>
      </c>
      <c r="BO215" s="21"/>
      <c r="BP215" s="137">
        <f>IF(Q215,BJ215,0)</f>
        <v>37752</v>
      </c>
      <c r="BQ215" s="21"/>
      <c r="BR215" s="137">
        <f>IF(W215,BJ215,0)</f>
        <v>37752</v>
      </c>
      <c r="BS215" s="21"/>
      <c r="BT215" s="137">
        <f>IF(AD215,BJ215,0)</f>
        <v>37752</v>
      </c>
      <c r="BU215" s="21"/>
      <c r="BV215" s="137">
        <f>IF(AJ215,BJ215,0)</f>
        <v>37752</v>
      </c>
    </row>
    <row r="216" spans="1:74" ht="8.85" customHeight="1" x14ac:dyDescent="0.3">
      <c r="A216" s="10">
        <v>94</v>
      </c>
      <c r="B216" s="21"/>
      <c r="C216" s="10" t="s">
        <v>216</v>
      </c>
      <c r="D216" s="21"/>
      <c r="E216" s="138">
        <v>32990315</v>
      </c>
      <c r="F216" s="21"/>
      <c r="G216" s="135">
        <f>(E216/$BJ216)</f>
        <v>1158.3678019662921</v>
      </c>
      <c r="H216" s="21"/>
      <c r="I216" s="135">
        <f>IF(G$219,G216/G$219*100,0)</f>
        <v>72.115545032908486</v>
      </c>
      <c r="J216" s="21"/>
      <c r="K216" s="138">
        <v>1274746</v>
      </c>
      <c r="L216" s="21"/>
      <c r="M216" s="135">
        <f>(K216/$BJ216)</f>
        <v>44.759339887640451</v>
      </c>
      <c r="N216" s="21"/>
      <c r="O216" s="135">
        <f>IF(M$219,M216/M$219*100,0)</f>
        <v>50.136819960236657</v>
      </c>
      <c r="P216" s="21"/>
      <c r="Q216" s="138">
        <v>2393833</v>
      </c>
      <c r="R216" s="21"/>
      <c r="S216" s="135">
        <f>(Q216/$BJ216)</f>
        <v>84.053124999999994</v>
      </c>
      <c r="T216" s="21"/>
      <c r="U216" s="135">
        <f>IF(S$219,S216/S$219*100,0)</f>
        <v>73.802349243266519</v>
      </c>
      <c r="V216" s="21"/>
      <c r="W216" s="138">
        <v>4430746</v>
      </c>
      <c r="X216" s="21"/>
      <c r="Y216" s="135">
        <f>(W216/$BJ216)</f>
        <v>155.57394662921348</v>
      </c>
      <c r="Z216" s="21"/>
      <c r="AA216" s="135">
        <f>IF(Y$219,Y216/Y$219*100,0)</f>
        <v>78.104872654677777</v>
      </c>
      <c r="AB216" s="21"/>
      <c r="AC216" s="21"/>
      <c r="AD216" s="138">
        <v>2057445</v>
      </c>
      <c r="AE216" s="21"/>
      <c r="AF216" s="135">
        <f>(AD216/$BJ216)</f>
        <v>72.241748595505612</v>
      </c>
      <c r="AG216" s="21"/>
      <c r="AH216" s="135">
        <f>IF(AF$219,AF216/AF$219*100,0)</f>
        <v>87.796864931428487</v>
      </c>
      <c r="AI216" s="21"/>
      <c r="AJ216" s="138">
        <v>22820</v>
      </c>
      <c r="AK216" s="21"/>
      <c r="AL216" s="135">
        <f>(AJ216/$BJ216)</f>
        <v>0.8012640449438202</v>
      </c>
      <c r="AM216" s="21"/>
      <c r="AN216" s="135">
        <f>IF(AL$219,AL216/AL$219*100,0)</f>
        <v>94.800649820222489</v>
      </c>
      <c r="AO216" s="21"/>
      <c r="AP216" s="138">
        <f>(E216+K216+Q216+W216+AD216+AJ216)</f>
        <v>43169905</v>
      </c>
      <c r="AQ216" s="21"/>
      <c r="AR216" s="138">
        <v>26334112</v>
      </c>
      <c r="AS216" s="21"/>
      <c r="AT216" s="143">
        <f>IF($AP216,AR216/$AP216*100,0)</f>
        <v>61.001088605592258</v>
      </c>
      <c r="AU216" s="21"/>
      <c r="AV216" s="138">
        <v>3817117</v>
      </c>
      <c r="AW216" s="21"/>
      <c r="AX216" s="143">
        <f>IF($AP216,AV216/$AP216*100,0)</f>
        <v>8.8420787583387082</v>
      </c>
      <c r="AY216" s="21"/>
      <c r="AZ216" s="138">
        <v>0</v>
      </c>
      <c r="BA216" s="21"/>
      <c r="BB216" s="143">
        <f>IF($AP216,AZ216/$AP216*100,0)</f>
        <v>0</v>
      </c>
      <c r="BC216" s="21"/>
      <c r="BD216" s="138">
        <v>1089599</v>
      </c>
      <c r="BE216" s="21"/>
      <c r="BF216" s="138">
        <v>0</v>
      </c>
      <c r="BG216" s="21"/>
      <c r="BH216" s="10">
        <v>94</v>
      </c>
      <c r="BI216" s="21"/>
      <c r="BJ216" s="27">
        <v>28480</v>
      </c>
      <c r="BK216" s="21"/>
      <c r="BL216" s="137">
        <f>IF(E216,BJ216,0)</f>
        <v>28480</v>
      </c>
      <c r="BM216" s="21"/>
      <c r="BN216" s="137">
        <f>IF(K216,BJ216,0)</f>
        <v>28480</v>
      </c>
      <c r="BO216" s="21"/>
      <c r="BP216" s="137">
        <f>IF(Q216,BJ216,0)</f>
        <v>28480</v>
      </c>
      <c r="BQ216" s="21"/>
      <c r="BR216" s="137">
        <f>IF(W216,BJ216,0)</f>
        <v>28480</v>
      </c>
      <c r="BS216" s="21"/>
      <c r="BT216" s="137">
        <f>IF(AD216,BJ216,0)</f>
        <v>28480</v>
      </c>
      <c r="BU216" s="21"/>
      <c r="BV216" s="137">
        <f>IF(AJ216,BJ216,0)</f>
        <v>28480</v>
      </c>
    </row>
    <row r="217" spans="1:74" ht="8.85" customHeight="1" x14ac:dyDescent="0.3">
      <c r="A217" s="30">
        <v>95</v>
      </c>
      <c r="B217" s="21"/>
      <c r="C217" s="10" t="s">
        <v>217</v>
      </c>
      <c r="D217" s="21"/>
      <c r="E217" s="139">
        <v>116844342</v>
      </c>
      <c r="F217" s="21"/>
      <c r="G217" s="135">
        <f>(E217/$BJ217)</f>
        <v>1683.4662498018931</v>
      </c>
      <c r="H217" s="21"/>
      <c r="I217" s="135">
        <f>IF(G$219,G217/G$219*100,0)</f>
        <v>104.80616427950645</v>
      </c>
      <c r="J217" s="21"/>
      <c r="K217" s="139">
        <v>9151648</v>
      </c>
      <c r="L217" s="21"/>
      <c r="M217" s="135">
        <f>(K217/$BJ217)</f>
        <v>131.8548273228925</v>
      </c>
      <c r="N217" s="21"/>
      <c r="O217" s="135">
        <f>IF(M$219,M217/M$219*100,0)</f>
        <v>147.69614017925704</v>
      </c>
      <c r="P217" s="21"/>
      <c r="Q217" s="139">
        <v>8324800</v>
      </c>
      <c r="R217" s="21"/>
      <c r="S217" s="135">
        <f>(Q217/$BJ217)</f>
        <v>119.94179261457778</v>
      </c>
      <c r="T217" s="21"/>
      <c r="U217" s="135">
        <f>IF(S$219,S217/S$219*100,0)</f>
        <v>105.31418156558145</v>
      </c>
      <c r="V217" s="21"/>
      <c r="W217" s="139">
        <v>14110046</v>
      </c>
      <c r="X217" s="21"/>
      <c r="Y217" s="135">
        <f>(W217/$BJ217)</f>
        <v>203.29427867506161</v>
      </c>
      <c r="Z217" s="21"/>
      <c r="AA217" s="135">
        <f>IF(Y$219,Y217/Y$219*100,0)</f>
        <v>102.0625502622472</v>
      </c>
      <c r="AB217" s="21"/>
      <c r="AC217" s="21"/>
      <c r="AD217" s="139">
        <v>3475360</v>
      </c>
      <c r="AE217" s="21"/>
      <c r="AF217" s="135">
        <f>(AD217/$BJ217)</f>
        <v>50.072182921031022</v>
      </c>
      <c r="AG217" s="21"/>
      <c r="AH217" s="135">
        <f>IF(AF$219,AF217/AF$219*100,0)</f>
        <v>60.853741308983778</v>
      </c>
      <c r="AI217" s="21"/>
      <c r="AJ217" s="139">
        <v>0</v>
      </c>
      <c r="AK217" s="21"/>
      <c r="AL217" s="135">
        <f>(AJ217/$BJ217)</f>
        <v>0</v>
      </c>
      <c r="AM217" s="21"/>
      <c r="AN217" s="135">
        <f>IF(AL$219,AL217/AL$219*100,0)</f>
        <v>0</v>
      </c>
      <c r="AO217" s="21"/>
      <c r="AP217" s="139">
        <f>(E217+K217+Q217+W217+AD217+AJ217)</f>
        <v>151906196</v>
      </c>
      <c r="AQ217" s="21"/>
      <c r="AR217" s="139">
        <v>72789874</v>
      </c>
      <c r="AS217" s="21"/>
      <c r="AT217" s="143">
        <f>IF($AP217,AR217/$AP217*100,0)</f>
        <v>47.917646492839566</v>
      </c>
      <c r="AU217" s="21"/>
      <c r="AV217" s="139">
        <v>5446658</v>
      </c>
      <c r="AW217" s="21"/>
      <c r="AX217" s="143">
        <f>IF($AP217,AV217/$AP217*100,0)</f>
        <v>3.5855403817761324</v>
      </c>
      <c r="AY217" s="21"/>
      <c r="AZ217" s="139">
        <v>13615584</v>
      </c>
      <c r="BA217" s="21"/>
      <c r="BB217" s="143">
        <f>IF($AP217,AZ217/$AP217*100,0)</f>
        <v>8.9631524970844509</v>
      </c>
      <c r="BC217" s="21"/>
      <c r="BD217" s="139">
        <v>2543093</v>
      </c>
      <c r="BE217" s="21"/>
      <c r="BF217" s="139">
        <v>0</v>
      </c>
      <c r="BG217" s="21"/>
      <c r="BH217" s="30">
        <v>95</v>
      </c>
      <c r="BI217" s="21"/>
      <c r="BJ217" s="144">
        <v>69407</v>
      </c>
      <c r="BK217" s="21"/>
      <c r="BL217" s="140">
        <f>IF(E217,BJ217,0)</f>
        <v>69407</v>
      </c>
      <c r="BM217" s="21"/>
      <c r="BN217" s="140">
        <f>IF(K217,BJ217,0)</f>
        <v>69407</v>
      </c>
      <c r="BO217" s="21"/>
      <c r="BP217" s="140">
        <f>IF(Q217,BJ217,0)</f>
        <v>69407</v>
      </c>
      <c r="BQ217" s="21"/>
      <c r="BR217" s="140">
        <f>IF(W217,BJ217,0)</f>
        <v>69407</v>
      </c>
      <c r="BS217" s="21"/>
      <c r="BT217" s="140">
        <f>IF(AD217,BJ217,0)</f>
        <v>69407</v>
      </c>
      <c r="BU217" s="21"/>
      <c r="BV217" s="140">
        <f>IF(AJ217,BJ217,0)</f>
        <v>0</v>
      </c>
    </row>
    <row r="218" spans="1:7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Q218" s="21"/>
      <c r="AR218" s="21"/>
      <c r="AS218" s="21"/>
      <c r="AT218" s="21"/>
      <c r="AU218" s="21"/>
      <c r="AV218" s="21"/>
      <c r="AW218" s="21"/>
      <c r="AX218" s="21"/>
      <c r="AY218" s="21"/>
      <c r="AZ218" s="21"/>
      <c r="BA218" s="21"/>
      <c r="BB218" s="21"/>
      <c r="BC218" s="21"/>
      <c r="BD218" s="21"/>
      <c r="BE218" s="21"/>
      <c r="BG218" s="21"/>
      <c r="BH218" s="21"/>
      <c r="BI218" s="21"/>
      <c r="BJ218" s="21"/>
      <c r="BK218" s="21"/>
      <c r="BL218" s="21"/>
      <c r="BM218" s="21"/>
      <c r="BN218" s="21"/>
      <c r="BO218" s="21"/>
      <c r="BP218" s="21"/>
      <c r="BQ218" s="21"/>
      <c r="BR218" s="21"/>
      <c r="BS218" s="21"/>
      <c r="BT218" s="21"/>
      <c r="BU218" s="21"/>
      <c r="BV218" s="21"/>
    </row>
    <row r="219" spans="1:74" ht="8.85" customHeight="1" x14ac:dyDescent="0.3">
      <c r="A219" s="30">
        <f>A217</f>
        <v>95</v>
      </c>
      <c r="B219" s="21"/>
      <c r="C219" s="18" t="s">
        <v>65</v>
      </c>
      <c r="D219" s="21"/>
      <c r="E219" s="141">
        <f>SUM(E89:E217)</f>
        <v>9410421198</v>
      </c>
      <c r="F219" s="21"/>
      <c r="G219" s="142">
        <f>IF(E219=0,0,IF(ISNONTEXT(H219),E219/$BJ219,E219/BL219))</f>
        <v>1606.2664456570274</v>
      </c>
      <c r="H219" s="130"/>
      <c r="I219" s="143">
        <f>IF(G$219,G219/G$219*100,0)</f>
        <v>100</v>
      </c>
      <c r="J219" s="21"/>
      <c r="K219" s="141">
        <f>SUM(K89:K217)</f>
        <v>523020081</v>
      </c>
      <c r="L219" s="21"/>
      <c r="M219" s="142">
        <f>IF(K219=0,0,IF(ISNONTEXT(N219),K219/$BJ219,K219/BN219))</f>
        <v>89.274389407104266</v>
      </c>
      <c r="N219" s="130"/>
      <c r="O219" s="143">
        <f>IF(M$219,M219/M$219*100,0)</f>
        <v>100</v>
      </c>
      <c r="P219" s="21"/>
      <c r="Q219" s="141">
        <f>SUM(Q89:Q217)</f>
        <v>667229368</v>
      </c>
      <c r="R219" s="21"/>
      <c r="S219" s="142">
        <f>IF(Q219=0,0,IF(ISNONTEXT(T219),Q219/$BJ219,Q219/BP219))</f>
        <v>113.88949791143501</v>
      </c>
      <c r="T219" s="130"/>
      <c r="U219" s="143">
        <f>IF(S$219,S219/S$219*100,0)</f>
        <v>100</v>
      </c>
      <c r="V219" s="21"/>
      <c r="W219" s="141">
        <f>SUM(W89:W217)</f>
        <v>1166944538</v>
      </c>
      <c r="X219" s="21"/>
      <c r="Y219" s="142">
        <f>IF(W219=0,0,IF(ISNONTEXT(Z219),W219/$BJ219,W219/BR219))</f>
        <v>199.18596797032995</v>
      </c>
      <c r="Z219" s="130"/>
      <c r="AA219" s="143">
        <f>IF(Y$219,Y219/Y$219*100,0)</f>
        <v>100</v>
      </c>
      <c r="AB219" s="21"/>
      <c r="AC219" s="21"/>
      <c r="AD219" s="141">
        <f>SUM(AD89:AD217)</f>
        <v>482059578</v>
      </c>
      <c r="AE219" s="21"/>
      <c r="AF219" s="142">
        <f>IF(AD219=0,0,IF(ISNONTEXT(AG219),AD219/$BJ219,AD219/BT219))</f>
        <v>82.282833962155934</v>
      </c>
      <c r="AG219" s="130"/>
      <c r="AH219" s="143">
        <f>IF(AF$219,AF219/AF$219*100,0)</f>
        <v>100</v>
      </c>
      <c r="AI219" s="21"/>
      <c r="AJ219" s="141">
        <f>SUM(AJ89:AJ217)</f>
        <v>4951717</v>
      </c>
      <c r="AK219" s="21"/>
      <c r="AL219" s="142">
        <f>IF(AJ219=0,0,IF(ISNONTEXT(AM219),AJ219/$BJ219,AJ219/BV219))</f>
        <v>0.84520944367292483</v>
      </c>
      <c r="AM219" s="130"/>
      <c r="AN219" s="143">
        <f>IF(AL$219,AL219/AL$219*100,0)</f>
        <v>100</v>
      </c>
      <c r="AO219" s="21"/>
      <c r="AP219" s="141">
        <f>SUM(AP89:AP217)</f>
        <v>12254626480</v>
      </c>
      <c r="AQ219" s="21"/>
      <c r="AR219" s="141">
        <f>SUM(AR89:AR217)</f>
        <v>4988921258</v>
      </c>
      <c r="AS219" s="21"/>
      <c r="AT219" s="143">
        <f>IF($AP219,AR219/$AP219*100,0)</f>
        <v>40.710512606337716</v>
      </c>
      <c r="AU219" s="21"/>
      <c r="AV219" s="141">
        <f>SUM(AV89:AV217)</f>
        <v>640890742</v>
      </c>
      <c r="AW219" s="21"/>
      <c r="AX219" s="143">
        <f>IF($AP219,AV219/$AP219*100,0)</f>
        <v>5.2297860162931702</v>
      </c>
      <c r="AY219" s="21"/>
      <c r="AZ219" s="141">
        <f>SUM(AZ89:AZ217)</f>
        <v>63377204</v>
      </c>
      <c r="BA219" s="21"/>
      <c r="BB219" s="143">
        <f>IF($AP219,AZ219/$AP219*100,0)</f>
        <v>0.51716961021565144</v>
      </c>
      <c r="BC219" s="21"/>
      <c r="BD219" s="141">
        <f>SUM(BD89:BD217)</f>
        <v>208790572</v>
      </c>
      <c r="BE219" s="21"/>
      <c r="BF219" s="141">
        <f>SUM(BF89:BF217)</f>
        <v>269523</v>
      </c>
      <c r="BG219" s="21"/>
      <c r="BH219" s="30">
        <f>BH217</f>
        <v>95</v>
      </c>
      <c r="BI219" s="21"/>
      <c r="BJ219" s="144">
        <f>SUM(BJ89:BJ217)</f>
        <v>5858568</v>
      </c>
      <c r="BK219" s="21"/>
      <c r="BL219" s="140">
        <f>SUM(BL89:BL217)</f>
        <v>5858568</v>
      </c>
      <c r="BM219" s="21"/>
      <c r="BN219" s="140">
        <f>SUM(BN89:BN217)</f>
        <v>5858568</v>
      </c>
      <c r="BO219" s="21"/>
      <c r="BP219" s="140">
        <f>SUM(BP89:BP217)</f>
        <v>5858568</v>
      </c>
      <c r="BQ219" s="21"/>
      <c r="BR219" s="140">
        <f>SUM(BR89:BR217)</f>
        <v>5858568</v>
      </c>
      <c r="BS219" s="21"/>
      <c r="BT219" s="140">
        <f>SUM(BT89:BT217)</f>
        <v>5858568</v>
      </c>
      <c r="BU219" s="21"/>
      <c r="BV219" s="140">
        <f>SUM(BV89:BV217)</f>
        <v>3083241</v>
      </c>
    </row>
    <row r="220" spans="1:7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row>
    <row r="221" spans="1:7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row>
    <row r="222" spans="1:7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row>
    <row r="223" spans="1:7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row>
    <row r="224" spans="1:7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row>
    <row r="225" spans="1:74" ht="7.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row>
    <row r="226" spans="1:74" ht="8.85" hidden="1"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row>
    <row r="227" spans="1:74" s="8" customFormat="1" ht="10.5" customHeight="1" x14ac:dyDescent="0.3">
      <c r="A227" s="112" t="s">
        <v>547</v>
      </c>
      <c r="BH227" s="113" t="s">
        <v>548</v>
      </c>
    </row>
    <row r="228" spans="1:74" s="8" customFormat="1" ht="10.5" customHeight="1" x14ac:dyDescent="0.3">
      <c r="AA228" s="11" t="s">
        <v>42</v>
      </c>
      <c r="AD228" s="38" t="s">
        <v>43</v>
      </c>
      <c r="BH228" s="11" t="s">
        <v>516</v>
      </c>
    </row>
    <row r="229" spans="1:74" s="8" customFormat="1" ht="10.5" customHeight="1" x14ac:dyDescent="0.3">
      <c r="A229" s="12"/>
      <c r="AA229" s="11" t="s">
        <v>517</v>
      </c>
      <c r="AD229" s="38" t="s">
        <v>393</v>
      </c>
      <c r="BH229" s="11" t="s">
        <v>219</v>
      </c>
    </row>
    <row r="230" spans="1:74" s="8" customFormat="1" ht="10.5" customHeight="1" x14ac:dyDescent="0.3">
      <c r="A230" s="13"/>
      <c r="AA230" s="11" t="s">
        <v>48</v>
      </c>
      <c r="AD230" s="14" t="s">
        <v>49</v>
      </c>
    </row>
    <row r="231" spans="1:74" ht="9.6" customHeight="1" x14ac:dyDescent="0.3">
      <c r="AR231" s="16" t="s">
        <v>394</v>
      </c>
      <c r="AS231" s="16"/>
      <c r="AT231" s="16"/>
      <c r="AU231" s="16"/>
      <c r="AV231" s="16"/>
      <c r="AW231" s="16"/>
      <c r="AX231" s="16"/>
      <c r="AY231" s="16"/>
      <c r="AZ231" s="16"/>
      <c r="BA231" s="16"/>
      <c r="BB231" s="16"/>
      <c r="BC231" s="16"/>
      <c r="BD231" s="16"/>
    </row>
    <row r="232" spans="1:74" ht="9.6" customHeight="1" x14ac:dyDescent="0.3"/>
    <row r="233" spans="1:74" ht="9.6" customHeight="1" x14ac:dyDescent="0.3">
      <c r="E233" s="16" t="s">
        <v>518</v>
      </c>
      <c r="F233" s="16"/>
      <c r="G233" s="16"/>
      <c r="H233" s="16"/>
      <c r="I233" s="16"/>
      <c r="J233" s="16"/>
      <c r="K233" s="16"/>
      <c r="L233" s="16"/>
      <c r="M233" s="16"/>
      <c r="N233" s="16"/>
      <c r="O233" s="16"/>
      <c r="P233" s="16"/>
      <c r="Q233" s="16"/>
      <c r="R233" s="16"/>
      <c r="S233" s="16"/>
      <c r="T233" s="16"/>
      <c r="U233" s="16"/>
      <c r="V233" s="16"/>
      <c r="W233" s="16"/>
      <c r="X233" s="16"/>
      <c r="Y233" s="16"/>
      <c r="Z233" s="16"/>
      <c r="AA233" s="16"/>
      <c r="AB233" s="17"/>
      <c r="AC233" s="17"/>
      <c r="AD233" s="16"/>
      <c r="AE233" s="16"/>
      <c r="AF233" s="16"/>
      <c r="AG233" s="16"/>
      <c r="AH233" s="16"/>
      <c r="AV233" s="16" t="s">
        <v>398</v>
      </c>
      <c r="AW233" s="16"/>
      <c r="AX233" s="16"/>
      <c r="AY233" s="16"/>
      <c r="AZ233" s="16"/>
      <c r="BA233" s="16"/>
      <c r="BB233" s="16"/>
    </row>
    <row r="234" spans="1:74" ht="9.6" customHeight="1" x14ac:dyDescent="0.3">
      <c r="AD234" s="17" t="s">
        <v>519</v>
      </c>
      <c r="AE234" s="17"/>
      <c r="AF234" s="17"/>
      <c r="AG234" s="17"/>
      <c r="AH234" s="17"/>
      <c r="AJ234" s="17" t="s">
        <v>520</v>
      </c>
      <c r="AK234" s="17"/>
      <c r="AL234" s="17"/>
      <c r="AM234" s="17"/>
      <c r="AN234" s="17"/>
      <c r="AR234" s="17" t="s">
        <v>399</v>
      </c>
      <c r="AS234" s="17"/>
      <c r="AT234" s="17"/>
      <c r="BF234" s="19" t="s">
        <v>298</v>
      </c>
    </row>
    <row r="235" spans="1:74" ht="9.6" customHeight="1" x14ac:dyDescent="0.3">
      <c r="E235" s="16" t="s">
        <v>521</v>
      </c>
      <c r="F235" s="16"/>
      <c r="G235" s="16"/>
      <c r="H235" s="16"/>
      <c r="I235" s="16"/>
      <c r="K235" s="16" t="s">
        <v>522</v>
      </c>
      <c r="L235" s="16"/>
      <c r="M235" s="16"/>
      <c r="N235" s="16"/>
      <c r="O235" s="16"/>
      <c r="Q235" s="16" t="s">
        <v>523</v>
      </c>
      <c r="R235" s="16"/>
      <c r="S235" s="16"/>
      <c r="T235" s="16"/>
      <c r="U235" s="16"/>
      <c r="W235" s="16" t="s">
        <v>524</v>
      </c>
      <c r="X235" s="16"/>
      <c r="Y235" s="16"/>
      <c r="Z235" s="16"/>
      <c r="AA235" s="16"/>
      <c r="AD235" s="16" t="s">
        <v>525</v>
      </c>
      <c r="AE235" s="16"/>
      <c r="AF235" s="16"/>
      <c r="AG235" s="16"/>
      <c r="AH235" s="16"/>
      <c r="AJ235" s="16" t="s">
        <v>526</v>
      </c>
      <c r="AK235" s="16"/>
      <c r="AL235" s="16"/>
      <c r="AM235" s="16"/>
      <c r="AN235" s="16"/>
      <c r="AR235" s="16" t="s">
        <v>401</v>
      </c>
      <c r="AS235" s="16"/>
      <c r="AT235" s="16"/>
      <c r="AV235" s="16" t="s">
        <v>59</v>
      </c>
      <c r="AW235" s="16"/>
      <c r="AX235" s="16"/>
      <c r="AZ235" s="16" t="s">
        <v>60</v>
      </c>
      <c r="BA235" s="16"/>
      <c r="BB235" s="16"/>
      <c r="BF235" s="18" t="s">
        <v>527</v>
      </c>
    </row>
    <row r="236" spans="1:74" ht="9.6" customHeight="1" x14ac:dyDescent="0.3">
      <c r="BD236" s="18" t="s">
        <v>457</v>
      </c>
      <c r="BF236" s="18" t="s">
        <v>528</v>
      </c>
      <c r="BN236" s="18" t="s">
        <v>529</v>
      </c>
      <c r="BP236" s="18" t="s">
        <v>530</v>
      </c>
      <c r="BR236" s="18" t="s">
        <v>531</v>
      </c>
      <c r="BT236" s="18" t="s">
        <v>532</v>
      </c>
      <c r="BV236" s="18" t="s">
        <v>533</v>
      </c>
    </row>
    <row r="237" spans="1:74" ht="9.6" customHeight="1" x14ac:dyDescent="0.3">
      <c r="I237" s="18" t="s">
        <v>64</v>
      </c>
      <c r="O237" s="18" t="s">
        <v>64</v>
      </c>
      <c r="U237" s="18" t="s">
        <v>64</v>
      </c>
      <c r="AA237" s="18" t="s">
        <v>64</v>
      </c>
      <c r="AH237" s="18" t="s">
        <v>64</v>
      </c>
      <c r="AN237" s="18" t="s">
        <v>64</v>
      </c>
      <c r="AP237" s="18"/>
      <c r="AT237" s="18" t="s">
        <v>273</v>
      </c>
      <c r="AX237" s="18" t="s">
        <v>273</v>
      </c>
      <c r="BB237" s="18" t="s">
        <v>273</v>
      </c>
      <c r="BD237" s="18" t="s">
        <v>463</v>
      </c>
      <c r="BF237" s="18" t="s">
        <v>534</v>
      </c>
      <c r="BN237" s="18" t="s">
        <v>535</v>
      </c>
      <c r="BP237" s="18" t="s">
        <v>536</v>
      </c>
      <c r="BR237" s="132" t="s">
        <v>537</v>
      </c>
      <c r="BT237" s="18" t="s">
        <v>538</v>
      </c>
      <c r="BV237" s="18" t="s">
        <v>539</v>
      </c>
    </row>
    <row r="238" spans="1:74" ht="9.6" customHeight="1" x14ac:dyDescent="0.3">
      <c r="A238" s="19" t="s">
        <v>71</v>
      </c>
      <c r="C238" s="19" t="s">
        <v>73</v>
      </c>
      <c r="E238" s="19" t="s">
        <v>74</v>
      </c>
      <c r="G238" s="19" t="s">
        <v>436</v>
      </c>
      <c r="I238" s="19" t="s">
        <v>80</v>
      </c>
      <c r="K238" s="19" t="s">
        <v>74</v>
      </c>
      <c r="M238" s="19" t="s">
        <v>436</v>
      </c>
      <c r="O238" s="19" t="s">
        <v>80</v>
      </c>
      <c r="Q238" s="19" t="s">
        <v>74</v>
      </c>
      <c r="S238" s="19" t="s">
        <v>436</v>
      </c>
      <c r="U238" s="19" t="s">
        <v>80</v>
      </c>
      <c r="W238" s="19" t="s">
        <v>74</v>
      </c>
      <c r="Y238" s="19" t="s">
        <v>436</v>
      </c>
      <c r="AA238" s="19" t="s">
        <v>80</v>
      </c>
      <c r="AD238" s="19" t="s">
        <v>74</v>
      </c>
      <c r="AF238" s="19" t="s">
        <v>436</v>
      </c>
      <c r="AH238" s="19" t="s">
        <v>80</v>
      </c>
      <c r="AJ238" s="19" t="s">
        <v>74</v>
      </c>
      <c r="AL238" s="19" t="s">
        <v>436</v>
      </c>
      <c r="AN238" s="19" t="s">
        <v>80</v>
      </c>
      <c r="AP238" s="19" t="s">
        <v>540</v>
      </c>
      <c r="AR238" s="19" t="s">
        <v>74</v>
      </c>
      <c r="AT238" s="19" t="s">
        <v>374</v>
      </c>
      <c r="AV238" s="19" t="s">
        <v>74</v>
      </c>
      <c r="AX238" s="19" t="s">
        <v>374</v>
      </c>
      <c r="AZ238" s="19" t="s">
        <v>74</v>
      </c>
      <c r="BB238" s="19" t="s">
        <v>374</v>
      </c>
      <c r="BD238" s="19" t="s">
        <v>419</v>
      </c>
      <c r="BF238" s="19" t="s">
        <v>69</v>
      </c>
      <c r="BH238" s="19" t="s">
        <v>71</v>
      </c>
      <c r="BL238" s="111" t="s">
        <v>521</v>
      </c>
      <c r="BN238" s="133" t="s">
        <v>541</v>
      </c>
      <c r="BP238" s="111" t="s">
        <v>469</v>
      </c>
      <c r="BR238" s="111" t="s">
        <v>469</v>
      </c>
      <c r="BT238" s="111" t="s">
        <v>83</v>
      </c>
      <c r="BV238" s="111" t="s">
        <v>542</v>
      </c>
    </row>
    <row r="239" spans="1:74" ht="8.85" customHeight="1" x14ac:dyDescent="0.3"/>
    <row r="240" spans="1:74" ht="8.85" customHeight="1" x14ac:dyDescent="0.3">
      <c r="B240" s="10" t="s">
        <v>291</v>
      </c>
    </row>
    <row r="241" spans="1:74" ht="8.85" customHeight="1" x14ac:dyDescent="0.3">
      <c r="A241" s="10">
        <v>1</v>
      </c>
      <c r="B241" s="18"/>
      <c r="C241" s="10" t="s">
        <v>220</v>
      </c>
      <c r="D241" s="21"/>
      <c r="E241" s="136">
        <v>0</v>
      </c>
      <c r="F241" s="21"/>
      <c r="G241" s="134">
        <f>(E241/$BJ241)</f>
        <v>0</v>
      </c>
      <c r="H241" s="21"/>
      <c r="I241" s="135">
        <f>IF(G$287,G241/G$287*100,0)</f>
        <v>0</v>
      </c>
      <c r="J241" s="21"/>
      <c r="K241" s="136">
        <v>0</v>
      </c>
      <c r="L241" s="21"/>
      <c r="M241" s="134">
        <f>(K241/$BJ241)</f>
        <v>0</v>
      </c>
      <c r="N241" s="21"/>
      <c r="O241" s="135">
        <f>IF(M$287,M241/M$287*100,0)</f>
        <v>0</v>
      </c>
      <c r="P241" s="21"/>
      <c r="Q241" s="136">
        <v>0</v>
      </c>
      <c r="R241" s="21"/>
      <c r="S241" s="134">
        <f>(Q241/$BJ241)</f>
        <v>0</v>
      </c>
      <c r="T241" s="21"/>
      <c r="U241" s="135">
        <f>IF(S$287,S241/S$287*100,0)</f>
        <v>0</v>
      </c>
      <c r="V241" s="21"/>
      <c r="W241" s="136">
        <v>0</v>
      </c>
      <c r="X241" s="21"/>
      <c r="Y241" s="134">
        <f>(W241/$BJ241)</f>
        <v>0</v>
      </c>
      <c r="Z241" s="21"/>
      <c r="AA241" s="135">
        <f>IF(Y$287,Y241/Y$287*100,0)</f>
        <v>0</v>
      </c>
      <c r="AB241" s="21"/>
      <c r="AC241" s="21"/>
      <c r="AD241" s="136">
        <v>0</v>
      </c>
      <c r="AE241" s="21"/>
      <c r="AF241" s="134">
        <f>(AD241/$BJ241)</f>
        <v>0</v>
      </c>
      <c r="AG241" s="21"/>
      <c r="AH241" s="135">
        <f>IF(AF$287,AF241/AF$287*100,0)</f>
        <v>0</v>
      </c>
      <c r="AI241" s="21"/>
      <c r="AJ241" s="136">
        <v>0</v>
      </c>
      <c r="AK241" s="21"/>
      <c r="AL241" s="134">
        <f>(AJ241/$BJ241)</f>
        <v>0</v>
      </c>
      <c r="AM241" s="21"/>
      <c r="AN241" s="135">
        <f>IF(AL$287,AL241/AL$287*100,0)</f>
        <v>0</v>
      </c>
      <c r="AO241" s="21"/>
      <c r="AP241" s="136">
        <f>(E241+K241+Q241+W241+AD241+AJ241)</f>
        <v>0</v>
      </c>
      <c r="AQ241" s="21"/>
      <c r="AR241" s="136">
        <v>0</v>
      </c>
      <c r="AS241" s="21"/>
      <c r="AT241" s="135">
        <f>IF($AP241,AR241/$AP241*100,0)</f>
        <v>0</v>
      </c>
      <c r="AU241" s="21"/>
      <c r="AV241" s="136">
        <v>0</v>
      </c>
      <c r="AW241" s="21"/>
      <c r="AX241" s="135">
        <f>IF($AP241,AV241/$AP241*100,0)</f>
        <v>0</v>
      </c>
      <c r="AY241" s="21"/>
      <c r="AZ241" s="136">
        <v>0</v>
      </c>
      <c r="BA241" s="21"/>
      <c r="BB241" s="135">
        <f>IF($AP241,AZ241/$AP241*100,0)</f>
        <v>0</v>
      </c>
      <c r="BC241" s="21"/>
      <c r="BD241" s="136">
        <v>0</v>
      </c>
      <c r="BE241" s="21"/>
      <c r="BF241" s="136">
        <v>0</v>
      </c>
      <c r="BG241" s="21"/>
      <c r="BH241" s="10">
        <v>1</v>
      </c>
      <c r="BI241" s="21"/>
      <c r="BJ241" s="27">
        <v>8191</v>
      </c>
      <c r="BK241" s="21"/>
      <c r="BL241" s="137">
        <f>IF(E241,BJ241,0)</f>
        <v>0</v>
      </c>
      <c r="BM241" s="21"/>
      <c r="BN241" s="137">
        <f>IF(K241,BJ241,0)</f>
        <v>0</v>
      </c>
      <c r="BO241" s="21"/>
      <c r="BP241" s="137">
        <f>IF(Q241,BJ241,0)</f>
        <v>0</v>
      </c>
      <c r="BQ241" s="21"/>
      <c r="BR241" s="137">
        <f>IF(W241,BJ241,0)</f>
        <v>0</v>
      </c>
      <c r="BS241" s="21"/>
      <c r="BT241" s="137">
        <f>IF(AD241,BJ241,0)</f>
        <v>0</v>
      </c>
      <c r="BU241" s="21"/>
      <c r="BV241" s="137">
        <f>IF(AJ241,BJ241,0)</f>
        <v>0</v>
      </c>
    </row>
    <row r="242" spans="1:74" ht="8.85" customHeight="1" x14ac:dyDescent="0.3">
      <c r="A242" s="10">
        <v>2</v>
      </c>
      <c r="B242" s="18"/>
      <c r="C242" s="10" t="s">
        <v>221</v>
      </c>
      <c r="D242" s="21"/>
      <c r="E242" s="138">
        <v>0</v>
      </c>
      <c r="F242" s="21"/>
      <c r="G242" s="135">
        <f>(E242/$BJ242)</f>
        <v>0</v>
      </c>
      <c r="H242" s="21"/>
      <c r="I242" s="135">
        <f>IF(G$287,G242/G$287*100,0)</f>
        <v>0</v>
      </c>
      <c r="J242" s="21"/>
      <c r="K242" s="138">
        <v>0</v>
      </c>
      <c r="L242" s="21"/>
      <c r="M242" s="135">
        <f>(K242/$BJ242)</f>
        <v>0</v>
      </c>
      <c r="N242" s="21"/>
      <c r="O242" s="135">
        <f>IF(M$287,M242/M$287*100,0)</f>
        <v>0</v>
      </c>
      <c r="P242" s="21"/>
      <c r="Q242" s="138">
        <v>0</v>
      </c>
      <c r="R242" s="21"/>
      <c r="S242" s="135">
        <f>(Q242/$BJ242)</f>
        <v>0</v>
      </c>
      <c r="T242" s="21"/>
      <c r="U242" s="135">
        <f>IF(S$287,S242/S$287*100,0)</f>
        <v>0</v>
      </c>
      <c r="V242" s="21"/>
      <c r="W242" s="138">
        <v>0</v>
      </c>
      <c r="X242" s="21"/>
      <c r="Y242" s="135">
        <f>(W242/$BJ242)</f>
        <v>0</v>
      </c>
      <c r="Z242" s="21"/>
      <c r="AA242" s="135">
        <f>IF(Y$287,Y242/Y$287*100,0)</f>
        <v>0</v>
      </c>
      <c r="AB242" s="21"/>
      <c r="AC242" s="21"/>
      <c r="AD242" s="138">
        <v>0</v>
      </c>
      <c r="AE242" s="21"/>
      <c r="AF242" s="135">
        <f>(AD242/$BJ242)</f>
        <v>0</v>
      </c>
      <c r="AG242" s="21"/>
      <c r="AH242" s="135">
        <f>IF(AF$287,AF242/AF$287*100,0)</f>
        <v>0</v>
      </c>
      <c r="AI242" s="21"/>
      <c r="AJ242" s="138">
        <v>0</v>
      </c>
      <c r="AK242" s="21"/>
      <c r="AL242" s="135">
        <f>(AJ242/$BJ242)</f>
        <v>0</v>
      </c>
      <c r="AM242" s="21"/>
      <c r="AN242" s="135">
        <f>IF(AL$287,AL242/AL$287*100,0)</f>
        <v>0</v>
      </c>
      <c r="AO242" s="21"/>
      <c r="AP242" s="138">
        <f>(E242+K242+Q242+W242+AD242+AJ242)</f>
        <v>0</v>
      </c>
      <c r="AQ242" s="21"/>
      <c r="AR242" s="138">
        <v>0</v>
      </c>
      <c r="AS242" s="21"/>
      <c r="AT242" s="135">
        <f>IF($AP242,AR242/$AP242*100,0)</f>
        <v>0</v>
      </c>
      <c r="AU242" s="21"/>
      <c r="AV242" s="138">
        <v>0</v>
      </c>
      <c r="AW242" s="21"/>
      <c r="AX242" s="135">
        <f>IF($AP242,AV242/$AP242*100,0)</f>
        <v>0</v>
      </c>
      <c r="AY242" s="21"/>
      <c r="AZ242" s="138">
        <v>0</v>
      </c>
      <c r="BA242" s="21"/>
      <c r="BB242" s="135">
        <f>IF($AP242,AZ242/$AP242*100,0)</f>
        <v>0</v>
      </c>
      <c r="BC242" s="21"/>
      <c r="BD242" s="138">
        <v>0</v>
      </c>
      <c r="BE242" s="21"/>
      <c r="BF242" s="138">
        <v>0</v>
      </c>
      <c r="BG242" s="21"/>
      <c r="BH242" s="10">
        <v>2</v>
      </c>
      <c r="BI242" s="21"/>
      <c r="BJ242" s="27">
        <v>7225</v>
      </c>
      <c r="BK242" s="21"/>
      <c r="BL242" s="137">
        <f>IF(E242,BJ242,0)</f>
        <v>0</v>
      </c>
      <c r="BM242" s="21"/>
      <c r="BN242" s="137">
        <f>IF(K242,BJ242,0)</f>
        <v>0</v>
      </c>
      <c r="BO242" s="21"/>
      <c r="BP242" s="137">
        <f>IF(Q242,BJ242,0)</f>
        <v>0</v>
      </c>
      <c r="BQ242" s="21"/>
      <c r="BR242" s="137">
        <f>IF(W242,BJ242,0)</f>
        <v>0</v>
      </c>
      <c r="BS242" s="21"/>
      <c r="BT242" s="137">
        <f>IF(AD242,BJ242,0)</f>
        <v>0</v>
      </c>
      <c r="BU242" s="21"/>
      <c r="BV242" s="137">
        <f>IF(AJ242,BJ242,0)</f>
        <v>0</v>
      </c>
    </row>
    <row r="243" spans="1:74" ht="8.85" customHeight="1" x14ac:dyDescent="0.3">
      <c r="A243" s="10">
        <v>3</v>
      </c>
      <c r="B243" s="18"/>
      <c r="C243" s="10" t="s">
        <v>135</v>
      </c>
      <c r="D243" s="21"/>
      <c r="E243" s="138">
        <v>0</v>
      </c>
      <c r="F243" s="21"/>
      <c r="G243" s="135">
        <f>(E243/$BJ243)</f>
        <v>0</v>
      </c>
      <c r="H243" s="21"/>
      <c r="I243" s="135">
        <f>IF(G$287,G243/G$287*100,0)</f>
        <v>0</v>
      </c>
      <c r="J243" s="21"/>
      <c r="K243" s="138">
        <v>0</v>
      </c>
      <c r="L243" s="21"/>
      <c r="M243" s="135">
        <f>(K243/$BJ243)</f>
        <v>0</v>
      </c>
      <c r="N243" s="21"/>
      <c r="O243" s="135">
        <f>IF(M$287,M243/M$287*100,0)</f>
        <v>0</v>
      </c>
      <c r="P243" s="21"/>
      <c r="Q243" s="138">
        <v>0</v>
      </c>
      <c r="R243" s="21"/>
      <c r="S243" s="135">
        <f>(Q243/$BJ243)</f>
        <v>0</v>
      </c>
      <c r="T243" s="21"/>
      <c r="U243" s="135">
        <f>IF(S$287,S243/S$287*100,0)</f>
        <v>0</v>
      </c>
      <c r="V243" s="21"/>
      <c r="W243" s="138">
        <v>0</v>
      </c>
      <c r="X243" s="21"/>
      <c r="Y243" s="135">
        <f>(W243/$BJ243)</f>
        <v>0</v>
      </c>
      <c r="Z243" s="21"/>
      <c r="AA243" s="135">
        <f>IF(Y$287,Y243/Y$287*100,0)</f>
        <v>0</v>
      </c>
      <c r="AB243" s="21"/>
      <c r="AC243" s="21"/>
      <c r="AD243" s="138">
        <v>0</v>
      </c>
      <c r="AE243" s="21"/>
      <c r="AF243" s="135">
        <f>(AD243/$BJ243)</f>
        <v>0</v>
      </c>
      <c r="AG243" s="21"/>
      <c r="AH243" s="135">
        <f>IF(AF$287,AF243/AF$287*100,0)</f>
        <v>0</v>
      </c>
      <c r="AI243" s="21"/>
      <c r="AJ243" s="138">
        <v>0</v>
      </c>
      <c r="AK243" s="21"/>
      <c r="AL243" s="135">
        <f>(AJ243/$BJ243)</f>
        <v>0</v>
      </c>
      <c r="AM243" s="21"/>
      <c r="AN243" s="135">
        <f>IF(AL$287,AL243/AL$287*100,0)</f>
        <v>0</v>
      </c>
      <c r="AO243" s="21"/>
      <c r="AP243" s="138">
        <f>(E243+K243+Q243+W243+AD243+AJ243)</f>
        <v>0</v>
      </c>
      <c r="AQ243" s="21"/>
      <c r="AR243" s="138">
        <v>0</v>
      </c>
      <c r="AS243" s="21"/>
      <c r="AT243" s="135">
        <f>IF($AP243,AR243/$AP243*100,0)</f>
        <v>0</v>
      </c>
      <c r="AU243" s="21"/>
      <c r="AV243" s="138">
        <v>0</v>
      </c>
      <c r="AW243" s="21"/>
      <c r="AX243" s="135">
        <f>IF($AP243,AV243/$AP243*100,0)</f>
        <v>0</v>
      </c>
      <c r="AY243" s="21"/>
      <c r="AZ243" s="138">
        <v>0</v>
      </c>
      <c r="BA243" s="21"/>
      <c r="BB243" s="135">
        <f>IF($AP243,AZ243/$AP243*100,0)</f>
        <v>0</v>
      </c>
      <c r="BC243" s="21"/>
      <c r="BD243" s="138">
        <v>0</v>
      </c>
      <c r="BE243" s="21"/>
      <c r="BF243" s="138">
        <v>0</v>
      </c>
      <c r="BG243" s="21"/>
      <c r="BH243" s="10">
        <v>3</v>
      </c>
      <c r="BI243" s="21"/>
      <c r="BJ243" s="27">
        <v>6172</v>
      </c>
      <c r="BK243" s="21"/>
      <c r="BL243" s="137">
        <f>IF(E243,BJ243,0)</f>
        <v>0</v>
      </c>
      <c r="BM243" s="21"/>
      <c r="BN243" s="137">
        <f>IF(K243,BJ243,0)</f>
        <v>0</v>
      </c>
      <c r="BO243" s="21"/>
      <c r="BP243" s="137">
        <f>IF(Q243,BJ243,0)</f>
        <v>0</v>
      </c>
      <c r="BQ243" s="21"/>
      <c r="BR243" s="137">
        <f>IF(W243,BJ243,0)</f>
        <v>0</v>
      </c>
      <c r="BS243" s="21"/>
      <c r="BT243" s="137">
        <f>IF(AD243,BJ243,0)</f>
        <v>0</v>
      </c>
      <c r="BU243" s="21"/>
      <c r="BV243" s="137">
        <f>IF(AJ243,BJ243,0)</f>
        <v>0</v>
      </c>
    </row>
    <row r="244" spans="1:74" ht="8.85" customHeight="1" x14ac:dyDescent="0.3">
      <c r="A244" s="10">
        <v>4</v>
      </c>
      <c r="B244" s="18"/>
      <c r="C244" s="10" t="s">
        <v>222</v>
      </c>
      <c r="D244" s="21"/>
      <c r="E244" s="138">
        <v>0</v>
      </c>
      <c r="F244" s="21"/>
      <c r="G244" s="135">
        <f>(E244/$BJ244)</f>
        <v>0</v>
      </c>
      <c r="H244" s="21"/>
      <c r="I244" s="135">
        <f>IF(G$287,G244/G$287*100,0)</f>
        <v>0</v>
      </c>
      <c r="J244" s="21"/>
      <c r="K244" s="138">
        <v>0</v>
      </c>
      <c r="L244" s="21"/>
      <c r="M244" s="135">
        <f>(K244/$BJ244)</f>
        <v>0</v>
      </c>
      <c r="N244" s="21"/>
      <c r="O244" s="135">
        <f>IF(M$287,M244/M$287*100,0)</f>
        <v>0</v>
      </c>
      <c r="P244" s="21"/>
      <c r="Q244" s="138">
        <v>0</v>
      </c>
      <c r="R244" s="21"/>
      <c r="S244" s="135">
        <f>(Q244/$BJ244)</f>
        <v>0</v>
      </c>
      <c r="T244" s="21"/>
      <c r="U244" s="135">
        <f>IF(S$287,S244/S$287*100,0)</f>
        <v>0</v>
      </c>
      <c r="V244" s="21"/>
      <c r="W244" s="138">
        <v>0</v>
      </c>
      <c r="X244" s="21"/>
      <c r="Y244" s="135">
        <f>(W244/$BJ244)</f>
        <v>0</v>
      </c>
      <c r="Z244" s="21"/>
      <c r="AA244" s="135">
        <f>IF(Y$287,Y244/Y$287*100,0)</f>
        <v>0</v>
      </c>
      <c r="AB244" s="21"/>
      <c r="AC244" s="21"/>
      <c r="AD244" s="138">
        <v>0</v>
      </c>
      <c r="AE244" s="21"/>
      <c r="AF244" s="135">
        <f>(AD244/$BJ244)</f>
        <v>0</v>
      </c>
      <c r="AG244" s="21"/>
      <c r="AH244" s="135">
        <f>IF(AF$287,AF244/AF$287*100,0)</f>
        <v>0</v>
      </c>
      <c r="AI244" s="21"/>
      <c r="AJ244" s="138">
        <v>0</v>
      </c>
      <c r="AK244" s="21"/>
      <c r="AL244" s="135">
        <f>(AJ244/$BJ244)</f>
        <v>0</v>
      </c>
      <c r="AM244" s="21"/>
      <c r="AN244" s="135">
        <f>IF(AL$287,AL244/AL$287*100,0)</f>
        <v>0</v>
      </c>
      <c r="AO244" s="21"/>
      <c r="AP244" s="138">
        <f>(E244+K244+Q244+W244+AD244+AJ244)</f>
        <v>0</v>
      </c>
      <c r="AQ244" s="21"/>
      <c r="AR244" s="138">
        <v>0</v>
      </c>
      <c r="AS244" s="21"/>
      <c r="AT244" s="135">
        <f>IF($AP244,AR244/$AP244*100,0)</f>
        <v>0</v>
      </c>
      <c r="AU244" s="21"/>
      <c r="AV244" s="138">
        <v>0</v>
      </c>
      <c r="AW244" s="21"/>
      <c r="AX244" s="135">
        <f>IF($AP244,AV244/$AP244*100,0)</f>
        <v>0</v>
      </c>
      <c r="AY244" s="21"/>
      <c r="AZ244" s="138">
        <v>0</v>
      </c>
      <c r="BA244" s="21"/>
      <c r="BB244" s="135">
        <f>IF($AP244,AZ244/$AP244*100,0)</f>
        <v>0</v>
      </c>
      <c r="BC244" s="21"/>
      <c r="BD244" s="138">
        <v>0</v>
      </c>
      <c r="BE244" s="21"/>
      <c r="BF244" s="138">
        <v>0</v>
      </c>
      <c r="BG244" s="21"/>
      <c r="BH244" s="10">
        <v>4</v>
      </c>
      <c r="BI244" s="21"/>
      <c r="BJ244" s="27">
        <v>4185</v>
      </c>
      <c r="BK244" s="21"/>
      <c r="BL244" s="137">
        <f>IF(E244,BJ244,0)</f>
        <v>0</v>
      </c>
      <c r="BM244" s="21"/>
      <c r="BN244" s="137">
        <f>IF(K244,BJ244,0)</f>
        <v>0</v>
      </c>
      <c r="BO244" s="21"/>
      <c r="BP244" s="137">
        <f>IF(Q244,BJ244,0)</f>
        <v>0</v>
      </c>
      <c r="BQ244" s="21"/>
      <c r="BR244" s="137">
        <f>IF(W244,BJ244,0)</f>
        <v>0</v>
      </c>
      <c r="BS244" s="21"/>
      <c r="BT244" s="137">
        <f>IF(AD244,BJ244,0)</f>
        <v>0</v>
      </c>
      <c r="BU244" s="21"/>
      <c r="BV244" s="137">
        <f>IF(AJ244,BJ244,0)</f>
        <v>0</v>
      </c>
    </row>
    <row r="245" spans="1:74" ht="8.85" customHeight="1" x14ac:dyDescent="0.3">
      <c r="A245" s="10">
        <v>5</v>
      </c>
      <c r="B245" s="18"/>
      <c r="C245" s="10" t="s">
        <v>223</v>
      </c>
      <c r="D245" s="21"/>
      <c r="E245" s="138">
        <v>0</v>
      </c>
      <c r="F245" s="21"/>
      <c r="G245" s="143">
        <f>(E245/$BJ245)</f>
        <v>0</v>
      </c>
      <c r="H245" s="21"/>
      <c r="I245" s="143">
        <f>IF(G$287,G245/G$287*100,0)</f>
        <v>0</v>
      </c>
      <c r="J245" s="21"/>
      <c r="K245" s="138">
        <v>0</v>
      </c>
      <c r="L245" s="21"/>
      <c r="M245" s="143">
        <f>(K245/$BJ245)</f>
        <v>0</v>
      </c>
      <c r="N245" s="21"/>
      <c r="O245" s="143">
        <f>IF(M$287,M245/M$287*100,0)</f>
        <v>0</v>
      </c>
      <c r="P245" s="21"/>
      <c r="Q245" s="138">
        <v>0</v>
      </c>
      <c r="R245" s="21"/>
      <c r="S245" s="143">
        <f>(Q245/$BJ245)</f>
        <v>0</v>
      </c>
      <c r="T245" s="21"/>
      <c r="U245" s="143">
        <f>IF(S$287,S245/S$287*100,0)</f>
        <v>0</v>
      </c>
      <c r="V245" s="21"/>
      <c r="W245" s="138">
        <v>0</v>
      </c>
      <c r="X245" s="21"/>
      <c r="Y245" s="143">
        <f>(W245/$BJ245)</f>
        <v>0</v>
      </c>
      <c r="Z245" s="21"/>
      <c r="AA245" s="143">
        <f>IF(Y$287,Y245/Y$287*100,0)</f>
        <v>0</v>
      </c>
      <c r="AB245" s="21"/>
      <c r="AC245" s="21"/>
      <c r="AD245" s="138">
        <v>0</v>
      </c>
      <c r="AE245" s="21"/>
      <c r="AF245" s="143">
        <f>(AD245/$BJ245)</f>
        <v>0</v>
      </c>
      <c r="AG245" s="21"/>
      <c r="AH245" s="143">
        <f>IF(AF$287,AF245/AF$287*100,0)</f>
        <v>0</v>
      </c>
      <c r="AI245" s="21"/>
      <c r="AJ245" s="138">
        <v>0</v>
      </c>
      <c r="AK245" s="21"/>
      <c r="AL245" s="143">
        <f>(AJ245/$BJ245)</f>
        <v>0</v>
      </c>
      <c r="AM245" s="21"/>
      <c r="AN245" s="143">
        <f>IF(AL$287,AL245/AL$287*100,0)</f>
        <v>0</v>
      </c>
      <c r="AO245" s="21"/>
      <c r="AP245" s="138">
        <f>(E245+K245+Q245+W245+AD245+AJ245)</f>
        <v>0</v>
      </c>
      <c r="AQ245" s="21"/>
      <c r="AR245" s="138">
        <v>0</v>
      </c>
      <c r="AS245" s="21"/>
      <c r="AT245" s="143">
        <f>IF($AP245,AR245/$AP245*100,0)</f>
        <v>0</v>
      </c>
      <c r="AU245" s="21"/>
      <c r="AV245" s="138">
        <v>0</v>
      </c>
      <c r="AW245" s="21"/>
      <c r="AX245" s="143">
        <f>IF($AP245,AV245/$AP245*100,0)</f>
        <v>0</v>
      </c>
      <c r="AY245" s="21"/>
      <c r="AZ245" s="138">
        <v>0</v>
      </c>
      <c r="BA245" s="21"/>
      <c r="BB245" s="143">
        <f>IF($AP245,AZ245/$AP245*100,0)</f>
        <v>0</v>
      </c>
      <c r="BC245" s="21"/>
      <c r="BD245" s="138">
        <v>0</v>
      </c>
      <c r="BE245" s="21"/>
      <c r="BF245" s="138">
        <v>0</v>
      </c>
      <c r="BG245" s="21"/>
      <c r="BH245" s="10">
        <v>5</v>
      </c>
      <c r="BI245" s="21"/>
      <c r="BJ245" s="27">
        <v>5614</v>
      </c>
      <c r="BK245" s="21"/>
      <c r="BL245" s="137">
        <f>IF(E245,BJ245,0)</f>
        <v>0</v>
      </c>
      <c r="BM245" s="21"/>
      <c r="BN245" s="137">
        <f>IF(K245,BJ245,0)</f>
        <v>0</v>
      </c>
      <c r="BO245" s="21"/>
      <c r="BP245" s="137">
        <f>IF(Q245,BJ245,0)</f>
        <v>0</v>
      </c>
      <c r="BQ245" s="21"/>
      <c r="BR245" s="137">
        <f>IF(W245,BJ245,0)</f>
        <v>0</v>
      </c>
      <c r="BS245" s="21"/>
      <c r="BT245" s="137">
        <f>IF(AD245,BJ245,0)</f>
        <v>0</v>
      </c>
      <c r="BU245" s="21"/>
      <c r="BV245" s="137">
        <f>IF(AJ245,BJ245,0)</f>
        <v>0</v>
      </c>
    </row>
    <row r="246" spans="1:74"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Q246" s="21"/>
      <c r="AR246" s="21"/>
      <c r="AS246" s="21"/>
      <c r="AT246" s="21"/>
      <c r="AU246" s="21"/>
      <c r="AV246" s="21"/>
      <c r="AW246" s="21"/>
      <c r="AX246" s="21"/>
      <c r="AY246" s="21"/>
      <c r="AZ246" s="21"/>
      <c r="BA246" s="21"/>
      <c r="BB246" s="21"/>
      <c r="BC246" s="21"/>
      <c r="BD246" s="21"/>
      <c r="BE246" s="21"/>
      <c r="BG246" s="21"/>
      <c r="BH246" s="29"/>
      <c r="BI246" s="21"/>
      <c r="BJ246" s="27"/>
      <c r="BK246" s="21"/>
      <c r="BL246" s="21"/>
      <c r="BM246" s="21"/>
      <c r="BN246" s="21"/>
      <c r="BO246" s="21"/>
      <c r="BP246" s="21"/>
      <c r="BQ246" s="21"/>
      <c r="BR246" s="21"/>
      <c r="BS246" s="21"/>
      <c r="BT246" s="21"/>
      <c r="BU246" s="21"/>
      <c r="BV246" s="21"/>
    </row>
    <row r="247" spans="1:74" ht="8.85" customHeight="1" x14ac:dyDescent="0.3">
      <c r="A247" s="10">
        <v>6</v>
      </c>
      <c r="B247" s="18"/>
      <c r="C247" s="10" t="s">
        <v>224</v>
      </c>
      <c r="D247" s="21"/>
      <c r="E247" s="138">
        <v>0</v>
      </c>
      <c r="F247" s="21"/>
      <c r="G247" s="143">
        <f>(E247/$BJ247)</f>
        <v>0</v>
      </c>
      <c r="H247" s="21"/>
      <c r="I247" s="143">
        <f>IF(G$287,G247/G$287*100,0)</f>
        <v>0</v>
      </c>
      <c r="J247" s="21"/>
      <c r="K247" s="138">
        <v>0</v>
      </c>
      <c r="L247" s="21"/>
      <c r="M247" s="143">
        <f>(K247/$BJ247)</f>
        <v>0</v>
      </c>
      <c r="N247" s="21"/>
      <c r="O247" s="143">
        <f>IF(M$287,M247/M$287*100,0)</f>
        <v>0</v>
      </c>
      <c r="P247" s="21"/>
      <c r="Q247" s="138">
        <v>0</v>
      </c>
      <c r="R247" s="21"/>
      <c r="S247" s="143">
        <f>(Q247/$BJ247)</f>
        <v>0</v>
      </c>
      <c r="T247" s="21"/>
      <c r="U247" s="143">
        <f>IF(S$287,S247/S$287*100,0)</f>
        <v>0</v>
      </c>
      <c r="V247" s="21"/>
      <c r="W247" s="138">
        <v>0</v>
      </c>
      <c r="X247" s="21"/>
      <c r="Y247" s="143">
        <f>(W247/$BJ247)</f>
        <v>0</v>
      </c>
      <c r="Z247" s="21"/>
      <c r="AA247" s="143">
        <f>IF(Y$287,Y247/Y$287*100,0)</f>
        <v>0</v>
      </c>
      <c r="AB247" s="21"/>
      <c r="AC247" s="21"/>
      <c r="AD247" s="138">
        <v>0</v>
      </c>
      <c r="AE247" s="21"/>
      <c r="AF247" s="143">
        <f>(AD247/$BJ247)</f>
        <v>0</v>
      </c>
      <c r="AG247" s="21"/>
      <c r="AH247" s="143">
        <f>IF(AF$287,AF247/AF$287*100,0)</f>
        <v>0</v>
      </c>
      <c r="AI247" s="21"/>
      <c r="AJ247" s="138">
        <v>0</v>
      </c>
      <c r="AK247" s="21"/>
      <c r="AL247" s="143">
        <f>(AJ247/$BJ247)</f>
        <v>0</v>
      </c>
      <c r="AM247" s="21"/>
      <c r="AN247" s="143">
        <f>IF(AL$287,AL247/AL$287*100,0)</f>
        <v>0</v>
      </c>
      <c r="AO247" s="21"/>
      <c r="AP247" s="138">
        <f>(E247+K247+Q247+W247+AD247+AJ247)</f>
        <v>0</v>
      </c>
      <c r="AQ247" s="21"/>
      <c r="AR247" s="138">
        <v>0</v>
      </c>
      <c r="AS247" s="21"/>
      <c r="AT247" s="143">
        <f>IF($AP247,AR247/$AP247*100,0)</f>
        <v>0</v>
      </c>
      <c r="AU247" s="21"/>
      <c r="AV247" s="138">
        <v>0</v>
      </c>
      <c r="AW247" s="21"/>
      <c r="AX247" s="143">
        <f>IF($AP247,AV247/$AP247*100,0)</f>
        <v>0</v>
      </c>
      <c r="AY247" s="21"/>
      <c r="AZ247" s="138">
        <v>0</v>
      </c>
      <c r="BA247" s="21"/>
      <c r="BB247" s="143">
        <f>IF($AP247,AZ247/$AP247*100,0)</f>
        <v>0</v>
      </c>
      <c r="BC247" s="21"/>
      <c r="BD247" s="138">
        <v>0</v>
      </c>
      <c r="BE247" s="21"/>
      <c r="BF247" s="138">
        <v>0</v>
      </c>
      <c r="BG247" s="21"/>
      <c r="BH247" s="10">
        <v>6</v>
      </c>
      <c r="BI247" s="21"/>
      <c r="BJ247" s="27">
        <v>42620</v>
      </c>
      <c r="BK247" s="21"/>
      <c r="BL247" s="137">
        <f>IF(E247,BJ247,0)</f>
        <v>0</v>
      </c>
      <c r="BM247" s="21"/>
      <c r="BN247" s="137">
        <f>IF(K247,BJ247,0)</f>
        <v>0</v>
      </c>
      <c r="BO247" s="21"/>
      <c r="BP247" s="137">
        <f>IF(Q247,BJ247,0)</f>
        <v>0</v>
      </c>
      <c r="BQ247" s="21"/>
      <c r="BR247" s="137">
        <f>IF(W247,BJ247,0)</f>
        <v>0</v>
      </c>
      <c r="BS247" s="21"/>
      <c r="BT247" s="137">
        <f>IF(AD247,BJ247,0)</f>
        <v>0</v>
      </c>
      <c r="BU247" s="21"/>
      <c r="BV247" s="137">
        <f>IF(AJ247,BJ247,0)</f>
        <v>0</v>
      </c>
    </row>
    <row r="248" spans="1:74" ht="8.85" customHeight="1" x14ac:dyDescent="0.3">
      <c r="A248" s="10">
        <v>7</v>
      </c>
      <c r="B248" s="18"/>
      <c r="C248" s="10" t="s">
        <v>225</v>
      </c>
      <c r="D248" s="21"/>
      <c r="E248" s="138">
        <v>0</v>
      </c>
      <c r="F248" s="21"/>
      <c r="G248" s="143">
        <f>(E248/$BJ248)</f>
        <v>0</v>
      </c>
      <c r="H248" s="21"/>
      <c r="I248" s="143">
        <f>IF(G$287,G248/G$287*100,0)</f>
        <v>0</v>
      </c>
      <c r="J248" s="21"/>
      <c r="K248" s="138">
        <v>0</v>
      </c>
      <c r="L248" s="21"/>
      <c r="M248" s="143">
        <f>(K248/$BJ248)</f>
        <v>0</v>
      </c>
      <c r="N248" s="21"/>
      <c r="O248" s="143">
        <f>IF(M$287,M248/M$287*100,0)</f>
        <v>0</v>
      </c>
      <c r="P248" s="21"/>
      <c r="Q248" s="138">
        <v>0</v>
      </c>
      <c r="R248" s="21"/>
      <c r="S248" s="143">
        <f>(Q248/$BJ248)</f>
        <v>0</v>
      </c>
      <c r="T248" s="21"/>
      <c r="U248" s="143">
        <f>IF(S$287,S248/S$287*100,0)</f>
        <v>0</v>
      </c>
      <c r="V248" s="21"/>
      <c r="W248" s="138">
        <v>0</v>
      </c>
      <c r="X248" s="21"/>
      <c r="Y248" s="143">
        <f>(W248/$BJ248)</f>
        <v>0</v>
      </c>
      <c r="Z248" s="21"/>
      <c r="AA248" s="143">
        <f>IF(Y$287,Y248/Y$287*100,0)</f>
        <v>0</v>
      </c>
      <c r="AB248" s="21"/>
      <c r="AC248" s="21"/>
      <c r="AD248" s="138">
        <v>0</v>
      </c>
      <c r="AE248" s="21"/>
      <c r="AF248" s="143">
        <f>(AD248/$BJ248)</f>
        <v>0</v>
      </c>
      <c r="AG248" s="21"/>
      <c r="AH248" s="143">
        <f>IF(AF$287,AF248/AF$287*100,0)</f>
        <v>0</v>
      </c>
      <c r="AI248" s="21"/>
      <c r="AJ248" s="138">
        <v>0</v>
      </c>
      <c r="AK248" s="21"/>
      <c r="AL248" s="143">
        <f>(AJ248/$BJ248)</f>
        <v>0</v>
      </c>
      <c r="AM248" s="21"/>
      <c r="AN248" s="143">
        <f>IF(AL$287,AL248/AL$287*100,0)</f>
        <v>0</v>
      </c>
      <c r="AO248" s="21"/>
      <c r="AP248" s="138">
        <f>(E248+K248+Q248+W248+AD248+AJ248)</f>
        <v>0</v>
      </c>
      <c r="AQ248" s="21"/>
      <c r="AR248" s="138">
        <v>0</v>
      </c>
      <c r="AS248" s="21"/>
      <c r="AT248" s="143">
        <f>IF($AP248,AR248/$AP248*100,0)</f>
        <v>0</v>
      </c>
      <c r="AU248" s="21"/>
      <c r="AV248" s="138">
        <v>0</v>
      </c>
      <c r="AW248" s="21"/>
      <c r="AX248" s="143">
        <f>IF($AP248,AV248/$AP248*100,0)</f>
        <v>0</v>
      </c>
      <c r="AY248" s="21"/>
      <c r="AZ248" s="138">
        <v>0</v>
      </c>
      <c r="BA248" s="21"/>
      <c r="BB248" s="143">
        <f>IF($AP248,AZ248/$AP248*100,0)</f>
        <v>0</v>
      </c>
      <c r="BC248" s="21"/>
      <c r="BD248" s="138">
        <v>0</v>
      </c>
      <c r="BE248" s="21"/>
      <c r="BF248" s="138">
        <v>0</v>
      </c>
      <c r="BG248" s="21"/>
      <c r="BH248" s="10">
        <v>7</v>
      </c>
      <c r="BI248" s="21"/>
      <c r="BJ248" s="27">
        <v>3621</v>
      </c>
      <c r="BK248" s="21"/>
      <c r="BL248" s="137">
        <f>IF(E248,BJ248,0)</f>
        <v>0</v>
      </c>
      <c r="BM248" s="21"/>
      <c r="BN248" s="137">
        <f>IF(K248,BJ248,0)</f>
        <v>0</v>
      </c>
      <c r="BO248" s="21"/>
      <c r="BP248" s="137">
        <f>IF(Q248,BJ248,0)</f>
        <v>0</v>
      </c>
      <c r="BQ248" s="21"/>
      <c r="BR248" s="137">
        <f>IF(W248,BJ248,0)</f>
        <v>0</v>
      </c>
      <c r="BS248" s="21"/>
      <c r="BT248" s="137">
        <f>IF(AD248,BJ248,0)</f>
        <v>0</v>
      </c>
      <c r="BU248" s="21"/>
      <c r="BV248" s="137">
        <f>IF(AJ248,BJ248,0)</f>
        <v>0</v>
      </c>
    </row>
    <row r="249" spans="1:74" ht="8.85" customHeight="1" x14ac:dyDescent="0.3">
      <c r="A249" s="10">
        <v>8</v>
      </c>
      <c r="B249" s="18"/>
      <c r="C249" s="10" t="s">
        <v>226</v>
      </c>
      <c r="D249" s="21"/>
      <c r="E249" s="138">
        <v>0</v>
      </c>
      <c r="F249" s="21"/>
      <c r="G249" s="143">
        <f>(E249/$BJ249)</f>
        <v>0</v>
      </c>
      <c r="H249" s="21"/>
      <c r="I249" s="143">
        <f>IF(G$287,G249/G$287*100,0)</f>
        <v>0</v>
      </c>
      <c r="J249" s="21"/>
      <c r="K249" s="138">
        <v>0</v>
      </c>
      <c r="L249" s="21"/>
      <c r="M249" s="143">
        <f>(K249/$BJ249)</f>
        <v>0</v>
      </c>
      <c r="N249" s="21"/>
      <c r="O249" s="143">
        <f>IF(M$287,M249/M$287*100,0)</f>
        <v>0</v>
      </c>
      <c r="P249" s="21"/>
      <c r="Q249" s="138">
        <v>0</v>
      </c>
      <c r="R249" s="21"/>
      <c r="S249" s="143">
        <f>(Q249/$BJ249)</f>
        <v>0</v>
      </c>
      <c r="T249" s="21"/>
      <c r="U249" s="143">
        <f>IF(S$287,S249/S$287*100,0)</f>
        <v>0</v>
      </c>
      <c r="V249" s="21"/>
      <c r="W249" s="138">
        <v>0</v>
      </c>
      <c r="X249" s="21"/>
      <c r="Y249" s="143">
        <f>(W249/$BJ249)</f>
        <v>0</v>
      </c>
      <c r="Z249" s="21"/>
      <c r="AA249" s="143">
        <f>IF(Y$287,Y249/Y$287*100,0)</f>
        <v>0</v>
      </c>
      <c r="AB249" s="21"/>
      <c r="AC249" s="21"/>
      <c r="AD249" s="138">
        <v>0</v>
      </c>
      <c r="AE249" s="21"/>
      <c r="AF249" s="143">
        <f>(AD249/$BJ249)</f>
        <v>0</v>
      </c>
      <c r="AG249" s="21"/>
      <c r="AH249" s="143">
        <f>IF(AF$287,AF249/AF$287*100,0)</f>
        <v>0</v>
      </c>
      <c r="AI249" s="21"/>
      <c r="AJ249" s="138">
        <v>0</v>
      </c>
      <c r="AK249" s="21"/>
      <c r="AL249" s="143">
        <f>(AJ249/$BJ249)</f>
        <v>0</v>
      </c>
      <c r="AM249" s="21"/>
      <c r="AN249" s="143">
        <f>IF(AL$287,AL249/AL$287*100,0)</f>
        <v>0</v>
      </c>
      <c r="AO249" s="21"/>
      <c r="AP249" s="138">
        <f>(E249+K249+Q249+W249+AD249+AJ249)</f>
        <v>0</v>
      </c>
      <c r="AQ249" s="21"/>
      <c r="AR249" s="138">
        <v>0</v>
      </c>
      <c r="AS249" s="21"/>
      <c r="AT249" s="143">
        <f>IF($AP249,AR249/$AP249*100,0)</f>
        <v>0</v>
      </c>
      <c r="AU249" s="21"/>
      <c r="AV249" s="138">
        <v>0</v>
      </c>
      <c r="AW249" s="21"/>
      <c r="AX249" s="143">
        <f>IF($AP249,AV249/$AP249*100,0)</f>
        <v>0</v>
      </c>
      <c r="AY249" s="21"/>
      <c r="AZ249" s="138">
        <v>0</v>
      </c>
      <c r="BA249" s="21"/>
      <c r="BB249" s="143">
        <f>IF($AP249,AZ249/$AP249*100,0)</f>
        <v>0</v>
      </c>
      <c r="BC249" s="21"/>
      <c r="BD249" s="138">
        <v>0</v>
      </c>
      <c r="BE249" s="21"/>
      <c r="BF249" s="138">
        <v>0</v>
      </c>
      <c r="BG249" s="21"/>
      <c r="BH249" s="10">
        <v>8</v>
      </c>
      <c r="BI249" s="21"/>
      <c r="BJ249" s="27">
        <v>5444</v>
      </c>
      <c r="BK249" s="21"/>
      <c r="BL249" s="137">
        <f>IF(E249,BJ249,0)</f>
        <v>0</v>
      </c>
      <c r="BM249" s="21"/>
      <c r="BN249" s="137">
        <f>IF(K249,BJ249,0)</f>
        <v>0</v>
      </c>
      <c r="BO249" s="21"/>
      <c r="BP249" s="137">
        <f>IF(Q249,BJ249,0)</f>
        <v>0</v>
      </c>
      <c r="BQ249" s="21"/>
      <c r="BR249" s="137">
        <f>IF(W249,BJ249,0)</f>
        <v>0</v>
      </c>
      <c r="BS249" s="21"/>
      <c r="BT249" s="137">
        <f>IF(AD249,BJ249,0)</f>
        <v>0</v>
      </c>
      <c r="BU249" s="21"/>
      <c r="BV249" s="137">
        <f>IF(AJ249,BJ249,0)</f>
        <v>0</v>
      </c>
    </row>
    <row r="250" spans="1:74" ht="8.85" customHeight="1" x14ac:dyDescent="0.3">
      <c r="A250" s="10">
        <v>9</v>
      </c>
      <c r="B250" s="18"/>
      <c r="C250" s="10" t="s">
        <v>227</v>
      </c>
      <c r="D250" s="21"/>
      <c r="E250" s="138">
        <v>0</v>
      </c>
      <c r="F250" s="21"/>
      <c r="G250" s="143">
        <f>(E250/$BJ250)</f>
        <v>0</v>
      </c>
      <c r="H250" s="21"/>
      <c r="I250" s="143">
        <f>IF(G$287,G250/G$287*100,0)</f>
        <v>0</v>
      </c>
      <c r="J250" s="21"/>
      <c r="K250" s="138">
        <v>0</v>
      </c>
      <c r="L250" s="21"/>
      <c r="M250" s="143">
        <f>(K250/$BJ250)</f>
        <v>0</v>
      </c>
      <c r="N250" s="21"/>
      <c r="O250" s="143">
        <f>IF(M$287,M250/M$287*100,0)</f>
        <v>0</v>
      </c>
      <c r="P250" s="21"/>
      <c r="Q250" s="138">
        <v>0</v>
      </c>
      <c r="R250" s="21"/>
      <c r="S250" s="143">
        <f>(Q250/$BJ250)</f>
        <v>0</v>
      </c>
      <c r="T250" s="21"/>
      <c r="U250" s="143">
        <f>IF(S$287,S250/S$287*100,0)</f>
        <v>0</v>
      </c>
      <c r="V250" s="21"/>
      <c r="W250" s="138">
        <v>0</v>
      </c>
      <c r="X250" s="21"/>
      <c r="Y250" s="143">
        <f>(W250/$BJ250)</f>
        <v>0</v>
      </c>
      <c r="Z250" s="21"/>
      <c r="AA250" s="143">
        <f>IF(Y$287,Y250/Y$287*100,0)</f>
        <v>0</v>
      </c>
      <c r="AB250" s="21"/>
      <c r="AC250" s="21"/>
      <c r="AD250" s="138">
        <v>0</v>
      </c>
      <c r="AE250" s="21"/>
      <c r="AF250" s="143">
        <f>(AD250/$BJ250)</f>
        <v>0</v>
      </c>
      <c r="AG250" s="21"/>
      <c r="AH250" s="143">
        <f>IF(AF$287,AF250/AF$287*100,0)</f>
        <v>0</v>
      </c>
      <c r="AI250" s="21"/>
      <c r="AJ250" s="138">
        <v>0</v>
      </c>
      <c r="AK250" s="21"/>
      <c r="AL250" s="143">
        <f>(AJ250/$BJ250)</f>
        <v>0</v>
      </c>
      <c r="AM250" s="21"/>
      <c r="AN250" s="143">
        <f>IF(AL$287,AL250/AL$287*100,0)</f>
        <v>0</v>
      </c>
      <c r="AO250" s="21"/>
      <c r="AP250" s="138">
        <f>(E250+K250+Q250+W250+AD250+AJ250)</f>
        <v>0</v>
      </c>
      <c r="AQ250" s="21"/>
      <c r="AR250" s="138">
        <v>0</v>
      </c>
      <c r="AS250" s="21"/>
      <c r="AT250" s="143">
        <f>IF($AP250,AR250/$AP250*100,0)</f>
        <v>0</v>
      </c>
      <c r="AU250" s="21"/>
      <c r="AV250" s="138">
        <v>0</v>
      </c>
      <c r="AW250" s="21"/>
      <c r="AX250" s="143">
        <f>IF($AP250,AV250/$AP250*100,0)</f>
        <v>0</v>
      </c>
      <c r="AY250" s="21"/>
      <c r="AZ250" s="138">
        <v>0</v>
      </c>
      <c r="BA250" s="21"/>
      <c r="BB250" s="143">
        <f>IF($AP250,AZ250/$AP250*100,0)</f>
        <v>0</v>
      </c>
      <c r="BC250" s="21"/>
      <c r="BD250" s="138">
        <v>0</v>
      </c>
      <c r="BE250" s="21"/>
      <c r="BF250" s="138">
        <v>0</v>
      </c>
      <c r="BG250" s="21"/>
      <c r="BH250" s="10">
        <v>9</v>
      </c>
      <c r="BI250" s="21"/>
      <c r="BJ250" s="27">
        <v>5644</v>
      </c>
      <c r="BK250" s="21"/>
      <c r="BL250" s="137">
        <f>IF(E250,BJ250,0)</f>
        <v>0</v>
      </c>
      <c r="BM250" s="21"/>
      <c r="BN250" s="137">
        <f>IF(K250,BJ250,0)</f>
        <v>0</v>
      </c>
      <c r="BO250" s="21"/>
      <c r="BP250" s="137">
        <f>IF(Q250,BJ250,0)</f>
        <v>0</v>
      </c>
      <c r="BQ250" s="21"/>
      <c r="BR250" s="137">
        <f>IF(W250,BJ250,0)</f>
        <v>0</v>
      </c>
      <c r="BS250" s="21"/>
      <c r="BT250" s="137">
        <f>IF(AD250,BJ250,0)</f>
        <v>0</v>
      </c>
      <c r="BU250" s="21"/>
      <c r="BV250" s="137">
        <f>IF(AJ250,BJ250,0)</f>
        <v>0</v>
      </c>
    </row>
    <row r="251" spans="1:74" ht="8.85" customHeight="1" x14ac:dyDescent="0.3">
      <c r="A251" s="10">
        <v>10</v>
      </c>
      <c r="B251" s="18"/>
      <c r="C251" s="10" t="s">
        <v>228</v>
      </c>
      <c r="D251" s="21"/>
      <c r="E251" s="138">
        <v>0</v>
      </c>
      <c r="F251" s="21"/>
      <c r="G251" s="143">
        <f>(E251/$BJ251)</f>
        <v>0</v>
      </c>
      <c r="H251" s="21"/>
      <c r="I251" s="143">
        <f>IF(G$287,G251/G$287*100,0)</f>
        <v>0</v>
      </c>
      <c r="J251" s="21"/>
      <c r="K251" s="138">
        <v>0</v>
      </c>
      <c r="L251" s="21"/>
      <c r="M251" s="143">
        <f>(K251/$BJ251)</f>
        <v>0</v>
      </c>
      <c r="N251" s="21"/>
      <c r="O251" s="143">
        <f>IF(M$287,M251/M$287*100,0)</f>
        <v>0</v>
      </c>
      <c r="P251" s="21"/>
      <c r="Q251" s="138">
        <v>0</v>
      </c>
      <c r="R251" s="21"/>
      <c r="S251" s="143">
        <f>(Q251/$BJ251)</f>
        <v>0</v>
      </c>
      <c r="T251" s="21"/>
      <c r="U251" s="143">
        <f>IF(S$287,S251/S$287*100,0)</f>
        <v>0</v>
      </c>
      <c r="V251" s="21"/>
      <c r="W251" s="138">
        <v>0</v>
      </c>
      <c r="X251" s="21"/>
      <c r="Y251" s="143">
        <f>(W251/$BJ251)</f>
        <v>0</v>
      </c>
      <c r="Z251" s="21"/>
      <c r="AA251" s="143">
        <f>IF(Y$287,Y251/Y$287*100,0)</f>
        <v>0</v>
      </c>
      <c r="AB251" s="21"/>
      <c r="AC251" s="21"/>
      <c r="AD251" s="138">
        <v>0</v>
      </c>
      <c r="AE251" s="21"/>
      <c r="AF251" s="143">
        <f>(AD251/$BJ251)</f>
        <v>0</v>
      </c>
      <c r="AG251" s="21"/>
      <c r="AH251" s="143">
        <f>IF(AF$287,AF251/AF$287*100,0)</f>
        <v>0</v>
      </c>
      <c r="AI251" s="21"/>
      <c r="AJ251" s="138">
        <v>0</v>
      </c>
      <c r="AK251" s="21"/>
      <c r="AL251" s="143">
        <f>(AJ251/$BJ251)</f>
        <v>0</v>
      </c>
      <c r="AM251" s="21"/>
      <c r="AN251" s="143">
        <f>IF(AL$287,AL251/AL$287*100,0)</f>
        <v>0</v>
      </c>
      <c r="AO251" s="21"/>
      <c r="AP251" s="138">
        <f>(E251+K251+Q251+W251+AD251+AJ251)</f>
        <v>0</v>
      </c>
      <c r="AQ251" s="21"/>
      <c r="AR251" s="138">
        <v>0</v>
      </c>
      <c r="AS251" s="21"/>
      <c r="AT251" s="143">
        <f>IF($AP251,AR251/$AP251*100,0)</f>
        <v>0</v>
      </c>
      <c r="AU251" s="21"/>
      <c r="AV251" s="138">
        <v>0</v>
      </c>
      <c r="AW251" s="21"/>
      <c r="AX251" s="143">
        <f>IF($AP251,AV251/$AP251*100,0)</f>
        <v>0</v>
      </c>
      <c r="AY251" s="21"/>
      <c r="AZ251" s="138">
        <v>0</v>
      </c>
      <c r="BA251" s="21"/>
      <c r="BB251" s="143">
        <f>IF($AP251,AZ251/$AP251*100,0)</f>
        <v>0</v>
      </c>
      <c r="BC251" s="21"/>
      <c r="BD251" s="138">
        <v>0</v>
      </c>
      <c r="BE251" s="21"/>
      <c r="BF251" s="138">
        <v>0</v>
      </c>
      <c r="BG251" s="21"/>
      <c r="BH251" s="10">
        <v>10</v>
      </c>
      <c r="BI251" s="21"/>
      <c r="BJ251" s="27">
        <v>3691</v>
      </c>
      <c r="BK251" s="21"/>
      <c r="BL251" s="137">
        <f>IF(E251,BJ251,0)</f>
        <v>0</v>
      </c>
      <c r="BM251" s="21"/>
      <c r="BN251" s="137">
        <f>IF(K251,BJ251,0)</f>
        <v>0</v>
      </c>
      <c r="BO251" s="21"/>
      <c r="BP251" s="137">
        <f>IF(Q251,BJ251,0)</f>
        <v>0</v>
      </c>
      <c r="BQ251" s="21"/>
      <c r="BR251" s="137">
        <f>IF(W251,BJ251,0)</f>
        <v>0</v>
      </c>
      <c r="BS251" s="21"/>
      <c r="BT251" s="137">
        <f>IF(AD251,BJ251,0)</f>
        <v>0</v>
      </c>
      <c r="BU251" s="21"/>
      <c r="BV251" s="137">
        <f>IF(AJ251,BJ251,0)</f>
        <v>0</v>
      </c>
    </row>
    <row r="252" spans="1:7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Q252" s="21"/>
      <c r="AR252" s="21"/>
      <c r="AS252" s="21"/>
      <c r="AT252" s="21"/>
      <c r="AU252" s="21"/>
      <c r="AV252" s="21"/>
      <c r="AW252" s="21"/>
      <c r="AX252" s="21"/>
      <c r="AY252" s="21"/>
      <c r="AZ252" s="21"/>
      <c r="BA252" s="21"/>
      <c r="BB252" s="21"/>
      <c r="BC252" s="21"/>
      <c r="BD252" s="21"/>
      <c r="BE252" s="21"/>
      <c r="BG252" s="21"/>
      <c r="BH252" s="29"/>
      <c r="BI252" s="21"/>
      <c r="BJ252" s="27"/>
      <c r="BK252" s="21"/>
      <c r="BL252" s="21"/>
      <c r="BM252" s="21"/>
      <c r="BN252" s="21"/>
      <c r="BO252" s="21"/>
      <c r="BP252" s="21"/>
      <c r="BQ252" s="21"/>
      <c r="BR252" s="21"/>
      <c r="BS252" s="21"/>
      <c r="BT252" s="21"/>
      <c r="BU252" s="21"/>
      <c r="BV252" s="21"/>
    </row>
    <row r="253" spans="1:74" ht="8.85" customHeight="1" x14ac:dyDescent="0.3">
      <c r="A253" s="10">
        <v>11</v>
      </c>
      <c r="B253" s="18"/>
      <c r="C253" s="10" t="s">
        <v>229</v>
      </c>
      <c r="D253" s="21"/>
      <c r="E253" s="138">
        <v>0</v>
      </c>
      <c r="F253" s="21"/>
      <c r="G253" s="143">
        <f>(E253/$BJ253)</f>
        <v>0</v>
      </c>
      <c r="H253" s="21"/>
      <c r="I253" s="143">
        <f>IF(G$287,G253/G$287*100,0)</f>
        <v>0</v>
      </c>
      <c r="J253" s="21"/>
      <c r="K253" s="138">
        <v>0</v>
      </c>
      <c r="L253" s="21"/>
      <c r="M253" s="143">
        <f>(K253/$BJ253)</f>
        <v>0</v>
      </c>
      <c r="N253" s="21"/>
      <c r="O253" s="143">
        <f>IF(M$287,M253/M$287*100,0)</f>
        <v>0</v>
      </c>
      <c r="P253" s="21"/>
      <c r="Q253" s="138">
        <v>0</v>
      </c>
      <c r="R253" s="21"/>
      <c r="S253" s="143">
        <f>(Q253/$BJ253)</f>
        <v>0</v>
      </c>
      <c r="T253" s="21"/>
      <c r="U253" s="143">
        <f>IF(S$287,S253/S$287*100,0)</f>
        <v>0</v>
      </c>
      <c r="V253" s="21"/>
      <c r="W253" s="138">
        <v>0</v>
      </c>
      <c r="X253" s="21"/>
      <c r="Y253" s="143">
        <f>(W253/$BJ253)</f>
        <v>0</v>
      </c>
      <c r="Z253" s="21"/>
      <c r="AA253" s="143">
        <f>IF(Y$287,Y253/Y$287*100,0)</f>
        <v>0</v>
      </c>
      <c r="AB253" s="21"/>
      <c r="AC253" s="21"/>
      <c r="AD253" s="138">
        <v>0</v>
      </c>
      <c r="AE253" s="21"/>
      <c r="AF253" s="143">
        <f>(AD253/$BJ253)</f>
        <v>0</v>
      </c>
      <c r="AG253" s="21"/>
      <c r="AH253" s="143">
        <f>IF(AF$287,AF253/AF$287*100,0)</f>
        <v>0</v>
      </c>
      <c r="AI253" s="21"/>
      <c r="AJ253" s="138">
        <v>0</v>
      </c>
      <c r="AK253" s="21"/>
      <c r="AL253" s="143">
        <f>(AJ253/$BJ253)</f>
        <v>0</v>
      </c>
      <c r="AM253" s="21"/>
      <c r="AN253" s="143">
        <f>IF(AL$287,AL253/AL$287*100,0)</f>
        <v>0</v>
      </c>
      <c r="AO253" s="21"/>
      <c r="AP253" s="138">
        <f>(E253+K253+Q253+W253+AD253+AJ253)</f>
        <v>0</v>
      </c>
      <c r="AQ253" s="21"/>
      <c r="AR253" s="138">
        <v>0</v>
      </c>
      <c r="AS253" s="21"/>
      <c r="AT253" s="143">
        <f>IF($AP253,AR253/$AP253*100,0)</f>
        <v>0</v>
      </c>
      <c r="AU253" s="21"/>
      <c r="AV253" s="138">
        <v>0</v>
      </c>
      <c r="AW253" s="21"/>
      <c r="AX253" s="143">
        <f>IF($AP253,AV253/$AP253*100,0)</f>
        <v>0</v>
      </c>
      <c r="AY253" s="21"/>
      <c r="AZ253" s="138">
        <v>0</v>
      </c>
      <c r="BA253" s="21"/>
      <c r="BB253" s="143">
        <f>IF($AP253,AZ253/$AP253*100,0)</f>
        <v>0</v>
      </c>
      <c r="BC253" s="21"/>
      <c r="BD253" s="138">
        <v>0</v>
      </c>
      <c r="BE253" s="21"/>
      <c r="BF253" s="138">
        <v>0</v>
      </c>
      <c r="BG253" s="21"/>
      <c r="BH253" s="10">
        <v>11</v>
      </c>
      <c r="BI253" s="21"/>
      <c r="BJ253" s="27">
        <v>21041</v>
      </c>
      <c r="BK253" s="21"/>
      <c r="BL253" s="137">
        <f>IF(E253,BJ253,0)</f>
        <v>0</v>
      </c>
      <c r="BM253" s="21"/>
      <c r="BN253" s="137">
        <f>IF(K253,BJ253,0)</f>
        <v>0</v>
      </c>
      <c r="BO253" s="21"/>
      <c r="BP253" s="137">
        <f>IF(Q253,BJ253,0)</f>
        <v>0</v>
      </c>
      <c r="BQ253" s="21"/>
      <c r="BR253" s="137">
        <f>IF(W253,BJ253,0)</f>
        <v>0</v>
      </c>
      <c r="BS253" s="21"/>
      <c r="BT253" s="137">
        <f>IF(AD253,BJ253,0)</f>
        <v>0</v>
      </c>
      <c r="BU253" s="21"/>
      <c r="BV253" s="137">
        <f>IF(AJ253,BJ253,0)</f>
        <v>0</v>
      </c>
    </row>
    <row r="254" spans="1:74" ht="8.85" customHeight="1" x14ac:dyDescent="0.3">
      <c r="A254" s="10">
        <v>12</v>
      </c>
      <c r="B254" s="18"/>
      <c r="C254" s="10" t="s">
        <v>230</v>
      </c>
      <c r="D254" s="21"/>
      <c r="E254" s="138">
        <v>0</v>
      </c>
      <c r="F254" s="21"/>
      <c r="G254" s="143">
        <f>(E254/$BJ254)</f>
        <v>0</v>
      </c>
      <c r="H254" s="21"/>
      <c r="I254" s="143">
        <f>IF(G$287,G254/G$287*100,0)</f>
        <v>0</v>
      </c>
      <c r="J254" s="21"/>
      <c r="K254" s="138">
        <v>0</v>
      </c>
      <c r="L254" s="21"/>
      <c r="M254" s="143">
        <f>(K254/$BJ254)</f>
        <v>0</v>
      </c>
      <c r="N254" s="21"/>
      <c r="O254" s="143">
        <f>IF(M$287,M254/M$287*100,0)</f>
        <v>0</v>
      </c>
      <c r="P254" s="21"/>
      <c r="Q254" s="138">
        <v>0</v>
      </c>
      <c r="R254" s="21"/>
      <c r="S254" s="143">
        <f>(Q254/$BJ254)</f>
        <v>0</v>
      </c>
      <c r="T254" s="21"/>
      <c r="U254" s="143">
        <f>IF(S$287,S254/S$287*100,0)</f>
        <v>0</v>
      </c>
      <c r="V254" s="21"/>
      <c r="W254" s="138">
        <v>0</v>
      </c>
      <c r="X254" s="21"/>
      <c r="Y254" s="143">
        <f>(W254/$BJ254)</f>
        <v>0</v>
      </c>
      <c r="Z254" s="21"/>
      <c r="AA254" s="143">
        <f>IF(Y$287,Y254/Y$287*100,0)</f>
        <v>0</v>
      </c>
      <c r="AB254" s="21"/>
      <c r="AC254" s="21"/>
      <c r="AD254" s="138">
        <v>0</v>
      </c>
      <c r="AE254" s="21"/>
      <c r="AF254" s="143">
        <f>(AD254/$BJ254)</f>
        <v>0</v>
      </c>
      <c r="AG254" s="21"/>
      <c r="AH254" s="143">
        <f>IF(AF$287,AF254/AF$287*100,0)</f>
        <v>0</v>
      </c>
      <c r="AI254" s="21"/>
      <c r="AJ254" s="138">
        <v>0</v>
      </c>
      <c r="AK254" s="21"/>
      <c r="AL254" s="143">
        <f>(AJ254/$BJ254)</f>
        <v>0</v>
      </c>
      <c r="AM254" s="21"/>
      <c r="AN254" s="143">
        <f>IF(AL$287,AL254/AL$287*100,0)</f>
        <v>0</v>
      </c>
      <c r="AO254" s="21"/>
      <c r="AP254" s="138">
        <f>(E254+K254+Q254+W254+AD254+AJ254)</f>
        <v>0</v>
      </c>
      <c r="AQ254" s="21"/>
      <c r="AR254" s="138">
        <v>0</v>
      </c>
      <c r="AS254" s="21"/>
      <c r="AT254" s="143">
        <f>IF($AP254,AR254/$AP254*100,0)</f>
        <v>0</v>
      </c>
      <c r="AU254" s="21"/>
      <c r="AV254" s="138">
        <v>0</v>
      </c>
      <c r="AW254" s="21"/>
      <c r="AX254" s="143">
        <f>IF($AP254,AV254/$AP254*100,0)</f>
        <v>0</v>
      </c>
      <c r="AY254" s="21"/>
      <c r="AZ254" s="138">
        <v>0</v>
      </c>
      <c r="BA254" s="21"/>
      <c r="BB254" s="143">
        <f>IF($AP254,AZ254/$AP254*100,0)</f>
        <v>0</v>
      </c>
      <c r="BC254" s="21"/>
      <c r="BD254" s="138">
        <v>0</v>
      </c>
      <c r="BE254" s="21"/>
      <c r="BF254" s="138">
        <v>0</v>
      </c>
      <c r="BG254" s="21"/>
      <c r="BH254" s="10">
        <v>12</v>
      </c>
      <c r="BI254" s="21"/>
      <c r="BJ254" s="27">
        <v>3884</v>
      </c>
      <c r="BK254" s="21"/>
      <c r="BL254" s="137">
        <f>IF(E254,BJ254,0)</f>
        <v>0</v>
      </c>
      <c r="BM254" s="21"/>
      <c r="BN254" s="137">
        <f>IF(K254,BJ254,0)</f>
        <v>0</v>
      </c>
      <c r="BO254" s="21"/>
      <c r="BP254" s="137">
        <f>IF(Q254,BJ254,0)</f>
        <v>0</v>
      </c>
      <c r="BQ254" s="21"/>
      <c r="BR254" s="137">
        <f>IF(W254,BJ254,0)</f>
        <v>0</v>
      </c>
      <c r="BS254" s="21"/>
      <c r="BT254" s="137">
        <f>IF(AD254,BJ254,0)</f>
        <v>0</v>
      </c>
      <c r="BU254" s="21"/>
      <c r="BV254" s="137">
        <f>IF(AJ254,BJ254,0)</f>
        <v>0</v>
      </c>
    </row>
    <row r="255" spans="1:74" ht="8.85" customHeight="1" x14ac:dyDescent="0.3">
      <c r="A255" s="10">
        <v>13</v>
      </c>
      <c r="B255" s="18"/>
      <c r="C255" s="10" t="s">
        <v>231</v>
      </c>
      <c r="D255" s="21"/>
      <c r="E255" s="138">
        <v>5702569</v>
      </c>
      <c r="F255" s="21"/>
      <c r="G255" s="143">
        <f>(E255/$BJ255)</f>
        <v>1609.9856013551666</v>
      </c>
      <c r="H255" s="21"/>
      <c r="I255" s="143">
        <f>IF(G$287,G255/G$287*100,0)</f>
        <v>79.593956922511339</v>
      </c>
      <c r="J255" s="21"/>
      <c r="K255" s="138">
        <v>567443</v>
      </c>
      <c r="L255" s="21"/>
      <c r="M255" s="143">
        <f>(K255/$BJ255)</f>
        <v>160.20412196499154</v>
      </c>
      <c r="N255" s="21"/>
      <c r="O255" s="143">
        <f>IF(M$287,M255/M$287*100,0)</f>
        <v>92.778805243978439</v>
      </c>
      <c r="P255" s="21"/>
      <c r="Q255" s="138">
        <v>419571</v>
      </c>
      <c r="R255" s="21"/>
      <c r="S255" s="143">
        <f>(Q255/$BJ255)</f>
        <v>118.45595708639186</v>
      </c>
      <c r="T255" s="21"/>
      <c r="U255" s="143">
        <f>IF(S$287,S255/S$287*100,0)</f>
        <v>131.53662950018023</v>
      </c>
      <c r="V255" s="21"/>
      <c r="W255" s="138">
        <v>617418</v>
      </c>
      <c r="X255" s="21"/>
      <c r="Y255" s="143">
        <f>(W255/$BJ255)</f>
        <v>174.313382269904</v>
      </c>
      <c r="Z255" s="21"/>
      <c r="AA255" s="143">
        <f>IF(Y$287,Y255/Y$287*100,0)</f>
        <v>63.195708052201141</v>
      </c>
      <c r="AB255" s="21"/>
      <c r="AC255" s="21"/>
      <c r="AD255" s="138">
        <v>388199</v>
      </c>
      <c r="AE255" s="21"/>
      <c r="AF255" s="143">
        <f>(AD255/$BJ255)</f>
        <v>109.59881422924902</v>
      </c>
      <c r="AG255" s="21"/>
      <c r="AH255" s="143">
        <f>IF(AF$287,AF255/AF$287*100,0)</f>
        <v>93.129753051482467</v>
      </c>
      <c r="AI255" s="21"/>
      <c r="AJ255" s="138">
        <v>0</v>
      </c>
      <c r="AK255" s="21"/>
      <c r="AL255" s="143">
        <f>(AJ255/$BJ255)</f>
        <v>0</v>
      </c>
      <c r="AM255" s="21"/>
      <c r="AN255" s="143">
        <f>IF(AL$287,AL255/AL$287*100,0)</f>
        <v>0</v>
      </c>
      <c r="AO255" s="21"/>
      <c r="AP255" s="138">
        <f>(E255+K255+Q255+W255+AD255+AJ255)</f>
        <v>7695200</v>
      </c>
      <c r="AQ255" s="21"/>
      <c r="AR255" s="138">
        <v>4732467</v>
      </c>
      <c r="AS255" s="21"/>
      <c r="AT255" s="143">
        <f>IF($AP255,AR255/$AP255*100,0)</f>
        <v>61.49894739577919</v>
      </c>
      <c r="AU255" s="21"/>
      <c r="AV255" s="138">
        <v>810585</v>
      </c>
      <c r="AW255" s="21"/>
      <c r="AX255" s="143">
        <f>IF($AP255,AV255/$AP255*100,0)</f>
        <v>10.533644349724504</v>
      </c>
      <c r="AY255" s="21"/>
      <c r="AZ255" s="138">
        <v>38225</v>
      </c>
      <c r="BA255" s="21"/>
      <c r="BB255" s="143">
        <f>IF($AP255,AZ255/$AP255*100,0)</f>
        <v>0.49673822642686349</v>
      </c>
      <c r="BC255" s="21"/>
      <c r="BD255" s="138">
        <v>32352</v>
      </c>
      <c r="BE255" s="21"/>
      <c r="BF255" s="138">
        <v>0</v>
      </c>
      <c r="BG255" s="21"/>
      <c r="BH255" s="10">
        <v>13</v>
      </c>
      <c r="BI255" s="21"/>
      <c r="BJ255" s="27">
        <v>3542</v>
      </c>
      <c r="BK255" s="21"/>
      <c r="BL255" s="137">
        <f>IF(E255,BJ255,0)</f>
        <v>3542</v>
      </c>
      <c r="BM255" s="21"/>
      <c r="BN255" s="137">
        <f>IF(K255,BJ255,0)</f>
        <v>3542</v>
      </c>
      <c r="BO255" s="21"/>
      <c r="BP255" s="137">
        <f>IF(Q255,BJ255,0)</f>
        <v>3542</v>
      </c>
      <c r="BQ255" s="21"/>
      <c r="BR255" s="137">
        <f>IF(W255,BJ255,0)</f>
        <v>3542</v>
      </c>
      <c r="BS255" s="21"/>
      <c r="BT255" s="137">
        <f>IF(AD255,BJ255,0)</f>
        <v>3542</v>
      </c>
      <c r="BU255" s="21"/>
      <c r="BV255" s="137">
        <f>IF(AJ255,BJ255,0)</f>
        <v>0</v>
      </c>
    </row>
    <row r="256" spans="1:74" ht="8.85" customHeight="1" x14ac:dyDescent="0.3">
      <c r="A256" s="10">
        <v>14</v>
      </c>
      <c r="B256" s="18"/>
      <c r="C256" s="10" t="s">
        <v>149</v>
      </c>
      <c r="D256" s="21"/>
      <c r="E256" s="138">
        <v>0</v>
      </c>
      <c r="F256" s="21"/>
      <c r="G256" s="143">
        <f>(E256/$BJ256)</f>
        <v>0</v>
      </c>
      <c r="H256" s="21"/>
      <c r="I256" s="143">
        <f>IF(G$287,G256/G$287*100,0)</f>
        <v>0</v>
      </c>
      <c r="J256" s="21"/>
      <c r="K256" s="138">
        <v>0</v>
      </c>
      <c r="L256" s="21"/>
      <c r="M256" s="143">
        <f>(K256/$BJ256)</f>
        <v>0</v>
      </c>
      <c r="N256" s="21"/>
      <c r="O256" s="143">
        <f>IF(M$287,M256/M$287*100,0)</f>
        <v>0</v>
      </c>
      <c r="P256" s="21"/>
      <c r="Q256" s="138">
        <v>0</v>
      </c>
      <c r="R256" s="21"/>
      <c r="S256" s="143">
        <f>(Q256/$BJ256)</f>
        <v>0</v>
      </c>
      <c r="T256" s="21"/>
      <c r="U256" s="143">
        <f>IF(S$287,S256/S$287*100,0)</f>
        <v>0</v>
      </c>
      <c r="V256" s="21"/>
      <c r="W256" s="138">
        <v>0</v>
      </c>
      <c r="X256" s="21"/>
      <c r="Y256" s="143">
        <f>(W256/$BJ256)</f>
        <v>0</v>
      </c>
      <c r="Z256" s="21"/>
      <c r="AA256" s="143">
        <f>IF(Y$287,Y256/Y$287*100,0)</f>
        <v>0</v>
      </c>
      <c r="AB256" s="21"/>
      <c r="AC256" s="21"/>
      <c r="AD256" s="138">
        <v>0</v>
      </c>
      <c r="AE256" s="21"/>
      <c r="AF256" s="143">
        <f>(AD256/$BJ256)</f>
        <v>0</v>
      </c>
      <c r="AG256" s="21"/>
      <c r="AH256" s="143">
        <f>IF(AF$287,AF256/AF$287*100,0)</f>
        <v>0</v>
      </c>
      <c r="AI256" s="21"/>
      <c r="AJ256" s="138">
        <v>0</v>
      </c>
      <c r="AK256" s="21"/>
      <c r="AL256" s="143">
        <f>(AJ256/$BJ256)</f>
        <v>0</v>
      </c>
      <c r="AM256" s="21"/>
      <c r="AN256" s="143">
        <f>IF(AL$287,AL256/AL$287*100,0)</f>
        <v>0</v>
      </c>
      <c r="AO256" s="21"/>
      <c r="AP256" s="138">
        <f>(E256+K256+Q256+W256+AD256+AJ256)</f>
        <v>0</v>
      </c>
      <c r="AQ256" s="21"/>
      <c r="AR256" s="138">
        <v>0</v>
      </c>
      <c r="AS256" s="21"/>
      <c r="AT256" s="143">
        <f>IF($AP256,AR256/$AP256*100,0)</f>
        <v>0</v>
      </c>
      <c r="AU256" s="21"/>
      <c r="AV256" s="138">
        <v>0</v>
      </c>
      <c r="AW256" s="21"/>
      <c r="AX256" s="143">
        <f>IF($AP256,AV256/$AP256*100,0)</f>
        <v>0</v>
      </c>
      <c r="AY256" s="21"/>
      <c r="AZ256" s="138">
        <v>0</v>
      </c>
      <c r="BA256" s="21"/>
      <c r="BB256" s="143">
        <f>IF($AP256,AZ256/$AP256*100,0)</f>
        <v>0</v>
      </c>
      <c r="BC256" s="21"/>
      <c r="BD256" s="138">
        <v>0</v>
      </c>
      <c r="BE256" s="21"/>
      <c r="BF256" s="138">
        <v>0</v>
      </c>
      <c r="BG256" s="21"/>
      <c r="BH256" s="10">
        <v>14</v>
      </c>
      <c r="BI256" s="21"/>
      <c r="BJ256" s="27">
        <v>16379</v>
      </c>
      <c r="BK256" s="21"/>
      <c r="BL256" s="137">
        <f>IF(E256,BJ256,0)</f>
        <v>0</v>
      </c>
      <c r="BM256" s="21"/>
      <c r="BN256" s="137">
        <f>IF(K256,BJ256,0)</f>
        <v>0</v>
      </c>
      <c r="BO256" s="21"/>
      <c r="BP256" s="137">
        <f>IF(Q256,BJ256,0)</f>
        <v>0</v>
      </c>
      <c r="BQ256" s="21"/>
      <c r="BR256" s="137">
        <f>IF(W256,BJ256,0)</f>
        <v>0</v>
      </c>
      <c r="BS256" s="21"/>
      <c r="BT256" s="137">
        <f>IF(AD256,BJ256,0)</f>
        <v>0</v>
      </c>
      <c r="BU256" s="21"/>
      <c r="BV256" s="137">
        <f>IF(AJ256,BJ256,0)</f>
        <v>0</v>
      </c>
    </row>
    <row r="257" spans="1:74" ht="8.85" customHeight="1" x14ac:dyDescent="0.3">
      <c r="A257" s="10">
        <v>15</v>
      </c>
      <c r="B257" s="18"/>
      <c r="C257" s="10" t="s">
        <v>232</v>
      </c>
      <c r="D257" s="21"/>
      <c r="E257" s="138">
        <v>0</v>
      </c>
      <c r="F257" s="21"/>
      <c r="G257" s="143">
        <f>(E257/$BJ257)</f>
        <v>0</v>
      </c>
      <c r="H257" s="21"/>
      <c r="I257" s="143">
        <f>IF(G$287,G257/G$287*100,0)</f>
        <v>0</v>
      </c>
      <c r="J257" s="21"/>
      <c r="K257" s="138">
        <v>0</v>
      </c>
      <c r="L257" s="21"/>
      <c r="M257" s="143">
        <f>(K257/$BJ257)</f>
        <v>0</v>
      </c>
      <c r="N257" s="21"/>
      <c r="O257" s="143">
        <f>IF(M$287,M257/M$287*100,0)</f>
        <v>0</v>
      </c>
      <c r="P257" s="21"/>
      <c r="Q257" s="138">
        <v>0</v>
      </c>
      <c r="R257" s="21"/>
      <c r="S257" s="143">
        <f>(Q257/$BJ257)</f>
        <v>0</v>
      </c>
      <c r="T257" s="21"/>
      <c r="U257" s="143">
        <f>IF(S$287,S257/S$287*100,0)</f>
        <v>0</v>
      </c>
      <c r="V257" s="21"/>
      <c r="W257" s="138">
        <v>0</v>
      </c>
      <c r="X257" s="21"/>
      <c r="Y257" s="143">
        <f>(W257/$BJ257)</f>
        <v>0</v>
      </c>
      <c r="Z257" s="21"/>
      <c r="AA257" s="143">
        <f>IF(Y$287,Y257/Y$287*100,0)</f>
        <v>0</v>
      </c>
      <c r="AB257" s="21"/>
      <c r="AC257" s="21"/>
      <c r="AD257" s="138">
        <v>0</v>
      </c>
      <c r="AE257" s="21"/>
      <c r="AF257" s="143">
        <f>(AD257/$BJ257)</f>
        <v>0</v>
      </c>
      <c r="AG257" s="21"/>
      <c r="AH257" s="143">
        <f>IF(AF$287,AF257/AF$287*100,0)</f>
        <v>0</v>
      </c>
      <c r="AI257" s="21"/>
      <c r="AJ257" s="138">
        <v>0</v>
      </c>
      <c r="AK257" s="21"/>
      <c r="AL257" s="143">
        <f>(AJ257/$BJ257)</f>
        <v>0</v>
      </c>
      <c r="AM257" s="21"/>
      <c r="AN257" s="143">
        <f>IF(AL$287,AL257/AL$287*100,0)</f>
        <v>0</v>
      </c>
      <c r="AO257" s="21"/>
      <c r="AP257" s="138">
        <f>(E257+K257+Q257+W257+AD257+AJ257)</f>
        <v>0</v>
      </c>
      <c r="AQ257" s="21"/>
      <c r="AR257" s="138">
        <v>0</v>
      </c>
      <c r="AS257" s="21"/>
      <c r="AT257" s="143">
        <f>IF($AP257,AR257/$AP257*100,0)</f>
        <v>0</v>
      </c>
      <c r="AU257" s="21"/>
      <c r="AV257" s="138">
        <v>0</v>
      </c>
      <c r="AW257" s="21"/>
      <c r="AX257" s="143">
        <f>IF($AP257,AV257/$AP257*100,0)</f>
        <v>0</v>
      </c>
      <c r="AY257" s="21"/>
      <c r="AZ257" s="138">
        <v>0</v>
      </c>
      <c r="BA257" s="21"/>
      <c r="BB257" s="143">
        <f>IF($AP257,AZ257/$AP257*100,0)</f>
        <v>0</v>
      </c>
      <c r="BC257" s="21"/>
      <c r="BD257" s="138">
        <v>0</v>
      </c>
      <c r="BE257" s="21"/>
      <c r="BF257" s="138">
        <v>0</v>
      </c>
      <c r="BG257" s="21"/>
      <c r="BH257" s="10">
        <v>15</v>
      </c>
      <c r="BI257" s="21"/>
      <c r="BJ257" s="27">
        <v>4961</v>
      </c>
      <c r="BK257" s="21"/>
      <c r="BL257" s="137">
        <f>IF(E257,BJ257,0)</f>
        <v>0</v>
      </c>
      <c r="BM257" s="21"/>
      <c r="BN257" s="137">
        <f>IF(K257,BJ257,0)</f>
        <v>0</v>
      </c>
      <c r="BO257" s="21"/>
      <c r="BP257" s="137">
        <f>IF(Q257,BJ257,0)</f>
        <v>0</v>
      </c>
      <c r="BQ257" s="21"/>
      <c r="BR257" s="137">
        <f>IF(W257,BJ257,0)</f>
        <v>0</v>
      </c>
      <c r="BS257" s="21"/>
      <c r="BT257" s="137">
        <f>IF(AD257,BJ257,0)</f>
        <v>0</v>
      </c>
      <c r="BU257" s="21"/>
      <c r="BV257" s="137">
        <f>IF(AJ257,BJ257,0)</f>
        <v>0</v>
      </c>
    </row>
    <row r="258" spans="1:7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Q258" s="21"/>
      <c r="AR258" s="21"/>
      <c r="AS258" s="21"/>
      <c r="AT258" s="21"/>
      <c r="AU258" s="21"/>
      <c r="AV258" s="21"/>
      <c r="AW258" s="21"/>
      <c r="AX258" s="21"/>
      <c r="AY258" s="21"/>
      <c r="AZ258" s="21"/>
      <c r="BA258" s="21"/>
      <c r="BB258" s="21"/>
      <c r="BC258" s="21"/>
      <c r="BD258" s="21"/>
      <c r="BE258" s="21"/>
      <c r="BG258" s="21"/>
      <c r="BH258" s="29"/>
      <c r="BI258" s="21"/>
      <c r="BJ258" s="27"/>
      <c r="BK258" s="21"/>
      <c r="BL258" s="21"/>
      <c r="BM258" s="21"/>
      <c r="BN258" s="21"/>
      <c r="BO258" s="21"/>
      <c r="BP258" s="21"/>
      <c r="BQ258" s="21"/>
      <c r="BR258" s="21"/>
      <c r="BS258" s="21"/>
      <c r="BT258" s="21"/>
      <c r="BU258" s="21"/>
      <c r="BV258" s="21"/>
    </row>
    <row r="259" spans="1:74" ht="8.85" customHeight="1" x14ac:dyDescent="0.3">
      <c r="A259" s="10">
        <v>16</v>
      </c>
      <c r="B259" s="18"/>
      <c r="C259" s="10" t="s">
        <v>233</v>
      </c>
      <c r="D259" s="21"/>
      <c r="E259" s="138">
        <v>0</v>
      </c>
      <c r="F259" s="21"/>
      <c r="G259" s="143">
        <f>(E259/$BJ259)</f>
        <v>0</v>
      </c>
      <c r="H259" s="21"/>
      <c r="I259" s="143">
        <f>IF(G$287,G259/G$287*100,0)</f>
        <v>0</v>
      </c>
      <c r="J259" s="21"/>
      <c r="K259" s="138">
        <v>0</v>
      </c>
      <c r="L259" s="21"/>
      <c r="M259" s="143">
        <f>(K259/$BJ259)</f>
        <v>0</v>
      </c>
      <c r="N259" s="21"/>
      <c r="O259" s="143">
        <f>IF(M$287,M259/M$287*100,0)</f>
        <v>0</v>
      </c>
      <c r="P259" s="21"/>
      <c r="Q259" s="138">
        <v>0</v>
      </c>
      <c r="R259" s="21"/>
      <c r="S259" s="143">
        <f>(Q259/$BJ259)</f>
        <v>0</v>
      </c>
      <c r="T259" s="21"/>
      <c r="U259" s="143">
        <f>IF(S$287,S259/S$287*100,0)</f>
        <v>0</v>
      </c>
      <c r="V259" s="21"/>
      <c r="W259" s="138">
        <v>0</v>
      </c>
      <c r="X259" s="21"/>
      <c r="Y259" s="143">
        <f>(W259/$BJ259)</f>
        <v>0</v>
      </c>
      <c r="Z259" s="21"/>
      <c r="AA259" s="143">
        <f>IF(Y$287,Y259/Y$287*100,0)</f>
        <v>0</v>
      </c>
      <c r="AB259" s="21"/>
      <c r="AC259" s="21"/>
      <c r="AD259" s="138">
        <v>0</v>
      </c>
      <c r="AE259" s="21"/>
      <c r="AF259" s="143">
        <f>(AD259/$BJ259)</f>
        <v>0</v>
      </c>
      <c r="AG259" s="21"/>
      <c r="AH259" s="143">
        <f>IF(AF$287,AF259/AF$287*100,0)</f>
        <v>0</v>
      </c>
      <c r="AI259" s="21"/>
      <c r="AJ259" s="138">
        <v>0</v>
      </c>
      <c r="AK259" s="21"/>
      <c r="AL259" s="143">
        <f>(AJ259/$BJ259)</f>
        <v>0</v>
      </c>
      <c r="AM259" s="21"/>
      <c r="AN259" s="143">
        <f>IF(AL$287,AL259/AL$287*100,0)</f>
        <v>0</v>
      </c>
      <c r="AO259" s="21"/>
      <c r="AP259" s="138">
        <f>(E259+K259+Q259+W259+AD259+AJ259)</f>
        <v>0</v>
      </c>
      <c r="AQ259" s="21"/>
      <c r="AR259" s="138">
        <v>0</v>
      </c>
      <c r="AS259" s="21"/>
      <c r="AT259" s="143">
        <f>IF($AP259,AR259/$AP259*100,0)</f>
        <v>0</v>
      </c>
      <c r="AU259" s="21"/>
      <c r="AV259" s="138">
        <v>0</v>
      </c>
      <c r="AW259" s="21"/>
      <c r="AX259" s="143">
        <f>IF($AP259,AV259/$AP259*100,0)</f>
        <v>0</v>
      </c>
      <c r="AY259" s="21"/>
      <c r="AZ259" s="138">
        <v>0</v>
      </c>
      <c r="BA259" s="21"/>
      <c r="BB259" s="143">
        <f>IF($AP259,AZ259/$AP259*100,0)</f>
        <v>0</v>
      </c>
      <c r="BC259" s="21"/>
      <c r="BD259" s="138">
        <v>0</v>
      </c>
      <c r="BE259" s="21"/>
      <c r="BF259" s="138">
        <v>0</v>
      </c>
      <c r="BG259" s="21"/>
      <c r="BH259" s="10">
        <v>16</v>
      </c>
      <c r="BI259" s="21"/>
      <c r="BJ259" s="27">
        <v>8216</v>
      </c>
      <c r="BK259" s="21"/>
      <c r="BL259" s="137">
        <f>IF(E259,BJ259,0)</f>
        <v>0</v>
      </c>
      <c r="BM259" s="21"/>
      <c r="BN259" s="137">
        <f>IF(K259,BJ259,0)</f>
        <v>0</v>
      </c>
      <c r="BO259" s="21"/>
      <c r="BP259" s="137">
        <f>IF(Q259,BJ259,0)</f>
        <v>0</v>
      </c>
      <c r="BQ259" s="21"/>
      <c r="BR259" s="137">
        <f>IF(W259,BJ259,0)</f>
        <v>0</v>
      </c>
      <c r="BS259" s="21"/>
      <c r="BT259" s="137">
        <f>IF(AD259,BJ259,0)</f>
        <v>0</v>
      </c>
      <c r="BU259" s="21"/>
      <c r="BV259" s="137">
        <f>IF(AJ259,BJ259,0)</f>
        <v>0</v>
      </c>
    </row>
    <row r="260" spans="1:74" ht="8.85" customHeight="1" x14ac:dyDescent="0.3">
      <c r="A260" s="10">
        <v>17</v>
      </c>
      <c r="B260" s="18"/>
      <c r="C260" s="10" t="s">
        <v>234</v>
      </c>
      <c r="D260" s="21"/>
      <c r="E260" s="138">
        <v>0</v>
      </c>
      <c r="F260" s="21"/>
      <c r="G260" s="143">
        <f>(E260/$BJ260)</f>
        <v>0</v>
      </c>
      <c r="H260" s="21"/>
      <c r="I260" s="143">
        <f>IF(G$287,G260/G$287*100,0)</f>
        <v>0</v>
      </c>
      <c r="J260" s="21"/>
      <c r="K260" s="138">
        <v>0</v>
      </c>
      <c r="L260" s="21"/>
      <c r="M260" s="143">
        <f>(K260/$BJ260)</f>
        <v>0</v>
      </c>
      <c r="N260" s="21"/>
      <c r="O260" s="143">
        <f>IF(M$287,M260/M$287*100,0)</f>
        <v>0</v>
      </c>
      <c r="P260" s="21"/>
      <c r="Q260" s="138">
        <v>0</v>
      </c>
      <c r="R260" s="21"/>
      <c r="S260" s="143">
        <f>(Q260/$BJ260)</f>
        <v>0</v>
      </c>
      <c r="T260" s="21"/>
      <c r="U260" s="143">
        <f>IF(S$287,S260/S$287*100,0)</f>
        <v>0</v>
      </c>
      <c r="V260" s="21"/>
      <c r="W260" s="138">
        <v>0</v>
      </c>
      <c r="X260" s="21"/>
      <c r="Y260" s="143">
        <f>(W260/$BJ260)</f>
        <v>0</v>
      </c>
      <c r="Z260" s="21"/>
      <c r="AA260" s="143">
        <f>IF(Y$287,Y260/Y$287*100,0)</f>
        <v>0</v>
      </c>
      <c r="AB260" s="21"/>
      <c r="AC260" s="21"/>
      <c r="AD260" s="138">
        <v>0</v>
      </c>
      <c r="AE260" s="21"/>
      <c r="AF260" s="143">
        <f>(AD260/$BJ260)</f>
        <v>0</v>
      </c>
      <c r="AG260" s="21"/>
      <c r="AH260" s="143">
        <f>IF(AF$287,AF260/AF$287*100,0)</f>
        <v>0</v>
      </c>
      <c r="AI260" s="21"/>
      <c r="AJ260" s="138">
        <v>0</v>
      </c>
      <c r="AK260" s="21"/>
      <c r="AL260" s="143">
        <f>(AJ260/$BJ260)</f>
        <v>0</v>
      </c>
      <c r="AM260" s="21"/>
      <c r="AN260" s="143">
        <f>IF(AL$287,AL260/AL$287*100,0)</f>
        <v>0</v>
      </c>
      <c r="AO260" s="21"/>
      <c r="AP260" s="138">
        <f>(E260+K260+Q260+W260+AD260+AJ260)</f>
        <v>0</v>
      </c>
      <c r="AQ260" s="21"/>
      <c r="AR260" s="138">
        <v>0</v>
      </c>
      <c r="AS260" s="21"/>
      <c r="AT260" s="143">
        <f>IF($AP260,AR260/$AP260*100,0)</f>
        <v>0</v>
      </c>
      <c r="AU260" s="21"/>
      <c r="AV260" s="138">
        <v>0</v>
      </c>
      <c r="AW260" s="21"/>
      <c r="AX260" s="143">
        <f>IF($AP260,AV260/$AP260*100,0)</f>
        <v>0</v>
      </c>
      <c r="AY260" s="21"/>
      <c r="AZ260" s="138">
        <v>0</v>
      </c>
      <c r="BA260" s="21"/>
      <c r="BB260" s="143">
        <f>IF($AP260,AZ260/$AP260*100,0)</f>
        <v>0</v>
      </c>
      <c r="BC260" s="21"/>
      <c r="BD260" s="138">
        <v>0</v>
      </c>
      <c r="BE260" s="21"/>
      <c r="BF260" s="138">
        <v>0</v>
      </c>
      <c r="BG260" s="21"/>
      <c r="BH260" s="10">
        <v>17</v>
      </c>
      <c r="BI260" s="21"/>
      <c r="BJ260" s="27">
        <v>14440</v>
      </c>
      <c r="BK260" s="21"/>
      <c r="BL260" s="137">
        <f>IF(E260,BJ260,0)</f>
        <v>0</v>
      </c>
      <c r="BM260" s="21"/>
      <c r="BN260" s="137">
        <f>IF(K260,BJ260,0)</f>
        <v>0</v>
      </c>
      <c r="BO260" s="21"/>
      <c r="BP260" s="137">
        <f>IF(Q260,BJ260,0)</f>
        <v>0</v>
      </c>
      <c r="BQ260" s="21"/>
      <c r="BR260" s="137">
        <f>IF(W260,BJ260,0)</f>
        <v>0</v>
      </c>
      <c r="BS260" s="21"/>
      <c r="BT260" s="137">
        <f>IF(AD260,BJ260,0)</f>
        <v>0</v>
      </c>
      <c r="BU260" s="21"/>
      <c r="BV260" s="137">
        <f>IF(AJ260,BJ260,0)</f>
        <v>0</v>
      </c>
    </row>
    <row r="261" spans="1:74" ht="8.85" customHeight="1" x14ac:dyDescent="0.3">
      <c r="A261" s="10">
        <v>18</v>
      </c>
      <c r="B261" s="18"/>
      <c r="C261" s="10" t="s">
        <v>235</v>
      </c>
      <c r="D261" s="21"/>
      <c r="E261" s="138">
        <v>0</v>
      </c>
      <c r="F261" s="21"/>
      <c r="G261" s="143">
        <f>(E261/$BJ261)</f>
        <v>0</v>
      </c>
      <c r="H261" s="21"/>
      <c r="I261" s="143">
        <f>IF(G$287,G261/G$287*100,0)</f>
        <v>0</v>
      </c>
      <c r="J261" s="21"/>
      <c r="K261" s="138">
        <v>0</v>
      </c>
      <c r="L261" s="21"/>
      <c r="M261" s="143">
        <f>(K261/$BJ261)</f>
        <v>0</v>
      </c>
      <c r="N261" s="21"/>
      <c r="O261" s="143">
        <f>IF(M$287,M261/M$287*100,0)</f>
        <v>0</v>
      </c>
      <c r="P261" s="21"/>
      <c r="Q261" s="138">
        <v>0</v>
      </c>
      <c r="R261" s="21"/>
      <c r="S261" s="143">
        <f>(Q261/$BJ261)</f>
        <v>0</v>
      </c>
      <c r="T261" s="21"/>
      <c r="U261" s="143">
        <f>IF(S$287,S261/S$287*100,0)</f>
        <v>0</v>
      </c>
      <c r="V261" s="21"/>
      <c r="W261" s="138">
        <v>0</v>
      </c>
      <c r="X261" s="21"/>
      <c r="Y261" s="143">
        <f>(W261/$BJ261)</f>
        <v>0</v>
      </c>
      <c r="Z261" s="21"/>
      <c r="AA261" s="143">
        <f>IF(Y$287,Y261/Y$287*100,0)</f>
        <v>0</v>
      </c>
      <c r="AB261" s="21"/>
      <c r="AC261" s="21"/>
      <c r="AD261" s="138">
        <v>0</v>
      </c>
      <c r="AE261" s="21"/>
      <c r="AF261" s="143">
        <f>(AD261/$BJ261)</f>
        <v>0</v>
      </c>
      <c r="AG261" s="21"/>
      <c r="AH261" s="143">
        <f>IF(AF$287,AF261/AF$287*100,0)</f>
        <v>0</v>
      </c>
      <c r="AI261" s="21"/>
      <c r="AJ261" s="138">
        <v>0</v>
      </c>
      <c r="AK261" s="21"/>
      <c r="AL261" s="143">
        <f>(AJ261/$BJ261)</f>
        <v>0</v>
      </c>
      <c r="AM261" s="21"/>
      <c r="AN261" s="143">
        <f>IF(AL$287,AL261/AL$287*100,0)</f>
        <v>0</v>
      </c>
      <c r="AO261" s="21"/>
      <c r="AP261" s="138">
        <f>(E261+K261+Q261+W261+AD261+AJ261)</f>
        <v>0</v>
      </c>
      <c r="AQ261" s="21"/>
      <c r="AR261" s="138">
        <v>0</v>
      </c>
      <c r="AS261" s="21"/>
      <c r="AT261" s="143">
        <f>IF($AP261,AR261/$AP261*100,0)</f>
        <v>0</v>
      </c>
      <c r="AU261" s="21"/>
      <c r="AV261" s="138">
        <v>0</v>
      </c>
      <c r="AW261" s="21"/>
      <c r="AX261" s="143">
        <f>IF($AP261,AV261/$AP261*100,0)</f>
        <v>0</v>
      </c>
      <c r="AY261" s="21"/>
      <c r="AZ261" s="138">
        <v>0</v>
      </c>
      <c r="BA261" s="21"/>
      <c r="BB261" s="143">
        <f>IF($AP261,AZ261/$AP261*100,0)</f>
        <v>0</v>
      </c>
      <c r="BC261" s="21"/>
      <c r="BD261" s="138">
        <v>0</v>
      </c>
      <c r="BE261" s="21"/>
      <c r="BF261" s="138">
        <v>0</v>
      </c>
      <c r="BG261" s="21"/>
      <c r="BH261" s="10">
        <v>18</v>
      </c>
      <c r="BI261" s="21"/>
      <c r="BJ261" s="27">
        <v>23292</v>
      </c>
      <c r="BK261" s="21"/>
      <c r="BL261" s="137">
        <f>IF(E261,BJ261,0)</f>
        <v>0</v>
      </c>
      <c r="BM261" s="21"/>
      <c r="BN261" s="137">
        <f>IF(K261,BJ261,0)</f>
        <v>0</v>
      </c>
      <c r="BO261" s="21"/>
      <c r="BP261" s="137">
        <f>IF(Q261,BJ261,0)</f>
        <v>0</v>
      </c>
      <c r="BQ261" s="21"/>
      <c r="BR261" s="137">
        <f>IF(W261,BJ261,0)</f>
        <v>0</v>
      </c>
      <c r="BS261" s="21"/>
      <c r="BT261" s="137">
        <f>IF(AD261,BJ261,0)</f>
        <v>0</v>
      </c>
      <c r="BU261" s="21"/>
      <c r="BV261" s="137">
        <f>IF(AJ261,BJ261,0)</f>
        <v>0</v>
      </c>
    </row>
    <row r="262" spans="1:74" ht="8.85" customHeight="1" x14ac:dyDescent="0.3">
      <c r="A262" s="10">
        <v>19</v>
      </c>
      <c r="B262" s="18"/>
      <c r="C262" s="10" t="s">
        <v>236</v>
      </c>
      <c r="D262" s="21"/>
      <c r="E262" s="138">
        <v>0</v>
      </c>
      <c r="F262" s="21"/>
      <c r="G262" s="143">
        <f>(E262/$BJ262)</f>
        <v>0</v>
      </c>
      <c r="H262" s="21"/>
      <c r="I262" s="143">
        <f>IF(G$287,G262/G$287*100,0)</f>
        <v>0</v>
      </c>
      <c r="J262" s="21"/>
      <c r="K262" s="138">
        <v>0</v>
      </c>
      <c r="L262" s="21"/>
      <c r="M262" s="143">
        <f>(K262/$BJ262)</f>
        <v>0</v>
      </c>
      <c r="N262" s="21"/>
      <c r="O262" s="143">
        <f>IF(M$287,M262/M$287*100,0)</f>
        <v>0</v>
      </c>
      <c r="P262" s="21"/>
      <c r="Q262" s="138">
        <v>0</v>
      </c>
      <c r="R262" s="21"/>
      <c r="S262" s="143">
        <f>(Q262/$BJ262)</f>
        <v>0</v>
      </c>
      <c r="T262" s="21"/>
      <c r="U262" s="143">
        <f>IF(S$287,S262/S$287*100,0)</f>
        <v>0</v>
      </c>
      <c r="V262" s="21"/>
      <c r="W262" s="138">
        <v>0</v>
      </c>
      <c r="X262" s="21"/>
      <c r="Y262" s="143">
        <f>(W262/$BJ262)</f>
        <v>0</v>
      </c>
      <c r="Z262" s="21"/>
      <c r="AA262" s="143">
        <f>IF(Y$287,Y262/Y$287*100,0)</f>
        <v>0</v>
      </c>
      <c r="AB262" s="21"/>
      <c r="AC262" s="21"/>
      <c r="AD262" s="138">
        <v>0</v>
      </c>
      <c r="AE262" s="21"/>
      <c r="AF262" s="143">
        <f>(AD262/$BJ262)</f>
        <v>0</v>
      </c>
      <c r="AG262" s="21"/>
      <c r="AH262" s="143">
        <f>IF(AF$287,AF262/AF$287*100,0)</f>
        <v>0</v>
      </c>
      <c r="AI262" s="21"/>
      <c r="AJ262" s="138">
        <v>0</v>
      </c>
      <c r="AK262" s="21"/>
      <c r="AL262" s="143">
        <f>(AJ262/$BJ262)</f>
        <v>0</v>
      </c>
      <c r="AM262" s="21"/>
      <c r="AN262" s="143">
        <f>IF(AL$287,AL262/AL$287*100,0)</f>
        <v>0</v>
      </c>
      <c r="AO262" s="21"/>
      <c r="AP262" s="138">
        <f>(E262+K262+Q262+W262+AD262+AJ262)</f>
        <v>0</v>
      </c>
      <c r="AQ262" s="21"/>
      <c r="AR262" s="138">
        <v>0</v>
      </c>
      <c r="AS262" s="21"/>
      <c r="AT262" s="143">
        <f>IF($AP262,AR262/$AP262*100,0)</f>
        <v>0</v>
      </c>
      <c r="AU262" s="21"/>
      <c r="AV262" s="138">
        <v>0</v>
      </c>
      <c r="AW262" s="21"/>
      <c r="AX262" s="143">
        <f>IF($AP262,AV262/$AP262*100,0)</f>
        <v>0</v>
      </c>
      <c r="AY262" s="21"/>
      <c r="AZ262" s="138">
        <v>0</v>
      </c>
      <c r="BA262" s="21"/>
      <c r="BB262" s="143">
        <f>IF($AP262,AZ262/$AP262*100,0)</f>
        <v>0</v>
      </c>
      <c r="BC262" s="21"/>
      <c r="BD262" s="138">
        <v>0</v>
      </c>
      <c r="BE262" s="21"/>
      <c r="BF262" s="138">
        <v>0</v>
      </c>
      <c r="BG262" s="21"/>
      <c r="BH262" s="10">
        <v>19</v>
      </c>
      <c r="BI262" s="21"/>
      <c r="BJ262" s="27">
        <v>42616</v>
      </c>
      <c r="BK262" s="21"/>
      <c r="BL262" s="137">
        <f>IF(E262,BJ262,0)</f>
        <v>0</v>
      </c>
      <c r="BM262" s="21"/>
      <c r="BN262" s="137">
        <f>IF(K262,BJ262,0)</f>
        <v>0</v>
      </c>
      <c r="BO262" s="21"/>
      <c r="BP262" s="137">
        <f>IF(Q262,BJ262,0)</f>
        <v>0</v>
      </c>
      <c r="BQ262" s="21"/>
      <c r="BR262" s="137">
        <f>IF(W262,BJ262,0)</f>
        <v>0</v>
      </c>
      <c r="BS262" s="21"/>
      <c r="BT262" s="137">
        <f>IF(AD262,BJ262,0)</f>
        <v>0</v>
      </c>
      <c r="BU262" s="21"/>
      <c r="BV262" s="137">
        <f>IF(AJ262,BJ262,0)</f>
        <v>0</v>
      </c>
    </row>
    <row r="263" spans="1:74" ht="8.85" customHeight="1" x14ac:dyDescent="0.3">
      <c r="A263" s="10">
        <v>20</v>
      </c>
      <c r="B263" s="18"/>
      <c r="C263" s="10" t="s">
        <v>237</v>
      </c>
      <c r="D263" s="21"/>
      <c r="E263" s="138">
        <v>0</v>
      </c>
      <c r="F263" s="21"/>
      <c r="G263" s="143">
        <f>(E263/$BJ263)</f>
        <v>0</v>
      </c>
      <c r="H263" s="21"/>
      <c r="I263" s="143">
        <f>IF(G$287,G263/G$287*100,0)</f>
        <v>0</v>
      </c>
      <c r="J263" s="21"/>
      <c r="K263" s="138">
        <v>0</v>
      </c>
      <c r="L263" s="21"/>
      <c r="M263" s="143">
        <f>(K263/$BJ263)</f>
        <v>0</v>
      </c>
      <c r="N263" s="21"/>
      <c r="O263" s="143">
        <f>IF(M$287,M263/M$287*100,0)</f>
        <v>0</v>
      </c>
      <c r="P263" s="21"/>
      <c r="Q263" s="138">
        <v>0</v>
      </c>
      <c r="R263" s="21"/>
      <c r="S263" s="143">
        <f>(Q263/$BJ263)</f>
        <v>0</v>
      </c>
      <c r="T263" s="21"/>
      <c r="U263" s="143">
        <f>IF(S$287,S263/S$287*100,0)</f>
        <v>0</v>
      </c>
      <c r="V263" s="21"/>
      <c r="W263" s="138">
        <v>0</v>
      </c>
      <c r="X263" s="21"/>
      <c r="Y263" s="143">
        <f>(W263/$BJ263)</f>
        <v>0</v>
      </c>
      <c r="Z263" s="21"/>
      <c r="AA263" s="143">
        <f>IF(Y$287,Y263/Y$287*100,0)</f>
        <v>0</v>
      </c>
      <c r="AB263" s="21"/>
      <c r="AC263" s="21"/>
      <c r="AD263" s="138">
        <v>0</v>
      </c>
      <c r="AE263" s="21"/>
      <c r="AF263" s="143">
        <f>(AD263/$BJ263)</f>
        <v>0</v>
      </c>
      <c r="AG263" s="21"/>
      <c r="AH263" s="143">
        <f>IF(AF$287,AF263/AF$287*100,0)</f>
        <v>0</v>
      </c>
      <c r="AI263" s="21"/>
      <c r="AJ263" s="138">
        <v>0</v>
      </c>
      <c r="AK263" s="21"/>
      <c r="AL263" s="143">
        <f>(AJ263/$BJ263)</f>
        <v>0</v>
      </c>
      <c r="AM263" s="21"/>
      <c r="AN263" s="143">
        <f>IF(AL$287,AL263/AL$287*100,0)</f>
        <v>0</v>
      </c>
      <c r="AO263" s="21"/>
      <c r="AP263" s="138">
        <f>(E263+K263+Q263+W263+AD263+AJ263)</f>
        <v>0</v>
      </c>
      <c r="AQ263" s="21"/>
      <c r="AR263" s="138">
        <v>0</v>
      </c>
      <c r="AS263" s="21"/>
      <c r="AT263" s="143">
        <f>IF($AP263,AR263/$AP263*100,0)</f>
        <v>0</v>
      </c>
      <c r="AU263" s="21"/>
      <c r="AV263" s="138">
        <v>0</v>
      </c>
      <c r="AW263" s="21"/>
      <c r="AX263" s="143">
        <f>IF($AP263,AV263/$AP263*100,0)</f>
        <v>0</v>
      </c>
      <c r="AY263" s="21"/>
      <c r="AZ263" s="138">
        <v>0</v>
      </c>
      <c r="BA263" s="21"/>
      <c r="BB263" s="143">
        <f>IF($AP263,AZ263/$AP263*100,0)</f>
        <v>0</v>
      </c>
      <c r="BC263" s="21"/>
      <c r="BD263" s="138">
        <v>0</v>
      </c>
      <c r="BE263" s="21"/>
      <c r="BF263" s="138">
        <v>0</v>
      </c>
      <c r="BG263" s="21"/>
      <c r="BH263" s="10">
        <v>20</v>
      </c>
      <c r="BI263" s="21"/>
      <c r="BJ263" s="27">
        <v>4895</v>
      </c>
      <c r="BK263" s="21"/>
      <c r="BL263" s="137">
        <f>IF(E263,BJ263,0)</f>
        <v>0</v>
      </c>
      <c r="BM263" s="21"/>
      <c r="BN263" s="137">
        <f>IF(K263,BJ263,0)</f>
        <v>0</v>
      </c>
      <c r="BO263" s="21"/>
      <c r="BP263" s="137">
        <f>IF(Q263,BJ263,0)</f>
        <v>0</v>
      </c>
      <c r="BQ263" s="21"/>
      <c r="BR263" s="137">
        <f>IF(W263,BJ263,0)</f>
        <v>0</v>
      </c>
      <c r="BS263" s="21"/>
      <c r="BT263" s="137">
        <f>IF(AD263,BJ263,0)</f>
        <v>0</v>
      </c>
      <c r="BU263" s="21"/>
      <c r="BV263" s="137">
        <f>IF(AJ263,BJ263,0)</f>
        <v>0</v>
      </c>
    </row>
    <row r="264" spans="1:74"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131"/>
      <c r="AQ264" s="21"/>
      <c r="AR264" s="21"/>
      <c r="AS264" s="21"/>
      <c r="AT264" s="21"/>
      <c r="AU264" s="21"/>
      <c r="AV264" s="21"/>
      <c r="AW264" s="21"/>
      <c r="AX264" s="21"/>
      <c r="AY264" s="21"/>
      <c r="AZ264" s="21"/>
      <c r="BA264" s="21"/>
      <c r="BB264" s="21"/>
      <c r="BC264" s="21"/>
      <c r="BD264" s="21"/>
      <c r="BE264" s="21"/>
      <c r="BF264" s="131"/>
      <c r="BG264" s="21"/>
      <c r="BH264" s="29"/>
      <c r="BI264" s="21"/>
      <c r="BJ264" s="27"/>
      <c r="BK264" s="21"/>
      <c r="BL264" s="27"/>
      <c r="BM264" s="21"/>
      <c r="BN264" s="27"/>
      <c r="BO264" s="21"/>
      <c r="BP264" s="27"/>
      <c r="BQ264" s="21"/>
      <c r="BR264" s="27"/>
      <c r="BS264" s="21"/>
      <c r="BT264" s="27"/>
      <c r="BU264" s="21"/>
      <c r="BV264" s="27"/>
    </row>
    <row r="265" spans="1:74" ht="8.85" customHeight="1" x14ac:dyDescent="0.3">
      <c r="A265" s="10">
        <v>21</v>
      </c>
      <c r="B265" s="18"/>
      <c r="C265" s="10" t="s">
        <v>238</v>
      </c>
      <c r="D265" s="21"/>
      <c r="E265" s="138">
        <v>0</v>
      </c>
      <c r="F265" s="21"/>
      <c r="G265" s="143">
        <f>(E265/$BJ265)</f>
        <v>0</v>
      </c>
      <c r="H265" s="21"/>
      <c r="I265" s="143">
        <f>IF(G$287,G265/G$287*100,0)</f>
        <v>0</v>
      </c>
      <c r="J265" s="21"/>
      <c r="K265" s="138">
        <v>0</v>
      </c>
      <c r="L265" s="21"/>
      <c r="M265" s="143">
        <f>(K265/$BJ265)</f>
        <v>0</v>
      </c>
      <c r="N265" s="21"/>
      <c r="O265" s="143">
        <f>IF(M$287,M265/M$287*100,0)</f>
        <v>0</v>
      </c>
      <c r="P265" s="21"/>
      <c r="Q265" s="138">
        <v>0</v>
      </c>
      <c r="R265" s="21"/>
      <c r="S265" s="143">
        <f>(Q265/$BJ265)</f>
        <v>0</v>
      </c>
      <c r="T265" s="21"/>
      <c r="U265" s="143">
        <f>IF(S$287,S265/S$287*100,0)</f>
        <v>0</v>
      </c>
      <c r="V265" s="21"/>
      <c r="W265" s="138">
        <v>0</v>
      </c>
      <c r="X265" s="21"/>
      <c r="Y265" s="143">
        <f>(W265/$BJ265)</f>
        <v>0</v>
      </c>
      <c r="Z265" s="21"/>
      <c r="AA265" s="143">
        <f>IF(Y$287,Y265/Y$287*100,0)</f>
        <v>0</v>
      </c>
      <c r="AB265" s="21"/>
      <c r="AC265" s="21"/>
      <c r="AD265" s="138">
        <v>0</v>
      </c>
      <c r="AE265" s="21"/>
      <c r="AF265" s="143">
        <f>(AD265/$BJ265)</f>
        <v>0</v>
      </c>
      <c r="AG265" s="21"/>
      <c r="AH265" s="143">
        <f>IF(AF$287,AF265/AF$287*100,0)</f>
        <v>0</v>
      </c>
      <c r="AI265" s="21"/>
      <c r="AJ265" s="138">
        <v>0</v>
      </c>
      <c r="AK265" s="21"/>
      <c r="AL265" s="143">
        <f>(AJ265/$BJ265)</f>
        <v>0</v>
      </c>
      <c r="AM265" s="21"/>
      <c r="AN265" s="143">
        <f>IF(AL$287,AL265/AL$287*100,0)</f>
        <v>0</v>
      </c>
      <c r="AO265" s="21"/>
      <c r="AP265" s="138">
        <f>(E265+K265+Q265+W265+AD265+AJ265)</f>
        <v>0</v>
      </c>
      <c r="AQ265" s="21"/>
      <c r="AR265" s="138">
        <v>0</v>
      </c>
      <c r="AS265" s="21"/>
      <c r="AT265" s="143">
        <f>IF($AP265,AR265/$AP265*100,0)</f>
        <v>0</v>
      </c>
      <c r="AU265" s="21"/>
      <c r="AV265" s="138">
        <v>0</v>
      </c>
      <c r="AW265" s="21"/>
      <c r="AX265" s="143">
        <f>IF($AP265,AV265/$AP265*100,0)</f>
        <v>0</v>
      </c>
      <c r="AY265" s="21"/>
      <c r="AZ265" s="138">
        <v>0</v>
      </c>
      <c r="BA265" s="21"/>
      <c r="BB265" s="143">
        <f>IF($AP265,AZ265/$AP265*100,0)</f>
        <v>0</v>
      </c>
      <c r="BC265" s="21"/>
      <c r="BD265" s="138">
        <v>0</v>
      </c>
      <c r="BE265" s="21"/>
      <c r="BF265" s="138">
        <v>0</v>
      </c>
      <c r="BG265" s="21"/>
      <c r="BH265" s="10">
        <v>21</v>
      </c>
      <c r="BI265" s="21"/>
      <c r="BJ265" s="27">
        <v>5968</v>
      </c>
      <c r="BK265" s="21"/>
      <c r="BL265" s="137">
        <f>IF(E265,BJ265,0)</f>
        <v>0</v>
      </c>
      <c r="BM265" s="21"/>
      <c r="BN265" s="137">
        <f>IF(K265,BJ265,0)</f>
        <v>0</v>
      </c>
      <c r="BO265" s="21"/>
      <c r="BP265" s="137">
        <f>IF(Q265,BJ265,0)</f>
        <v>0</v>
      </c>
      <c r="BQ265" s="21"/>
      <c r="BR265" s="137">
        <f>IF(W265,BJ265,0)</f>
        <v>0</v>
      </c>
      <c r="BS265" s="21"/>
      <c r="BT265" s="137">
        <f>IF(AD265,BJ265,0)</f>
        <v>0</v>
      </c>
      <c r="BU265" s="21"/>
      <c r="BV265" s="137">
        <f>IF(AJ265,BJ265,0)</f>
        <v>0</v>
      </c>
    </row>
    <row r="266" spans="1:74" ht="8.85" customHeight="1" x14ac:dyDescent="0.3">
      <c r="A266" s="10">
        <v>22</v>
      </c>
      <c r="B266" s="18"/>
      <c r="C266" s="10" t="s">
        <v>190</v>
      </c>
      <c r="D266" s="21"/>
      <c r="E266" s="138">
        <v>0</v>
      </c>
      <c r="F266" s="21"/>
      <c r="G266" s="143">
        <f>(E266/$BJ266)</f>
        <v>0</v>
      </c>
      <c r="H266" s="21"/>
      <c r="I266" s="143">
        <f>IF(G$287,G266/G$287*100,0)</f>
        <v>0</v>
      </c>
      <c r="J266" s="21"/>
      <c r="K266" s="138">
        <v>0</v>
      </c>
      <c r="L266" s="21"/>
      <c r="M266" s="143">
        <f>(K266/$BJ266)</f>
        <v>0</v>
      </c>
      <c r="N266" s="21"/>
      <c r="O266" s="143">
        <f>IF(M$287,M266/M$287*100,0)</f>
        <v>0</v>
      </c>
      <c r="P266" s="21"/>
      <c r="Q266" s="138">
        <v>0</v>
      </c>
      <c r="R266" s="21"/>
      <c r="S266" s="143">
        <f>(Q266/$BJ266)</f>
        <v>0</v>
      </c>
      <c r="T266" s="21"/>
      <c r="U266" s="143">
        <f>IF(S$287,S266/S$287*100,0)</f>
        <v>0</v>
      </c>
      <c r="V266" s="21"/>
      <c r="W266" s="138">
        <v>0</v>
      </c>
      <c r="X266" s="21"/>
      <c r="Y266" s="143">
        <f>(W266/$BJ266)</f>
        <v>0</v>
      </c>
      <c r="Z266" s="21"/>
      <c r="AA266" s="143">
        <f>IF(Y$287,Y266/Y$287*100,0)</f>
        <v>0</v>
      </c>
      <c r="AB266" s="21"/>
      <c r="AC266" s="21"/>
      <c r="AD266" s="138">
        <v>0</v>
      </c>
      <c r="AE266" s="21"/>
      <c r="AF266" s="143">
        <f>(AD266/$BJ266)</f>
        <v>0</v>
      </c>
      <c r="AG266" s="21"/>
      <c r="AH266" s="143">
        <f>IF(AF$287,AF266/AF$287*100,0)</f>
        <v>0</v>
      </c>
      <c r="AI266" s="21"/>
      <c r="AJ266" s="138">
        <v>0</v>
      </c>
      <c r="AK266" s="21"/>
      <c r="AL266" s="143">
        <f>(AJ266/$BJ266)</f>
        <v>0</v>
      </c>
      <c r="AM266" s="21"/>
      <c r="AN266" s="143">
        <f>IF(AL$287,AL266/AL$287*100,0)</f>
        <v>0</v>
      </c>
      <c r="AO266" s="21"/>
      <c r="AP266" s="138">
        <f>(E266+K266+Q266+W266+AD266+AJ266)</f>
        <v>0</v>
      </c>
      <c r="AQ266" s="21"/>
      <c r="AR266" s="138">
        <v>0</v>
      </c>
      <c r="AS266" s="21"/>
      <c r="AT266" s="143">
        <f>IF($AP266,AR266/$AP266*100,0)</f>
        <v>0</v>
      </c>
      <c r="AU266" s="21"/>
      <c r="AV266" s="138">
        <v>0</v>
      </c>
      <c r="AW266" s="21"/>
      <c r="AX266" s="143">
        <f>IF($AP266,AV266/$AP266*100,0)</f>
        <v>0</v>
      </c>
      <c r="AY266" s="21"/>
      <c r="AZ266" s="138">
        <v>0</v>
      </c>
      <c r="BA266" s="21"/>
      <c r="BB266" s="143">
        <f>IF($AP266,AZ266/$AP266*100,0)</f>
        <v>0</v>
      </c>
      <c r="BC266" s="21"/>
      <c r="BD266" s="138">
        <v>0</v>
      </c>
      <c r="BE266" s="21"/>
      <c r="BF266" s="138">
        <v>0</v>
      </c>
      <c r="BG266" s="21"/>
      <c r="BH266" s="10">
        <v>22</v>
      </c>
      <c r="BI266" s="21"/>
      <c r="BJ266" s="27">
        <v>4721</v>
      </c>
      <c r="BK266" s="21"/>
      <c r="BL266" s="137">
        <f>IF(E266,BJ266,0)</f>
        <v>0</v>
      </c>
      <c r="BM266" s="21"/>
      <c r="BN266" s="137">
        <f>IF(K266,BJ266,0)</f>
        <v>0</v>
      </c>
      <c r="BO266" s="21"/>
      <c r="BP266" s="137">
        <f>IF(Q266,BJ266,0)</f>
        <v>0</v>
      </c>
      <c r="BQ266" s="21"/>
      <c r="BR266" s="137">
        <f>IF(W266,BJ266,0)</f>
        <v>0</v>
      </c>
      <c r="BS266" s="21"/>
      <c r="BT266" s="137">
        <f>IF(AD266,BJ266,0)</f>
        <v>0</v>
      </c>
      <c r="BU266" s="21"/>
      <c r="BV266" s="137">
        <f>IF(AJ266,BJ266,0)</f>
        <v>0</v>
      </c>
    </row>
    <row r="267" spans="1:74" ht="8.85" customHeight="1" x14ac:dyDescent="0.3">
      <c r="A267" s="10">
        <v>23</v>
      </c>
      <c r="B267" s="18"/>
      <c r="C267" s="10" t="s">
        <v>198</v>
      </c>
      <c r="D267" s="21"/>
      <c r="E267" s="138">
        <v>0</v>
      </c>
      <c r="F267" s="21"/>
      <c r="G267" s="143">
        <f>(E267/$BJ267)</f>
        <v>0</v>
      </c>
      <c r="H267" s="21"/>
      <c r="I267" s="143">
        <f>IF(G$287,G267/G$287*100,0)</f>
        <v>0</v>
      </c>
      <c r="J267" s="21"/>
      <c r="K267" s="138">
        <v>0</v>
      </c>
      <c r="L267" s="21"/>
      <c r="M267" s="143">
        <f>(K267/$BJ267)</f>
        <v>0</v>
      </c>
      <c r="N267" s="21"/>
      <c r="O267" s="143">
        <f>IF(M$287,M267/M$287*100,0)</f>
        <v>0</v>
      </c>
      <c r="P267" s="21"/>
      <c r="Q267" s="138">
        <v>0</v>
      </c>
      <c r="R267" s="21"/>
      <c r="S267" s="143">
        <f>(Q267/$BJ267)</f>
        <v>0</v>
      </c>
      <c r="T267" s="21"/>
      <c r="U267" s="143">
        <f>IF(S$287,S267/S$287*100,0)</f>
        <v>0</v>
      </c>
      <c r="V267" s="21"/>
      <c r="W267" s="138">
        <v>0</v>
      </c>
      <c r="X267" s="21"/>
      <c r="Y267" s="143">
        <f>(W267/$BJ267)</f>
        <v>0</v>
      </c>
      <c r="Z267" s="21"/>
      <c r="AA267" s="143">
        <f>IF(Y$287,Y267/Y$287*100,0)</f>
        <v>0</v>
      </c>
      <c r="AB267" s="21"/>
      <c r="AC267" s="21"/>
      <c r="AD267" s="138">
        <v>0</v>
      </c>
      <c r="AE267" s="21"/>
      <c r="AF267" s="143">
        <f>(AD267/$BJ267)</f>
        <v>0</v>
      </c>
      <c r="AG267" s="21"/>
      <c r="AH267" s="143">
        <f>IF(AF$287,AF267/AF$287*100,0)</f>
        <v>0</v>
      </c>
      <c r="AI267" s="21"/>
      <c r="AJ267" s="138">
        <v>0</v>
      </c>
      <c r="AK267" s="21"/>
      <c r="AL267" s="143">
        <f>(AJ267/$BJ267)</f>
        <v>0</v>
      </c>
      <c r="AM267" s="21"/>
      <c r="AN267" s="143">
        <f>IF(AL$287,AL267/AL$287*100,0)</f>
        <v>0</v>
      </c>
      <c r="AO267" s="21"/>
      <c r="AP267" s="138">
        <f>(E267+K267+Q267+W267+AD267+AJ267)</f>
        <v>0</v>
      </c>
      <c r="AQ267" s="21"/>
      <c r="AR267" s="138">
        <v>0</v>
      </c>
      <c r="AS267" s="21"/>
      <c r="AT267" s="143">
        <f>IF($AP267,AR267/$AP267*100,0)</f>
        <v>0</v>
      </c>
      <c r="AU267" s="21"/>
      <c r="AV267" s="138">
        <v>0</v>
      </c>
      <c r="AW267" s="21"/>
      <c r="AX267" s="143">
        <f>IF($AP267,AV267/$AP267*100,0)</f>
        <v>0</v>
      </c>
      <c r="AY267" s="21"/>
      <c r="AZ267" s="138">
        <v>0</v>
      </c>
      <c r="BA267" s="21"/>
      <c r="BB267" s="143">
        <f>IF($AP267,AZ267/$AP267*100,0)</f>
        <v>0</v>
      </c>
      <c r="BC267" s="21"/>
      <c r="BD267" s="138">
        <v>0</v>
      </c>
      <c r="BE267" s="21"/>
      <c r="BF267" s="138">
        <v>0</v>
      </c>
      <c r="BG267" s="21"/>
      <c r="BH267" s="10">
        <v>23</v>
      </c>
      <c r="BI267" s="21"/>
      <c r="BJ267" s="27">
        <v>9086</v>
      </c>
      <c r="BK267" s="21"/>
      <c r="BL267" s="137">
        <f>IF(E267,BJ267,0)</f>
        <v>0</v>
      </c>
      <c r="BM267" s="21"/>
      <c r="BN267" s="137">
        <f>IF(K267,BJ267,0)</f>
        <v>0</v>
      </c>
      <c r="BO267" s="21"/>
      <c r="BP267" s="137">
        <f>IF(Q267,BJ267,0)</f>
        <v>0</v>
      </c>
      <c r="BQ267" s="21"/>
      <c r="BR267" s="137">
        <f>IF(W267,BJ267,0)</f>
        <v>0</v>
      </c>
      <c r="BS267" s="21"/>
      <c r="BT267" s="137">
        <f>IF(AD267,BJ267,0)</f>
        <v>0</v>
      </c>
      <c r="BU267" s="21"/>
      <c r="BV267" s="137">
        <f>IF(AJ267,BJ267,0)</f>
        <v>0</v>
      </c>
    </row>
    <row r="268" spans="1:74" ht="8.85" customHeight="1" x14ac:dyDescent="0.3">
      <c r="A268" s="10">
        <v>24</v>
      </c>
      <c r="B268" s="18"/>
      <c r="C268" s="37" t="s">
        <v>239</v>
      </c>
      <c r="D268" s="21"/>
      <c r="E268" s="138">
        <v>0</v>
      </c>
      <c r="F268" s="21"/>
      <c r="G268" s="143">
        <f>(E268/$BJ268)</f>
        <v>0</v>
      </c>
      <c r="H268" s="21"/>
      <c r="I268" s="143">
        <f>IF(G$287,G268/G$287*100,0)</f>
        <v>0</v>
      </c>
      <c r="J268" s="21"/>
      <c r="K268" s="138">
        <v>0</v>
      </c>
      <c r="L268" s="21"/>
      <c r="M268" s="143">
        <f>(K268/$BJ268)</f>
        <v>0</v>
      </c>
      <c r="N268" s="21"/>
      <c r="O268" s="143">
        <f>IF(M$287,M268/M$287*100,0)</f>
        <v>0</v>
      </c>
      <c r="P268" s="21"/>
      <c r="Q268" s="138">
        <v>0</v>
      </c>
      <c r="R268" s="21"/>
      <c r="S268" s="143">
        <f>(Q268/$BJ268)</f>
        <v>0</v>
      </c>
      <c r="T268" s="21"/>
      <c r="U268" s="143">
        <f>IF(S$287,S268/S$287*100,0)</f>
        <v>0</v>
      </c>
      <c r="V268" s="21"/>
      <c r="W268" s="138">
        <v>0</v>
      </c>
      <c r="X268" s="21"/>
      <c r="Y268" s="143">
        <f>(W268/$BJ268)</f>
        <v>0</v>
      </c>
      <c r="Z268" s="21"/>
      <c r="AA268" s="143">
        <f>IF(Y$287,Y268/Y$287*100,0)</f>
        <v>0</v>
      </c>
      <c r="AB268" s="21"/>
      <c r="AC268" s="21"/>
      <c r="AD268" s="138">
        <v>0</v>
      </c>
      <c r="AE268" s="21"/>
      <c r="AF268" s="143">
        <f>(AD268/$BJ268)</f>
        <v>0</v>
      </c>
      <c r="AG268" s="21"/>
      <c r="AH268" s="143">
        <f>IF(AF$287,AF268/AF$287*100,0)</f>
        <v>0</v>
      </c>
      <c r="AI268" s="21"/>
      <c r="AJ268" s="138">
        <v>0</v>
      </c>
      <c r="AK268" s="21"/>
      <c r="AL268" s="143">
        <f>(AJ268/$BJ268)</f>
        <v>0</v>
      </c>
      <c r="AM268" s="21"/>
      <c r="AN268" s="143">
        <f>IF(AL$287,AL268/AL$287*100,0)</f>
        <v>0</v>
      </c>
      <c r="AO268" s="21"/>
      <c r="AP268" s="138">
        <f>(E268+K268+Q268+W268+AD268+AJ268)</f>
        <v>0</v>
      </c>
      <c r="AQ268" s="21"/>
      <c r="AR268" s="138">
        <v>0</v>
      </c>
      <c r="AS268" s="21"/>
      <c r="AT268" s="143">
        <f>IF($AP268,AR268/$AP268*100,0)</f>
        <v>0</v>
      </c>
      <c r="AU268" s="21"/>
      <c r="AV268" s="138">
        <v>0</v>
      </c>
      <c r="AW268" s="21"/>
      <c r="AX268" s="143">
        <f>IF($AP268,AV268/$AP268*100,0)</f>
        <v>0</v>
      </c>
      <c r="AY268" s="21"/>
      <c r="AZ268" s="138">
        <v>0</v>
      </c>
      <c r="BA268" s="21"/>
      <c r="BB268" s="143">
        <f>IF($AP268,AZ268/$AP268*100,0)</f>
        <v>0</v>
      </c>
      <c r="BC268" s="21"/>
      <c r="BD268" s="138">
        <v>0</v>
      </c>
      <c r="BE268" s="21"/>
      <c r="BF268" s="138">
        <v>0</v>
      </c>
      <c r="BG268" s="21"/>
      <c r="BH268" s="10">
        <v>24</v>
      </c>
      <c r="BI268" s="21"/>
      <c r="BJ268" s="27">
        <v>7727</v>
      </c>
      <c r="BK268" s="21"/>
      <c r="BL268" s="137">
        <f>IF(E268,BJ268,0)</f>
        <v>0</v>
      </c>
      <c r="BM268" s="21"/>
      <c r="BN268" s="137">
        <f>IF(K268,BJ268,0)</f>
        <v>0</v>
      </c>
      <c r="BO268" s="21"/>
      <c r="BP268" s="137">
        <f>IF(Q268,BJ268,0)</f>
        <v>0</v>
      </c>
      <c r="BQ268" s="21"/>
      <c r="BR268" s="137">
        <f>IF(W268,BJ268,0)</f>
        <v>0</v>
      </c>
      <c r="BS268" s="21"/>
      <c r="BT268" s="137">
        <f>IF(AD268,BJ268,0)</f>
        <v>0</v>
      </c>
      <c r="BU268" s="21"/>
      <c r="BV268" s="137">
        <f>IF(AJ268,BJ268,0)</f>
        <v>0</v>
      </c>
    </row>
    <row r="269" spans="1:74" ht="8.85" customHeight="1" x14ac:dyDescent="0.3">
      <c r="A269" s="10">
        <v>25</v>
      </c>
      <c r="B269" s="18"/>
      <c r="C269" s="10" t="s">
        <v>240</v>
      </c>
      <c r="D269" s="21"/>
      <c r="E269" s="138">
        <v>0</v>
      </c>
      <c r="F269" s="21"/>
      <c r="G269" s="143">
        <f>(E269/$BJ269)</f>
        <v>0</v>
      </c>
      <c r="H269" s="21"/>
      <c r="I269" s="143">
        <f>IF(G$287,G269/G$287*100,0)</f>
        <v>0</v>
      </c>
      <c r="J269" s="21"/>
      <c r="K269" s="138">
        <v>0</v>
      </c>
      <c r="L269" s="21"/>
      <c r="M269" s="143">
        <f>(K269/$BJ269)</f>
        <v>0</v>
      </c>
      <c r="N269" s="21"/>
      <c r="O269" s="143">
        <f>IF(M$287,M269/M$287*100,0)</f>
        <v>0</v>
      </c>
      <c r="P269" s="21"/>
      <c r="Q269" s="138">
        <v>0</v>
      </c>
      <c r="R269" s="21"/>
      <c r="S269" s="143">
        <f>(Q269/$BJ269)</f>
        <v>0</v>
      </c>
      <c r="T269" s="21"/>
      <c r="U269" s="143">
        <f>IF(S$287,S269/S$287*100,0)</f>
        <v>0</v>
      </c>
      <c r="V269" s="21"/>
      <c r="W269" s="138">
        <v>0</v>
      </c>
      <c r="X269" s="21"/>
      <c r="Y269" s="143">
        <f>(W269/$BJ269)</f>
        <v>0</v>
      </c>
      <c r="Z269" s="21"/>
      <c r="AA269" s="143">
        <f>IF(Y$287,Y269/Y$287*100,0)</f>
        <v>0</v>
      </c>
      <c r="AB269" s="21"/>
      <c r="AC269" s="21"/>
      <c r="AD269" s="138">
        <v>0</v>
      </c>
      <c r="AE269" s="21"/>
      <c r="AF269" s="143">
        <f>(AD269/$BJ269)</f>
        <v>0</v>
      </c>
      <c r="AG269" s="21"/>
      <c r="AH269" s="143">
        <f>IF(AF$287,AF269/AF$287*100,0)</f>
        <v>0</v>
      </c>
      <c r="AI269" s="21"/>
      <c r="AJ269" s="138">
        <v>0</v>
      </c>
      <c r="AK269" s="21"/>
      <c r="AL269" s="143">
        <f>(AJ269/$BJ269)</f>
        <v>0</v>
      </c>
      <c r="AM269" s="21"/>
      <c r="AN269" s="143">
        <f>IF(AL$287,AL269/AL$287*100,0)</f>
        <v>0</v>
      </c>
      <c r="AO269" s="21"/>
      <c r="AP269" s="138">
        <f>(E269+K269+Q269+W269+AD269+AJ269)</f>
        <v>0</v>
      </c>
      <c r="AQ269" s="21"/>
      <c r="AR269" s="138">
        <v>0</v>
      </c>
      <c r="AS269" s="21"/>
      <c r="AT269" s="143">
        <f>IF($AP269,AR269/$AP269*100,0)</f>
        <v>0</v>
      </c>
      <c r="AU269" s="21"/>
      <c r="AV269" s="138">
        <v>0</v>
      </c>
      <c r="AW269" s="21"/>
      <c r="AX269" s="143">
        <f>IF($AP269,AV269/$AP269*100,0)</f>
        <v>0</v>
      </c>
      <c r="AY269" s="21"/>
      <c r="AZ269" s="138">
        <v>0</v>
      </c>
      <c r="BA269" s="21"/>
      <c r="BB269" s="143">
        <f>IF($AP269,AZ269/$AP269*100,0)</f>
        <v>0</v>
      </c>
      <c r="BC269" s="21"/>
      <c r="BD269" s="138">
        <v>0</v>
      </c>
      <c r="BE269" s="21"/>
      <c r="BF269" s="138">
        <v>0</v>
      </c>
      <c r="BG269" s="21"/>
      <c r="BH269" s="10">
        <v>25</v>
      </c>
      <c r="BI269" s="21"/>
      <c r="BJ269" s="27">
        <v>5823</v>
      </c>
      <c r="BK269" s="21"/>
      <c r="BL269" s="137">
        <f>IF(E269,BJ269,0)</f>
        <v>0</v>
      </c>
      <c r="BM269" s="21"/>
      <c r="BN269" s="137">
        <f>IF(K269,BJ269,0)</f>
        <v>0</v>
      </c>
      <c r="BO269" s="21"/>
      <c r="BP269" s="137">
        <f>IF(Q269,BJ269,0)</f>
        <v>0</v>
      </c>
      <c r="BQ269" s="21"/>
      <c r="BR269" s="137">
        <f>IF(W269,BJ269,0)</f>
        <v>0</v>
      </c>
      <c r="BS269" s="21"/>
      <c r="BT269" s="137">
        <f>IF(AD269,BJ269,0)</f>
        <v>0</v>
      </c>
      <c r="BU269" s="21"/>
      <c r="BV269" s="137">
        <f>IF(AJ269,BJ269,0)</f>
        <v>0</v>
      </c>
    </row>
    <row r="270" spans="1:74"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131"/>
      <c r="AQ270" s="21"/>
      <c r="AR270" s="21"/>
      <c r="AS270" s="21"/>
      <c r="AT270" s="21"/>
      <c r="AU270" s="21"/>
      <c r="AV270" s="21"/>
      <c r="AW270" s="21"/>
      <c r="AX270" s="21"/>
      <c r="AY270" s="21"/>
      <c r="AZ270" s="21"/>
      <c r="BA270" s="21"/>
      <c r="BB270" s="21"/>
      <c r="BC270" s="21"/>
      <c r="BD270" s="21"/>
      <c r="BE270" s="21"/>
      <c r="BF270" s="131"/>
      <c r="BG270" s="21"/>
      <c r="BH270" s="29"/>
      <c r="BI270" s="21"/>
      <c r="BJ270" s="27"/>
      <c r="BK270" s="21"/>
      <c r="BL270" s="27"/>
      <c r="BM270" s="21"/>
      <c r="BN270" s="27"/>
      <c r="BO270" s="21"/>
      <c r="BP270" s="27"/>
      <c r="BQ270" s="21"/>
      <c r="BR270" s="27"/>
      <c r="BS270" s="21"/>
      <c r="BT270" s="27"/>
      <c r="BU270" s="21"/>
      <c r="BV270" s="27"/>
    </row>
    <row r="271" spans="1:74" ht="8.85" customHeight="1" x14ac:dyDescent="0.3">
      <c r="A271" s="10">
        <v>26</v>
      </c>
      <c r="B271" s="18"/>
      <c r="C271" s="10" t="s">
        <v>241</v>
      </c>
      <c r="D271" s="21"/>
      <c r="E271" s="138">
        <v>0</v>
      </c>
      <c r="F271" s="21"/>
      <c r="G271" s="143">
        <v>0</v>
      </c>
      <c r="H271" s="21"/>
      <c r="I271" s="143">
        <f>IF(G$287,G271/G$287*100,0)</f>
        <v>0</v>
      </c>
      <c r="J271" s="21"/>
      <c r="K271" s="138">
        <v>0</v>
      </c>
      <c r="L271" s="21"/>
      <c r="M271" s="143">
        <v>0</v>
      </c>
      <c r="N271" s="21"/>
      <c r="O271" s="143">
        <f>IF(M$287,M271/M$287*100,0)</f>
        <v>0</v>
      </c>
      <c r="P271" s="21"/>
      <c r="Q271" s="138">
        <v>0</v>
      </c>
      <c r="R271" s="21"/>
      <c r="S271" s="143">
        <v>0</v>
      </c>
      <c r="T271" s="21"/>
      <c r="U271" s="143">
        <f>IF(S$287,S271/S$287*100,0)</f>
        <v>0</v>
      </c>
      <c r="V271" s="21"/>
      <c r="W271" s="138">
        <v>0</v>
      </c>
      <c r="X271" s="21"/>
      <c r="Y271" s="143">
        <v>0</v>
      </c>
      <c r="Z271" s="21"/>
      <c r="AA271" s="143">
        <f>IF(Y$287,Y271/Y$287*100,0)</f>
        <v>0</v>
      </c>
      <c r="AB271" s="21"/>
      <c r="AC271" s="21"/>
      <c r="AD271" s="138">
        <v>0</v>
      </c>
      <c r="AE271" s="21"/>
      <c r="AF271" s="143">
        <v>0</v>
      </c>
      <c r="AG271" s="21"/>
      <c r="AH271" s="143">
        <f>IF(AF$287,AF271/AF$287*100,0)</f>
        <v>0</v>
      </c>
      <c r="AI271" s="21"/>
      <c r="AJ271" s="138">
        <v>0</v>
      </c>
      <c r="AK271" s="21"/>
      <c r="AL271" s="143">
        <v>0</v>
      </c>
      <c r="AM271" s="21"/>
      <c r="AN271" s="143">
        <f>IF(AL$287,AL271/AL$287*100,0)</f>
        <v>0</v>
      </c>
      <c r="AO271" s="21"/>
      <c r="AP271" s="138">
        <f>(E271+K271+Q271+W271+AD271+AJ271)</f>
        <v>0</v>
      </c>
      <c r="AQ271" s="21"/>
      <c r="AR271" s="138">
        <v>0</v>
      </c>
      <c r="AS271" s="21"/>
      <c r="AT271" s="143">
        <f>IF($AP271,AR271/$AP271*100,0)</f>
        <v>0</v>
      </c>
      <c r="AU271" s="21"/>
      <c r="AV271" s="138">
        <v>0</v>
      </c>
      <c r="AW271" s="21"/>
      <c r="AX271" s="143">
        <f>IF($AP271,AV271/$AP271*100,0)</f>
        <v>0</v>
      </c>
      <c r="AY271" s="21"/>
      <c r="AZ271" s="138">
        <v>0</v>
      </c>
      <c r="BA271" s="21"/>
      <c r="BB271" s="143">
        <f>IF($AP271,AZ271/$AP271*100,0)</f>
        <v>0</v>
      </c>
      <c r="BC271" s="21"/>
      <c r="BD271" s="138">
        <v>0</v>
      </c>
      <c r="BE271" s="21"/>
      <c r="BF271" s="138">
        <v>0</v>
      </c>
      <c r="BG271" s="21"/>
      <c r="BH271" s="10">
        <v>26</v>
      </c>
      <c r="BI271" s="21"/>
      <c r="BJ271" s="27">
        <v>0</v>
      </c>
      <c r="BK271" s="21"/>
      <c r="BL271" s="137">
        <f>IF(E271,BJ271,0)</f>
        <v>0</v>
      </c>
      <c r="BM271" s="21"/>
      <c r="BN271" s="137">
        <f>IF(K271,BJ271,0)</f>
        <v>0</v>
      </c>
      <c r="BO271" s="21"/>
      <c r="BP271" s="137">
        <f>IF(Q271,BJ271,0)</f>
        <v>0</v>
      </c>
      <c r="BQ271" s="21"/>
      <c r="BR271" s="137">
        <f>IF(W271,BJ271,0)</f>
        <v>0</v>
      </c>
      <c r="BS271" s="21"/>
      <c r="BT271" s="137">
        <f>IF(AD271,BJ271,0)</f>
        <v>0</v>
      </c>
      <c r="BU271" s="21"/>
      <c r="BV271" s="137">
        <f>IF(AJ271,BJ271,0)</f>
        <v>0</v>
      </c>
    </row>
    <row r="272" spans="1:74" ht="8.85" customHeight="1" x14ac:dyDescent="0.3">
      <c r="A272" s="10">
        <v>27</v>
      </c>
      <c r="B272" s="18"/>
      <c r="C272" s="10" t="s">
        <v>242</v>
      </c>
      <c r="D272" s="21"/>
      <c r="E272" s="138">
        <v>0</v>
      </c>
      <c r="F272" s="21"/>
      <c r="G272" s="143">
        <f>(E272/$BJ272)</f>
        <v>0</v>
      </c>
      <c r="H272" s="21"/>
      <c r="I272" s="143">
        <f>IF(G$287,G272/G$287*100,0)</f>
        <v>0</v>
      </c>
      <c r="J272" s="21"/>
      <c r="K272" s="138">
        <v>0</v>
      </c>
      <c r="L272" s="21"/>
      <c r="M272" s="143">
        <f>(K272/$BJ272)</f>
        <v>0</v>
      </c>
      <c r="N272" s="21"/>
      <c r="O272" s="143">
        <f>IF(M$287,M272/M$287*100,0)</f>
        <v>0</v>
      </c>
      <c r="P272" s="21"/>
      <c r="Q272" s="138">
        <v>0</v>
      </c>
      <c r="R272" s="21"/>
      <c r="S272" s="143">
        <f>(Q272/$BJ272)</f>
        <v>0</v>
      </c>
      <c r="T272" s="21"/>
      <c r="U272" s="143">
        <f>IF(S$287,S272/S$287*100,0)</f>
        <v>0</v>
      </c>
      <c r="V272" s="21"/>
      <c r="W272" s="138">
        <v>0</v>
      </c>
      <c r="X272" s="21"/>
      <c r="Y272" s="143">
        <f>(W272/$BJ272)</f>
        <v>0</v>
      </c>
      <c r="Z272" s="21"/>
      <c r="AA272" s="143">
        <f>IF(Y$287,Y272/Y$287*100,0)</f>
        <v>0</v>
      </c>
      <c r="AB272" s="21"/>
      <c r="AC272" s="21"/>
      <c r="AD272" s="138">
        <v>0</v>
      </c>
      <c r="AE272" s="21"/>
      <c r="AF272" s="143">
        <f>(AD272/$BJ272)</f>
        <v>0</v>
      </c>
      <c r="AG272" s="21"/>
      <c r="AH272" s="143">
        <f>IF(AF$287,AF272/AF$287*100,0)</f>
        <v>0</v>
      </c>
      <c r="AI272" s="21"/>
      <c r="AJ272" s="138">
        <v>0</v>
      </c>
      <c r="AK272" s="21"/>
      <c r="AL272" s="143">
        <f>(AJ272/$BJ272)</f>
        <v>0</v>
      </c>
      <c r="AM272" s="21"/>
      <c r="AN272" s="143">
        <f>IF(AL$287,AL272/AL$287*100,0)</f>
        <v>0</v>
      </c>
      <c r="AO272" s="21"/>
      <c r="AP272" s="138">
        <f>(E272+K272+Q272+W272+AD272+AJ272)</f>
        <v>0</v>
      </c>
      <c r="AQ272" s="21"/>
      <c r="AR272" s="138">
        <v>0</v>
      </c>
      <c r="AS272" s="21"/>
      <c r="AT272" s="143">
        <f>IF($AP272,AR272/$AP272*100,0)</f>
        <v>0</v>
      </c>
      <c r="AU272" s="21"/>
      <c r="AV272" s="138">
        <v>0</v>
      </c>
      <c r="AW272" s="21"/>
      <c r="AX272" s="143">
        <f>IF($AP272,AV272/$AP272*100,0)</f>
        <v>0</v>
      </c>
      <c r="AY272" s="21"/>
      <c r="AZ272" s="138">
        <v>0</v>
      </c>
      <c r="BA272" s="21"/>
      <c r="BB272" s="143">
        <f>IF($AP272,AZ272/$AP272*100,0)</f>
        <v>0</v>
      </c>
      <c r="BC272" s="21"/>
      <c r="BD272" s="138">
        <v>0</v>
      </c>
      <c r="BE272" s="21"/>
      <c r="BF272" s="138">
        <v>0</v>
      </c>
      <c r="BG272" s="21"/>
      <c r="BH272" s="10">
        <v>27</v>
      </c>
      <c r="BI272" s="21"/>
      <c r="BJ272" s="27">
        <v>8089</v>
      </c>
      <c r="BK272" s="21"/>
      <c r="BL272" s="137">
        <f>IF(E272,BJ272,0)</f>
        <v>0</v>
      </c>
      <c r="BM272" s="21"/>
      <c r="BN272" s="137">
        <f>IF(K272,BJ272,0)</f>
        <v>0</v>
      </c>
      <c r="BO272" s="21"/>
      <c r="BP272" s="137">
        <f>IF(Q272,BJ272,0)</f>
        <v>0</v>
      </c>
      <c r="BQ272" s="21"/>
      <c r="BR272" s="137">
        <f>IF(W272,BJ272,0)</f>
        <v>0</v>
      </c>
      <c r="BS272" s="21"/>
      <c r="BT272" s="137">
        <f>IF(AD272,BJ272,0)</f>
        <v>0</v>
      </c>
      <c r="BU272" s="21"/>
      <c r="BV272" s="137">
        <f>IF(AJ272,BJ272,0)</f>
        <v>0</v>
      </c>
    </row>
    <row r="273" spans="1:74" ht="8.85" customHeight="1" x14ac:dyDescent="0.3">
      <c r="A273" s="10">
        <v>28</v>
      </c>
      <c r="B273" s="18"/>
      <c r="C273" s="10" t="s">
        <v>243</v>
      </c>
      <c r="D273" s="21"/>
      <c r="E273" s="138">
        <v>0</v>
      </c>
      <c r="F273" s="21"/>
      <c r="G273" s="143">
        <f>(E273/$BJ273)</f>
        <v>0</v>
      </c>
      <c r="H273" s="21"/>
      <c r="I273" s="143">
        <f>IF(G$287,G273/G$287*100,0)</f>
        <v>0</v>
      </c>
      <c r="J273" s="21"/>
      <c r="K273" s="138">
        <v>0</v>
      </c>
      <c r="L273" s="21"/>
      <c r="M273" s="143">
        <f>(K273/$BJ273)</f>
        <v>0</v>
      </c>
      <c r="N273" s="21"/>
      <c r="O273" s="143">
        <f>IF(M$287,M273/M$287*100,0)</f>
        <v>0</v>
      </c>
      <c r="P273" s="21"/>
      <c r="Q273" s="138">
        <v>0</v>
      </c>
      <c r="R273" s="21"/>
      <c r="S273" s="143">
        <f>(Q273/$BJ273)</f>
        <v>0</v>
      </c>
      <c r="T273" s="21"/>
      <c r="U273" s="143">
        <f>IF(S$287,S273/S$287*100,0)</f>
        <v>0</v>
      </c>
      <c r="V273" s="21"/>
      <c r="W273" s="138">
        <v>0</v>
      </c>
      <c r="X273" s="21"/>
      <c r="Y273" s="143">
        <f>(W273/$BJ273)</f>
        <v>0</v>
      </c>
      <c r="Z273" s="21"/>
      <c r="AA273" s="143">
        <f>IF(Y$287,Y273/Y$287*100,0)</f>
        <v>0</v>
      </c>
      <c r="AB273" s="21"/>
      <c r="AC273" s="21"/>
      <c r="AD273" s="138">
        <v>0</v>
      </c>
      <c r="AE273" s="21"/>
      <c r="AF273" s="143">
        <f>(AD273/$BJ273)</f>
        <v>0</v>
      </c>
      <c r="AG273" s="21"/>
      <c r="AH273" s="143">
        <f>IF(AF$287,AF273/AF$287*100,0)</f>
        <v>0</v>
      </c>
      <c r="AI273" s="21"/>
      <c r="AJ273" s="138">
        <v>0</v>
      </c>
      <c r="AK273" s="21"/>
      <c r="AL273" s="143">
        <f>(AJ273/$BJ273)</f>
        <v>0</v>
      </c>
      <c r="AM273" s="21"/>
      <c r="AN273" s="143">
        <f>IF(AL$287,AL273/AL$287*100,0)</f>
        <v>0</v>
      </c>
      <c r="AO273" s="21"/>
      <c r="AP273" s="138">
        <f>(E273+K273+Q273+W273+AD273+AJ273)</f>
        <v>0</v>
      </c>
      <c r="AQ273" s="21"/>
      <c r="AR273" s="138">
        <v>0</v>
      </c>
      <c r="AS273" s="21"/>
      <c r="AT273" s="143">
        <f>IF($AP273,AR273/$AP273*100,0)</f>
        <v>0</v>
      </c>
      <c r="AU273" s="21"/>
      <c r="AV273" s="138">
        <v>0</v>
      </c>
      <c r="AW273" s="21"/>
      <c r="AX273" s="143">
        <f>IF($AP273,AV273/$AP273*100,0)</f>
        <v>0</v>
      </c>
      <c r="AY273" s="21"/>
      <c r="AZ273" s="138">
        <v>0</v>
      </c>
      <c r="BA273" s="21"/>
      <c r="BB273" s="143">
        <f>IF($AP273,AZ273/$AP273*100,0)</f>
        <v>0</v>
      </c>
      <c r="BC273" s="21"/>
      <c r="BD273" s="138">
        <v>0</v>
      </c>
      <c r="BE273" s="21"/>
      <c r="BF273" s="138">
        <v>0</v>
      </c>
      <c r="BG273" s="21"/>
      <c r="BH273" s="10">
        <v>28</v>
      </c>
      <c r="BI273" s="21"/>
      <c r="BJ273" s="27">
        <v>8142</v>
      </c>
      <c r="BK273" s="21"/>
      <c r="BL273" s="137">
        <f>IF(E273,BJ273,0)</f>
        <v>0</v>
      </c>
      <c r="BM273" s="21"/>
      <c r="BN273" s="137">
        <f>IF(K273,BJ273,0)</f>
        <v>0</v>
      </c>
      <c r="BO273" s="21"/>
      <c r="BP273" s="137">
        <f>IF(Q273,BJ273,0)</f>
        <v>0</v>
      </c>
      <c r="BQ273" s="21"/>
      <c r="BR273" s="137">
        <f>IF(W273,BJ273,0)</f>
        <v>0</v>
      </c>
      <c r="BS273" s="21"/>
      <c r="BT273" s="137">
        <f>IF(AD273,BJ273,0)</f>
        <v>0</v>
      </c>
      <c r="BU273" s="21"/>
      <c r="BV273" s="137">
        <f>IF(AJ273,BJ273,0)</f>
        <v>0</v>
      </c>
    </row>
    <row r="274" spans="1:74" ht="8.85" customHeight="1" x14ac:dyDescent="0.3">
      <c r="A274" s="10">
        <v>29</v>
      </c>
      <c r="B274" s="18"/>
      <c r="C274" s="10" t="s">
        <v>244</v>
      </c>
      <c r="D274" s="21"/>
      <c r="E274" s="138">
        <v>0</v>
      </c>
      <c r="F274" s="21"/>
      <c r="G274" s="143">
        <f>(E274/$BJ274)</f>
        <v>0</v>
      </c>
      <c r="H274" s="21"/>
      <c r="I274" s="143">
        <f>IF(G$287,G274/G$287*100,0)</f>
        <v>0</v>
      </c>
      <c r="J274" s="21"/>
      <c r="K274" s="138">
        <v>0</v>
      </c>
      <c r="L274" s="21"/>
      <c r="M274" s="143">
        <f>(K274/$BJ274)</f>
        <v>0</v>
      </c>
      <c r="N274" s="21"/>
      <c r="O274" s="143">
        <f>IF(M$287,M274/M$287*100,0)</f>
        <v>0</v>
      </c>
      <c r="P274" s="21"/>
      <c r="Q274" s="138">
        <v>0</v>
      </c>
      <c r="R274" s="21"/>
      <c r="S274" s="143">
        <f>(Q274/$BJ274)</f>
        <v>0</v>
      </c>
      <c r="T274" s="21"/>
      <c r="U274" s="143">
        <f>IF(S$287,S274/S$287*100,0)</f>
        <v>0</v>
      </c>
      <c r="V274" s="21"/>
      <c r="W274" s="138">
        <v>0</v>
      </c>
      <c r="X274" s="21"/>
      <c r="Y274" s="143">
        <f>(W274/$BJ274)</f>
        <v>0</v>
      </c>
      <c r="Z274" s="21"/>
      <c r="AA274" s="143">
        <f>IF(Y$287,Y274/Y$287*100,0)</f>
        <v>0</v>
      </c>
      <c r="AB274" s="21"/>
      <c r="AC274" s="21"/>
      <c r="AD274" s="138">
        <v>0</v>
      </c>
      <c r="AE274" s="21"/>
      <c r="AF274" s="143">
        <f>(AD274/$BJ274)</f>
        <v>0</v>
      </c>
      <c r="AG274" s="21"/>
      <c r="AH274" s="143">
        <f>IF(AF$287,AF274/AF$287*100,0)</f>
        <v>0</v>
      </c>
      <c r="AI274" s="21"/>
      <c r="AJ274" s="138">
        <v>0</v>
      </c>
      <c r="AK274" s="21"/>
      <c r="AL274" s="143">
        <f>(AJ274/$BJ274)</f>
        <v>0</v>
      </c>
      <c r="AM274" s="21"/>
      <c r="AN274" s="143">
        <f>IF(AL$287,AL274/AL$287*100,0)</f>
        <v>0</v>
      </c>
      <c r="AO274" s="21"/>
      <c r="AP274" s="138">
        <f>(E274+K274+Q274+W274+AD274+AJ274)</f>
        <v>0</v>
      </c>
      <c r="AQ274" s="21"/>
      <c r="AR274" s="138">
        <v>0</v>
      </c>
      <c r="AS274" s="21"/>
      <c r="AT274" s="143">
        <f>IF($AP274,AR274/$AP274*100,0)</f>
        <v>0</v>
      </c>
      <c r="AU274" s="21"/>
      <c r="AV274" s="138">
        <v>0</v>
      </c>
      <c r="AW274" s="21"/>
      <c r="AX274" s="143">
        <f>IF($AP274,AV274/$AP274*100,0)</f>
        <v>0</v>
      </c>
      <c r="AY274" s="21"/>
      <c r="AZ274" s="138">
        <v>0</v>
      </c>
      <c r="BA274" s="21"/>
      <c r="BB274" s="143">
        <f>IF($AP274,AZ274/$AP274*100,0)</f>
        <v>0</v>
      </c>
      <c r="BC274" s="21"/>
      <c r="BD274" s="138">
        <v>0</v>
      </c>
      <c r="BE274" s="21"/>
      <c r="BF274" s="138">
        <v>0</v>
      </c>
      <c r="BG274" s="21"/>
      <c r="BH274" s="10">
        <v>29</v>
      </c>
      <c r="BI274" s="21"/>
      <c r="BJ274" s="27">
        <v>4650</v>
      </c>
      <c r="BK274" s="21"/>
      <c r="BL274" s="137">
        <f>IF(E274,BJ274,0)</f>
        <v>0</v>
      </c>
      <c r="BM274" s="21"/>
      <c r="BN274" s="137">
        <f>IF(K274,BJ274,0)</f>
        <v>0</v>
      </c>
      <c r="BO274" s="21"/>
      <c r="BP274" s="137">
        <f>IF(Q274,BJ274,0)</f>
        <v>0</v>
      </c>
      <c r="BQ274" s="21"/>
      <c r="BR274" s="137">
        <f>IF(W274,BJ274,0)</f>
        <v>0</v>
      </c>
      <c r="BS274" s="21"/>
      <c r="BT274" s="137">
        <f>IF(AD274,BJ274,0)</f>
        <v>0</v>
      </c>
      <c r="BU274" s="21"/>
      <c r="BV274" s="137">
        <f>IF(AJ274,BJ274,0)</f>
        <v>0</v>
      </c>
    </row>
    <row r="275" spans="1:74" ht="8.85" customHeight="1" x14ac:dyDescent="0.3">
      <c r="A275" s="10">
        <v>30</v>
      </c>
      <c r="B275" s="18"/>
      <c r="C275" s="10" t="s">
        <v>245</v>
      </c>
      <c r="D275" s="21"/>
      <c r="E275" s="138">
        <v>0</v>
      </c>
      <c r="F275" s="21"/>
      <c r="G275" s="143">
        <f>(E275/$BJ275)</f>
        <v>0</v>
      </c>
      <c r="H275" s="21"/>
      <c r="I275" s="143">
        <f>IF(G$287,G275/G$287*100,0)</f>
        <v>0</v>
      </c>
      <c r="J275" s="21"/>
      <c r="K275" s="138">
        <v>0</v>
      </c>
      <c r="L275" s="21"/>
      <c r="M275" s="143">
        <f>(K275/$BJ275)</f>
        <v>0</v>
      </c>
      <c r="N275" s="21"/>
      <c r="O275" s="143">
        <f>IF(M$287,M275/M$287*100,0)</f>
        <v>0</v>
      </c>
      <c r="P275" s="21"/>
      <c r="Q275" s="138">
        <v>0</v>
      </c>
      <c r="R275" s="21"/>
      <c r="S275" s="143">
        <f>(Q275/$BJ275)</f>
        <v>0</v>
      </c>
      <c r="T275" s="21"/>
      <c r="U275" s="143">
        <f>IF(S$287,S275/S$287*100,0)</f>
        <v>0</v>
      </c>
      <c r="V275" s="21"/>
      <c r="W275" s="138">
        <v>0</v>
      </c>
      <c r="X275" s="21"/>
      <c r="Y275" s="143">
        <f>(W275/$BJ275)</f>
        <v>0</v>
      </c>
      <c r="Z275" s="21"/>
      <c r="AA275" s="143">
        <f>IF(Y$287,Y275/Y$287*100,0)</f>
        <v>0</v>
      </c>
      <c r="AB275" s="21"/>
      <c r="AC275" s="21"/>
      <c r="AD275" s="138">
        <v>0</v>
      </c>
      <c r="AE275" s="21"/>
      <c r="AF275" s="143">
        <f>(AD275/$BJ275)</f>
        <v>0</v>
      </c>
      <c r="AG275" s="21"/>
      <c r="AH275" s="143">
        <f>IF(AF$287,AF275/AF$287*100,0)</f>
        <v>0</v>
      </c>
      <c r="AI275" s="21"/>
      <c r="AJ275" s="138">
        <v>0</v>
      </c>
      <c r="AK275" s="21"/>
      <c r="AL275" s="143">
        <f>(AJ275/$BJ275)</f>
        <v>0</v>
      </c>
      <c r="AM275" s="21"/>
      <c r="AN275" s="143">
        <f>IF(AL$287,AL275/AL$287*100,0)</f>
        <v>0</v>
      </c>
      <c r="AO275" s="21"/>
      <c r="AP275" s="138">
        <f>(E275+K275+Q275+W275+AD275+AJ275)</f>
        <v>0</v>
      </c>
      <c r="AQ275" s="21"/>
      <c r="AR275" s="138">
        <v>0</v>
      </c>
      <c r="AS275" s="21"/>
      <c r="AT275" s="143">
        <f>IF($AP275,AR275/$AP275*100,0)</f>
        <v>0</v>
      </c>
      <c r="AU275" s="21"/>
      <c r="AV275" s="138">
        <v>0</v>
      </c>
      <c r="AW275" s="21"/>
      <c r="AX275" s="143">
        <f>IF($AP275,AV275/$AP275*100,0)</f>
        <v>0</v>
      </c>
      <c r="AY275" s="21"/>
      <c r="AZ275" s="138">
        <v>0</v>
      </c>
      <c r="BA275" s="21"/>
      <c r="BB275" s="143">
        <f>IF($AP275,AZ275/$AP275*100,0)</f>
        <v>0</v>
      </c>
      <c r="BC275" s="21"/>
      <c r="BD275" s="138">
        <v>0</v>
      </c>
      <c r="BE275" s="21"/>
      <c r="BF275" s="138">
        <v>0</v>
      </c>
      <c r="BG275" s="21"/>
      <c r="BH275" s="10">
        <v>30</v>
      </c>
      <c r="BI275" s="21"/>
      <c r="BJ275" s="27">
        <v>6398</v>
      </c>
      <c r="BK275" s="21"/>
      <c r="BL275" s="137">
        <f>IF(E275,BJ275,0)</f>
        <v>0</v>
      </c>
      <c r="BM275" s="21"/>
      <c r="BN275" s="137">
        <f>IF(K275,BJ275,0)</f>
        <v>0</v>
      </c>
      <c r="BO275" s="21"/>
      <c r="BP275" s="137">
        <f>IF(Q275,BJ275,0)</f>
        <v>0</v>
      </c>
      <c r="BQ275" s="21"/>
      <c r="BR275" s="137">
        <f>IF(W275,BJ275,0)</f>
        <v>0</v>
      </c>
      <c r="BS275" s="21"/>
      <c r="BT275" s="137">
        <f>IF(AD275,BJ275,0)</f>
        <v>0</v>
      </c>
      <c r="BU275" s="21"/>
      <c r="BV275" s="137">
        <f>IF(AJ275,BJ275,0)</f>
        <v>0</v>
      </c>
    </row>
    <row r="276" spans="1:7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Q276" s="21"/>
      <c r="AR276" s="21"/>
      <c r="AS276" s="21"/>
      <c r="AT276" s="21"/>
      <c r="AU276" s="21"/>
      <c r="AV276" s="21"/>
      <c r="AW276" s="21"/>
      <c r="AX276" s="21"/>
      <c r="AY276" s="21"/>
      <c r="AZ276" s="21"/>
      <c r="BA276" s="21"/>
      <c r="BB276" s="21"/>
      <c r="BC276" s="21"/>
      <c r="BD276" s="21"/>
      <c r="BE276" s="21"/>
      <c r="BG276" s="21"/>
      <c r="BH276" s="29"/>
      <c r="BI276" s="21"/>
      <c r="BJ276" s="27"/>
      <c r="BK276" s="21"/>
      <c r="BL276" s="21"/>
      <c r="BM276" s="21"/>
      <c r="BN276" s="21"/>
      <c r="BO276" s="21"/>
      <c r="BP276" s="21"/>
      <c r="BQ276" s="21"/>
      <c r="BR276" s="21"/>
      <c r="BS276" s="21"/>
      <c r="BT276" s="21"/>
      <c r="BU276" s="21"/>
      <c r="BV276" s="21"/>
    </row>
    <row r="277" spans="1:74" ht="8.85" customHeight="1" x14ac:dyDescent="0.3">
      <c r="A277" s="10">
        <v>31</v>
      </c>
      <c r="B277" s="18"/>
      <c r="C277" s="10" t="s">
        <v>211</v>
      </c>
      <c r="D277" s="21"/>
      <c r="E277" s="138">
        <v>0</v>
      </c>
      <c r="F277" s="21"/>
      <c r="G277" s="143">
        <f t="shared" ref="G277:G285" si="10">(E277/$BJ277)</f>
        <v>0</v>
      </c>
      <c r="H277" s="21"/>
      <c r="I277" s="143">
        <f t="shared" ref="I277:I285" si="11">IF(G$287,G277/G$287*100,0)</f>
        <v>0</v>
      </c>
      <c r="J277" s="21"/>
      <c r="K277" s="138">
        <v>0</v>
      </c>
      <c r="L277" s="21"/>
      <c r="M277" s="143">
        <f t="shared" ref="M277:M285" si="12">(K277/$BJ277)</f>
        <v>0</v>
      </c>
      <c r="N277" s="21"/>
      <c r="O277" s="143">
        <f t="shared" ref="O277:O285" si="13">IF(M$287,M277/M$287*100,0)</f>
        <v>0</v>
      </c>
      <c r="P277" s="21"/>
      <c r="Q277" s="138">
        <v>0</v>
      </c>
      <c r="R277" s="21"/>
      <c r="S277" s="143">
        <f t="shared" ref="S277:S285" si="14">(Q277/$BJ277)</f>
        <v>0</v>
      </c>
      <c r="T277" s="21"/>
      <c r="U277" s="143">
        <f t="shared" ref="U277:U285" si="15">IF(S$287,S277/S$287*100,0)</f>
        <v>0</v>
      </c>
      <c r="V277" s="21"/>
      <c r="W277" s="138">
        <v>0</v>
      </c>
      <c r="X277" s="21"/>
      <c r="Y277" s="143">
        <f t="shared" ref="Y277:Y285" si="16">(W277/$BJ277)</f>
        <v>0</v>
      </c>
      <c r="Z277" s="21"/>
      <c r="AA277" s="143">
        <f t="shared" ref="AA277:AA285" si="17">IF(Y$287,Y277/Y$287*100,0)</f>
        <v>0</v>
      </c>
      <c r="AB277" s="21"/>
      <c r="AC277" s="21"/>
      <c r="AD277" s="138">
        <v>0</v>
      </c>
      <c r="AE277" s="21"/>
      <c r="AF277" s="143">
        <f t="shared" ref="AF277:AF285" si="18">(AD277/$BJ277)</f>
        <v>0</v>
      </c>
      <c r="AG277" s="21"/>
      <c r="AH277" s="143">
        <f t="shared" ref="AH277:AH285" si="19">IF(AF$287,AF277/AF$287*100,0)</f>
        <v>0</v>
      </c>
      <c r="AI277" s="21"/>
      <c r="AJ277" s="138">
        <v>0</v>
      </c>
      <c r="AK277" s="21"/>
      <c r="AL277" s="143">
        <f t="shared" ref="AL277:AL285" si="20">(AJ277/$BJ277)</f>
        <v>0</v>
      </c>
      <c r="AM277" s="21"/>
      <c r="AN277" s="143">
        <f t="shared" ref="AN277:AN285" si="21">IF(AL$287,AL277/AL$287*100,0)</f>
        <v>0</v>
      </c>
      <c r="AO277" s="21"/>
      <c r="AP277" s="138">
        <f t="shared" ref="AP277:AP285" si="22">(E277+K277+Q277+W277+AD277+AJ277)</f>
        <v>0</v>
      </c>
      <c r="AQ277" s="21"/>
      <c r="AR277" s="138">
        <v>0</v>
      </c>
      <c r="AS277" s="21"/>
      <c r="AT277" s="143">
        <f t="shared" ref="AT277:AT285" si="23">IF($AP277,AR277/$AP277*100,0)</f>
        <v>0</v>
      </c>
      <c r="AU277" s="21"/>
      <c r="AV277" s="138">
        <v>0</v>
      </c>
      <c r="AW277" s="21"/>
      <c r="AX277" s="143">
        <f t="shared" ref="AX277:AX285" si="24">IF($AP277,AV277/$AP277*100,0)</f>
        <v>0</v>
      </c>
      <c r="AY277" s="21"/>
      <c r="AZ277" s="138">
        <v>0</v>
      </c>
      <c r="BA277" s="21"/>
      <c r="BB277" s="143">
        <f t="shared" ref="BB277:BB285" si="25">IF($AP277,AZ277/$AP277*100,0)</f>
        <v>0</v>
      </c>
      <c r="BC277" s="21"/>
      <c r="BD277" s="138">
        <v>0</v>
      </c>
      <c r="BE277" s="21"/>
      <c r="BF277" s="138">
        <v>0</v>
      </c>
      <c r="BG277" s="21"/>
      <c r="BH277" s="10">
        <v>31</v>
      </c>
      <c r="BI277" s="21"/>
      <c r="BJ277" s="27">
        <v>4627</v>
      </c>
      <c r="BK277" s="21"/>
      <c r="BL277" s="137">
        <f t="shared" ref="BL277:BL285" si="26">IF(E277,BJ277,0)</f>
        <v>0</v>
      </c>
      <c r="BM277" s="21"/>
      <c r="BN277" s="137">
        <f t="shared" ref="BN277:BN285" si="27">IF(K277,BJ277,0)</f>
        <v>0</v>
      </c>
      <c r="BO277" s="21"/>
      <c r="BP277" s="137">
        <f t="shared" ref="BP277:BP285" si="28">IF(Q277,BJ277,0)</f>
        <v>0</v>
      </c>
      <c r="BQ277" s="21"/>
      <c r="BR277" s="137">
        <f t="shared" ref="BR277:BR285" si="29">IF(W277,BJ277,0)</f>
        <v>0</v>
      </c>
      <c r="BS277" s="21"/>
      <c r="BT277" s="137">
        <f t="shared" ref="BT277:BT285" si="30">IF(AD277,BJ277,0)</f>
        <v>0</v>
      </c>
      <c r="BU277" s="21"/>
      <c r="BV277" s="137">
        <f t="shared" ref="BV277:BV285" si="31">IF(AJ277,BJ277,0)</f>
        <v>0</v>
      </c>
    </row>
    <row r="278" spans="1:74" ht="8.85" customHeight="1" x14ac:dyDescent="0.3">
      <c r="A278" s="10">
        <v>32</v>
      </c>
      <c r="B278" s="18"/>
      <c r="C278" s="10" t="s">
        <v>246</v>
      </c>
      <c r="D278" s="21"/>
      <c r="E278" s="138">
        <v>0</v>
      </c>
      <c r="F278" s="21"/>
      <c r="G278" s="143">
        <f t="shared" si="10"/>
        <v>0</v>
      </c>
      <c r="H278" s="21"/>
      <c r="I278" s="143">
        <f t="shared" si="11"/>
        <v>0</v>
      </c>
      <c r="J278" s="21"/>
      <c r="K278" s="138">
        <v>0</v>
      </c>
      <c r="L278" s="21"/>
      <c r="M278" s="143">
        <f t="shared" si="12"/>
        <v>0</v>
      </c>
      <c r="N278" s="21"/>
      <c r="O278" s="143">
        <f t="shared" si="13"/>
        <v>0</v>
      </c>
      <c r="P278" s="21"/>
      <c r="Q278" s="138">
        <v>0</v>
      </c>
      <c r="R278" s="21"/>
      <c r="S278" s="143">
        <f t="shared" si="14"/>
        <v>0</v>
      </c>
      <c r="T278" s="21"/>
      <c r="U278" s="143">
        <f t="shared" si="15"/>
        <v>0</v>
      </c>
      <c r="V278" s="21"/>
      <c r="W278" s="138">
        <v>0</v>
      </c>
      <c r="X278" s="21"/>
      <c r="Y278" s="143">
        <f t="shared" si="16"/>
        <v>0</v>
      </c>
      <c r="Z278" s="21"/>
      <c r="AA278" s="143">
        <f t="shared" si="17"/>
        <v>0</v>
      </c>
      <c r="AB278" s="21"/>
      <c r="AC278" s="21"/>
      <c r="AD278" s="138">
        <v>0</v>
      </c>
      <c r="AE278" s="21"/>
      <c r="AF278" s="143">
        <f t="shared" si="18"/>
        <v>0</v>
      </c>
      <c r="AG278" s="21"/>
      <c r="AH278" s="143">
        <f t="shared" si="19"/>
        <v>0</v>
      </c>
      <c r="AI278" s="21"/>
      <c r="AJ278" s="138">
        <v>0</v>
      </c>
      <c r="AK278" s="21"/>
      <c r="AL278" s="143">
        <f t="shared" si="20"/>
        <v>0</v>
      </c>
      <c r="AM278" s="21"/>
      <c r="AN278" s="143">
        <f t="shared" si="21"/>
        <v>0</v>
      </c>
      <c r="AO278" s="21"/>
      <c r="AP278" s="138">
        <f t="shared" si="22"/>
        <v>0</v>
      </c>
      <c r="AQ278" s="21"/>
      <c r="AR278" s="138">
        <v>0</v>
      </c>
      <c r="AS278" s="21"/>
      <c r="AT278" s="143">
        <f t="shared" si="23"/>
        <v>0</v>
      </c>
      <c r="AU278" s="21"/>
      <c r="AV278" s="138">
        <v>0</v>
      </c>
      <c r="AW278" s="21"/>
      <c r="AX278" s="143">
        <f t="shared" si="24"/>
        <v>0</v>
      </c>
      <c r="AY278" s="21"/>
      <c r="AZ278" s="138">
        <v>0</v>
      </c>
      <c r="BA278" s="21"/>
      <c r="BB278" s="143">
        <f t="shared" si="25"/>
        <v>0</v>
      </c>
      <c r="BC278" s="21"/>
      <c r="BD278" s="138">
        <v>0</v>
      </c>
      <c r="BE278" s="21"/>
      <c r="BF278" s="138">
        <v>0</v>
      </c>
      <c r="BG278" s="21"/>
      <c r="BH278" s="10">
        <v>32</v>
      </c>
      <c r="BI278" s="21"/>
      <c r="BJ278" s="27">
        <v>15687</v>
      </c>
      <c r="BK278" s="21"/>
      <c r="BL278" s="137">
        <f t="shared" si="26"/>
        <v>0</v>
      </c>
      <c r="BM278" s="21"/>
      <c r="BN278" s="137">
        <f t="shared" si="27"/>
        <v>0</v>
      </c>
      <c r="BO278" s="21"/>
      <c r="BP278" s="137">
        <f t="shared" si="28"/>
        <v>0</v>
      </c>
      <c r="BQ278" s="21"/>
      <c r="BR278" s="137">
        <f t="shared" si="29"/>
        <v>0</v>
      </c>
      <c r="BS278" s="21"/>
      <c r="BT278" s="137">
        <f t="shared" si="30"/>
        <v>0</v>
      </c>
      <c r="BU278" s="21"/>
      <c r="BV278" s="137">
        <f t="shared" si="31"/>
        <v>0</v>
      </c>
    </row>
    <row r="279" spans="1:74" ht="8.85" customHeight="1" x14ac:dyDescent="0.3">
      <c r="A279" s="10">
        <v>33</v>
      </c>
      <c r="B279" s="18"/>
      <c r="C279" s="10" t="s">
        <v>247</v>
      </c>
      <c r="D279" s="21"/>
      <c r="E279" s="138">
        <v>0</v>
      </c>
      <c r="F279" s="21"/>
      <c r="G279" s="143">
        <f t="shared" si="10"/>
        <v>0</v>
      </c>
      <c r="H279" s="21"/>
      <c r="I279" s="143">
        <f t="shared" si="11"/>
        <v>0</v>
      </c>
      <c r="J279" s="21"/>
      <c r="K279" s="138">
        <v>0</v>
      </c>
      <c r="L279" s="21"/>
      <c r="M279" s="143">
        <f t="shared" si="12"/>
        <v>0</v>
      </c>
      <c r="N279" s="21"/>
      <c r="O279" s="143">
        <f t="shared" si="13"/>
        <v>0</v>
      </c>
      <c r="P279" s="21"/>
      <c r="Q279" s="138">
        <v>0</v>
      </c>
      <c r="R279" s="21"/>
      <c r="S279" s="143">
        <f t="shared" si="14"/>
        <v>0</v>
      </c>
      <c r="T279" s="21"/>
      <c r="U279" s="143">
        <f t="shared" si="15"/>
        <v>0</v>
      </c>
      <c r="V279" s="21"/>
      <c r="W279" s="138">
        <v>0</v>
      </c>
      <c r="X279" s="21"/>
      <c r="Y279" s="143">
        <f t="shared" si="16"/>
        <v>0</v>
      </c>
      <c r="Z279" s="21"/>
      <c r="AA279" s="143">
        <f t="shared" si="17"/>
        <v>0</v>
      </c>
      <c r="AB279" s="21"/>
      <c r="AC279" s="21"/>
      <c r="AD279" s="138">
        <v>0</v>
      </c>
      <c r="AE279" s="21"/>
      <c r="AF279" s="143">
        <f t="shared" si="18"/>
        <v>0</v>
      </c>
      <c r="AG279" s="21"/>
      <c r="AH279" s="143">
        <f t="shared" si="19"/>
        <v>0</v>
      </c>
      <c r="AI279" s="21"/>
      <c r="AJ279" s="138">
        <v>0</v>
      </c>
      <c r="AK279" s="21"/>
      <c r="AL279" s="143">
        <f t="shared" si="20"/>
        <v>0</v>
      </c>
      <c r="AM279" s="21"/>
      <c r="AN279" s="143">
        <f t="shared" si="21"/>
        <v>0</v>
      </c>
      <c r="AO279" s="21"/>
      <c r="AP279" s="138">
        <f t="shared" si="22"/>
        <v>0</v>
      </c>
      <c r="AQ279" s="21"/>
      <c r="AR279" s="138">
        <v>0</v>
      </c>
      <c r="AS279" s="21"/>
      <c r="AT279" s="143">
        <f t="shared" si="23"/>
        <v>0</v>
      </c>
      <c r="AU279" s="21"/>
      <c r="AV279" s="138">
        <v>0</v>
      </c>
      <c r="AW279" s="21"/>
      <c r="AX279" s="143">
        <f t="shared" si="24"/>
        <v>0</v>
      </c>
      <c r="AY279" s="21"/>
      <c r="AZ279" s="138">
        <v>0</v>
      </c>
      <c r="BA279" s="21"/>
      <c r="BB279" s="143">
        <f t="shared" si="25"/>
        <v>0</v>
      </c>
      <c r="BC279" s="21"/>
      <c r="BD279" s="138">
        <v>0</v>
      </c>
      <c r="BE279" s="21"/>
      <c r="BF279" s="138">
        <v>0</v>
      </c>
      <c r="BG279" s="21"/>
      <c r="BH279" s="10">
        <v>33</v>
      </c>
      <c r="BI279" s="21"/>
      <c r="BJ279" s="27">
        <v>8098</v>
      </c>
      <c r="BK279" s="21"/>
      <c r="BL279" s="137">
        <f t="shared" si="26"/>
        <v>0</v>
      </c>
      <c r="BM279" s="21"/>
      <c r="BN279" s="137">
        <f t="shared" si="27"/>
        <v>0</v>
      </c>
      <c r="BO279" s="21"/>
      <c r="BP279" s="137">
        <f t="shared" si="28"/>
        <v>0</v>
      </c>
      <c r="BQ279" s="21"/>
      <c r="BR279" s="137">
        <f t="shared" si="29"/>
        <v>0</v>
      </c>
      <c r="BS279" s="21"/>
      <c r="BT279" s="137">
        <f t="shared" si="30"/>
        <v>0</v>
      </c>
      <c r="BU279" s="21"/>
      <c r="BV279" s="137">
        <f t="shared" si="31"/>
        <v>0</v>
      </c>
    </row>
    <row r="280" spans="1:74" ht="8.85" customHeight="1" x14ac:dyDescent="0.3">
      <c r="A280" s="10">
        <v>34</v>
      </c>
      <c r="B280" s="18"/>
      <c r="C280" s="10" t="s">
        <v>248</v>
      </c>
      <c r="D280" s="21"/>
      <c r="E280" s="138">
        <v>0</v>
      </c>
      <c r="F280" s="21"/>
      <c r="G280" s="143">
        <f t="shared" si="10"/>
        <v>0</v>
      </c>
      <c r="H280" s="21"/>
      <c r="I280" s="143">
        <f t="shared" si="11"/>
        <v>0</v>
      </c>
      <c r="J280" s="21"/>
      <c r="K280" s="138">
        <v>0</v>
      </c>
      <c r="L280" s="21"/>
      <c r="M280" s="143">
        <f t="shared" si="12"/>
        <v>0</v>
      </c>
      <c r="N280" s="21"/>
      <c r="O280" s="143">
        <f t="shared" si="13"/>
        <v>0</v>
      </c>
      <c r="P280" s="21"/>
      <c r="Q280" s="138">
        <v>0</v>
      </c>
      <c r="R280" s="21"/>
      <c r="S280" s="143">
        <f t="shared" si="14"/>
        <v>0</v>
      </c>
      <c r="T280" s="21"/>
      <c r="U280" s="143">
        <f t="shared" si="15"/>
        <v>0</v>
      </c>
      <c r="V280" s="21"/>
      <c r="W280" s="138">
        <v>0</v>
      </c>
      <c r="X280" s="21"/>
      <c r="Y280" s="143">
        <f t="shared" si="16"/>
        <v>0</v>
      </c>
      <c r="Z280" s="21"/>
      <c r="AA280" s="143">
        <f t="shared" si="17"/>
        <v>0</v>
      </c>
      <c r="AB280" s="21"/>
      <c r="AC280" s="21"/>
      <c r="AD280" s="138">
        <v>0</v>
      </c>
      <c r="AE280" s="21"/>
      <c r="AF280" s="143">
        <f t="shared" si="18"/>
        <v>0</v>
      </c>
      <c r="AG280" s="21"/>
      <c r="AH280" s="143">
        <f t="shared" si="19"/>
        <v>0</v>
      </c>
      <c r="AI280" s="21"/>
      <c r="AJ280" s="138">
        <v>0</v>
      </c>
      <c r="AK280" s="21"/>
      <c r="AL280" s="143">
        <f t="shared" si="20"/>
        <v>0</v>
      </c>
      <c r="AM280" s="21"/>
      <c r="AN280" s="143">
        <f t="shared" si="21"/>
        <v>0</v>
      </c>
      <c r="AO280" s="21"/>
      <c r="AP280" s="138">
        <f t="shared" si="22"/>
        <v>0</v>
      </c>
      <c r="AQ280" s="21"/>
      <c r="AR280" s="138">
        <v>0</v>
      </c>
      <c r="AS280" s="21"/>
      <c r="AT280" s="143">
        <f t="shared" si="23"/>
        <v>0</v>
      </c>
      <c r="AU280" s="21"/>
      <c r="AV280" s="138">
        <v>0</v>
      </c>
      <c r="AW280" s="21"/>
      <c r="AX280" s="143">
        <f t="shared" si="24"/>
        <v>0</v>
      </c>
      <c r="AY280" s="21"/>
      <c r="AZ280" s="138">
        <v>0</v>
      </c>
      <c r="BA280" s="21"/>
      <c r="BB280" s="143">
        <f t="shared" si="25"/>
        <v>0</v>
      </c>
      <c r="BC280" s="21"/>
      <c r="BD280" s="138">
        <v>0</v>
      </c>
      <c r="BE280" s="21"/>
      <c r="BF280" s="138">
        <v>0</v>
      </c>
      <c r="BG280" s="21"/>
      <c r="BH280" s="10">
        <v>34</v>
      </c>
      <c r="BI280" s="21"/>
      <c r="BJ280" s="27">
        <v>9611</v>
      </c>
      <c r="BK280" s="21"/>
      <c r="BL280" s="137">
        <f t="shared" si="26"/>
        <v>0</v>
      </c>
      <c r="BM280" s="21"/>
      <c r="BN280" s="137">
        <f t="shared" si="27"/>
        <v>0</v>
      </c>
      <c r="BO280" s="21"/>
      <c r="BP280" s="137">
        <f t="shared" si="28"/>
        <v>0</v>
      </c>
      <c r="BQ280" s="21"/>
      <c r="BR280" s="137">
        <f t="shared" si="29"/>
        <v>0</v>
      </c>
      <c r="BS280" s="21"/>
      <c r="BT280" s="137">
        <f t="shared" si="30"/>
        <v>0</v>
      </c>
      <c r="BU280" s="21"/>
      <c r="BV280" s="137">
        <f t="shared" si="31"/>
        <v>0</v>
      </c>
    </row>
    <row r="281" spans="1:74" ht="8.85" customHeight="1" x14ac:dyDescent="0.3">
      <c r="A281" s="10">
        <v>35</v>
      </c>
      <c r="B281" s="18"/>
      <c r="C281" s="10" t="s">
        <v>249</v>
      </c>
      <c r="D281" s="21"/>
      <c r="E281" s="138">
        <v>8149213</v>
      </c>
      <c r="F281" s="21"/>
      <c r="G281" s="143">
        <f t="shared" si="10"/>
        <v>2464.9767090139139</v>
      </c>
      <c r="H281" s="21"/>
      <c r="I281" s="143">
        <f t="shared" si="11"/>
        <v>121.86273580776307</v>
      </c>
      <c r="J281" s="21"/>
      <c r="K281" s="138">
        <v>615023</v>
      </c>
      <c r="L281" s="21"/>
      <c r="M281" s="143">
        <f t="shared" si="12"/>
        <v>186.03236539624925</v>
      </c>
      <c r="N281" s="21"/>
      <c r="O281" s="143">
        <f t="shared" si="13"/>
        <v>107.7366823429608</v>
      </c>
      <c r="P281" s="21"/>
      <c r="Q281" s="138">
        <v>197129</v>
      </c>
      <c r="R281" s="21"/>
      <c r="S281" s="143">
        <f t="shared" si="14"/>
        <v>59.627646702964306</v>
      </c>
      <c r="T281" s="21"/>
      <c r="U281" s="143">
        <f t="shared" si="15"/>
        <v>66.212116851289053</v>
      </c>
      <c r="V281" s="21"/>
      <c r="W281" s="138">
        <v>1271473</v>
      </c>
      <c r="X281" s="21"/>
      <c r="Y281" s="143">
        <f t="shared" si="16"/>
        <v>384.59558378705384</v>
      </c>
      <c r="Z281" s="21"/>
      <c r="AA281" s="143">
        <f t="shared" si="17"/>
        <v>139.43157957625635</v>
      </c>
      <c r="AB281" s="21"/>
      <c r="AC281" s="21"/>
      <c r="AD281" s="138">
        <v>417701</v>
      </c>
      <c r="AE281" s="21"/>
      <c r="AF281" s="143">
        <f t="shared" si="18"/>
        <v>126.34633998790079</v>
      </c>
      <c r="AG281" s="21"/>
      <c r="AH281" s="143">
        <f t="shared" si="19"/>
        <v>107.36068199989386</v>
      </c>
      <c r="AI281" s="21"/>
      <c r="AJ281" s="138">
        <v>0</v>
      </c>
      <c r="AK281" s="21"/>
      <c r="AL281" s="143">
        <f t="shared" si="20"/>
        <v>0</v>
      </c>
      <c r="AM281" s="21"/>
      <c r="AN281" s="143">
        <f t="shared" si="21"/>
        <v>0</v>
      </c>
      <c r="AO281" s="21"/>
      <c r="AP281" s="138">
        <f t="shared" si="22"/>
        <v>10650539</v>
      </c>
      <c r="AQ281" s="21"/>
      <c r="AR281" s="138">
        <v>5597668</v>
      </c>
      <c r="AS281" s="21"/>
      <c r="AT281" s="143">
        <f t="shared" si="23"/>
        <v>52.557602953240213</v>
      </c>
      <c r="AU281" s="21"/>
      <c r="AV281" s="138">
        <v>420452</v>
      </c>
      <c r="AW281" s="21"/>
      <c r="AX281" s="143">
        <f t="shared" si="24"/>
        <v>3.9477063085727395</v>
      </c>
      <c r="AY281" s="21"/>
      <c r="AZ281" s="138">
        <v>0</v>
      </c>
      <c r="BA281" s="21"/>
      <c r="BB281" s="143">
        <f t="shared" si="25"/>
        <v>0</v>
      </c>
      <c r="BC281" s="21"/>
      <c r="BD281" s="138">
        <v>138412</v>
      </c>
      <c r="BE281" s="21"/>
      <c r="BF281" s="138">
        <v>0</v>
      </c>
      <c r="BG281" s="21"/>
      <c r="BH281" s="10">
        <v>35</v>
      </c>
      <c r="BI281" s="21"/>
      <c r="BJ281" s="27">
        <v>3306</v>
      </c>
      <c r="BK281" s="21"/>
      <c r="BL281" s="137">
        <f t="shared" si="26"/>
        <v>3306</v>
      </c>
      <c r="BM281" s="21"/>
      <c r="BN281" s="137">
        <f t="shared" si="27"/>
        <v>3306</v>
      </c>
      <c r="BO281" s="21"/>
      <c r="BP281" s="137">
        <f t="shared" si="28"/>
        <v>3306</v>
      </c>
      <c r="BQ281" s="21"/>
      <c r="BR281" s="137">
        <f t="shared" si="29"/>
        <v>3306</v>
      </c>
      <c r="BS281" s="21"/>
      <c r="BT281" s="137">
        <f t="shared" si="30"/>
        <v>3306</v>
      </c>
      <c r="BU281" s="21"/>
      <c r="BV281" s="137">
        <f t="shared" si="31"/>
        <v>0</v>
      </c>
    </row>
    <row r="282" spans="1:74" ht="8.85" customHeight="1" x14ac:dyDescent="0.3">
      <c r="B282" s="18"/>
      <c r="D282" s="21"/>
      <c r="E282" s="138"/>
      <c r="F282" s="21"/>
      <c r="G282" s="143"/>
      <c r="H282" s="21"/>
      <c r="I282" s="143"/>
      <c r="J282" s="21"/>
      <c r="K282" s="138"/>
      <c r="L282" s="21"/>
      <c r="M282" s="143"/>
      <c r="N282" s="21"/>
      <c r="O282" s="143"/>
      <c r="P282" s="21"/>
      <c r="Q282" s="138"/>
      <c r="R282" s="21"/>
      <c r="S282" s="143"/>
      <c r="T282" s="21"/>
      <c r="U282" s="143"/>
      <c r="V282" s="21"/>
      <c r="W282" s="138"/>
      <c r="X282" s="21"/>
      <c r="Y282" s="143"/>
      <c r="Z282" s="21"/>
      <c r="AA282" s="143"/>
      <c r="AB282" s="21"/>
      <c r="AC282" s="21"/>
      <c r="AD282" s="138"/>
      <c r="AE282" s="21"/>
      <c r="AF282" s="143"/>
      <c r="AG282" s="21"/>
      <c r="AH282" s="143"/>
      <c r="AI282" s="21"/>
      <c r="AJ282" s="138"/>
      <c r="AK282" s="21"/>
      <c r="AL282" s="143"/>
      <c r="AM282" s="21"/>
      <c r="AN282" s="143"/>
      <c r="AO282" s="21"/>
      <c r="AP282" s="138"/>
      <c r="AQ282" s="21"/>
      <c r="AR282" s="138"/>
      <c r="AS282" s="21"/>
      <c r="AT282" s="143"/>
      <c r="AU282" s="21"/>
      <c r="AV282" s="138"/>
      <c r="AW282" s="21"/>
      <c r="AX282" s="143"/>
      <c r="AY282" s="21"/>
      <c r="AZ282" s="138"/>
      <c r="BA282" s="21"/>
      <c r="BB282" s="143"/>
      <c r="BC282" s="21"/>
      <c r="BD282" s="138"/>
      <c r="BE282" s="21"/>
      <c r="BF282" s="138"/>
      <c r="BG282" s="21"/>
      <c r="BI282" s="21"/>
      <c r="BJ282" s="27"/>
      <c r="BK282" s="21"/>
      <c r="BL282" s="137"/>
      <c r="BM282" s="21"/>
      <c r="BN282" s="137"/>
      <c r="BO282" s="21"/>
      <c r="BP282" s="137"/>
      <c r="BQ282" s="21"/>
      <c r="BR282" s="137"/>
      <c r="BS282" s="21"/>
      <c r="BT282" s="137"/>
      <c r="BU282" s="21"/>
      <c r="BV282" s="137"/>
    </row>
    <row r="283" spans="1:74" ht="8.85" customHeight="1" x14ac:dyDescent="0.3">
      <c r="A283" s="10">
        <v>36</v>
      </c>
      <c r="B283" s="18"/>
      <c r="C283" s="10" t="s">
        <v>215</v>
      </c>
      <c r="D283" s="21"/>
      <c r="E283" s="138">
        <v>0</v>
      </c>
      <c r="F283" s="21"/>
      <c r="G283" s="143">
        <f>(E283/$BJ283)</f>
        <v>0</v>
      </c>
      <c r="H283" s="21"/>
      <c r="I283" s="143">
        <f>IF(G$287,G283/G$287*100,0)</f>
        <v>0</v>
      </c>
      <c r="J283" s="21"/>
      <c r="K283" s="138">
        <v>0</v>
      </c>
      <c r="L283" s="21"/>
      <c r="M283" s="143">
        <f>(K283/$BJ283)</f>
        <v>0</v>
      </c>
      <c r="N283" s="21"/>
      <c r="O283" s="143">
        <f>IF(M$287,M283/M$287*100,0)</f>
        <v>0</v>
      </c>
      <c r="P283" s="21"/>
      <c r="Q283" s="138">
        <v>0</v>
      </c>
      <c r="R283" s="21"/>
      <c r="S283" s="143">
        <f>(Q283/$BJ283)</f>
        <v>0</v>
      </c>
      <c r="T283" s="21"/>
      <c r="U283" s="143">
        <f>IF(S$287,S283/S$287*100,0)</f>
        <v>0</v>
      </c>
      <c r="V283" s="21"/>
      <c r="W283" s="138">
        <v>0</v>
      </c>
      <c r="X283" s="21"/>
      <c r="Y283" s="143">
        <f>(W283/$BJ283)</f>
        <v>0</v>
      </c>
      <c r="Z283" s="21"/>
      <c r="AA283" s="143">
        <f>IF(Y$287,Y283/Y$287*100,0)</f>
        <v>0</v>
      </c>
      <c r="AB283" s="21"/>
      <c r="AC283" s="21"/>
      <c r="AD283" s="138">
        <v>0</v>
      </c>
      <c r="AE283" s="21"/>
      <c r="AF283" s="143">
        <f>(AD283/$BJ283)</f>
        <v>0</v>
      </c>
      <c r="AG283" s="21"/>
      <c r="AH283" s="143">
        <f>IF(AF$287,AF283/AF$287*100,0)</f>
        <v>0</v>
      </c>
      <c r="AI283" s="21"/>
      <c r="AJ283" s="138">
        <v>0</v>
      </c>
      <c r="AK283" s="21"/>
      <c r="AL283" s="143">
        <f>(AJ283/$BJ283)</f>
        <v>0</v>
      </c>
      <c r="AM283" s="21"/>
      <c r="AN283" s="143">
        <f>IF(AL$287,AL283/AL$287*100,0)</f>
        <v>0</v>
      </c>
      <c r="AO283" s="21"/>
      <c r="AP283" s="138">
        <f>(E283+K283+Q283+W283+AD283+AJ283)</f>
        <v>0</v>
      </c>
      <c r="AQ283" s="21"/>
      <c r="AR283" s="138">
        <v>0</v>
      </c>
      <c r="AS283" s="21"/>
      <c r="AT283" s="143">
        <f>IF($AP283,AR283/$AP283*100,0)</f>
        <v>0</v>
      </c>
      <c r="AU283" s="21"/>
      <c r="AV283" s="138">
        <v>0</v>
      </c>
      <c r="AW283" s="21"/>
      <c r="AX283" s="143">
        <f>IF($AP283,AV283/$AP283*100,0)</f>
        <v>0</v>
      </c>
      <c r="AY283" s="21"/>
      <c r="AZ283" s="138">
        <v>0</v>
      </c>
      <c r="BA283" s="21"/>
      <c r="BB283" s="143">
        <f>IF($AP283,AZ283/$AP283*100,0)</f>
        <v>0</v>
      </c>
      <c r="BC283" s="21"/>
      <c r="BD283" s="138">
        <v>0</v>
      </c>
      <c r="BE283" s="21"/>
      <c r="BF283" s="138">
        <v>0</v>
      </c>
      <c r="BG283" s="21"/>
      <c r="BH283" s="10">
        <v>36</v>
      </c>
      <c r="BI283" s="21"/>
      <c r="BJ283" s="27">
        <v>3286</v>
      </c>
      <c r="BK283" s="21"/>
      <c r="BL283" s="137">
        <f>IF(E283,BJ283,0)</f>
        <v>0</v>
      </c>
      <c r="BM283" s="21"/>
      <c r="BN283" s="137">
        <f>IF(K283,BJ283,0)</f>
        <v>0</v>
      </c>
      <c r="BO283" s="21"/>
      <c r="BP283" s="137">
        <f>IF(Q283,BJ283,0)</f>
        <v>0</v>
      </c>
      <c r="BQ283" s="21"/>
      <c r="BR283" s="137">
        <f>IF(W283,BJ283,0)</f>
        <v>0</v>
      </c>
      <c r="BS283" s="21"/>
      <c r="BT283" s="137">
        <f>IF(AD283,BJ283,0)</f>
        <v>0</v>
      </c>
      <c r="BU283" s="21"/>
      <c r="BV283" s="137">
        <f>IF(AJ283,BJ283,0)</f>
        <v>0</v>
      </c>
    </row>
    <row r="284" spans="1:74" ht="8.85" customHeight="1" x14ac:dyDescent="0.3">
      <c r="A284" s="10">
        <v>37</v>
      </c>
      <c r="B284" s="18"/>
      <c r="C284" s="10" t="s">
        <v>250</v>
      </c>
      <c r="D284" s="21"/>
      <c r="E284" s="138">
        <v>0</v>
      </c>
      <c r="F284" s="21"/>
      <c r="G284" s="143">
        <f>(E284/$BJ284)</f>
        <v>0</v>
      </c>
      <c r="H284" s="21"/>
      <c r="I284" s="143">
        <f>IF(G$287,G284/G$287*100,0)</f>
        <v>0</v>
      </c>
      <c r="J284" s="21"/>
      <c r="K284" s="138">
        <v>0</v>
      </c>
      <c r="L284" s="21"/>
      <c r="M284" s="143">
        <f>(K284/$BJ284)</f>
        <v>0</v>
      </c>
      <c r="N284" s="21"/>
      <c r="O284" s="143">
        <f>IF(M$287,M284/M$287*100,0)</f>
        <v>0</v>
      </c>
      <c r="P284" s="21"/>
      <c r="Q284" s="138">
        <v>0</v>
      </c>
      <c r="R284" s="21"/>
      <c r="S284" s="143">
        <f>(Q284/$BJ284)</f>
        <v>0</v>
      </c>
      <c r="T284" s="21"/>
      <c r="U284" s="143">
        <f>IF(S$287,S284/S$287*100,0)</f>
        <v>0</v>
      </c>
      <c r="V284" s="21"/>
      <c r="W284" s="138">
        <v>0</v>
      </c>
      <c r="X284" s="21"/>
      <c r="Y284" s="143">
        <f>(W284/$BJ284)</f>
        <v>0</v>
      </c>
      <c r="Z284" s="21"/>
      <c r="AA284" s="143">
        <f>IF(Y$287,Y284/Y$287*100,0)</f>
        <v>0</v>
      </c>
      <c r="AB284" s="21"/>
      <c r="AC284" s="21"/>
      <c r="AD284" s="138">
        <v>0</v>
      </c>
      <c r="AE284" s="21"/>
      <c r="AF284" s="143">
        <f>(AD284/$BJ284)</f>
        <v>0</v>
      </c>
      <c r="AG284" s="21"/>
      <c r="AH284" s="143">
        <f>IF(AF$287,AF284/AF$287*100,0)</f>
        <v>0</v>
      </c>
      <c r="AI284" s="21"/>
      <c r="AJ284" s="138">
        <v>0</v>
      </c>
      <c r="AK284" s="21"/>
      <c r="AL284" s="143">
        <f>(AJ284/$BJ284)</f>
        <v>0</v>
      </c>
      <c r="AM284" s="21"/>
      <c r="AN284" s="143">
        <f>IF(AL$287,AL284/AL$287*100,0)</f>
        <v>0</v>
      </c>
      <c r="AO284" s="21"/>
      <c r="AP284" s="138">
        <f>(E284+K284+Q284+W284+AD284+AJ284)</f>
        <v>0</v>
      </c>
      <c r="AQ284" s="21"/>
      <c r="AR284" s="138">
        <v>0</v>
      </c>
      <c r="AS284" s="21"/>
      <c r="AT284" s="143">
        <f>IF($AP284,AR284/$AP284*100,0)</f>
        <v>0</v>
      </c>
      <c r="AU284" s="21"/>
      <c r="AV284" s="138">
        <v>0</v>
      </c>
      <c r="AW284" s="21"/>
      <c r="AX284" s="143">
        <f>IF($AP284,AV284/$AP284*100,0)</f>
        <v>0</v>
      </c>
      <c r="AY284" s="21"/>
      <c r="AZ284" s="138">
        <v>0</v>
      </c>
      <c r="BA284" s="21"/>
      <c r="BB284" s="143">
        <f>IF($AP284,AZ284/$AP284*100,0)</f>
        <v>0</v>
      </c>
      <c r="BC284" s="21"/>
      <c r="BD284" s="138">
        <v>0</v>
      </c>
      <c r="BE284" s="21"/>
      <c r="BF284" s="138">
        <v>0</v>
      </c>
      <c r="BG284" s="21"/>
      <c r="BH284" s="10">
        <v>37</v>
      </c>
      <c r="BI284" s="21"/>
      <c r="BJ284" s="27">
        <v>5097</v>
      </c>
      <c r="BK284" s="21"/>
      <c r="BL284" s="137">
        <f>IF(E284,BJ284,0)</f>
        <v>0</v>
      </c>
      <c r="BM284" s="21"/>
      <c r="BN284" s="137">
        <f>IF(K284,BJ284,0)</f>
        <v>0</v>
      </c>
      <c r="BO284" s="21"/>
      <c r="BP284" s="137">
        <f>IF(Q284,BJ284,0)</f>
        <v>0</v>
      </c>
      <c r="BQ284" s="21"/>
      <c r="BR284" s="137">
        <f>IF(W284,BJ284,0)</f>
        <v>0</v>
      </c>
      <c r="BS284" s="21"/>
      <c r="BT284" s="137">
        <f>IF(AD284,BJ284,0)</f>
        <v>0</v>
      </c>
      <c r="BU284" s="21"/>
      <c r="BV284" s="137">
        <f>IF(AJ284,BJ284,0)</f>
        <v>0</v>
      </c>
    </row>
    <row r="285" spans="1:74" ht="8.85" customHeight="1" x14ac:dyDescent="0.3">
      <c r="A285" s="30">
        <v>38</v>
      </c>
      <c r="B285" s="18"/>
      <c r="C285" s="10" t="s">
        <v>251</v>
      </c>
      <c r="D285" s="21"/>
      <c r="E285" s="139">
        <v>0</v>
      </c>
      <c r="F285" s="21"/>
      <c r="G285" s="143">
        <f t="shared" si="10"/>
        <v>0</v>
      </c>
      <c r="H285" s="21"/>
      <c r="I285" s="143">
        <f t="shared" si="11"/>
        <v>0</v>
      </c>
      <c r="J285" s="21"/>
      <c r="K285" s="139">
        <v>0</v>
      </c>
      <c r="L285" s="21"/>
      <c r="M285" s="143">
        <f t="shared" si="12"/>
        <v>0</v>
      </c>
      <c r="N285" s="21"/>
      <c r="O285" s="143">
        <f t="shared" si="13"/>
        <v>0</v>
      </c>
      <c r="P285" s="21"/>
      <c r="Q285" s="139">
        <v>0</v>
      </c>
      <c r="R285" s="21"/>
      <c r="S285" s="143">
        <f t="shared" si="14"/>
        <v>0</v>
      </c>
      <c r="T285" s="21"/>
      <c r="U285" s="143">
        <f t="shared" si="15"/>
        <v>0</v>
      </c>
      <c r="V285" s="21"/>
      <c r="W285" s="139">
        <v>0</v>
      </c>
      <c r="X285" s="21"/>
      <c r="Y285" s="143">
        <f t="shared" si="16"/>
        <v>0</v>
      </c>
      <c r="Z285" s="21"/>
      <c r="AA285" s="143">
        <f t="shared" si="17"/>
        <v>0</v>
      </c>
      <c r="AB285" s="21"/>
      <c r="AC285" s="21"/>
      <c r="AD285" s="139">
        <v>0</v>
      </c>
      <c r="AE285" s="21"/>
      <c r="AF285" s="143">
        <f t="shared" si="18"/>
        <v>0</v>
      </c>
      <c r="AG285" s="21"/>
      <c r="AH285" s="143">
        <f t="shared" si="19"/>
        <v>0</v>
      </c>
      <c r="AI285" s="21"/>
      <c r="AJ285" s="139">
        <v>0</v>
      </c>
      <c r="AK285" s="21"/>
      <c r="AL285" s="143">
        <f t="shared" si="20"/>
        <v>0</v>
      </c>
      <c r="AM285" s="21"/>
      <c r="AN285" s="143">
        <f t="shared" si="21"/>
        <v>0</v>
      </c>
      <c r="AO285" s="21"/>
      <c r="AP285" s="139">
        <f t="shared" si="22"/>
        <v>0</v>
      </c>
      <c r="AQ285" s="21"/>
      <c r="AR285" s="139">
        <v>0</v>
      </c>
      <c r="AS285" s="21"/>
      <c r="AT285" s="143">
        <f t="shared" si="23"/>
        <v>0</v>
      </c>
      <c r="AU285" s="21"/>
      <c r="AV285" s="139">
        <v>0</v>
      </c>
      <c r="AW285" s="21"/>
      <c r="AX285" s="143">
        <f t="shared" si="24"/>
        <v>0</v>
      </c>
      <c r="AY285" s="21"/>
      <c r="AZ285" s="139">
        <v>0</v>
      </c>
      <c r="BA285" s="21"/>
      <c r="BB285" s="143">
        <f t="shared" si="25"/>
        <v>0</v>
      </c>
      <c r="BC285" s="21"/>
      <c r="BD285" s="139">
        <v>0</v>
      </c>
      <c r="BE285" s="21"/>
      <c r="BF285" s="139">
        <v>0</v>
      </c>
      <c r="BG285" s="21"/>
      <c r="BH285" s="30">
        <v>38</v>
      </c>
      <c r="BI285" s="21"/>
      <c r="BJ285" s="144">
        <v>8211</v>
      </c>
      <c r="BK285" s="21"/>
      <c r="BL285" s="140">
        <f t="shared" si="26"/>
        <v>0</v>
      </c>
      <c r="BM285" s="21"/>
      <c r="BN285" s="140">
        <f t="shared" si="27"/>
        <v>0</v>
      </c>
      <c r="BO285" s="21"/>
      <c r="BP285" s="140">
        <f t="shared" si="28"/>
        <v>0</v>
      </c>
      <c r="BQ285" s="21"/>
      <c r="BR285" s="140">
        <f t="shared" si="29"/>
        <v>0</v>
      </c>
      <c r="BS285" s="21"/>
      <c r="BT285" s="140">
        <f t="shared" si="30"/>
        <v>0</v>
      </c>
      <c r="BU285" s="21"/>
      <c r="BV285" s="140">
        <f t="shared" si="31"/>
        <v>0</v>
      </c>
    </row>
    <row r="286" spans="1:7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Q286" s="21"/>
      <c r="AR286" s="21"/>
      <c r="AS286" s="21"/>
      <c r="AT286" s="21"/>
      <c r="AU286" s="21"/>
      <c r="AV286" s="21"/>
      <c r="AW286" s="21"/>
      <c r="AX286" s="21"/>
      <c r="AY286" s="21"/>
      <c r="AZ286" s="21"/>
      <c r="BA286" s="21"/>
      <c r="BB286" s="21"/>
      <c r="BC286" s="21"/>
      <c r="BD286" s="21"/>
      <c r="BE286" s="21"/>
      <c r="BG286" s="21"/>
      <c r="BH286" s="21"/>
      <c r="BI286" s="21"/>
      <c r="BJ286" s="21"/>
      <c r="BK286" s="21"/>
      <c r="BL286" s="21"/>
      <c r="BM286" s="21"/>
      <c r="BN286" s="21"/>
      <c r="BO286" s="21"/>
      <c r="BP286" s="21"/>
      <c r="BQ286" s="21"/>
      <c r="BR286" s="21"/>
      <c r="BS286" s="21"/>
      <c r="BT286" s="21"/>
      <c r="BU286" s="21"/>
      <c r="BV286" s="21"/>
    </row>
    <row r="287" spans="1:74" ht="8.85" customHeight="1" x14ac:dyDescent="0.3">
      <c r="A287" s="30">
        <f>A285</f>
        <v>38</v>
      </c>
      <c r="B287" s="21"/>
      <c r="C287" s="18" t="s">
        <v>65</v>
      </c>
      <c r="D287" s="21"/>
      <c r="E287" s="141">
        <f>SUM(E241:E285)</f>
        <v>13851782</v>
      </c>
      <c r="F287" s="21"/>
      <c r="G287" s="142">
        <f>IF(E287=0,0,IF(ISNONTEXT(H287),E287/$BJ287,E287/BL287))</f>
        <v>2022.7485397196263</v>
      </c>
      <c r="H287" s="130" t="s">
        <v>382</v>
      </c>
      <c r="I287" s="143">
        <f>IF(G$287,G287/G$287*100,0)</f>
        <v>100</v>
      </c>
      <c r="J287" s="21"/>
      <c r="K287" s="141">
        <f>SUM(K241:K285)</f>
        <v>1182466</v>
      </c>
      <c r="L287" s="21"/>
      <c r="M287" s="142">
        <f>IF(K287=0,0,IF(ISNONTEXT(N287),K287/$BJ287,K287/BN287))</f>
        <v>172.67318925233644</v>
      </c>
      <c r="N287" s="130" t="s">
        <v>382</v>
      </c>
      <c r="O287" s="143">
        <f>IF(M$287,M287/M$287*100,0)</f>
        <v>100</v>
      </c>
      <c r="P287" s="21"/>
      <c r="Q287" s="141">
        <f>SUM(Q241:Q285)</f>
        <v>616700</v>
      </c>
      <c r="R287" s="21"/>
      <c r="S287" s="142">
        <f>IF(Q287=0,0,IF(ISNONTEXT(T287),Q287/$BJ287,Q287/BP287))</f>
        <v>90.055490654205613</v>
      </c>
      <c r="T287" s="130" t="s">
        <v>382</v>
      </c>
      <c r="U287" s="143">
        <f>IF(S$287,S287/S$287*100,0)</f>
        <v>100</v>
      </c>
      <c r="V287" s="21"/>
      <c r="W287" s="141">
        <f>SUM(W241:W285)</f>
        <v>1888891</v>
      </c>
      <c r="X287" s="21"/>
      <c r="Y287" s="142">
        <f>IF(W287=0,0,IF(ISNONTEXT(Z287),W287/$BJ287,W287/BR287))</f>
        <v>275.83104556074767</v>
      </c>
      <c r="Z287" s="130" t="s">
        <v>382</v>
      </c>
      <c r="AA287" s="143">
        <f>IF(Y$287,Y287/Y$287*100,0)</f>
        <v>100</v>
      </c>
      <c r="AB287" s="21"/>
      <c r="AC287" s="21"/>
      <c r="AD287" s="141">
        <f>SUM(AD241:AD285)</f>
        <v>805900</v>
      </c>
      <c r="AE287" s="21"/>
      <c r="AF287" s="142">
        <f>IF(AD287=0,0,IF(ISNONTEXT(AG287),AD287/$BJ287,AD287/BT287))</f>
        <v>117.68399532710281</v>
      </c>
      <c r="AG287" s="130" t="s">
        <v>382</v>
      </c>
      <c r="AH287" s="143">
        <f>IF(AF$287,AF287/AF$287*100,0)</f>
        <v>100</v>
      </c>
      <c r="AI287" s="21"/>
      <c r="AJ287" s="141">
        <f>SUM(AJ241:AJ285)</f>
        <v>0</v>
      </c>
      <c r="AK287" s="21"/>
      <c r="AL287" s="142">
        <f>IF(AJ287=0,0,IF(ISNONTEXT(AM287),AJ287/$BJ287,AJ287/BV287))</f>
        <v>0</v>
      </c>
      <c r="AM287" s="130"/>
      <c r="AN287" s="143">
        <f>IF(AL$287,AL287/AL$287*100,0)</f>
        <v>0</v>
      </c>
      <c r="AO287" s="21"/>
      <c r="AP287" s="141">
        <f>SUM(AP241:AP285)</f>
        <v>18345739</v>
      </c>
      <c r="AQ287" s="21"/>
      <c r="AR287" s="141">
        <f>SUM(AR241:AR285)</f>
        <v>10330135</v>
      </c>
      <c r="AS287" s="21"/>
      <c r="AT287" s="143">
        <f>IF($AP287,AR287/$AP287*100,0)</f>
        <v>56.308088761101416</v>
      </c>
      <c r="AU287" s="21"/>
      <c r="AV287" s="141">
        <f>SUM(AV241:AV285)</f>
        <v>1231037</v>
      </c>
      <c r="AW287" s="21"/>
      <c r="AX287" s="143">
        <f>IF($AP287,AV287/$AP287*100,0)</f>
        <v>6.7102066588868396</v>
      </c>
      <c r="AY287" s="21"/>
      <c r="AZ287" s="141">
        <f>SUM(AZ241:AZ285)</f>
        <v>38225</v>
      </c>
      <c r="BA287" s="21"/>
      <c r="BB287" s="143">
        <f>IF($AP287,AZ287/$AP287*100,0)</f>
        <v>0.2083590091410327</v>
      </c>
      <c r="BC287" s="21"/>
      <c r="BD287" s="141">
        <f>SUM(BD241:BD285)</f>
        <v>170764</v>
      </c>
      <c r="BE287" s="21"/>
      <c r="BF287" s="141">
        <f>SUM(BF241:BF285)</f>
        <v>0</v>
      </c>
      <c r="BG287" s="21"/>
      <c r="BH287" s="30">
        <f>BH285</f>
        <v>38</v>
      </c>
      <c r="BI287" s="21"/>
      <c r="BJ287" s="144">
        <f>SUM(BJ241:BJ285)</f>
        <v>354200</v>
      </c>
      <c r="BK287" s="21"/>
      <c r="BL287" s="140">
        <f>SUM(BL241:BL285)</f>
        <v>6848</v>
      </c>
      <c r="BM287" s="21"/>
      <c r="BN287" s="140">
        <f>SUM(BN241:BN285)</f>
        <v>6848</v>
      </c>
      <c r="BO287" s="21"/>
      <c r="BP287" s="140">
        <f>SUM(BP241:BP285)</f>
        <v>6848</v>
      </c>
      <c r="BQ287" s="21"/>
      <c r="BR287" s="140">
        <f>SUM(BR241:BR285)</f>
        <v>6848</v>
      </c>
      <c r="BS287" s="21"/>
      <c r="BT287" s="140">
        <f>SUM(BT241:BT285)</f>
        <v>6848</v>
      </c>
      <c r="BU287" s="21"/>
      <c r="BV287" s="140">
        <f>SUM(BV241:BV285)</f>
        <v>0</v>
      </c>
    </row>
    <row r="288" spans="1:74"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Q288" s="21"/>
      <c r="AR288" s="21"/>
      <c r="AS288" s="21"/>
      <c r="AT288" s="39"/>
      <c r="AU288" s="21"/>
      <c r="AV288" s="21"/>
      <c r="AW288" s="21"/>
      <c r="AX288" s="39"/>
      <c r="AY288" s="21"/>
      <c r="AZ288" s="21"/>
      <c r="BA288" s="21"/>
      <c r="BB288" s="39"/>
      <c r="BC288" s="21"/>
      <c r="BD288" s="21"/>
      <c r="BE288" s="21"/>
      <c r="BG288" s="21"/>
      <c r="BH288" s="21"/>
      <c r="BI288" s="21"/>
      <c r="BJ288" s="21"/>
      <c r="BK288" s="21"/>
      <c r="BL288" s="147"/>
      <c r="BM288" s="21"/>
      <c r="BN288" s="147"/>
      <c r="BO288" s="21"/>
      <c r="BP288" s="147"/>
      <c r="BQ288" s="21"/>
      <c r="BR288" s="147"/>
      <c r="BS288" s="21"/>
      <c r="BT288" s="147"/>
      <c r="BU288" s="21"/>
      <c r="BV288" s="147"/>
    </row>
    <row r="289" spans="1:74" ht="12" thickBot="1" x14ac:dyDescent="0.35">
      <c r="A289" s="42">
        <f>(A60+A219+A287)</f>
        <v>171</v>
      </c>
      <c r="B289" s="21"/>
      <c r="C289" s="18" t="s">
        <v>252</v>
      </c>
      <c r="D289" s="21"/>
      <c r="E289" s="148">
        <f>(E60+E219+E287)</f>
        <v>12946157809</v>
      </c>
      <c r="F289" s="21"/>
      <c r="G289" s="142">
        <f>(E289/$BJ289)</f>
        <v>1478.0370784588827</v>
      </c>
      <c r="H289" s="21"/>
      <c r="I289" s="143"/>
      <c r="J289" s="21"/>
      <c r="K289" s="148">
        <f>(K60+K219+K287)</f>
        <v>786851519</v>
      </c>
      <c r="L289" s="21"/>
      <c r="M289" s="142">
        <f>(K289/$BJ289)</f>
        <v>89.833272348587812</v>
      </c>
      <c r="N289" s="21"/>
      <c r="O289" s="143"/>
      <c r="P289" s="21"/>
      <c r="Q289" s="148">
        <f>(Q60+Q219+Q287)</f>
        <v>875811703</v>
      </c>
      <c r="R289" s="21"/>
      <c r="S289" s="142">
        <f>(Q289/$BJ289)</f>
        <v>99.989679554370284</v>
      </c>
      <c r="T289" s="21"/>
      <c r="U289" s="143"/>
      <c r="V289" s="21"/>
      <c r="W289" s="148">
        <f>(W60+W219+W287)</f>
        <v>1639399668</v>
      </c>
      <c r="X289" s="21"/>
      <c r="Y289" s="142">
        <f>(W289/$BJ289)</f>
        <v>187.16699822959666</v>
      </c>
      <c r="Z289" s="21"/>
      <c r="AA289" s="143"/>
      <c r="AB289" s="21"/>
      <c r="AC289" s="21"/>
      <c r="AD289" s="148">
        <f>(AD60+AD219+AD287)</f>
        <v>689046383</v>
      </c>
      <c r="AE289" s="21"/>
      <c r="AF289" s="142">
        <f>(AD289/$BJ289)</f>
        <v>78.667054571509766</v>
      </c>
      <c r="AG289" s="21"/>
      <c r="AH289" s="143"/>
      <c r="AI289" s="21"/>
      <c r="AJ289" s="148">
        <f>(AJ60+AJ219+AJ287)</f>
        <v>6110869</v>
      </c>
      <c r="AK289" s="21"/>
      <c r="AL289" s="142">
        <f>(AJ289/$BJ289)</f>
        <v>0.6976657551112162</v>
      </c>
      <c r="AM289" s="21"/>
      <c r="AN289" s="143"/>
      <c r="AO289" s="21"/>
      <c r="AP289" s="148">
        <f>(AP60+AP219+AP287)</f>
        <v>16943377951</v>
      </c>
      <c r="AQ289" s="21"/>
      <c r="AR289" s="148">
        <f>(AR60+AR219+AR287)</f>
        <v>7183823898</v>
      </c>
      <c r="AS289" s="21"/>
      <c r="AT289" s="143">
        <f>IF($AP289,AR289/$AP289*100,0)</f>
        <v>42.399006377450313</v>
      </c>
      <c r="AU289" s="21"/>
      <c r="AV289" s="148">
        <f>(AV60+AV219+AV287)</f>
        <v>1033635003</v>
      </c>
      <c r="AW289" s="21"/>
      <c r="AX289" s="143">
        <f>IF($AP289,AV289/$AP289*100,0)</f>
        <v>6.1005249719935257</v>
      </c>
      <c r="AY289" s="21"/>
      <c r="AZ289" s="148">
        <f>(AZ60+AZ219+AZ287)</f>
        <v>108052240</v>
      </c>
      <c r="BA289" s="21"/>
      <c r="BB289" s="143">
        <f>IF($AP289,AZ289/$AP289*100,0)</f>
        <v>0.63772548964253462</v>
      </c>
      <c r="BC289" s="21"/>
      <c r="BD289" s="148">
        <f>(BD60+BD219+BD287)</f>
        <v>278235632</v>
      </c>
      <c r="BE289" s="21"/>
      <c r="BF289" s="148">
        <f>(BF60+BF219+BF287)</f>
        <v>439294</v>
      </c>
      <c r="BG289" s="21"/>
      <c r="BH289" s="42">
        <f>(BH60+BH219+BH287)</f>
        <v>171</v>
      </c>
      <c r="BI289" s="21"/>
      <c r="BJ289" s="149">
        <f>(BJ60+BJ219+BJ287)</f>
        <v>8759021</v>
      </c>
      <c r="BK289" s="21"/>
      <c r="BL289" s="150">
        <f>(BL60+BL219+BL287)</f>
        <v>8411669</v>
      </c>
      <c r="BM289" s="27"/>
      <c r="BN289" s="150">
        <f>(BN60+BN219+BN287)</f>
        <v>8411669</v>
      </c>
      <c r="BO289" s="27"/>
      <c r="BP289" s="150">
        <f>(BP60+BP219+BP287)</f>
        <v>8404237</v>
      </c>
      <c r="BQ289" s="27"/>
      <c r="BR289" s="150">
        <f>(BR60+BR219+BR287)</f>
        <v>8411669</v>
      </c>
      <c r="BS289" s="27"/>
      <c r="BT289" s="150">
        <f>(BT60+BT219+BT287)</f>
        <v>8411669</v>
      </c>
      <c r="BU289" s="27"/>
      <c r="BV289" s="150">
        <f>(BV60+BV219+BV287)</f>
        <v>4300379</v>
      </c>
    </row>
    <row r="290" spans="1:74"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row>
    <row r="291" spans="1:74"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row>
    <row r="292" spans="1:74" ht="12.15" customHeight="1" x14ac:dyDescent="0.3">
      <c r="A292" s="21"/>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row>
    <row r="293" spans="1:74" ht="6.15"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row>
    <row r="294" spans="1:74"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row>
    <row r="295" spans="1:74"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row>
    <row r="296" spans="1:74"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row>
    <row r="297" spans="1:74"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row>
    <row r="298" spans="1:74"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row>
    <row r="299" spans="1:74"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row>
    <row r="300" spans="1:74" ht="7.65"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row>
    <row r="301" spans="1:74"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row>
    <row r="302" spans="1:74" ht="3"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row>
    <row r="303" spans="1:74" ht="4.2" hidden="1"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row>
    <row r="304" spans="1:74" ht="8.85" hidden="1" customHeight="1" x14ac:dyDescent="0.3">
      <c r="A304" s="21"/>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row>
    <row r="305" spans="1:74" ht="8.85" customHeight="1" x14ac:dyDescent="0.3">
      <c r="A305" s="21"/>
      <c r="B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row>
    <row r="306" spans="1:74" s="8" customFormat="1" ht="13.65" customHeight="1" x14ac:dyDescent="0.3">
      <c r="A306" s="112" t="s">
        <v>549</v>
      </c>
      <c r="BH306" s="113" t="s">
        <v>550</v>
      </c>
    </row>
  </sheetData>
  <printOptions gridLinesSet="0"/>
  <pageMargins left="3.75" right="0.25" top="0.5" bottom="0.25" header="0" footer="0"/>
  <pageSetup paperSize="17" pageOrder="overThenDown" orientation="landscape" r:id="rId1"/>
  <headerFooter alignWithMargins="0"/>
  <rowBreaks count="3" manualBreakCount="3">
    <brk id="75" max="59" man="1"/>
    <brk id="151" max="59" man="1"/>
    <brk id="227" max="59" man="1"/>
  </rowBreaks>
  <colBreaks count="1" manualBreakCount="1">
    <brk id="28" max="303" man="1"/>
  </colBreaks>
  <ignoredErrors>
    <ignoredError sqref="A151 BH151 A227 BH227 A306 BH306 A75 BH7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2F3C-3BBA-44EE-BECE-4DED2370538D}">
  <sheetPr transitionEvaluation="1" transitionEntry="1"/>
  <dimension ref="A1:AV304"/>
  <sheetViews>
    <sheetView showGridLines="0" zoomScale="120" zoomScaleNormal="120" workbookViewId="0">
      <pane xSplit="3" ySplit="13" topLeftCell="D14" activePane="bottomRight" state="frozen"/>
      <selection pane="topRight" activeCell="D1" sqref="D1"/>
      <selection pane="bottomLeft" activeCell="A14" sqref="A14"/>
      <selection pane="bottomRight"/>
    </sheetView>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3.109375" style="10" customWidth="1"/>
    <col min="6" max="6" width="1.44140625" style="10" customWidth="1"/>
    <col min="7" max="7" width="11.5546875" style="10" customWidth="1"/>
    <col min="8" max="8" width="1.44140625" style="10" customWidth="1"/>
    <col min="9" max="9" width="11.5546875" style="10" customWidth="1"/>
    <col min="10" max="10" width="1.44140625" style="10" customWidth="1"/>
    <col min="11" max="11" width="13.109375" style="10" customWidth="1"/>
    <col min="12" max="12" width="1.44140625" style="10" customWidth="1"/>
    <col min="13" max="13" width="11.5546875" style="10" customWidth="1"/>
    <col min="14" max="14" width="1.44140625" style="10" customWidth="1"/>
    <col min="15" max="15" width="11.5546875" style="10" customWidth="1"/>
    <col min="16" max="16" width="1.44140625" style="10" customWidth="1"/>
    <col min="17" max="17" width="13.109375" style="10" customWidth="1"/>
    <col min="18" max="18" width="1.44140625" style="10" customWidth="1"/>
    <col min="19" max="19" width="11.5546875" style="10" customWidth="1"/>
    <col min="20" max="20" width="1.44140625" style="10" customWidth="1"/>
    <col min="21" max="21" width="11.5546875" style="10" customWidth="1"/>
    <col min="22" max="22" width="1.44140625" style="10" customWidth="1"/>
    <col min="23" max="23" width="14.6640625" style="10" customWidth="1"/>
    <col min="24" max="25" width="1.44140625" style="10" customWidth="1"/>
    <col min="26" max="26" width="13.109375" style="10" customWidth="1"/>
    <col min="27" max="27" width="2.21875" style="10" customWidth="1"/>
    <col min="28" max="28" width="11.5546875" style="10" customWidth="1"/>
    <col min="29" max="29" width="3" style="10" customWidth="1"/>
    <col min="30" max="30" width="13.109375" style="10" customWidth="1"/>
    <col min="31" max="31" width="2.21875" style="10" customWidth="1"/>
    <col min="32" max="32" width="11.5546875" style="10" customWidth="1"/>
    <col min="33" max="33" width="3" style="10" customWidth="1"/>
    <col min="34" max="34" width="11.5546875" style="10" customWidth="1"/>
    <col min="35" max="35" width="2.21875" style="10" customWidth="1"/>
    <col min="36" max="36" width="11.5546875" style="10" customWidth="1"/>
    <col min="37" max="37" width="3" style="10" customWidth="1"/>
    <col min="38" max="38" width="13.109375" style="10" customWidth="1"/>
    <col min="39" max="39" width="3" style="10" customWidth="1"/>
    <col min="40" max="40" width="4.5546875" style="10" customWidth="1"/>
    <col min="41" max="41" width="13.77734375" style="10" customWidth="1"/>
    <col min="42" max="42" width="7.6640625" style="10" hidden="1" customWidth="1"/>
    <col min="43" max="43" width="1.44140625" style="10" hidden="1" customWidth="1"/>
    <col min="44" max="44" width="11.5546875" style="10" hidden="1" customWidth="1"/>
    <col min="45" max="45" width="1.44140625" style="10" hidden="1" customWidth="1"/>
    <col min="46" max="46" width="11.5546875" style="10" hidden="1" customWidth="1"/>
    <col min="47" max="47" width="1.44140625" style="10" hidden="1" customWidth="1"/>
    <col min="48" max="48" width="11.5546875" style="10" hidden="1" customWidth="1"/>
    <col min="49" max="256" width="11.5546875" style="10"/>
    <col min="257" max="257" width="4.5546875" style="10" customWidth="1"/>
    <col min="258" max="258" width="1.44140625" style="10" customWidth="1"/>
    <col min="259" max="259" width="17.77734375" style="10" customWidth="1"/>
    <col min="260" max="260" width="1.44140625" style="10" customWidth="1"/>
    <col min="261" max="261" width="13.109375" style="10" customWidth="1"/>
    <col min="262" max="262" width="1.44140625" style="10" customWidth="1"/>
    <col min="263" max="263" width="11.5546875" style="10"/>
    <col min="264" max="264" width="1.44140625" style="10" customWidth="1"/>
    <col min="265" max="265" width="11.5546875" style="10"/>
    <col min="266" max="266" width="1.44140625" style="10" customWidth="1"/>
    <col min="267" max="267" width="13.109375" style="10" customWidth="1"/>
    <col min="268" max="268" width="1.44140625" style="10" customWidth="1"/>
    <col min="269" max="269" width="11.5546875" style="10"/>
    <col min="270" max="270" width="1.44140625" style="10" customWidth="1"/>
    <col min="271" max="271" width="11.5546875" style="10"/>
    <col min="272" max="272" width="1.44140625" style="10" customWidth="1"/>
    <col min="273" max="273" width="13.109375" style="10" customWidth="1"/>
    <col min="274" max="274" width="1.44140625" style="10" customWidth="1"/>
    <col min="275" max="275" width="11.5546875" style="10"/>
    <col min="276" max="276" width="1.44140625" style="10" customWidth="1"/>
    <col min="277" max="277" width="11.5546875" style="10"/>
    <col min="278" max="278" width="1.44140625" style="10" customWidth="1"/>
    <col min="279" max="279" width="14.6640625" style="10" customWidth="1"/>
    <col min="280" max="281" width="1.44140625" style="10" customWidth="1"/>
    <col min="282" max="282" width="13.109375" style="10" customWidth="1"/>
    <col min="283" max="283" width="2.21875" style="10" customWidth="1"/>
    <col min="284" max="284" width="11.5546875" style="10"/>
    <col min="285" max="285" width="3" style="10" customWidth="1"/>
    <col min="286" max="286" width="13.109375" style="10" customWidth="1"/>
    <col min="287" max="287" width="2.21875" style="10" customWidth="1"/>
    <col min="288" max="288" width="11.5546875" style="10"/>
    <col min="289" max="289" width="3" style="10" customWidth="1"/>
    <col min="290" max="290" width="11.5546875" style="10"/>
    <col min="291" max="291" width="2.21875" style="10" customWidth="1"/>
    <col min="292" max="292" width="11.5546875" style="10"/>
    <col min="293" max="293" width="3" style="10" customWidth="1"/>
    <col min="294" max="294" width="13.109375" style="10" customWidth="1"/>
    <col min="295" max="295" width="3" style="10" customWidth="1"/>
    <col min="296" max="296" width="4.5546875" style="10" customWidth="1"/>
    <col min="297" max="297" width="13.77734375" style="10" customWidth="1"/>
    <col min="298" max="298" width="7.6640625" style="10" customWidth="1"/>
    <col min="299" max="299" width="1.44140625" style="10" customWidth="1"/>
    <col min="300" max="300" width="11.5546875" style="10"/>
    <col min="301" max="301" width="1.44140625" style="10" customWidth="1"/>
    <col min="302" max="302" width="11.5546875" style="10"/>
    <col min="303" max="303" width="1.44140625" style="10" customWidth="1"/>
    <col min="304" max="512" width="11.5546875" style="10"/>
    <col min="513" max="513" width="4.5546875" style="10" customWidth="1"/>
    <col min="514" max="514" width="1.44140625" style="10" customWidth="1"/>
    <col min="515" max="515" width="17.77734375" style="10" customWidth="1"/>
    <col min="516" max="516" width="1.44140625" style="10" customWidth="1"/>
    <col min="517" max="517" width="13.109375" style="10" customWidth="1"/>
    <col min="518" max="518" width="1.44140625" style="10" customWidth="1"/>
    <col min="519" max="519" width="11.5546875" style="10"/>
    <col min="520" max="520" width="1.44140625" style="10" customWidth="1"/>
    <col min="521" max="521" width="11.5546875" style="10"/>
    <col min="522" max="522" width="1.44140625" style="10" customWidth="1"/>
    <col min="523" max="523" width="13.109375" style="10" customWidth="1"/>
    <col min="524" max="524" width="1.44140625" style="10" customWidth="1"/>
    <col min="525" max="525" width="11.5546875" style="10"/>
    <col min="526" max="526" width="1.44140625" style="10" customWidth="1"/>
    <col min="527" max="527" width="11.5546875" style="10"/>
    <col min="528" max="528" width="1.44140625" style="10" customWidth="1"/>
    <col min="529" max="529" width="13.109375" style="10" customWidth="1"/>
    <col min="530" max="530" width="1.44140625" style="10" customWidth="1"/>
    <col min="531" max="531" width="11.5546875" style="10"/>
    <col min="532" max="532" width="1.44140625" style="10" customWidth="1"/>
    <col min="533" max="533" width="11.5546875" style="10"/>
    <col min="534" max="534" width="1.44140625" style="10" customWidth="1"/>
    <col min="535" max="535" width="14.6640625" style="10" customWidth="1"/>
    <col min="536" max="537" width="1.44140625" style="10" customWidth="1"/>
    <col min="538" max="538" width="13.109375" style="10" customWidth="1"/>
    <col min="539" max="539" width="2.21875" style="10" customWidth="1"/>
    <col min="540" max="540" width="11.5546875" style="10"/>
    <col min="541" max="541" width="3" style="10" customWidth="1"/>
    <col min="542" max="542" width="13.109375" style="10" customWidth="1"/>
    <col min="543" max="543" width="2.21875" style="10" customWidth="1"/>
    <col min="544" max="544" width="11.5546875" style="10"/>
    <col min="545" max="545" width="3" style="10" customWidth="1"/>
    <col min="546" max="546" width="11.5546875" style="10"/>
    <col min="547" max="547" width="2.21875" style="10" customWidth="1"/>
    <col min="548" max="548" width="11.5546875" style="10"/>
    <col min="549" max="549" width="3" style="10" customWidth="1"/>
    <col min="550" max="550" width="13.109375" style="10" customWidth="1"/>
    <col min="551" max="551" width="3" style="10" customWidth="1"/>
    <col min="552" max="552" width="4.5546875" style="10" customWidth="1"/>
    <col min="553" max="553" width="13.77734375" style="10" customWidth="1"/>
    <col min="554" max="554" width="7.6640625" style="10" customWidth="1"/>
    <col min="555" max="555" width="1.44140625" style="10" customWidth="1"/>
    <col min="556" max="556" width="11.5546875" style="10"/>
    <col min="557" max="557" width="1.44140625" style="10" customWidth="1"/>
    <col min="558" max="558" width="11.5546875" style="10"/>
    <col min="559" max="559" width="1.44140625" style="10" customWidth="1"/>
    <col min="560" max="768" width="11.5546875" style="10"/>
    <col min="769" max="769" width="4.5546875" style="10" customWidth="1"/>
    <col min="770" max="770" width="1.44140625" style="10" customWidth="1"/>
    <col min="771" max="771" width="17.77734375" style="10" customWidth="1"/>
    <col min="772" max="772" width="1.44140625" style="10" customWidth="1"/>
    <col min="773" max="773" width="13.109375" style="10" customWidth="1"/>
    <col min="774" max="774" width="1.44140625" style="10" customWidth="1"/>
    <col min="775" max="775" width="11.5546875" style="10"/>
    <col min="776" max="776" width="1.44140625" style="10" customWidth="1"/>
    <col min="777" max="777" width="11.5546875" style="10"/>
    <col min="778" max="778" width="1.44140625" style="10" customWidth="1"/>
    <col min="779" max="779" width="13.109375" style="10" customWidth="1"/>
    <col min="780" max="780" width="1.44140625" style="10" customWidth="1"/>
    <col min="781" max="781" width="11.5546875" style="10"/>
    <col min="782" max="782" width="1.44140625" style="10" customWidth="1"/>
    <col min="783" max="783" width="11.5546875" style="10"/>
    <col min="784" max="784" width="1.44140625" style="10" customWidth="1"/>
    <col min="785" max="785" width="13.109375" style="10" customWidth="1"/>
    <col min="786" max="786" width="1.44140625" style="10" customWidth="1"/>
    <col min="787" max="787" width="11.5546875" style="10"/>
    <col min="788" max="788" width="1.44140625" style="10" customWidth="1"/>
    <col min="789" max="789" width="11.5546875" style="10"/>
    <col min="790" max="790" width="1.44140625" style="10" customWidth="1"/>
    <col min="791" max="791" width="14.6640625" style="10" customWidth="1"/>
    <col min="792" max="793" width="1.44140625" style="10" customWidth="1"/>
    <col min="794" max="794" width="13.109375" style="10" customWidth="1"/>
    <col min="795" max="795" width="2.21875" style="10" customWidth="1"/>
    <col min="796" max="796" width="11.5546875" style="10"/>
    <col min="797" max="797" width="3" style="10" customWidth="1"/>
    <col min="798" max="798" width="13.109375" style="10" customWidth="1"/>
    <col min="799" max="799" width="2.21875" style="10" customWidth="1"/>
    <col min="800" max="800" width="11.5546875" style="10"/>
    <col min="801" max="801" width="3" style="10" customWidth="1"/>
    <col min="802" max="802" width="11.5546875" style="10"/>
    <col min="803" max="803" width="2.21875" style="10" customWidth="1"/>
    <col min="804" max="804" width="11.5546875" style="10"/>
    <col min="805" max="805" width="3" style="10" customWidth="1"/>
    <col min="806" max="806" width="13.109375" style="10" customWidth="1"/>
    <col min="807" max="807" width="3" style="10" customWidth="1"/>
    <col min="808" max="808" width="4.5546875" style="10" customWidth="1"/>
    <col min="809" max="809" width="13.77734375" style="10" customWidth="1"/>
    <col min="810" max="810" width="7.6640625" style="10" customWidth="1"/>
    <col min="811" max="811" width="1.44140625" style="10" customWidth="1"/>
    <col min="812" max="812" width="11.5546875" style="10"/>
    <col min="813" max="813" width="1.44140625" style="10" customWidth="1"/>
    <col min="814" max="814" width="11.5546875" style="10"/>
    <col min="815" max="815" width="1.44140625" style="10" customWidth="1"/>
    <col min="816"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13.109375" style="10" customWidth="1"/>
    <col min="1030" max="1030" width="1.44140625" style="10" customWidth="1"/>
    <col min="1031" max="1031" width="11.5546875" style="10"/>
    <col min="1032" max="1032" width="1.44140625" style="10" customWidth="1"/>
    <col min="1033" max="1033" width="11.5546875" style="10"/>
    <col min="1034" max="1034" width="1.44140625" style="10" customWidth="1"/>
    <col min="1035" max="1035" width="13.109375" style="10" customWidth="1"/>
    <col min="1036" max="1036" width="1.44140625" style="10" customWidth="1"/>
    <col min="1037" max="1037" width="11.5546875" style="10"/>
    <col min="1038" max="1038" width="1.44140625" style="10" customWidth="1"/>
    <col min="1039" max="1039" width="11.5546875" style="10"/>
    <col min="1040" max="1040" width="1.44140625" style="10" customWidth="1"/>
    <col min="1041" max="1041" width="13.109375" style="10" customWidth="1"/>
    <col min="1042" max="1042" width="1.44140625" style="10" customWidth="1"/>
    <col min="1043" max="1043" width="11.5546875" style="10"/>
    <col min="1044" max="1044" width="1.44140625" style="10" customWidth="1"/>
    <col min="1045" max="1045" width="11.5546875" style="10"/>
    <col min="1046" max="1046" width="1.44140625" style="10" customWidth="1"/>
    <col min="1047" max="1047" width="14.6640625" style="10" customWidth="1"/>
    <col min="1048" max="1049" width="1.44140625" style="10" customWidth="1"/>
    <col min="1050" max="1050" width="13.109375" style="10" customWidth="1"/>
    <col min="1051" max="1051" width="2.21875" style="10" customWidth="1"/>
    <col min="1052" max="1052" width="11.5546875" style="10"/>
    <col min="1053" max="1053" width="3" style="10" customWidth="1"/>
    <col min="1054" max="1054" width="13.109375" style="10" customWidth="1"/>
    <col min="1055" max="1055" width="2.21875" style="10" customWidth="1"/>
    <col min="1056" max="1056" width="11.5546875" style="10"/>
    <col min="1057" max="1057" width="3" style="10" customWidth="1"/>
    <col min="1058" max="1058" width="11.5546875" style="10"/>
    <col min="1059" max="1059" width="2.21875" style="10" customWidth="1"/>
    <col min="1060" max="1060" width="11.5546875" style="10"/>
    <col min="1061" max="1061" width="3" style="10" customWidth="1"/>
    <col min="1062" max="1062" width="13.109375" style="10" customWidth="1"/>
    <col min="1063" max="1063" width="3" style="10" customWidth="1"/>
    <col min="1064" max="1064" width="4.5546875" style="10" customWidth="1"/>
    <col min="1065" max="1065" width="13.77734375" style="10" customWidth="1"/>
    <col min="1066" max="1066" width="7.6640625" style="10" customWidth="1"/>
    <col min="1067" max="1067" width="1.44140625" style="10" customWidth="1"/>
    <col min="1068" max="1068" width="11.5546875" style="10"/>
    <col min="1069" max="1069" width="1.44140625" style="10" customWidth="1"/>
    <col min="1070" max="1070" width="11.5546875" style="10"/>
    <col min="1071" max="1071" width="1.44140625" style="10" customWidth="1"/>
    <col min="1072"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13.109375" style="10" customWidth="1"/>
    <col min="1286" max="1286" width="1.44140625" style="10" customWidth="1"/>
    <col min="1287" max="1287" width="11.5546875" style="10"/>
    <col min="1288" max="1288" width="1.44140625" style="10" customWidth="1"/>
    <col min="1289" max="1289" width="11.5546875" style="10"/>
    <col min="1290" max="1290" width="1.44140625" style="10" customWidth="1"/>
    <col min="1291" max="1291" width="13.109375" style="10" customWidth="1"/>
    <col min="1292" max="1292" width="1.44140625" style="10" customWidth="1"/>
    <col min="1293" max="1293" width="11.5546875" style="10"/>
    <col min="1294" max="1294" width="1.44140625" style="10" customWidth="1"/>
    <col min="1295" max="1295" width="11.5546875" style="10"/>
    <col min="1296" max="1296" width="1.44140625" style="10" customWidth="1"/>
    <col min="1297" max="1297" width="13.109375" style="10" customWidth="1"/>
    <col min="1298" max="1298" width="1.44140625" style="10" customWidth="1"/>
    <col min="1299" max="1299" width="11.5546875" style="10"/>
    <col min="1300" max="1300" width="1.44140625" style="10" customWidth="1"/>
    <col min="1301" max="1301" width="11.5546875" style="10"/>
    <col min="1302" max="1302" width="1.44140625" style="10" customWidth="1"/>
    <col min="1303" max="1303" width="14.6640625" style="10" customWidth="1"/>
    <col min="1304" max="1305" width="1.44140625" style="10" customWidth="1"/>
    <col min="1306" max="1306" width="13.109375" style="10" customWidth="1"/>
    <col min="1307" max="1307" width="2.21875" style="10" customWidth="1"/>
    <col min="1308" max="1308" width="11.5546875" style="10"/>
    <col min="1309" max="1309" width="3" style="10" customWidth="1"/>
    <col min="1310" max="1310" width="13.109375" style="10" customWidth="1"/>
    <col min="1311" max="1311" width="2.21875" style="10" customWidth="1"/>
    <col min="1312" max="1312" width="11.5546875" style="10"/>
    <col min="1313" max="1313" width="3" style="10" customWidth="1"/>
    <col min="1314" max="1314" width="11.5546875" style="10"/>
    <col min="1315" max="1315" width="2.21875" style="10" customWidth="1"/>
    <col min="1316" max="1316" width="11.5546875" style="10"/>
    <col min="1317" max="1317" width="3" style="10" customWidth="1"/>
    <col min="1318" max="1318" width="13.109375" style="10" customWidth="1"/>
    <col min="1319" max="1319" width="3" style="10" customWidth="1"/>
    <col min="1320" max="1320" width="4.5546875" style="10" customWidth="1"/>
    <col min="1321" max="1321" width="13.77734375" style="10" customWidth="1"/>
    <col min="1322" max="1322" width="7.6640625" style="10" customWidth="1"/>
    <col min="1323" max="1323" width="1.44140625" style="10" customWidth="1"/>
    <col min="1324" max="1324" width="11.5546875" style="10"/>
    <col min="1325" max="1325" width="1.44140625" style="10" customWidth="1"/>
    <col min="1326" max="1326" width="11.5546875" style="10"/>
    <col min="1327" max="1327" width="1.44140625" style="10" customWidth="1"/>
    <col min="1328"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13.109375" style="10" customWidth="1"/>
    <col min="1542" max="1542" width="1.44140625" style="10" customWidth="1"/>
    <col min="1543" max="1543" width="11.5546875" style="10"/>
    <col min="1544" max="1544" width="1.44140625" style="10" customWidth="1"/>
    <col min="1545" max="1545" width="11.5546875" style="10"/>
    <col min="1546" max="1546" width="1.44140625" style="10" customWidth="1"/>
    <col min="1547" max="1547" width="13.109375" style="10" customWidth="1"/>
    <col min="1548" max="1548" width="1.44140625" style="10" customWidth="1"/>
    <col min="1549" max="1549" width="11.5546875" style="10"/>
    <col min="1550" max="1550" width="1.44140625" style="10" customWidth="1"/>
    <col min="1551" max="1551" width="11.5546875" style="10"/>
    <col min="1552" max="1552" width="1.44140625" style="10" customWidth="1"/>
    <col min="1553" max="1553" width="13.109375" style="10" customWidth="1"/>
    <col min="1554" max="1554" width="1.44140625" style="10" customWidth="1"/>
    <col min="1555" max="1555" width="11.5546875" style="10"/>
    <col min="1556" max="1556" width="1.44140625" style="10" customWidth="1"/>
    <col min="1557" max="1557" width="11.5546875" style="10"/>
    <col min="1558" max="1558" width="1.44140625" style="10" customWidth="1"/>
    <col min="1559" max="1559" width="14.6640625" style="10" customWidth="1"/>
    <col min="1560" max="1561" width="1.44140625" style="10" customWidth="1"/>
    <col min="1562" max="1562" width="13.109375" style="10" customWidth="1"/>
    <col min="1563" max="1563" width="2.21875" style="10" customWidth="1"/>
    <col min="1564" max="1564" width="11.5546875" style="10"/>
    <col min="1565" max="1565" width="3" style="10" customWidth="1"/>
    <col min="1566" max="1566" width="13.109375" style="10" customWidth="1"/>
    <col min="1567" max="1567" width="2.21875" style="10" customWidth="1"/>
    <col min="1568" max="1568" width="11.5546875" style="10"/>
    <col min="1569" max="1569" width="3" style="10" customWidth="1"/>
    <col min="1570" max="1570" width="11.5546875" style="10"/>
    <col min="1571" max="1571" width="2.21875" style="10" customWidth="1"/>
    <col min="1572" max="1572" width="11.5546875" style="10"/>
    <col min="1573" max="1573" width="3" style="10" customWidth="1"/>
    <col min="1574" max="1574" width="13.109375" style="10" customWidth="1"/>
    <col min="1575" max="1575" width="3" style="10" customWidth="1"/>
    <col min="1576" max="1576" width="4.5546875" style="10" customWidth="1"/>
    <col min="1577" max="1577" width="13.77734375" style="10" customWidth="1"/>
    <col min="1578" max="1578" width="7.6640625" style="10" customWidth="1"/>
    <col min="1579" max="1579" width="1.44140625" style="10" customWidth="1"/>
    <col min="1580" max="1580" width="11.5546875" style="10"/>
    <col min="1581" max="1581" width="1.44140625" style="10" customWidth="1"/>
    <col min="1582" max="1582" width="11.5546875" style="10"/>
    <col min="1583" max="1583" width="1.44140625" style="10" customWidth="1"/>
    <col min="1584"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13.109375" style="10" customWidth="1"/>
    <col min="1798" max="1798" width="1.44140625" style="10" customWidth="1"/>
    <col min="1799" max="1799" width="11.5546875" style="10"/>
    <col min="1800" max="1800" width="1.44140625" style="10" customWidth="1"/>
    <col min="1801" max="1801" width="11.5546875" style="10"/>
    <col min="1802" max="1802" width="1.44140625" style="10" customWidth="1"/>
    <col min="1803" max="1803" width="13.109375" style="10" customWidth="1"/>
    <col min="1804" max="1804" width="1.44140625" style="10" customWidth="1"/>
    <col min="1805" max="1805" width="11.5546875" style="10"/>
    <col min="1806" max="1806" width="1.44140625" style="10" customWidth="1"/>
    <col min="1807" max="1807" width="11.5546875" style="10"/>
    <col min="1808" max="1808" width="1.44140625" style="10" customWidth="1"/>
    <col min="1809" max="1809" width="13.109375" style="10" customWidth="1"/>
    <col min="1810" max="1810" width="1.44140625" style="10" customWidth="1"/>
    <col min="1811" max="1811" width="11.5546875" style="10"/>
    <col min="1812" max="1812" width="1.44140625" style="10" customWidth="1"/>
    <col min="1813" max="1813" width="11.5546875" style="10"/>
    <col min="1814" max="1814" width="1.44140625" style="10" customWidth="1"/>
    <col min="1815" max="1815" width="14.6640625" style="10" customWidth="1"/>
    <col min="1816" max="1817" width="1.44140625" style="10" customWidth="1"/>
    <col min="1818" max="1818" width="13.109375" style="10" customWidth="1"/>
    <col min="1819" max="1819" width="2.21875" style="10" customWidth="1"/>
    <col min="1820" max="1820" width="11.5546875" style="10"/>
    <col min="1821" max="1821" width="3" style="10" customWidth="1"/>
    <col min="1822" max="1822" width="13.109375" style="10" customWidth="1"/>
    <col min="1823" max="1823" width="2.21875" style="10" customWidth="1"/>
    <col min="1824" max="1824" width="11.5546875" style="10"/>
    <col min="1825" max="1825" width="3" style="10" customWidth="1"/>
    <col min="1826" max="1826" width="11.5546875" style="10"/>
    <col min="1827" max="1827" width="2.21875" style="10" customWidth="1"/>
    <col min="1828" max="1828" width="11.5546875" style="10"/>
    <col min="1829" max="1829" width="3" style="10" customWidth="1"/>
    <col min="1830" max="1830" width="13.109375" style="10" customWidth="1"/>
    <col min="1831" max="1831" width="3" style="10" customWidth="1"/>
    <col min="1832" max="1832" width="4.5546875" style="10" customWidth="1"/>
    <col min="1833" max="1833" width="13.77734375" style="10" customWidth="1"/>
    <col min="1834" max="1834" width="7.6640625" style="10" customWidth="1"/>
    <col min="1835" max="1835" width="1.44140625" style="10" customWidth="1"/>
    <col min="1836" max="1836" width="11.5546875" style="10"/>
    <col min="1837" max="1837" width="1.44140625" style="10" customWidth="1"/>
    <col min="1838" max="1838" width="11.5546875" style="10"/>
    <col min="1839" max="1839" width="1.44140625" style="10" customWidth="1"/>
    <col min="1840"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13.109375" style="10" customWidth="1"/>
    <col min="2054" max="2054" width="1.44140625" style="10" customWidth="1"/>
    <col min="2055" max="2055" width="11.5546875" style="10"/>
    <col min="2056" max="2056" width="1.44140625" style="10" customWidth="1"/>
    <col min="2057" max="2057" width="11.5546875" style="10"/>
    <col min="2058" max="2058" width="1.44140625" style="10" customWidth="1"/>
    <col min="2059" max="2059" width="13.109375" style="10" customWidth="1"/>
    <col min="2060" max="2060" width="1.44140625" style="10" customWidth="1"/>
    <col min="2061" max="2061" width="11.5546875" style="10"/>
    <col min="2062" max="2062" width="1.44140625" style="10" customWidth="1"/>
    <col min="2063" max="2063" width="11.5546875" style="10"/>
    <col min="2064" max="2064" width="1.44140625" style="10" customWidth="1"/>
    <col min="2065" max="2065" width="13.109375" style="10" customWidth="1"/>
    <col min="2066" max="2066" width="1.44140625" style="10" customWidth="1"/>
    <col min="2067" max="2067" width="11.5546875" style="10"/>
    <col min="2068" max="2068" width="1.44140625" style="10" customWidth="1"/>
    <col min="2069" max="2069" width="11.5546875" style="10"/>
    <col min="2070" max="2070" width="1.44140625" style="10" customWidth="1"/>
    <col min="2071" max="2071" width="14.6640625" style="10" customWidth="1"/>
    <col min="2072" max="2073" width="1.44140625" style="10" customWidth="1"/>
    <col min="2074" max="2074" width="13.109375" style="10" customWidth="1"/>
    <col min="2075" max="2075" width="2.21875" style="10" customWidth="1"/>
    <col min="2076" max="2076" width="11.5546875" style="10"/>
    <col min="2077" max="2077" width="3" style="10" customWidth="1"/>
    <col min="2078" max="2078" width="13.109375" style="10" customWidth="1"/>
    <col min="2079" max="2079" width="2.21875" style="10" customWidth="1"/>
    <col min="2080" max="2080" width="11.5546875" style="10"/>
    <col min="2081" max="2081" width="3" style="10" customWidth="1"/>
    <col min="2082" max="2082" width="11.5546875" style="10"/>
    <col min="2083" max="2083" width="2.21875" style="10" customWidth="1"/>
    <col min="2084" max="2084" width="11.5546875" style="10"/>
    <col min="2085" max="2085" width="3" style="10" customWidth="1"/>
    <col min="2086" max="2086" width="13.109375" style="10" customWidth="1"/>
    <col min="2087" max="2087" width="3" style="10" customWidth="1"/>
    <col min="2088" max="2088" width="4.5546875" style="10" customWidth="1"/>
    <col min="2089" max="2089" width="13.77734375" style="10" customWidth="1"/>
    <col min="2090" max="2090" width="7.6640625" style="10" customWidth="1"/>
    <col min="2091" max="2091" width="1.44140625" style="10" customWidth="1"/>
    <col min="2092" max="2092" width="11.5546875" style="10"/>
    <col min="2093" max="2093" width="1.44140625" style="10" customWidth="1"/>
    <col min="2094" max="2094" width="11.5546875" style="10"/>
    <col min="2095" max="2095" width="1.44140625" style="10" customWidth="1"/>
    <col min="2096"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13.109375" style="10" customWidth="1"/>
    <col min="2310" max="2310" width="1.44140625" style="10" customWidth="1"/>
    <col min="2311" max="2311" width="11.5546875" style="10"/>
    <col min="2312" max="2312" width="1.44140625" style="10" customWidth="1"/>
    <col min="2313" max="2313" width="11.5546875" style="10"/>
    <col min="2314" max="2314" width="1.44140625" style="10" customWidth="1"/>
    <col min="2315" max="2315" width="13.109375" style="10" customWidth="1"/>
    <col min="2316" max="2316" width="1.44140625" style="10" customWidth="1"/>
    <col min="2317" max="2317" width="11.5546875" style="10"/>
    <col min="2318" max="2318" width="1.44140625" style="10" customWidth="1"/>
    <col min="2319" max="2319" width="11.5546875" style="10"/>
    <col min="2320" max="2320" width="1.44140625" style="10" customWidth="1"/>
    <col min="2321" max="2321" width="13.109375" style="10" customWidth="1"/>
    <col min="2322" max="2322" width="1.44140625" style="10" customWidth="1"/>
    <col min="2323" max="2323" width="11.5546875" style="10"/>
    <col min="2324" max="2324" width="1.44140625" style="10" customWidth="1"/>
    <col min="2325" max="2325" width="11.5546875" style="10"/>
    <col min="2326" max="2326" width="1.44140625" style="10" customWidth="1"/>
    <col min="2327" max="2327" width="14.6640625" style="10" customWidth="1"/>
    <col min="2328" max="2329" width="1.44140625" style="10" customWidth="1"/>
    <col min="2330" max="2330" width="13.109375" style="10" customWidth="1"/>
    <col min="2331" max="2331" width="2.21875" style="10" customWidth="1"/>
    <col min="2332" max="2332" width="11.5546875" style="10"/>
    <col min="2333" max="2333" width="3" style="10" customWidth="1"/>
    <col min="2334" max="2334" width="13.109375" style="10" customWidth="1"/>
    <col min="2335" max="2335" width="2.21875" style="10" customWidth="1"/>
    <col min="2336" max="2336" width="11.5546875" style="10"/>
    <col min="2337" max="2337" width="3" style="10" customWidth="1"/>
    <col min="2338" max="2338" width="11.5546875" style="10"/>
    <col min="2339" max="2339" width="2.21875" style="10" customWidth="1"/>
    <col min="2340" max="2340" width="11.5546875" style="10"/>
    <col min="2341" max="2341" width="3" style="10" customWidth="1"/>
    <col min="2342" max="2342" width="13.109375" style="10" customWidth="1"/>
    <col min="2343" max="2343" width="3" style="10" customWidth="1"/>
    <col min="2344" max="2344" width="4.5546875" style="10" customWidth="1"/>
    <col min="2345" max="2345" width="13.77734375" style="10" customWidth="1"/>
    <col min="2346" max="2346" width="7.6640625" style="10" customWidth="1"/>
    <col min="2347" max="2347" width="1.44140625" style="10" customWidth="1"/>
    <col min="2348" max="2348" width="11.5546875" style="10"/>
    <col min="2349" max="2349" width="1.44140625" style="10" customWidth="1"/>
    <col min="2350" max="2350" width="11.5546875" style="10"/>
    <col min="2351" max="2351" width="1.44140625" style="10" customWidth="1"/>
    <col min="2352"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13.109375" style="10" customWidth="1"/>
    <col min="2566" max="2566" width="1.44140625" style="10" customWidth="1"/>
    <col min="2567" max="2567" width="11.5546875" style="10"/>
    <col min="2568" max="2568" width="1.44140625" style="10" customWidth="1"/>
    <col min="2569" max="2569" width="11.5546875" style="10"/>
    <col min="2570" max="2570" width="1.44140625" style="10" customWidth="1"/>
    <col min="2571" max="2571" width="13.109375" style="10" customWidth="1"/>
    <col min="2572" max="2572" width="1.44140625" style="10" customWidth="1"/>
    <col min="2573" max="2573" width="11.5546875" style="10"/>
    <col min="2574" max="2574" width="1.44140625" style="10" customWidth="1"/>
    <col min="2575" max="2575" width="11.5546875" style="10"/>
    <col min="2576" max="2576" width="1.44140625" style="10" customWidth="1"/>
    <col min="2577" max="2577" width="13.109375" style="10" customWidth="1"/>
    <col min="2578" max="2578" width="1.44140625" style="10" customWidth="1"/>
    <col min="2579" max="2579" width="11.5546875" style="10"/>
    <col min="2580" max="2580" width="1.44140625" style="10" customWidth="1"/>
    <col min="2581" max="2581" width="11.5546875" style="10"/>
    <col min="2582" max="2582" width="1.44140625" style="10" customWidth="1"/>
    <col min="2583" max="2583" width="14.6640625" style="10" customWidth="1"/>
    <col min="2584" max="2585" width="1.44140625" style="10" customWidth="1"/>
    <col min="2586" max="2586" width="13.109375" style="10" customWidth="1"/>
    <col min="2587" max="2587" width="2.21875" style="10" customWidth="1"/>
    <col min="2588" max="2588" width="11.5546875" style="10"/>
    <col min="2589" max="2589" width="3" style="10" customWidth="1"/>
    <col min="2590" max="2590" width="13.109375" style="10" customWidth="1"/>
    <col min="2591" max="2591" width="2.21875" style="10" customWidth="1"/>
    <col min="2592" max="2592" width="11.5546875" style="10"/>
    <col min="2593" max="2593" width="3" style="10" customWidth="1"/>
    <col min="2594" max="2594" width="11.5546875" style="10"/>
    <col min="2595" max="2595" width="2.21875" style="10" customWidth="1"/>
    <col min="2596" max="2596" width="11.5546875" style="10"/>
    <col min="2597" max="2597" width="3" style="10" customWidth="1"/>
    <col min="2598" max="2598" width="13.109375" style="10" customWidth="1"/>
    <col min="2599" max="2599" width="3" style="10" customWidth="1"/>
    <col min="2600" max="2600" width="4.5546875" style="10" customWidth="1"/>
    <col min="2601" max="2601" width="13.77734375" style="10" customWidth="1"/>
    <col min="2602" max="2602" width="7.6640625" style="10" customWidth="1"/>
    <col min="2603" max="2603" width="1.44140625" style="10" customWidth="1"/>
    <col min="2604" max="2604" width="11.5546875" style="10"/>
    <col min="2605" max="2605" width="1.44140625" style="10" customWidth="1"/>
    <col min="2606" max="2606" width="11.5546875" style="10"/>
    <col min="2607" max="2607" width="1.44140625" style="10" customWidth="1"/>
    <col min="2608"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13.109375" style="10" customWidth="1"/>
    <col min="2822" max="2822" width="1.44140625" style="10" customWidth="1"/>
    <col min="2823" max="2823" width="11.5546875" style="10"/>
    <col min="2824" max="2824" width="1.44140625" style="10" customWidth="1"/>
    <col min="2825" max="2825" width="11.5546875" style="10"/>
    <col min="2826" max="2826" width="1.44140625" style="10" customWidth="1"/>
    <col min="2827" max="2827" width="13.109375" style="10" customWidth="1"/>
    <col min="2828" max="2828" width="1.44140625" style="10" customWidth="1"/>
    <col min="2829" max="2829" width="11.5546875" style="10"/>
    <col min="2830" max="2830" width="1.44140625" style="10" customWidth="1"/>
    <col min="2831" max="2831" width="11.5546875" style="10"/>
    <col min="2832" max="2832" width="1.44140625" style="10" customWidth="1"/>
    <col min="2833" max="2833" width="13.109375" style="10" customWidth="1"/>
    <col min="2834" max="2834" width="1.44140625" style="10" customWidth="1"/>
    <col min="2835" max="2835" width="11.5546875" style="10"/>
    <col min="2836" max="2836" width="1.44140625" style="10" customWidth="1"/>
    <col min="2837" max="2837" width="11.5546875" style="10"/>
    <col min="2838" max="2838" width="1.44140625" style="10" customWidth="1"/>
    <col min="2839" max="2839" width="14.6640625" style="10" customWidth="1"/>
    <col min="2840" max="2841" width="1.44140625" style="10" customWidth="1"/>
    <col min="2842" max="2842" width="13.109375" style="10" customWidth="1"/>
    <col min="2843" max="2843" width="2.21875" style="10" customWidth="1"/>
    <col min="2844" max="2844" width="11.5546875" style="10"/>
    <col min="2845" max="2845" width="3" style="10" customWidth="1"/>
    <col min="2846" max="2846" width="13.109375" style="10" customWidth="1"/>
    <col min="2847" max="2847" width="2.21875" style="10" customWidth="1"/>
    <col min="2848" max="2848" width="11.5546875" style="10"/>
    <col min="2849" max="2849" width="3" style="10" customWidth="1"/>
    <col min="2850" max="2850" width="11.5546875" style="10"/>
    <col min="2851" max="2851" width="2.21875" style="10" customWidth="1"/>
    <col min="2852" max="2852" width="11.5546875" style="10"/>
    <col min="2853" max="2853" width="3" style="10" customWidth="1"/>
    <col min="2854" max="2854" width="13.109375" style="10" customWidth="1"/>
    <col min="2855" max="2855" width="3" style="10" customWidth="1"/>
    <col min="2856" max="2856" width="4.5546875" style="10" customWidth="1"/>
    <col min="2857" max="2857" width="13.77734375" style="10" customWidth="1"/>
    <col min="2858" max="2858" width="7.6640625" style="10" customWidth="1"/>
    <col min="2859" max="2859" width="1.44140625" style="10" customWidth="1"/>
    <col min="2860" max="2860" width="11.5546875" style="10"/>
    <col min="2861" max="2861" width="1.44140625" style="10" customWidth="1"/>
    <col min="2862" max="2862" width="11.5546875" style="10"/>
    <col min="2863" max="2863" width="1.44140625" style="10" customWidth="1"/>
    <col min="2864"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13.109375" style="10" customWidth="1"/>
    <col min="3078" max="3078" width="1.44140625" style="10" customWidth="1"/>
    <col min="3079" max="3079" width="11.5546875" style="10"/>
    <col min="3080" max="3080" width="1.44140625" style="10" customWidth="1"/>
    <col min="3081" max="3081" width="11.5546875" style="10"/>
    <col min="3082" max="3082" width="1.44140625" style="10" customWidth="1"/>
    <col min="3083" max="3083" width="13.109375" style="10" customWidth="1"/>
    <col min="3084" max="3084" width="1.44140625" style="10" customWidth="1"/>
    <col min="3085" max="3085" width="11.5546875" style="10"/>
    <col min="3086" max="3086" width="1.44140625" style="10" customWidth="1"/>
    <col min="3087" max="3087" width="11.5546875" style="10"/>
    <col min="3088" max="3088" width="1.44140625" style="10" customWidth="1"/>
    <col min="3089" max="3089" width="13.109375" style="10" customWidth="1"/>
    <col min="3090" max="3090" width="1.44140625" style="10" customWidth="1"/>
    <col min="3091" max="3091" width="11.5546875" style="10"/>
    <col min="3092" max="3092" width="1.44140625" style="10" customWidth="1"/>
    <col min="3093" max="3093" width="11.5546875" style="10"/>
    <col min="3094" max="3094" width="1.44140625" style="10" customWidth="1"/>
    <col min="3095" max="3095" width="14.6640625" style="10" customWidth="1"/>
    <col min="3096" max="3097" width="1.44140625" style="10" customWidth="1"/>
    <col min="3098" max="3098" width="13.109375" style="10" customWidth="1"/>
    <col min="3099" max="3099" width="2.21875" style="10" customWidth="1"/>
    <col min="3100" max="3100" width="11.5546875" style="10"/>
    <col min="3101" max="3101" width="3" style="10" customWidth="1"/>
    <col min="3102" max="3102" width="13.109375" style="10" customWidth="1"/>
    <col min="3103" max="3103" width="2.21875" style="10" customWidth="1"/>
    <col min="3104" max="3104" width="11.5546875" style="10"/>
    <col min="3105" max="3105" width="3" style="10" customWidth="1"/>
    <col min="3106" max="3106" width="11.5546875" style="10"/>
    <col min="3107" max="3107" width="2.21875" style="10" customWidth="1"/>
    <col min="3108" max="3108" width="11.5546875" style="10"/>
    <col min="3109" max="3109" width="3" style="10" customWidth="1"/>
    <col min="3110" max="3110" width="13.109375" style="10" customWidth="1"/>
    <col min="3111" max="3111" width="3" style="10" customWidth="1"/>
    <col min="3112" max="3112" width="4.5546875" style="10" customWidth="1"/>
    <col min="3113" max="3113" width="13.77734375" style="10" customWidth="1"/>
    <col min="3114" max="3114" width="7.6640625" style="10" customWidth="1"/>
    <col min="3115" max="3115" width="1.44140625" style="10" customWidth="1"/>
    <col min="3116" max="3116" width="11.5546875" style="10"/>
    <col min="3117" max="3117" width="1.44140625" style="10" customWidth="1"/>
    <col min="3118" max="3118" width="11.5546875" style="10"/>
    <col min="3119" max="3119" width="1.44140625" style="10" customWidth="1"/>
    <col min="3120"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13.109375" style="10" customWidth="1"/>
    <col min="3334" max="3334" width="1.44140625" style="10" customWidth="1"/>
    <col min="3335" max="3335" width="11.5546875" style="10"/>
    <col min="3336" max="3336" width="1.44140625" style="10" customWidth="1"/>
    <col min="3337" max="3337" width="11.5546875" style="10"/>
    <col min="3338" max="3338" width="1.44140625" style="10" customWidth="1"/>
    <col min="3339" max="3339" width="13.109375" style="10" customWidth="1"/>
    <col min="3340" max="3340" width="1.44140625" style="10" customWidth="1"/>
    <col min="3341" max="3341" width="11.5546875" style="10"/>
    <col min="3342" max="3342" width="1.44140625" style="10" customWidth="1"/>
    <col min="3343" max="3343" width="11.5546875" style="10"/>
    <col min="3344" max="3344" width="1.44140625" style="10" customWidth="1"/>
    <col min="3345" max="3345" width="13.109375" style="10" customWidth="1"/>
    <col min="3346" max="3346" width="1.44140625" style="10" customWidth="1"/>
    <col min="3347" max="3347" width="11.5546875" style="10"/>
    <col min="3348" max="3348" width="1.44140625" style="10" customWidth="1"/>
    <col min="3349" max="3349" width="11.5546875" style="10"/>
    <col min="3350" max="3350" width="1.44140625" style="10" customWidth="1"/>
    <col min="3351" max="3351" width="14.6640625" style="10" customWidth="1"/>
    <col min="3352" max="3353" width="1.44140625" style="10" customWidth="1"/>
    <col min="3354" max="3354" width="13.109375" style="10" customWidth="1"/>
    <col min="3355" max="3355" width="2.21875" style="10" customWidth="1"/>
    <col min="3356" max="3356" width="11.5546875" style="10"/>
    <col min="3357" max="3357" width="3" style="10" customWidth="1"/>
    <col min="3358" max="3358" width="13.109375" style="10" customWidth="1"/>
    <col min="3359" max="3359" width="2.21875" style="10" customWidth="1"/>
    <col min="3360" max="3360" width="11.5546875" style="10"/>
    <col min="3361" max="3361" width="3" style="10" customWidth="1"/>
    <col min="3362" max="3362" width="11.5546875" style="10"/>
    <col min="3363" max="3363" width="2.21875" style="10" customWidth="1"/>
    <col min="3364" max="3364" width="11.5546875" style="10"/>
    <col min="3365" max="3365" width="3" style="10" customWidth="1"/>
    <col min="3366" max="3366" width="13.109375" style="10" customWidth="1"/>
    <col min="3367" max="3367" width="3" style="10" customWidth="1"/>
    <col min="3368" max="3368" width="4.5546875" style="10" customWidth="1"/>
    <col min="3369" max="3369" width="13.77734375" style="10" customWidth="1"/>
    <col min="3370" max="3370" width="7.6640625" style="10" customWidth="1"/>
    <col min="3371" max="3371" width="1.44140625" style="10" customWidth="1"/>
    <col min="3372" max="3372" width="11.5546875" style="10"/>
    <col min="3373" max="3373" width="1.44140625" style="10" customWidth="1"/>
    <col min="3374" max="3374" width="11.5546875" style="10"/>
    <col min="3375" max="3375" width="1.44140625" style="10" customWidth="1"/>
    <col min="3376"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13.109375" style="10" customWidth="1"/>
    <col min="3590" max="3590" width="1.44140625" style="10" customWidth="1"/>
    <col min="3591" max="3591" width="11.5546875" style="10"/>
    <col min="3592" max="3592" width="1.44140625" style="10" customWidth="1"/>
    <col min="3593" max="3593" width="11.5546875" style="10"/>
    <col min="3594" max="3594" width="1.44140625" style="10" customWidth="1"/>
    <col min="3595" max="3595" width="13.109375" style="10" customWidth="1"/>
    <col min="3596" max="3596" width="1.44140625" style="10" customWidth="1"/>
    <col min="3597" max="3597" width="11.5546875" style="10"/>
    <col min="3598" max="3598" width="1.44140625" style="10" customWidth="1"/>
    <col min="3599" max="3599" width="11.5546875" style="10"/>
    <col min="3600" max="3600" width="1.44140625" style="10" customWidth="1"/>
    <col min="3601" max="3601" width="13.109375" style="10" customWidth="1"/>
    <col min="3602" max="3602" width="1.44140625" style="10" customWidth="1"/>
    <col min="3603" max="3603" width="11.5546875" style="10"/>
    <col min="3604" max="3604" width="1.44140625" style="10" customWidth="1"/>
    <col min="3605" max="3605" width="11.5546875" style="10"/>
    <col min="3606" max="3606" width="1.44140625" style="10" customWidth="1"/>
    <col min="3607" max="3607" width="14.6640625" style="10" customWidth="1"/>
    <col min="3608" max="3609" width="1.44140625" style="10" customWidth="1"/>
    <col min="3610" max="3610" width="13.109375" style="10" customWidth="1"/>
    <col min="3611" max="3611" width="2.21875" style="10" customWidth="1"/>
    <col min="3612" max="3612" width="11.5546875" style="10"/>
    <col min="3613" max="3613" width="3" style="10" customWidth="1"/>
    <col min="3614" max="3614" width="13.109375" style="10" customWidth="1"/>
    <col min="3615" max="3615" width="2.21875" style="10" customWidth="1"/>
    <col min="3616" max="3616" width="11.5546875" style="10"/>
    <col min="3617" max="3617" width="3" style="10" customWidth="1"/>
    <col min="3618" max="3618" width="11.5546875" style="10"/>
    <col min="3619" max="3619" width="2.21875" style="10" customWidth="1"/>
    <col min="3620" max="3620" width="11.5546875" style="10"/>
    <col min="3621" max="3621" width="3" style="10" customWidth="1"/>
    <col min="3622" max="3622" width="13.109375" style="10" customWidth="1"/>
    <col min="3623" max="3623" width="3" style="10" customWidth="1"/>
    <col min="3624" max="3624" width="4.5546875" style="10" customWidth="1"/>
    <col min="3625" max="3625" width="13.77734375" style="10" customWidth="1"/>
    <col min="3626" max="3626" width="7.6640625" style="10" customWidth="1"/>
    <col min="3627" max="3627" width="1.44140625" style="10" customWidth="1"/>
    <col min="3628" max="3628" width="11.5546875" style="10"/>
    <col min="3629" max="3629" width="1.44140625" style="10" customWidth="1"/>
    <col min="3630" max="3630" width="11.5546875" style="10"/>
    <col min="3631" max="3631" width="1.44140625" style="10" customWidth="1"/>
    <col min="3632"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13.109375" style="10" customWidth="1"/>
    <col min="3846" max="3846" width="1.44140625" style="10" customWidth="1"/>
    <col min="3847" max="3847" width="11.5546875" style="10"/>
    <col min="3848" max="3848" width="1.44140625" style="10" customWidth="1"/>
    <col min="3849" max="3849" width="11.5546875" style="10"/>
    <col min="3850" max="3850" width="1.44140625" style="10" customWidth="1"/>
    <col min="3851" max="3851" width="13.109375" style="10" customWidth="1"/>
    <col min="3852" max="3852" width="1.44140625" style="10" customWidth="1"/>
    <col min="3853" max="3853" width="11.5546875" style="10"/>
    <col min="3854" max="3854" width="1.44140625" style="10" customWidth="1"/>
    <col min="3855" max="3855" width="11.5546875" style="10"/>
    <col min="3856" max="3856" width="1.44140625" style="10" customWidth="1"/>
    <col min="3857" max="3857" width="13.109375" style="10" customWidth="1"/>
    <col min="3858" max="3858" width="1.44140625" style="10" customWidth="1"/>
    <col min="3859" max="3859" width="11.5546875" style="10"/>
    <col min="3860" max="3860" width="1.44140625" style="10" customWidth="1"/>
    <col min="3861" max="3861" width="11.5546875" style="10"/>
    <col min="3862" max="3862" width="1.44140625" style="10" customWidth="1"/>
    <col min="3863" max="3863" width="14.6640625" style="10" customWidth="1"/>
    <col min="3864" max="3865" width="1.44140625" style="10" customWidth="1"/>
    <col min="3866" max="3866" width="13.109375" style="10" customWidth="1"/>
    <col min="3867" max="3867" width="2.21875" style="10" customWidth="1"/>
    <col min="3868" max="3868" width="11.5546875" style="10"/>
    <col min="3869" max="3869" width="3" style="10" customWidth="1"/>
    <col min="3870" max="3870" width="13.109375" style="10" customWidth="1"/>
    <col min="3871" max="3871" width="2.21875" style="10" customWidth="1"/>
    <col min="3872" max="3872" width="11.5546875" style="10"/>
    <col min="3873" max="3873" width="3" style="10" customWidth="1"/>
    <col min="3874" max="3874" width="11.5546875" style="10"/>
    <col min="3875" max="3875" width="2.21875" style="10" customWidth="1"/>
    <col min="3876" max="3876" width="11.5546875" style="10"/>
    <col min="3877" max="3877" width="3" style="10" customWidth="1"/>
    <col min="3878" max="3878" width="13.109375" style="10" customWidth="1"/>
    <col min="3879" max="3879" width="3" style="10" customWidth="1"/>
    <col min="3880" max="3880" width="4.5546875" style="10" customWidth="1"/>
    <col min="3881" max="3881" width="13.77734375" style="10" customWidth="1"/>
    <col min="3882" max="3882" width="7.6640625" style="10" customWidth="1"/>
    <col min="3883" max="3883" width="1.44140625" style="10" customWidth="1"/>
    <col min="3884" max="3884" width="11.5546875" style="10"/>
    <col min="3885" max="3885" width="1.44140625" style="10" customWidth="1"/>
    <col min="3886" max="3886" width="11.5546875" style="10"/>
    <col min="3887" max="3887" width="1.44140625" style="10" customWidth="1"/>
    <col min="3888"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13.109375" style="10" customWidth="1"/>
    <col min="4102" max="4102" width="1.44140625" style="10" customWidth="1"/>
    <col min="4103" max="4103" width="11.5546875" style="10"/>
    <col min="4104" max="4104" width="1.44140625" style="10" customWidth="1"/>
    <col min="4105" max="4105" width="11.5546875" style="10"/>
    <col min="4106" max="4106" width="1.44140625" style="10" customWidth="1"/>
    <col min="4107" max="4107" width="13.109375" style="10" customWidth="1"/>
    <col min="4108" max="4108" width="1.44140625" style="10" customWidth="1"/>
    <col min="4109" max="4109" width="11.5546875" style="10"/>
    <col min="4110" max="4110" width="1.44140625" style="10" customWidth="1"/>
    <col min="4111" max="4111" width="11.5546875" style="10"/>
    <col min="4112" max="4112" width="1.44140625" style="10" customWidth="1"/>
    <col min="4113" max="4113" width="13.109375" style="10" customWidth="1"/>
    <col min="4114" max="4114" width="1.44140625" style="10" customWidth="1"/>
    <col min="4115" max="4115" width="11.5546875" style="10"/>
    <col min="4116" max="4116" width="1.44140625" style="10" customWidth="1"/>
    <col min="4117" max="4117" width="11.5546875" style="10"/>
    <col min="4118" max="4118" width="1.44140625" style="10" customWidth="1"/>
    <col min="4119" max="4119" width="14.6640625" style="10" customWidth="1"/>
    <col min="4120" max="4121" width="1.44140625" style="10" customWidth="1"/>
    <col min="4122" max="4122" width="13.109375" style="10" customWidth="1"/>
    <col min="4123" max="4123" width="2.21875" style="10" customWidth="1"/>
    <col min="4124" max="4124" width="11.5546875" style="10"/>
    <col min="4125" max="4125" width="3" style="10" customWidth="1"/>
    <col min="4126" max="4126" width="13.109375" style="10" customWidth="1"/>
    <col min="4127" max="4127" width="2.21875" style="10" customWidth="1"/>
    <col min="4128" max="4128" width="11.5546875" style="10"/>
    <col min="4129" max="4129" width="3" style="10" customWidth="1"/>
    <col min="4130" max="4130" width="11.5546875" style="10"/>
    <col min="4131" max="4131" width="2.21875" style="10" customWidth="1"/>
    <col min="4132" max="4132" width="11.5546875" style="10"/>
    <col min="4133" max="4133" width="3" style="10" customWidth="1"/>
    <col min="4134" max="4134" width="13.109375" style="10" customWidth="1"/>
    <col min="4135" max="4135" width="3" style="10" customWidth="1"/>
    <col min="4136" max="4136" width="4.5546875" style="10" customWidth="1"/>
    <col min="4137" max="4137" width="13.77734375" style="10" customWidth="1"/>
    <col min="4138" max="4138" width="7.6640625" style="10" customWidth="1"/>
    <col min="4139" max="4139" width="1.44140625" style="10" customWidth="1"/>
    <col min="4140" max="4140" width="11.5546875" style="10"/>
    <col min="4141" max="4141" width="1.44140625" style="10" customWidth="1"/>
    <col min="4142" max="4142" width="11.5546875" style="10"/>
    <col min="4143" max="4143" width="1.44140625" style="10" customWidth="1"/>
    <col min="4144"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13.109375" style="10" customWidth="1"/>
    <col min="4358" max="4358" width="1.44140625" style="10" customWidth="1"/>
    <col min="4359" max="4359" width="11.5546875" style="10"/>
    <col min="4360" max="4360" width="1.44140625" style="10" customWidth="1"/>
    <col min="4361" max="4361" width="11.5546875" style="10"/>
    <col min="4362" max="4362" width="1.44140625" style="10" customWidth="1"/>
    <col min="4363" max="4363" width="13.109375" style="10" customWidth="1"/>
    <col min="4364" max="4364" width="1.44140625" style="10" customWidth="1"/>
    <col min="4365" max="4365" width="11.5546875" style="10"/>
    <col min="4366" max="4366" width="1.44140625" style="10" customWidth="1"/>
    <col min="4367" max="4367" width="11.5546875" style="10"/>
    <col min="4368" max="4368" width="1.44140625" style="10" customWidth="1"/>
    <col min="4369" max="4369" width="13.109375" style="10" customWidth="1"/>
    <col min="4370" max="4370" width="1.44140625" style="10" customWidth="1"/>
    <col min="4371" max="4371" width="11.5546875" style="10"/>
    <col min="4372" max="4372" width="1.44140625" style="10" customWidth="1"/>
    <col min="4373" max="4373" width="11.5546875" style="10"/>
    <col min="4374" max="4374" width="1.44140625" style="10" customWidth="1"/>
    <col min="4375" max="4375" width="14.6640625" style="10" customWidth="1"/>
    <col min="4376" max="4377" width="1.44140625" style="10" customWidth="1"/>
    <col min="4378" max="4378" width="13.109375" style="10" customWidth="1"/>
    <col min="4379" max="4379" width="2.21875" style="10" customWidth="1"/>
    <col min="4380" max="4380" width="11.5546875" style="10"/>
    <col min="4381" max="4381" width="3" style="10" customWidth="1"/>
    <col min="4382" max="4382" width="13.109375" style="10" customWidth="1"/>
    <col min="4383" max="4383" width="2.21875" style="10" customWidth="1"/>
    <col min="4384" max="4384" width="11.5546875" style="10"/>
    <col min="4385" max="4385" width="3" style="10" customWidth="1"/>
    <col min="4386" max="4386" width="11.5546875" style="10"/>
    <col min="4387" max="4387" width="2.21875" style="10" customWidth="1"/>
    <col min="4388" max="4388" width="11.5546875" style="10"/>
    <col min="4389" max="4389" width="3" style="10" customWidth="1"/>
    <col min="4390" max="4390" width="13.109375" style="10" customWidth="1"/>
    <col min="4391" max="4391" width="3" style="10" customWidth="1"/>
    <col min="4392" max="4392" width="4.5546875" style="10" customWidth="1"/>
    <col min="4393" max="4393" width="13.77734375" style="10" customWidth="1"/>
    <col min="4394" max="4394" width="7.6640625" style="10" customWidth="1"/>
    <col min="4395" max="4395" width="1.44140625" style="10" customWidth="1"/>
    <col min="4396" max="4396" width="11.5546875" style="10"/>
    <col min="4397" max="4397" width="1.44140625" style="10" customWidth="1"/>
    <col min="4398" max="4398" width="11.5546875" style="10"/>
    <col min="4399" max="4399" width="1.44140625" style="10" customWidth="1"/>
    <col min="4400"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13.109375" style="10" customWidth="1"/>
    <col min="4614" max="4614" width="1.44140625" style="10" customWidth="1"/>
    <col min="4615" max="4615" width="11.5546875" style="10"/>
    <col min="4616" max="4616" width="1.44140625" style="10" customWidth="1"/>
    <col min="4617" max="4617" width="11.5546875" style="10"/>
    <col min="4618" max="4618" width="1.44140625" style="10" customWidth="1"/>
    <col min="4619" max="4619" width="13.109375" style="10" customWidth="1"/>
    <col min="4620" max="4620" width="1.44140625" style="10" customWidth="1"/>
    <col min="4621" max="4621" width="11.5546875" style="10"/>
    <col min="4622" max="4622" width="1.44140625" style="10" customWidth="1"/>
    <col min="4623" max="4623" width="11.5546875" style="10"/>
    <col min="4624" max="4624" width="1.44140625" style="10" customWidth="1"/>
    <col min="4625" max="4625" width="13.109375" style="10" customWidth="1"/>
    <col min="4626" max="4626" width="1.44140625" style="10" customWidth="1"/>
    <col min="4627" max="4627" width="11.5546875" style="10"/>
    <col min="4628" max="4628" width="1.44140625" style="10" customWidth="1"/>
    <col min="4629" max="4629" width="11.5546875" style="10"/>
    <col min="4630" max="4630" width="1.44140625" style="10" customWidth="1"/>
    <col min="4631" max="4631" width="14.6640625" style="10" customWidth="1"/>
    <col min="4632" max="4633" width="1.44140625" style="10" customWidth="1"/>
    <col min="4634" max="4634" width="13.109375" style="10" customWidth="1"/>
    <col min="4635" max="4635" width="2.21875" style="10" customWidth="1"/>
    <col min="4636" max="4636" width="11.5546875" style="10"/>
    <col min="4637" max="4637" width="3" style="10" customWidth="1"/>
    <col min="4638" max="4638" width="13.109375" style="10" customWidth="1"/>
    <col min="4639" max="4639" width="2.21875" style="10" customWidth="1"/>
    <col min="4640" max="4640" width="11.5546875" style="10"/>
    <col min="4641" max="4641" width="3" style="10" customWidth="1"/>
    <col min="4642" max="4642" width="11.5546875" style="10"/>
    <col min="4643" max="4643" width="2.21875" style="10" customWidth="1"/>
    <col min="4644" max="4644" width="11.5546875" style="10"/>
    <col min="4645" max="4645" width="3" style="10" customWidth="1"/>
    <col min="4646" max="4646" width="13.109375" style="10" customWidth="1"/>
    <col min="4647" max="4647" width="3" style="10" customWidth="1"/>
    <col min="4648" max="4648" width="4.5546875" style="10" customWidth="1"/>
    <col min="4649" max="4649" width="13.77734375" style="10" customWidth="1"/>
    <col min="4650" max="4650" width="7.6640625" style="10" customWidth="1"/>
    <col min="4651" max="4651" width="1.44140625" style="10" customWidth="1"/>
    <col min="4652" max="4652" width="11.5546875" style="10"/>
    <col min="4653" max="4653" width="1.44140625" style="10" customWidth="1"/>
    <col min="4654" max="4654" width="11.5546875" style="10"/>
    <col min="4655" max="4655" width="1.44140625" style="10" customWidth="1"/>
    <col min="4656"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13.109375" style="10" customWidth="1"/>
    <col min="4870" max="4870" width="1.44140625" style="10" customWidth="1"/>
    <col min="4871" max="4871" width="11.5546875" style="10"/>
    <col min="4872" max="4872" width="1.44140625" style="10" customWidth="1"/>
    <col min="4873" max="4873" width="11.5546875" style="10"/>
    <col min="4874" max="4874" width="1.44140625" style="10" customWidth="1"/>
    <col min="4875" max="4875" width="13.109375" style="10" customWidth="1"/>
    <col min="4876" max="4876" width="1.44140625" style="10" customWidth="1"/>
    <col min="4877" max="4877" width="11.5546875" style="10"/>
    <col min="4878" max="4878" width="1.44140625" style="10" customWidth="1"/>
    <col min="4879" max="4879" width="11.5546875" style="10"/>
    <col min="4880" max="4880" width="1.44140625" style="10" customWidth="1"/>
    <col min="4881" max="4881" width="13.109375" style="10" customWidth="1"/>
    <col min="4882" max="4882" width="1.44140625" style="10" customWidth="1"/>
    <col min="4883" max="4883" width="11.5546875" style="10"/>
    <col min="4884" max="4884" width="1.44140625" style="10" customWidth="1"/>
    <col min="4885" max="4885" width="11.5546875" style="10"/>
    <col min="4886" max="4886" width="1.44140625" style="10" customWidth="1"/>
    <col min="4887" max="4887" width="14.6640625" style="10" customWidth="1"/>
    <col min="4888" max="4889" width="1.44140625" style="10" customWidth="1"/>
    <col min="4890" max="4890" width="13.109375" style="10" customWidth="1"/>
    <col min="4891" max="4891" width="2.21875" style="10" customWidth="1"/>
    <col min="4892" max="4892" width="11.5546875" style="10"/>
    <col min="4893" max="4893" width="3" style="10" customWidth="1"/>
    <col min="4894" max="4894" width="13.109375" style="10" customWidth="1"/>
    <col min="4895" max="4895" width="2.21875" style="10" customWidth="1"/>
    <col min="4896" max="4896" width="11.5546875" style="10"/>
    <col min="4897" max="4897" width="3" style="10" customWidth="1"/>
    <col min="4898" max="4898" width="11.5546875" style="10"/>
    <col min="4899" max="4899" width="2.21875" style="10" customWidth="1"/>
    <col min="4900" max="4900" width="11.5546875" style="10"/>
    <col min="4901" max="4901" width="3" style="10" customWidth="1"/>
    <col min="4902" max="4902" width="13.109375" style="10" customWidth="1"/>
    <col min="4903" max="4903" width="3" style="10" customWidth="1"/>
    <col min="4904" max="4904" width="4.5546875" style="10" customWidth="1"/>
    <col min="4905" max="4905" width="13.77734375" style="10" customWidth="1"/>
    <col min="4906" max="4906" width="7.6640625" style="10" customWidth="1"/>
    <col min="4907" max="4907" width="1.44140625" style="10" customWidth="1"/>
    <col min="4908" max="4908" width="11.5546875" style="10"/>
    <col min="4909" max="4909" width="1.44140625" style="10" customWidth="1"/>
    <col min="4910" max="4910" width="11.5546875" style="10"/>
    <col min="4911" max="4911" width="1.44140625" style="10" customWidth="1"/>
    <col min="4912"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13.109375" style="10" customWidth="1"/>
    <col min="5126" max="5126" width="1.44140625" style="10" customWidth="1"/>
    <col min="5127" max="5127" width="11.5546875" style="10"/>
    <col min="5128" max="5128" width="1.44140625" style="10" customWidth="1"/>
    <col min="5129" max="5129" width="11.5546875" style="10"/>
    <col min="5130" max="5130" width="1.44140625" style="10" customWidth="1"/>
    <col min="5131" max="5131" width="13.109375" style="10" customWidth="1"/>
    <col min="5132" max="5132" width="1.44140625" style="10" customWidth="1"/>
    <col min="5133" max="5133" width="11.5546875" style="10"/>
    <col min="5134" max="5134" width="1.44140625" style="10" customWidth="1"/>
    <col min="5135" max="5135" width="11.5546875" style="10"/>
    <col min="5136" max="5136" width="1.44140625" style="10" customWidth="1"/>
    <col min="5137" max="5137" width="13.109375" style="10" customWidth="1"/>
    <col min="5138" max="5138" width="1.44140625" style="10" customWidth="1"/>
    <col min="5139" max="5139" width="11.5546875" style="10"/>
    <col min="5140" max="5140" width="1.44140625" style="10" customWidth="1"/>
    <col min="5141" max="5141" width="11.5546875" style="10"/>
    <col min="5142" max="5142" width="1.44140625" style="10" customWidth="1"/>
    <col min="5143" max="5143" width="14.6640625" style="10" customWidth="1"/>
    <col min="5144" max="5145" width="1.44140625" style="10" customWidth="1"/>
    <col min="5146" max="5146" width="13.109375" style="10" customWidth="1"/>
    <col min="5147" max="5147" width="2.21875" style="10" customWidth="1"/>
    <col min="5148" max="5148" width="11.5546875" style="10"/>
    <col min="5149" max="5149" width="3" style="10" customWidth="1"/>
    <col min="5150" max="5150" width="13.109375" style="10" customWidth="1"/>
    <col min="5151" max="5151" width="2.21875" style="10" customWidth="1"/>
    <col min="5152" max="5152" width="11.5546875" style="10"/>
    <col min="5153" max="5153" width="3" style="10" customWidth="1"/>
    <col min="5154" max="5154" width="11.5546875" style="10"/>
    <col min="5155" max="5155" width="2.21875" style="10" customWidth="1"/>
    <col min="5156" max="5156" width="11.5546875" style="10"/>
    <col min="5157" max="5157" width="3" style="10" customWidth="1"/>
    <col min="5158" max="5158" width="13.109375" style="10" customWidth="1"/>
    <col min="5159" max="5159" width="3" style="10" customWidth="1"/>
    <col min="5160" max="5160" width="4.5546875" style="10" customWidth="1"/>
    <col min="5161" max="5161" width="13.77734375" style="10" customWidth="1"/>
    <col min="5162" max="5162" width="7.6640625" style="10" customWidth="1"/>
    <col min="5163" max="5163" width="1.44140625" style="10" customWidth="1"/>
    <col min="5164" max="5164" width="11.5546875" style="10"/>
    <col min="5165" max="5165" width="1.44140625" style="10" customWidth="1"/>
    <col min="5166" max="5166" width="11.5546875" style="10"/>
    <col min="5167" max="5167" width="1.44140625" style="10" customWidth="1"/>
    <col min="5168"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13.109375" style="10" customWidth="1"/>
    <col min="5382" max="5382" width="1.44140625" style="10" customWidth="1"/>
    <col min="5383" max="5383" width="11.5546875" style="10"/>
    <col min="5384" max="5384" width="1.44140625" style="10" customWidth="1"/>
    <col min="5385" max="5385" width="11.5546875" style="10"/>
    <col min="5386" max="5386" width="1.44140625" style="10" customWidth="1"/>
    <col min="5387" max="5387" width="13.109375" style="10" customWidth="1"/>
    <col min="5388" max="5388" width="1.44140625" style="10" customWidth="1"/>
    <col min="5389" max="5389" width="11.5546875" style="10"/>
    <col min="5390" max="5390" width="1.44140625" style="10" customWidth="1"/>
    <col min="5391" max="5391" width="11.5546875" style="10"/>
    <col min="5392" max="5392" width="1.44140625" style="10" customWidth="1"/>
    <col min="5393" max="5393" width="13.109375" style="10" customWidth="1"/>
    <col min="5394" max="5394" width="1.44140625" style="10" customWidth="1"/>
    <col min="5395" max="5395" width="11.5546875" style="10"/>
    <col min="5396" max="5396" width="1.44140625" style="10" customWidth="1"/>
    <col min="5397" max="5397" width="11.5546875" style="10"/>
    <col min="5398" max="5398" width="1.44140625" style="10" customWidth="1"/>
    <col min="5399" max="5399" width="14.6640625" style="10" customWidth="1"/>
    <col min="5400" max="5401" width="1.44140625" style="10" customWidth="1"/>
    <col min="5402" max="5402" width="13.109375" style="10" customWidth="1"/>
    <col min="5403" max="5403" width="2.21875" style="10" customWidth="1"/>
    <col min="5404" max="5404" width="11.5546875" style="10"/>
    <col min="5405" max="5405" width="3" style="10" customWidth="1"/>
    <col min="5406" max="5406" width="13.109375" style="10" customWidth="1"/>
    <col min="5407" max="5407" width="2.21875" style="10" customWidth="1"/>
    <col min="5408" max="5408" width="11.5546875" style="10"/>
    <col min="5409" max="5409" width="3" style="10" customWidth="1"/>
    <col min="5410" max="5410" width="11.5546875" style="10"/>
    <col min="5411" max="5411" width="2.21875" style="10" customWidth="1"/>
    <col min="5412" max="5412" width="11.5546875" style="10"/>
    <col min="5413" max="5413" width="3" style="10" customWidth="1"/>
    <col min="5414" max="5414" width="13.109375" style="10" customWidth="1"/>
    <col min="5415" max="5415" width="3" style="10" customWidth="1"/>
    <col min="5416" max="5416" width="4.5546875" style="10" customWidth="1"/>
    <col min="5417" max="5417" width="13.77734375" style="10" customWidth="1"/>
    <col min="5418" max="5418" width="7.6640625" style="10" customWidth="1"/>
    <col min="5419" max="5419" width="1.44140625" style="10" customWidth="1"/>
    <col min="5420" max="5420" width="11.5546875" style="10"/>
    <col min="5421" max="5421" width="1.44140625" style="10" customWidth="1"/>
    <col min="5422" max="5422" width="11.5546875" style="10"/>
    <col min="5423" max="5423" width="1.44140625" style="10" customWidth="1"/>
    <col min="5424"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13.109375" style="10" customWidth="1"/>
    <col min="5638" max="5638" width="1.44140625" style="10" customWidth="1"/>
    <col min="5639" max="5639" width="11.5546875" style="10"/>
    <col min="5640" max="5640" width="1.44140625" style="10" customWidth="1"/>
    <col min="5641" max="5641" width="11.5546875" style="10"/>
    <col min="5642" max="5642" width="1.44140625" style="10" customWidth="1"/>
    <col min="5643" max="5643" width="13.109375" style="10" customWidth="1"/>
    <col min="5644" max="5644" width="1.44140625" style="10" customWidth="1"/>
    <col min="5645" max="5645" width="11.5546875" style="10"/>
    <col min="5646" max="5646" width="1.44140625" style="10" customWidth="1"/>
    <col min="5647" max="5647" width="11.5546875" style="10"/>
    <col min="5648" max="5648" width="1.44140625" style="10" customWidth="1"/>
    <col min="5649" max="5649" width="13.109375" style="10" customWidth="1"/>
    <col min="5650" max="5650" width="1.44140625" style="10" customWidth="1"/>
    <col min="5651" max="5651" width="11.5546875" style="10"/>
    <col min="5652" max="5652" width="1.44140625" style="10" customWidth="1"/>
    <col min="5653" max="5653" width="11.5546875" style="10"/>
    <col min="5654" max="5654" width="1.44140625" style="10" customWidth="1"/>
    <col min="5655" max="5655" width="14.6640625" style="10" customWidth="1"/>
    <col min="5656" max="5657" width="1.44140625" style="10" customWidth="1"/>
    <col min="5658" max="5658" width="13.109375" style="10" customWidth="1"/>
    <col min="5659" max="5659" width="2.21875" style="10" customWidth="1"/>
    <col min="5660" max="5660" width="11.5546875" style="10"/>
    <col min="5661" max="5661" width="3" style="10" customWidth="1"/>
    <col min="5662" max="5662" width="13.109375" style="10" customWidth="1"/>
    <col min="5663" max="5663" width="2.21875" style="10" customWidth="1"/>
    <col min="5664" max="5664" width="11.5546875" style="10"/>
    <col min="5665" max="5665" width="3" style="10" customWidth="1"/>
    <col min="5666" max="5666" width="11.5546875" style="10"/>
    <col min="5667" max="5667" width="2.21875" style="10" customWidth="1"/>
    <col min="5668" max="5668" width="11.5546875" style="10"/>
    <col min="5669" max="5669" width="3" style="10" customWidth="1"/>
    <col min="5670" max="5670" width="13.109375" style="10" customWidth="1"/>
    <col min="5671" max="5671" width="3" style="10" customWidth="1"/>
    <col min="5672" max="5672" width="4.5546875" style="10" customWidth="1"/>
    <col min="5673" max="5673" width="13.77734375" style="10" customWidth="1"/>
    <col min="5674" max="5674" width="7.6640625" style="10" customWidth="1"/>
    <col min="5675" max="5675" width="1.44140625" style="10" customWidth="1"/>
    <col min="5676" max="5676" width="11.5546875" style="10"/>
    <col min="5677" max="5677" width="1.44140625" style="10" customWidth="1"/>
    <col min="5678" max="5678" width="11.5546875" style="10"/>
    <col min="5679" max="5679" width="1.44140625" style="10" customWidth="1"/>
    <col min="5680"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13.109375" style="10" customWidth="1"/>
    <col min="5894" max="5894" width="1.44140625" style="10" customWidth="1"/>
    <col min="5895" max="5895" width="11.5546875" style="10"/>
    <col min="5896" max="5896" width="1.44140625" style="10" customWidth="1"/>
    <col min="5897" max="5897" width="11.5546875" style="10"/>
    <col min="5898" max="5898" width="1.44140625" style="10" customWidth="1"/>
    <col min="5899" max="5899" width="13.109375" style="10" customWidth="1"/>
    <col min="5900" max="5900" width="1.44140625" style="10" customWidth="1"/>
    <col min="5901" max="5901" width="11.5546875" style="10"/>
    <col min="5902" max="5902" width="1.44140625" style="10" customWidth="1"/>
    <col min="5903" max="5903" width="11.5546875" style="10"/>
    <col min="5904" max="5904" width="1.44140625" style="10" customWidth="1"/>
    <col min="5905" max="5905" width="13.109375" style="10" customWidth="1"/>
    <col min="5906" max="5906" width="1.44140625" style="10" customWidth="1"/>
    <col min="5907" max="5907" width="11.5546875" style="10"/>
    <col min="5908" max="5908" width="1.44140625" style="10" customWidth="1"/>
    <col min="5909" max="5909" width="11.5546875" style="10"/>
    <col min="5910" max="5910" width="1.44140625" style="10" customWidth="1"/>
    <col min="5911" max="5911" width="14.6640625" style="10" customWidth="1"/>
    <col min="5912" max="5913" width="1.44140625" style="10" customWidth="1"/>
    <col min="5914" max="5914" width="13.109375" style="10" customWidth="1"/>
    <col min="5915" max="5915" width="2.21875" style="10" customWidth="1"/>
    <col min="5916" max="5916" width="11.5546875" style="10"/>
    <col min="5917" max="5917" width="3" style="10" customWidth="1"/>
    <col min="5918" max="5918" width="13.109375" style="10" customWidth="1"/>
    <col min="5919" max="5919" width="2.21875" style="10" customWidth="1"/>
    <col min="5920" max="5920" width="11.5546875" style="10"/>
    <col min="5921" max="5921" width="3" style="10" customWidth="1"/>
    <col min="5922" max="5922" width="11.5546875" style="10"/>
    <col min="5923" max="5923" width="2.21875" style="10" customWidth="1"/>
    <col min="5924" max="5924" width="11.5546875" style="10"/>
    <col min="5925" max="5925" width="3" style="10" customWidth="1"/>
    <col min="5926" max="5926" width="13.109375" style="10" customWidth="1"/>
    <col min="5927" max="5927" width="3" style="10" customWidth="1"/>
    <col min="5928" max="5928" width="4.5546875" style="10" customWidth="1"/>
    <col min="5929" max="5929" width="13.77734375" style="10" customWidth="1"/>
    <col min="5930" max="5930" width="7.6640625" style="10" customWidth="1"/>
    <col min="5931" max="5931" width="1.44140625" style="10" customWidth="1"/>
    <col min="5932" max="5932" width="11.5546875" style="10"/>
    <col min="5933" max="5933" width="1.44140625" style="10" customWidth="1"/>
    <col min="5934" max="5934" width="11.5546875" style="10"/>
    <col min="5935" max="5935" width="1.44140625" style="10" customWidth="1"/>
    <col min="5936"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13.109375" style="10" customWidth="1"/>
    <col min="6150" max="6150" width="1.44140625" style="10" customWidth="1"/>
    <col min="6151" max="6151" width="11.5546875" style="10"/>
    <col min="6152" max="6152" width="1.44140625" style="10" customWidth="1"/>
    <col min="6153" max="6153" width="11.5546875" style="10"/>
    <col min="6154" max="6154" width="1.44140625" style="10" customWidth="1"/>
    <col min="6155" max="6155" width="13.109375" style="10" customWidth="1"/>
    <col min="6156" max="6156" width="1.44140625" style="10" customWidth="1"/>
    <col min="6157" max="6157" width="11.5546875" style="10"/>
    <col min="6158" max="6158" width="1.44140625" style="10" customWidth="1"/>
    <col min="6159" max="6159" width="11.5546875" style="10"/>
    <col min="6160" max="6160" width="1.44140625" style="10" customWidth="1"/>
    <col min="6161" max="6161" width="13.109375" style="10" customWidth="1"/>
    <col min="6162" max="6162" width="1.44140625" style="10" customWidth="1"/>
    <col min="6163" max="6163" width="11.5546875" style="10"/>
    <col min="6164" max="6164" width="1.44140625" style="10" customWidth="1"/>
    <col min="6165" max="6165" width="11.5546875" style="10"/>
    <col min="6166" max="6166" width="1.44140625" style="10" customWidth="1"/>
    <col min="6167" max="6167" width="14.6640625" style="10" customWidth="1"/>
    <col min="6168" max="6169" width="1.44140625" style="10" customWidth="1"/>
    <col min="6170" max="6170" width="13.109375" style="10" customWidth="1"/>
    <col min="6171" max="6171" width="2.21875" style="10" customWidth="1"/>
    <col min="6172" max="6172" width="11.5546875" style="10"/>
    <col min="6173" max="6173" width="3" style="10" customWidth="1"/>
    <col min="6174" max="6174" width="13.109375" style="10" customWidth="1"/>
    <col min="6175" max="6175" width="2.21875" style="10" customWidth="1"/>
    <col min="6176" max="6176" width="11.5546875" style="10"/>
    <col min="6177" max="6177" width="3" style="10" customWidth="1"/>
    <col min="6178" max="6178" width="11.5546875" style="10"/>
    <col min="6179" max="6179" width="2.21875" style="10" customWidth="1"/>
    <col min="6180" max="6180" width="11.5546875" style="10"/>
    <col min="6181" max="6181" width="3" style="10" customWidth="1"/>
    <col min="6182" max="6182" width="13.109375" style="10" customWidth="1"/>
    <col min="6183" max="6183" width="3" style="10" customWidth="1"/>
    <col min="6184" max="6184" width="4.5546875" style="10" customWidth="1"/>
    <col min="6185" max="6185" width="13.77734375" style="10" customWidth="1"/>
    <col min="6186" max="6186" width="7.6640625" style="10" customWidth="1"/>
    <col min="6187" max="6187" width="1.44140625" style="10" customWidth="1"/>
    <col min="6188" max="6188" width="11.5546875" style="10"/>
    <col min="6189" max="6189" width="1.44140625" style="10" customWidth="1"/>
    <col min="6190" max="6190" width="11.5546875" style="10"/>
    <col min="6191" max="6191" width="1.44140625" style="10" customWidth="1"/>
    <col min="6192"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13.109375" style="10" customWidth="1"/>
    <col min="6406" max="6406" width="1.44140625" style="10" customWidth="1"/>
    <col min="6407" max="6407" width="11.5546875" style="10"/>
    <col min="6408" max="6408" width="1.44140625" style="10" customWidth="1"/>
    <col min="6409" max="6409" width="11.5546875" style="10"/>
    <col min="6410" max="6410" width="1.44140625" style="10" customWidth="1"/>
    <col min="6411" max="6411" width="13.109375" style="10" customWidth="1"/>
    <col min="6412" max="6412" width="1.44140625" style="10" customWidth="1"/>
    <col min="6413" max="6413" width="11.5546875" style="10"/>
    <col min="6414" max="6414" width="1.44140625" style="10" customWidth="1"/>
    <col min="6415" max="6415" width="11.5546875" style="10"/>
    <col min="6416" max="6416" width="1.44140625" style="10" customWidth="1"/>
    <col min="6417" max="6417" width="13.109375" style="10" customWidth="1"/>
    <col min="6418" max="6418" width="1.44140625" style="10" customWidth="1"/>
    <col min="6419" max="6419" width="11.5546875" style="10"/>
    <col min="6420" max="6420" width="1.44140625" style="10" customWidth="1"/>
    <col min="6421" max="6421" width="11.5546875" style="10"/>
    <col min="6422" max="6422" width="1.44140625" style="10" customWidth="1"/>
    <col min="6423" max="6423" width="14.6640625" style="10" customWidth="1"/>
    <col min="6424" max="6425" width="1.44140625" style="10" customWidth="1"/>
    <col min="6426" max="6426" width="13.109375" style="10" customWidth="1"/>
    <col min="6427" max="6427" width="2.21875" style="10" customWidth="1"/>
    <col min="6428" max="6428" width="11.5546875" style="10"/>
    <col min="6429" max="6429" width="3" style="10" customWidth="1"/>
    <col min="6430" max="6430" width="13.109375" style="10" customWidth="1"/>
    <col min="6431" max="6431" width="2.21875" style="10" customWidth="1"/>
    <col min="6432" max="6432" width="11.5546875" style="10"/>
    <col min="6433" max="6433" width="3" style="10" customWidth="1"/>
    <col min="6434" max="6434" width="11.5546875" style="10"/>
    <col min="6435" max="6435" width="2.21875" style="10" customWidth="1"/>
    <col min="6436" max="6436" width="11.5546875" style="10"/>
    <col min="6437" max="6437" width="3" style="10" customWidth="1"/>
    <col min="6438" max="6438" width="13.109375" style="10" customWidth="1"/>
    <col min="6439" max="6439" width="3" style="10" customWidth="1"/>
    <col min="6440" max="6440" width="4.5546875" style="10" customWidth="1"/>
    <col min="6441" max="6441" width="13.77734375" style="10" customWidth="1"/>
    <col min="6442" max="6442" width="7.6640625" style="10" customWidth="1"/>
    <col min="6443" max="6443" width="1.44140625" style="10" customWidth="1"/>
    <col min="6444" max="6444" width="11.5546875" style="10"/>
    <col min="6445" max="6445" width="1.44140625" style="10" customWidth="1"/>
    <col min="6446" max="6446" width="11.5546875" style="10"/>
    <col min="6447" max="6447" width="1.44140625" style="10" customWidth="1"/>
    <col min="6448"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13.109375" style="10" customWidth="1"/>
    <col min="6662" max="6662" width="1.44140625" style="10" customWidth="1"/>
    <col min="6663" max="6663" width="11.5546875" style="10"/>
    <col min="6664" max="6664" width="1.44140625" style="10" customWidth="1"/>
    <col min="6665" max="6665" width="11.5546875" style="10"/>
    <col min="6666" max="6666" width="1.44140625" style="10" customWidth="1"/>
    <col min="6667" max="6667" width="13.109375" style="10" customWidth="1"/>
    <col min="6668" max="6668" width="1.44140625" style="10" customWidth="1"/>
    <col min="6669" max="6669" width="11.5546875" style="10"/>
    <col min="6670" max="6670" width="1.44140625" style="10" customWidth="1"/>
    <col min="6671" max="6671" width="11.5546875" style="10"/>
    <col min="6672" max="6672" width="1.44140625" style="10" customWidth="1"/>
    <col min="6673" max="6673" width="13.109375" style="10" customWidth="1"/>
    <col min="6674" max="6674" width="1.44140625" style="10" customWidth="1"/>
    <col min="6675" max="6675" width="11.5546875" style="10"/>
    <col min="6676" max="6676" width="1.44140625" style="10" customWidth="1"/>
    <col min="6677" max="6677" width="11.5546875" style="10"/>
    <col min="6678" max="6678" width="1.44140625" style="10" customWidth="1"/>
    <col min="6679" max="6679" width="14.6640625" style="10" customWidth="1"/>
    <col min="6680" max="6681" width="1.44140625" style="10" customWidth="1"/>
    <col min="6682" max="6682" width="13.109375" style="10" customWidth="1"/>
    <col min="6683" max="6683" width="2.21875" style="10" customWidth="1"/>
    <col min="6684" max="6684" width="11.5546875" style="10"/>
    <col min="6685" max="6685" width="3" style="10" customWidth="1"/>
    <col min="6686" max="6686" width="13.109375" style="10" customWidth="1"/>
    <col min="6687" max="6687" width="2.21875" style="10" customWidth="1"/>
    <col min="6688" max="6688" width="11.5546875" style="10"/>
    <col min="6689" max="6689" width="3" style="10" customWidth="1"/>
    <col min="6690" max="6690" width="11.5546875" style="10"/>
    <col min="6691" max="6691" width="2.21875" style="10" customWidth="1"/>
    <col min="6692" max="6692" width="11.5546875" style="10"/>
    <col min="6693" max="6693" width="3" style="10" customWidth="1"/>
    <col min="6694" max="6694" width="13.109375" style="10" customWidth="1"/>
    <col min="6695" max="6695" width="3" style="10" customWidth="1"/>
    <col min="6696" max="6696" width="4.5546875" style="10" customWidth="1"/>
    <col min="6697" max="6697" width="13.77734375" style="10" customWidth="1"/>
    <col min="6698" max="6698" width="7.6640625" style="10" customWidth="1"/>
    <col min="6699" max="6699" width="1.44140625" style="10" customWidth="1"/>
    <col min="6700" max="6700" width="11.5546875" style="10"/>
    <col min="6701" max="6701" width="1.44140625" style="10" customWidth="1"/>
    <col min="6702" max="6702" width="11.5546875" style="10"/>
    <col min="6703" max="6703" width="1.44140625" style="10" customWidth="1"/>
    <col min="6704"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13.109375" style="10" customWidth="1"/>
    <col min="6918" max="6918" width="1.44140625" style="10" customWidth="1"/>
    <col min="6919" max="6919" width="11.5546875" style="10"/>
    <col min="6920" max="6920" width="1.44140625" style="10" customWidth="1"/>
    <col min="6921" max="6921" width="11.5546875" style="10"/>
    <col min="6922" max="6922" width="1.44140625" style="10" customWidth="1"/>
    <col min="6923" max="6923" width="13.109375" style="10" customWidth="1"/>
    <col min="6924" max="6924" width="1.44140625" style="10" customWidth="1"/>
    <col min="6925" max="6925" width="11.5546875" style="10"/>
    <col min="6926" max="6926" width="1.44140625" style="10" customWidth="1"/>
    <col min="6927" max="6927" width="11.5546875" style="10"/>
    <col min="6928" max="6928" width="1.44140625" style="10" customWidth="1"/>
    <col min="6929" max="6929" width="13.109375" style="10" customWidth="1"/>
    <col min="6930" max="6930" width="1.44140625" style="10" customWidth="1"/>
    <col min="6931" max="6931" width="11.5546875" style="10"/>
    <col min="6932" max="6932" width="1.44140625" style="10" customWidth="1"/>
    <col min="6933" max="6933" width="11.5546875" style="10"/>
    <col min="6934" max="6934" width="1.44140625" style="10" customWidth="1"/>
    <col min="6935" max="6935" width="14.6640625" style="10" customWidth="1"/>
    <col min="6936" max="6937" width="1.44140625" style="10" customWidth="1"/>
    <col min="6938" max="6938" width="13.109375" style="10" customWidth="1"/>
    <col min="6939" max="6939" width="2.21875" style="10" customWidth="1"/>
    <col min="6940" max="6940" width="11.5546875" style="10"/>
    <col min="6941" max="6941" width="3" style="10" customWidth="1"/>
    <col min="6942" max="6942" width="13.109375" style="10" customWidth="1"/>
    <col min="6943" max="6943" width="2.21875" style="10" customWidth="1"/>
    <col min="6944" max="6944" width="11.5546875" style="10"/>
    <col min="6945" max="6945" width="3" style="10" customWidth="1"/>
    <col min="6946" max="6946" width="11.5546875" style="10"/>
    <col min="6947" max="6947" width="2.21875" style="10" customWidth="1"/>
    <col min="6948" max="6948" width="11.5546875" style="10"/>
    <col min="6949" max="6949" width="3" style="10" customWidth="1"/>
    <col min="6950" max="6950" width="13.109375" style="10" customWidth="1"/>
    <col min="6951" max="6951" width="3" style="10" customWidth="1"/>
    <col min="6952" max="6952" width="4.5546875" style="10" customWidth="1"/>
    <col min="6953" max="6953" width="13.77734375" style="10" customWidth="1"/>
    <col min="6954" max="6954" width="7.6640625" style="10" customWidth="1"/>
    <col min="6955" max="6955" width="1.44140625" style="10" customWidth="1"/>
    <col min="6956" max="6956" width="11.5546875" style="10"/>
    <col min="6957" max="6957" width="1.44140625" style="10" customWidth="1"/>
    <col min="6958" max="6958" width="11.5546875" style="10"/>
    <col min="6959" max="6959" width="1.44140625" style="10" customWidth="1"/>
    <col min="6960"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13.109375" style="10" customWidth="1"/>
    <col min="7174" max="7174" width="1.44140625" style="10" customWidth="1"/>
    <col min="7175" max="7175" width="11.5546875" style="10"/>
    <col min="7176" max="7176" width="1.44140625" style="10" customWidth="1"/>
    <col min="7177" max="7177" width="11.5546875" style="10"/>
    <col min="7178" max="7178" width="1.44140625" style="10" customWidth="1"/>
    <col min="7179" max="7179" width="13.109375" style="10" customWidth="1"/>
    <col min="7180" max="7180" width="1.44140625" style="10" customWidth="1"/>
    <col min="7181" max="7181" width="11.5546875" style="10"/>
    <col min="7182" max="7182" width="1.44140625" style="10" customWidth="1"/>
    <col min="7183" max="7183" width="11.5546875" style="10"/>
    <col min="7184" max="7184" width="1.44140625" style="10" customWidth="1"/>
    <col min="7185" max="7185" width="13.109375" style="10" customWidth="1"/>
    <col min="7186" max="7186" width="1.44140625" style="10" customWidth="1"/>
    <col min="7187" max="7187" width="11.5546875" style="10"/>
    <col min="7188" max="7188" width="1.44140625" style="10" customWidth="1"/>
    <col min="7189" max="7189" width="11.5546875" style="10"/>
    <col min="7190" max="7190" width="1.44140625" style="10" customWidth="1"/>
    <col min="7191" max="7191" width="14.6640625" style="10" customWidth="1"/>
    <col min="7192" max="7193" width="1.44140625" style="10" customWidth="1"/>
    <col min="7194" max="7194" width="13.109375" style="10" customWidth="1"/>
    <col min="7195" max="7195" width="2.21875" style="10" customWidth="1"/>
    <col min="7196" max="7196" width="11.5546875" style="10"/>
    <col min="7197" max="7197" width="3" style="10" customWidth="1"/>
    <col min="7198" max="7198" width="13.109375" style="10" customWidth="1"/>
    <col min="7199" max="7199" width="2.21875" style="10" customWidth="1"/>
    <col min="7200" max="7200" width="11.5546875" style="10"/>
    <col min="7201" max="7201" width="3" style="10" customWidth="1"/>
    <col min="7202" max="7202" width="11.5546875" style="10"/>
    <col min="7203" max="7203" width="2.21875" style="10" customWidth="1"/>
    <col min="7204" max="7204" width="11.5546875" style="10"/>
    <col min="7205" max="7205" width="3" style="10" customWidth="1"/>
    <col min="7206" max="7206" width="13.109375" style="10" customWidth="1"/>
    <col min="7207" max="7207" width="3" style="10" customWidth="1"/>
    <col min="7208" max="7208" width="4.5546875" style="10" customWidth="1"/>
    <col min="7209" max="7209" width="13.77734375" style="10" customWidth="1"/>
    <col min="7210" max="7210" width="7.6640625" style="10" customWidth="1"/>
    <col min="7211" max="7211" width="1.44140625" style="10" customWidth="1"/>
    <col min="7212" max="7212" width="11.5546875" style="10"/>
    <col min="7213" max="7213" width="1.44140625" style="10" customWidth="1"/>
    <col min="7214" max="7214" width="11.5546875" style="10"/>
    <col min="7215" max="7215" width="1.44140625" style="10" customWidth="1"/>
    <col min="7216"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13.109375" style="10" customWidth="1"/>
    <col min="7430" max="7430" width="1.44140625" style="10" customWidth="1"/>
    <col min="7431" max="7431" width="11.5546875" style="10"/>
    <col min="7432" max="7432" width="1.44140625" style="10" customWidth="1"/>
    <col min="7433" max="7433" width="11.5546875" style="10"/>
    <col min="7434" max="7434" width="1.44140625" style="10" customWidth="1"/>
    <col min="7435" max="7435" width="13.109375" style="10" customWidth="1"/>
    <col min="7436" max="7436" width="1.44140625" style="10" customWidth="1"/>
    <col min="7437" max="7437" width="11.5546875" style="10"/>
    <col min="7438" max="7438" width="1.44140625" style="10" customWidth="1"/>
    <col min="7439" max="7439" width="11.5546875" style="10"/>
    <col min="7440" max="7440" width="1.44140625" style="10" customWidth="1"/>
    <col min="7441" max="7441" width="13.109375" style="10" customWidth="1"/>
    <col min="7442" max="7442" width="1.44140625" style="10" customWidth="1"/>
    <col min="7443" max="7443" width="11.5546875" style="10"/>
    <col min="7444" max="7444" width="1.44140625" style="10" customWidth="1"/>
    <col min="7445" max="7445" width="11.5546875" style="10"/>
    <col min="7446" max="7446" width="1.44140625" style="10" customWidth="1"/>
    <col min="7447" max="7447" width="14.6640625" style="10" customWidth="1"/>
    <col min="7448" max="7449" width="1.44140625" style="10" customWidth="1"/>
    <col min="7450" max="7450" width="13.109375" style="10" customWidth="1"/>
    <col min="7451" max="7451" width="2.21875" style="10" customWidth="1"/>
    <col min="7452" max="7452" width="11.5546875" style="10"/>
    <col min="7453" max="7453" width="3" style="10" customWidth="1"/>
    <col min="7454" max="7454" width="13.109375" style="10" customWidth="1"/>
    <col min="7455" max="7455" width="2.21875" style="10" customWidth="1"/>
    <col min="7456" max="7456" width="11.5546875" style="10"/>
    <col min="7457" max="7457" width="3" style="10" customWidth="1"/>
    <col min="7458" max="7458" width="11.5546875" style="10"/>
    <col min="7459" max="7459" width="2.21875" style="10" customWidth="1"/>
    <col min="7460" max="7460" width="11.5546875" style="10"/>
    <col min="7461" max="7461" width="3" style="10" customWidth="1"/>
    <col min="7462" max="7462" width="13.109375" style="10" customWidth="1"/>
    <col min="7463" max="7463" width="3" style="10" customWidth="1"/>
    <col min="7464" max="7464" width="4.5546875" style="10" customWidth="1"/>
    <col min="7465" max="7465" width="13.77734375" style="10" customWidth="1"/>
    <col min="7466" max="7466" width="7.6640625" style="10" customWidth="1"/>
    <col min="7467" max="7467" width="1.44140625" style="10" customWidth="1"/>
    <col min="7468" max="7468" width="11.5546875" style="10"/>
    <col min="7469" max="7469" width="1.44140625" style="10" customWidth="1"/>
    <col min="7470" max="7470" width="11.5546875" style="10"/>
    <col min="7471" max="7471" width="1.44140625" style="10" customWidth="1"/>
    <col min="7472"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13.109375" style="10" customWidth="1"/>
    <col min="7686" max="7686" width="1.44140625" style="10" customWidth="1"/>
    <col min="7687" max="7687" width="11.5546875" style="10"/>
    <col min="7688" max="7688" width="1.44140625" style="10" customWidth="1"/>
    <col min="7689" max="7689" width="11.5546875" style="10"/>
    <col min="7690" max="7690" width="1.44140625" style="10" customWidth="1"/>
    <col min="7691" max="7691" width="13.109375" style="10" customWidth="1"/>
    <col min="7692" max="7692" width="1.44140625" style="10" customWidth="1"/>
    <col min="7693" max="7693" width="11.5546875" style="10"/>
    <col min="7694" max="7694" width="1.44140625" style="10" customWidth="1"/>
    <col min="7695" max="7695" width="11.5546875" style="10"/>
    <col min="7696" max="7696" width="1.44140625" style="10" customWidth="1"/>
    <col min="7697" max="7697" width="13.109375" style="10" customWidth="1"/>
    <col min="7698" max="7698" width="1.44140625" style="10" customWidth="1"/>
    <col min="7699" max="7699" width="11.5546875" style="10"/>
    <col min="7700" max="7700" width="1.44140625" style="10" customWidth="1"/>
    <col min="7701" max="7701" width="11.5546875" style="10"/>
    <col min="7702" max="7702" width="1.44140625" style="10" customWidth="1"/>
    <col min="7703" max="7703" width="14.6640625" style="10" customWidth="1"/>
    <col min="7704" max="7705" width="1.44140625" style="10" customWidth="1"/>
    <col min="7706" max="7706" width="13.109375" style="10" customWidth="1"/>
    <col min="7707" max="7707" width="2.21875" style="10" customWidth="1"/>
    <col min="7708" max="7708" width="11.5546875" style="10"/>
    <col min="7709" max="7709" width="3" style="10" customWidth="1"/>
    <col min="7710" max="7710" width="13.109375" style="10" customWidth="1"/>
    <col min="7711" max="7711" width="2.21875" style="10" customWidth="1"/>
    <col min="7712" max="7712" width="11.5546875" style="10"/>
    <col min="7713" max="7713" width="3" style="10" customWidth="1"/>
    <col min="7714" max="7714" width="11.5546875" style="10"/>
    <col min="7715" max="7715" width="2.21875" style="10" customWidth="1"/>
    <col min="7716" max="7716" width="11.5546875" style="10"/>
    <col min="7717" max="7717" width="3" style="10" customWidth="1"/>
    <col min="7718" max="7718" width="13.109375" style="10" customWidth="1"/>
    <col min="7719" max="7719" width="3" style="10" customWidth="1"/>
    <col min="7720" max="7720" width="4.5546875" style="10" customWidth="1"/>
    <col min="7721" max="7721" width="13.77734375" style="10" customWidth="1"/>
    <col min="7722" max="7722" width="7.6640625" style="10" customWidth="1"/>
    <col min="7723" max="7723" width="1.44140625" style="10" customWidth="1"/>
    <col min="7724" max="7724" width="11.5546875" style="10"/>
    <col min="7725" max="7725" width="1.44140625" style="10" customWidth="1"/>
    <col min="7726" max="7726" width="11.5546875" style="10"/>
    <col min="7727" max="7727" width="1.44140625" style="10" customWidth="1"/>
    <col min="7728"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13.109375" style="10" customWidth="1"/>
    <col min="7942" max="7942" width="1.44140625" style="10" customWidth="1"/>
    <col min="7943" max="7943" width="11.5546875" style="10"/>
    <col min="7944" max="7944" width="1.44140625" style="10" customWidth="1"/>
    <col min="7945" max="7945" width="11.5546875" style="10"/>
    <col min="7946" max="7946" width="1.44140625" style="10" customWidth="1"/>
    <col min="7947" max="7947" width="13.109375" style="10" customWidth="1"/>
    <col min="7948" max="7948" width="1.44140625" style="10" customWidth="1"/>
    <col min="7949" max="7949" width="11.5546875" style="10"/>
    <col min="7950" max="7950" width="1.44140625" style="10" customWidth="1"/>
    <col min="7951" max="7951" width="11.5546875" style="10"/>
    <col min="7952" max="7952" width="1.44140625" style="10" customWidth="1"/>
    <col min="7953" max="7953" width="13.109375" style="10" customWidth="1"/>
    <col min="7954" max="7954" width="1.44140625" style="10" customWidth="1"/>
    <col min="7955" max="7955" width="11.5546875" style="10"/>
    <col min="7956" max="7956" width="1.44140625" style="10" customWidth="1"/>
    <col min="7957" max="7957" width="11.5546875" style="10"/>
    <col min="7958" max="7958" width="1.44140625" style="10" customWidth="1"/>
    <col min="7959" max="7959" width="14.6640625" style="10" customWidth="1"/>
    <col min="7960" max="7961" width="1.44140625" style="10" customWidth="1"/>
    <col min="7962" max="7962" width="13.109375" style="10" customWidth="1"/>
    <col min="7963" max="7963" width="2.21875" style="10" customWidth="1"/>
    <col min="7964" max="7964" width="11.5546875" style="10"/>
    <col min="7965" max="7965" width="3" style="10" customWidth="1"/>
    <col min="7966" max="7966" width="13.109375" style="10" customWidth="1"/>
    <col min="7967" max="7967" width="2.21875" style="10" customWidth="1"/>
    <col min="7968" max="7968" width="11.5546875" style="10"/>
    <col min="7969" max="7969" width="3" style="10" customWidth="1"/>
    <col min="7970" max="7970" width="11.5546875" style="10"/>
    <col min="7971" max="7971" width="2.21875" style="10" customWidth="1"/>
    <col min="7972" max="7972" width="11.5546875" style="10"/>
    <col min="7973" max="7973" width="3" style="10" customWidth="1"/>
    <col min="7974" max="7974" width="13.109375" style="10" customWidth="1"/>
    <col min="7975" max="7975" width="3" style="10" customWidth="1"/>
    <col min="7976" max="7976" width="4.5546875" style="10" customWidth="1"/>
    <col min="7977" max="7977" width="13.77734375" style="10" customWidth="1"/>
    <col min="7978" max="7978" width="7.6640625" style="10" customWidth="1"/>
    <col min="7979" max="7979" width="1.44140625" style="10" customWidth="1"/>
    <col min="7980" max="7980" width="11.5546875" style="10"/>
    <col min="7981" max="7981" width="1.44140625" style="10" customWidth="1"/>
    <col min="7982" max="7982" width="11.5546875" style="10"/>
    <col min="7983" max="7983" width="1.44140625" style="10" customWidth="1"/>
    <col min="7984"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13.109375" style="10" customWidth="1"/>
    <col min="8198" max="8198" width="1.44140625" style="10" customWidth="1"/>
    <col min="8199" max="8199" width="11.5546875" style="10"/>
    <col min="8200" max="8200" width="1.44140625" style="10" customWidth="1"/>
    <col min="8201" max="8201" width="11.5546875" style="10"/>
    <col min="8202" max="8202" width="1.44140625" style="10" customWidth="1"/>
    <col min="8203" max="8203" width="13.109375" style="10" customWidth="1"/>
    <col min="8204" max="8204" width="1.44140625" style="10" customWidth="1"/>
    <col min="8205" max="8205" width="11.5546875" style="10"/>
    <col min="8206" max="8206" width="1.44140625" style="10" customWidth="1"/>
    <col min="8207" max="8207" width="11.5546875" style="10"/>
    <col min="8208" max="8208" width="1.44140625" style="10" customWidth="1"/>
    <col min="8209" max="8209" width="13.109375" style="10" customWidth="1"/>
    <col min="8210" max="8210" width="1.44140625" style="10" customWidth="1"/>
    <col min="8211" max="8211" width="11.5546875" style="10"/>
    <col min="8212" max="8212" width="1.44140625" style="10" customWidth="1"/>
    <col min="8213" max="8213" width="11.5546875" style="10"/>
    <col min="8214" max="8214" width="1.44140625" style="10" customWidth="1"/>
    <col min="8215" max="8215" width="14.6640625" style="10" customWidth="1"/>
    <col min="8216" max="8217" width="1.44140625" style="10" customWidth="1"/>
    <col min="8218" max="8218" width="13.109375" style="10" customWidth="1"/>
    <col min="8219" max="8219" width="2.21875" style="10" customWidth="1"/>
    <col min="8220" max="8220" width="11.5546875" style="10"/>
    <col min="8221" max="8221" width="3" style="10" customWidth="1"/>
    <col min="8222" max="8222" width="13.109375" style="10" customWidth="1"/>
    <col min="8223" max="8223" width="2.21875" style="10" customWidth="1"/>
    <col min="8224" max="8224" width="11.5546875" style="10"/>
    <col min="8225" max="8225" width="3" style="10" customWidth="1"/>
    <col min="8226" max="8226" width="11.5546875" style="10"/>
    <col min="8227" max="8227" width="2.21875" style="10" customWidth="1"/>
    <col min="8228" max="8228" width="11.5546875" style="10"/>
    <col min="8229" max="8229" width="3" style="10" customWidth="1"/>
    <col min="8230" max="8230" width="13.109375" style="10" customWidth="1"/>
    <col min="8231" max="8231" width="3" style="10" customWidth="1"/>
    <col min="8232" max="8232" width="4.5546875" style="10" customWidth="1"/>
    <col min="8233" max="8233" width="13.77734375" style="10" customWidth="1"/>
    <col min="8234" max="8234" width="7.6640625" style="10" customWidth="1"/>
    <col min="8235" max="8235" width="1.44140625" style="10" customWidth="1"/>
    <col min="8236" max="8236" width="11.5546875" style="10"/>
    <col min="8237" max="8237" width="1.44140625" style="10" customWidth="1"/>
    <col min="8238" max="8238" width="11.5546875" style="10"/>
    <col min="8239" max="8239" width="1.44140625" style="10" customWidth="1"/>
    <col min="8240"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13.109375" style="10" customWidth="1"/>
    <col min="8454" max="8454" width="1.44140625" style="10" customWidth="1"/>
    <col min="8455" max="8455" width="11.5546875" style="10"/>
    <col min="8456" max="8456" width="1.44140625" style="10" customWidth="1"/>
    <col min="8457" max="8457" width="11.5546875" style="10"/>
    <col min="8458" max="8458" width="1.44140625" style="10" customWidth="1"/>
    <col min="8459" max="8459" width="13.109375" style="10" customWidth="1"/>
    <col min="8460" max="8460" width="1.44140625" style="10" customWidth="1"/>
    <col min="8461" max="8461" width="11.5546875" style="10"/>
    <col min="8462" max="8462" width="1.44140625" style="10" customWidth="1"/>
    <col min="8463" max="8463" width="11.5546875" style="10"/>
    <col min="8464" max="8464" width="1.44140625" style="10" customWidth="1"/>
    <col min="8465" max="8465" width="13.109375" style="10" customWidth="1"/>
    <col min="8466" max="8466" width="1.44140625" style="10" customWidth="1"/>
    <col min="8467" max="8467" width="11.5546875" style="10"/>
    <col min="8468" max="8468" width="1.44140625" style="10" customWidth="1"/>
    <col min="8469" max="8469" width="11.5546875" style="10"/>
    <col min="8470" max="8470" width="1.44140625" style="10" customWidth="1"/>
    <col min="8471" max="8471" width="14.6640625" style="10" customWidth="1"/>
    <col min="8472" max="8473" width="1.44140625" style="10" customWidth="1"/>
    <col min="8474" max="8474" width="13.109375" style="10" customWidth="1"/>
    <col min="8475" max="8475" width="2.21875" style="10" customWidth="1"/>
    <col min="8476" max="8476" width="11.5546875" style="10"/>
    <col min="8477" max="8477" width="3" style="10" customWidth="1"/>
    <col min="8478" max="8478" width="13.109375" style="10" customWidth="1"/>
    <col min="8479" max="8479" width="2.21875" style="10" customWidth="1"/>
    <col min="8480" max="8480" width="11.5546875" style="10"/>
    <col min="8481" max="8481" width="3" style="10" customWidth="1"/>
    <col min="8482" max="8482" width="11.5546875" style="10"/>
    <col min="8483" max="8483" width="2.21875" style="10" customWidth="1"/>
    <col min="8484" max="8484" width="11.5546875" style="10"/>
    <col min="8485" max="8485" width="3" style="10" customWidth="1"/>
    <col min="8486" max="8486" width="13.109375" style="10" customWidth="1"/>
    <col min="8487" max="8487" width="3" style="10" customWidth="1"/>
    <col min="8488" max="8488" width="4.5546875" style="10" customWidth="1"/>
    <col min="8489" max="8489" width="13.77734375" style="10" customWidth="1"/>
    <col min="8490" max="8490" width="7.6640625" style="10" customWidth="1"/>
    <col min="8491" max="8491" width="1.44140625" style="10" customWidth="1"/>
    <col min="8492" max="8492" width="11.5546875" style="10"/>
    <col min="8493" max="8493" width="1.44140625" style="10" customWidth="1"/>
    <col min="8494" max="8494" width="11.5546875" style="10"/>
    <col min="8495" max="8495" width="1.44140625" style="10" customWidth="1"/>
    <col min="8496"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13.109375" style="10" customWidth="1"/>
    <col min="8710" max="8710" width="1.44140625" style="10" customWidth="1"/>
    <col min="8711" max="8711" width="11.5546875" style="10"/>
    <col min="8712" max="8712" width="1.44140625" style="10" customWidth="1"/>
    <col min="8713" max="8713" width="11.5546875" style="10"/>
    <col min="8714" max="8714" width="1.44140625" style="10" customWidth="1"/>
    <col min="8715" max="8715" width="13.109375" style="10" customWidth="1"/>
    <col min="8716" max="8716" width="1.44140625" style="10" customWidth="1"/>
    <col min="8717" max="8717" width="11.5546875" style="10"/>
    <col min="8718" max="8718" width="1.44140625" style="10" customWidth="1"/>
    <col min="8719" max="8719" width="11.5546875" style="10"/>
    <col min="8720" max="8720" width="1.44140625" style="10" customWidth="1"/>
    <col min="8721" max="8721" width="13.109375" style="10" customWidth="1"/>
    <col min="8722" max="8722" width="1.44140625" style="10" customWidth="1"/>
    <col min="8723" max="8723" width="11.5546875" style="10"/>
    <col min="8724" max="8724" width="1.44140625" style="10" customWidth="1"/>
    <col min="8725" max="8725" width="11.5546875" style="10"/>
    <col min="8726" max="8726" width="1.44140625" style="10" customWidth="1"/>
    <col min="8727" max="8727" width="14.6640625" style="10" customWidth="1"/>
    <col min="8728" max="8729" width="1.44140625" style="10" customWidth="1"/>
    <col min="8730" max="8730" width="13.109375" style="10" customWidth="1"/>
    <col min="8731" max="8731" width="2.21875" style="10" customWidth="1"/>
    <col min="8732" max="8732" width="11.5546875" style="10"/>
    <col min="8733" max="8733" width="3" style="10" customWidth="1"/>
    <col min="8734" max="8734" width="13.109375" style="10" customWidth="1"/>
    <col min="8735" max="8735" width="2.21875" style="10" customWidth="1"/>
    <col min="8736" max="8736" width="11.5546875" style="10"/>
    <col min="8737" max="8737" width="3" style="10" customWidth="1"/>
    <col min="8738" max="8738" width="11.5546875" style="10"/>
    <col min="8739" max="8739" width="2.21875" style="10" customWidth="1"/>
    <col min="8740" max="8740" width="11.5546875" style="10"/>
    <col min="8741" max="8741" width="3" style="10" customWidth="1"/>
    <col min="8742" max="8742" width="13.109375" style="10" customWidth="1"/>
    <col min="8743" max="8743" width="3" style="10" customWidth="1"/>
    <col min="8744" max="8744" width="4.5546875" style="10" customWidth="1"/>
    <col min="8745" max="8745" width="13.77734375" style="10" customWidth="1"/>
    <col min="8746" max="8746" width="7.6640625" style="10" customWidth="1"/>
    <col min="8747" max="8747" width="1.44140625" style="10" customWidth="1"/>
    <col min="8748" max="8748" width="11.5546875" style="10"/>
    <col min="8749" max="8749" width="1.44140625" style="10" customWidth="1"/>
    <col min="8750" max="8750" width="11.5546875" style="10"/>
    <col min="8751" max="8751" width="1.44140625" style="10" customWidth="1"/>
    <col min="8752"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13.109375" style="10" customWidth="1"/>
    <col min="8966" max="8966" width="1.44140625" style="10" customWidth="1"/>
    <col min="8967" max="8967" width="11.5546875" style="10"/>
    <col min="8968" max="8968" width="1.44140625" style="10" customWidth="1"/>
    <col min="8969" max="8969" width="11.5546875" style="10"/>
    <col min="8970" max="8970" width="1.44140625" style="10" customWidth="1"/>
    <col min="8971" max="8971" width="13.109375" style="10" customWidth="1"/>
    <col min="8972" max="8972" width="1.44140625" style="10" customWidth="1"/>
    <col min="8973" max="8973" width="11.5546875" style="10"/>
    <col min="8974" max="8974" width="1.44140625" style="10" customWidth="1"/>
    <col min="8975" max="8975" width="11.5546875" style="10"/>
    <col min="8976" max="8976" width="1.44140625" style="10" customWidth="1"/>
    <col min="8977" max="8977" width="13.109375" style="10" customWidth="1"/>
    <col min="8978" max="8978" width="1.44140625" style="10" customWidth="1"/>
    <col min="8979" max="8979" width="11.5546875" style="10"/>
    <col min="8980" max="8980" width="1.44140625" style="10" customWidth="1"/>
    <col min="8981" max="8981" width="11.5546875" style="10"/>
    <col min="8982" max="8982" width="1.44140625" style="10" customWidth="1"/>
    <col min="8983" max="8983" width="14.6640625" style="10" customWidth="1"/>
    <col min="8984" max="8985" width="1.44140625" style="10" customWidth="1"/>
    <col min="8986" max="8986" width="13.109375" style="10" customWidth="1"/>
    <col min="8987" max="8987" width="2.21875" style="10" customWidth="1"/>
    <col min="8988" max="8988" width="11.5546875" style="10"/>
    <col min="8989" max="8989" width="3" style="10" customWidth="1"/>
    <col min="8990" max="8990" width="13.109375" style="10" customWidth="1"/>
    <col min="8991" max="8991" width="2.21875" style="10" customWidth="1"/>
    <col min="8992" max="8992" width="11.5546875" style="10"/>
    <col min="8993" max="8993" width="3" style="10" customWidth="1"/>
    <col min="8994" max="8994" width="11.5546875" style="10"/>
    <col min="8995" max="8995" width="2.21875" style="10" customWidth="1"/>
    <col min="8996" max="8996" width="11.5546875" style="10"/>
    <col min="8997" max="8997" width="3" style="10" customWidth="1"/>
    <col min="8998" max="8998" width="13.109375" style="10" customWidth="1"/>
    <col min="8999" max="8999" width="3" style="10" customWidth="1"/>
    <col min="9000" max="9000" width="4.5546875" style="10" customWidth="1"/>
    <col min="9001" max="9001" width="13.77734375" style="10" customWidth="1"/>
    <col min="9002" max="9002" width="7.6640625" style="10" customWidth="1"/>
    <col min="9003" max="9003" width="1.44140625" style="10" customWidth="1"/>
    <col min="9004" max="9004" width="11.5546875" style="10"/>
    <col min="9005" max="9005" width="1.44140625" style="10" customWidth="1"/>
    <col min="9006" max="9006" width="11.5546875" style="10"/>
    <col min="9007" max="9007" width="1.44140625" style="10" customWidth="1"/>
    <col min="9008"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13.109375" style="10" customWidth="1"/>
    <col min="9222" max="9222" width="1.44140625" style="10" customWidth="1"/>
    <col min="9223" max="9223" width="11.5546875" style="10"/>
    <col min="9224" max="9224" width="1.44140625" style="10" customWidth="1"/>
    <col min="9225" max="9225" width="11.5546875" style="10"/>
    <col min="9226" max="9226" width="1.44140625" style="10" customWidth="1"/>
    <col min="9227" max="9227" width="13.109375" style="10" customWidth="1"/>
    <col min="9228" max="9228" width="1.44140625" style="10" customWidth="1"/>
    <col min="9229" max="9229" width="11.5546875" style="10"/>
    <col min="9230" max="9230" width="1.44140625" style="10" customWidth="1"/>
    <col min="9231" max="9231" width="11.5546875" style="10"/>
    <col min="9232" max="9232" width="1.44140625" style="10" customWidth="1"/>
    <col min="9233" max="9233" width="13.109375" style="10" customWidth="1"/>
    <col min="9234" max="9234" width="1.44140625" style="10" customWidth="1"/>
    <col min="9235" max="9235" width="11.5546875" style="10"/>
    <col min="9236" max="9236" width="1.44140625" style="10" customWidth="1"/>
    <col min="9237" max="9237" width="11.5546875" style="10"/>
    <col min="9238" max="9238" width="1.44140625" style="10" customWidth="1"/>
    <col min="9239" max="9239" width="14.6640625" style="10" customWidth="1"/>
    <col min="9240" max="9241" width="1.44140625" style="10" customWidth="1"/>
    <col min="9242" max="9242" width="13.109375" style="10" customWidth="1"/>
    <col min="9243" max="9243" width="2.21875" style="10" customWidth="1"/>
    <col min="9244" max="9244" width="11.5546875" style="10"/>
    <col min="9245" max="9245" width="3" style="10" customWidth="1"/>
    <col min="9246" max="9246" width="13.109375" style="10" customWidth="1"/>
    <col min="9247" max="9247" width="2.21875" style="10" customWidth="1"/>
    <col min="9248" max="9248" width="11.5546875" style="10"/>
    <col min="9249" max="9249" width="3" style="10" customWidth="1"/>
    <col min="9250" max="9250" width="11.5546875" style="10"/>
    <col min="9251" max="9251" width="2.21875" style="10" customWidth="1"/>
    <col min="9252" max="9252" width="11.5546875" style="10"/>
    <col min="9253" max="9253" width="3" style="10" customWidth="1"/>
    <col min="9254" max="9254" width="13.109375" style="10" customWidth="1"/>
    <col min="9255" max="9255" width="3" style="10" customWidth="1"/>
    <col min="9256" max="9256" width="4.5546875" style="10" customWidth="1"/>
    <col min="9257" max="9257" width="13.77734375" style="10" customWidth="1"/>
    <col min="9258" max="9258" width="7.6640625" style="10" customWidth="1"/>
    <col min="9259" max="9259" width="1.44140625" style="10" customWidth="1"/>
    <col min="9260" max="9260" width="11.5546875" style="10"/>
    <col min="9261" max="9261" width="1.44140625" style="10" customWidth="1"/>
    <col min="9262" max="9262" width="11.5546875" style="10"/>
    <col min="9263" max="9263" width="1.44140625" style="10" customWidth="1"/>
    <col min="9264"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13.109375" style="10" customWidth="1"/>
    <col min="9478" max="9478" width="1.44140625" style="10" customWidth="1"/>
    <col min="9479" max="9479" width="11.5546875" style="10"/>
    <col min="9480" max="9480" width="1.44140625" style="10" customWidth="1"/>
    <col min="9481" max="9481" width="11.5546875" style="10"/>
    <col min="9482" max="9482" width="1.44140625" style="10" customWidth="1"/>
    <col min="9483" max="9483" width="13.109375" style="10" customWidth="1"/>
    <col min="9484" max="9484" width="1.44140625" style="10" customWidth="1"/>
    <col min="9485" max="9485" width="11.5546875" style="10"/>
    <col min="9486" max="9486" width="1.44140625" style="10" customWidth="1"/>
    <col min="9487" max="9487" width="11.5546875" style="10"/>
    <col min="9488" max="9488" width="1.44140625" style="10" customWidth="1"/>
    <col min="9489" max="9489" width="13.109375" style="10" customWidth="1"/>
    <col min="9490" max="9490" width="1.44140625" style="10" customWidth="1"/>
    <col min="9491" max="9491" width="11.5546875" style="10"/>
    <col min="9492" max="9492" width="1.44140625" style="10" customWidth="1"/>
    <col min="9493" max="9493" width="11.5546875" style="10"/>
    <col min="9494" max="9494" width="1.44140625" style="10" customWidth="1"/>
    <col min="9495" max="9495" width="14.6640625" style="10" customWidth="1"/>
    <col min="9496" max="9497" width="1.44140625" style="10" customWidth="1"/>
    <col min="9498" max="9498" width="13.109375" style="10" customWidth="1"/>
    <col min="9499" max="9499" width="2.21875" style="10" customWidth="1"/>
    <col min="9500" max="9500" width="11.5546875" style="10"/>
    <col min="9501" max="9501" width="3" style="10" customWidth="1"/>
    <col min="9502" max="9502" width="13.109375" style="10" customWidth="1"/>
    <col min="9503" max="9503" width="2.21875" style="10" customWidth="1"/>
    <col min="9504" max="9504" width="11.5546875" style="10"/>
    <col min="9505" max="9505" width="3" style="10" customWidth="1"/>
    <col min="9506" max="9506" width="11.5546875" style="10"/>
    <col min="9507" max="9507" width="2.21875" style="10" customWidth="1"/>
    <col min="9508" max="9508" width="11.5546875" style="10"/>
    <col min="9509" max="9509" width="3" style="10" customWidth="1"/>
    <col min="9510" max="9510" width="13.109375" style="10" customWidth="1"/>
    <col min="9511" max="9511" width="3" style="10" customWidth="1"/>
    <col min="9512" max="9512" width="4.5546875" style="10" customWidth="1"/>
    <col min="9513" max="9513" width="13.77734375" style="10" customWidth="1"/>
    <col min="9514" max="9514" width="7.6640625" style="10" customWidth="1"/>
    <col min="9515" max="9515" width="1.44140625" style="10" customWidth="1"/>
    <col min="9516" max="9516" width="11.5546875" style="10"/>
    <col min="9517" max="9517" width="1.44140625" style="10" customWidth="1"/>
    <col min="9518" max="9518" width="11.5546875" style="10"/>
    <col min="9519" max="9519" width="1.44140625" style="10" customWidth="1"/>
    <col min="9520"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13.109375" style="10" customWidth="1"/>
    <col min="9734" max="9734" width="1.44140625" style="10" customWidth="1"/>
    <col min="9735" max="9735" width="11.5546875" style="10"/>
    <col min="9736" max="9736" width="1.44140625" style="10" customWidth="1"/>
    <col min="9737" max="9737" width="11.5546875" style="10"/>
    <col min="9738" max="9738" width="1.44140625" style="10" customWidth="1"/>
    <col min="9739" max="9739" width="13.109375" style="10" customWidth="1"/>
    <col min="9740" max="9740" width="1.44140625" style="10" customWidth="1"/>
    <col min="9741" max="9741" width="11.5546875" style="10"/>
    <col min="9742" max="9742" width="1.44140625" style="10" customWidth="1"/>
    <col min="9743" max="9743" width="11.5546875" style="10"/>
    <col min="9744" max="9744" width="1.44140625" style="10" customWidth="1"/>
    <col min="9745" max="9745" width="13.109375" style="10" customWidth="1"/>
    <col min="9746" max="9746" width="1.44140625" style="10" customWidth="1"/>
    <col min="9747" max="9747" width="11.5546875" style="10"/>
    <col min="9748" max="9748" width="1.44140625" style="10" customWidth="1"/>
    <col min="9749" max="9749" width="11.5546875" style="10"/>
    <col min="9750" max="9750" width="1.44140625" style="10" customWidth="1"/>
    <col min="9751" max="9751" width="14.6640625" style="10" customWidth="1"/>
    <col min="9752" max="9753" width="1.44140625" style="10" customWidth="1"/>
    <col min="9754" max="9754" width="13.109375" style="10" customWidth="1"/>
    <col min="9755" max="9755" width="2.21875" style="10" customWidth="1"/>
    <col min="9756" max="9756" width="11.5546875" style="10"/>
    <col min="9757" max="9757" width="3" style="10" customWidth="1"/>
    <col min="9758" max="9758" width="13.109375" style="10" customWidth="1"/>
    <col min="9759" max="9759" width="2.21875" style="10" customWidth="1"/>
    <col min="9760" max="9760" width="11.5546875" style="10"/>
    <col min="9761" max="9761" width="3" style="10" customWidth="1"/>
    <col min="9762" max="9762" width="11.5546875" style="10"/>
    <col min="9763" max="9763" width="2.21875" style="10" customWidth="1"/>
    <col min="9764" max="9764" width="11.5546875" style="10"/>
    <col min="9765" max="9765" width="3" style="10" customWidth="1"/>
    <col min="9766" max="9766" width="13.109375" style="10" customWidth="1"/>
    <col min="9767" max="9767" width="3" style="10" customWidth="1"/>
    <col min="9768" max="9768" width="4.5546875" style="10" customWidth="1"/>
    <col min="9769" max="9769" width="13.77734375" style="10" customWidth="1"/>
    <col min="9770" max="9770" width="7.6640625" style="10" customWidth="1"/>
    <col min="9771" max="9771" width="1.44140625" style="10" customWidth="1"/>
    <col min="9772" max="9772" width="11.5546875" style="10"/>
    <col min="9773" max="9773" width="1.44140625" style="10" customWidth="1"/>
    <col min="9774" max="9774" width="11.5546875" style="10"/>
    <col min="9775" max="9775" width="1.44140625" style="10" customWidth="1"/>
    <col min="9776"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13.109375" style="10" customWidth="1"/>
    <col min="9990" max="9990" width="1.44140625" style="10" customWidth="1"/>
    <col min="9991" max="9991" width="11.5546875" style="10"/>
    <col min="9992" max="9992" width="1.44140625" style="10" customWidth="1"/>
    <col min="9993" max="9993" width="11.5546875" style="10"/>
    <col min="9994" max="9994" width="1.44140625" style="10" customWidth="1"/>
    <col min="9995" max="9995" width="13.109375" style="10" customWidth="1"/>
    <col min="9996" max="9996" width="1.44140625" style="10" customWidth="1"/>
    <col min="9997" max="9997" width="11.5546875" style="10"/>
    <col min="9998" max="9998" width="1.44140625" style="10" customWidth="1"/>
    <col min="9999" max="9999" width="11.5546875" style="10"/>
    <col min="10000" max="10000" width="1.44140625" style="10" customWidth="1"/>
    <col min="10001" max="10001" width="13.109375" style="10" customWidth="1"/>
    <col min="10002" max="10002" width="1.44140625" style="10" customWidth="1"/>
    <col min="10003" max="10003" width="11.5546875" style="10"/>
    <col min="10004" max="10004" width="1.44140625" style="10" customWidth="1"/>
    <col min="10005" max="10005" width="11.5546875" style="10"/>
    <col min="10006" max="10006" width="1.44140625" style="10" customWidth="1"/>
    <col min="10007" max="10007" width="14.6640625" style="10" customWidth="1"/>
    <col min="10008" max="10009" width="1.44140625" style="10" customWidth="1"/>
    <col min="10010" max="10010" width="13.109375" style="10" customWidth="1"/>
    <col min="10011" max="10011" width="2.21875" style="10" customWidth="1"/>
    <col min="10012" max="10012" width="11.5546875" style="10"/>
    <col min="10013" max="10013" width="3" style="10" customWidth="1"/>
    <col min="10014" max="10014" width="13.109375" style="10" customWidth="1"/>
    <col min="10015" max="10015" width="2.21875" style="10" customWidth="1"/>
    <col min="10016" max="10016" width="11.5546875" style="10"/>
    <col min="10017" max="10017" width="3" style="10" customWidth="1"/>
    <col min="10018" max="10018" width="11.5546875" style="10"/>
    <col min="10019" max="10019" width="2.21875" style="10" customWidth="1"/>
    <col min="10020" max="10020" width="11.5546875" style="10"/>
    <col min="10021" max="10021" width="3" style="10" customWidth="1"/>
    <col min="10022" max="10022" width="13.109375" style="10" customWidth="1"/>
    <col min="10023" max="10023" width="3" style="10" customWidth="1"/>
    <col min="10024" max="10024" width="4.5546875" style="10" customWidth="1"/>
    <col min="10025" max="10025" width="13.77734375" style="10" customWidth="1"/>
    <col min="10026" max="10026" width="7.6640625" style="10" customWidth="1"/>
    <col min="10027" max="10027" width="1.44140625" style="10" customWidth="1"/>
    <col min="10028" max="10028" width="11.5546875" style="10"/>
    <col min="10029" max="10029" width="1.44140625" style="10" customWidth="1"/>
    <col min="10030" max="10030" width="11.5546875" style="10"/>
    <col min="10031" max="10031" width="1.44140625" style="10" customWidth="1"/>
    <col min="10032"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13.109375" style="10" customWidth="1"/>
    <col min="10246" max="10246" width="1.44140625" style="10" customWidth="1"/>
    <col min="10247" max="10247" width="11.5546875" style="10"/>
    <col min="10248" max="10248" width="1.44140625" style="10" customWidth="1"/>
    <col min="10249" max="10249" width="11.5546875" style="10"/>
    <col min="10250" max="10250" width="1.44140625" style="10" customWidth="1"/>
    <col min="10251" max="10251" width="13.109375" style="10" customWidth="1"/>
    <col min="10252" max="10252" width="1.44140625" style="10" customWidth="1"/>
    <col min="10253" max="10253" width="11.5546875" style="10"/>
    <col min="10254" max="10254" width="1.44140625" style="10" customWidth="1"/>
    <col min="10255" max="10255" width="11.5546875" style="10"/>
    <col min="10256" max="10256" width="1.44140625" style="10" customWidth="1"/>
    <col min="10257" max="10257" width="13.109375" style="10" customWidth="1"/>
    <col min="10258" max="10258" width="1.44140625" style="10" customWidth="1"/>
    <col min="10259" max="10259" width="11.5546875" style="10"/>
    <col min="10260" max="10260" width="1.44140625" style="10" customWidth="1"/>
    <col min="10261" max="10261" width="11.5546875" style="10"/>
    <col min="10262" max="10262" width="1.44140625" style="10" customWidth="1"/>
    <col min="10263" max="10263" width="14.6640625" style="10" customWidth="1"/>
    <col min="10264" max="10265" width="1.44140625" style="10" customWidth="1"/>
    <col min="10266" max="10266" width="13.109375" style="10" customWidth="1"/>
    <col min="10267" max="10267" width="2.21875" style="10" customWidth="1"/>
    <col min="10268" max="10268" width="11.5546875" style="10"/>
    <col min="10269" max="10269" width="3" style="10" customWidth="1"/>
    <col min="10270" max="10270" width="13.109375" style="10" customWidth="1"/>
    <col min="10271" max="10271" width="2.21875" style="10" customWidth="1"/>
    <col min="10272" max="10272" width="11.5546875" style="10"/>
    <col min="10273" max="10273" width="3" style="10" customWidth="1"/>
    <col min="10274" max="10274" width="11.5546875" style="10"/>
    <col min="10275" max="10275" width="2.21875" style="10" customWidth="1"/>
    <col min="10276" max="10276" width="11.5546875" style="10"/>
    <col min="10277" max="10277" width="3" style="10" customWidth="1"/>
    <col min="10278" max="10278" width="13.109375" style="10" customWidth="1"/>
    <col min="10279" max="10279" width="3" style="10" customWidth="1"/>
    <col min="10280" max="10280" width="4.5546875" style="10" customWidth="1"/>
    <col min="10281" max="10281" width="13.77734375" style="10" customWidth="1"/>
    <col min="10282" max="10282" width="7.6640625" style="10" customWidth="1"/>
    <col min="10283" max="10283" width="1.44140625" style="10" customWidth="1"/>
    <col min="10284" max="10284" width="11.5546875" style="10"/>
    <col min="10285" max="10285" width="1.44140625" style="10" customWidth="1"/>
    <col min="10286" max="10286" width="11.5546875" style="10"/>
    <col min="10287" max="10287" width="1.44140625" style="10" customWidth="1"/>
    <col min="10288"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13.109375" style="10" customWidth="1"/>
    <col min="10502" max="10502" width="1.44140625" style="10" customWidth="1"/>
    <col min="10503" max="10503" width="11.5546875" style="10"/>
    <col min="10504" max="10504" width="1.44140625" style="10" customWidth="1"/>
    <col min="10505" max="10505" width="11.5546875" style="10"/>
    <col min="10506" max="10506" width="1.44140625" style="10" customWidth="1"/>
    <col min="10507" max="10507" width="13.109375" style="10" customWidth="1"/>
    <col min="10508" max="10508" width="1.44140625" style="10" customWidth="1"/>
    <col min="10509" max="10509" width="11.5546875" style="10"/>
    <col min="10510" max="10510" width="1.44140625" style="10" customWidth="1"/>
    <col min="10511" max="10511" width="11.5546875" style="10"/>
    <col min="10512" max="10512" width="1.44140625" style="10" customWidth="1"/>
    <col min="10513" max="10513" width="13.109375" style="10" customWidth="1"/>
    <col min="10514" max="10514" width="1.44140625" style="10" customWidth="1"/>
    <col min="10515" max="10515" width="11.5546875" style="10"/>
    <col min="10516" max="10516" width="1.44140625" style="10" customWidth="1"/>
    <col min="10517" max="10517" width="11.5546875" style="10"/>
    <col min="10518" max="10518" width="1.44140625" style="10" customWidth="1"/>
    <col min="10519" max="10519" width="14.6640625" style="10" customWidth="1"/>
    <col min="10520" max="10521" width="1.44140625" style="10" customWidth="1"/>
    <col min="10522" max="10522" width="13.109375" style="10" customWidth="1"/>
    <col min="10523" max="10523" width="2.21875" style="10" customWidth="1"/>
    <col min="10524" max="10524" width="11.5546875" style="10"/>
    <col min="10525" max="10525" width="3" style="10" customWidth="1"/>
    <col min="10526" max="10526" width="13.109375" style="10" customWidth="1"/>
    <col min="10527" max="10527" width="2.21875" style="10" customWidth="1"/>
    <col min="10528" max="10528" width="11.5546875" style="10"/>
    <col min="10529" max="10529" width="3" style="10" customWidth="1"/>
    <col min="10530" max="10530" width="11.5546875" style="10"/>
    <col min="10531" max="10531" width="2.21875" style="10" customWidth="1"/>
    <col min="10532" max="10532" width="11.5546875" style="10"/>
    <col min="10533" max="10533" width="3" style="10" customWidth="1"/>
    <col min="10534" max="10534" width="13.109375" style="10" customWidth="1"/>
    <col min="10535" max="10535" width="3" style="10" customWidth="1"/>
    <col min="10536" max="10536" width="4.5546875" style="10" customWidth="1"/>
    <col min="10537" max="10537" width="13.77734375" style="10" customWidth="1"/>
    <col min="10538" max="10538" width="7.6640625" style="10" customWidth="1"/>
    <col min="10539" max="10539" width="1.44140625" style="10" customWidth="1"/>
    <col min="10540" max="10540" width="11.5546875" style="10"/>
    <col min="10541" max="10541" width="1.44140625" style="10" customWidth="1"/>
    <col min="10542" max="10542" width="11.5546875" style="10"/>
    <col min="10543" max="10543" width="1.44140625" style="10" customWidth="1"/>
    <col min="10544"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13.109375" style="10" customWidth="1"/>
    <col min="10758" max="10758" width="1.44140625" style="10" customWidth="1"/>
    <col min="10759" max="10759" width="11.5546875" style="10"/>
    <col min="10760" max="10760" width="1.44140625" style="10" customWidth="1"/>
    <col min="10761" max="10761" width="11.5546875" style="10"/>
    <col min="10762" max="10762" width="1.44140625" style="10" customWidth="1"/>
    <col min="10763" max="10763" width="13.109375" style="10" customWidth="1"/>
    <col min="10764" max="10764" width="1.44140625" style="10" customWidth="1"/>
    <col min="10765" max="10765" width="11.5546875" style="10"/>
    <col min="10766" max="10766" width="1.44140625" style="10" customWidth="1"/>
    <col min="10767" max="10767" width="11.5546875" style="10"/>
    <col min="10768" max="10768" width="1.44140625" style="10" customWidth="1"/>
    <col min="10769" max="10769" width="13.109375" style="10" customWidth="1"/>
    <col min="10770" max="10770" width="1.44140625" style="10" customWidth="1"/>
    <col min="10771" max="10771" width="11.5546875" style="10"/>
    <col min="10772" max="10772" width="1.44140625" style="10" customWidth="1"/>
    <col min="10773" max="10773" width="11.5546875" style="10"/>
    <col min="10774" max="10774" width="1.44140625" style="10" customWidth="1"/>
    <col min="10775" max="10775" width="14.6640625" style="10" customWidth="1"/>
    <col min="10776" max="10777" width="1.44140625" style="10" customWidth="1"/>
    <col min="10778" max="10778" width="13.109375" style="10" customWidth="1"/>
    <col min="10779" max="10779" width="2.21875" style="10" customWidth="1"/>
    <col min="10780" max="10780" width="11.5546875" style="10"/>
    <col min="10781" max="10781" width="3" style="10" customWidth="1"/>
    <col min="10782" max="10782" width="13.109375" style="10" customWidth="1"/>
    <col min="10783" max="10783" width="2.21875" style="10" customWidth="1"/>
    <col min="10784" max="10784" width="11.5546875" style="10"/>
    <col min="10785" max="10785" width="3" style="10" customWidth="1"/>
    <col min="10786" max="10786" width="11.5546875" style="10"/>
    <col min="10787" max="10787" width="2.21875" style="10" customWidth="1"/>
    <col min="10788" max="10788" width="11.5546875" style="10"/>
    <col min="10789" max="10789" width="3" style="10" customWidth="1"/>
    <col min="10790" max="10790" width="13.109375" style="10" customWidth="1"/>
    <col min="10791" max="10791" width="3" style="10" customWidth="1"/>
    <col min="10792" max="10792" width="4.5546875" style="10" customWidth="1"/>
    <col min="10793" max="10793" width="13.77734375" style="10" customWidth="1"/>
    <col min="10794" max="10794" width="7.6640625" style="10" customWidth="1"/>
    <col min="10795" max="10795" width="1.44140625" style="10" customWidth="1"/>
    <col min="10796" max="10796" width="11.5546875" style="10"/>
    <col min="10797" max="10797" width="1.44140625" style="10" customWidth="1"/>
    <col min="10798" max="10798" width="11.5546875" style="10"/>
    <col min="10799" max="10799" width="1.44140625" style="10" customWidth="1"/>
    <col min="10800"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13.109375" style="10" customWidth="1"/>
    <col min="11014" max="11014" width="1.44140625" style="10" customWidth="1"/>
    <col min="11015" max="11015" width="11.5546875" style="10"/>
    <col min="11016" max="11016" width="1.44140625" style="10" customWidth="1"/>
    <col min="11017" max="11017" width="11.5546875" style="10"/>
    <col min="11018" max="11018" width="1.44140625" style="10" customWidth="1"/>
    <col min="11019" max="11019" width="13.109375" style="10" customWidth="1"/>
    <col min="11020" max="11020" width="1.44140625" style="10" customWidth="1"/>
    <col min="11021" max="11021" width="11.5546875" style="10"/>
    <col min="11022" max="11022" width="1.44140625" style="10" customWidth="1"/>
    <col min="11023" max="11023" width="11.5546875" style="10"/>
    <col min="11024" max="11024" width="1.44140625" style="10" customWidth="1"/>
    <col min="11025" max="11025" width="13.109375" style="10" customWidth="1"/>
    <col min="11026" max="11026" width="1.44140625" style="10" customWidth="1"/>
    <col min="11027" max="11027" width="11.5546875" style="10"/>
    <col min="11028" max="11028" width="1.44140625" style="10" customWidth="1"/>
    <col min="11029" max="11029" width="11.5546875" style="10"/>
    <col min="11030" max="11030" width="1.44140625" style="10" customWidth="1"/>
    <col min="11031" max="11031" width="14.6640625" style="10" customWidth="1"/>
    <col min="11032" max="11033" width="1.44140625" style="10" customWidth="1"/>
    <col min="11034" max="11034" width="13.109375" style="10" customWidth="1"/>
    <col min="11035" max="11035" width="2.21875" style="10" customWidth="1"/>
    <col min="11036" max="11036" width="11.5546875" style="10"/>
    <col min="11037" max="11037" width="3" style="10" customWidth="1"/>
    <col min="11038" max="11038" width="13.109375" style="10" customWidth="1"/>
    <col min="11039" max="11039" width="2.21875" style="10" customWidth="1"/>
    <col min="11040" max="11040" width="11.5546875" style="10"/>
    <col min="11041" max="11041" width="3" style="10" customWidth="1"/>
    <col min="11042" max="11042" width="11.5546875" style="10"/>
    <col min="11043" max="11043" width="2.21875" style="10" customWidth="1"/>
    <col min="11044" max="11044" width="11.5546875" style="10"/>
    <col min="11045" max="11045" width="3" style="10" customWidth="1"/>
    <col min="11046" max="11046" width="13.109375" style="10" customWidth="1"/>
    <col min="11047" max="11047" width="3" style="10" customWidth="1"/>
    <col min="11048" max="11048" width="4.5546875" style="10" customWidth="1"/>
    <col min="11049" max="11049" width="13.77734375" style="10" customWidth="1"/>
    <col min="11050" max="11050" width="7.6640625" style="10" customWidth="1"/>
    <col min="11051" max="11051" width="1.44140625" style="10" customWidth="1"/>
    <col min="11052" max="11052" width="11.5546875" style="10"/>
    <col min="11053" max="11053" width="1.44140625" style="10" customWidth="1"/>
    <col min="11054" max="11054" width="11.5546875" style="10"/>
    <col min="11055" max="11055" width="1.44140625" style="10" customWidth="1"/>
    <col min="11056"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13.109375" style="10" customWidth="1"/>
    <col min="11270" max="11270" width="1.44140625" style="10" customWidth="1"/>
    <col min="11271" max="11271" width="11.5546875" style="10"/>
    <col min="11272" max="11272" width="1.44140625" style="10" customWidth="1"/>
    <col min="11273" max="11273" width="11.5546875" style="10"/>
    <col min="11274" max="11274" width="1.44140625" style="10" customWidth="1"/>
    <col min="11275" max="11275" width="13.109375" style="10" customWidth="1"/>
    <col min="11276" max="11276" width="1.44140625" style="10" customWidth="1"/>
    <col min="11277" max="11277" width="11.5546875" style="10"/>
    <col min="11278" max="11278" width="1.44140625" style="10" customWidth="1"/>
    <col min="11279" max="11279" width="11.5546875" style="10"/>
    <col min="11280" max="11280" width="1.44140625" style="10" customWidth="1"/>
    <col min="11281" max="11281" width="13.109375" style="10" customWidth="1"/>
    <col min="11282" max="11282" width="1.44140625" style="10" customWidth="1"/>
    <col min="11283" max="11283" width="11.5546875" style="10"/>
    <col min="11284" max="11284" width="1.44140625" style="10" customWidth="1"/>
    <col min="11285" max="11285" width="11.5546875" style="10"/>
    <col min="11286" max="11286" width="1.44140625" style="10" customWidth="1"/>
    <col min="11287" max="11287" width="14.6640625" style="10" customWidth="1"/>
    <col min="11288" max="11289" width="1.44140625" style="10" customWidth="1"/>
    <col min="11290" max="11290" width="13.109375" style="10" customWidth="1"/>
    <col min="11291" max="11291" width="2.21875" style="10" customWidth="1"/>
    <col min="11292" max="11292" width="11.5546875" style="10"/>
    <col min="11293" max="11293" width="3" style="10" customWidth="1"/>
    <col min="11294" max="11294" width="13.109375" style="10" customWidth="1"/>
    <col min="11295" max="11295" width="2.21875" style="10" customWidth="1"/>
    <col min="11296" max="11296" width="11.5546875" style="10"/>
    <col min="11297" max="11297" width="3" style="10" customWidth="1"/>
    <col min="11298" max="11298" width="11.5546875" style="10"/>
    <col min="11299" max="11299" width="2.21875" style="10" customWidth="1"/>
    <col min="11300" max="11300" width="11.5546875" style="10"/>
    <col min="11301" max="11301" width="3" style="10" customWidth="1"/>
    <col min="11302" max="11302" width="13.109375" style="10" customWidth="1"/>
    <col min="11303" max="11303" width="3" style="10" customWidth="1"/>
    <col min="11304" max="11304" width="4.5546875" style="10" customWidth="1"/>
    <col min="11305" max="11305" width="13.77734375" style="10" customWidth="1"/>
    <col min="11306" max="11306" width="7.6640625" style="10" customWidth="1"/>
    <col min="11307" max="11307" width="1.44140625" style="10" customWidth="1"/>
    <col min="11308" max="11308" width="11.5546875" style="10"/>
    <col min="11309" max="11309" width="1.44140625" style="10" customWidth="1"/>
    <col min="11310" max="11310" width="11.5546875" style="10"/>
    <col min="11311" max="11311" width="1.44140625" style="10" customWidth="1"/>
    <col min="11312"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13.109375" style="10" customWidth="1"/>
    <col min="11526" max="11526" width="1.44140625" style="10" customWidth="1"/>
    <col min="11527" max="11527" width="11.5546875" style="10"/>
    <col min="11528" max="11528" width="1.44140625" style="10" customWidth="1"/>
    <col min="11529" max="11529" width="11.5546875" style="10"/>
    <col min="11530" max="11530" width="1.44140625" style="10" customWidth="1"/>
    <col min="11531" max="11531" width="13.109375" style="10" customWidth="1"/>
    <col min="11532" max="11532" width="1.44140625" style="10" customWidth="1"/>
    <col min="11533" max="11533" width="11.5546875" style="10"/>
    <col min="11534" max="11534" width="1.44140625" style="10" customWidth="1"/>
    <col min="11535" max="11535" width="11.5546875" style="10"/>
    <col min="11536" max="11536" width="1.44140625" style="10" customWidth="1"/>
    <col min="11537" max="11537" width="13.109375" style="10" customWidth="1"/>
    <col min="11538" max="11538" width="1.44140625" style="10" customWidth="1"/>
    <col min="11539" max="11539" width="11.5546875" style="10"/>
    <col min="11540" max="11540" width="1.44140625" style="10" customWidth="1"/>
    <col min="11541" max="11541" width="11.5546875" style="10"/>
    <col min="11542" max="11542" width="1.44140625" style="10" customWidth="1"/>
    <col min="11543" max="11543" width="14.6640625" style="10" customWidth="1"/>
    <col min="11544" max="11545" width="1.44140625" style="10" customWidth="1"/>
    <col min="11546" max="11546" width="13.109375" style="10" customWidth="1"/>
    <col min="11547" max="11547" width="2.21875" style="10" customWidth="1"/>
    <col min="11548" max="11548" width="11.5546875" style="10"/>
    <col min="11549" max="11549" width="3" style="10" customWidth="1"/>
    <col min="11550" max="11550" width="13.109375" style="10" customWidth="1"/>
    <col min="11551" max="11551" width="2.21875" style="10" customWidth="1"/>
    <col min="11552" max="11552" width="11.5546875" style="10"/>
    <col min="11553" max="11553" width="3" style="10" customWidth="1"/>
    <col min="11554" max="11554" width="11.5546875" style="10"/>
    <col min="11555" max="11555" width="2.21875" style="10" customWidth="1"/>
    <col min="11556" max="11556" width="11.5546875" style="10"/>
    <col min="11557" max="11557" width="3" style="10" customWidth="1"/>
    <col min="11558" max="11558" width="13.109375" style="10" customWidth="1"/>
    <col min="11559" max="11559" width="3" style="10" customWidth="1"/>
    <col min="11560" max="11560" width="4.5546875" style="10" customWidth="1"/>
    <col min="11561" max="11561" width="13.77734375" style="10" customWidth="1"/>
    <col min="11562" max="11562" width="7.6640625" style="10" customWidth="1"/>
    <col min="11563" max="11563" width="1.44140625" style="10" customWidth="1"/>
    <col min="11564" max="11564" width="11.5546875" style="10"/>
    <col min="11565" max="11565" width="1.44140625" style="10" customWidth="1"/>
    <col min="11566" max="11566" width="11.5546875" style="10"/>
    <col min="11567" max="11567" width="1.44140625" style="10" customWidth="1"/>
    <col min="11568"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13.109375" style="10" customWidth="1"/>
    <col min="11782" max="11782" width="1.44140625" style="10" customWidth="1"/>
    <col min="11783" max="11783" width="11.5546875" style="10"/>
    <col min="11784" max="11784" width="1.44140625" style="10" customWidth="1"/>
    <col min="11785" max="11785" width="11.5546875" style="10"/>
    <col min="11786" max="11786" width="1.44140625" style="10" customWidth="1"/>
    <col min="11787" max="11787" width="13.109375" style="10" customWidth="1"/>
    <col min="11788" max="11788" width="1.44140625" style="10" customWidth="1"/>
    <col min="11789" max="11789" width="11.5546875" style="10"/>
    <col min="11790" max="11790" width="1.44140625" style="10" customWidth="1"/>
    <col min="11791" max="11791" width="11.5546875" style="10"/>
    <col min="11792" max="11792" width="1.44140625" style="10" customWidth="1"/>
    <col min="11793" max="11793" width="13.109375" style="10" customWidth="1"/>
    <col min="11794" max="11794" width="1.44140625" style="10" customWidth="1"/>
    <col min="11795" max="11795" width="11.5546875" style="10"/>
    <col min="11796" max="11796" width="1.44140625" style="10" customWidth="1"/>
    <col min="11797" max="11797" width="11.5546875" style="10"/>
    <col min="11798" max="11798" width="1.44140625" style="10" customWidth="1"/>
    <col min="11799" max="11799" width="14.6640625" style="10" customWidth="1"/>
    <col min="11800" max="11801" width="1.44140625" style="10" customWidth="1"/>
    <col min="11802" max="11802" width="13.109375" style="10" customWidth="1"/>
    <col min="11803" max="11803" width="2.21875" style="10" customWidth="1"/>
    <col min="11804" max="11804" width="11.5546875" style="10"/>
    <col min="11805" max="11805" width="3" style="10" customWidth="1"/>
    <col min="11806" max="11806" width="13.109375" style="10" customWidth="1"/>
    <col min="11807" max="11807" width="2.21875" style="10" customWidth="1"/>
    <col min="11808" max="11808" width="11.5546875" style="10"/>
    <col min="11809" max="11809" width="3" style="10" customWidth="1"/>
    <col min="11810" max="11810" width="11.5546875" style="10"/>
    <col min="11811" max="11811" width="2.21875" style="10" customWidth="1"/>
    <col min="11812" max="11812" width="11.5546875" style="10"/>
    <col min="11813" max="11813" width="3" style="10" customWidth="1"/>
    <col min="11814" max="11814" width="13.109375" style="10" customWidth="1"/>
    <col min="11815" max="11815" width="3" style="10" customWidth="1"/>
    <col min="11816" max="11816" width="4.5546875" style="10" customWidth="1"/>
    <col min="11817" max="11817" width="13.77734375" style="10" customWidth="1"/>
    <col min="11818" max="11818" width="7.6640625" style="10" customWidth="1"/>
    <col min="11819" max="11819" width="1.44140625" style="10" customWidth="1"/>
    <col min="11820" max="11820" width="11.5546875" style="10"/>
    <col min="11821" max="11821" width="1.44140625" style="10" customWidth="1"/>
    <col min="11822" max="11822" width="11.5546875" style="10"/>
    <col min="11823" max="11823" width="1.44140625" style="10" customWidth="1"/>
    <col min="11824"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13.109375" style="10" customWidth="1"/>
    <col min="12038" max="12038" width="1.44140625" style="10" customWidth="1"/>
    <col min="12039" max="12039" width="11.5546875" style="10"/>
    <col min="12040" max="12040" width="1.44140625" style="10" customWidth="1"/>
    <col min="12041" max="12041" width="11.5546875" style="10"/>
    <col min="12042" max="12042" width="1.44140625" style="10" customWidth="1"/>
    <col min="12043" max="12043" width="13.109375" style="10" customWidth="1"/>
    <col min="12044" max="12044" width="1.44140625" style="10" customWidth="1"/>
    <col min="12045" max="12045" width="11.5546875" style="10"/>
    <col min="12046" max="12046" width="1.44140625" style="10" customWidth="1"/>
    <col min="12047" max="12047" width="11.5546875" style="10"/>
    <col min="12048" max="12048" width="1.44140625" style="10" customWidth="1"/>
    <col min="12049" max="12049" width="13.109375" style="10" customWidth="1"/>
    <col min="12050" max="12050" width="1.44140625" style="10" customWidth="1"/>
    <col min="12051" max="12051" width="11.5546875" style="10"/>
    <col min="12052" max="12052" width="1.44140625" style="10" customWidth="1"/>
    <col min="12053" max="12053" width="11.5546875" style="10"/>
    <col min="12054" max="12054" width="1.44140625" style="10" customWidth="1"/>
    <col min="12055" max="12055" width="14.6640625" style="10" customWidth="1"/>
    <col min="12056" max="12057" width="1.44140625" style="10" customWidth="1"/>
    <col min="12058" max="12058" width="13.109375" style="10" customWidth="1"/>
    <col min="12059" max="12059" width="2.21875" style="10" customWidth="1"/>
    <col min="12060" max="12060" width="11.5546875" style="10"/>
    <col min="12061" max="12061" width="3" style="10" customWidth="1"/>
    <col min="12062" max="12062" width="13.109375" style="10" customWidth="1"/>
    <col min="12063" max="12063" width="2.21875" style="10" customWidth="1"/>
    <col min="12064" max="12064" width="11.5546875" style="10"/>
    <col min="12065" max="12065" width="3" style="10" customWidth="1"/>
    <col min="12066" max="12066" width="11.5546875" style="10"/>
    <col min="12067" max="12067" width="2.21875" style="10" customWidth="1"/>
    <col min="12068" max="12068" width="11.5546875" style="10"/>
    <col min="12069" max="12069" width="3" style="10" customWidth="1"/>
    <col min="12070" max="12070" width="13.109375" style="10" customWidth="1"/>
    <col min="12071" max="12071" width="3" style="10" customWidth="1"/>
    <col min="12072" max="12072" width="4.5546875" style="10" customWidth="1"/>
    <col min="12073" max="12073" width="13.77734375" style="10" customWidth="1"/>
    <col min="12074" max="12074" width="7.6640625" style="10" customWidth="1"/>
    <col min="12075" max="12075" width="1.44140625" style="10" customWidth="1"/>
    <col min="12076" max="12076" width="11.5546875" style="10"/>
    <col min="12077" max="12077" width="1.44140625" style="10" customWidth="1"/>
    <col min="12078" max="12078" width="11.5546875" style="10"/>
    <col min="12079" max="12079" width="1.44140625" style="10" customWidth="1"/>
    <col min="12080"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13.109375" style="10" customWidth="1"/>
    <col min="12294" max="12294" width="1.44140625" style="10" customWidth="1"/>
    <col min="12295" max="12295" width="11.5546875" style="10"/>
    <col min="12296" max="12296" width="1.44140625" style="10" customWidth="1"/>
    <col min="12297" max="12297" width="11.5546875" style="10"/>
    <col min="12298" max="12298" width="1.44140625" style="10" customWidth="1"/>
    <col min="12299" max="12299" width="13.109375" style="10" customWidth="1"/>
    <col min="12300" max="12300" width="1.44140625" style="10" customWidth="1"/>
    <col min="12301" max="12301" width="11.5546875" style="10"/>
    <col min="12302" max="12302" width="1.44140625" style="10" customWidth="1"/>
    <col min="12303" max="12303" width="11.5546875" style="10"/>
    <col min="12304" max="12304" width="1.44140625" style="10" customWidth="1"/>
    <col min="12305" max="12305" width="13.109375" style="10" customWidth="1"/>
    <col min="12306" max="12306" width="1.44140625" style="10" customWidth="1"/>
    <col min="12307" max="12307" width="11.5546875" style="10"/>
    <col min="12308" max="12308" width="1.44140625" style="10" customWidth="1"/>
    <col min="12309" max="12309" width="11.5546875" style="10"/>
    <col min="12310" max="12310" width="1.44140625" style="10" customWidth="1"/>
    <col min="12311" max="12311" width="14.6640625" style="10" customWidth="1"/>
    <col min="12312" max="12313" width="1.44140625" style="10" customWidth="1"/>
    <col min="12314" max="12314" width="13.109375" style="10" customWidth="1"/>
    <col min="12315" max="12315" width="2.21875" style="10" customWidth="1"/>
    <col min="12316" max="12316" width="11.5546875" style="10"/>
    <col min="12317" max="12317" width="3" style="10" customWidth="1"/>
    <col min="12318" max="12318" width="13.109375" style="10" customWidth="1"/>
    <col min="12319" max="12319" width="2.21875" style="10" customWidth="1"/>
    <col min="12320" max="12320" width="11.5546875" style="10"/>
    <col min="12321" max="12321" width="3" style="10" customWidth="1"/>
    <col min="12322" max="12322" width="11.5546875" style="10"/>
    <col min="12323" max="12323" width="2.21875" style="10" customWidth="1"/>
    <col min="12324" max="12324" width="11.5546875" style="10"/>
    <col min="12325" max="12325" width="3" style="10" customWidth="1"/>
    <col min="12326" max="12326" width="13.109375" style="10" customWidth="1"/>
    <col min="12327" max="12327" width="3" style="10" customWidth="1"/>
    <col min="12328" max="12328" width="4.5546875" style="10" customWidth="1"/>
    <col min="12329" max="12329" width="13.77734375" style="10" customWidth="1"/>
    <col min="12330" max="12330" width="7.6640625" style="10" customWidth="1"/>
    <col min="12331" max="12331" width="1.44140625" style="10" customWidth="1"/>
    <col min="12332" max="12332" width="11.5546875" style="10"/>
    <col min="12333" max="12333" width="1.44140625" style="10" customWidth="1"/>
    <col min="12334" max="12334" width="11.5546875" style="10"/>
    <col min="12335" max="12335" width="1.44140625" style="10" customWidth="1"/>
    <col min="12336"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13.109375" style="10" customWidth="1"/>
    <col min="12550" max="12550" width="1.44140625" style="10" customWidth="1"/>
    <col min="12551" max="12551" width="11.5546875" style="10"/>
    <col min="12552" max="12552" width="1.44140625" style="10" customWidth="1"/>
    <col min="12553" max="12553" width="11.5546875" style="10"/>
    <col min="12554" max="12554" width="1.44140625" style="10" customWidth="1"/>
    <col min="12555" max="12555" width="13.109375" style="10" customWidth="1"/>
    <col min="12556" max="12556" width="1.44140625" style="10" customWidth="1"/>
    <col min="12557" max="12557" width="11.5546875" style="10"/>
    <col min="12558" max="12558" width="1.44140625" style="10" customWidth="1"/>
    <col min="12559" max="12559" width="11.5546875" style="10"/>
    <col min="12560" max="12560" width="1.44140625" style="10" customWidth="1"/>
    <col min="12561" max="12561" width="13.109375" style="10" customWidth="1"/>
    <col min="12562" max="12562" width="1.44140625" style="10" customWidth="1"/>
    <col min="12563" max="12563" width="11.5546875" style="10"/>
    <col min="12564" max="12564" width="1.44140625" style="10" customWidth="1"/>
    <col min="12565" max="12565" width="11.5546875" style="10"/>
    <col min="12566" max="12566" width="1.44140625" style="10" customWidth="1"/>
    <col min="12567" max="12567" width="14.6640625" style="10" customWidth="1"/>
    <col min="12568" max="12569" width="1.44140625" style="10" customWidth="1"/>
    <col min="12570" max="12570" width="13.109375" style="10" customWidth="1"/>
    <col min="12571" max="12571" width="2.21875" style="10" customWidth="1"/>
    <col min="12572" max="12572" width="11.5546875" style="10"/>
    <col min="12573" max="12573" width="3" style="10" customWidth="1"/>
    <col min="12574" max="12574" width="13.109375" style="10" customWidth="1"/>
    <col min="12575" max="12575" width="2.21875" style="10" customWidth="1"/>
    <col min="12576" max="12576" width="11.5546875" style="10"/>
    <col min="12577" max="12577" width="3" style="10" customWidth="1"/>
    <col min="12578" max="12578" width="11.5546875" style="10"/>
    <col min="12579" max="12579" width="2.21875" style="10" customWidth="1"/>
    <col min="12580" max="12580" width="11.5546875" style="10"/>
    <col min="12581" max="12581" width="3" style="10" customWidth="1"/>
    <col min="12582" max="12582" width="13.109375" style="10" customWidth="1"/>
    <col min="12583" max="12583" width="3" style="10" customWidth="1"/>
    <col min="12584" max="12584" width="4.5546875" style="10" customWidth="1"/>
    <col min="12585" max="12585" width="13.77734375" style="10" customWidth="1"/>
    <col min="12586" max="12586" width="7.6640625" style="10" customWidth="1"/>
    <col min="12587" max="12587" width="1.44140625" style="10" customWidth="1"/>
    <col min="12588" max="12588" width="11.5546875" style="10"/>
    <col min="12589" max="12589" width="1.44140625" style="10" customWidth="1"/>
    <col min="12590" max="12590" width="11.5546875" style="10"/>
    <col min="12591" max="12591" width="1.44140625" style="10" customWidth="1"/>
    <col min="12592"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13.109375" style="10" customWidth="1"/>
    <col min="12806" max="12806" width="1.44140625" style="10" customWidth="1"/>
    <col min="12807" max="12807" width="11.5546875" style="10"/>
    <col min="12808" max="12808" width="1.44140625" style="10" customWidth="1"/>
    <col min="12809" max="12809" width="11.5546875" style="10"/>
    <col min="12810" max="12810" width="1.44140625" style="10" customWidth="1"/>
    <col min="12811" max="12811" width="13.109375" style="10" customWidth="1"/>
    <col min="12812" max="12812" width="1.44140625" style="10" customWidth="1"/>
    <col min="12813" max="12813" width="11.5546875" style="10"/>
    <col min="12814" max="12814" width="1.44140625" style="10" customWidth="1"/>
    <col min="12815" max="12815" width="11.5546875" style="10"/>
    <col min="12816" max="12816" width="1.44140625" style="10" customWidth="1"/>
    <col min="12817" max="12817" width="13.109375" style="10" customWidth="1"/>
    <col min="12818" max="12818" width="1.44140625" style="10" customWidth="1"/>
    <col min="12819" max="12819" width="11.5546875" style="10"/>
    <col min="12820" max="12820" width="1.44140625" style="10" customWidth="1"/>
    <col min="12821" max="12821" width="11.5546875" style="10"/>
    <col min="12822" max="12822" width="1.44140625" style="10" customWidth="1"/>
    <col min="12823" max="12823" width="14.6640625" style="10" customWidth="1"/>
    <col min="12824" max="12825" width="1.44140625" style="10" customWidth="1"/>
    <col min="12826" max="12826" width="13.109375" style="10" customWidth="1"/>
    <col min="12827" max="12827" width="2.21875" style="10" customWidth="1"/>
    <col min="12828" max="12828" width="11.5546875" style="10"/>
    <col min="12829" max="12829" width="3" style="10" customWidth="1"/>
    <col min="12830" max="12830" width="13.109375" style="10" customWidth="1"/>
    <col min="12831" max="12831" width="2.21875" style="10" customWidth="1"/>
    <col min="12832" max="12832" width="11.5546875" style="10"/>
    <col min="12833" max="12833" width="3" style="10" customWidth="1"/>
    <col min="12834" max="12834" width="11.5546875" style="10"/>
    <col min="12835" max="12835" width="2.21875" style="10" customWidth="1"/>
    <col min="12836" max="12836" width="11.5546875" style="10"/>
    <col min="12837" max="12837" width="3" style="10" customWidth="1"/>
    <col min="12838" max="12838" width="13.109375" style="10" customWidth="1"/>
    <col min="12839" max="12839" width="3" style="10" customWidth="1"/>
    <col min="12840" max="12840" width="4.5546875" style="10" customWidth="1"/>
    <col min="12841" max="12841" width="13.77734375" style="10" customWidth="1"/>
    <col min="12842" max="12842" width="7.6640625" style="10" customWidth="1"/>
    <col min="12843" max="12843" width="1.44140625" style="10" customWidth="1"/>
    <col min="12844" max="12844" width="11.5546875" style="10"/>
    <col min="12845" max="12845" width="1.44140625" style="10" customWidth="1"/>
    <col min="12846" max="12846" width="11.5546875" style="10"/>
    <col min="12847" max="12847" width="1.44140625" style="10" customWidth="1"/>
    <col min="12848"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13.109375" style="10" customWidth="1"/>
    <col min="13062" max="13062" width="1.44140625" style="10" customWidth="1"/>
    <col min="13063" max="13063" width="11.5546875" style="10"/>
    <col min="13064" max="13064" width="1.44140625" style="10" customWidth="1"/>
    <col min="13065" max="13065" width="11.5546875" style="10"/>
    <col min="13066" max="13066" width="1.44140625" style="10" customWidth="1"/>
    <col min="13067" max="13067" width="13.109375" style="10" customWidth="1"/>
    <col min="13068" max="13068" width="1.44140625" style="10" customWidth="1"/>
    <col min="13069" max="13069" width="11.5546875" style="10"/>
    <col min="13070" max="13070" width="1.44140625" style="10" customWidth="1"/>
    <col min="13071" max="13071" width="11.5546875" style="10"/>
    <col min="13072" max="13072" width="1.44140625" style="10" customWidth="1"/>
    <col min="13073" max="13073" width="13.109375" style="10" customWidth="1"/>
    <col min="13074" max="13074" width="1.44140625" style="10" customWidth="1"/>
    <col min="13075" max="13075" width="11.5546875" style="10"/>
    <col min="13076" max="13076" width="1.44140625" style="10" customWidth="1"/>
    <col min="13077" max="13077" width="11.5546875" style="10"/>
    <col min="13078" max="13078" width="1.44140625" style="10" customWidth="1"/>
    <col min="13079" max="13079" width="14.6640625" style="10" customWidth="1"/>
    <col min="13080" max="13081" width="1.44140625" style="10" customWidth="1"/>
    <col min="13082" max="13082" width="13.109375" style="10" customWidth="1"/>
    <col min="13083" max="13083" width="2.21875" style="10" customWidth="1"/>
    <col min="13084" max="13084" width="11.5546875" style="10"/>
    <col min="13085" max="13085" width="3" style="10" customWidth="1"/>
    <col min="13086" max="13086" width="13.109375" style="10" customWidth="1"/>
    <col min="13087" max="13087" width="2.21875" style="10" customWidth="1"/>
    <col min="13088" max="13088" width="11.5546875" style="10"/>
    <col min="13089" max="13089" width="3" style="10" customWidth="1"/>
    <col min="13090" max="13090" width="11.5546875" style="10"/>
    <col min="13091" max="13091" width="2.21875" style="10" customWidth="1"/>
    <col min="13092" max="13092" width="11.5546875" style="10"/>
    <col min="13093" max="13093" width="3" style="10" customWidth="1"/>
    <col min="13094" max="13094" width="13.109375" style="10" customWidth="1"/>
    <col min="13095" max="13095" width="3" style="10" customWidth="1"/>
    <col min="13096" max="13096" width="4.5546875" style="10" customWidth="1"/>
    <col min="13097" max="13097" width="13.77734375" style="10" customWidth="1"/>
    <col min="13098" max="13098" width="7.6640625" style="10" customWidth="1"/>
    <col min="13099" max="13099" width="1.44140625" style="10" customWidth="1"/>
    <col min="13100" max="13100" width="11.5546875" style="10"/>
    <col min="13101" max="13101" width="1.44140625" style="10" customWidth="1"/>
    <col min="13102" max="13102" width="11.5546875" style="10"/>
    <col min="13103" max="13103" width="1.44140625" style="10" customWidth="1"/>
    <col min="13104"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13.109375" style="10" customWidth="1"/>
    <col min="13318" max="13318" width="1.44140625" style="10" customWidth="1"/>
    <col min="13319" max="13319" width="11.5546875" style="10"/>
    <col min="13320" max="13320" width="1.44140625" style="10" customWidth="1"/>
    <col min="13321" max="13321" width="11.5546875" style="10"/>
    <col min="13322" max="13322" width="1.44140625" style="10" customWidth="1"/>
    <col min="13323" max="13323" width="13.109375" style="10" customWidth="1"/>
    <col min="13324" max="13324" width="1.44140625" style="10" customWidth="1"/>
    <col min="13325" max="13325" width="11.5546875" style="10"/>
    <col min="13326" max="13326" width="1.44140625" style="10" customWidth="1"/>
    <col min="13327" max="13327" width="11.5546875" style="10"/>
    <col min="13328" max="13328" width="1.44140625" style="10" customWidth="1"/>
    <col min="13329" max="13329" width="13.109375" style="10" customWidth="1"/>
    <col min="13330" max="13330" width="1.44140625" style="10" customWidth="1"/>
    <col min="13331" max="13331" width="11.5546875" style="10"/>
    <col min="13332" max="13332" width="1.44140625" style="10" customWidth="1"/>
    <col min="13333" max="13333" width="11.5546875" style="10"/>
    <col min="13334" max="13334" width="1.44140625" style="10" customWidth="1"/>
    <col min="13335" max="13335" width="14.6640625" style="10" customWidth="1"/>
    <col min="13336" max="13337" width="1.44140625" style="10" customWidth="1"/>
    <col min="13338" max="13338" width="13.109375" style="10" customWidth="1"/>
    <col min="13339" max="13339" width="2.21875" style="10" customWidth="1"/>
    <col min="13340" max="13340" width="11.5546875" style="10"/>
    <col min="13341" max="13341" width="3" style="10" customWidth="1"/>
    <col min="13342" max="13342" width="13.109375" style="10" customWidth="1"/>
    <col min="13343" max="13343" width="2.21875" style="10" customWidth="1"/>
    <col min="13344" max="13344" width="11.5546875" style="10"/>
    <col min="13345" max="13345" width="3" style="10" customWidth="1"/>
    <col min="13346" max="13346" width="11.5546875" style="10"/>
    <col min="13347" max="13347" width="2.21875" style="10" customWidth="1"/>
    <col min="13348" max="13348" width="11.5546875" style="10"/>
    <col min="13349" max="13349" width="3" style="10" customWidth="1"/>
    <col min="13350" max="13350" width="13.109375" style="10" customWidth="1"/>
    <col min="13351" max="13351" width="3" style="10" customWidth="1"/>
    <col min="13352" max="13352" width="4.5546875" style="10" customWidth="1"/>
    <col min="13353" max="13353" width="13.77734375" style="10" customWidth="1"/>
    <col min="13354" max="13354" width="7.6640625" style="10" customWidth="1"/>
    <col min="13355" max="13355" width="1.44140625" style="10" customWidth="1"/>
    <col min="13356" max="13356" width="11.5546875" style="10"/>
    <col min="13357" max="13357" width="1.44140625" style="10" customWidth="1"/>
    <col min="13358" max="13358" width="11.5546875" style="10"/>
    <col min="13359" max="13359" width="1.44140625" style="10" customWidth="1"/>
    <col min="13360"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13.109375" style="10" customWidth="1"/>
    <col min="13574" max="13574" width="1.44140625" style="10" customWidth="1"/>
    <col min="13575" max="13575" width="11.5546875" style="10"/>
    <col min="13576" max="13576" width="1.44140625" style="10" customWidth="1"/>
    <col min="13577" max="13577" width="11.5546875" style="10"/>
    <col min="13578" max="13578" width="1.44140625" style="10" customWidth="1"/>
    <col min="13579" max="13579" width="13.109375" style="10" customWidth="1"/>
    <col min="13580" max="13580" width="1.44140625" style="10" customWidth="1"/>
    <col min="13581" max="13581" width="11.5546875" style="10"/>
    <col min="13582" max="13582" width="1.44140625" style="10" customWidth="1"/>
    <col min="13583" max="13583" width="11.5546875" style="10"/>
    <col min="13584" max="13584" width="1.44140625" style="10" customWidth="1"/>
    <col min="13585" max="13585" width="13.109375" style="10" customWidth="1"/>
    <col min="13586" max="13586" width="1.44140625" style="10" customWidth="1"/>
    <col min="13587" max="13587" width="11.5546875" style="10"/>
    <col min="13588" max="13588" width="1.44140625" style="10" customWidth="1"/>
    <col min="13589" max="13589" width="11.5546875" style="10"/>
    <col min="13590" max="13590" width="1.44140625" style="10" customWidth="1"/>
    <col min="13591" max="13591" width="14.6640625" style="10" customWidth="1"/>
    <col min="13592" max="13593" width="1.44140625" style="10" customWidth="1"/>
    <col min="13594" max="13594" width="13.109375" style="10" customWidth="1"/>
    <col min="13595" max="13595" width="2.21875" style="10" customWidth="1"/>
    <col min="13596" max="13596" width="11.5546875" style="10"/>
    <col min="13597" max="13597" width="3" style="10" customWidth="1"/>
    <col min="13598" max="13598" width="13.109375" style="10" customWidth="1"/>
    <col min="13599" max="13599" width="2.21875" style="10" customWidth="1"/>
    <col min="13600" max="13600" width="11.5546875" style="10"/>
    <col min="13601" max="13601" width="3" style="10" customWidth="1"/>
    <col min="13602" max="13602" width="11.5546875" style="10"/>
    <col min="13603" max="13603" width="2.21875" style="10" customWidth="1"/>
    <col min="13604" max="13604" width="11.5546875" style="10"/>
    <col min="13605" max="13605" width="3" style="10" customWidth="1"/>
    <col min="13606" max="13606" width="13.109375" style="10" customWidth="1"/>
    <col min="13607" max="13607" width="3" style="10" customWidth="1"/>
    <col min="13608" max="13608" width="4.5546875" style="10" customWidth="1"/>
    <col min="13609" max="13609" width="13.77734375" style="10" customWidth="1"/>
    <col min="13610" max="13610" width="7.6640625" style="10" customWidth="1"/>
    <col min="13611" max="13611" width="1.44140625" style="10" customWidth="1"/>
    <col min="13612" max="13612" width="11.5546875" style="10"/>
    <col min="13613" max="13613" width="1.44140625" style="10" customWidth="1"/>
    <col min="13614" max="13614" width="11.5546875" style="10"/>
    <col min="13615" max="13615" width="1.44140625" style="10" customWidth="1"/>
    <col min="13616"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13.109375" style="10" customWidth="1"/>
    <col min="13830" max="13830" width="1.44140625" style="10" customWidth="1"/>
    <col min="13831" max="13831" width="11.5546875" style="10"/>
    <col min="13832" max="13832" width="1.44140625" style="10" customWidth="1"/>
    <col min="13833" max="13833" width="11.5546875" style="10"/>
    <col min="13834" max="13834" width="1.44140625" style="10" customWidth="1"/>
    <col min="13835" max="13835" width="13.109375" style="10" customWidth="1"/>
    <col min="13836" max="13836" width="1.44140625" style="10" customWidth="1"/>
    <col min="13837" max="13837" width="11.5546875" style="10"/>
    <col min="13838" max="13838" width="1.44140625" style="10" customWidth="1"/>
    <col min="13839" max="13839" width="11.5546875" style="10"/>
    <col min="13840" max="13840" width="1.44140625" style="10" customWidth="1"/>
    <col min="13841" max="13841" width="13.109375" style="10" customWidth="1"/>
    <col min="13842" max="13842" width="1.44140625" style="10" customWidth="1"/>
    <col min="13843" max="13843" width="11.5546875" style="10"/>
    <col min="13844" max="13844" width="1.44140625" style="10" customWidth="1"/>
    <col min="13845" max="13845" width="11.5546875" style="10"/>
    <col min="13846" max="13846" width="1.44140625" style="10" customWidth="1"/>
    <col min="13847" max="13847" width="14.6640625" style="10" customWidth="1"/>
    <col min="13848" max="13849" width="1.44140625" style="10" customWidth="1"/>
    <col min="13850" max="13850" width="13.109375" style="10" customWidth="1"/>
    <col min="13851" max="13851" width="2.21875" style="10" customWidth="1"/>
    <col min="13852" max="13852" width="11.5546875" style="10"/>
    <col min="13853" max="13853" width="3" style="10" customWidth="1"/>
    <col min="13854" max="13854" width="13.109375" style="10" customWidth="1"/>
    <col min="13855" max="13855" width="2.21875" style="10" customWidth="1"/>
    <col min="13856" max="13856" width="11.5546875" style="10"/>
    <col min="13857" max="13857" width="3" style="10" customWidth="1"/>
    <col min="13858" max="13858" width="11.5546875" style="10"/>
    <col min="13859" max="13859" width="2.21875" style="10" customWidth="1"/>
    <col min="13860" max="13860" width="11.5546875" style="10"/>
    <col min="13861" max="13861" width="3" style="10" customWidth="1"/>
    <col min="13862" max="13862" width="13.109375" style="10" customWidth="1"/>
    <col min="13863" max="13863" width="3" style="10" customWidth="1"/>
    <col min="13864" max="13864" width="4.5546875" style="10" customWidth="1"/>
    <col min="13865" max="13865" width="13.77734375" style="10" customWidth="1"/>
    <col min="13866" max="13866" width="7.6640625" style="10" customWidth="1"/>
    <col min="13867" max="13867" width="1.44140625" style="10" customWidth="1"/>
    <col min="13868" max="13868" width="11.5546875" style="10"/>
    <col min="13869" max="13869" width="1.44140625" style="10" customWidth="1"/>
    <col min="13870" max="13870" width="11.5546875" style="10"/>
    <col min="13871" max="13871" width="1.44140625" style="10" customWidth="1"/>
    <col min="13872"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13.109375" style="10" customWidth="1"/>
    <col min="14086" max="14086" width="1.44140625" style="10" customWidth="1"/>
    <col min="14087" max="14087" width="11.5546875" style="10"/>
    <col min="14088" max="14088" width="1.44140625" style="10" customWidth="1"/>
    <col min="14089" max="14089" width="11.5546875" style="10"/>
    <col min="14090" max="14090" width="1.44140625" style="10" customWidth="1"/>
    <col min="14091" max="14091" width="13.109375" style="10" customWidth="1"/>
    <col min="14092" max="14092" width="1.44140625" style="10" customWidth="1"/>
    <col min="14093" max="14093" width="11.5546875" style="10"/>
    <col min="14094" max="14094" width="1.44140625" style="10" customWidth="1"/>
    <col min="14095" max="14095" width="11.5546875" style="10"/>
    <col min="14096" max="14096" width="1.44140625" style="10" customWidth="1"/>
    <col min="14097" max="14097" width="13.109375" style="10" customWidth="1"/>
    <col min="14098" max="14098" width="1.44140625" style="10" customWidth="1"/>
    <col min="14099" max="14099" width="11.5546875" style="10"/>
    <col min="14100" max="14100" width="1.44140625" style="10" customWidth="1"/>
    <col min="14101" max="14101" width="11.5546875" style="10"/>
    <col min="14102" max="14102" width="1.44140625" style="10" customWidth="1"/>
    <col min="14103" max="14103" width="14.6640625" style="10" customWidth="1"/>
    <col min="14104" max="14105" width="1.44140625" style="10" customWidth="1"/>
    <col min="14106" max="14106" width="13.109375" style="10" customWidth="1"/>
    <col min="14107" max="14107" width="2.21875" style="10" customWidth="1"/>
    <col min="14108" max="14108" width="11.5546875" style="10"/>
    <col min="14109" max="14109" width="3" style="10" customWidth="1"/>
    <col min="14110" max="14110" width="13.109375" style="10" customWidth="1"/>
    <col min="14111" max="14111" width="2.21875" style="10" customWidth="1"/>
    <col min="14112" max="14112" width="11.5546875" style="10"/>
    <col min="14113" max="14113" width="3" style="10" customWidth="1"/>
    <col min="14114" max="14114" width="11.5546875" style="10"/>
    <col min="14115" max="14115" width="2.21875" style="10" customWidth="1"/>
    <col min="14116" max="14116" width="11.5546875" style="10"/>
    <col min="14117" max="14117" width="3" style="10" customWidth="1"/>
    <col min="14118" max="14118" width="13.109375" style="10" customWidth="1"/>
    <col min="14119" max="14119" width="3" style="10" customWidth="1"/>
    <col min="14120" max="14120" width="4.5546875" style="10" customWidth="1"/>
    <col min="14121" max="14121" width="13.77734375" style="10" customWidth="1"/>
    <col min="14122" max="14122" width="7.6640625" style="10" customWidth="1"/>
    <col min="14123" max="14123" width="1.44140625" style="10" customWidth="1"/>
    <col min="14124" max="14124" width="11.5546875" style="10"/>
    <col min="14125" max="14125" width="1.44140625" style="10" customWidth="1"/>
    <col min="14126" max="14126" width="11.5546875" style="10"/>
    <col min="14127" max="14127" width="1.44140625" style="10" customWidth="1"/>
    <col min="14128"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13.109375" style="10" customWidth="1"/>
    <col min="14342" max="14342" width="1.44140625" style="10" customWidth="1"/>
    <col min="14343" max="14343" width="11.5546875" style="10"/>
    <col min="14344" max="14344" width="1.44140625" style="10" customWidth="1"/>
    <col min="14345" max="14345" width="11.5546875" style="10"/>
    <col min="14346" max="14346" width="1.44140625" style="10" customWidth="1"/>
    <col min="14347" max="14347" width="13.109375" style="10" customWidth="1"/>
    <col min="14348" max="14348" width="1.44140625" style="10" customWidth="1"/>
    <col min="14349" max="14349" width="11.5546875" style="10"/>
    <col min="14350" max="14350" width="1.44140625" style="10" customWidth="1"/>
    <col min="14351" max="14351" width="11.5546875" style="10"/>
    <col min="14352" max="14352" width="1.44140625" style="10" customWidth="1"/>
    <col min="14353" max="14353" width="13.109375" style="10" customWidth="1"/>
    <col min="14354" max="14354" width="1.44140625" style="10" customWidth="1"/>
    <col min="14355" max="14355" width="11.5546875" style="10"/>
    <col min="14356" max="14356" width="1.44140625" style="10" customWidth="1"/>
    <col min="14357" max="14357" width="11.5546875" style="10"/>
    <col min="14358" max="14358" width="1.44140625" style="10" customWidth="1"/>
    <col min="14359" max="14359" width="14.6640625" style="10" customWidth="1"/>
    <col min="14360" max="14361" width="1.44140625" style="10" customWidth="1"/>
    <col min="14362" max="14362" width="13.109375" style="10" customWidth="1"/>
    <col min="14363" max="14363" width="2.21875" style="10" customWidth="1"/>
    <col min="14364" max="14364" width="11.5546875" style="10"/>
    <col min="14365" max="14365" width="3" style="10" customWidth="1"/>
    <col min="14366" max="14366" width="13.109375" style="10" customWidth="1"/>
    <col min="14367" max="14367" width="2.21875" style="10" customWidth="1"/>
    <col min="14368" max="14368" width="11.5546875" style="10"/>
    <col min="14369" max="14369" width="3" style="10" customWidth="1"/>
    <col min="14370" max="14370" width="11.5546875" style="10"/>
    <col min="14371" max="14371" width="2.21875" style="10" customWidth="1"/>
    <col min="14372" max="14372" width="11.5546875" style="10"/>
    <col min="14373" max="14373" width="3" style="10" customWidth="1"/>
    <col min="14374" max="14374" width="13.109375" style="10" customWidth="1"/>
    <col min="14375" max="14375" width="3" style="10" customWidth="1"/>
    <col min="14376" max="14376" width="4.5546875" style="10" customWidth="1"/>
    <col min="14377" max="14377" width="13.77734375" style="10" customWidth="1"/>
    <col min="14378" max="14378" width="7.6640625" style="10" customWidth="1"/>
    <col min="14379" max="14379" width="1.44140625" style="10" customWidth="1"/>
    <col min="14380" max="14380" width="11.5546875" style="10"/>
    <col min="14381" max="14381" width="1.44140625" style="10" customWidth="1"/>
    <col min="14382" max="14382" width="11.5546875" style="10"/>
    <col min="14383" max="14383" width="1.44140625" style="10" customWidth="1"/>
    <col min="14384"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13.109375" style="10" customWidth="1"/>
    <col min="14598" max="14598" width="1.44140625" style="10" customWidth="1"/>
    <col min="14599" max="14599" width="11.5546875" style="10"/>
    <col min="14600" max="14600" width="1.44140625" style="10" customWidth="1"/>
    <col min="14601" max="14601" width="11.5546875" style="10"/>
    <col min="14602" max="14602" width="1.44140625" style="10" customWidth="1"/>
    <col min="14603" max="14603" width="13.109375" style="10" customWidth="1"/>
    <col min="14604" max="14604" width="1.44140625" style="10" customWidth="1"/>
    <col min="14605" max="14605" width="11.5546875" style="10"/>
    <col min="14606" max="14606" width="1.44140625" style="10" customWidth="1"/>
    <col min="14607" max="14607" width="11.5546875" style="10"/>
    <col min="14608" max="14608" width="1.44140625" style="10" customWidth="1"/>
    <col min="14609" max="14609" width="13.109375" style="10" customWidth="1"/>
    <col min="14610" max="14610" width="1.44140625" style="10" customWidth="1"/>
    <col min="14611" max="14611" width="11.5546875" style="10"/>
    <col min="14612" max="14612" width="1.44140625" style="10" customWidth="1"/>
    <col min="14613" max="14613" width="11.5546875" style="10"/>
    <col min="14614" max="14614" width="1.44140625" style="10" customWidth="1"/>
    <col min="14615" max="14615" width="14.6640625" style="10" customWidth="1"/>
    <col min="14616" max="14617" width="1.44140625" style="10" customWidth="1"/>
    <col min="14618" max="14618" width="13.109375" style="10" customWidth="1"/>
    <col min="14619" max="14619" width="2.21875" style="10" customWidth="1"/>
    <col min="14620" max="14620" width="11.5546875" style="10"/>
    <col min="14621" max="14621" width="3" style="10" customWidth="1"/>
    <col min="14622" max="14622" width="13.109375" style="10" customWidth="1"/>
    <col min="14623" max="14623" width="2.21875" style="10" customWidth="1"/>
    <col min="14624" max="14624" width="11.5546875" style="10"/>
    <col min="14625" max="14625" width="3" style="10" customWidth="1"/>
    <col min="14626" max="14626" width="11.5546875" style="10"/>
    <col min="14627" max="14627" width="2.21875" style="10" customWidth="1"/>
    <col min="14628" max="14628" width="11.5546875" style="10"/>
    <col min="14629" max="14629" width="3" style="10" customWidth="1"/>
    <col min="14630" max="14630" width="13.109375" style="10" customWidth="1"/>
    <col min="14631" max="14631" width="3" style="10" customWidth="1"/>
    <col min="14632" max="14632" width="4.5546875" style="10" customWidth="1"/>
    <col min="14633" max="14633" width="13.77734375" style="10" customWidth="1"/>
    <col min="14634" max="14634" width="7.6640625" style="10" customWidth="1"/>
    <col min="14635" max="14635" width="1.44140625" style="10" customWidth="1"/>
    <col min="14636" max="14636" width="11.5546875" style="10"/>
    <col min="14637" max="14637" width="1.44140625" style="10" customWidth="1"/>
    <col min="14638" max="14638" width="11.5546875" style="10"/>
    <col min="14639" max="14639" width="1.44140625" style="10" customWidth="1"/>
    <col min="14640"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13.109375" style="10" customWidth="1"/>
    <col min="14854" max="14854" width="1.44140625" style="10" customWidth="1"/>
    <col min="14855" max="14855" width="11.5546875" style="10"/>
    <col min="14856" max="14856" width="1.44140625" style="10" customWidth="1"/>
    <col min="14857" max="14857" width="11.5546875" style="10"/>
    <col min="14858" max="14858" width="1.44140625" style="10" customWidth="1"/>
    <col min="14859" max="14859" width="13.109375" style="10" customWidth="1"/>
    <col min="14860" max="14860" width="1.44140625" style="10" customWidth="1"/>
    <col min="14861" max="14861" width="11.5546875" style="10"/>
    <col min="14862" max="14862" width="1.44140625" style="10" customWidth="1"/>
    <col min="14863" max="14863" width="11.5546875" style="10"/>
    <col min="14864" max="14864" width="1.44140625" style="10" customWidth="1"/>
    <col min="14865" max="14865" width="13.109375" style="10" customWidth="1"/>
    <col min="14866" max="14866" width="1.44140625" style="10" customWidth="1"/>
    <col min="14867" max="14867" width="11.5546875" style="10"/>
    <col min="14868" max="14868" width="1.44140625" style="10" customWidth="1"/>
    <col min="14869" max="14869" width="11.5546875" style="10"/>
    <col min="14870" max="14870" width="1.44140625" style="10" customWidth="1"/>
    <col min="14871" max="14871" width="14.6640625" style="10" customWidth="1"/>
    <col min="14872" max="14873" width="1.44140625" style="10" customWidth="1"/>
    <col min="14874" max="14874" width="13.109375" style="10" customWidth="1"/>
    <col min="14875" max="14875" width="2.21875" style="10" customWidth="1"/>
    <col min="14876" max="14876" width="11.5546875" style="10"/>
    <col min="14877" max="14877" width="3" style="10" customWidth="1"/>
    <col min="14878" max="14878" width="13.109375" style="10" customWidth="1"/>
    <col min="14879" max="14879" width="2.21875" style="10" customWidth="1"/>
    <col min="14880" max="14880" width="11.5546875" style="10"/>
    <col min="14881" max="14881" width="3" style="10" customWidth="1"/>
    <col min="14882" max="14882" width="11.5546875" style="10"/>
    <col min="14883" max="14883" width="2.21875" style="10" customWidth="1"/>
    <col min="14884" max="14884" width="11.5546875" style="10"/>
    <col min="14885" max="14885" width="3" style="10" customWidth="1"/>
    <col min="14886" max="14886" width="13.109375" style="10" customWidth="1"/>
    <col min="14887" max="14887" width="3" style="10" customWidth="1"/>
    <col min="14888" max="14888" width="4.5546875" style="10" customWidth="1"/>
    <col min="14889" max="14889" width="13.77734375" style="10" customWidth="1"/>
    <col min="14890" max="14890" width="7.6640625" style="10" customWidth="1"/>
    <col min="14891" max="14891" width="1.44140625" style="10" customWidth="1"/>
    <col min="14892" max="14892" width="11.5546875" style="10"/>
    <col min="14893" max="14893" width="1.44140625" style="10" customWidth="1"/>
    <col min="14894" max="14894" width="11.5546875" style="10"/>
    <col min="14895" max="14895" width="1.44140625" style="10" customWidth="1"/>
    <col min="14896"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13.109375" style="10" customWidth="1"/>
    <col min="15110" max="15110" width="1.44140625" style="10" customWidth="1"/>
    <col min="15111" max="15111" width="11.5546875" style="10"/>
    <col min="15112" max="15112" width="1.44140625" style="10" customWidth="1"/>
    <col min="15113" max="15113" width="11.5546875" style="10"/>
    <col min="15114" max="15114" width="1.44140625" style="10" customWidth="1"/>
    <col min="15115" max="15115" width="13.109375" style="10" customWidth="1"/>
    <col min="15116" max="15116" width="1.44140625" style="10" customWidth="1"/>
    <col min="15117" max="15117" width="11.5546875" style="10"/>
    <col min="15118" max="15118" width="1.44140625" style="10" customWidth="1"/>
    <col min="15119" max="15119" width="11.5546875" style="10"/>
    <col min="15120" max="15120" width="1.44140625" style="10" customWidth="1"/>
    <col min="15121" max="15121" width="13.109375" style="10" customWidth="1"/>
    <col min="15122" max="15122" width="1.44140625" style="10" customWidth="1"/>
    <col min="15123" max="15123" width="11.5546875" style="10"/>
    <col min="15124" max="15124" width="1.44140625" style="10" customWidth="1"/>
    <col min="15125" max="15125" width="11.5546875" style="10"/>
    <col min="15126" max="15126" width="1.44140625" style="10" customWidth="1"/>
    <col min="15127" max="15127" width="14.6640625" style="10" customWidth="1"/>
    <col min="15128" max="15129" width="1.44140625" style="10" customWidth="1"/>
    <col min="15130" max="15130" width="13.109375" style="10" customWidth="1"/>
    <col min="15131" max="15131" width="2.21875" style="10" customWidth="1"/>
    <col min="15132" max="15132" width="11.5546875" style="10"/>
    <col min="15133" max="15133" width="3" style="10" customWidth="1"/>
    <col min="15134" max="15134" width="13.109375" style="10" customWidth="1"/>
    <col min="15135" max="15135" width="2.21875" style="10" customWidth="1"/>
    <col min="15136" max="15136" width="11.5546875" style="10"/>
    <col min="15137" max="15137" width="3" style="10" customWidth="1"/>
    <col min="15138" max="15138" width="11.5546875" style="10"/>
    <col min="15139" max="15139" width="2.21875" style="10" customWidth="1"/>
    <col min="15140" max="15140" width="11.5546875" style="10"/>
    <col min="15141" max="15141" width="3" style="10" customWidth="1"/>
    <col min="15142" max="15142" width="13.109375" style="10" customWidth="1"/>
    <col min="15143" max="15143" width="3" style="10" customWidth="1"/>
    <col min="15144" max="15144" width="4.5546875" style="10" customWidth="1"/>
    <col min="15145" max="15145" width="13.77734375" style="10" customWidth="1"/>
    <col min="15146" max="15146" width="7.6640625" style="10" customWidth="1"/>
    <col min="15147" max="15147" width="1.44140625" style="10" customWidth="1"/>
    <col min="15148" max="15148" width="11.5546875" style="10"/>
    <col min="15149" max="15149" width="1.44140625" style="10" customWidth="1"/>
    <col min="15150" max="15150" width="11.5546875" style="10"/>
    <col min="15151" max="15151" width="1.44140625" style="10" customWidth="1"/>
    <col min="15152"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13.109375" style="10" customWidth="1"/>
    <col min="15366" max="15366" width="1.44140625" style="10" customWidth="1"/>
    <col min="15367" max="15367" width="11.5546875" style="10"/>
    <col min="15368" max="15368" width="1.44140625" style="10" customWidth="1"/>
    <col min="15369" max="15369" width="11.5546875" style="10"/>
    <col min="15370" max="15370" width="1.44140625" style="10" customWidth="1"/>
    <col min="15371" max="15371" width="13.109375" style="10" customWidth="1"/>
    <col min="15372" max="15372" width="1.44140625" style="10" customWidth="1"/>
    <col min="15373" max="15373" width="11.5546875" style="10"/>
    <col min="15374" max="15374" width="1.44140625" style="10" customWidth="1"/>
    <col min="15375" max="15375" width="11.5546875" style="10"/>
    <col min="15376" max="15376" width="1.44140625" style="10" customWidth="1"/>
    <col min="15377" max="15377" width="13.109375" style="10" customWidth="1"/>
    <col min="15378" max="15378" width="1.44140625" style="10" customWidth="1"/>
    <col min="15379" max="15379" width="11.5546875" style="10"/>
    <col min="15380" max="15380" width="1.44140625" style="10" customWidth="1"/>
    <col min="15381" max="15381" width="11.5546875" style="10"/>
    <col min="15382" max="15382" width="1.44140625" style="10" customWidth="1"/>
    <col min="15383" max="15383" width="14.6640625" style="10" customWidth="1"/>
    <col min="15384" max="15385" width="1.44140625" style="10" customWidth="1"/>
    <col min="15386" max="15386" width="13.109375" style="10" customWidth="1"/>
    <col min="15387" max="15387" width="2.21875" style="10" customWidth="1"/>
    <col min="15388" max="15388" width="11.5546875" style="10"/>
    <col min="15389" max="15389" width="3" style="10" customWidth="1"/>
    <col min="15390" max="15390" width="13.109375" style="10" customWidth="1"/>
    <col min="15391" max="15391" width="2.21875" style="10" customWidth="1"/>
    <col min="15392" max="15392" width="11.5546875" style="10"/>
    <col min="15393" max="15393" width="3" style="10" customWidth="1"/>
    <col min="15394" max="15394" width="11.5546875" style="10"/>
    <col min="15395" max="15395" width="2.21875" style="10" customWidth="1"/>
    <col min="15396" max="15396" width="11.5546875" style="10"/>
    <col min="15397" max="15397" width="3" style="10" customWidth="1"/>
    <col min="15398" max="15398" width="13.109375" style="10" customWidth="1"/>
    <col min="15399" max="15399" width="3" style="10" customWidth="1"/>
    <col min="15400" max="15400" width="4.5546875" style="10" customWidth="1"/>
    <col min="15401" max="15401" width="13.77734375" style="10" customWidth="1"/>
    <col min="15402" max="15402" width="7.6640625" style="10" customWidth="1"/>
    <col min="15403" max="15403" width="1.44140625" style="10" customWidth="1"/>
    <col min="15404" max="15404" width="11.5546875" style="10"/>
    <col min="15405" max="15405" width="1.44140625" style="10" customWidth="1"/>
    <col min="15406" max="15406" width="11.5546875" style="10"/>
    <col min="15407" max="15407" width="1.44140625" style="10" customWidth="1"/>
    <col min="15408"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13.109375" style="10" customWidth="1"/>
    <col min="15622" max="15622" width="1.44140625" style="10" customWidth="1"/>
    <col min="15623" max="15623" width="11.5546875" style="10"/>
    <col min="15624" max="15624" width="1.44140625" style="10" customWidth="1"/>
    <col min="15625" max="15625" width="11.5546875" style="10"/>
    <col min="15626" max="15626" width="1.44140625" style="10" customWidth="1"/>
    <col min="15627" max="15627" width="13.109375" style="10" customWidth="1"/>
    <col min="15628" max="15628" width="1.44140625" style="10" customWidth="1"/>
    <col min="15629" max="15629" width="11.5546875" style="10"/>
    <col min="15630" max="15630" width="1.44140625" style="10" customWidth="1"/>
    <col min="15631" max="15631" width="11.5546875" style="10"/>
    <col min="15632" max="15632" width="1.44140625" style="10" customWidth="1"/>
    <col min="15633" max="15633" width="13.109375" style="10" customWidth="1"/>
    <col min="15634" max="15634" width="1.44140625" style="10" customWidth="1"/>
    <col min="15635" max="15635" width="11.5546875" style="10"/>
    <col min="15636" max="15636" width="1.44140625" style="10" customWidth="1"/>
    <col min="15637" max="15637" width="11.5546875" style="10"/>
    <col min="15638" max="15638" width="1.44140625" style="10" customWidth="1"/>
    <col min="15639" max="15639" width="14.6640625" style="10" customWidth="1"/>
    <col min="15640" max="15641" width="1.44140625" style="10" customWidth="1"/>
    <col min="15642" max="15642" width="13.109375" style="10" customWidth="1"/>
    <col min="15643" max="15643" width="2.21875" style="10" customWidth="1"/>
    <col min="15644" max="15644" width="11.5546875" style="10"/>
    <col min="15645" max="15645" width="3" style="10" customWidth="1"/>
    <col min="15646" max="15646" width="13.109375" style="10" customWidth="1"/>
    <col min="15647" max="15647" width="2.21875" style="10" customWidth="1"/>
    <col min="15648" max="15648" width="11.5546875" style="10"/>
    <col min="15649" max="15649" width="3" style="10" customWidth="1"/>
    <col min="15650" max="15650" width="11.5546875" style="10"/>
    <col min="15651" max="15651" width="2.21875" style="10" customWidth="1"/>
    <col min="15652" max="15652" width="11.5546875" style="10"/>
    <col min="15653" max="15653" width="3" style="10" customWidth="1"/>
    <col min="15654" max="15654" width="13.109375" style="10" customWidth="1"/>
    <col min="15655" max="15655" width="3" style="10" customWidth="1"/>
    <col min="15656" max="15656" width="4.5546875" style="10" customWidth="1"/>
    <col min="15657" max="15657" width="13.77734375" style="10" customWidth="1"/>
    <col min="15658" max="15658" width="7.6640625" style="10" customWidth="1"/>
    <col min="15659" max="15659" width="1.44140625" style="10" customWidth="1"/>
    <col min="15660" max="15660" width="11.5546875" style="10"/>
    <col min="15661" max="15661" width="1.44140625" style="10" customWidth="1"/>
    <col min="15662" max="15662" width="11.5546875" style="10"/>
    <col min="15663" max="15663" width="1.44140625" style="10" customWidth="1"/>
    <col min="15664"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13.109375" style="10" customWidth="1"/>
    <col min="15878" max="15878" width="1.44140625" style="10" customWidth="1"/>
    <col min="15879" max="15879" width="11.5546875" style="10"/>
    <col min="15880" max="15880" width="1.44140625" style="10" customWidth="1"/>
    <col min="15881" max="15881" width="11.5546875" style="10"/>
    <col min="15882" max="15882" width="1.44140625" style="10" customWidth="1"/>
    <col min="15883" max="15883" width="13.109375" style="10" customWidth="1"/>
    <col min="15884" max="15884" width="1.44140625" style="10" customWidth="1"/>
    <col min="15885" max="15885" width="11.5546875" style="10"/>
    <col min="15886" max="15886" width="1.44140625" style="10" customWidth="1"/>
    <col min="15887" max="15887" width="11.5546875" style="10"/>
    <col min="15888" max="15888" width="1.44140625" style="10" customWidth="1"/>
    <col min="15889" max="15889" width="13.109375" style="10" customWidth="1"/>
    <col min="15890" max="15890" width="1.44140625" style="10" customWidth="1"/>
    <col min="15891" max="15891" width="11.5546875" style="10"/>
    <col min="15892" max="15892" width="1.44140625" style="10" customWidth="1"/>
    <col min="15893" max="15893" width="11.5546875" style="10"/>
    <col min="15894" max="15894" width="1.44140625" style="10" customWidth="1"/>
    <col min="15895" max="15895" width="14.6640625" style="10" customWidth="1"/>
    <col min="15896" max="15897" width="1.44140625" style="10" customWidth="1"/>
    <col min="15898" max="15898" width="13.109375" style="10" customWidth="1"/>
    <col min="15899" max="15899" width="2.21875" style="10" customWidth="1"/>
    <col min="15900" max="15900" width="11.5546875" style="10"/>
    <col min="15901" max="15901" width="3" style="10" customWidth="1"/>
    <col min="15902" max="15902" width="13.109375" style="10" customWidth="1"/>
    <col min="15903" max="15903" width="2.21875" style="10" customWidth="1"/>
    <col min="15904" max="15904" width="11.5546875" style="10"/>
    <col min="15905" max="15905" width="3" style="10" customWidth="1"/>
    <col min="15906" max="15906" width="11.5546875" style="10"/>
    <col min="15907" max="15907" width="2.21875" style="10" customWidth="1"/>
    <col min="15908" max="15908" width="11.5546875" style="10"/>
    <col min="15909" max="15909" width="3" style="10" customWidth="1"/>
    <col min="15910" max="15910" width="13.109375" style="10" customWidth="1"/>
    <col min="15911" max="15911" width="3" style="10" customWidth="1"/>
    <col min="15912" max="15912" width="4.5546875" style="10" customWidth="1"/>
    <col min="15913" max="15913" width="13.77734375" style="10" customWidth="1"/>
    <col min="15914" max="15914" width="7.6640625" style="10" customWidth="1"/>
    <col min="15915" max="15915" width="1.44140625" style="10" customWidth="1"/>
    <col min="15916" max="15916" width="11.5546875" style="10"/>
    <col min="15917" max="15917" width="1.44140625" style="10" customWidth="1"/>
    <col min="15918" max="15918" width="11.5546875" style="10"/>
    <col min="15919" max="15919" width="1.44140625" style="10" customWidth="1"/>
    <col min="15920"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13.109375" style="10" customWidth="1"/>
    <col min="16134" max="16134" width="1.44140625" style="10" customWidth="1"/>
    <col min="16135" max="16135" width="11.5546875" style="10"/>
    <col min="16136" max="16136" width="1.44140625" style="10" customWidth="1"/>
    <col min="16137" max="16137" width="11.5546875" style="10"/>
    <col min="16138" max="16138" width="1.44140625" style="10" customWidth="1"/>
    <col min="16139" max="16139" width="13.109375" style="10" customWidth="1"/>
    <col min="16140" max="16140" width="1.44140625" style="10" customWidth="1"/>
    <col min="16141" max="16141" width="11.5546875" style="10"/>
    <col min="16142" max="16142" width="1.44140625" style="10" customWidth="1"/>
    <col min="16143" max="16143" width="11.5546875" style="10"/>
    <col min="16144" max="16144" width="1.44140625" style="10" customWidth="1"/>
    <col min="16145" max="16145" width="13.109375" style="10" customWidth="1"/>
    <col min="16146" max="16146" width="1.44140625" style="10" customWidth="1"/>
    <col min="16147" max="16147" width="11.5546875" style="10"/>
    <col min="16148" max="16148" width="1.44140625" style="10" customWidth="1"/>
    <col min="16149" max="16149" width="11.5546875" style="10"/>
    <col min="16150" max="16150" width="1.44140625" style="10" customWidth="1"/>
    <col min="16151" max="16151" width="14.6640625" style="10" customWidth="1"/>
    <col min="16152" max="16153" width="1.44140625" style="10" customWidth="1"/>
    <col min="16154" max="16154" width="13.109375" style="10" customWidth="1"/>
    <col min="16155" max="16155" width="2.21875" style="10" customWidth="1"/>
    <col min="16156" max="16156" width="11.5546875" style="10"/>
    <col min="16157" max="16157" width="3" style="10" customWidth="1"/>
    <col min="16158" max="16158" width="13.109375" style="10" customWidth="1"/>
    <col min="16159" max="16159" width="2.21875" style="10" customWidth="1"/>
    <col min="16160" max="16160" width="11.5546875" style="10"/>
    <col min="16161" max="16161" width="3" style="10" customWidth="1"/>
    <col min="16162" max="16162" width="11.5546875" style="10"/>
    <col min="16163" max="16163" width="2.21875" style="10" customWidth="1"/>
    <col min="16164" max="16164" width="11.5546875" style="10"/>
    <col min="16165" max="16165" width="3" style="10" customWidth="1"/>
    <col min="16166" max="16166" width="13.109375" style="10" customWidth="1"/>
    <col min="16167" max="16167" width="3" style="10" customWidth="1"/>
    <col min="16168" max="16168" width="4.5546875" style="10" customWidth="1"/>
    <col min="16169" max="16169" width="13.77734375" style="10" customWidth="1"/>
    <col min="16170" max="16170" width="7.6640625" style="10" customWidth="1"/>
    <col min="16171" max="16171" width="1.44140625" style="10" customWidth="1"/>
    <col min="16172" max="16172" width="11.5546875" style="10"/>
    <col min="16173" max="16173" width="1.44140625" style="10" customWidth="1"/>
    <col min="16174" max="16174" width="11.5546875" style="10"/>
    <col min="16175" max="16175" width="1.44140625" style="10" customWidth="1"/>
    <col min="16176" max="16384" width="11.5546875" style="10"/>
  </cols>
  <sheetData>
    <row r="1" spans="1:48" s="8" customFormat="1" ht="10.5" customHeight="1" x14ac:dyDescent="0.3">
      <c r="C1" s="10"/>
      <c r="W1" s="11" t="s">
        <v>42</v>
      </c>
      <c r="Z1" s="38" t="s">
        <v>43</v>
      </c>
      <c r="AN1" s="11" t="s">
        <v>551</v>
      </c>
    </row>
    <row r="2" spans="1:48" s="8" customFormat="1" ht="10.5" customHeight="1" x14ac:dyDescent="0.3">
      <c r="C2" s="10"/>
      <c r="W2" s="11" t="s">
        <v>552</v>
      </c>
      <c r="Z2" s="38" t="s">
        <v>393</v>
      </c>
      <c r="AN2" s="11" t="s">
        <v>47</v>
      </c>
    </row>
    <row r="3" spans="1:48" s="8" customFormat="1" ht="10.5" customHeight="1" x14ac:dyDescent="0.3">
      <c r="C3" s="10"/>
      <c r="W3" s="11" t="s">
        <v>48</v>
      </c>
      <c r="Z3" s="14" t="s">
        <v>49</v>
      </c>
    </row>
    <row r="4" spans="1:48" ht="9.6" customHeight="1" x14ac:dyDescent="0.3">
      <c r="Z4" s="16" t="s">
        <v>394</v>
      </c>
      <c r="AA4" s="16"/>
      <c r="AB4" s="16"/>
      <c r="AC4" s="16"/>
      <c r="AD4" s="16"/>
      <c r="AE4" s="16"/>
      <c r="AF4" s="16"/>
      <c r="AG4" s="16"/>
      <c r="AH4" s="16"/>
      <c r="AI4" s="16"/>
      <c r="AJ4" s="16"/>
      <c r="AK4" s="16"/>
      <c r="AL4" s="16"/>
    </row>
    <row r="5" spans="1:48" ht="7.5" customHeight="1" x14ac:dyDescent="0.3"/>
    <row r="6" spans="1:48" ht="9.6" customHeight="1" x14ac:dyDescent="0.3">
      <c r="AD6" s="16" t="s">
        <v>398</v>
      </c>
      <c r="AE6" s="16"/>
      <c r="AF6" s="16"/>
      <c r="AG6" s="16"/>
      <c r="AH6" s="16"/>
      <c r="AI6" s="16"/>
      <c r="AJ6" s="16"/>
    </row>
    <row r="7" spans="1:48" ht="9.6" customHeight="1" x14ac:dyDescent="0.3"/>
    <row r="8" spans="1:48" ht="9.6" customHeight="1" x14ac:dyDescent="0.3">
      <c r="E8" s="16" t="s">
        <v>553</v>
      </c>
      <c r="F8" s="16"/>
      <c r="G8" s="16"/>
      <c r="H8" s="16"/>
      <c r="I8" s="16"/>
      <c r="K8" s="16" t="s">
        <v>554</v>
      </c>
      <c r="L8" s="16"/>
      <c r="M8" s="16"/>
      <c r="N8" s="16"/>
      <c r="O8" s="16"/>
      <c r="Q8" s="16" t="s">
        <v>555</v>
      </c>
      <c r="R8" s="16"/>
      <c r="S8" s="16"/>
      <c r="T8" s="16"/>
      <c r="U8" s="16"/>
      <c r="Z8" s="16" t="s">
        <v>433</v>
      </c>
      <c r="AA8" s="16"/>
      <c r="AB8" s="16"/>
      <c r="AD8" s="16" t="s">
        <v>59</v>
      </c>
      <c r="AE8" s="16"/>
      <c r="AF8" s="16"/>
      <c r="AH8" s="16" t="s">
        <v>60</v>
      </c>
      <c r="AI8" s="16"/>
      <c r="AJ8" s="16"/>
    </row>
    <row r="9" spans="1:48" ht="8.4" customHeight="1" x14ac:dyDescent="0.3"/>
    <row r="10" spans="1:48" ht="9.6" customHeight="1" x14ac:dyDescent="0.3">
      <c r="I10" s="18" t="s">
        <v>64</v>
      </c>
      <c r="O10" s="18" t="s">
        <v>64</v>
      </c>
      <c r="U10" s="18" t="s">
        <v>64</v>
      </c>
      <c r="AB10" s="18" t="s">
        <v>273</v>
      </c>
      <c r="AF10" s="18" t="s">
        <v>273</v>
      </c>
      <c r="AJ10" s="18" t="s">
        <v>273</v>
      </c>
      <c r="AL10" s="18" t="s">
        <v>410</v>
      </c>
      <c r="AR10" s="18" t="s">
        <v>556</v>
      </c>
      <c r="AT10" s="18" t="s">
        <v>557</v>
      </c>
      <c r="AV10" s="132" t="s">
        <v>265</v>
      </c>
    </row>
    <row r="11" spans="1:48" ht="9.6" customHeight="1" x14ac:dyDescent="0.3">
      <c r="A11" s="19" t="s">
        <v>71</v>
      </c>
      <c r="C11" s="19" t="s">
        <v>73</v>
      </c>
      <c r="E11" s="19" t="s">
        <v>74</v>
      </c>
      <c r="G11" s="19" t="s">
        <v>436</v>
      </c>
      <c r="I11" s="19" t="s">
        <v>80</v>
      </c>
      <c r="K11" s="19" t="s">
        <v>74</v>
      </c>
      <c r="M11" s="19" t="s">
        <v>436</v>
      </c>
      <c r="O11" s="19" t="s">
        <v>80</v>
      </c>
      <c r="Q11" s="19" t="s">
        <v>74</v>
      </c>
      <c r="S11" s="19" t="s">
        <v>436</v>
      </c>
      <c r="U11" s="19" t="s">
        <v>80</v>
      </c>
      <c r="W11" s="19" t="s">
        <v>65</v>
      </c>
      <c r="Z11" s="19" t="s">
        <v>74</v>
      </c>
      <c r="AB11" s="19" t="s">
        <v>374</v>
      </c>
      <c r="AD11" s="19" t="s">
        <v>74</v>
      </c>
      <c r="AF11" s="19" t="s">
        <v>374</v>
      </c>
      <c r="AH11" s="19" t="s">
        <v>74</v>
      </c>
      <c r="AJ11" s="19" t="s">
        <v>374</v>
      </c>
      <c r="AL11" s="19" t="s">
        <v>419</v>
      </c>
      <c r="AN11" s="19" t="s">
        <v>71</v>
      </c>
      <c r="AR11" s="111" t="s">
        <v>558</v>
      </c>
      <c r="AT11" s="111" t="s">
        <v>559</v>
      </c>
      <c r="AV11" s="111" t="s">
        <v>560</v>
      </c>
    </row>
    <row r="12" spans="1:48" ht="8.85" customHeight="1" x14ac:dyDescent="0.3"/>
    <row r="13" spans="1:48" ht="8.85" customHeight="1" x14ac:dyDescent="0.3">
      <c r="B13" s="10" t="s">
        <v>283</v>
      </c>
    </row>
    <row r="14" spans="1:48" ht="8.85" customHeight="1" x14ac:dyDescent="0.3">
      <c r="A14" s="10">
        <v>1</v>
      </c>
      <c r="B14" s="21"/>
      <c r="C14" s="10" t="s">
        <v>84</v>
      </c>
      <c r="D14" s="21"/>
      <c r="E14" s="136">
        <v>24489106</v>
      </c>
      <c r="F14" s="21"/>
      <c r="G14" s="134">
        <f>(E14/$AP14)</f>
        <v>153.87243641298883</v>
      </c>
      <c r="H14" s="21"/>
      <c r="I14" s="135">
        <f>IF(G$60,G14/G$60*100,0)</f>
        <v>141.80423138433719</v>
      </c>
      <c r="J14" s="21"/>
      <c r="K14" s="136">
        <v>3955839</v>
      </c>
      <c r="L14" s="21"/>
      <c r="M14" s="134">
        <f>(K14/$AP14)</f>
        <v>24.85572911430582</v>
      </c>
      <c r="N14" s="21"/>
      <c r="O14" s="135">
        <f>IF(M$60,M14/M$60*100,0)</f>
        <v>121.05288533047379</v>
      </c>
      <c r="P14" s="21"/>
      <c r="Q14" s="136">
        <v>8030082</v>
      </c>
      <c r="R14" s="21"/>
      <c r="S14" s="135">
        <f>(Q14/$AP14)</f>
        <v>50.45542625917362</v>
      </c>
      <c r="T14" s="21"/>
      <c r="U14" s="135">
        <f>IF(S$60,S14/S$60*100,0)</f>
        <v>135.17859749133686</v>
      </c>
      <c r="V14" s="21"/>
      <c r="W14" s="136">
        <f>(E14+K14+Q14)</f>
        <v>36475027</v>
      </c>
      <c r="X14" s="21"/>
      <c r="Y14" s="21"/>
      <c r="Z14" s="136">
        <v>211839</v>
      </c>
      <c r="AA14" s="21"/>
      <c r="AB14" s="135">
        <f>IF($W14,Z14/$W14*100,0)</f>
        <v>0.58077818557886196</v>
      </c>
      <c r="AC14" s="21"/>
      <c r="AD14" s="136">
        <v>71275</v>
      </c>
      <c r="AE14" s="21"/>
      <c r="AF14" s="135">
        <f>IF($W14,AD14/$W14*100,0)</f>
        <v>0.19540766892372691</v>
      </c>
      <c r="AG14" s="21"/>
      <c r="AH14" s="136">
        <v>380410</v>
      </c>
      <c r="AI14" s="21"/>
      <c r="AJ14" s="135">
        <f>IF($W14,AH14/$W14*100,0)</f>
        <v>1.0429327440936507</v>
      </c>
      <c r="AK14" s="21"/>
      <c r="AL14" s="136">
        <v>3948670</v>
      </c>
      <c r="AM14" s="21"/>
      <c r="AN14" s="10">
        <v>1</v>
      </c>
      <c r="AO14" s="21"/>
      <c r="AP14" s="147">
        <v>159152</v>
      </c>
      <c r="AQ14" s="21"/>
      <c r="AR14" s="147">
        <f>IF(E14,AP14,0)</f>
        <v>159152</v>
      </c>
      <c r="AS14" s="21"/>
      <c r="AT14" s="147">
        <f>IF(K14,AP14,0)</f>
        <v>159152</v>
      </c>
      <c r="AU14" s="21"/>
      <c r="AV14" s="147">
        <f>IF(Q14,AP14,0)</f>
        <v>159152</v>
      </c>
    </row>
    <row r="15" spans="1:48" ht="8.85" customHeight="1" x14ac:dyDescent="0.3">
      <c r="A15" s="10">
        <v>2</v>
      </c>
      <c r="B15" s="21"/>
      <c r="C15" s="10" t="s">
        <v>85</v>
      </c>
      <c r="D15" s="21"/>
      <c r="E15" s="138">
        <v>2059462</v>
      </c>
      <c r="F15" s="21"/>
      <c r="G15" s="135">
        <f>(E15/$AP15)</f>
        <v>121.0166882124809</v>
      </c>
      <c r="H15" s="21"/>
      <c r="I15" s="135">
        <f>IF(G$60,G15/G$60*100,0)</f>
        <v>111.52535734593884</v>
      </c>
      <c r="J15" s="21"/>
      <c r="K15" s="138">
        <v>0</v>
      </c>
      <c r="L15" s="21"/>
      <c r="M15" s="135">
        <f>(K15/$AP15)</f>
        <v>0</v>
      </c>
      <c r="N15" s="21"/>
      <c r="O15" s="135">
        <f>IF(M$60,M15/M$60*100,0)</f>
        <v>0</v>
      </c>
      <c r="P15" s="21"/>
      <c r="Q15" s="138">
        <v>837645</v>
      </c>
      <c r="R15" s="21"/>
      <c r="S15" s="135">
        <f>(Q15/$AP15)</f>
        <v>49.221118815371959</v>
      </c>
      <c r="T15" s="21"/>
      <c r="U15" s="135">
        <f>IF(S$60,S15/S$60*100,0)</f>
        <v>131.8716796532205</v>
      </c>
      <c r="V15" s="21"/>
      <c r="W15" s="138">
        <f>(E15+K15+Q15)</f>
        <v>2897107</v>
      </c>
      <c r="X15" s="21"/>
      <c r="Y15" s="21"/>
      <c r="Z15" s="138">
        <v>65001</v>
      </c>
      <c r="AA15" s="21"/>
      <c r="AB15" s="135">
        <f>IF($W15,Z15/$W15*100,0)</f>
        <v>2.243652029421074</v>
      </c>
      <c r="AC15" s="21"/>
      <c r="AD15" s="138">
        <v>2114</v>
      </c>
      <c r="AE15" s="21"/>
      <c r="AF15" s="135">
        <f>IF($W15,AD15/$W15*100,0)</f>
        <v>7.2969344936172534E-2</v>
      </c>
      <c r="AG15" s="21"/>
      <c r="AH15" s="138">
        <v>6849</v>
      </c>
      <c r="AI15" s="21"/>
      <c r="AJ15" s="135">
        <f>IF($W15,AH15/$W15*100,0)</f>
        <v>0.23640825140390048</v>
      </c>
      <c r="AK15" s="21"/>
      <c r="AL15" s="138">
        <v>805525</v>
      </c>
      <c r="AM15" s="21"/>
      <c r="AN15" s="10">
        <v>2</v>
      </c>
      <c r="AO15" s="21"/>
      <c r="AP15" s="147">
        <v>17018</v>
      </c>
      <c r="AQ15" s="21"/>
      <c r="AR15" s="147">
        <f>IF(E15,AP15,0)</f>
        <v>17018</v>
      </c>
      <c r="AS15" s="21"/>
      <c r="AT15" s="147">
        <f>IF(K15,AP15,0)</f>
        <v>0</v>
      </c>
      <c r="AU15" s="21"/>
      <c r="AV15" s="147">
        <f>IF(Q15,AP15,0)</f>
        <v>17018</v>
      </c>
    </row>
    <row r="16" spans="1:48" ht="8.85" customHeight="1" x14ac:dyDescent="0.3">
      <c r="A16" s="10">
        <v>3</v>
      </c>
      <c r="B16" s="21"/>
      <c r="C16" s="10" t="s">
        <v>87</v>
      </c>
      <c r="D16" s="21"/>
      <c r="E16" s="138">
        <v>940300</v>
      </c>
      <c r="F16" s="21"/>
      <c r="G16" s="135">
        <f>(E16/$AP16)</f>
        <v>145.69259374031608</v>
      </c>
      <c r="H16" s="21"/>
      <c r="I16" s="135">
        <f>IF(G$60,G16/G$60*100,0)</f>
        <v>134.26593323241914</v>
      </c>
      <c r="J16" s="21"/>
      <c r="K16" s="138">
        <v>0</v>
      </c>
      <c r="L16" s="21"/>
      <c r="M16" s="135">
        <f>(K16/$AP16)</f>
        <v>0</v>
      </c>
      <c r="N16" s="21"/>
      <c r="O16" s="135">
        <f>IF(M$60,M16/M$60*100,0)</f>
        <v>0</v>
      </c>
      <c r="P16" s="21"/>
      <c r="Q16" s="138">
        <v>249361</v>
      </c>
      <c r="R16" s="21"/>
      <c r="S16" s="135">
        <f>(Q16/$AP16)</f>
        <v>38.636659436008678</v>
      </c>
      <c r="T16" s="21"/>
      <c r="U16" s="135">
        <f>IF(S$60,S16/S$60*100,0)</f>
        <v>103.51412764767754</v>
      </c>
      <c r="V16" s="21"/>
      <c r="W16" s="138">
        <f>(E16+K16+Q16)</f>
        <v>1189661</v>
      </c>
      <c r="X16" s="21"/>
      <c r="Y16" s="21"/>
      <c r="Z16" s="138">
        <v>53233</v>
      </c>
      <c r="AA16" s="21"/>
      <c r="AB16" s="135">
        <f>IF($W16,Z16/$W16*100,0)</f>
        <v>4.4746360517828192</v>
      </c>
      <c r="AC16" s="21"/>
      <c r="AD16" s="138">
        <v>0</v>
      </c>
      <c r="AE16" s="21"/>
      <c r="AF16" s="135">
        <f>IF($W16,AD16/$W16*100,0)</f>
        <v>0</v>
      </c>
      <c r="AG16" s="21"/>
      <c r="AH16" s="138">
        <v>0</v>
      </c>
      <c r="AI16" s="21"/>
      <c r="AJ16" s="135">
        <f>IF($W16,AH16/$W16*100,0)</f>
        <v>0</v>
      </c>
      <c r="AK16" s="21"/>
      <c r="AL16" s="138">
        <v>275233</v>
      </c>
      <c r="AM16" s="21"/>
      <c r="AN16" s="10">
        <v>3</v>
      </c>
      <c r="AO16" s="21"/>
      <c r="AP16" s="147">
        <v>6454</v>
      </c>
      <c r="AQ16" s="21"/>
      <c r="AR16" s="147">
        <f>IF(E16,AP16,0)</f>
        <v>6454</v>
      </c>
      <c r="AS16" s="21"/>
      <c r="AT16" s="147">
        <f>IF(K16,AP16,0)</f>
        <v>0</v>
      </c>
      <c r="AU16" s="21"/>
      <c r="AV16" s="147">
        <f>IF(Q16,AP16,0)</f>
        <v>6454</v>
      </c>
    </row>
    <row r="17" spans="1:48" ht="8.85" customHeight="1" x14ac:dyDescent="0.3">
      <c r="A17" s="10">
        <v>4</v>
      </c>
      <c r="B17" s="21"/>
      <c r="C17" s="10" t="s">
        <v>88</v>
      </c>
      <c r="D17" s="21"/>
      <c r="E17" s="138">
        <v>12644247</v>
      </c>
      <c r="F17" s="21"/>
      <c r="G17" s="135">
        <f>(E17/$AP17)</f>
        <v>257.09617535227017</v>
      </c>
      <c r="H17" s="21"/>
      <c r="I17" s="135">
        <f>IF(G$60,G17/G$60*100,0)</f>
        <v>236.93213929381818</v>
      </c>
      <c r="J17" s="21"/>
      <c r="K17" s="138">
        <v>199979</v>
      </c>
      <c r="L17" s="21"/>
      <c r="M17" s="135">
        <f>(K17/$AP17)</f>
        <v>4.0661840954840285</v>
      </c>
      <c r="N17" s="21"/>
      <c r="O17" s="135">
        <f>IF(M$60,M17/M$60*100,0)</f>
        <v>19.803213769332682</v>
      </c>
      <c r="P17" s="21"/>
      <c r="Q17" s="138">
        <v>2249618</v>
      </c>
      <c r="R17" s="21"/>
      <c r="S17" s="135">
        <f>(Q17/$AP17)</f>
        <v>45.741607531363741</v>
      </c>
      <c r="T17" s="21"/>
      <c r="U17" s="135">
        <f>IF(S$60,S17/S$60*100,0)</f>
        <v>122.5494820185906</v>
      </c>
      <c r="V17" s="21"/>
      <c r="W17" s="138">
        <f>(E17+K17+Q17)</f>
        <v>15093844</v>
      </c>
      <c r="X17" s="21"/>
      <c r="Y17" s="21"/>
      <c r="Z17" s="138">
        <v>175937</v>
      </c>
      <c r="AA17" s="21"/>
      <c r="AB17" s="135">
        <f>IF($W17,Z17/$W17*100,0)</f>
        <v>1.1656208981621912</v>
      </c>
      <c r="AC17" s="21"/>
      <c r="AD17" s="138">
        <v>89835</v>
      </c>
      <c r="AE17" s="21"/>
      <c r="AF17" s="135">
        <f>IF($W17,AD17/$W17*100,0)</f>
        <v>0.59517641761767248</v>
      </c>
      <c r="AG17" s="21"/>
      <c r="AH17" s="138">
        <v>0</v>
      </c>
      <c r="AI17" s="21"/>
      <c r="AJ17" s="135">
        <f>IF($W17,AH17/$W17*100,0)</f>
        <v>0</v>
      </c>
      <c r="AK17" s="21"/>
      <c r="AL17" s="138">
        <v>4407985</v>
      </c>
      <c r="AM17" s="21"/>
      <c r="AN17" s="10">
        <v>4</v>
      </c>
      <c r="AO17" s="21"/>
      <c r="AP17" s="147">
        <v>49181</v>
      </c>
      <c r="AQ17" s="21"/>
      <c r="AR17" s="147">
        <f>IF(E17,AP17,0)</f>
        <v>49181</v>
      </c>
      <c r="AS17" s="21"/>
      <c r="AT17" s="147">
        <f>IF(K17,AP17,0)</f>
        <v>49181</v>
      </c>
      <c r="AU17" s="21"/>
      <c r="AV17" s="147">
        <f>IF(Q17,AP17,0)</f>
        <v>49181</v>
      </c>
    </row>
    <row r="18" spans="1:48" ht="8.85" customHeight="1" x14ac:dyDescent="0.3">
      <c r="A18" s="10">
        <v>5</v>
      </c>
      <c r="B18" s="21"/>
      <c r="C18" s="10" t="s">
        <v>89</v>
      </c>
      <c r="D18" s="21"/>
      <c r="E18" s="138">
        <v>11705900</v>
      </c>
      <c r="F18" s="21"/>
      <c r="G18" s="135">
        <f>(E18/$AP18)</f>
        <v>47.634336405623714</v>
      </c>
      <c r="H18" s="21"/>
      <c r="I18" s="135">
        <f>IF(G$60,G18/G$60*100,0)</f>
        <v>43.898378546323151</v>
      </c>
      <c r="J18" s="21"/>
      <c r="K18" s="138">
        <v>0</v>
      </c>
      <c r="L18" s="21"/>
      <c r="M18" s="135">
        <f>(K18/$AP18)</f>
        <v>0</v>
      </c>
      <c r="N18" s="21"/>
      <c r="O18" s="135">
        <f>IF(M$60,M18/M$60*100,0)</f>
        <v>0</v>
      </c>
      <c r="P18" s="21"/>
      <c r="Q18" s="138">
        <v>9815341</v>
      </c>
      <c r="R18" s="21"/>
      <c r="S18" s="135">
        <f>(Q18/$AP18)</f>
        <v>39.941162587234736</v>
      </c>
      <c r="T18" s="21"/>
      <c r="U18" s="135">
        <f>IF(S$60,S18/S$60*100,0)</f>
        <v>107.00911162620861</v>
      </c>
      <c r="V18" s="21"/>
      <c r="W18" s="138">
        <f>(E18+K18+Q18)</f>
        <v>21521241</v>
      </c>
      <c r="X18" s="21"/>
      <c r="Y18" s="21"/>
      <c r="Z18" s="138">
        <v>235807</v>
      </c>
      <c r="AA18" s="21"/>
      <c r="AB18" s="143">
        <f>IF($W18,Z18/$W18*100,0)</f>
        <v>1.0956942492303301</v>
      </c>
      <c r="AC18" s="21"/>
      <c r="AD18" s="138">
        <v>0</v>
      </c>
      <c r="AE18" s="21"/>
      <c r="AF18" s="143">
        <f>IF($W18,AD18/$W18*100,0)</f>
        <v>0</v>
      </c>
      <c r="AG18" s="21"/>
      <c r="AH18" s="138">
        <v>0</v>
      </c>
      <c r="AI18" s="21"/>
      <c r="AJ18" s="143">
        <f>IF($W18,AH18/$W18*100,0)</f>
        <v>0</v>
      </c>
      <c r="AK18" s="21"/>
      <c r="AL18" s="138">
        <v>1147266</v>
      </c>
      <c r="AM18" s="21"/>
      <c r="AN18" s="10">
        <v>5</v>
      </c>
      <c r="AO18" s="21"/>
      <c r="AP18" s="147">
        <v>245745</v>
      </c>
      <c r="AQ18" s="21"/>
      <c r="AR18" s="147">
        <f>IF(E18,AP18,0)</f>
        <v>245745</v>
      </c>
      <c r="AS18" s="21"/>
      <c r="AT18" s="147">
        <f>IF(K18,AP18,0)</f>
        <v>0</v>
      </c>
      <c r="AU18" s="21"/>
      <c r="AV18" s="147">
        <f>IF(Q18,AP18,0)</f>
        <v>245745</v>
      </c>
    </row>
    <row r="19" spans="1:48" ht="8.85" customHeight="1" x14ac:dyDescent="0.3">
      <c r="A19" s="29"/>
      <c r="B19" s="21"/>
      <c r="D19" s="21"/>
      <c r="E19" s="21"/>
      <c r="F19" s="21"/>
      <c r="G19" s="21"/>
      <c r="H19" s="21"/>
      <c r="I19" s="21"/>
      <c r="J19" s="21"/>
      <c r="K19" s="21"/>
      <c r="L19" s="21"/>
      <c r="M19" s="21"/>
      <c r="N19" s="21"/>
      <c r="O19" s="21"/>
      <c r="P19" s="21"/>
      <c r="Q19" s="21"/>
      <c r="R19" s="21"/>
      <c r="S19" s="21"/>
      <c r="T19" s="21"/>
      <c r="U19" s="21"/>
      <c r="V19" s="21"/>
      <c r="X19" s="21"/>
      <c r="Y19" s="21"/>
      <c r="Z19" s="21"/>
      <c r="AA19" s="21"/>
      <c r="AB19" s="21"/>
      <c r="AC19" s="21"/>
      <c r="AD19" s="21"/>
      <c r="AE19" s="21"/>
      <c r="AF19" s="21"/>
      <c r="AG19" s="21"/>
      <c r="AH19" s="21"/>
      <c r="AI19" s="21"/>
      <c r="AJ19" s="21"/>
      <c r="AK19" s="21"/>
      <c r="AL19" s="21"/>
      <c r="AM19" s="21"/>
      <c r="AN19" s="29"/>
      <c r="AO19" s="21"/>
      <c r="AP19" s="21"/>
      <c r="AQ19" s="21"/>
      <c r="AR19" s="21"/>
      <c r="AS19" s="21"/>
      <c r="AT19" s="21"/>
      <c r="AU19" s="21"/>
      <c r="AV19" s="21"/>
    </row>
    <row r="20" spans="1:48" ht="8.85" customHeight="1" x14ac:dyDescent="0.3">
      <c r="A20" s="10">
        <v>6</v>
      </c>
      <c r="B20" s="21"/>
      <c r="C20" s="10" t="s">
        <v>90</v>
      </c>
      <c r="D20" s="21"/>
      <c r="E20" s="138">
        <v>1458791</v>
      </c>
      <c r="F20" s="21"/>
      <c r="G20" s="135">
        <f>(E20/$AP20)</f>
        <v>84.843026637199017</v>
      </c>
      <c r="H20" s="21"/>
      <c r="I20" s="135">
        <f>IF(G$60,G20/G$60*100,0)</f>
        <v>78.188793659689352</v>
      </c>
      <c r="J20" s="21"/>
      <c r="K20" s="138">
        <v>68988</v>
      </c>
      <c r="L20" s="21"/>
      <c r="M20" s="135">
        <f>(K20/$AP20)</f>
        <v>4.0123298825171574</v>
      </c>
      <c r="N20" s="21"/>
      <c r="O20" s="135">
        <f>IF(M$60,M20/M$60*100,0)</f>
        <v>19.540931868976383</v>
      </c>
      <c r="P20" s="21"/>
      <c r="Q20" s="138">
        <v>812205</v>
      </c>
      <c r="R20" s="21"/>
      <c r="S20" s="135">
        <f>(Q20/$AP20)</f>
        <v>47.237699197394441</v>
      </c>
      <c r="T20" s="21"/>
      <c r="U20" s="135">
        <f>IF(S$60,S20/S$60*100,0)</f>
        <v>126.55776394437727</v>
      </c>
      <c r="V20" s="21"/>
      <c r="W20" s="138">
        <f>(E20+K20+Q20)</f>
        <v>2339984</v>
      </c>
      <c r="X20" s="21"/>
      <c r="Y20" s="21"/>
      <c r="Z20" s="138">
        <v>153744</v>
      </c>
      <c r="AA20" s="21"/>
      <c r="AB20" s="143">
        <f>IF($W20,Z20/$W20*100,0)</f>
        <v>6.5703013353937472</v>
      </c>
      <c r="AC20" s="21"/>
      <c r="AD20" s="138">
        <v>0</v>
      </c>
      <c r="AE20" s="21"/>
      <c r="AF20" s="143">
        <f>IF($W20,AD20/$W20*100,0)</f>
        <v>0</v>
      </c>
      <c r="AG20" s="21"/>
      <c r="AH20" s="138">
        <v>0</v>
      </c>
      <c r="AI20" s="21"/>
      <c r="AJ20" s="143">
        <f>IF($W20,AH20/$W20*100,0)</f>
        <v>0</v>
      </c>
      <c r="AK20" s="21"/>
      <c r="AL20" s="138">
        <v>106672</v>
      </c>
      <c r="AM20" s="21"/>
      <c r="AN20" s="10">
        <v>6</v>
      </c>
      <c r="AO20" s="21"/>
      <c r="AP20" s="147">
        <v>17194</v>
      </c>
      <c r="AQ20" s="21"/>
      <c r="AR20" s="147">
        <f>IF(E20,AP20,0)</f>
        <v>17194</v>
      </c>
      <c r="AS20" s="21"/>
      <c r="AT20" s="147">
        <f>IF(K20,AP20,0)</f>
        <v>17194</v>
      </c>
      <c r="AU20" s="21"/>
      <c r="AV20" s="147">
        <f>IF(Q20,AP20,0)</f>
        <v>17194</v>
      </c>
    </row>
    <row r="21" spans="1:48" ht="8.85" customHeight="1" x14ac:dyDescent="0.3">
      <c r="A21" s="10">
        <v>7</v>
      </c>
      <c r="B21" s="21"/>
      <c r="C21" s="10" t="s">
        <v>91</v>
      </c>
      <c r="D21" s="21"/>
      <c r="E21" s="138">
        <v>1413989</v>
      </c>
      <c r="F21" s="21"/>
      <c r="G21" s="135">
        <f>(E21/$AP21)</f>
        <v>248.32964524060415</v>
      </c>
      <c r="H21" s="21"/>
      <c r="I21" s="135">
        <f>IF(G$60,G21/G$60*100,0)</f>
        <v>228.85316756001183</v>
      </c>
      <c r="J21" s="21"/>
      <c r="K21" s="138">
        <v>414522</v>
      </c>
      <c r="L21" s="21"/>
      <c r="M21" s="135">
        <f>(K21/$AP21)</f>
        <v>72.799789251844047</v>
      </c>
      <c r="N21" s="21"/>
      <c r="O21" s="135">
        <f>IF(M$60,M21/M$60*100,0)</f>
        <v>354.55103730246202</v>
      </c>
      <c r="P21" s="21"/>
      <c r="Q21" s="138">
        <v>202596</v>
      </c>
      <c r="R21" s="21"/>
      <c r="S21" s="135">
        <f>(Q21/$AP21)</f>
        <v>35.580611169652265</v>
      </c>
      <c r="T21" s="21"/>
      <c r="U21" s="135">
        <f>IF(S$60,S21/S$60*100,0)</f>
        <v>95.326458864743003</v>
      </c>
      <c r="V21" s="21"/>
      <c r="W21" s="138">
        <f>(E21+K21+Q21)</f>
        <v>2031107</v>
      </c>
      <c r="X21" s="21"/>
      <c r="Y21" s="21"/>
      <c r="Z21" s="138">
        <v>41563</v>
      </c>
      <c r="AA21" s="21"/>
      <c r="AB21" s="143">
        <f>IF($W21,Z21/$W21*100,0)</f>
        <v>2.0463225226440556</v>
      </c>
      <c r="AC21" s="21"/>
      <c r="AD21" s="138">
        <v>0</v>
      </c>
      <c r="AE21" s="21"/>
      <c r="AF21" s="143">
        <f>IF($W21,AD21/$W21*100,0)</f>
        <v>0</v>
      </c>
      <c r="AG21" s="21"/>
      <c r="AH21" s="138">
        <v>0</v>
      </c>
      <c r="AI21" s="21"/>
      <c r="AJ21" s="143">
        <f>IF($W21,AH21/$W21*100,0)</f>
        <v>0</v>
      </c>
      <c r="AK21" s="21"/>
      <c r="AL21" s="138">
        <v>38484</v>
      </c>
      <c r="AM21" s="21"/>
      <c r="AN21" s="10">
        <v>7</v>
      </c>
      <c r="AO21" s="21"/>
      <c r="AP21" s="147">
        <v>5694</v>
      </c>
      <c r="AQ21" s="21"/>
      <c r="AR21" s="147">
        <f>IF(E21,AP21,0)</f>
        <v>5694</v>
      </c>
      <c r="AS21" s="21"/>
      <c r="AT21" s="147">
        <f>IF(K21,AP21,0)</f>
        <v>5694</v>
      </c>
      <c r="AU21" s="21"/>
      <c r="AV21" s="147">
        <f>IF(Q21,AP21,0)</f>
        <v>5694</v>
      </c>
    </row>
    <row r="22" spans="1:48" ht="8.85" customHeight="1" x14ac:dyDescent="0.3">
      <c r="A22" s="10">
        <v>8</v>
      </c>
      <c r="B22" s="21"/>
      <c r="C22" s="10" t="s">
        <v>92</v>
      </c>
      <c r="D22" s="21"/>
      <c r="E22" s="138">
        <v>5170562</v>
      </c>
      <c r="F22" s="21"/>
      <c r="G22" s="135">
        <f>(E22/$AP22)</f>
        <v>129.48417309426023</v>
      </c>
      <c r="H22" s="21"/>
      <c r="I22" s="135">
        <f>IF(G$60,G22/G$60*100,0)</f>
        <v>119.32873794749443</v>
      </c>
      <c r="J22" s="21"/>
      <c r="K22" s="138">
        <v>0</v>
      </c>
      <c r="L22" s="21"/>
      <c r="M22" s="135">
        <f>(K22/$AP22)</f>
        <v>0</v>
      </c>
      <c r="N22" s="21"/>
      <c r="O22" s="135">
        <f>IF(M$60,M22/M$60*100,0)</f>
        <v>0</v>
      </c>
      <c r="P22" s="21"/>
      <c r="Q22" s="138">
        <v>1006651</v>
      </c>
      <c r="R22" s="21"/>
      <c r="S22" s="135">
        <f>(Q22/$AP22)</f>
        <v>25.209130521887207</v>
      </c>
      <c r="T22" s="21"/>
      <c r="U22" s="135">
        <f>IF(S$60,S22/S$60*100,0)</f>
        <v>67.539512805229421</v>
      </c>
      <c r="V22" s="21"/>
      <c r="W22" s="138">
        <f>(E22+K22+Q22)</f>
        <v>6177213</v>
      </c>
      <c r="X22" s="21"/>
      <c r="Y22" s="21"/>
      <c r="Z22" s="138">
        <v>162797</v>
      </c>
      <c r="AA22" s="21"/>
      <c r="AB22" s="143">
        <f>IF($W22,Z22/$W22*100,0)</f>
        <v>2.635444171991479</v>
      </c>
      <c r="AC22" s="21"/>
      <c r="AD22" s="138">
        <v>268252</v>
      </c>
      <c r="AE22" s="21"/>
      <c r="AF22" s="143">
        <f>IF($W22,AD22/$W22*100,0)</f>
        <v>4.3426056378499496</v>
      </c>
      <c r="AG22" s="21"/>
      <c r="AH22" s="138">
        <v>0</v>
      </c>
      <c r="AI22" s="21"/>
      <c r="AJ22" s="143">
        <f>IF($W22,AH22/$W22*100,0)</f>
        <v>0</v>
      </c>
      <c r="AK22" s="21"/>
      <c r="AL22" s="138">
        <v>1303395</v>
      </c>
      <c r="AM22" s="21"/>
      <c r="AN22" s="10">
        <v>8</v>
      </c>
      <c r="AO22" s="21"/>
      <c r="AP22" s="147">
        <v>39932</v>
      </c>
      <c r="AQ22" s="21"/>
      <c r="AR22" s="147">
        <f>IF(E22,AP22,0)</f>
        <v>39932</v>
      </c>
      <c r="AS22" s="21"/>
      <c r="AT22" s="147">
        <f>IF(K22,AP22,0)</f>
        <v>0</v>
      </c>
      <c r="AU22" s="21"/>
      <c r="AV22" s="147">
        <f>IF(Q22,AP22,0)</f>
        <v>39932</v>
      </c>
    </row>
    <row r="23" spans="1:48" ht="8.85" customHeight="1" x14ac:dyDescent="0.3">
      <c r="A23" s="10">
        <v>9</v>
      </c>
      <c r="B23" s="21"/>
      <c r="C23" s="10" t="s">
        <v>93</v>
      </c>
      <c r="D23" s="21"/>
      <c r="E23" s="138">
        <v>0</v>
      </c>
      <c r="F23" s="21"/>
      <c r="G23" s="135">
        <v>0</v>
      </c>
      <c r="H23" s="21"/>
      <c r="I23" s="135">
        <f>IF(G$60,G23/G$60*100,0)</f>
        <v>0</v>
      </c>
      <c r="J23" s="21"/>
      <c r="K23" s="138">
        <v>0</v>
      </c>
      <c r="L23" s="21"/>
      <c r="M23" s="135">
        <v>0</v>
      </c>
      <c r="N23" s="21"/>
      <c r="O23" s="135">
        <f>IF(M$60,M23/M$60*100,0)</f>
        <v>0</v>
      </c>
      <c r="P23" s="21"/>
      <c r="Q23" s="138">
        <v>0</v>
      </c>
      <c r="R23" s="21"/>
      <c r="S23" s="135">
        <v>0</v>
      </c>
      <c r="T23" s="21"/>
      <c r="U23" s="135">
        <f>IF(S$60,S23/S$60*100,0)</f>
        <v>0</v>
      </c>
      <c r="V23" s="21"/>
      <c r="W23" s="138">
        <f>(E23+K23+Q23)</f>
        <v>0</v>
      </c>
      <c r="X23" s="21"/>
      <c r="Y23" s="21"/>
      <c r="Z23" s="138">
        <v>0</v>
      </c>
      <c r="AA23" s="21"/>
      <c r="AB23" s="143">
        <f>IF($W23,Z23/$W23*100,0)</f>
        <v>0</v>
      </c>
      <c r="AC23" s="21"/>
      <c r="AD23" s="138">
        <v>0</v>
      </c>
      <c r="AE23" s="21"/>
      <c r="AF23" s="143">
        <f>IF($W23,AD23/$W23*100,0)</f>
        <v>0</v>
      </c>
      <c r="AG23" s="21"/>
      <c r="AH23" s="138">
        <v>0</v>
      </c>
      <c r="AI23" s="21"/>
      <c r="AJ23" s="143">
        <f>IF($W23,AH23/$W23*100,0)</f>
        <v>0</v>
      </c>
      <c r="AK23" s="21"/>
      <c r="AL23" s="138">
        <v>0</v>
      </c>
      <c r="AM23" s="21"/>
      <c r="AN23" s="10">
        <v>9</v>
      </c>
      <c r="AO23" s="21"/>
      <c r="AP23" s="147">
        <v>0</v>
      </c>
      <c r="AQ23" s="21"/>
      <c r="AR23" s="147">
        <f>IF(E23,AP23,0)</f>
        <v>0</v>
      </c>
      <c r="AS23" s="21"/>
      <c r="AT23" s="147">
        <f>IF(K23,AP23,0)</f>
        <v>0</v>
      </c>
      <c r="AU23" s="21"/>
      <c r="AV23" s="147">
        <f>IF(Q23,AP23,0)</f>
        <v>0</v>
      </c>
    </row>
    <row r="24" spans="1:48" ht="8.85" customHeight="1" x14ac:dyDescent="0.3">
      <c r="A24" s="10">
        <v>10</v>
      </c>
      <c r="B24" s="21"/>
      <c r="C24" s="10" t="s">
        <v>94</v>
      </c>
      <c r="D24" s="21"/>
      <c r="E24" s="138">
        <v>5159113</v>
      </c>
      <c r="F24" s="21"/>
      <c r="G24" s="135">
        <f>(E24/$AP24)</f>
        <v>215.4747943031366</v>
      </c>
      <c r="H24" s="21"/>
      <c r="I24" s="135">
        <f>IF(G$60,G24/G$60*100,0)</f>
        <v>198.57512041237285</v>
      </c>
      <c r="J24" s="21"/>
      <c r="K24" s="138">
        <v>503828</v>
      </c>
      <c r="L24" s="21"/>
      <c r="M24" s="135">
        <f>(K24/$AP24)</f>
        <v>21.042810007100197</v>
      </c>
      <c r="N24" s="21"/>
      <c r="O24" s="135">
        <f>IF(M$60,M24/M$60*100,0)</f>
        <v>102.48312793827243</v>
      </c>
      <c r="P24" s="21"/>
      <c r="Q24" s="138">
        <v>867277</v>
      </c>
      <c r="R24" s="21"/>
      <c r="S24" s="135">
        <f>(Q24/$AP24)</f>
        <v>36.222570271060434</v>
      </c>
      <c r="T24" s="21"/>
      <c r="U24" s="135">
        <f>IF(S$60,S24/S$60*100,0)</f>
        <v>97.046375579535933</v>
      </c>
      <c r="V24" s="21"/>
      <c r="W24" s="138">
        <f>(E24+K24+Q24)</f>
        <v>6530218</v>
      </c>
      <c r="X24" s="21"/>
      <c r="Y24" s="21"/>
      <c r="Z24" s="138">
        <v>890</v>
      </c>
      <c r="AA24" s="21"/>
      <c r="AB24" s="143">
        <f>IF($W24,Z24/$W24*100,0)</f>
        <v>1.3628947762540238E-2</v>
      </c>
      <c r="AC24" s="21"/>
      <c r="AD24" s="138">
        <v>0</v>
      </c>
      <c r="AE24" s="21"/>
      <c r="AF24" s="143">
        <f>IF($W24,AD24/$W24*100,0)</f>
        <v>0</v>
      </c>
      <c r="AG24" s="21"/>
      <c r="AH24" s="138">
        <v>0</v>
      </c>
      <c r="AI24" s="21"/>
      <c r="AJ24" s="143">
        <f>IF($W24,AH24/$W24*100,0)</f>
        <v>0</v>
      </c>
      <c r="AK24" s="21"/>
      <c r="AL24" s="138">
        <v>580731</v>
      </c>
      <c r="AM24" s="21"/>
      <c r="AN24" s="10">
        <v>10</v>
      </c>
      <c r="AO24" s="21"/>
      <c r="AP24" s="147">
        <v>23943</v>
      </c>
      <c r="AQ24" s="21"/>
      <c r="AR24" s="147">
        <f>IF(E24,AP24,0)</f>
        <v>23943</v>
      </c>
      <c r="AS24" s="21"/>
      <c r="AT24" s="147">
        <f>IF(K24,AP24,0)</f>
        <v>23943</v>
      </c>
      <c r="AU24" s="21"/>
      <c r="AV24" s="147">
        <f>IF(Q24,AP24,0)</f>
        <v>23943</v>
      </c>
    </row>
    <row r="25" spans="1:48" ht="8.85" customHeight="1" x14ac:dyDescent="0.3">
      <c r="A25" s="29"/>
      <c r="B25" s="21"/>
      <c r="D25" s="21"/>
      <c r="E25" s="21"/>
      <c r="F25" s="21"/>
      <c r="G25" s="21"/>
      <c r="H25" s="21"/>
      <c r="I25" s="21"/>
      <c r="J25" s="21"/>
      <c r="K25" s="21"/>
      <c r="L25" s="21"/>
      <c r="M25" s="21"/>
      <c r="N25" s="21"/>
      <c r="O25" s="21"/>
      <c r="P25" s="21"/>
      <c r="Q25" s="21"/>
      <c r="R25" s="21"/>
      <c r="S25" s="21"/>
      <c r="T25" s="21"/>
      <c r="U25" s="21"/>
      <c r="V25" s="21"/>
      <c r="X25" s="21"/>
      <c r="Y25" s="21"/>
      <c r="Z25" s="21"/>
      <c r="AA25" s="21"/>
      <c r="AB25" s="21"/>
      <c r="AC25" s="21"/>
      <c r="AD25" s="21"/>
      <c r="AE25" s="21"/>
      <c r="AF25" s="21"/>
      <c r="AG25" s="21"/>
      <c r="AH25" s="21"/>
      <c r="AI25" s="21"/>
      <c r="AJ25" s="21"/>
      <c r="AK25" s="21"/>
      <c r="AL25" s="21"/>
      <c r="AM25" s="21"/>
      <c r="AN25" s="29"/>
      <c r="AO25" s="21"/>
      <c r="AP25" s="21"/>
      <c r="AQ25" s="21"/>
      <c r="AR25" s="21"/>
      <c r="AS25" s="21"/>
      <c r="AT25" s="21"/>
      <c r="AU25" s="21"/>
      <c r="AV25" s="21"/>
    </row>
    <row r="26" spans="1:48" ht="8.85" customHeight="1" x14ac:dyDescent="0.3">
      <c r="A26" s="10">
        <v>11</v>
      </c>
      <c r="B26" s="21"/>
      <c r="C26" s="10" t="s">
        <v>95</v>
      </c>
      <c r="D26" s="21"/>
      <c r="E26" s="138">
        <v>2591972</v>
      </c>
      <c r="F26" s="21"/>
      <c r="G26" s="135">
        <f>(E26/$AP26)</f>
        <v>180.86469890447282</v>
      </c>
      <c r="H26" s="21"/>
      <c r="I26" s="135">
        <f>IF(G$60,G26/G$60*100,0)</f>
        <v>166.67949251074162</v>
      </c>
      <c r="J26" s="21"/>
      <c r="K26" s="138">
        <v>64213</v>
      </c>
      <c r="L26" s="21"/>
      <c r="M26" s="135">
        <f>(K26/$AP26)</f>
        <v>4.480706161468146</v>
      </c>
      <c r="N26" s="21"/>
      <c r="O26" s="135">
        <f>IF(M$60,M26/M$60*100,0)</f>
        <v>21.822027697090114</v>
      </c>
      <c r="P26" s="21"/>
      <c r="Q26" s="138">
        <v>2033108</v>
      </c>
      <c r="R26" s="21"/>
      <c r="S26" s="135">
        <f>(Q26/$AP26)</f>
        <v>141.86783895052682</v>
      </c>
      <c r="T26" s="21"/>
      <c r="U26" s="135">
        <f>IF(S$60,S26/S$60*100,0)</f>
        <v>380.08787003305287</v>
      </c>
      <c r="V26" s="21"/>
      <c r="W26" s="138">
        <f>(E26+K26+Q26)</f>
        <v>4689293</v>
      </c>
      <c r="X26" s="21"/>
      <c r="Y26" s="21"/>
      <c r="Z26" s="138">
        <v>157656</v>
      </c>
      <c r="AA26" s="21"/>
      <c r="AB26" s="143">
        <f>IF($W26,Z26/$W26*100,0)</f>
        <v>3.3620419965227168</v>
      </c>
      <c r="AC26" s="21"/>
      <c r="AD26" s="138">
        <v>0</v>
      </c>
      <c r="AE26" s="21"/>
      <c r="AF26" s="143">
        <f>IF($W26,AD26/$W26*100,0)</f>
        <v>0</v>
      </c>
      <c r="AG26" s="21"/>
      <c r="AH26" s="138">
        <v>0</v>
      </c>
      <c r="AI26" s="21"/>
      <c r="AJ26" s="143">
        <f>IF($W26,AH26/$W26*100,0)</f>
        <v>0</v>
      </c>
      <c r="AK26" s="21"/>
      <c r="AL26" s="138">
        <v>841758</v>
      </c>
      <c r="AM26" s="21"/>
      <c r="AN26" s="10">
        <v>11</v>
      </c>
      <c r="AO26" s="21"/>
      <c r="AP26" s="147">
        <v>14331</v>
      </c>
      <c r="AQ26" s="21"/>
      <c r="AR26" s="147">
        <f>IF(E26,AP26,0)</f>
        <v>14331</v>
      </c>
      <c r="AS26" s="21"/>
      <c r="AT26" s="147">
        <f>IF(K26,AP26,0)</f>
        <v>14331</v>
      </c>
      <c r="AU26" s="21"/>
      <c r="AV26" s="147">
        <f>IF(Q26,AP26,0)</f>
        <v>14331</v>
      </c>
    </row>
    <row r="27" spans="1:48" ht="8.85" customHeight="1" x14ac:dyDescent="0.3">
      <c r="A27" s="10">
        <v>12</v>
      </c>
      <c r="B27" s="21"/>
      <c r="C27" s="10" t="s">
        <v>96</v>
      </c>
      <c r="D27" s="21"/>
      <c r="E27" s="138">
        <v>335998</v>
      </c>
      <c r="F27" s="21"/>
      <c r="G27" s="135">
        <f>(E27/$AP27)</f>
        <v>40.672799903159422</v>
      </c>
      <c r="H27" s="21"/>
      <c r="I27" s="135">
        <f>IF(G$60,G27/G$60*100,0)</f>
        <v>37.482834892121119</v>
      </c>
      <c r="J27" s="21"/>
      <c r="K27" s="138">
        <v>0</v>
      </c>
      <c r="L27" s="21"/>
      <c r="M27" s="135">
        <f>(K27/$AP27)</f>
        <v>0</v>
      </c>
      <c r="N27" s="21"/>
      <c r="O27" s="135">
        <f>IF(M$60,M27/M$60*100,0)</f>
        <v>0</v>
      </c>
      <c r="P27" s="21"/>
      <c r="Q27" s="138">
        <v>396930</v>
      </c>
      <c r="R27" s="21"/>
      <c r="S27" s="135">
        <f>(Q27/$AP27)</f>
        <v>48.048662389541221</v>
      </c>
      <c r="T27" s="21"/>
      <c r="U27" s="135">
        <f>IF(S$60,S27/S$60*100,0)</f>
        <v>128.7304711249368</v>
      </c>
      <c r="V27" s="21"/>
      <c r="W27" s="138">
        <f>(E27+K27+Q27)</f>
        <v>732928</v>
      </c>
      <c r="X27" s="21"/>
      <c r="Y27" s="21"/>
      <c r="Z27" s="138">
        <v>81679</v>
      </c>
      <c r="AA27" s="21"/>
      <c r="AB27" s="143">
        <f>IF($W27,Z27/$W27*100,0)</f>
        <v>11.144205160670625</v>
      </c>
      <c r="AC27" s="21"/>
      <c r="AD27" s="138">
        <v>0</v>
      </c>
      <c r="AE27" s="21"/>
      <c r="AF27" s="143">
        <f>IF($W27,AD27/$W27*100,0)</f>
        <v>0</v>
      </c>
      <c r="AG27" s="21"/>
      <c r="AH27" s="138">
        <v>0</v>
      </c>
      <c r="AI27" s="21"/>
      <c r="AJ27" s="143">
        <f>IF($W27,AH27/$W27*100,0)</f>
        <v>0</v>
      </c>
      <c r="AK27" s="21"/>
      <c r="AL27" s="138">
        <v>9877</v>
      </c>
      <c r="AM27" s="21"/>
      <c r="AN27" s="10">
        <v>12</v>
      </c>
      <c r="AO27" s="21"/>
      <c r="AP27" s="147">
        <v>8261</v>
      </c>
      <c r="AQ27" s="21"/>
      <c r="AR27" s="147">
        <f>IF(E27,AP27,0)</f>
        <v>8261</v>
      </c>
      <c r="AS27" s="21"/>
      <c r="AT27" s="147">
        <f>IF(K27,AP27,0)</f>
        <v>0</v>
      </c>
      <c r="AU27" s="21"/>
      <c r="AV27" s="147">
        <f>IF(Q27,AP27,0)</f>
        <v>8261</v>
      </c>
    </row>
    <row r="28" spans="1:48" ht="8.85" customHeight="1" x14ac:dyDescent="0.3">
      <c r="A28" s="10">
        <v>13</v>
      </c>
      <c r="B28" s="21"/>
      <c r="C28" s="10" t="s">
        <v>97</v>
      </c>
      <c r="D28" s="21"/>
      <c r="E28" s="138">
        <v>2619367</v>
      </c>
      <c r="F28" s="21"/>
      <c r="G28" s="135">
        <f>(E28/$AP28)</f>
        <v>91.804535258656941</v>
      </c>
      <c r="H28" s="21"/>
      <c r="I28" s="135">
        <f>IF(G$60,G28/G$60*100,0)</f>
        <v>84.604311619590504</v>
      </c>
      <c r="J28" s="21"/>
      <c r="K28" s="138">
        <v>95975</v>
      </c>
      <c r="L28" s="21"/>
      <c r="M28" s="135">
        <f>(K28/$AP28)</f>
        <v>3.363766998457872</v>
      </c>
      <c r="N28" s="21"/>
      <c r="O28" s="135">
        <f>IF(M$60,M28/M$60*100,0)</f>
        <v>16.382287514888898</v>
      </c>
      <c r="P28" s="21"/>
      <c r="Q28" s="138">
        <v>1629914</v>
      </c>
      <c r="R28" s="21"/>
      <c r="S28" s="135">
        <f>(Q28/$AP28)</f>
        <v>57.125823636618534</v>
      </c>
      <c r="T28" s="21"/>
      <c r="U28" s="135">
        <f>IF(S$60,S28/S$60*100,0)</f>
        <v>153.04971719135034</v>
      </c>
      <c r="V28" s="21"/>
      <c r="W28" s="138">
        <f>(E28+K28+Q28)</f>
        <v>4345256</v>
      </c>
      <c r="X28" s="21"/>
      <c r="Y28" s="21"/>
      <c r="Z28" s="138">
        <v>0</v>
      </c>
      <c r="AA28" s="21"/>
      <c r="AB28" s="143">
        <f>IF($W28,Z28/$W28*100,0)</f>
        <v>0</v>
      </c>
      <c r="AC28" s="21"/>
      <c r="AD28" s="138">
        <v>0</v>
      </c>
      <c r="AE28" s="21"/>
      <c r="AF28" s="143">
        <f>IF($W28,AD28/$W28*100,0)</f>
        <v>0</v>
      </c>
      <c r="AG28" s="21"/>
      <c r="AH28" s="138">
        <v>0</v>
      </c>
      <c r="AI28" s="21"/>
      <c r="AJ28" s="143">
        <f>IF($W28,AH28/$W28*100,0)</f>
        <v>0</v>
      </c>
      <c r="AK28" s="21"/>
      <c r="AL28" s="138">
        <v>196581</v>
      </c>
      <c r="AM28" s="21"/>
      <c r="AN28" s="10">
        <v>13</v>
      </c>
      <c r="AO28" s="21"/>
      <c r="AP28" s="147">
        <v>28532</v>
      </c>
      <c r="AQ28" s="21"/>
      <c r="AR28" s="147">
        <f>IF(E28,AP28,0)</f>
        <v>28532</v>
      </c>
      <c r="AS28" s="21"/>
      <c r="AT28" s="147">
        <f>IF(K28,AP28,0)</f>
        <v>28532</v>
      </c>
      <c r="AU28" s="21"/>
      <c r="AV28" s="147">
        <f>IF(Q28,AP28,0)</f>
        <v>28532</v>
      </c>
    </row>
    <row r="29" spans="1:48" ht="8.85" customHeight="1" x14ac:dyDescent="0.3">
      <c r="A29" s="10">
        <v>14</v>
      </c>
      <c r="B29" s="21"/>
      <c r="C29" s="10" t="s">
        <v>98</v>
      </c>
      <c r="D29" s="21"/>
      <c r="E29" s="138">
        <v>1292197</v>
      </c>
      <c r="F29" s="21"/>
      <c r="G29" s="135">
        <f>(E29/$AP29)</f>
        <v>197.43269671504964</v>
      </c>
      <c r="H29" s="21"/>
      <c r="I29" s="135">
        <f>IF(G$60,G29/G$60*100,0)</f>
        <v>181.94806334691452</v>
      </c>
      <c r="J29" s="21"/>
      <c r="K29" s="138">
        <v>162376</v>
      </c>
      <c r="L29" s="21"/>
      <c r="M29" s="135">
        <f>(K29/$AP29)</f>
        <v>24.809167303284951</v>
      </c>
      <c r="N29" s="21"/>
      <c r="O29" s="135">
        <f>IF(M$60,M29/M$60*100,0)</f>
        <v>120.82611903670031</v>
      </c>
      <c r="P29" s="21"/>
      <c r="Q29" s="138">
        <v>405014</v>
      </c>
      <c r="R29" s="21"/>
      <c r="S29" s="135">
        <f>(Q29/$AP29)</f>
        <v>61.881436210847973</v>
      </c>
      <c r="T29" s="21"/>
      <c r="U29" s="135">
        <f>IF(S$60,S29/S$60*100,0)</f>
        <v>165.79080542821006</v>
      </c>
      <c r="V29" s="21"/>
      <c r="W29" s="138">
        <f>(E29+K29+Q29)</f>
        <v>1859587</v>
      </c>
      <c r="X29" s="21"/>
      <c r="Y29" s="21"/>
      <c r="Z29" s="138">
        <v>104722</v>
      </c>
      <c r="AA29" s="21"/>
      <c r="AB29" s="143">
        <f>IF($W29,Z29/$W29*100,0)</f>
        <v>5.631465481313862</v>
      </c>
      <c r="AC29" s="21"/>
      <c r="AD29" s="138">
        <v>0</v>
      </c>
      <c r="AE29" s="21"/>
      <c r="AF29" s="143">
        <f>IF($W29,AD29/$W29*100,0)</f>
        <v>0</v>
      </c>
      <c r="AG29" s="21"/>
      <c r="AH29" s="138">
        <v>0</v>
      </c>
      <c r="AI29" s="21"/>
      <c r="AJ29" s="143">
        <f>IF($W29,AH29/$W29*100,0)</f>
        <v>0</v>
      </c>
      <c r="AK29" s="21"/>
      <c r="AL29" s="138">
        <v>256176</v>
      </c>
      <c r="AM29" s="21"/>
      <c r="AN29" s="10">
        <v>14</v>
      </c>
      <c r="AO29" s="21"/>
      <c r="AP29" s="147">
        <v>6545</v>
      </c>
      <c r="AQ29" s="21"/>
      <c r="AR29" s="147">
        <f>IF(E29,AP29,0)</f>
        <v>6545</v>
      </c>
      <c r="AS29" s="21"/>
      <c r="AT29" s="147">
        <f>IF(K29,AP29,0)</f>
        <v>6545</v>
      </c>
      <c r="AU29" s="21"/>
      <c r="AV29" s="147">
        <f>IF(Q29,AP29,0)</f>
        <v>6545</v>
      </c>
    </row>
    <row r="30" spans="1:48" ht="8.85" customHeight="1" x14ac:dyDescent="0.3">
      <c r="A30" s="10">
        <v>15</v>
      </c>
      <c r="B30" s="21"/>
      <c r="C30" s="10" t="s">
        <v>99</v>
      </c>
      <c r="D30" s="21"/>
      <c r="E30" s="138">
        <v>18459536</v>
      </c>
      <c r="F30" s="21"/>
      <c r="G30" s="135">
        <f>(E30/$AP30)</f>
        <v>135.97884392978423</v>
      </c>
      <c r="H30" s="21"/>
      <c r="I30" s="135">
        <f>IF(G$60,G30/G$60*100,0)</f>
        <v>125.31403217819015</v>
      </c>
      <c r="J30" s="21"/>
      <c r="K30" s="138">
        <v>3913236</v>
      </c>
      <c r="L30" s="21"/>
      <c r="M30" s="135">
        <f>(K30/$AP30)</f>
        <v>28.826147488453294</v>
      </c>
      <c r="N30" s="21"/>
      <c r="O30" s="135">
        <f>IF(M$60,M30/M$60*100,0)</f>
        <v>140.38969890570104</v>
      </c>
      <c r="P30" s="21"/>
      <c r="Q30" s="138">
        <v>2800626</v>
      </c>
      <c r="R30" s="21"/>
      <c r="S30" s="135">
        <f>(Q30/$AP30)</f>
        <v>20.630306512563259</v>
      </c>
      <c r="T30" s="21"/>
      <c r="U30" s="135">
        <f>IF(S$60,S30/S$60*100,0)</f>
        <v>55.27207095347152</v>
      </c>
      <c r="V30" s="21"/>
      <c r="W30" s="138">
        <f>(E30+K30+Q30)</f>
        <v>25173398</v>
      </c>
      <c r="X30" s="21"/>
      <c r="Y30" s="21"/>
      <c r="Z30" s="138">
        <v>175586</v>
      </c>
      <c r="AA30" s="21"/>
      <c r="AB30" s="143">
        <f>IF($W30,Z30/$W30*100,0)</f>
        <v>0.69750615312243502</v>
      </c>
      <c r="AC30" s="21"/>
      <c r="AD30" s="138">
        <v>0</v>
      </c>
      <c r="AE30" s="21"/>
      <c r="AF30" s="143">
        <f>IF($W30,AD30/$W30*100,0)</f>
        <v>0</v>
      </c>
      <c r="AG30" s="21"/>
      <c r="AH30" s="138">
        <v>150000</v>
      </c>
      <c r="AI30" s="21"/>
      <c r="AJ30" s="143">
        <f>IF($W30,AH30/$W30*100,0)</f>
        <v>0.5958671133710276</v>
      </c>
      <c r="AK30" s="21"/>
      <c r="AL30" s="138">
        <v>3113166</v>
      </c>
      <c r="AM30" s="21"/>
      <c r="AN30" s="10">
        <v>15</v>
      </c>
      <c r="AO30" s="21"/>
      <c r="AP30" s="147">
        <v>135753</v>
      </c>
      <c r="AQ30" s="21"/>
      <c r="AR30" s="147">
        <f>IF(E30,AP30,0)</f>
        <v>135753</v>
      </c>
      <c r="AS30" s="21"/>
      <c r="AT30" s="147">
        <f>IF(K30,AP30,0)</f>
        <v>135753</v>
      </c>
      <c r="AU30" s="21"/>
      <c r="AV30" s="147">
        <f>IF(Q30,AP30,0)</f>
        <v>135753</v>
      </c>
    </row>
    <row r="31" spans="1:48" ht="8.85" customHeight="1" x14ac:dyDescent="0.3">
      <c r="A31" s="29"/>
      <c r="B31" s="21"/>
      <c r="D31" s="21"/>
      <c r="E31" s="21"/>
      <c r="F31" s="21"/>
      <c r="G31" s="21"/>
      <c r="H31" s="21"/>
      <c r="I31" s="21"/>
      <c r="J31" s="21"/>
      <c r="K31" s="21"/>
      <c r="L31" s="21"/>
      <c r="M31" s="21"/>
      <c r="N31" s="21"/>
      <c r="O31" s="21"/>
      <c r="P31" s="21"/>
      <c r="Q31" s="21"/>
      <c r="R31" s="21"/>
      <c r="S31" s="21"/>
      <c r="T31" s="21"/>
      <c r="U31" s="21"/>
      <c r="V31" s="21"/>
      <c r="X31" s="21"/>
      <c r="Y31" s="21"/>
      <c r="Z31" s="21"/>
      <c r="AA31" s="21"/>
      <c r="AB31" s="21"/>
      <c r="AC31" s="21"/>
      <c r="AD31" s="21"/>
      <c r="AE31" s="21"/>
      <c r="AF31" s="21"/>
      <c r="AG31" s="21"/>
      <c r="AH31" s="21"/>
      <c r="AI31" s="21"/>
      <c r="AJ31" s="21"/>
      <c r="AK31" s="21"/>
      <c r="AL31" s="21"/>
      <c r="AM31" s="21"/>
      <c r="AN31" s="29"/>
      <c r="AO31" s="21"/>
      <c r="AP31" s="21"/>
      <c r="AQ31" s="21"/>
      <c r="AR31" s="21"/>
      <c r="AS31" s="21"/>
      <c r="AT31" s="21"/>
      <c r="AU31" s="21"/>
      <c r="AV31" s="21"/>
    </row>
    <row r="32" spans="1:48" ht="8.85" customHeight="1" x14ac:dyDescent="0.3">
      <c r="A32" s="10">
        <v>16</v>
      </c>
      <c r="B32" s="21"/>
      <c r="C32" s="10" t="s">
        <v>100</v>
      </c>
      <c r="D32" s="21"/>
      <c r="E32" s="138">
        <v>5793626</v>
      </c>
      <c r="F32" s="21"/>
      <c r="G32" s="135">
        <f>(E32/$AP32)</f>
        <v>107.29533122210493</v>
      </c>
      <c r="H32" s="21"/>
      <c r="I32" s="135">
        <f>IF(G$60,G32/G$60*100,0)</f>
        <v>98.880165478384072</v>
      </c>
      <c r="J32" s="21"/>
      <c r="K32" s="138">
        <v>0</v>
      </c>
      <c r="L32" s="21"/>
      <c r="M32" s="135">
        <f>(K32/$AP32)</f>
        <v>0</v>
      </c>
      <c r="N32" s="21"/>
      <c r="O32" s="135">
        <f>IF(M$60,M32/M$60*100,0)</f>
        <v>0</v>
      </c>
      <c r="P32" s="21"/>
      <c r="Q32" s="138">
        <v>894740</v>
      </c>
      <c r="R32" s="21"/>
      <c r="S32" s="135">
        <f>(Q32/$AP32)</f>
        <v>16.570179824805081</v>
      </c>
      <c r="T32" s="21"/>
      <c r="U32" s="135">
        <f>IF(S$60,S32/S$60*100,0)</f>
        <v>44.394306717191597</v>
      </c>
      <c r="V32" s="21"/>
      <c r="W32" s="138">
        <f>(E32+K32+Q32)</f>
        <v>6688366</v>
      </c>
      <c r="X32" s="21"/>
      <c r="Y32" s="21"/>
      <c r="Z32" s="138">
        <v>135340</v>
      </c>
      <c r="AA32" s="21"/>
      <c r="AB32" s="143">
        <f>IF($W32,Z32/$W32*100,0)</f>
        <v>2.0235136653705856</v>
      </c>
      <c r="AC32" s="21"/>
      <c r="AD32" s="138">
        <v>4431</v>
      </c>
      <c r="AE32" s="21"/>
      <c r="AF32" s="143">
        <f>IF($W32,AD32/$W32*100,0)</f>
        <v>6.6249364942050123E-2</v>
      </c>
      <c r="AG32" s="21"/>
      <c r="AH32" s="138">
        <v>0</v>
      </c>
      <c r="AI32" s="21"/>
      <c r="AJ32" s="143">
        <f>IF($W32,AH32/$W32*100,0)</f>
        <v>0</v>
      </c>
      <c r="AK32" s="21"/>
      <c r="AL32" s="138">
        <v>763058</v>
      </c>
      <c r="AM32" s="21"/>
      <c r="AN32" s="10">
        <v>16</v>
      </c>
      <c r="AO32" s="21"/>
      <c r="AP32" s="147">
        <v>53997</v>
      </c>
      <c r="AQ32" s="21"/>
      <c r="AR32" s="147">
        <f>IF(E32,AP32,0)</f>
        <v>53997</v>
      </c>
      <c r="AS32" s="21"/>
      <c r="AT32" s="147">
        <f>IF(K32,AP32,0)</f>
        <v>0</v>
      </c>
      <c r="AU32" s="21"/>
      <c r="AV32" s="147">
        <f>IF(Q32,AP32,0)</f>
        <v>53997</v>
      </c>
    </row>
    <row r="33" spans="1:48" ht="8.85" customHeight="1" x14ac:dyDescent="0.3">
      <c r="A33" s="10">
        <v>17</v>
      </c>
      <c r="B33" s="21"/>
      <c r="C33" s="10" t="s">
        <v>101</v>
      </c>
      <c r="D33" s="21"/>
      <c r="E33" s="138">
        <v>0</v>
      </c>
      <c r="F33" s="21"/>
      <c r="G33" s="135">
        <v>0</v>
      </c>
      <c r="H33" s="21"/>
      <c r="I33" s="135">
        <f>IF(G$60,G33/G$60*100,0)</f>
        <v>0</v>
      </c>
      <c r="J33" s="21"/>
      <c r="K33" s="138">
        <v>0</v>
      </c>
      <c r="L33" s="21"/>
      <c r="M33" s="135">
        <v>0</v>
      </c>
      <c r="N33" s="21"/>
      <c r="O33" s="135">
        <f>IF(M$60,M33/M$60*100,0)</f>
        <v>0</v>
      </c>
      <c r="P33" s="21"/>
      <c r="Q33" s="138">
        <v>0</v>
      </c>
      <c r="R33" s="21"/>
      <c r="S33" s="135">
        <v>0</v>
      </c>
      <c r="T33" s="21"/>
      <c r="U33" s="135">
        <f>IF(S$60,S33/S$60*100,0)</f>
        <v>0</v>
      </c>
      <c r="V33" s="21"/>
      <c r="W33" s="138">
        <f>(E33+K33+Q33)</f>
        <v>0</v>
      </c>
      <c r="X33" s="21"/>
      <c r="Y33" s="21"/>
      <c r="Z33" s="138">
        <v>0</v>
      </c>
      <c r="AA33" s="21"/>
      <c r="AB33" s="143">
        <f>IF($W33,Z33/$W33*100,0)</f>
        <v>0</v>
      </c>
      <c r="AC33" s="21"/>
      <c r="AD33" s="138">
        <v>0</v>
      </c>
      <c r="AE33" s="21"/>
      <c r="AF33" s="143">
        <f>IF($W33,AD33/$W33*100,0)</f>
        <v>0</v>
      </c>
      <c r="AG33" s="21"/>
      <c r="AH33" s="138">
        <v>0</v>
      </c>
      <c r="AI33" s="21"/>
      <c r="AJ33" s="143">
        <f>IF($W33,AH33/$W33*100,0)</f>
        <v>0</v>
      </c>
      <c r="AK33" s="21"/>
      <c r="AL33" s="138">
        <v>0</v>
      </c>
      <c r="AM33" s="21"/>
      <c r="AN33" s="10">
        <v>17</v>
      </c>
      <c r="AO33" s="21"/>
      <c r="AP33" s="147">
        <v>0</v>
      </c>
      <c r="AQ33" s="21"/>
      <c r="AR33" s="147">
        <f>IF(E33,AP33,0)</f>
        <v>0</v>
      </c>
      <c r="AS33" s="21"/>
      <c r="AT33" s="147">
        <f>IF(K33,AP33,0)</f>
        <v>0</v>
      </c>
      <c r="AU33" s="21"/>
      <c r="AV33" s="147">
        <f>IF(Q33,AP33,0)</f>
        <v>0</v>
      </c>
    </row>
    <row r="34" spans="1:48" ht="8.85" customHeight="1" x14ac:dyDescent="0.3">
      <c r="A34" s="10">
        <v>18</v>
      </c>
      <c r="B34" s="21"/>
      <c r="C34" s="10" t="s">
        <v>102</v>
      </c>
      <c r="D34" s="21"/>
      <c r="E34" s="138">
        <v>593313</v>
      </c>
      <c r="F34" s="21"/>
      <c r="G34" s="135">
        <f>(E34/$AP34)</f>
        <v>79.832212055974168</v>
      </c>
      <c r="H34" s="21"/>
      <c r="I34" s="135">
        <f>IF(G$60,G34/G$60*100,0)</f>
        <v>73.570976935237724</v>
      </c>
      <c r="J34" s="21"/>
      <c r="K34" s="138">
        <v>0</v>
      </c>
      <c r="L34" s="21"/>
      <c r="M34" s="135">
        <f>(K34/$AP34)</f>
        <v>0</v>
      </c>
      <c r="N34" s="21"/>
      <c r="O34" s="135">
        <f>IF(M$60,M34/M$60*100,0)</f>
        <v>0</v>
      </c>
      <c r="P34" s="21"/>
      <c r="Q34" s="138">
        <v>70133</v>
      </c>
      <c r="R34" s="21"/>
      <c r="S34" s="135">
        <f>(Q34/$AP34)</f>
        <v>9.4366254036598498</v>
      </c>
      <c r="T34" s="21"/>
      <c r="U34" s="135">
        <f>IF(S$60,S34/S$60*100,0)</f>
        <v>25.282311174329415</v>
      </c>
      <c r="V34" s="21"/>
      <c r="W34" s="138">
        <f>(E34+K34+Q34)</f>
        <v>663446</v>
      </c>
      <c r="X34" s="21"/>
      <c r="Y34" s="21"/>
      <c r="Z34" s="138">
        <v>56623</v>
      </c>
      <c r="AA34" s="21"/>
      <c r="AB34" s="143">
        <f>IF($W34,Z34/$W34*100,0)</f>
        <v>8.534681044124163</v>
      </c>
      <c r="AC34" s="21"/>
      <c r="AD34" s="138">
        <v>0</v>
      </c>
      <c r="AE34" s="21"/>
      <c r="AF34" s="143">
        <f>IF($W34,AD34/$W34*100,0)</f>
        <v>0</v>
      </c>
      <c r="AG34" s="21"/>
      <c r="AH34" s="138">
        <v>0</v>
      </c>
      <c r="AI34" s="21"/>
      <c r="AJ34" s="143">
        <f>IF($W34,AH34/$W34*100,0)</f>
        <v>0</v>
      </c>
      <c r="AK34" s="21"/>
      <c r="AL34" s="138">
        <v>31368</v>
      </c>
      <c r="AM34" s="21"/>
      <c r="AN34" s="10">
        <v>18</v>
      </c>
      <c r="AO34" s="21"/>
      <c r="AP34" s="147">
        <v>7432</v>
      </c>
      <c r="AQ34" s="21"/>
      <c r="AR34" s="147">
        <f>IF(E34,AP34,0)</f>
        <v>7432</v>
      </c>
      <c r="AS34" s="21"/>
      <c r="AT34" s="147">
        <f>IF(K34,AP34,0)</f>
        <v>0</v>
      </c>
      <c r="AU34" s="21"/>
      <c r="AV34" s="147">
        <f>IF(Q34,AP34,0)</f>
        <v>7432</v>
      </c>
    </row>
    <row r="35" spans="1:48" ht="8.85" customHeight="1" x14ac:dyDescent="0.3">
      <c r="A35" s="10">
        <v>19</v>
      </c>
      <c r="B35" s="21"/>
      <c r="C35" s="10" t="s">
        <v>103</v>
      </c>
      <c r="D35" s="21"/>
      <c r="E35" s="138">
        <v>7355684</v>
      </c>
      <c r="F35" s="21"/>
      <c r="G35" s="135">
        <f>(E35/$AP35)</f>
        <v>91.054850649270264</v>
      </c>
      <c r="H35" s="21"/>
      <c r="I35" s="135">
        <f>IF(G$60,G35/G$60*100,0)</f>
        <v>83.913424724621109</v>
      </c>
      <c r="J35" s="21"/>
      <c r="K35" s="138">
        <v>462625</v>
      </c>
      <c r="L35" s="21"/>
      <c r="M35" s="135">
        <f>(K35/$AP35)</f>
        <v>5.7267618186994786</v>
      </c>
      <c r="N35" s="21"/>
      <c r="O35" s="135">
        <f>IF(M$60,M35/M$60*100,0)</f>
        <v>27.89059369636297</v>
      </c>
      <c r="P35" s="21"/>
      <c r="Q35" s="138">
        <v>1487999</v>
      </c>
      <c r="R35" s="21"/>
      <c r="S35" s="135">
        <f>(Q35/$AP35)</f>
        <v>18.419704640827899</v>
      </c>
      <c r="T35" s="21"/>
      <c r="U35" s="135">
        <f>IF(S$60,S35/S$60*100,0)</f>
        <v>49.349495666961502</v>
      </c>
      <c r="V35" s="21"/>
      <c r="W35" s="138">
        <f>(E35+K35+Q35)</f>
        <v>9306308</v>
      </c>
      <c r="X35" s="21"/>
      <c r="Y35" s="21"/>
      <c r="Z35" s="138">
        <v>179225</v>
      </c>
      <c r="AA35" s="21"/>
      <c r="AB35" s="143">
        <f>IF($W35,Z35/$W35*100,0)</f>
        <v>1.9258442768066562</v>
      </c>
      <c r="AC35" s="21"/>
      <c r="AD35" s="138">
        <v>10489</v>
      </c>
      <c r="AE35" s="21"/>
      <c r="AF35" s="143">
        <f>IF($W35,AD35/$W35*100,0)</f>
        <v>0.11270849836476506</v>
      </c>
      <c r="AG35" s="21"/>
      <c r="AH35" s="138">
        <v>0</v>
      </c>
      <c r="AI35" s="21"/>
      <c r="AJ35" s="143">
        <f>IF($W35,AH35/$W35*100,0)</f>
        <v>0</v>
      </c>
      <c r="AK35" s="21"/>
      <c r="AL35" s="138">
        <v>453216</v>
      </c>
      <c r="AM35" s="21"/>
      <c r="AN35" s="10">
        <v>19</v>
      </c>
      <c r="AO35" s="21"/>
      <c r="AP35" s="147">
        <v>80783</v>
      </c>
      <c r="AQ35" s="21"/>
      <c r="AR35" s="147">
        <f>IF(E35,AP35,0)</f>
        <v>80783</v>
      </c>
      <c r="AS35" s="21"/>
      <c r="AT35" s="147">
        <f>IF(K35,AP35,0)</f>
        <v>80783</v>
      </c>
      <c r="AU35" s="21"/>
      <c r="AV35" s="147">
        <f>IF(Q35,AP35,0)</f>
        <v>80783</v>
      </c>
    </row>
    <row r="36" spans="1:48" ht="8.85" customHeight="1" x14ac:dyDescent="0.3">
      <c r="A36" s="10">
        <v>20</v>
      </c>
      <c r="B36" s="21"/>
      <c r="C36" s="10" t="s">
        <v>104</v>
      </c>
      <c r="D36" s="21"/>
      <c r="E36" s="138">
        <v>2094447</v>
      </c>
      <c r="F36" s="21"/>
      <c r="G36" s="135">
        <f>(E36/$AP36)</f>
        <v>50.157985487463179</v>
      </c>
      <c r="H36" s="21"/>
      <c r="I36" s="135">
        <f>IF(G$60,G36/G$60*100,0)</f>
        <v>46.224097997294457</v>
      </c>
      <c r="J36" s="21"/>
      <c r="K36" s="138">
        <v>1703961</v>
      </c>
      <c r="L36" s="21"/>
      <c r="M36" s="135">
        <f>(K36/$AP36)</f>
        <v>40.806595301386594</v>
      </c>
      <c r="N36" s="21"/>
      <c r="O36" s="135">
        <f>IF(M$60,M36/M$60*100,0)</f>
        <v>198.73712330179458</v>
      </c>
      <c r="P36" s="21"/>
      <c r="Q36" s="138">
        <v>1482130</v>
      </c>
      <c r="R36" s="21"/>
      <c r="S36" s="135">
        <f>(Q36/$AP36)</f>
        <v>35.494168642383315</v>
      </c>
      <c r="T36" s="21"/>
      <c r="U36" s="135">
        <f>IF(S$60,S36/S$60*100,0)</f>
        <v>95.094864753540762</v>
      </c>
      <c r="V36" s="21"/>
      <c r="W36" s="138">
        <f>(E36+K36+Q36)</f>
        <v>5280538</v>
      </c>
      <c r="X36" s="21"/>
      <c r="Y36" s="21"/>
      <c r="Z36" s="138">
        <v>53162</v>
      </c>
      <c r="AA36" s="21"/>
      <c r="AB36" s="143">
        <f>IF($W36,Z36/$W36*100,0)</f>
        <v>1.0067534785281349</v>
      </c>
      <c r="AC36" s="21"/>
      <c r="AD36" s="138">
        <v>0</v>
      </c>
      <c r="AE36" s="21"/>
      <c r="AF36" s="143">
        <f>IF($W36,AD36/$W36*100,0)</f>
        <v>0</v>
      </c>
      <c r="AG36" s="21"/>
      <c r="AH36" s="138">
        <v>0</v>
      </c>
      <c r="AI36" s="21"/>
      <c r="AJ36" s="143">
        <f>IF($W36,AH36/$W36*100,0)</f>
        <v>0</v>
      </c>
      <c r="AK36" s="21"/>
      <c r="AL36" s="138">
        <v>154132</v>
      </c>
      <c r="AM36" s="21"/>
      <c r="AN36" s="10">
        <v>20</v>
      </c>
      <c r="AO36" s="21"/>
      <c r="AP36" s="147">
        <v>41757</v>
      </c>
      <c r="AQ36" s="21"/>
      <c r="AR36" s="147">
        <f>IF(E36,AP36,0)</f>
        <v>41757</v>
      </c>
      <c r="AS36" s="21"/>
      <c r="AT36" s="147">
        <f>IF(K36,AP36,0)</f>
        <v>41757</v>
      </c>
      <c r="AU36" s="21"/>
      <c r="AV36" s="147">
        <f>IF(Q36,AP36,0)</f>
        <v>41757</v>
      </c>
    </row>
    <row r="37" spans="1:48" ht="8.85" customHeight="1" x14ac:dyDescent="0.3">
      <c r="A37" s="29"/>
      <c r="B37" s="21"/>
      <c r="D37" s="21"/>
      <c r="E37" s="27"/>
      <c r="F37" s="21"/>
      <c r="G37" s="21"/>
      <c r="H37" s="21"/>
      <c r="I37" s="21"/>
      <c r="J37" s="21"/>
      <c r="K37" s="27"/>
      <c r="L37" s="21"/>
      <c r="M37" s="21"/>
      <c r="N37" s="21"/>
      <c r="O37" s="21"/>
      <c r="P37" s="21"/>
      <c r="Q37" s="27"/>
      <c r="R37" s="21"/>
      <c r="S37" s="21"/>
      <c r="T37" s="21"/>
      <c r="U37" s="21"/>
      <c r="V37" s="21"/>
      <c r="W37" s="131"/>
      <c r="X37" s="21"/>
      <c r="Y37" s="21"/>
      <c r="Z37" s="27"/>
      <c r="AA37" s="21"/>
      <c r="AB37" s="21"/>
      <c r="AC37" s="21"/>
      <c r="AD37" s="27"/>
      <c r="AE37" s="21"/>
      <c r="AF37" s="21"/>
      <c r="AG37" s="21"/>
      <c r="AH37" s="27"/>
      <c r="AI37" s="21"/>
      <c r="AJ37" s="21"/>
      <c r="AK37" s="21"/>
      <c r="AL37" s="27"/>
      <c r="AM37" s="21"/>
      <c r="AN37" s="29"/>
      <c r="AO37" s="21"/>
      <c r="AP37" s="21"/>
      <c r="AQ37" s="21"/>
      <c r="AR37" s="21"/>
      <c r="AS37" s="21"/>
      <c r="AT37" s="21"/>
      <c r="AU37" s="21"/>
      <c r="AV37" s="21"/>
    </row>
    <row r="38" spans="1:48" ht="8.85" customHeight="1" x14ac:dyDescent="0.3">
      <c r="A38" s="10">
        <v>21</v>
      </c>
      <c r="B38" s="21"/>
      <c r="C38" s="10" t="s">
        <v>105</v>
      </c>
      <c r="D38" s="21"/>
      <c r="E38" s="138">
        <v>2910667</v>
      </c>
      <c r="F38" s="21"/>
      <c r="G38" s="135">
        <f>(E38/$AP38)</f>
        <v>174.96194998797787</v>
      </c>
      <c r="H38" s="21"/>
      <c r="I38" s="135">
        <f>IF(G$60,G38/G$60*100,0)</f>
        <v>161.23969580204641</v>
      </c>
      <c r="J38" s="21"/>
      <c r="K38" s="138">
        <v>0</v>
      </c>
      <c r="L38" s="21"/>
      <c r="M38" s="135">
        <f>(K38/$AP38)</f>
        <v>0</v>
      </c>
      <c r="N38" s="21"/>
      <c r="O38" s="135">
        <f>IF(M$60,M38/M$60*100,0)</f>
        <v>0</v>
      </c>
      <c r="P38" s="21"/>
      <c r="Q38" s="138">
        <v>561321</v>
      </c>
      <c r="R38" s="21"/>
      <c r="S38" s="135">
        <f>(Q38/$AP38)</f>
        <v>33.741344073094496</v>
      </c>
      <c r="T38" s="21"/>
      <c r="U38" s="135">
        <f>IF(S$60,S38/S$60*100,0)</f>
        <v>90.3987520756355</v>
      </c>
      <c r="V38" s="21"/>
      <c r="W38" s="138">
        <f>(E38+K38+Q38)</f>
        <v>3471988</v>
      </c>
      <c r="X38" s="21"/>
      <c r="Y38" s="21"/>
      <c r="Z38" s="138">
        <v>18432</v>
      </c>
      <c r="AA38" s="21"/>
      <c r="AB38" s="143">
        <f>IF($W38,Z38/$W38*100,0)</f>
        <v>0.53087741086662743</v>
      </c>
      <c r="AC38" s="21"/>
      <c r="AD38" s="138">
        <v>0</v>
      </c>
      <c r="AE38" s="21"/>
      <c r="AF38" s="143">
        <f>IF($W38,AD38/$W38*100,0)</f>
        <v>0</v>
      </c>
      <c r="AG38" s="21"/>
      <c r="AH38" s="138">
        <v>0</v>
      </c>
      <c r="AI38" s="21"/>
      <c r="AJ38" s="143">
        <f>IF($W38,AH38/$W38*100,0)</f>
        <v>0</v>
      </c>
      <c r="AK38" s="21"/>
      <c r="AL38" s="138">
        <v>748049</v>
      </c>
      <c r="AM38" s="21"/>
      <c r="AN38" s="10">
        <v>21</v>
      </c>
      <c r="AO38" s="21"/>
      <c r="AP38" s="147">
        <v>16636</v>
      </c>
      <c r="AQ38" s="21"/>
      <c r="AR38" s="147">
        <f>IF(E38,AP38,0)</f>
        <v>16636</v>
      </c>
      <c r="AS38" s="21"/>
      <c r="AT38" s="147">
        <f>IF(K38,AP38,0)</f>
        <v>0</v>
      </c>
      <c r="AU38" s="21"/>
      <c r="AV38" s="147">
        <f>IF(Q38,AP38,0)</f>
        <v>16636</v>
      </c>
    </row>
    <row r="39" spans="1:48" ht="8.85" customHeight="1" x14ac:dyDescent="0.3">
      <c r="A39" s="10">
        <v>22</v>
      </c>
      <c r="B39" s="21"/>
      <c r="C39" s="10" t="s">
        <v>106</v>
      </c>
      <c r="D39" s="21"/>
      <c r="E39" s="138">
        <v>556383</v>
      </c>
      <c r="F39" s="21"/>
      <c r="G39" s="135">
        <f>(E39/$AP39)</f>
        <v>43.491206128351443</v>
      </c>
      <c r="H39" s="21"/>
      <c r="I39" s="135">
        <f>IF(G$60,G39/G$60*100,0)</f>
        <v>40.08019370315278</v>
      </c>
      <c r="J39" s="21"/>
      <c r="K39" s="138">
        <v>0</v>
      </c>
      <c r="L39" s="21"/>
      <c r="M39" s="135">
        <f>(K39/$AP39)</f>
        <v>0</v>
      </c>
      <c r="N39" s="21"/>
      <c r="O39" s="135">
        <f>IF(M$60,M39/M$60*100,0)</f>
        <v>0</v>
      </c>
      <c r="P39" s="21"/>
      <c r="Q39" s="138">
        <v>295308</v>
      </c>
      <c r="R39" s="21"/>
      <c r="S39" s="135">
        <f>(Q39/$AP39)</f>
        <v>23.083561322598296</v>
      </c>
      <c r="T39" s="21"/>
      <c r="U39" s="135">
        <f>IF(S$60,S39/S$60*100,0)</f>
        <v>61.844754391045633</v>
      </c>
      <c r="V39" s="21"/>
      <c r="W39" s="138">
        <f>(E39+K39+Q39)</f>
        <v>851691</v>
      </c>
      <c r="X39" s="21"/>
      <c r="Y39" s="21"/>
      <c r="Z39" s="138">
        <v>10606</v>
      </c>
      <c r="AA39" s="21"/>
      <c r="AB39" s="143">
        <f>IF($W39,Z39/$W39*100,0)</f>
        <v>1.245287316644182</v>
      </c>
      <c r="AC39" s="21"/>
      <c r="AD39" s="138">
        <v>19653</v>
      </c>
      <c r="AE39" s="21"/>
      <c r="AF39" s="143">
        <f>IF($W39,AD39/$W39*100,0)</f>
        <v>2.3075270256466252</v>
      </c>
      <c r="AG39" s="21"/>
      <c r="AH39" s="138">
        <v>0</v>
      </c>
      <c r="AI39" s="21"/>
      <c r="AJ39" s="143">
        <f>IF($W39,AH39/$W39*100,0)</f>
        <v>0</v>
      </c>
      <c r="AK39" s="21"/>
      <c r="AL39" s="138">
        <v>2241</v>
      </c>
      <c r="AM39" s="21"/>
      <c r="AN39" s="10">
        <v>22</v>
      </c>
      <c r="AO39" s="21"/>
      <c r="AP39" s="147">
        <v>12793</v>
      </c>
      <c r="AQ39" s="21"/>
      <c r="AR39" s="147">
        <f>IF(E39,AP39,0)</f>
        <v>12793</v>
      </c>
      <c r="AS39" s="21"/>
      <c r="AT39" s="147">
        <f>IF(K39,AP39,0)</f>
        <v>0</v>
      </c>
      <c r="AU39" s="21"/>
      <c r="AV39" s="147">
        <f>IF(Q39,AP39,0)</f>
        <v>12793</v>
      </c>
    </row>
    <row r="40" spans="1:48" ht="8.85" customHeight="1" x14ac:dyDescent="0.3">
      <c r="A40" s="10">
        <v>23</v>
      </c>
      <c r="B40" s="21"/>
      <c r="C40" s="10" t="s">
        <v>107</v>
      </c>
      <c r="D40" s="21"/>
      <c r="E40" s="138">
        <v>28667271</v>
      </c>
      <c r="F40" s="21"/>
      <c r="G40" s="135">
        <f>(E40/$AP40)</f>
        <v>158.38271270718232</v>
      </c>
      <c r="H40" s="21"/>
      <c r="I40" s="135">
        <f>IF(G$60,G40/G$60*100,0)</f>
        <v>145.96076700656198</v>
      </c>
      <c r="J40" s="21"/>
      <c r="K40" s="138">
        <v>2234129</v>
      </c>
      <c r="L40" s="21"/>
      <c r="M40" s="135">
        <f>(K40/$AP40)</f>
        <v>12.343254143646408</v>
      </c>
      <c r="N40" s="21"/>
      <c r="O40" s="135">
        <f>IF(M$60,M40/M$60*100,0)</f>
        <v>60.114371281739579</v>
      </c>
      <c r="P40" s="21"/>
      <c r="Q40" s="138">
        <v>6195190</v>
      </c>
      <c r="R40" s="21"/>
      <c r="S40" s="135">
        <f>(Q40/$AP40)</f>
        <v>34.227569060773483</v>
      </c>
      <c r="T40" s="21"/>
      <c r="U40" s="135">
        <f>IF(S$60,S40/S$60*100,0)</f>
        <v>91.701430831376612</v>
      </c>
      <c r="V40" s="21"/>
      <c r="W40" s="138">
        <f>(E40+K40+Q40)</f>
        <v>37096590</v>
      </c>
      <c r="X40" s="21"/>
      <c r="Y40" s="21"/>
      <c r="Z40" s="138">
        <v>258971</v>
      </c>
      <c r="AA40" s="21"/>
      <c r="AB40" s="143">
        <f>IF($W40,Z40/$W40*100,0)</f>
        <v>0.69809920534475001</v>
      </c>
      <c r="AC40" s="21"/>
      <c r="AD40" s="138">
        <v>0</v>
      </c>
      <c r="AE40" s="21"/>
      <c r="AF40" s="143">
        <f>IF($W40,AD40/$W40*100,0)</f>
        <v>0</v>
      </c>
      <c r="AG40" s="21"/>
      <c r="AH40" s="138">
        <v>0</v>
      </c>
      <c r="AI40" s="21"/>
      <c r="AJ40" s="143">
        <f>IF($W40,AH40/$W40*100,0)</f>
        <v>0</v>
      </c>
      <c r="AK40" s="21"/>
      <c r="AL40" s="138">
        <v>6511239</v>
      </c>
      <c r="AM40" s="21"/>
      <c r="AN40" s="10">
        <v>23</v>
      </c>
      <c r="AO40" s="21"/>
      <c r="AP40" s="147">
        <v>181000</v>
      </c>
      <c r="AQ40" s="21"/>
      <c r="AR40" s="147">
        <f>IF(E40,AP40,0)</f>
        <v>181000</v>
      </c>
      <c r="AS40" s="21"/>
      <c r="AT40" s="147">
        <f>IF(K40,AP40,0)</f>
        <v>181000</v>
      </c>
      <c r="AU40" s="21"/>
      <c r="AV40" s="147">
        <f>IF(Q40,AP40,0)</f>
        <v>181000</v>
      </c>
    </row>
    <row r="41" spans="1:48" ht="8.85" customHeight="1" x14ac:dyDescent="0.3">
      <c r="A41" s="10">
        <v>24</v>
      </c>
      <c r="B41" s="21"/>
      <c r="C41" s="10" t="s">
        <v>108</v>
      </c>
      <c r="D41" s="21"/>
      <c r="E41" s="138">
        <v>23663938</v>
      </c>
      <c r="F41" s="21"/>
      <c r="G41" s="135">
        <f>(E41/$AP41)</f>
        <v>96.56621805806067</v>
      </c>
      <c r="H41" s="21"/>
      <c r="I41" s="135">
        <f>IF(G$60,G41/G$60*100,0)</f>
        <v>88.992535951420649</v>
      </c>
      <c r="J41" s="21"/>
      <c r="K41" s="138">
        <v>16050831</v>
      </c>
      <c r="L41" s="21"/>
      <c r="M41" s="135">
        <f>(K41/$AP41)</f>
        <v>65.499159368955418</v>
      </c>
      <c r="N41" s="21"/>
      <c r="O41" s="135">
        <f>IF(M$60,M41/M$60*100,0)</f>
        <v>318.99535885145679</v>
      </c>
      <c r="P41" s="21"/>
      <c r="Q41" s="138">
        <v>10817603</v>
      </c>
      <c r="R41" s="21"/>
      <c r="S41" s="135">
        <f>(Q41/$AP41)</f>
        <v>44.143751989357447</v>
      </c>
      <c r="T41" s="21"/>
      <c r="U41" s="135">
        <f>IF(S$60,S41/S$60*100,0)</f>
        <v>118.26855750409602</v>
      </c>
      <c r="V41" s="21"/>
      <c r="W41" s="138">
        <f>(E41+K41+Q41)</f>
        <v>50532372</v>
      </c>
      <c r="X41" s="21"/>
      <c r="Y41" s="21"/>
      <c r="Z41" s="138">
        <v>292525</v>
      </c>
      <c r="AA41" s="21"/>
      <c r="AB41" s="143">
        <f>IF($W41,Z41/$W41*100,0)</f>
        <v>0.57888634240245052</v>
      </c>
      <c r="AC41" s="21"/>
      <c r="AD41" s="138">
        <v>30075</v>
      </c>
      <c r="AE41" s="21"/>
      <c r="AF41" s="143">
        <f>IF($W41,AD41/$W41*100,0)</f>
        <v>5.9516303727044521E-2</v>
      </c>
      <c r="AG41" s="21"/>
      <c r="AH41" s="138">
        <v>1802</v>
      </c>
      <c r="AI41" s="21"/>
      <c r="AJ41" s="143">
        <f>IF($W41,AH41/$W41*100,0)</f>
        <v>3.5660308999545874E-3</v>
      </c>
      <c r="AK41" s="21"/>
      <c r="AL41" s="138">
        <v>4757540</v>
      </c>
      <c r="AM41" s="21"/>
      <c r="AN41" s="10">
        <v>24</v>
      </c>
      <c r="AO41" s="21"/>
      <c r="AP41" s="147">
        <v>245054</v>
      </c>
      <c r="AQ41" s="21"/>
      <c r="AR41" s="147">
        <f>IF(E41,AP41,0)</f>
        <v>245054</v>
      </c>
      <c r="AS41" s="21"/>
      <c r="AT41" s="147">
        <f>IF(K41,AP41,0)</f>
        <v>245054</v>
      </c>
      <c r="AU41" s="21"/>
      <c r="AV41" s="147">
        <f>IF(Q41,AP41,0)</f>
        <v>245054</v>
      </c>
    </row>
    <row r="42" spans="1:48" ht="8.85" customHeight="1" x14ac:dyDescent="0.3">
      <c r="A42" s="10">
        <v>25</v>
      </c>
      <c r="B42" s="21"/>
      <c r="C42" s="10" t="s">
        <v>109</v>
      </c>
      <c r="D42" s="21"/>
      <c r="E42" s="138">
        <v>455297</v>
      </c>
      <c r="F42" s="21"/>
      <c r="G42" s="135">
        <f>(E42/$AP42)</f>
        <v>117.37483887599898</v>
      </c>
      <c r="H42" s="21"/>
      <c r="I42" s="135">
        <f>IF(G$60,G42/G$60*100,0)</f>
        <v>108.16913801246903</v>
      </c>
      <c r="J42" s="21"/>
      <c r="K42" s="138">
        <v>33814</v>
      </c>
      <c r="L42" s="21"/>
      <c r="M42" s="135">
        <f>(K42/$AP42)</f>
        <v>8.7171951533900494</v>
      </c>
      <c r="N42" s="21"/>
      <c r="O42" s="135">
        <f>IF(M$60,M42/M$60*100,0)</f>
        <v>42.454663890722024</v>
      </c>
      <c r="P42" s="21"/>
      <c r="Q42" s="138">
        <v>38916</v>
      </c>
      <c r="R42" s="21"/>
      <c r="S42" s="135">
        <f>(Q42/$AP42)</f>
        <v>10.032482598607888</v>
      </c>
      <c r="T42" s="21"/>
      <c r="U42" s="135">
        <f>IF(S$60,S42/S$60*100,0)</f>
        <v>26.878713105500363</v>
      </c>
      <c r="V42" s="21"/>
      <c r="W42" s="138">
        <f>(E42+K42+Q42)</f>
        <v>528027</v>
      </c>
      <c r="X42" s="21"/>
      <c r="Y42" s="21"/>
      <c r="Z42" s="138">
        <v>12294</v>
      </c>
      <c r="AA42" s="21"/>
      <c r="AB42" s="143">
        <f>IF($W42,Z42/$W42*100,0)</f>
        <v>2.328290030623434</v>
      </c>
      <c r="AC42" s="21"/>
      <c r="AD42" s="138">
        <v>0</v>
      </c>
      <c r="AE42" s="21"/>
      <c r="AF42" s="143">
        <f>IF($W42,AD42/$W42*100,0)</f>
        <v>0</v>
      </c>
      <c r="AG42" s="21"/>
      <c r="AH42" s="138">
        <v>0</v>
      </c>
      <c r="AI42" s="21"/>
      <c r="AJ42" s="143">
        <f>IF($W42,AH42/$W42*100,0)</f>
        <v>0</v>
      </c>
      <c r="AK42" s="21"/>
      <c r="AL42" s="138">
        <v>18609</v>
      </c>
      <c r="AM42" s="21"/>
      <c r="AN42" s="10">
        <v>25</v>
      </c>
      <c r="AO42" s="21"/>
      <c r="AP42" s="147">
        <v>3879</v>
      </c>
      <c r="AQ42" s="21"/>
      <c r="AR42" s="147">
        <f>IF(E42,AP42,0)</f>
        <v>3879</v>
      </c>
      <c r="AS42" s="21"/>
      <c r="AT42" s="147">
        <f>IF(K42,AP42,0)</f>
        <v>3879</v>
      </c>
      <c r="AU42" s="21"/>
      <c r="AV42" s="147">
        <f>IF(Q42,AP42,0)</f>
        <v>3879</v>
      </c>
    </row>
    <row r="43" spans="1:48" ht="8.85" customHeight="1" x14ac:dyDescent="0.3">
      <c r="A43" s="29"/>
      <c r="B43" s="21"/>
      <c r="D43" s="21"/>
      <c r="E43" s="21"/>
      <c r="F43" s="21"/>
      <c r="G43" s="21"/>
      <c r="H43" s="21"/>
      <c r="I43" s="21"/>
      <c r="J43" s="21"/>
      <c r="K43" s="21"/>
      <c r="L43" s="21"/>
      <c r="M43" s="21"/>
      <c r="N43" s="21"/>
      <c r="O43" s="21"/>
      <c r="P43" s="21"/>
      <c r="Q43" s="21"/>
      <c r="R43" s="21"/>
      <c r="S43" s="21"/>
      <c r="T43" s="21"/>
      <c r="U43" s="21"/>
      <c r="V43" s="21"/>
      <c r="W43" s="131"/>
      <c r="X43" s="21"/>
      <c r="Y43" s="21"/>
      <c r="Z43" s="21"/>
      <c r="AA43" s="21"/>
      <c r="AB43" s="21"/>
      <c r="AC43" s="21"/>
      <c r="AD43" s="21"/>
      <c r="AE43" s="21"/>
      <c r="AF43" s="21"/>
      <c r="AG43" s="21"/>
      <c r="AH43" s="21"/>
      <c r="AI43" s="21"/>
      <c r="AJ43" s="21"/>
      <c r="AK43" s="21"/>
      <c r="AL43" s="21"/>
      <c r="AM43" s="21"/>
      <c r="AN43" s="29"/>
      <c r="AO43" s="21"/>
      <c r="AP43" s="21"/>
      <c r="AQ43" s="21"/>
      <c r="AR43" s="21"/>
      <c r="AS43" s="21"/>
      <c r="AT43" s="21"/>
      <c r="AU43" s="21"/>
      <c r="AV43" s="21"/>
    </row>
    <row r="44" spans="1:48" ht="8.85" customHeight="1" x14ac:dyDescent="0.3">
      <c r="A44" s="10">
        <v>26</v>
      </c>
      <c r="B44" s="21"/>
      <c r="C44" s="10" t="s">
        <v>110</v>
      </c>
      <c r="D44" s="21"/>
      <c r="E44" s="138">
        <v>2023378</v>
      </c>
      <c r="F44" s="21"/>
      <c r="G44" s="135">
        <f>(E44/$AP44)</f>
        <v>64.377282850779508</v>
      </c>
      <c r="H44" s="21"/>
      <c r="I44" s="135">
        <f>IF(G$60,G44/G$60*100,0)</f>
        <v>59.328176807215726</v>
      </c>
      <c r="J44" s="21"/>
      <c r="K44" s="138">
        <v>173239</v>
      </c>
      <c r="L44" s="21"/>
      <c r="M44" s="135">
        <f>(K44/$AP44)</f>
        <v>5.5118994591154946</v>
      </c>
      <c r="N44" s="21"/>
      <c r="O44" s="135">
        <f>IF(M$60,M44/M$60*100,0)</f>
        <v>26.844166594709971</v>
      </c>
      <c r="P44" s="21"/>
      <c r="Q44" s="138">
        <v>960920</v>
      </c>
      <c r="R44" s="21"/>
      <c r="S44" s="135">
        <f>(Q44/$AP44)</f>
        <v>30.573337575564747</v>
      </c>
      <c r="T44" s="21"/>
      <c r="U44" s="135">
        <f>IF(S$60,S44/S$60*100,0)</f>
        <v>81.911128306890674</v>
      </c>
      <c r="V44" s="21"/>
      <c r="W44" s="138">
        <f>(E44+K44+Q44)</f>
        <v>3157537</v>
      </c>
      <c r="X44" s="21"/>
      <c r="Y44" s="21"/>
      <c r="Z44" s="138">
        <v>156433</v>
      </c>
      <c r="AA44" s="21"/>
      <c r="AB44" s="143">
        <f>IF($W44,Z44/$W44*100,0)</f>
        <v>4.9542729032153856</v>
      </c>
      <c r="AC44" s="21"/>
      <c r="AD44" s="138">
        <v>0</v>
      </c>
      <c r="AE44" s="21"/>
      <c r="AF44" s="143">
        <f>IF($W44,AD44/$W44*100,0)</f>
        <v>0</v>
      </c>
      <c r="AG44" s="21"/>
      <c r="AH44" s="138">
        <v>0</v>
      </c>
      <c r="AI44" s="21"/>
      <c r="AJ44" s="143">
        <f>IF($W44,AH44/$W44*100,0)</f>
        <v>0</v>
      </c>
      <c r="AK44" s="21"/>
      <c r="AL44" s="138">
        <v>822335</v>
      </c>
      <c r="AM44" s="21"/>
      <c r="AN44" s="10">
        <v>26</v>
      </c>
      <c r="AO44" s="21"/>
      <c r="AP44" s="147">
        <v>31430</v>
      </c>
      <c r="AQ44" s="21"/>
      <c r="AR44" s="147">
        <f>IF(E44,AP44,0)</f>
        <v>31430</v>
      </c>
      <c r="AS44" s="21"/>
      <c r="AT44" s="147">
        <f>IF(K44,AP44,0)</f>
        <v>31430</v>
      </c>
      <c r="AU44" s="21"/>
      <c r="AV44" s="147">
        <f>IF(Q44,AP44,0)</f>
        <v>31430</v>
      </c>
    </row>
    <row r="45" spans="1:48" ht="8.85" customHeight="1" x14ac:dyDescent="0.3">
      <c r="A45" s="10">
        <v>27</v>
      </c>
      <c r="B45" s="21"/>
      <c r="C45" s="10" t="s">
        <v>111</v>
      </c>
      <c r="D45" s="21"/>
      <c r="E45" s="138">
        <v>769526</v>
      </c>
      <c r="F45" s="21"/>
      <c r="G45" s="135">
        <f>(E45/$AP45)</f>
        <v>62.083582089552237</v>
      </c>
      <c r="H45" s="21"/>
      <c r="I45" s="135">
        <f>IF(G$60,G45/G$60*100,0)</f>
        <v>57.214370845253029</v>
      </c>
      <c r="J45" s="21"/>
      <c r="K45" s="138">
        <v>0</v>
      </c>
      <c r="L45" s="21"/>
      <c r="M45" s="135">
        <f>(K45/$AP45)</f>
        <v>0</v>
      </c>
      <c r="N45" s="21"/>
      <c r="O45" s="135">
        <f>IF(M$60,M45/M$60*100,0)</f>
        <v>0</v>
      </c>
      <c r="P45" s="21"/>
      <c r="Q45" s="138">
        <v>880889</v>
      </c>
      <c r="R45" s="21"/>
      <c r="S45" s="135">
        <f>(Q45/$AP45)</f>
        <v>71.06809197256959</v>
      </c>
      <c r="T45" s="21"/>
      <c r="U45" s="135">
        <f>IF(S$60,S45/S$60*100,0)</f>
        <v>190.40340576828649</v>
      </c>
      <c r="V45" s="21"/>
      <c r="W45" s="138">
        <f>(E45+K45+Q45)</f>
        <v>1650415</v>
      </c>
      <c r="X45" s="21"/>
      <c r="Y45" s="21"/>
      <c r="Z45" s="138">
        <v>221028</v>
      </c>
      <c r="AA45" s="21"/>
      <c r="AB45" s="143">
        <f>IF($W45,Z45/$W45*100,0)</f>
        <v>13.392268005319874</v>
      </c>
      <c r="AC45" s="21"/>
      <c r="AD45" s="138">
        <v>835</v>
      </c>
      <c r="AE45" s="21"/>
      <c r="AF45" s="143">
        <f>IF($W45,AD45/$W45*100,0)</f>
        <v>5.0593335615587591E-2</v>
      </c>
      <c r="AG45" s="21"/>
      <c r="AH45" s="138">
        <v>0</v>
      </c>
      <c r="AI45" s="21"/>
      <c r="AJ45" s="143">
        <f>IF($W45,AH45/$W45*100,0)</f>
        <v>0</v>
      </c>
      <c r="AK45" s="21"/>
      <c r="AL45" s="138">
        <v>275021</v>
      </c>
      <c r="AM45" s="21"/>
      <c r="AN45" s="10">
        <v>27</v>
      </c>
      <c r="AO45" s="21"/>
      <c r="AP45" s="147">
        <v>12395</v>
      </c>
      <c r="AQ45" s="21"/>
      <c r="AR45" s="147">
        <f>IF(E45,AP45,0)</f>
        <v>12395</v>
      </c>
      <c r="AS45" s="21"/>
      <c r="AT45" s="147">
        <f>IF(K45,AP45,0)</f>
        <v>0</v>
      </c>
      <c r="AU45" s="21"/>
      <c r="AV45" s="147">
        <f>IF(Q45,AP45,0)</f>
        <v>12395</v>
      </c>
    </row>
    <row r="46" spans="1:48" ht="8.85" customHeight="1" x14ac:dyDescent="0.3">
      <c r="A46" s="10">
        <v>28</v>
      </c>
      <c r="B46" s="21"/>
      <c r="C46" s="10" t="s">
        <v>112</v>
      </c>
      <c r="D46" s="21"/>
      <c r="E46" s="138">
        <v>8511232</v>
      </c>
      <c r="F46" s="21"/>
      <c r="G46" s="135">
        <f>(E46/$AP46)</f>
        <v>89.988813820957702</v>
      </c>
      <c r="H46" s="21"/>
      <c r="I46" s="135">
        <f>IF(G$60,G46/G$60*100,0)</f>
        <v>82.930997094369459</v>
      </c>
      <c r="J46" s="21"/>
      <c r="K46" s="138">
        <v>3082031</v>
      </c>
      <c r="L46" s="21"/>
      <c r="M46" s="135">
        <f>(K46/$AP46)</f>
        <v>32.58615366722703</v>
      </c>
      <c r="N46" s="21"/>
      <c r="O46" s="135">
        <f>IF(M$60,M46/M$60*100,0)</f>
        <v>158.70175866093069</v>
      </c>
      <c r="P46" s="21"/>
      <c r="Q46" s="138">
        <v>2361788</v>
      </c>
      <c r="R46" s="21"/>
      <c r="S46" s="135">
        <f>(Q46/$AP46)</f>
        <v>24.971061841173174</v>
      </c>
      <c r="T46" s="21"/>
      <c r="U46" s="135">
        <f>IF(S$60,S46/S$60*100,0)</f>
        <v>66.901686653484546</v>
      </c>
      <c r="V46" s="21"/>
      <c r="W46" s="138">
        <f>(E46+K46+Q46)</f>
        <v>13955051</v>
      </c>
      <c r="X46" s="21"/>
      <c r="Y46" s="21"/>
      <c r="Z46" s="138">
        <v>304773</v>
      </c>
      <c r="AA46" s="21"/>
      <c r="AB46" s="143">
        <f>IF($W46,Z46/$W46*100,0)</f>
        <v>2.1839619217443205</v>
      </c>
      <c r="AC46" s="21"/>
      <c r="AD46" s="138">
        <v>627991</v>
      </c>
      <c r="AE46" s="21"/>
      <c r="AF46" s="143">
        <f>IF($W46,AD46/$W46*100,0)</f>
        <v>4.500098208168497</v>
      </c>
      <c r="AG46" s="21"/>
      <c r="AH46" s="138">
        <v>0</v>
      </c>
      <c r="AI46" s="21"/>
      <c r="AJ46" s="143">
        <f>IF($W46,AH46/$W46*100,0)</f>
        <v>0</v>
      </c>
      <c r="AK46" s="21"/>
      <c r="AL46" s="138">
        <v>1989610</v>
      </c>
      <c r="AM46" s="21"/>
      <c r="AN46" s="10">
        <v>28</v>
      </c>
      <c r="AO46" s="21"/>
      <c r="AP46" s="147">
        <v>94581</v>
      </c>
      <c r="AQ46" s="21"/>
      <c r="AR46" s="147">
        <f>IF(E46,AP46,0)</f>
        <v>94581</v>
      </c>
      <c r="AS46" s="21"/>
      <c r="AT46" s="147">
        <f>IF(K46,AP46,0)</f>
        <v>94581</v>
      </c>
      <c r="AU46" s="21"/>
      <c r="AV46" s="147">
        <f>IF(Q46,AP46,0)</f>
        <v>94581</v>
      </c>
    </row>
    <row r="47" spans="1:48" ht="8.85" customHeight="1" x14ac:dyDescent="0.3">
      <c r="A47" s="10">
        <v>29</v>
      </c>
      <c r="B47" s="21"/>
      <c r="C47" s="10" t="s">
        <v>113</v>
      </c>
      <c r="D47" s="21"/>
      <c r="E47" s="138">
        <v>1247695</v>
      </c>
      <c r="F47" s="21"/>
      <c r="G47" s="135">
        <f>(E47/$AP47)</f>
        <v>69.147362003990253</v>
      </c>
      <c r="H47" s="21"/>
      <c r="I47" s="135">
        <f>IF(G$60,G47/G$60*100,0)</f>
        <v>63.724138967378167</v>
      </c>
      <c r="J47" s="21"/>
      <c r="K47" s="138">
        <v>37813</v>
      </c>
      <c r="L47" s="21"/>
      <c r="M47" s="135">
        <f>(K47/$AP47)</f>
        <v>2.0955996453114607</v>
      </c>
      <c r="N47" s="21"/>
      <c r="O47" s="135">
        <f>IF(M$60,M47/M$60*100,0)</f>
        <v>10.206032677450773</v>
      </c>
      <c r="P47" s="21"/>
      <c r="Q47" s="138">
        <v>812831</v>
      </c>
      <c r="R47" s="21"/>
      <c r="S47" s="135">
        <f>(Q47/$AP47)</f>
        <v>45.04716249168699</v>
      </c>
      <c r="T47" s="21"/>
      <c r="U47" s="135">
        <f>IF(S$60,S47/S$60*100,0)</f>
        <v>120.68894662213756</v>
      </c>
      <c r="V47" s="21"/>
      <c r="W47" s="138">
        <f>(E47+K47+Q47)</f>
        <v>2098339</v>
      </c>
      <c r="X47" s="21"/>
      <c r="Y47" s="21"/>
      <c r="Z47" s="138">
        <v>152458</v>
      </c>
      <c r="AA47" s="21"/>
      <c r="AB47" s="143">
        <f>IF($W47,Z47/$W47*100,0)</f>
        <v>7.2656515462944746</v>
      </c>
      <c r="AC47" s="21"/>
      <c r="AD47" s="138">
        <v>0</v>
      </c>
      <c r="AE47" s="21"/>
      <c r="AF47" s="143">
        <f>IF($W47,AD47/$W47*100,0)</f>
        <v>0</v>
      </c>
      <c r="AG47" s="21"/>
      <c r="AH47" s="138">
        <v>0</v>
      </c>
      <c r="AI47" s="21"/>
      <c r="AJ47" s="143">
        <f>IF($W47,AH47/$W47*100,0)</f>
        <v>0</v>
      </c>
      <c r="AK47" s="21"/>
      <c r="AL47" s="138">
        <v>74761</v>
      </c>
      <c r="AM47" s="21"/>
      <c r="AN47" s="10">
        <v>29</v>
      </c>
      <c r="AO47" s="21"/>
      <c r="AP47" s="147">
        <v>18044</v>
      </c>
      <c r="AQ47" s="21"/>
      <c r="AR47" s="147">
        <f>IF(E47,AP47,0)</f>
        <v>18044</v>
      </c>
      <c r="AS47" s="21"/>
      <c r="AT47" s="147">
        <f>IF(K47,AP47,0)</f>
        <v>18044</v>
      </c>
      <c r="AU47" s="21"/>
      <c r="AV47" s="147">
        <f>IF(Q47,AP47,0)</f>
        <v>18044</v>
      </c>
    </row>
    <row r="48" spans="1:48" ht="8.85" customHeight="1" x14ac:dyDescent="0.3">
      <c r="A48" s="10">
        <v>30</v>
      </c>
      <c r="B48" s="21"/>
      <c r="C48" s="10" t="s">
        <v>114</v>
      </c>
      <c r="D48" s="21"/>
      <c r="E48" s="138">
        <v>20496141</v>
      </c>
      <c r="F48" s="21"/>
      <c r="G48" s="135">
        <f>(E48/$AP48)</f>
        <v>90.354658108542992</v>
      </c>
      <c r="H48" s="21"/>
      <c r="I48" s="135">
        <f>IF(G$60,G48/G$60*100,0)</f>
        <v>83.268148238633813</v>
      </c>
      <c r="J48" s="21"/>
      <c r="K48" s="138">
        <v>4361598</v>
      </c>
      <c r="L48" s="21"/>
      <c r="M48" s="135">
        <f>(K48/$AP48)</f>
        <v>19.227555865121385</v>
      </c>
      <c r="N48" s="21"/>
      <c r="O48" s="135">
        <f>IF(M$60,M48/M$60*100,0)</f>
        <v>93.64243972172136</v>
      </c>
      <c r="P48" s="21"/>
      <c r="Q48" s="138">
        <v>6212615</v>
      </c>
      <c r="R48" s="21"/>
      <c r="S48" s="135">
        <f>(Q48/$AP48)</f>
        <v>27.387531354561123</v>
      </c>
      <c r="T48" s="21"/>
      <c r="U48" s="135">
        <f>IF(S$60,S48/S$60*100,0)</f>
        <v>73.375816076600159</v>
      </c>
      <c r="V48" s="21"/>
      <c r="W48" s="138">
        <f>(E48+K48+Q48)</f>
        <v>31070354</v>
      </c>
      <c r="X48" s="21"/>
      <c r="Y48" s="21"/>
      <c r="Z48" s="138">
        <v>195433</v>
      </c>
      <c r="AA48" s="21"/>
      <c r="AB48" s="143">
        <f>IF($W48,Z48/$W48*100,0)</f>
        <v>0.62900152344579019</v>
      </c>
      <c r="AC48" s="21"/>
      <c r="AD48" s="138">
        <v>601135</v>
      </c>
      <c r="AE48" s="21"/>
      <c r="AF48" s="143">
        <f>IF($W48,AD48/$W48*100,0)</f>
        <v>1.9347542676855245</v>
      </c>
      <c r="AG48" s="21"/>
      <c r="AH48" s="138">
        <v>0</v>
      </c>
      <c r="AI48" s="21"/>
      <c r="AJ48" s="143">
        <f>IF($W48,AH48/$W48*100,0)</f>
        <v>0</v>
      </c>
      <c r="AK48" s="21"/>
      <c r="AL48" s="138">
        <v>2412642</v>
      </c>
      <c r="AM48" s="21"/>
      <c r="AN48" s="10">
        <v>30</v>
      </c>
      <c r="AO48" s="21"/>
      <c r="AP48" s="147">
        <v>226841</v>
      </c>
      <c r="AQ48" s="21"/>
      <c r="AR48" s="147">
        <f>IF(E48,AP48,0)</f>
        <v>226841</v>
      </c>
      <c r="AS48" s="21"/>
      <c r="AT48" s="147">
        <f>IF(K48,AP48,0)</f>
        <v>226841</v>
      </c>
      <c r="AU48" s="21"/>
      <c r="AV48" s="147">
        <f>IF(Q48,AP48,0)</f>
        <v>226841</v>
      </c>
    </row>
    <row r="49" spans="1:48" ht="8.85" customHeight="1" x14ac:dyDescent="0.3">
      <c r="A49" s="29"/>
      <c r="B49" s="21"/>
      <c r="D49" s="21"/>
      <c r="E49" s="27"/>
      <c r="F49" s="21"/>
      <c r="G49" s="21"/>
      <c r="H49" s="21"/>
      <c r="I49" s="21"/>
      <c r="J49" s="21"/>
      <c r="K49" s="27"/>
      <c r="L49" s="21"/>
      <c r="M49" s="21"/>
      <c r="N49" s="21"/>
      <c r="O49" s="21"/>
      <c r="P49" s="21"/>
      <c r="Q49" s="27"/>
      <c r="R49" s="21"/>
      <c r="S49" s="21"/>
      <c r="T49" s="21"/>
      <c r="U49" s="21"/>
      <c r="V49" s="21"/>
      <c r="W49" s="131"/>
      <c r="X49" s="21"/>
      <c r="Y49" s="21"/>
      <c r="Z49" s="27"/>
      <c r="AA49" s="21"/>
      <c r="AB49" s="21"/>
      <c r="AC49" s="21"/>
      <c r="AD49" s="27"/>
      <c r="AE49" s="21"/>
      <c r="AF49" s="21"/>
      <c r="AG49" s="21"/>
      <c r="AH49" s="27"/>
      <c r="AI49" s="21"/>
      <c r="AJ49" s="21"/>
      <c r="AK49" s="21"/>
      <c r="AL49" s="27"/>
      <c r="AM49" s="21"/>
      <c r="AN49" s="29"/>
      <c r="AO49" s="21"/>
      <c r="AP49" s="21"/>
      <c r="AQ49" s="21"/>
      <c r="AR49" s="21"/>
      <c r="AS49" s="21"/>
      <c r="AT49" s="21"/>
      <c r="AU49" s="21"/>
      <c r="AV49" s="21"/>
    </row>
    <row r="50" spans="1:48" ht="8.85" customHeight="1" x14ac:dyDescent="0.3">
      <c r="A50" s="10">
        <v>31</v>
      </c>
      <c r="B50" s="21"/>
      <c r="C50" s="10" t="s">
        <v>115</v>
      </c>
      <c r="D50" s="21"/>
      <c r="E50" s="138">
        <v>7429117</v>
      </c>
      <c r="F50" s="21"/>
      <c r="G50" s="135">
        <f>(E50/$AP50)</f>
        <v>74.778727302009102</v>
      </c>
      <c r="H50" s="21"/>
      <c r="I50" s="135">
        <f>IF(G$60,G50/G$60*100,0)</f>
        <v>68.913836656876654</v>
      </c>
      <c r="J50" s="21"/>
      <c r="K50" s="138">
        <v>344500</v>
      </c>
      <c r="L50" s="21"/>
      <c r="M50" s="135">
        <f>(K50/$AP50)</f>
        <v>3.4676088094375328</v>
      </c>
      <c r="N50" s="21"/>
      <c r="O50" s="135">
        <f>IF(M$60,M50/M$60*100,0)</f>
        <v>16.88802004758675</v>
      </c>
      <c r="P50" s="21"/>
      <c r="Q50" s="138">
        <v>3988487</v>
      </c>
      <c r="R50" s="21"/>
      <c r="S50" s="135">
        <f>(Q50/$AP50)</f>
        <v>40.146626001529974</v>
      </c>
      <c r="T50" s="21"/>
      <c r="U50" s="135">
        <f>IF(S$60,S50/S$60*100,0)</f>
        <v>107.55958276954102</v>
      </c>
      <c r="V50" s="21"/>
      <c r="W50" s="138">
        <f>(E50+K50+Q50)</f>
        <v>11762104</v>
      </c>
      <c r="X50" s="21"/>
      <c r="Y50" s="21"/>
      <c r="Z50" s="138">
        <v>168876</v>
      </c>
      <c r="AA50" s="21"/>
      <c r="AB50" s="143">
        <f>IF($W50,Z50/$W50*100,0)</f>
        <v>1.4357635334630607</v>
      </c>
      <c r="AC50" s="21"/>
      <c r="AD50" s="138">
        <v>12529</v>
      </c>
      <c r="AE50" s="21"/>
      <c r="AF50" s="143">
        <f>IF($W50,AD50/$W50*100,0)</f>
        <v>0.10652005797602197</v>
      </c>
      <c r="AG50" s="21"/>
      <c r="AH50" s="138">
        <v>0</v>
      </c>
      <c r="AI50" s="21"/>
      <c r="AJ50" s="143">
        <f>IF($W50,AH50/$W50*100,0)</f>
        <v>0</v>
      </c>
      <c r="AK50" s="21"/>
      <c r="AL50" s="138">
        <v>509268</v>
      </c>
      <c r="AM50" s="21"/>
      <c r="AN50" s="10">
        <v>31</v>
      </c>
      <c r="AO50" s="21"/>
      <c r="AP50" s="147">
        <v>99348</v>
      </c>
      <c r="AQ50" s="21"/>
      <c r="AR50" s="147">
        <f>IF(E50,AP50,0)</f>
        <v>99348</v>
      </c>
      <c r="AS50" s="21"/>
      <c r="AT50" s="147">
        <f>IF(K50,AP50,0)</f>
        <v>99348</v>
      </c>
      <c r="AU50" s="21"/>
      <c r="AV50" s="147">
        <f>IF(Q50,AP50,0)</f>
        <v>99348</v>
      </c>
    </row>
    <row r="51" spans="1:48" ht="8.85" customHeight="1" x14ac:dyDescent="0.3">
      <c r="A51" s="10">
        <v>32</v>
      </c>
      <c r="B51" s="21"/>
      <c r="C51" s="10" t="s">
        <v>116</v>
      </c>
      <c r="D51" s="21"/>
      <c r="E51" s="138">
        <v>4604716</v>
      </c>
      <c r="F51" s="21"/>
      <c r="G51" s="135">
        <f>(E51/$AP51)</f>
        <v>181.55249773291803</v>
      </c>
      <c r="H51" s="21"/>
      <c r="I51" s="135">
        <f>IF(G$60,G51/G$60*100,0)</f>
        <v>167.31334732248288</v>
      </c>
      <c r="J51" s="21"/>
      <c r="K51" s="138">
        <v>583455</v>
      </c>
      <c r="L51" s="21"/>
      <c r="M51" s="135">
        <f>(K51/$AP51)</f>
        <v>23.004179316326933</v>
      </c>
      <c r="N51" s="21"/>
      <c r="O51" s="135">
        <f>IF(M$60,M51/M$60*100,0)</f>
        <v>112.03542926038014</v>
      </c>
      <c r="P51" s="21"/>
      <c r="Q51" s="138">
        <v>1320866</v>
      </c>
      <c r="R51" s="21"/>
      <c r="S51" s="135">
        <f>(Q51/$AP51)</f>
        <v>52.078460749911287</v>
      </c>
      <c r="T51" s="21"/>
      <c r="U51" s="135">
        <f>IF(S$60,S51/S$60*100,0)</f>
        <v>139.52698065652899</v>
      </c>
      <c r="V51" s="21"/>
      <c r="W51" s="138">
        <f>(E51+K51+Q51)</f>
        <v>6509037</v>
      </c>
      <c r="X51" s="21"/>
      <c r="Y51" s="21"/>
      <c r="Z51" s="138">
        <v>155296</v>
      </c>
      <c r="AA51" s="21"/>
      <c r="AB51" s="143">
        <f>IF($W51,Z51/$W51*100,0)</f>
        <v>2.3858521621554769</v>
      </c>
      <c r="AC51" s="21"/>
      <c r="AD51" s="138">
        <v>0</v>
      </c>
      <c r="AE51" s="21"/>
      <c r="AF51" s="143">
        <f>IF($W51,AD51/$W51*100,0)</f>
        <v>0</v>
      </c>
      <c r="AG51" s="21"/>
      <c r="AH51" s="138">
        <v>0</v>
      </c>
      <c r="AI51" s="21"/>
      <c r="AJ51" s="143">
        <f>IF($W51,AH51/$W51*100,0)</f>
        <v>0</v>
      </c>
      <c r="AK51" s="21"/>
      <c r="AL51" s="138">
        <v>359127</v>
      </c>
      <c r="AM51" s="21"/>
      <c r="AN51" s="10">
        <v>32</v>
      </c>
      <c r="AO51" s="21"/>
      <c r="AP51" s="147">
        <v>25363</v>
      </c>
      <c r="AQ51" s="21"/>
      <c r="AR51" s="147">
        <f>IF(E51,AP51,0)</f>
        <v>25363</v>
      </c>
      <c r="AS51" s="21"/>
      <c r="AT51" s="147">
        <f>IF(K51,AP51,0)</f>
        <v>25363</v>
      </c>
      <c r="AU51" s="21"/>
      <c r="AV51" s="147">
        <f>IF(Q51,AP51,0)</f>
        <v>25363</v>
      </c>
    </row>
    <row r="52" spans="1:48" ht="8.85" customHeight="1" x14ac:dyDescent="0.3">
      <c r="A52" s="10">
        <v>33</v>
      </c>
      <c r="B52" s="21"/>
      <c r="C52" s="10" t="s">
        <v>117</v>
      </c>
      <c r="D52" s="21"/>
      <c r="E52" s="138">
        <v>2489743</v>
      </c>
      <c r="F52" s="21"/>
      <c r="G52" s="135">
        <f>(E52/$AP52)</f>
        <v>99.705378238756964</v>
      </c>
      <c r="H52" s="21"/>
      <c r="I52" s="135">
        <f>IF(G$60,G52/G$60*100,0)</f>
        <v>91.885492006403723</v>
      </c>
      <c r="J52" s="21"/>
      <c r="K52" s="138">
        <v>14000</v>
      </c>
      <c r="L52" s="21"/>
      <c r="M52" s="135">
        <f>(K52/$AP52)</f>
        <v>0.56065035441111688</v>
      </c>
      <c r="N52" s="21"/>
      <c r="O52" s="135">
        <f>IF(M$60,M52/M$60*100,0)</f>
        <v>2.7304909363514303</v>
      </c>
      <c r="P52" s="21"/>
      <c r="Q52" s="138">
        <v>1083719</v>
      </c>
      <c r="R52" s="21"/>
      <c r="S52" s="135">
        <f>(Q52/$AP52)</f>
        <v>43.399102959432945</v>
      </c>
      <c r="T52" s="21"/>
      <c r="U52" s="135">
        <f>IF(S$60,S52/S$60*100,0)</f>
        <v>116.27351714963707</v>
      </c>
      <c r="V52" s="21"/>
      <c r="W52" s="138">
        <f>(E52+K52+Q52)</f>
        <v>3587462</v>
      </c>
      <c r="X52" s="21"/>
      <c r="Y52" s="21"/>
      <c r="Z52" s="138">
        <v>159660</v>
      </c>
      <c r="AA52" s="21"/>
      <c r="AB52" s="143">
        <f>IF($W52,Z52/$W52*100,0)</f>
        <v>4.4505001028582329</v>
      </c>
      <c r="AC52" s="21"/>
      <c r="AD52" s="138">
        <v>1556</v>
      </c>
      <c r="AE52" s="21"/>
      <c r="AF52" s="143">
        <f>IF($W52,AD52/$W52*100,0)</f>
        <v>4.3373281723959725E-2</v>
      </c>
      <c r="AG52" s="21"/>
      <c r="AH52" s="138">
        <v>0</v>
      </c>
      <c r="AI52" s="21"/>
      <c r="AJ52" s="143">
        <f>IF($W52,AH52/$W52*100,0)</f>
        <v>0</v>
      </c>
      <c r="AK52" s="21"/>
      <c r="AL52" s="138">
        <v>337863</v>
      </c>
      <c r="AM52" s="21"/>
      <c r="AN52" s="10">
        <v>33</v>
      </c>
      <c r="AO52" s="21"/>
      <c r="AP52" s="147">
        <v>24971</v>
      </c>
      <c r="AQ52" s="21"/>
      <c r="AR52" s="147">
        <f>IF(E52,AP52,0)</f>
        <v>24971</v>
      </c>
      <c r="AS52" s="21"/>
      <c r="AT52" s="147">
        <f>IF(K52,AP52,0)</f>
        <v>24971</v>
      </c>
      <c r="AU52" s="21"/>
      <c r="AV52" s="147">
        <f>IF(Q52,AP52,0)</f>
        <v>24971</v>
      </c>
    </row>
    <row r="53" spans="1:48" ht="8.85" customHeight="1" x14ac:dyDescent="0.3">
      <c r="A53" s="10">
        <v>34</v>
      </c>
      <c r="B53" s="21"/>
      <c r="C53" s="10" t="s">
        <v>118</v>
      </c>
      <c r="D53" s="21"/>
      <c r="E53" s="138">
        <v>8122735</v>
      </c>
      <c r="F53" s="21"/>
      <c r="G53" s="135">
        <f>(E53/$AP53)</f>
        <v>86.573248068212095</v>
      </c>
      <c r="H53" s="21"/>
      <c r="I53" s="135">
        <f>IF(G$60,G53/G$60*100,0)</f>
        <v>79.783313938103589</v>
      </c>
      <c r="J53" s="21"/>
      <c r="K53" s="138">
        <v>445925</v>
      </c>
      <c r="L53" s="21"/>
      <c r="M53" s="135">
        <f>(K53/$AP53)</f>
        <v>4.7527311484146013</v>
      </c>
      <c r="N53" s="21"/>
      <c r="O53" s="135">
        <f>IF(M$60,M53/M$60*100,0)</f>
        <v>23.146849407224547</v>
      </c>
      <c r="P53" s="21"/>
      <c r="Q53" s="138">
        <v>3343345</v>
      </c>
      <c r="R53" s="21"/>
      <c r="S53" s="135">
        <f>(Q53/$AP53)</f>
        <v>35.633839594990675</v>
      </c>
      <c r="T53" s="21"/>
      <c r="U53" s="135">
        <f>IF(S$60,S53/S$60*100,0)</f>
        <v>95.469066794501799</v>
      </c>
      <c r="V53" s="21"/>
      <c r="W53" s="138">
        <f>(E53+K53+Q53)</f>
        <v>11912005</v>
      </c>
      <c r="X53" s="21"/>
      <c r="Y53" s="21"/>
      <c r="Z53" s="138">
        <v>174194</v>
      </c>
      <c r="AA53" s="21"/>
      <c r="AB53" s="143">
        <f>IF($W53,Z53/$W53*100,0)</f>
        <v>1.4623398831682828</v>
      </c>
      <c r="AC53" s="21"/>
      <c r="AD53" s="138">
        <v>87790</v>
      </c>
      <c r="AE53" s="21"/>
      <c r="AF53" s="143">
        <f>IF($W53,AD53/$W53*100,0)</f>
        <v>0.73698760200318925</v>
      </c>
      <c r="AG53" s="21"/>
      <c r="AH53" s="138">
        <v>19374</v>
      </c>
      <c r="AI53" s="21"/>
      <c r="AJ53" s="143">
        <f>IF($W53,AH53/$W53*100,0)</f>
        <v>0.16264264496195224</v>
      </c>
      <c r="AK53" s="21"/>
      <c r="AL53" s="138">
        <v>727136</v>
      </c>
      <c r="AM53" s="21"/>
      <c r="AN53" s="10">
        <v>34</v>
      </c>
      <c r="AO53" s="21"/>
      <c r="AP53" s="147">
        <v>93825</v>
      </c>
      <c r="AQ53" s="21"/>
      <c r="AR53" s="147">
        <f>IF(E53,AP53,0)</f>
        <v>93825</v>
      </c>
      <c r="AS53" s="21"/>
      <c r="AT53" s="147">
        <f>IF(K53,AP53,0)</f>
        <v>93825</v>
      </c>
      <c r="AU53" s="21"/>
      <c r="AV53" s="147">
        <f>IF(Q53,AP53,0)</f>
        <v>93825</v>
      </c>
    </row>
    <row r="54" spans="1:48" ht="8.85" customHeight="1" x14ac:dyDescent="0.3">
      <c r="A54" s="10">
        <v>35</v>
      </c>
      <c r="B54" s="21"/>
      <c r="C54" s="10" t="s">
        <v>119</v>
      </c>
      <c r="D54" s="21"/>
      <c r="E54" s="138">
        <v>51517456</v>
      </c>
      <c r="F54" s="21"/>
      <c r="G54" s="135">
        <f>(E54/$AP54)</f>
        <v>113.81476351119977</v>
      </c>
      <c r="H54" s="21"/>
      <c r="I54" s="135">
        <f>IF(G$60,G54/G$60*100,0)</f>
        <v>104.88827912348188</v>
      </c>
      <c r="J54" s="21"/>
      <c r="K54" s="138">
        <v>13358535</v>
      </c>
      <c r="L54" s="21"/>
      <c r="M54" s="135">
        <f>(K54/$AP54)</f>
        <v>29.512297771091124</v>
      </c>
      <c r="N54" s="21"/>
      <c r="O54" s="135">
        <f>IF(M$60,M54/M$60*100,0)</f>
        <v>143.73140218471784</v>
      </c>
      <c r="P54" s="21"/>
      <c r="Q54" s="138">
        <v>18190701</v>
      </c>
      <c r="R54" s="21"/>
      <c r="S54" s="135">
        <f>(Q54/$AP54)</f>
        <v>40.18774398366925</v>
      </c>
      <c r="T54" s="21"/>
      <c r="U54" s="135">
        <f>IF(S$60,S54/S$60*100,0)</f>
        <v>107.66974477924659</v>
      </c>
      <c r="V54" s="21"/>
      <c r="W54" s="138">
        <f>(E54+K54+Q54)</f>
        <v>83066692</v>
      </c>
      <c r="X54" s="21"/>
      <c r="Y54" s="21"/>
      <c r="Z54" s="138">
        <v>250792</v>
      </c>
      <c r="AA54" s="21"/>
      <c r="AB54" s="143">
        <f>IF($W54,Z54/$W54*100,0)</f>
        <v>0.30191644082805175</v>
      </c>
      <c r="AC54" s="21"/>
      <c r="AD54" s="138">
        <v>0</v>
      </c>
      <c r="AE54" s="21"/>
      <c r="AF54" s="143">
        <f>IF($W54,AD54/$W54*100,0)</f>
        <v>0</v>
      </c>
      <c r="AG54" s="21"/>
      <c r="AH54" s="138">
        <v>0</v>
      </c>
      <c r="AI54" s="21"/>
      <c r="AJ54" s="143">
        <f>IF($W54,AH54/$W54*100,0)</f>
        <v>0</v>
      </c>
      <c r="AK54" s="21"/>
      <c r="AL54" s="138">
        <v>17976675</v>
      </c>
      <c r="AM54" s="21"/>
      <c r="AN54" s="10">
        <v>35</v>
      </c>
      <c r="AO54" s="21"/>
      <c r="AP54" s="147">
        <v>452643</v>
      </c>
      <c r="AQ54" s="21"/>
      <c r="AR54" s="147">
        <f>IF(E54,AP54,0)</f>
        <v>452643</v>
      </c>
      <c r="AS54" s="21"/>
      <c r="AT54" s="147">
        <f>IF(K54,AP54,0)</f>
        <v>452643</v>
      </c>
      <c r="AU54" s="21"/>
      <c r="AV54" s="147">
        <f>IF(Q54,AP54,0)</f>
        <v>452643</v>
      </c>
    </row>
    <row r="55" spans="1:48" ht="8.85" customHeight="1" x14ac:dyDescent="0.3">
      <c r="A55" s="29"/>
      <c r="B55" s="21"/>
      <c r="D55" s="21"/>
      <c r="E55" s="21"/>
      <c r="F55" s="21"/>
      <c r="G55" s="21"/>
      <c r="H55" s="21"/>
      <c r="I55" s="21"/>
      <c r="J55" s="21"/>
      <c r="K55" s="21"/>
      <c r="L55" s="21"/>
      <c r="M55" s="21"/>
      <c r="N55" s="21"/>
      <c r="O55" s="21"/>
      <c r="P55" s="21"/>
      <c r="Q55" s="21"/>
      <c r="R55" s="21"/>
      <c r="S55" s="21"/>
      <c r="T55" s="21"/>
      <c r="U55" s="21"/>
      <c r="V55" s="21"/>
      <c r="W55" s="131"/>
      <c r="X55" s="21"/>
      <c r="Y55" s="21"/>
      <c r="Z55" s="21"/>
      <c r="AA55" s="21"/>
      <c r="AB55" s="21"/>
      <c r="AC55" s="21"/>
      <c r="AD55" s="21"/>
      <c r="AE55" s="21"/>
      <c r="AF55" s="21"/>
      <c r="AG55" s="21"/>
      <c r="AH55" s="21"/>
      <c r="AI55" s="21"/>
      <c r="AJ55" s="21"/>
      <c r="AK55" s="21"/>
      <c r="AL55" s="21"/>
      <c r="AM55" s="21"/>
      <c r="AN55" s="29"/>
      <c r="AO55" s="21"/>
      <c r="AP55" s="21"/>
      <c r="AQ55" s="21"/>
      <c r="AR55" s="21"/>
      <c r="AS55" s="21"/>
      <c r="AT55" s="21"/>
      <c r="AU55" s="21"/>
      <c r="AV55" s="21"/>
    </row>
    <row r="56" spans="1:48" ht="8.85" customHeight="1" x14ac:dyDescent="0.3">
      <c r="A56" s="10">
        <v>36</v>
      </c>
      <c r="B56" s="21"/>
      <c r="C56" s="10" t="s">
        <v>120</v>
      </c>
      <c r="D56" s="21"/>
      <c r="E56" s="138">
        <v>2730789</v>
      </c>
      <c r="F56" s="21"/>
      <c r="G56" s="135">
        <f>(E56/$AP56)</f>
        <v>123.10278140918722</v>
      </c>
      <c r="H56" s="21"/>
      <c r="I56" s="135">
        <f>IF(G$60,G56/G$60*100,0)</f>
        <v>113.44783839095898</v>
      </c>
      <c r="J56" s="21"/>
      <c r="K56" s="138">
        <v>16675</v>
      </c>
      <c r="L56" s="21"/>
      <c r="M56" s="135">
        <f>(K56/$AP56)</f>
        <v>0.75170175359509539</v>
      </c>
      <c r="N56" s="21"/>
      <c r="O56" s="135">
        <f>IF(M$60,M56/M$60*100,0)</f>
        <v>3.6609534068461582</v>
      </c>
      <c r="P56" s="21"/>
      <c r="Q56" s="138">
        <v>1210030</v>
      </c>
      <c r="R56" s="21"/>
      <c r="S56" s="135">
        <f>(Q56/$AP56)</f>
        <v>54.547626560879955</v>
      </c>
      <c r="T56" s="21"/>
      <c r="U56" s="135">
        <f>IF(S$60,S56/S$60*100,0)</f>
        <v>146.14229234938418</v>
      </c>
      <c r="V56" s="21"/>
      <c r="W56" s="138">
        <f>(E56+K56+Q56)</f>
        <v>3957494</v>
      </c>
      <c r="X56" s="21"/>
      <c r="Y56" s="21"/>
      <c r="Z56" s="138">
        <v>159117</v>
      </c>
      <c r="AA56" s="21"/>
      <c r="AB56" s="143">
        <f>IF($W56,Z56/$W56*100,0)</f>
        <v>4.0206504419210738</v>
      </c>
      <c r="AC56" s="21"/>
      <c r="AD56" s="138">
        <v>166163</v>
      </c>
      <c r="AE56" s="21"/>
      <c r="AF56" s="143">
        <f>IF($W56,AD56/$W56*100,0)</f>
        <v>4.1986924048400329</v>
      </c>
      <c r="AG56" s="21"/>
      <c r="AH56" s="138">
        <v>0</v>
      </c>
      <c r="AI56" s="21"/>
      <c r="AJ56" s="143">
        <f>IF($W56,AH56/$W56*100,0)</f>
        <v>0</v>
      </c>
      <c r="AK56" s="21"/>
      <c r="AL56" s="138">
        <v>107643</v>
      </c>
      <c r="AM56" s="21"/>
      <c r="AN56" s="10">
        <v>36</v>
      </c>
      <c r="AO56" s="21"/>
      <c r="AP56" s="147">
        <v>22183</v>
      </c>
      <c r="AQ56" s="21"/>
      <c r="AR56" s="147">
        <f>IF(E56,AP56,0)</f>
        <v>22183</v>
      </c>
      <c r="AS56" s="21"/>
      <c r="AT56" s="147">
        <f>IF(K56,AP56,0)</f>
        <v>22183</v>
      </c>
      <c r="AU56" s="21"/>
      <c r="AV56" s="147">
        <f>IF(Q56,AP56,0)</f>
        <v>22183</v>
      </c>
    </row>
    <row r="57" spans="1:48" ht="8.85" customHeight="1" x14ac:dyDescent="0.3">
      <c r="A57" s="10">
        <v>37</v>
      </c>
      <c r="B57" s="21"/>
      <c r="C57" s="10" t="s">
        <v>121</v>
      </c>
      <c r="D57" s="21"/>
      <c r="E57" s="138">
        <v>1198659</v>
      </c>
      <c r="F57" s="21"/>
      <c r="G57" s="135">
        <f>(E57/$AP57)</f>
        <v>77.921016706754216</v>
      </c>
      <c r="H57" s="21"/>
      <c r="I57" s="135">
        <f>IF(G$60,G57/G$60*100,0)</f>
        <v>71.809676511073008</v>
      </c>
      <c r="J57" s="21"/>
      <c r="K57" s="138">
        <v>0</v>
      </c>
      <c r="L57" s="21"/>
      <c r="M57" s="135">
        <f>(K57/$AP57)</f>
        <v>0</v>
      </c>
      <c r="N57" s="21"/>
      <c r="O57" s="135">
        <f>IF(M$60,M57/M$60*100,0)</f>
        <v>0</v>
      </c>
      <c r="P57" s="21"/>
      <c r="Q57" s="138">
        <v>1051605</v>
      </c>
      <c r="R57" s="21"/>
      <c r="S57" s="135">
        <f>(Q57/$AP57)</f>
        <v>68.361502957810572</v>
      </c>
      <c r="T57" s="21"/>
      <c r="U57" s="135">
        <f>IF(S$60,S57/S$60*100,0)</f>
        <v>183.15199726524048</v>
      </c>
      <c r="V57" s="21"/>
      <c r="W57" s="138">
        <f>(E57+K57+Q57)</f>
        <v>2250264</v>
      </c>
      <c r="X57" s="21"/>
      <c r="Y57" s="21"/>
      <c r="Z57" s="138">
        <v>45419</v>
      </c>
      <c r="AA57" s="21"/>
      <c r="AB57" s="143">
        <f>IF($W57,Z57/$W57*100,0)</f>
        <v>2.0183853983354845</v>
      </c>
      <c r="AC57" s="21"/>
      <c r="AD57" s="138">
        <v>6566</v>
      </c>
      <c r="AE57" s="21"/>
      <c r="AF57" s="143">
        <f>IF($W57,AD57/$W57*100,0)</f>
        <v>0.2917879857652258</v>
      </c>
      <c r="AG57" s="21"/>
      <c r="AH57" s="138">
        <v>0</v>
      </c>
      <c r="AI57" s="21"/>
      <c r="AJ57" s="143">
        <f>IF($W57,AH57/$W57*100,0)</f>
        <v>0</v>
      </c>
      <c r="AK57" s="21"/>
      <c r="AL57" s="138">
        <v>324029</v>
      </c>
      <c r="AM57" s="21"/>
      <c r="AN57" s="10">
        <v>37</v>
      </c>
      <c r="AO57" s="21"/>
      <c r="AP57" s="147">
        <v>15383</v>
      </c>
      <c r="AQ57" s="21"/>
      <c r="AR57" s="147">
        <f>IF(E57,AP57,0)</f>
        <v>15383</v>
      </c>
      <c r="AS57" s="21"/>
      <c r="AT57" s="147">
        <f>IF(K57,AP57,0)</f>
        <v>0</v>
      </c>
      <c r="AU57" s="21"/>
      <c r="AV57" s="147">
        <f>IF(Q57,AP57,0)</f>
        <v>15383</v>
      </c>
    </row>
    <row r="58" spans="1:48" ht="8.85" customHeight="1" x14ac:dyDescent="0.3">
      <c r="A58" s="30">
        <v>38</v>
      </c>
      <c r="B58" s="21"/>
      <c r="C58" s="10" t="s">
        <v>122</v>
      </c>
      <c r="D58" s="21"/>
      <c r="E58" s="139">
        <v>2722754</v>
      </c>
      <c r="F58" s="21"/>
      <c r="G58" s="135">
        <f>(E58/$AP58)</f>
        <v>96.620085166784961</v>
      </c>
      <c r="H58" s="21"/>
      <c r="I58" s="135">
        <f>IF(G$60,G58/G$60*100,0)</f>
        <v>89.042178266364189</v>
      </c>
      <c r="J58" s="21"/>
      <c r="K58" s="139">
        <v>0</v>
      </c>
      <c r="L58" s="21"/>
      <c r="M58" s="135">
        <f>(K58/$AP58)</f>
        <v>0</v>
      </c>
      <c r="N58" s="21"/>
      <c r="O58" s="135">
        <f>IF(M$60,M58/M$60*100,0)</f>
        <v>0</v>
      </c>
      <c r="P58" s="21"/>
      <c r="Q58" s="139">
        <v>441417</v>
      </c>
      <c r="R58" s="21"/>
      <c r="S58" s="135">
        <f>(Q58/$AP58)</f>
        <v>15.664194464158978</v>
      </c>
      <c r="T58" s="21"/>
      <c r="U58" s="135">
        <f>IF(S$60,S58/S$60*100,0)</f>
        <v>41.967019119407084</v>
      </c>
      <c r="V58" s="21"/>
      <c r="W58" s="139">
        <f>(E58+K58+Q58)</f>
        <v>3164171</v>
      </c>
      <c r="X58" s="21"/>
      <c r="Y58" s="21"/>
      <c r="Z58" s="139">
        <v>0</v>
      </c>
      <c r="AA58" s="21"/>
      <c r="AB58" s="143">
        <f>IF($W58,Z58/$W58*100,0)</f>
        <v>0</v>
      </c>
      <c r="AC58" s="21"/>
      <c r="AD58" s="139">
        <v>6859</v>
      </c>
      <c r="AE58" s="21"/>
      <c r="AF58" s="143">
        <f>IF($W58,AD58/$W58*100,0)</f>
        <v>0.21677083823851492</v>
      </c>
      <c r="AG58" s="21"/>
      <c r="AH58" s="139">
        <v>0</v>
      </c>
      <c r="AI58" s="21"/>
      <c r="AJ58" s="143">
        <f>IF($W58,AH58/$W58*100,0)</f>
        <v>0</v>
      </c>
      <c r="AK58" s="21"/>
      <c r="AL58" s="139">
        <v>389757</v>
      </c>
      <c r="AM58" s="21"/>
      <c r="AN58" s="30">
        <v>38</v>
      </c>
      <c r="AO58" s="21"/>
      <c r="AP58" s="151">
        <v>28180</v>
      </c>
      <c r="AQ58" s="21"/>
      <c r="AR58" s="151">
        <f>IF(E58,AP58,0)</f>
        <v>28180</v>
      </c>
      <c r="AS58" s="21"/>
      <c r="AT58" s="151">
        <f>IF(K58,AP58,0)</f>
        <v>0</v>
      </c>
      <c r="AU58" s="21"/>
      <c r="AV58" s="151">
        <f>IF(Q58,AP58,0)</f>
        <v>28180</v>
      </c>
    </row>
    <row r="59" spans="1:48" ht="8.85" customHeight="1" x14ac:dyDescent="0.3">
      <c r="A59" s="21"/>
      <c r="B59" s="21"/>
      <c r="D59" s="21"/>
      <c r="E59" s="21"/>
      <c r="F59" s="21"/>
      <c r="G59" s="21"/>
      <c r="H59" s="21"/>
      <c r="I59" s="21"/>
      <c r="J59" s="21"/>
      <c r="K59" s="21"/>
      <c r="L59" s="21"/>
      <c r="M59" s="21"/>
      <c r="N59" s="21"/>
      <c r="O59" s="21"/>
      <c r="P59" s="21"/>
      <c r="Q59" s="21"/>
      <c r="R59" s="21"/>
      <c r="S59" s="21"/>
      <c r="T59" s="21"/>
      <c r="U59" s="21"/>
      <c r="V59" s="21"/>
      <c r="X59" s="21"/>
      <c r="Y59" s="21"/>
      <c r="Z59" s="21"/>
      <c r="AA59" s="21"/>
      <c r="AB59" s="21"/>
      <c r="AC59" s="21"/>
      <c r="AD59" s="21"/>
      <c r="AE59" s="21"/>
      <c r="AF59" s="21"/>
      <c r="AG59" s="21"/>
      <c r="AH59" s="21"/>
      <c r="AI59" s="21"/>
      <c r="AJ59" s="21"/>
      <c r="AK59" s="21"/>
      <c r="AL59" s="21"/>
      <c r="AM59" s="21"/>
      <c r="AN59" s="21"/>
      <c r="AO59" s="21"/>
      <c r="AP59" s="147"/>
      <c r="AQ59" s="21"/>
      <c r="AR59" s="21"/>
      <c r="AS59" s="21"/>
      <c r="AT59" s="21"/>
      <c r="AU59" s="21"/>
      <c r="AV59" s="21"/>
    </row>
    <row r="60" spans="1:48" ht="8.85" customHeight="1" x14ac:dyDescent="0.3">
      <c r="A60" s="30">
        <f>A58</f>
        <v>38</v>
      </c>
      <c r="B60" s="21"/>
      <c r="C60" s="18" t="s">
        <v>65</v>
      </c>
      <c r="D60" s="21"/>
      <c r="E60" s="141">
        <f>SUM(E14:E59)</f>
        <v>276295107</v>
      </c>
      <c r="F60" s="21"/>
      <c r="G60" s="142">
        <f>(E60/$AP60)</f>
        <v>108.51046891255504</v>
      </c>
      <c r="H60" s="21"/>
      <c r="I60" s="143">
        <f>IF(G$60,G60/G$60*100,0)</f>
        <v>100</v>
      </c>
      <c r="J60" s="21"/>
      <c r="K60" s="141">
        <f>SUM(K14:K59)</f>
        <v>52282087</v>
      </c>
      <c r="L60" s="21"/>
      <c r="M60" s="142">
        <f>(K60/$AP60)</f>
        <v>20.532950574825048</v>
      </c>
      <c r="N60" s="21"/>
      <c r="O60" s="143">
        <f>IF(M$60,M60/M$60*100,0)</f>
        <v>100</v>
      </c>
      <c r="P60" s="21"/>
      <c r="Q60" s="141">
        <f>SUM(Q14:Q59)</f>
        <v>95038921</v>
      </c>
      <c r="R60" s="21"/>
      <c r="S60" s="142">
        <f>(Q60/$AP60)</f>
        <v>37.325010908185476</v>
      </c>
      <c r="T60" s="21"/>
      <c r="U60" s="143">
        <f>IF(S$60,S60/S$60*100,0)</f>
        <v>100</v>
      </c>
      <c r="V60" s="21"/>
      <c r="W60" s="141">
        <f>(E60+K60+Q60)</f>
        <v>423616115</v>
      </c>
      <c r="X60" s="21"/>
      <c r="Y60" s="21"/>
      <c r="Z60" s="141">
        <f>SUM(Z14:Z59)</f>
        <v>4781111</v>
      </c>
      <c r="AA60" s="21"/>
      <c r="AB60" s="143">
        <f>IF($W60,Z60/$W60*100,0)</f>
        <v>1.1286423794335585</v>
      </c>
      <c r="AC60" s="21"/>
      <c r="AD60" s="141">
        <f>SUM(AD14:AD59)</f>
        <v>2007548</v>
      </c>
      <c r="AE60" s="21"/>
      <c r="AF60" s="143">
        <f>IF($W60,AD60/$W60*100,0)</f>
        <v>0.47390737248038828</v>
      </c>
      <c r="AG60" s="21"/>
      <c r="AH60" s="141">
        <f>SUM(AH14:AH59)</f>
        <v>558435</v>
      </c>
      <c r="AI60" s="21"/>
      <c r="AJ60" s="143">
        <f>IF($W60,AH60/$W60*100,0)</f>
        <v>0.13182572150259203</v>
      </c>
      <c r="AK60" s="21"/>
      <c r="AL60" s="141">
        <f>SUM(AL14:AL59)</f>
        <v>56776838</v>
      </c>
      <c r="AM60" s="21"/>
      <c r="AN60" s="30">
        <f>AN58</f>
        <v>38</v>
      </c>
      <c r="AO60" s="21"/>
      <c r="AP60" s="151">
        <f>SUM(AP14:AP59)</f>
        <v>2546253</v>
      </c>
      <c r="AQ60" s="21"/>
      <c r="AR60" s="151">
        <f>SUM(AR14:AR59)</f>
        <v>2546253</v>
      </c>
      <c r="AS60" s="21"/>
      <c r="AT60" s="151">
        <f>SUM(AT14:AT59)</f>
        <v>2082027</v>
      </c>
      <c r="AU60" s="21"/>
      <c r="AV60" s="151">
        <f>SUM(AV14:AV59)</f>
        <v>2546253</v>
      </c>
    </row>
    <row r="61" spans="1:48"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O61" s="21"/>
      <c r="AP61" s="152"/>
      <c r="AQ61" s="21"/>
      <c r="AR61" s="21"/>
      <c r="AS61" s="21"/>
      <c r="AT61" s="21"/>
      <c r="AU61" s="21"/>
      <c r="AV61" s="21"/>
    </row>
    <row r="62" spans="1:48"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147"/>
      <c r="AQ62" s="21"/>
      <c r="AR62" s="21"/>
      <c r="AS62" s="21"/>
      <c r="AT62" s="21"/>
      <c r="AU62" s="21"/>
      <c r="AV62" s="21"/>
    </row>
    <row r="63" spans="1:48"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row>
    <row r="64" spans="1:48"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row>
    <row r="65" spans="1:48"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row>
    <row r="66" spans="1:48"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row>
    <row r="67" spans="1:48"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row>
    <row r="68" spans="1:48"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row>
    <row r="69" spans="1:48"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row>
    <row r="70" spans="1:48"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row>
    <row r="71" spans="1:48"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row>
    <row r="72" spans="1:48"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row>
    <row r="73" spans="1:48"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row>
    <row r="74" spans="1:48"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row>
    <row r="75" spans="1:48" s="8" customFormat="1" ht="10.5" customHeight="1" x14ac:dyDescent="0.3">
      <c r="A75" s="112" t="s">
        <v>561</v>
      </c>
      <c r="AO75" s="113" t="s">
        <v>562</v>
      </c>
    </row>
    <row r="76" spans="1:48" s="8" customFormat="1" ht="10.5" customHeight="1" x14ac:dyDescent="0.3">
      <c r="A76" s="38"/>
      <c r="W76" s="11" t="s">
        <v>42</v>
      </c>
      <c r="Z76" s="38" t="s">
        <v>43</v>
      </c>
      <c r="AN76" s="11" t="s">
        <v>551</v>
      </c>
    </row>
    <row r="77" spans="1:48" s="8" customFormat="1" ht="10.5" customHeight="1" x14ac:dyDescent="0.3">
      <c r="A77" s="12"/>
      <c r="W77" s="11" t="s">
        <v>552</v>
      </c>
      <c r="Z77" s="38" t="s">
        <v>393</v>
      </c>
      <c r="AN77" s="113" t="s">
        <v>125</v>
      </c>
    </row>
    <row r="78" spans="1:48" s="8" customFormat="1" ht="10.5" customHeight="1" x14ac:dyDescent="0.3">
      <c r="A78" s="13"/>
      <c r="W78" s="11" t="s">
        <v>48</v>
      </c>
      <c r="Z78" s="14" t="s">
        <v>49</v>
      </c>
    </row>
    <row r="79" spans="1:48" ht="9.6" customHeight="1" x14ac:dyDescent="0.3">
      <c r="Z79" s="16" t="s">
        <v>394</v>
      </c>
      <c r="AA79" s="16"/>
      <c r="AB79" s="16"/>
      <c r="AC79" s="16"/>
      <c r="AD79" s="16"/>
      <c r="AE79" s="16"/>
      <c r="AF79" s="16"/>
      <c r="AG79" s="16"/>
      <c r="AH79" s="16"/>
      <c r="AI79" s="16"/>
      <c r="AJ79" s="16"/>
      <c r="AK79" s="16"/>
      <c r="AL79" s="16"/>
    </row>
    <row r="80" spans="1:48" ht="8.4" customHeight="1" x14ac:dyDescent="0.3"/>
    <row r="81" spans="1:48" ht="9.6" customHeight="1" x14ac:dyDescent="0.3">
      <c r="AD81" s="16" t="s">
        <v>398</v>
      </c>
      <c r="AE81" s="16"/>
      <c r="AF81" s="16"/>
      <c r="AG81" s="16"/>
      <c r="AH81" s="16"/>
      <c r="AI81" s="16"/>
      <c r="AJ81" s="16"/>
    </row>
    <row r="82" spans="1:48" ht="9.6" customHeight="1" x14ac:dyDescent="0.3"/>
    <row r="83" spans="1:48" ht="9.6" customHeight="1" x14ac:dyDescent="0.3">
      <c r="E83" s="16" t="s">
        <v>553</v>
      </c>
      <c r="F83" s="16"/>
      <c r="G83" s="16"/>
      <c r="H83" s="16"/>
      <c r="I83" s="16"/>
      <c r="K83" s="16" t="s">
        <v>554</v>
      </c>
      <c r="L83" s="16"/>
      <c r="M83" s="16"/>
      <c r="N83" s="16"/>
      <c r="O83" s="16"/>
      <c r="Q83" s="16" t="s">
        <v>555</v>
      </c>
      <c r="R83" s="16"/>
      <c r="S83" s="16"/>
      <c r="T83" s="16"/>
      <c r="U83" s="16"/>
      <c r="Z83" s="16" t="s">
        <v>433</v>
      </c>
      <c r="AA83" s="16"/>
      <c r="AB83" s="16"/>
      <c r="AD83" s="16" t="s">
        <v>59</v>
      </c>
      <c r="AE83" s="16"/>
      <c r="AF83" s="16"/>
      <c r="AH83" s="16" t="s">
        <v>60</v>
      </c>
      <c r="AI83" s="16"/>
      <c r="AJ83" s="16"/>
    </row>
    <row r="84" spans="1:48" ht="8.85" customHeight="1" x14ac:dyDescent="0.3"/>
    <row r="85" spans="1:48" ht="9.6" customHeight="1" x14ac:dyDescent="0.3">
      <c r="I85" s="18" t="s">
        <v>64</v>
      </c>
      <c r="O85" s="18" t="s">
        <v>64</v>
      </c>
      <c r="U85" s="18" t="s">
        <v>64</v>
      </c>
      <c r="AB85" s="18" t="s">
        <v>273</v>
      </c>
      <c r="AF85" s="18" t="s">
        <v>273</v>
      </c>
      <c r="AJ85" s="18" t="s">
        <v>273</v>
      </c>
      <c r="AL85" s="18" t="s">
        <v>410</v>
      </c>
      <c r="AR85" s="18" t="s">
        <v>556</v>
      </c>
      <c r="AT85" s="18" t="s">
        <v>557</v>
      </c>
      <c r="AV85" s="132" t="s">
        <v>265</v>
      </c>
    </row>
    <row r="86" spans="1:48" ht="9.6" customHeight="1" x14ac:dyDescent="0.3">
      <c r="A86" s="19" t="s">
        <v>71</v>
      </c>
      <c r="C86" s="19" t="s">
        <v>73</v>
      </c>
      <c r="E86" s="19" t="s">
        <v>74</v>
      </c>
      <c r="G86" s="19" t="s">
        <v>436</v>
      </c>
      <c r="I86" s="19" t="s">
        <v>80</v>
      </c>
      <c r="K86" s="19" t="s">
        <v>74</v>
      </c>
      <c r="M86" s="19" t="s">
        <v>436</v>
      </c>
      <c r="O86" s="19" t="s">
        <v>80</v>
      </c>
      <c r="Q86" s="19" t="s">
        <v>74</v>
      </c>
      <c r="S86" s="19" t="s">
        <v>436</v>
      </c>
      <c r="U86" s="19" t="s">
        <v>80</v>
      </c>
      <c r="W86" s="19" t="s">
        <v>65</v>
      </c>
      <c r="Z86" s="19" t="s">
        <v>74</v>
      </c>
      <c r="AB86" s="19" t="s">
        <v>374</v>
      </c>
      <c r="AD86" s="19" t="s">
        <v>74</v>
      </c>
      <c r="AF86" s="19" t="s">
        <v>374</v>
      </c>
      <c r="AH86" s="19" t="s">
        <v>74</v>
      </c>
      <c r="AJ86" s="19" t="s">
        <v>374</v>
      </c>
      <c r="AL86" s="19" t="s">
        <v>419</v>
      </c>
      <c r="AN86" s="19" t="s">
        <v>71</v>
      </c>
      <c r="AR86" s="111" t="s">
        <v>558</v>
      </c>
      <c r="AT86" s="111" t="s">
        <v>559</v>
      </c>
      <c r="AV86" s="111" t="s">
        <v>560</v>
      </c>
    </row>
    <row r="87" spans="1:48" ht="8.85" customHeight="1" x14ac:dyDescent="0.3"/>
    <row r="88" spans="1:48" ht="8.85" customHeight="1" x14ac:dyDescent="0.3">
      <c r="B88" s="10" t="s">
        <v>286</v>
      </c>
    </row>
    <row r="89" spans="1:48" ht="8.85" customHeight="1" x14ac:dyDescent="0.3">
      <c r="A89" s="10">
        <v>1</v>
      </c>
      <c r="B89" s="21"/>
      <c r="C89" s="10" t="s">
        <v>126</v>
      </c>
      <c r="D89" s="21"/>
      <c r="E89" s="136">
        <v>360913</v>
      </c>
      <c r="F89" s="21"/>
      <c r="G89" s="134">
        <f>(E89/$AP89)</f>
        <v>11.084211172875525</v>
      </c>
      <c r="H89" s="21"/>
      <c r="I89" s="135">
        <f>IF(G$219,G89/G$219*100,0)</f>
        <v>19.433606513756416</v>
      </c>
      <c r="J89" s="21"/>
      <c r="K89" s="136">
        <v>275475</v>
      </c>
      <c r="L89" s="21"/>
      <c r="M89" s="134">
        <f>(K89/$AP89)</f>
        <v>8.4602745615920885</v>
      </c>
      <c r="N89" s="21"/>
      <c r="O89" s="135">
        <f>IF(M$219,M89/M$219*100,0)</f>
        <v>437.7928482613429</v>
      </c>
      <c r="P89" s="21"/>
      <c r="Q89" s="136">
        <v>923496</v>
      </c>
      <c r="R89" s="21"/>
      <c r="S89" s="134">
        <f>(Q89/$AP89)</f>
        <v>28.362028193237308</v>
      </c>
      <c r="T89" s="21"/>
      <c r="U89" s="135">
        <f>IF(S$219,S89/S$219*100,0)</f>
        <v>81.660273413045331</v>
      </c>
      <c r="V89" s="21"/>
      <c r="W89" s="136">
        <f>(E89+K89+Q89)</f>
        <v>1559884</v>
      </c>
      <c r="X89" s="21"/>
      <c r="Y89" s="21"/>
      <c r="Z89" s="136">
        <v>504019</v>
      </c>
      <c r="AA89" s="21"/>
      <c r="AB89" s="135">
        <f>IF($W89,Z89/$W89*100,0)</f>
        <v>32.311312892497135</v>
      </c>
      <c r="AC89" s="21"/>
      <c r="AD89" s="136">
        <v>0</v>
      </c>
      <c r="AE89" s="21"/>
      <c r="AF89" s="135">
        <f>IF($W89,AD89/$W89*100,0)</f>
        <v>0</v>
      </c>
      <c r="AG89" s="21"/>
      <c r="AH89" s="136">
        <v>0</v>
      </c>
      <c r="AI89" s="21"/>
      <c r="AJ89" s="135">
        <f>IF($W89,AH89/$W89*100,0)</f>
        <v>0</v>
      </c>
      <c r="AK89" s="21"/>
      <c r="AL89" s="136">
        <v>39445</v>
      </c>
      <c r="AM89" s="21"/>
      <c r="AN89" s="10">
        <v>1</v>
      </c>
      <c r="AO89" s="21"/>
      <c r="AP89" s="147">
        <v>32561</v>
      </c>
      <c r="AQ89" s="21"/>
      <c r="AR89" s="147">
        <f>IF(E89,AP89,0)</f>
        <v>32561</v>
      </c>
      <c r="AS89" s="21"/>
      <c r="AT89" s="147">
        <f>IF(K89,AP89,0)</f>
        <v>32561</v>
      </c>
      <c r="AU89" s="21"/>
      <c r="AV89" s="147">
        <f>IF(Q89,AP89,0)</f>
        <v>32561</v>
      </c>
    </row>
    <row r="90" spans="1:48" ht="8.85" customHeight="1" x14ac:dyDescent="0.3">
      <c r="A90" s="10">
        <v>2</v>
      </c>
      <c r="B90" s="21"/>
      <c r="C90" s="10" t="s">
        <v>127</v>
      </c>
      <c r="D90" s="21"/>
      <c r="E90" s="138">
        <v>3604276</v>
      </c>
      <c r="F90" s="21"/>
      <c r="G90" s="135">
        <f>(E90/$AP90)</f>
        <v>32.849164251471905</v>
      </c>
      <c r="H90" s="21"/>
      <c r="I90" s="135">
        <f>IF(G$219,G90/G$219*100,0)</f>
        <v>57.593429285346922</v>
      </c>
      <c r="J90" s="21"/>
      <c r="K90" s="138">
        <v>904088</v>
      </c>
      <c r="L90" s="21"/>
      <c r="M90" s="135">
        <f>(K90/$AP90)</f>
        <v>8.2398060553034025</v>
      </c>
      <c r="N90" s="21"/>
      <c r="O90" s="135">
        <f>IF(M$219,M90/M$219*100,0)</f>
        <v>426.38428999087887</v>
      </c>
      <c r="P90" s="21"/>
      <c r="Q90" s="138">
        <v>5200619</v>
      </c>
      <c r="R90" s="21"/>
      <c r="S90" s="135">
        <f>(Q90/$AP90)</f>
        <v>47.398142578516612</v>
      </c>
      <c r="T90" s="21"/>
      <c r="U90" s="135">
        <f>IF(S$219,S90/S$219*100,0)</f>
        <v>136.46926996409488</v>
      </c>
      <c r="V90" s="21"/>
      <c r="W90" s="138">
        <f>(E90+K90+Q90)</f>
        <v>9708983</v>
      </c>
      <c r="X90" s="21"/>
      <c r="Y90" s="21"/>
      <c r="Z90" s="138">
        <v>406729</v>
      </c>
      <c r="AA90" s="21"/>
      <c r="AB90" s="135">
        <f>IF($W90,Z90/$W90*100,0)</f>
        <v>4.1892029268153008</v>
      </c>
      <c r="AC90" s="21"/>
      <c r="AD90" s="138">
        <v>0</v>
      </c>
      <c r="AE90" s="21"/>
      <c r="AF90" s="135">
        <f>IF($W90,AD90/$W90*100,0)</f>
        <v>0</v>
      </c>
      <c r="AG90" s="21"/>
      <c r="AH90" s="138">
        <v>0</v>
      </c>
      <c r="AI90" s="21"/>
      <c r="AJ90" s="135">
        <f>IF($W90,AH90/$W90*100,0)</f>
        <v>0</v>
      </c>
      <c r="AK90" s="21"/>
      <c r="AL90" s="138">
        <v>268425</v>
      </c>
      <c r="AM90" s="21"/>
      <c r="AN90" s="10">
        <v>2</v>
      </c>
      <c r="AO90" s="21"/>
      <c r="AP90" s="147">
        <v>109722</v>
      </c>
      <c r="AQ90" s="21"/>
      <c r="AR90" s="147">
        <f>IF(E90,AP90,0)</f>
        <v>109722</v>
      </c>
      <c r="AS90" s="21"/>
      <c r="AT90" s="147">
        <f>IF(K90,AP90,0)</f>
        <v>109722</v>
      </c>
      <c r="AU90" s="21"/>
      <c r="AV90" s="147">
        <f>IF(Q90,AP90,0)</f>
        <v>109722</v>
      </c>
    </row>
    <row r="91" spans="1:48" ht="8.85" customHeight="1" x14ac:dyDescent="0.3">
      <c r="A91" s="10">
        <v>3</v>
      </c>
      <c r="B91" s="21"/>
      <c r="C91" s="10" t="s">
        <v>128</v>
      </c>
      <c r="D91" s="21"/>
      <c r="E91" s="138">
        <v>676371</v>
      </c>
      <c r="F91" s="21"/>
      <c r="G91" s="135">
        <f>(E91/$AP91)</f>
        <v>45.236155698234349</v>
      </c>
      <c r="H91" s="21"/>
      <c r="I91" s="135">
        <f>IF(G$219,G91/G$219*100,0)</f>
        <v>79.311160381514568</v>
      </c>
      <c r="J91" s="21"/>
      <c r="K91" s="138">
        <v>11300</v>
      </c>
      <c r="L91" s="21"/>
      <c r="M91" s="135">
        <f>(K91/$AP91)</f>
        <v>0.75575173889780634</v>
      </c>
      <c r="N91" s="21"/>
      <c r="O91" s="135">
        <f>IF(M$219,M91/M$219*100,0)</f>
        <v>39.107797736563086</v>
      </c>
      <c r="P91" s="21"/>
      <c r="Q91" s="138">
        <v>238040</v>
      </c>
      <c r="R91" s="21"/>
      <c r="S91" s="135">
        <f>(Q91/$AP91)</f>
        <v>15.92027822364901</v>
      </c>
      <c r="T91" s="21"/>
      <c r="U91" s="135">
        <f>IF(S$219,S91/S$219*100,0)</f>
        <v>45.837845717427115</v>
      </c>
      <c r="V91" s="21"/>
      <c r="W91" s="138">
        <f>(E91+K91+Q91)</f>
        <v>925711</v>
      </c>
      <c r="X91" s="21"/>
      <c r="Y91" s="21"/>
      <c r="Z91" s="138">
        <v>43433</v>
      </c>
      <c r="AA91" s="21"/>
      <c r="AB91" s="135">
        <f>IF($W91,Z91/$W91*100,0)</f>
        <v>4.6918530729352899</v>
      </c>
      <c r="AC91" s="21"/>
      <c r="AD91" s="138">
        <v>0</v>
      </c>
      <c r="AE91" s="21"/>
      <c r="AF91" s="135">
        <f>IF($W91,AD91/$W91*100,0)</f>
        <v>0</v>
      </c>
      <c r="AG91" s="21"/>
      <c r="AH91" s="138">
        <v>0</v>
      </c>
      <c r="AI91" s="21"/>
      <c r="AJ91" s="135">
        <f>IF($W91,AH91/$W91*100,0)</f>
        <v>0</v>
      </c>
      <c r="AK91" s="21"/>
      <c r="AL91" s="138">
        <v>34365</v>
      </c>
      <c r="AM91" s="21"/>
      <c r="AN91" s="10">
        <v>3</v>
      </c>
      <c r="AO91" s="21"/>
      <c r="AP91" s="147">
        <v>14952</v>
      </c>
      <c r="AQ91" s="21"/>
      <c r="AR91" s="147">
        <f>IF(E91,AP91,0)</f>
        <v>14952</v>
      </c>
      <c r="AS91" s="21"/>
      <c r="AT91" s="147">
        <f>IF(K91,AP91,0)</f>
        <v>14952</v>
      </c>
      <c r="AU91" s="21"/>
      <c r="AV91" s="147">
        <f>IF(Q91,AP91,0)</f>
        <v>14952</v>
      </c>
    </row>
    <row r="92" spans="1:48" ht="8.85" customHeight="1" x14ac:dyDescent="0.3">
      <c r="A92" s="10">
        <v>4</v>
      </c>
      <c r="B92" s="21"/>
      <c r="C92" s="10" t="s">
        <v>129</v>
      </c>
      <c r="D92" s="21"/>
      <c r="E92" s="138">
        <v>278961</v>
      </c>
      <c r="F92" s="21"/>
      <c r="G92" s="135">
        <f>(E92/$AP92)</f>
        <v>21.371408871523787</v>
      </c>
      <c r="H92" s="21"/>
      <c r="I92" s="135">
        <f>IF(G$219,G92/G$219*100,0)</f>
        <v>37.469833818228388</v>
      </c>
      <c r="J92" s="21"/>
      <c r="K92" s="138">
        <v>0</v>
      </c>
      <c r="L92" s="21"/>
      <c r="M92" s="135">
        <f>(K92/$AP92)</f>
        <v>0</v>
      </c>
      <c r="N92" s="21"/>
      <c r="O92" s="135">
        <f>IF(M$219,M92/M$219*100,0)</f>
        <v>0</v>
      </c>
      <c r="P92" s="21"/>
      <c r="Q92" s="138">
        <v>348447</v>
      </c>
      <c r="R92" s="21"/>
      <c r="S92" s="135">
        <f>(Q92/$AP92)</f>
        <v>26.694782808549757</v>
      </c>
      <c r="T92" s="21"/>
      <c r="U92" s="135">
        <f>IF(S$219,S92/S$219*100,0)</f>
        <v>76.859921582329406</v>
      </c>
      <c r="V92" s="21"/>
      <c r="W92" s="138">
        <f>(E92+K92+Q92)</f>
        <v>627408</v>
      </c>
      <c r="X92" s="21"/>
      <c r="Y92" s="21"/>
      <c r="Z92" s="138">
        <v>68570</v>
      </c>
      <c r="AA92" s="21"/>
      <c r="AB92" s="135">
        <f>IF($W92,Z92/$W92*100,0)</f>
        <v>10.929092392828908</v>
      </c>
      <c r="AC92" s="21"/>
      <c r="AD92" s="138">
        <v>0</v>
      </c>
      <c r="AE92" s="21"/>
      <c r="AF92" s="135">
        <f>IF($W92,AD92/$W92*100,0)</f>
        <v>0</v>
      </c>
      <c r="AG92" s="21"/>
      <c r="AH92" s="138">
        <v>0</v>
      </c>
      <c r="AI92" s="21"/>
      <c r="AJ92" s="135">
        <f>IF($W92,AH92/$W92*100,0)</f>
        <v>0</v>
      </c>
      <c r="AK92" s="21"/>
      <c r="AL92" s="138">
        <v>118392</v>
      </c>
      <c r="AM92" s="21"/>
      <c r="AN92" s="10">
        <v>4</v>
      </c>
      <c r="AO92" s="21"/>
      <c r="AP92" s="147">
        <v>13053</v>
      </c>
      <c r="AQ92" s="21"/>
      <c r="AR92" s="147">
        <f>IF(E92,AP92,0)</f>
        <v>13053</v>
      </c>
      <c r="AS92" s="21"/>
      <c r="AT92" s="147">
        <f>IF(K92,AP92,0)</f>
        <v>0</v>
      </c>
      <c r="AU92" s="21"/>
      <c r="AV92" s="147">
        <f>IF(Q92,AP92,0)</f>
        <v>13053</v>
      </c>
    </row>
    <row r="93" spans="1:48" ht="8.85" customHeight="1" x14ac:dyDescent="0.3">
      <c r="A93" s="10">
        <v>5</v>
      </c>
      <c r="B93" s="21"/>
      <c r="C93" s="10" t="s">
        <v>130</v>
      </c>
      <c r="D93" s="21"/>
      <c r="E93" s="138">
        <v>499083</v>
      </c>
      <c r="F93" s="21"/>
      <c r="G93" s="135">
        <f>(E93/$AP93)</f>
        <v>15.711232134987092</v>
      </c>
      <c r="H93" s="21"/>
      <c r="I93" s="135">
        <f>IF(G$219,G93/G$219*100,0)</f>
        <v>27.546020045593828</v>
      </c>
      <c r="J93" s="21"/>
      <c r="K93" s="138">
        <v>0</v>
      </c>
      <c r="L93" s="21"/>
      <c r="M93" s="135">
        <f>(K93/$AP93)</f>
        <v>0</v>
      </c>
      <c r="N93" s="21"/>
      <c r="O93" s="135">
        <f>IF(M$219,M93/M$219*100,0)</f>
        <v>0</v>
      </c>
      <c r="P93" s="21"/>
      <c r="Q93" s="138">
        <v>812489</v>
      </c>
      <c r="R93" s="21"/>
      <c r="S93" s="135">
        <f>(Q93/$AP93)</f>
        <v>25.57731536863313</v>
      </c>
      <c r="T93" s="21"/>
      <c r="U93" s="135">
        <f>IF(S$219,S93/S$219*100,0)</f>
        <v>73.642496648821805</v>
      </c>
      <c r="V93" s="21"/>
      <c r="W93" s="138">
        <f>(E93+K93+Q93)</f>
        <v>1311572</v>
      </c>
      <c r="X93" s="21"/>
      <c r="Y93" s="21"/>
      <c r="Z93" s="138">
        <v>150795</v>
      </c>
      <c r="AA93" s="21"/>
      <c r="AB93" s="143">
        <f>IF($W93,Z93/$W93*100,0)</f>
        <v>11.497271975918974</v>
      </c>
      <c r="AC93" s="21"/>
      <c r="AD93" s="138">
        <v>0</v>
      </c>
      <c r="AE93" s="21"/>
      <c r="AF93" s="143">
        <f>IF($W93,AD93/$W93*100,0)</f>
        <v>0</v>
      </c>
      <c r="AG93" s="21"/>
      <c r="AH93" s="138">
        <v>0</v>
      </c>
      <c r="AI93" s="21"/>
      <c r="AJ93" s="143">
        <f>IF($W93,AH93/$W93*100,0)</f>
        <v>0</v>
      </c>
      <c r="AK93" s="21"/>
      <c r="AL93" s="138">
        <v>76252</v>
      </c>
      <c r="AM93" s="21"/>
      <c r="AN93" s="10">
        <v>5</v>
      </c>
      <c r="AO93" s="21"/>
      <c r="AP93" s="147">
        <v>31766</v>
      </c>
      <c r="AQ93" s="21"/>
      <c r="AR93" s="147">
        <f>IF(E93,AP93,0)</f>
        <v>31766</v>
      </c>
      <c r="AS93" s="21"/>
      <c r="AT93" s="147">
        <f>IF(K93,AP93,0)</f>
        <v>0</v>
      </c>
      <c r="AU93" s="21"/>
      <c r="AV93" s="147">
        <f>IF(Q93,AP93,0)</f>
        <v>31766</v>
      </c>
    </row>
    <row r="94" spans="1:48" ht="8.85" customHeight="1" x14ac:dyDescent="0.3">
      <c r="A94" s="29"/>
      <c r="B94" s="21"/>
      <c r="D94" s="21"/>
      <c r="E94" s="21"/>
      <c r="F94" s="21"/>
      <c r="G94" s="21"/>
      <c r="H94" s="21"/>
      <c r="I94" s="21"/>
      <c r="J94" s="21"/>
      <c r="K94" s="21"/>
      <c r="L94" s="21"/>
      <c r="M94" s="21"/>
      <c r="N94" s="21"/>
      <c r="O94" s="21"/>
      <c r="P94" s="21"/>
      <c r="Q94" s="21"/>
      <c r="R94" s="21"/>
      <c r="S94" s="21"/>
      <c r="T94" s="21"/>
      <c r="U94" s="21"/>
      <c r="V94" s="21"/>
      <c r="X94" s="21"/>
      <c r="Y94" s="21"/>
      <c r="Z94" s="21"/>
      <c r="AA94" s="21"/>
      <c r="AB94" s="21"/>
      <c r="AC94" s="21"/>
      <c r="AD94" s="21"/>
      <c r="AE94" s="21"/>
      <c r="AF94" s="21"/>
      <c r="AG94" s="21"/>
      <c r="AH94" s="21"/>
      <c r="AI94" s="21"/>
      <c r="AJ94" s="21"/>
      <c r="AK94" s="21"/>
      <c r="AL94" s="21"/>
      <c r="AM94" s="21"/>
      <c r="AN94" s="29"/>
      <c r="AO94" s="21"/>
      <c r="AP94" s="21"/>
      <c r="AQ94" s="21"/>
      <c r="AR94" s="21"/>
      <c r="AS94" s="21"/>
      <c r="AT94" s="21"/>
      <c r="AU94" s="21"/>
      <c r="AV94" s="21"/>
    </row>
    <row r="95" spans="1:48" ht="8.85" customHeight="1" x14ac:dyDescent="0.3">
      <c r="A95" s="10">
        <v>6</v>
      </c>
      <c r="B95" s="21"/>
      <c r="C95" s="10" t="s">
        <v>131</v>
      </c>
      <c r="D95" s="21"/>
      <c r="E95" s="138">
        <v>199580</v>
      </c>
      <c r="F95" s="21"/>
      <c r="G95" s="135">
        <f>(E95/$AP95)</f>
        <v>12.617271462890377</v>
      </c>
      <c r="H95" s="21"/>
      <c r="I95" s="135">
        <f>IF(G$219,G95/G$219*100,0)</f>
        <v>22.121473965336634</v>
      </c>
      <c r="J95" s="21"/>
      <c r="K95" s="138">
        <v>18750</v>
      </c>
      <c r="L95" s="21"/>
      <c r="M95" s="135">
        <f>(K95/$AP95)</f>
        <v>1.1853584523960046</v>
      </c>
      <c r="N95" s="21"/>
      <c r="O95" s="135">
        <f>IF(M$219,M95/M$219*100,0)</f>
        <v>61.338606602791835</v>
      </c>
      <c r="P95" s="21"/>
      <c r="Q95" s="138">
        <v>201121</v>
      </c>
      <c r="R95" s="21"/>
      <c r="S95" s="135">
        <f>(Q95/$AP95)</f>
        <v>12.714692122897965</v>
      </c>
      <c r="T95" s="21"/>
      <c r="U95" s="135">
        <f>IF(S$219,S95/S$219*100,0)</f>
        <v>36.608285840647746</v>
      </c>
      <c r="V95" s="21"/>
      <c r="W95" s="138">
        <f>(E95+K95+Q95)</f>
        <v>419451</v>
      </c>
      <c r="X95" s="21"/>
      <c r="Y95" s="21"/>
      <c r="Z95" s="138">
        <v>75439</v>
      </c>
      <c r="AA95" s="21"/>
      <c r="AB95" s="143">
        <f>IF($W95,Z95/$W95*100,0)</f>
        <v>17.985175860827606</v>
      </c>
      <c r="AC95" s="21"/>
      <c r="AD95" s="138">
        <v>0</v>
      </c>
      <c r="AE95" s="21"/>
      <c r="AF95" s="143">
        <f>IF($W95,AD95/$W95*100,0)</f>
        <v>0</v>
      </c>
      <c r="AG95" s="21"/>
      <c r="AH95" s="138">
        <v>0</v>
      </c>
      <c r="AI95" s="21"/>
      <c r="AJ95" s="143">
        <f>IF($W95,AH95/$W95*100,0)</f>
        <v>0</v>
      </c>
      <c r="AK95" s="21"/>
      <c r="AL95" s="138">
        <v>21580</v>
      </c>
      <c r="AM95" s="21"/>
      <c r="AN95" s="10">
        <v>6</v>
      </c>
      <c r="AO95" s="21"/>
      <c r="AP95" s="147">
        <v>15818</v>
      </c>
      <c r="AQ95" s="21"/>
      <c r="AR95" s="147">
        <f>IF(E95,AP95,0)</f>
        <v>15818</v>
      </c>
      <c r="AS95" s="21"/>
      <c r="AT95" s="147">
        <f>IF(K95,AP95,0)</f>
        <v>15818</v>
      </c>
      <c r="AU95" s="21"/>
      <c r="AV95" s="147">
        <f>IF(Q95,AP95,0)</f>
        <v>15818</v>
      </c>
    </row>
    <row r="96" spans="1:48" ht="8.85" customHeight="1" x14ac:dyDescent="0.3">
      <c r="A96" s="10">
        <v>7</v>
      </c>
      <c r="B96" s="21"/>
      <c r="C96" s="10" t="s">
        <v>132</v>
      </c>
      <c r="D96" s="21"/>
      <c r="E96" s="138">
        <v>48440625</v>
      </c>
      <c r="F96" s="21"/>
      <c r="G96" s="135">
        <f>(E96/$AP96)</f>
        <v>200.04222554428623</v>
      </c>
      <c r="H96" s="21"/>
      <c r="I96" s="135">
        <f>IF(G$219,G96/G$219*100,0)</f>
        <v>350.72788101304673</v>
      </c>
      <c r="J96" s="21"/>
      <c r="K96" s="138">
        <v>678189</v>
      </c>
      <c r="L96" s="21"/>
      <c r="M96" s="135">
        <f>(K96/$AP96)</f>
        <v>2.800674782781063</v>
      </c>
      <c r="N96" s="21"/>
      <c r="O96" s="135">
        <f>IF(M$219,M96/M$219*100,0)</f>
        <v>144.92619374006509</v>
      </c>
      <c r="P96" s="21"/>
      <c r="Q96" s="138">
        <v>17016640</v>
      </c>
      <c r="R96" s="21"/>
      <c r="S96" s="135">
        <f>(Q96/$AP96)</f>
        <v>70.272556080478381</v>
      </c>
      <c r="T96" s="21"/>
      <c r="U96" s="135">
        <f>IF(S$219,S96/S$219*100,0)</f>
        <v>202.32954088712592</v>
      </c>
      <c r="V96" s="21"/>
      <c r="W96" s="138">
        <f>(E96+K96+Q96)</f>
        <v>66135454</v>
      </c>
      <c r="X96" s="21"/>
      <c r="Y96" s="21"/>
      <c r="Z96" s="138">
        <v>383086</v>
      </c>
      <c r="AA96" s="21"/>
      <c r="AB96" s="143">
        <f>IF($W96,Z96/$W96*100,0)</f>
        <v>0.5792445304752879</v>
      </c>
      <c r="AC96" s="21"/>
      <c r="AD96" s="138">
        <v>95499</v>
      </c>
      <c r="AE96" s="21"/>
      <c r="AF96" s="143">
        <f>IF($W96,AD96/$W96*100,0)</f>
        <v>0.14439909946032881</v>
      </c>
      <c r="AG96" s="21"/>
      <c r="AH96" s="138">
        <v>0</v>
      </c>
      <c r="AI96" s="21"/>
      <c r="AJ96" s="143">
        <f>IF($W96,AH96/$W96*100,0)</f>
        <v>0</v>
      </c>
      <c r="AK96" s="21"/>
      <c r="AL96" s="138">
        <v>6299725</v>
      </c>
      <c r="AM96" s="21"/>
      <c r="AN96" s="10">
        <v>7</v>
      </c>
      <c r="AO96" s="21"/>
      <c r="AP96" s="147">
        <v>242152</v>
      </c>
      <c r="AQ96" s="21"/>
      <c r="AR96" s="147">
        <f>IF(E96,AP96,0)</f>
        <v>242152</v>
      </c>
      <c r="AS96" s="21"/>
      <c r="AT96" s="147">
        <f>IF(K96,AP96,0)</f>
        <v>242152</v>
      </c>
      <c r="AU96" s="21"/>
      <c r="AV96" s="147">
        <f>IF(Q96,AP96,0)</f>
        <v>242152</v>
      </c>
    </row>
    <row r="97" spans="1:48" ht="8.85" customHeight="1" x14ac:dyDescent="0.3">
      <c r="A97" s="10">
        <v>8</v>
      </c>
      <c r="B97" s="21"/>
      <c r="C97" s="10" t="s">
        <v>133</v>
      </c>
      <c r="D97" s="21"/>
      <c r="E97" s="138">
        <v>943202</v>
      </c>
      <c r="F97" s="21"/>
      <c r="G97" s="135">
        <f>(E97/$AP97)</f>
        <v>12.438211285621975</v>
      </c>
      <c r="H97" s="21"/>
      <c r="I97" s="135">
        <f>IF(G$219,G97/G$219*100,0)</f>
        <v>21.807533264185697</v>
      </c>
      <c r="J97" s="21"/>
      <c r="K97" s="138">
        <v>9500</v>
      </c>
      <c r="L97" s="21"/>
      <c r="M97" s="135">
        <f>(K97/$AP97)</f>
        <v>0.12527858000026373</v>
      </c>
      <c r="N97" s="21"/>
      <c r="O97" s="135">
        <f>IF(M$219,M97/M$219*100,0)</f>
        <v>6.4827761753078157</v>
      </c>
      <c r="P97" s="21"/>
      <c r="Q97" s="138">
        <v>1470245</v>
      </c>
      <c r="R97" s="21"/>
      <c r="S97" s="135">
        <f>(Q97/$AP97)</f>
        <v>19.388442721314501</v>
      </c>
      <c r="T97" s="21"/>
      <c r="U97" s="135">
        <f>IF(S$219,S97/S$219*100,0)</f>
        <v>55.823424294219812</v>
      </c>
      <c r="V97" s="21"/>
      <c r="W97" s="138">
        <f>(E97+K97+Q97)</f>
        <v>2422947</v>
      </c>
      <c r="X97" s="21"/>
      <c r="Y97" s="21"/>
      <c r="Z97" s="138">
        <v>175900</v>
      </c>
      <c r="AA97" s="21"/>
      <c r="AB97" s="143">
        <f>IF($W97,Z97/$W97*100,0)</f>
        <v>7.2597543404787634</v>
      </c>
      <c r="AC97" s="21"/>
      <c r="AD97" s="138">
        <v>0</v>
      </c>
      <c r="AE97" s="21"/>
      <c r="AF97" s="143">
        <f>IF($W97,AD97/$W97*100,0)</f>
        <v>0</v>
      </c>
      <c r="AG97" s="21"/>
      <c r="AH97" s="138">
        <v>0</v>
      </c>
      <c r="AI97" s="21"/>
      <c r="AJ97" s="143">
        <f>IF($W97,AH97/$W97*100,0)</f>
        <v>0</v>
      </c>
      <c r="AK97" s="21"/>
      <c r="AL97" s="138">
        <v>446913</v>
      </c>
      <c r="AM97" s="21"/>
      <c r="AN97" s="10">
        <v>8</v>
      </c>
      <c r="AO97" s="21"/>
      <c r="AP97" s="147">
        <v>75831</v>
      </c>
      <c r="AQ97" s="21"/>
      <c r="AR97" s="147">
        <f>IF(E97,AP97,0)</f>
        <v>75831</v>
      </c>
      <c r="AS97" s="21"/>
      <c r="AT97" s="147">
        <f>IF(K97,AP97,0)</f>
        <v>75831</v>
      </c>
      <c r="AU97" s="21"/>
      <c r="AV97" s="147">
        <f>IF(Q97,AP97,0)</f>
        <v>75831</v>
      </c>
    </row>
    <row r="98" spans="1:48" ht="8.85" customHeight="1" x14ac:dyDescent="0.3">
      <c r="A98" s="10">
        <v>9</v>
      </c>
      <c r="B98" s="21"/>
      <c r="C98" s="10" t="s">
        <v>134</v>
      </c>
      <c r="D98" s="21"/>
      <c r="E98" s="138">
        <v>343840</v>
      </c>
      <c r="F98" s="21"/>
      <c r="G98" s="135">
        <f>(E98/$AP98)</f>
        <v>79.629458082445581</v>
      </c>
      <c r="H98" s="21"/>
      <c r="I98" s="135">
        <f>IF(G$219,G98/G$219*100,0)</f>
        <v>139.61187955935077</v>
      </c>
      <c r="J98" s="21"/>
      <c r="K98" s="138">
        <v>0</v>
      </c>
      <c r="L98" s="21"/>
      <c r="M98" s="135">
        <f>(K98/$AP98)</f>
        <v>0</v>
      </c>
      <c r="N98" s="21"/>
      <c r="O98" s="135">
        <f>IF(M$219,M98/M$219*100,0)</f>
        <v>0</v>
      </c>
      <c r="P98" s="21"/>
      <c r="Q98" s="138">
        <v>227058</v>
      </c>
      <c r="R98" s="21"/>
      <c r="S98" s="135">
        <f>(Q98/$AP98)</f>
        <v>52.584066697545161</v>
      </c>
      <c r="T98" s="21"/>
      <c r="U98" s="135">
        <f>IF(S$219,S98/S$219*100,0)</f>
        <v>151.40064153505165</v>
      </c>
      <c r="V98" s="21"/>
      <c r="W98" s="138">
        <f>(E98+K98+Q98)</f>
        <v>570898</v>
      </c>
      <c r="X98" s="21"/>
      <c r="Y98" s="21"/>
      <c r="Z98" s="138">
        <v>48375</v>
      </c>
      <c r="AA98" s="21"/>
      <c r="AB98" s="143">
        <f>IF($W98,Z98/$W98*100,0)</f>
        <v>8.4734926379143047</v>
      </c>
      <c r="AC98" s="21"/>
      <c r="AD98" s="138">
        <v>0</v>
      </c>
      <c r="AE98" s="21"/>
      <c r="AF98" s="143">
        <f>IF($W98,AD98/$W98*100,0)</f>
        <v>0</v>
      </c>
      <c r="AG98" s="21"/>
      <c r="AH98" s="138">
        <v>0</v>
      </c>
      <c r="AI98" s="21"/>
      <c r="AJ98" s="143">
        <f>IF($W98,AH98/$W98*100,0)</f>
        <v>0</v>
      </c>
      <c r="AK98" s="21"/>
      <c r="AL98" s="138">
        <v>9450</v>
      </c>
      <c r="AM98" s="21"/>
      <c r="AN98" s="10">
        <v>9</v>
      </c>
      <c r="AO98" s="21"/>
      <c r="AP98" s="147">
        <v>4318</v>
      </c>
      <c r="AQ98" s="21"/>
      <c r="AR98" s="147">
        <f>IF(E98,AP98,0)</f>
        <v>4318</v>
      </c>
      <c r="AS98" s="21"/>
      <c r="AT98" s="147">
        <f>IF(K98,AP98,0)</f>
        <v>0</v>
      </c>
      <c r="AU98" s="21"/>
      <c r="AV98" s="147">
        <f>IF(Q98,AP98,0)</f>
        <v>4318</v>
      </c>
    </row>
    <row r="99" spans="1:48" ht="8.85" customHeight="1" x14ac:dyDescent="0.3">
      <c r="A99" s="10">
        <v>10</v>
      </c>
      <c r="B99" s="21"/>
      <c r="C99" s="10" t="s">
        <v>135</v>
      </c>
      <c r="D99" s="21"/>
      <c r="E99" s="138">
        <v>0</v>
      </c>
      <c r="F99" s="21"/>
      <c r="G99" s="135">
        <v>0</v>
      </c>
      <c r="H99" s="21"/>
      <c r="I99" s="135">
        <f>IF(G$219,G99/G$219*100,0)</f>
        <v>0</v>
      </c>
      <c r="J99" s="21"/>
      <c r="K99" s="138">
        <v>0</v>
      </c>
      <c r="L99" s="21"/>
      <c r="M99" s="135">
        <v>0</v>
      </c>
      <c r="N99" s="21"/>
      <c r="O99" s="135">
        <f>IF(M$219,M99/M$219*100,0)</f>
        <v>0</v>
      </c>
      <c r="P99" s="21"/>
      <c r="Q99" s="138">
        <v>0</v>
      </c>
      <c r="R99" s="21"/>
      <c r="S99" s="135">
        <v>0</v>
      </c>
      <c r="T99" s="21"/>
      <c r="U99" s="135">
        <f>IF(S$219,S99/S$219*100,0)</f>
        <v>0</v>
      </c>
      <c r="V99" s="21"/>
      <c r="W99" s="138">
        <f>(E99+K99+Q99)</f>
        <v>0</v>
      </c>
      <c r="X99" s="21"/>
      <c r="Y99" s="21"/>
      <c r="Z99" s="138">
        <v>0</v>
      </c>
      <c r="AA99" s="21"/>
      <c r="AB99" s="143">
        <f>IF($W99,Z99/$W99*100,0)</f>
        <v>0</v>
      </c>
      <c r="AC99" s="21"/>
      <c r="AD99" s="138">
        <v>0</v>
      </c>
      <c r="AE99" s="21"/>
      <c r="AF99" s="143">
        <f>IF($W99,AD99/$W99*100,0)</f>
        <v>0</v>
      </c>
      <c r="AG99" s="21"/>
      <c r="AH99" s="138">
        <v>0</v>
      </c>
      <c r="AI99" s="21"/>
      <c r="AJ99" s="143">
        <f>IF($W99,AH99/$W99*100,0)</f>
        <v>0</v>
      </c>
      <c r="AK99" s="21"/>
      <c r="AL99" s="138">
        <v>0</v>
      </c>
      <c r="AM99" s="21"/>
      <c r="AN99" s="10">
        <v>10</v>
      </c>
      <c r="AO99" s="21"/>
      <c r="AP99" s="147">
        <v>0</v>
      </c>
      <c r="AQ99" s="21"/>
      <c r="AR99" s="147">
        <f>IF(E99,AP99,0)</f>
        <v>0</v>
      </c>
      <c r="AS99" s="21"/>
      <c r="AT99" s="147">
        <f>IF(K99,AP99,0)</f>
        <v>0</v>
      </c>
      <c r="AU99" s="21"/>
      <c r="AV99" s="147">
        <f>IF(Q99,AP99,0)</f>
        <v>0</v>
      </c>
    </row>
    <row r="100" spans="1:48"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X100" s="21"/>
      <c r="Y100" s="21"/>
      <c r="Z100" s="21"/>
      <c r="AA100" s="21"/>
      <c r="AB100" s="21"/>
      <c r="AC100" s="21"/>
      <c r="AD100" s="21"/>
      <c r="AE100" s="21"/>
      <c r="AF100" s="21"/>
      <c r="AG100" s="21"/>
      <c r="AH100" s="21"/>
      <c r="AI100" s="21"/>
      <c r="AJ100" s="21"/>
      <c r="AK100" s="21"/>
      <c r="AL100" s="21"/>
      <c r="AM100" s="21"/>
      <c r="AN100" s="29"/>
      <c r="AO100" s="21"/>
      <c r="AP100" s="21"/>
      <c r="AQ100" s="21"/>
      <c r="AR100" s="21"/>
      <c r="AS100" s="21"/>
      <c r="AT100" s="21"/>
      <c r="AU100" s="21"/>
      <c r="AV100" s="21"/>
    </row>
    <row r="101" spans="1:48" ht="8.85" customHeight="1" x14ac:dyDescent="0.3">
      <c r="A101" s="10">
        <v>11</v>
      </c>
      <c r="B101" s="21"/>
      <c r="C101" s="10" t="s">
        <v>136</v>
      </c>
      <c r="D101" s="21"/>
      <c r="E101" s="138">
        <v>12154</v>
      </c>
      <c r="F101" s="21"/>
      <c r="G101" s="135">
        <f>(E101/$AP101)</f>
        <v>1.9098051539912004</v>
      </c>
      <c r="H101" s="21"/>
      <c r="I101" s="135">
        <f>IF(G$219,G101/G$219*100,0)</f>
        <v>3.3484026334172192</v>
      </c>
      <c r="J101" s="21"/>
      <c r="K101" s="138">
        <v>120082</v>
      </c>
      <c r="L101" s="21"/>
      <c r="M101" s="135">
        <f>(K101/$AP101)</f>
        <v>18.868950345694532</v>
      </c>
      <c r="N101" s="21"/>
      <c r="O101" s="135">
        <f>IF(M$219,M101/M$219*100,0)</f>
        <v>976.40938901029347</v>
      </c>
      <c r="P101" s="21"/>
      <c r="Q101" s="138">
        <v>252592</v>
      </c>
      <c r="R101" s="21"/>
      <c r="S101" s="135">
        <f>(Q101/$AP101)</f>
        <v>39.690760527969829</v>
      </c>
      <c r="T101" s="21"/>
      <c r="U101" s="135">
        <f>IF(S$219,S101/S$219*100,0)</f>
        <v>114.27808810438145</v>
      </c>
      <c r="V101" s="21"/>
      <c r="W101" s="138">
        <f>(E101+K101+Q101)</f>
        <v>384828</v>
      </c>
      <c r="X101" s="21"/>
      <c r="Y101" s="21"/>
      <c r="Z101" s="138">
        <v>38773</v>
      </c>
      <c r="AA101" s="21"/>
      <c r="AB101" s="143">
        <f>IF($W101,Z101/$W101*100,0)</f>
        <v>10.075410313178875</v>
      </c>
      <c r="AC101" s="21"/>
      <c r="AD101" s="138">
        <v>3784</v>
      </c>
      <c r="AE101" s="21"/>
      <c r="AF101" s="143">
        <f>IF($W101,AD101/$W101*100,0)</f>
        <v>0.98329643373143327</v>
      </c>
      <c r="AG101" s="21"/>
      <c r="AH101" s="138">
        <v>0</v>
      </c>
      <c r="AI101" s="21"/>
      <c r="AJ101" s="143">
        <f>IF($W101,AH101/$W101*100,0)</f>
        <v>0</v>
      </c>
      <c r="AK101" s="21"/>
      <c r="AL101" s="138">
        <v>9653</v>
      </c>
      <c r="AM101" s="21"/>
      <c r="AN101" s="10">
        <v>11</v>
      </c>
      <c r="AO101" s="21"/>
      <c r="AP101" s="147">
        <v>6364</v>
      </c>
      <c r="AQ101" s="21"/>
      <c r="AR101" s="147">
        <f>IF(E101,AP101,0)</f>
        <v>6364</v>
      </c>
      <c r="AS101" s="21"/>
      <c r="AT101" s="147">
        <f>IF(K101,AP101,0)</f>
        <v>6364</v>
      </c>
      <c r="AU101" s="21"/>
      <c r="AV101" s="147">
        <f>IF(Q101,AP101,0)</f>
        <v>6364</v>
      </c>
    </row>
    <row r="102" spans="1:48" ht="8.85" customHeight="1" x14ac:dyDescent="0.3">
      <c r="A102" s="10">
        <v>12</v>
      </c>
      <c r="B102" s="21"/>
      <c r="C102" s="10" t="s">
        <v>137</v>
      </c>
      <c r="D102" s="21"/>
      <c r="E102" s="138">
        <v>1770266</v>
      </c>
      <c r="F102" s="21"/>
      <c r="G102" s="135">
        <f>(E102/$AP102)</f>
        <v>52.853227443721266</v>
      </c>
      <c r="H102" s="21"/>
      <c r="I102" s="135">
        <f>IF(G$219,G102/G$219*100,0)</f>
        <v>92.665937981844465</v>
      </c>
      <c r="J102" s="21"/>
      <c r="K102" s="138">
        <v>27707</v>
      </c>
      <c r="L102" s="21"/>
      <c r="M102" s="135">
        <f>(K102/$AP102)</f>
        <v>0.82722278617065748</v>
      </c>
      <c r="N102" s="21"/>
      <c r="O102" s="135">
        <f>IF(M$219,M102/M$219*100,0)</f>
        <v>42.806201745323108</v>
      </c>
      <c r="P102" s="21"/>
      <c r="Q102" s="138">
        <v>1124880</v>
      </c>
      <c r="R102" s="21"/>
      <c r="S102" s="135">
        <f>(Q102/$AP102)</f>
        <v>33.584522601062879</v>
      </c>
      <c r="T102" s="21"/>
      <c r="U102" s="135">
        <f>IF(S$219,S102/S$219*100,0)</f>
        <v>96.696938574489067</v>
      </c>
      <c r="V102" s="21"/>
      <c r="W102" s="138">
        <f>(E102+K102+Q102)</f>
        <v>2922853</v>
      </c>
      <c r="X102" s="21"/>
      <c r="Y102" s="21"/>
      <c r="Z102" s="138">
        <v>164362</v>
      </c>
      <c r="AA102" s="21"/>
      <c r="AB102" s="143">
        <f>IF($W102,Z102/$W102*100,0)</f>
        <v>5.6233413038561979</v>
      </c>
      <c r="AC102" s="21"/>
      <c r="AD102" s="138">
        <v>0</v>
      </c>
      <c r="AE102" s="21"/>
      <c r="AF102" s="143">
        <f>IF($W102,AD102/$W102*100,0)</f>
        <v>0</v>
      </c>
      <c r="AG102" s="21"/>
      <c r="AH102" s="138">
        <v>0</v>
      </c>
      <c r="AI102" s="21"/>
      <c r="AJ102" s="143">
        <f>IF($W102,AH102/$W102*100,0)</f>
        <v>0</v>
      </c>
      <c r="AK102" s="21"/>
      <c r="AL102" s="138">
        <v>133466</v>
      </c>
      <c r="AM102" s="21"/>
      <c r="AN102" s="10">
        <v>12</v>
      </c>
      <c r="AO102" s="21"/>
      <c r="AP102" s="147">
        <v>33494</v>
      </c>
      <c r="AQ102" s="21"/>
      <c r="AR102" s="147">
        <f>IF(E102,AP102,0)</f>
        <v>33494</v>
      </c>
      <c r="AS102" s="21"/>
      <c r="AT102" s="147">
        <f>IF(K102,AP102,0)</f>
        <v>33494</v>
      </c>
      <c r="AU102" s="21"/>
      <c r="AV102" s="147">
        <f>IF(Q102,AP102,0)</f>
        <v>33494</v>
      </c>
    </row>
    <row r="103" spans="1:48" ht="8.85" customHeight="1" x14ac:dyDescent="0.3">
      <c r="A103" s="10">
        <v>13</v>
      </c>
      <c r="B103" s="21"/>
      <c r="C103" s="10" t="s">
        <v>138</v>
      </c>
      <c r="D103" s="21"/>
      <c r="E103" s="138">
        <v>16163</v>
      </c>
      <c r="F103" s="21"/>
      <c r="G103" s="135">
        <f>(E103/$AP103)</f>
        <v>0.99208200343726982</v>
      </c>
      <c r="H103" s="21"/>
      <c r="I103" s="135">
        <f>IF(G$219,G103/G$219*100,0)</f>
        <v>1.7393868614989034</v>
      </c>
      <c r="J103" s="21"/>
      <c r="K103" s="138">
        <v>159504</v>
      </c>
      <c r="L103" s="21"/>
      <c r="M103" s="135">
        <f>(K103/$AP103)</f>
        <v>9.7903265406334405</v>
      </c>
      <c r="N103" s="21"/>
      <c r="O103" s="135">
        <f>IF(M$219,M103/M$219*100,0)</f>
        <v>506.61889403574526</v>
      </c>
      <c r="P103" s="21"/>
      <c r="Q103" s="138">
        <v>272653</v>
      </c>
      <c r="R103" s="21"/>
      <c r="S103" s="135">
        <f>(Q103/$AP103)</f>
        <v>16.735391603240853</v>
      </c>
      <c r="T103" s="21"/>
      <c r="U103" s="135">
        <f>IF(S$219,S103/S$219*100,0)</f>
        <v>48.184729409474656</v>
      </c>
      <c r="V103" s="21"/>
      <c r="W103" s="138">
        <f>(E103+K103+Q103)</f>
        <v>448320</v>
      </c>
      <c r="X103" s="21"/>
      <c r="Y103" s="21"/>
      <c r="Z103" s="138">
        <v>67285</v>
      </c>
      <c r="AA103" s="21"/>
      <c r="AB103" s="143">
        <f>IF($W103,Z103/$W103*100,0)</f>
        <v>15.008253033547467</v>
      </c>
      <c r="AC103" s="21"/>
      <c r="AD103" s="138">
        <v>0</v>
      </c>
      <c r="AE103" s="21"/>
      <c r="AF103" s="143">
        <f>IF($W103,AD103/$W103*100,0)</f>
        <v>0</v>
      </c>
      <c r="AG103" s="21"/>
      <c r="AH103" s="138">
        <v>0</v>
      </c>
      <c r="AI103" s="21"/>
      <c r="AJ103" s="143">
        <f>IF($W103,AH103/$W103*100,0)</f>
        <v>0</v>
      </c>
      <c r="AK103" s="21"/>
      <c r="AL103" s="138">
        <v>15479</v>
      </c>
      <c r="AM103" s="21"/>
      <c r="AN103" s="10">
        <v>13</v>
      </c>
      <c r="AO103" s="21"/>
      <c r="AP103" s="147">
        <v>16292</v>
      </c>
      <c r="AQ103" s="21"/>
      <c r="AR103" s="147">
        <f>IF(E103,AP103,0)</f>
        <v>16292</v>
      </c>
      <c r="AS103" s="21"/>
      <c r="AT103" s="147">
        <f>IF(K103,AP103,0)</f>
        <v>16292</v>
      </c>
      <c r="AU103" s="21"/>
      <c r="AV103" s="147">
        <f>IF(Q103,AP103,0)</f>
        <v>16292</v>
      </c>
    </row>
    <row r="104" spans="1:48" ht="8.85" customHeight="1" x14ac:dyDescent="0.3">
      <c r="A104" s="10">
        <v>14</v>
      </c>
      <c r="B104" s="21"/>
      <c r="C104" s="10" t="s">
        <v>139</v>
      </c>
      <c r="D104" s="21"/>
      <c r="E104" s="138">
        <v>774745</v>
      </c>
      <c r="F104" s="21"/>
      <c r="G104" s="135">
        <f>(E104/$AP104)</f>
        <v>36.38154496360648</v>
      </c>
      <c r="H104" s="21"/>
      <c r="I104" s="135">
        <f>IF(G$219,G104/G$219*100,0)</f>
        <v>63.786643736583081</v>
      </c>
      <c r="J104" s="21"/>
      <c r="K104" s="138">
        <v>0</v>
      </c>
      <c r="L104" s="21"/>
      <c r="M104" s="135">
        <f>(K104/$AP104)</f>
        <v>0</v>
      </c>
      <c r="N104" s="21"/>
      <c r="O104" s="135">
        <f>IF(M$219,M104/M$219*100,0)</f>
        <v>0</v>
      </c>
      <c r="P104" s="21"/>
      <c r="Q104" s="138">
        <v>684469</v>
      </c>
      <c r="R104" s="21"/>
      <c r="S104" s="135">
        <f>(Q104/$AP104)</f>
        <v>32.142239962432498</v>
      </c>
      <c r="T104" s="21"/>
      <c r="U104" s="135">
        <f>IF(S$219,S104/S$219*100,0)</f>
        <v>92.544302034993336</v>
      </c>
      <c r="V104" s="21"/>
      <c r="W104" s="138">
        <f>(E104+K104+Q104)</f>
        <v>1459214</v>
      </c>
      <c r="X104" s="21"/>
      <c r="Y104" s="21"/>
      <c r="Z104" s="138">
        <v>122576</v>
      </c>
      <c r="AA104" s="21"/>
      <c r="AB104" s="143">
        <f>IF($W104,Z104/$W104*100,0)</f>
        <v>8.4001387048095761</v>
      </c>
      <c r="AC104" s="21"/>
      <c r="AD104" s="138">
        <v>0</v>
      </c>
      <c r="AE104" s="21"/>
      <c r="AF104" s="143">
        <f>IF($W104,AD104/$W104*100,0)</f>
        <v>0</v>
      </c>
      <c r="AG104" s="21"/>
      <c r="AH104" s="138">
        <v>0</v>
      </c>
      <c r="AI104" s="21"/>
      <c r="AJ104" s="143">
        <f>IF($W104,AH104/$W104*100,0)</f>
        <v>0</v>
      </c>
      <c r="AK104" s="21"/>
      <c r="AL104" s="138">
        <v>155219</v>
      </c>
      <c r="AM104" s="21"/>
      <c r="AN104" s="10">
        <v>14</v>
      </c>
      <c r="AO104" s="21"/>
      <c r="AP104" s="147">
        <v>21295</v>
      </c>
      <c r="AQ104" s="21"/>
      <c r="AR104" s="147">
        <f>IF(E104,AP104,0)</f>
        <v>21295</v>
      </c>
      <c r="AS104" s="21"/>
      <c r="AT104" s="147">
        <f>IF(K104,AP104,0)</f>
        <v>0</v>
      </c>
      <c r="AU104" s="21"/>
      <c r="AV104" s="147">
        <f>IF(Q104,AP104,0)</f>
        <v>21295</v>
      </c>
    </row>
    <row r="105" spans="1:48" ht="8.85" customHeight="1" x14ac:dyDescent="0.3">
      <c r="A105" s="10">
        <v>15</v>
      </c>
      <c r="B105" s="21"/>
      <c r="C105" s="10" t="s">
        <v>140</v>
      </c>
      <c r="D105" s="21"/>
      <c r="E105" s="138">
        <v>217633</v>
      </c>
      <c r="F105" s="21"/>
      <c r="G105" s="135">
        <f>(E105/$AP105)</f>
        <v>12.745710102489019</v>
      </c>
      <c r="H105" s="21"/>
      <c r="I105" s="135">
        <f>IF(G$219,G105/G$219*100,0)</f>
        <v>22.346661481542593</v>
      </c>
      <c r="J105" s="21"/>
      <c r="K105" s="138">
        <v>15563</v>
      </c>
      <c r="L105" s="21"/>
      <c r="M105" s="135">
        <f>(K105/$AP105)</f>
        <v>0.91144948755490485</v>
      </c>
      <c r="N105" s="21"/>
      <c r="O105" s="135">
        <f>IF(M$219,M105/M$219*100,0)</f>
        <v>47.164671110616162</v>
      </c>
      <c r="P105" s="21"/>
      <c r="Q105" s="138">
        <v>286898</v>
      </c>
      <c r="R105" s="21"/>
      <c r="S105" s="135">
        <f>(Q105/$AP105)</f>
        <v>16.802225475841873</v>
      </c>
      <c r="T105" s="21"/>
      <c r="U105" s="135">
        <f>IF(S$219,S105/S$219*100,0)</f>
        <v>48.377158253867151</v>
      </c>
      <c r="V105" s="21"/>
      <c r="W105" s="138">
        <f>(E105+K105+Q105)</f>
        <v>520094</v>
      </c>
      <c r="X105" s="21"/>
      <c r="Y105" s="21"/>
      <c r="Z105" s="138">
        <v>51534</v>
      </c>
      <c r="AA105" s="21"/>
      <c r="AB105" s="143">
        <f>IF($W105,Z105/$W105*100,0)</f>
        <v>9.9085934465692738</v>
      </c>
      <c r="AC105" s="21"/>
      <c r="AD105" s="138">
        <v>0</v>
      </c>
      <c r="AE105" s="21"/>
      <c r="AF105" s="143">
        <f>IF($W105,AD105/$W105*100,0)</f>
        <v>0</v>
      </c>
      <c r="AG105" s="21"/>
      <c r="AH105" s="138">
        <v>0</v>
      </c>
      <c r="AI105" s="21"/>
      <c r="AJ105" s="143">
        <f>IF($W105,AH105/$W105*100,0)</f>
        <v>0</v>
      </c>
      <c r="AK105" s="21"/>
      <c r="AL105" s="138">
        <v>12779</v>
      </c>
      <c r="AM105" s="21"/>
      <c r="AN105" s="10">
        <v>15</v>
      </c>
      <c r="AO105" s="21"/>
      <c r="AP105" s="147">
        <v>17075</v>
      </c>
      <c r="AQ105" s="21"/>
      <c r="AR105" s="147">
        <f>IF(E105,AP105,0)</f>
        <v>17075</v>
      </c>
      <c r="AS105" s="21"/>
      <c r="AT105" s="147">
        <f>IF(K105,AP105,0)</f>
        <v>17075</v>
      </c>
      <c r="AU105" s="21"/>
      <c r="AV105" s="147">
        <f>IF(Q105,AP105,0)</f>
        <v>17075</v>
      </c>
    </row>
    <row r="106" spans="1:48"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X106" s="21"/>
      <c r="Y106" s="21"/>
      <c r="Z106" s="21"/>
      <c r="AA106" s="21"/>
      <c r="AB106" s="21"/>
      <c r="AC106" s="21"/>
      <c r="AD106" s="21"/>
      <c r="AE106" s="21"/>
      <c r="AF106" s="21"/>
      <c r="AG106" s="21"/>
      <c r="AH106" s="21"/>
      <c r="AI106" s="21"/>
      <c r="AJ106" s="21"/>
      <c r="AK106" s="21"/>
      <c r="AL106" s="21"/>
      <c r="AM106" s="21"/>
      <c r="AN106" s="29"/>
      <c r="AO106" s="21"/>
      <c r="AP106" s="21"/>
      <c r="AQ106" s="21"/>
      <c r="AR106" s="21"/>
      <c r="AS106" s="21"/>
      <c r="AT106" s="21"/>
      <c r="AU106" s="21"/>
      <c r="AV106" s="21"/>
    </row>
    <row r="107" spans="1:48" ht="8.85" customHeight="1" x14ac:dyDescent="0.3">
      <c r="A107" s="10">
        <v>16</v>
      </c>
      <c r="B107" s="21"/>
      <c r="C107" s="10" t="s">
        <v>141</v>
      </c>
      <c r="D107" s="21"/>
      <c r="E107" s="138">
        <v>604423</v>
      </c>
      <c r="F107" s="21"/>
      <c r="G107" s="135">
        <f>(E107/$AP107)</f>
        <v>10.894430425378514</v>
      </c>
      <c r="H107" s="21"/>
      <c r="I107" s="135">
        <f>IF(G$219,G107/G$219*100,0)</f>
        <v>19.100869766574192</v>
      </c>
      <c r="J107" s="21"/>
      <c r="K107" s="138">
        <v>5000</v>
      </c>
      <c r="L107" s="21"/>
      <c r="M107" s="135">
        <f>(K107/$AP107)</f>
        <v>9.0122566690699346E-2</v>
      </c>
      <c r="N107" s="21"/>
      <c r="O107" s="135">
        <f>IF(M$219,M107/M$219*100,0)</f>
        <v>4.6635620247198331</v>
      </c>
      <c r="P107" s="21"/>
      <c r="Q107" s="138">
        <v>1115394</v>
      </c>
      <c r="R107" s="21"/>
      <c r="S107" s="135">
        <f>(Q107/$AP107)</f>
        <v>20.104434030281183</v>
      </c>
      <c r="T107" s="21"/>
      <c r="U107" s="135">
        <f>IF(S$219,S107/S$219*100,0)</f>
        <v>57.88491459573234</v>
      </c>
      <c r="V107" s="21"/>
      <c r="W107" s="138">
        <f>(E107+K107+Q107)</f>
        <v>1724817</v>
      </c>
      <c r="X107" s="21"/>
      <c r="Y107" s="21"/>
      <c r="Z107" s="138">
        <v>166578</v>
      </c>
      <c r="AA107" s="21"/>
      <c r="AB107" s="143">
        <f>IF($W107,Z107/$W107*100,0)</f>
        <v>9.6577202103179651</v>
      </c>
      <c r="AC107" s="21"/>
      <c r="AD107" s="138">
        <v>0</v>
      </c>
      <c r="AE107" s="21"/>
      <c r="AF107" s="143">
        <f>IF($W107,AD107/$W107*100,0)</f>
        <v>0</v>
      </c>
      <c r="AG107" s="21"/>
      <c r="AH107" s="138">
        <v>0</v>
      </c>
      <c r="AI107" s="21"/>
      <c r="AJ107" s="143">
        <f>IF($W107,AH107/$W107*100,0)</f>
        <v>0</v>
      </c>
      <c r="AK107" s="21"/>
      <c r="AL107" s="138">
        <v>89483</v>
      </c>
      <c r="AM107" s="21"/>
      <c r="AN107" s="10">
        <v>16</v>
      </c>
      <c r="AO107" s="21"/>
      <c r="AP107" s="147">
        <v>55480</v>
      </c>
      <c r="AQ107" s="21"/>
      <c r="AR107" s="147">
        <f>IF(E107,AP107,0)</f>
        <v>55480</v>
      </c>
      <c r="AS107" s="21"/>
      <c r="AT107" s="147">
        <f>IF(K107,AP107,0)</f>
        <v>55480</v>
      </c>
      <c r="AU107" s="21"/>
      <c r="AV107" s="147">
        <f>IF(Q107,AP107,0)</f>
        <v>55480</v>
      </c>
    </row>
    <row r="108" spans="1:48" ht="8.85" customHeight="1" x14ac:dyDescent="0.3">
      <c r="A108" s="10">
        <v>17</v>
      </c>
      <c r="B108" s="21"/>
      <c r="C108" s="10" t="s">
        <v>142</v>
      </c>
      <c r="D108" s="21"/>
      <c r="E108" s="138">
        <v>436747</v>
      </c>
      <c r="F108" s="21"/>
      <c r="G108" s="135">
        <f>(E108/$AP108)</f>
        <v>14.405534665875058</v>
      </c>
      <c r="H108" s="21"/>
      <c r="I108" s="135">
        <f>IF(G$219,G108/G$219*100,0)</f>
        <v>25.256780834523461</v>
      </c>
      <c r="J108" s="21"/>
      <c r="K108" s="138">
        <v>0</v>
      </c>
      <c r="L108" s="21"/>
      <c r="M108" s="135">
        <f>(K108/$AP108)</f>
        <v>0</v>
      </c>
      <c r="N108" s="21"/>
      <c r="O108" s="135">
        <f>IF(M$219,M108/M$219*100,0)</f>
        <v>0</v>
      </c>
      <c r="P108" s="21"/>
      <c r="Q108" s="138">
        <v>514698</v>
      </c>
      <c r="R108" s="21"/>
      <c r="S108" s="135">
        <f>(Q108/$AP108)</f>
        <v>16.976647536117159</v>
      </c>
      <c r="T108" s="21"/>
      <c r="U108" s="135">
        <f>IF(S$219,S108/S$219*100,0)</f>
        <v>48.879356229071995</v>
      </c>
      <c r="V108" s="21"/>
      <c r="W108" s="138">
        <f>(E108+K108+Q108)</f>
        <v>951445</v>
      </c>
      <c r="X108" s="21"/>
      <c r="Y108" s="21"/>
      <c r="Z108" s="138">
        <v>116786</v>
      </c>
      <c r="AA108" s="21"/>
      <c r="AB108" s="143">
        <f>IF($W108,Z108/$W108*100,0)</f>
        <v>12.274592856129361</v>
      </c>
      <c r="AC108" s="21"/>
      <c r="AD108" s="138">
        <v>0</v>
      </c>
      <c r="AE108" s="21"/>
      <c r="AF108" s="143">
        <f>IF($W108,AD108/$W108*100,0)</f>
        <v>0</v>
      </c>
      <c r="AG108" s="21"/>
      <c r="AH108" s="138">
        <v>0</v>
      </c>
      <c r="AI108" s="21"/>
      <c r="AJ108" s="143">
        <f>IF($W108,AH108/$W108*100,0)</f>
        <v>0</v>
      </c>
      <c r="AK108" s="21"/>
      <c r="AL108" s="138">
        <v>50269</v>
      </c>
      <c r="AM108" s="21"/>
      <c r="AN108" s="10">
        <v>17</v>
      </c>
      <c r="AO108" s="21"/>
      <c r="AP108" s="147">
        <v>30318</v>
      </c>
      <c r="AQ108" s="21"/>
      <c r="AR108" s="147">
        <f>IF(E108,AP108,0)</f>
        <v>30318</v>
      </c>
      <c r="AS108" s="21"/>
      <c r="AT108" s="147">
        <f>IF(K108,AP108,0)</f>
        <v>0</v>
      </c>
      <c r="AU108" s="21"/>
      <c r="AV108" s="147">
        <f>IF(Q108,AP108,0)</f>
        <v>30318</v>
      </c>
    </row>
    <row r="109" spans="1:48" ht="8.85" customHeight="1" x14ac:dyDescent="0.3">
      <c r="A109" s="10">
        <v>18</v>
      </c>
      <c r="B109" s="21"/>
      <c r="C109" s="10" t="s">
        <v>143</v>
      </c>
      <c r="D109" s="21"/>
      <c r="E109" s="138">
        <v>777085</v>
      </c>
      <c r="F109" s="21"/>
      <c r="G109" s="135">
        <f>(E109/$AP109)</f>
        <v>26.670041527954147</v>
      </c>
      <c r="H109" s="21"/>
      <c r="I109" s="135">
        <f>IF(G$219,G109/G$219*100,0)</f>
        <v>46.759763475829281</v>
      </c>
      <c r="J109" s="21"/>
      <c r="K109" s="138">
        <v>0</v>
      </c>
      <c r="L109" s="21"/>
      <c r="M109" s="135">
        <f>(K109/$AP109)</f>
        <v>0</v>
      </c>
      <c r="N109" s="21"/>
      <c r="O109" s="135">
        <f>IF(M$219,M109/M$219*100,0)</f>
        <v>0</v>
      </c>
      <c r="P109" s="21"/>
      <c r="Q109" s="138">
        <v>407720</v>
      </c>
      <c r="R109" s="21"/>
      <c r="S109" s="135">
        <f>(Q109/$AP109)</f>
        <v>13.993204516594021</v>
      </c>
      <c r="T109" s="21"/>
      <c r="U109" s="135">
        <f>IF(S$219,S109/S$219*100,0)</f>
        <v>40.289393232540164</v>
      </c>
      <c r="V109" s="21"/>
      <c r="W109" s="138">
        <f>(E109+K109+Q109)</f>
        <v>1184805</v>
      </c>
      <c r="X109" s="21"/>
      <c r="Y109" s="21"/>
      <c r="Z109" s="138">
        <v>52906</v>
      </c>
      <c r="AA109" s="21"/>
      <c r="AB109" s="143">
        <f>IF($W109,Z109/$W109*100,0)</f>
        <v>4.4653761589459871</v>
      </c>
      <c r="AC109" s="21"/>
      <c r="AD109" s="138">
        <v>0</v>
      </c>
      <c r="AE109" s="21"/>
      <c r="AF109" s="143">
        <f>IF($W109,AD109/$W109*100,0)</f>
        <v>0</v>
      </c>
      <c r="AG109" s="21"/>
      <c r="AH109" s="138">
        <v>0</v>
      </c>
      <c r="AI109" s="21"/>
      <c r="AJ109" s="143">
        <f>IF($W109,AH109/$W109*100,0)</f>
        <v>0</v>
      </c>
      <c r="AK109" s="21"/>
      <c r="AL109" s="138">
        <v>307910</v>
      </c>
      <c r="AM109" s="21"/>
      <c r="AN109" s="10">
        <v>18</v>
      </c>
      <c r="AO109" s="21"/>
      <c r="AP109" s="147">
        <v>29137</v>
      </c>
      <c r="AQ109" s="21"/>
      <c r="AR109" s="147">
        <f>IF(E109,AP109,0)</f>
        <v>29137</v>
      </c>
      <c r="AS109" s="21"/>
      <c r="AT109" s="147">
        <f>IF(K109,AP109,0)</f>
        <v>0</v>
      </c>
      <c r="AU109" s="21"/>
      <c r="AV109" s="147">
        <f>IF(Q109,AP109,0)</f>
        <v>29137</v>
      </c>
    </row>
    <row r="110" spans="1:48" ht="8.85" customHeight="1" x14ac:dyDescent="0.3">
      <c r="A110" s="10">
        <v>19</v>
      </c>
      <c r="B110" s="21"/>
      <c r="C110" s="10" t="s">
        <v>144</v>
      </c>
      <c r="D110" s="21"/>
      <c r="E110" s="138">
        <v>463339</v>
      </c>
      <c r="F110" s="21"/>
      <c r="G110" s="135">
        <f>(E110/$AP110)</f>
        <v>66.04033637400228</v>
      </c>
      <c r="H110" s="21"/>
      <c r="I110" s="135">
        <f>IF(G$219,G110/G$219*100,0)</f>
        <v>115.78649045131179</v>
      </c>
      <c r="J110" s="21"/>
      <c r="K110" s="138">
        <v>33817</v>
      </c>
      <c r="L110" s="21"/>
      <c r="M110" s="135">
        <f>(K110/$AP110)</f>
        <v>4.819982896237172</v>
      </c>
      <c r="N110" s="21"/>
      <c r="O110" s="135">
        <f>IF(M$219,M110/M$219*100,0)</f>
        <v>249.41909690428901</v>
      </c>
      <c r="P110" s="21"/>
      <c r="Q110" s="138">
        <v>133670</v>
      </c>
      <c r="R110" s="21"/>
      <c r="S110" s="135">
        <f>(Q110/$AP110)</f>
        <v>19.052166476624858</v>
      </c>
      <c r="T110" s="21"/>
      <c r="U110" s="135">
        <f>IF(S$219,S110/S$219*100,0)</f>
        <v>54.855213914603304</v>
      </c>
      <c r="V110" s="21"/>
      <c r="W110" s="138">
        <f>(E110+K110+Q110)</f>
        <v>630826</v>
      </c>
      <c r="X110" s="21"/>
      <c r="Y110" s="21"/>
      <c r="Z110" s="138">
        <v>4500</v>
      </c>
      <c r="AA110" s="21"/>
      <c r="AB110" s="143">
        <f>IF($W110,Z110/$W110*100,0)</f>
        <v>0.71335043260740671</v>
      </c>
      <c r="AC110" s="21"/>
      <c r="AD110" s="138">
        <v>0</v>
      </c>
      <c r="AE110" s="21"/>
      <c r="AF110" s="143">
        <f>IF($W110,AD110/$W110*100,0)</f>
        <v>0</v>
      </c>
      <c r="AG110" s="21"/>
      <c r="AH110" s="138">
        <v>0</v>
      </c>
      <c r="AI110" s="21"/>
      <c r="AJ110" s="143">
        <f>IF($W110,AH110/$W110*100,0)</f>
        <v>0</v>
      </c>
      <c r="AK110" s="21"/>
      <c r="AL110" s="138">
        <v>20503</v>
      </c>
      <c r="AM110" s="21"/>
      <c r="AN110" s="10">
        <v>19</v>
      </c>
      <c r="AO110" s="21"/>
      <c r="AP110" s="147">
        <v>7016</v>
      </c>
      <c r="AQ110" s="21"/>
      <c r="AR110" s="147">
        <f>IF(E110,AP110,0)</f>
        <v>7016</v>
      </c>
      <c r="AS110" s="21"/>
      <c r="AT110" s="147">
        <f>IF(K110,AP110,0)</f>
        <v>7016</v>
      </c>
      <c r="AU110" s="21"/>
      <c r="AV110" s="147">
        <f>IF(Q110,AP110,0)</f>
        <v>7016</v>
      </c>
    </row>
    <row r="111" spans="1:48" ht="8.85" customHeight="1" x14ac:dyDescent="0.3">
      <c r="A111" s="10">
        <v>20</v>
      </c>
      <c r="B111" s="21"/>
      <c r="C111" s="10" t="s">
        <v>145</v>
      </c>
      <c r="D111" s="21"/>
      <c r="E111" s="138">
        <v>10052</v>
      </c>
      <c r="F111" s="21"/>
      <c r="G111" s="135">
        <f>(E111/$AP111)</f>
        <v>0.84272300469483563</v>
      </c>
      <c r="H111" s="21"/>
      <c r="I111" s="135">
        <f>IF(G$219,G111/G$219*100,0)</f>
        <v>1.4775203230886558</v>
      </c>
      <c r="J111" s="21"/>
      <c r="K111" s="138">
        <v>79448</v>
      </c>
      <c r="L111" s="21"/>
      <c r="M111" s="135">
        <f>(K111/$AP111)</f>
        <v>6.6606304493628441</v>
      </c>
      <c r="N111" s="21"/>
      <c r="O111" s="135">
        <f>IF(M$219,M111/M$219*100,0)</f>
        <v>344.66687273728945</v>
      </c>
      <c r="P111" s="21"/>
      <c r="Q111" s="138">
        <v>271461</v>
      </c>
      <c r="R111" s="21"/>
      <c r="S111" s="135">
        <f>(Q111/$AP111)</f>
        <v>22.758299798792756</v>
      </c>
      <c r="T111" s="21"/>
      <c r="U111" s="135">
        <f>IF(S$219,S111/S$219*100,0)</f>
        <v>65.52595503126264</v>
      </c>
      <c r="V111" s="21"/>
      <c r="W111" s="138">
        <f>(E111+K111+Q111)</f>
        <v>360961</v>
      </c>
      <c r="X111" s="21"/>
      <c r="Y111" s="21"/>
      <c r="Z111" s="138">
        <v>53754</v>
      </c>
      <c r="AA111" s="21"/>
      <c r="AB111" s="143">
        <f>IF($W111,Z111/$W111*100,0)</f>
        <v>14.89191353082466</v>
      </c>
      <c r="AC111" s="21"/>
      <c r="AD111" s="138">
        <v>0</v>
      </c>
      <c r="AE111" s="21"/>
      <c r="AF111" s="143">
        <f>IF($W111,AD111/$W111*100,0)</f>
        <v>0</v>
      </c>
      <c r="AG111" s="21"/>
      <c r="AH111" s="138">
        <v>0</v>
      </c>
      <c r="AI111" s="21"/>
      <c r="AJ111" s="143">
        <f>IF($W111,AH111/$W111*100,0)</f>
        <v>0</v>
      </c>
      <c r="AK111" s="21"/>
      <c r="AL111" s="138">
        <v>0</v>
      </c>
      <c r="AM111" s="21"/>
      <c r="AN111" s="10">
        <v>20</v>
      </c>
      <c r="AO111" s="21"/>
      <c r="AP111" s="147">
        <v>11928</v>
      </c>
      <c r="AQ111" s="21"/>
      <c r="AR111" s="147">
        <f>IF(E111,AP111,0)</f>
        <v>11928</v>
      </c>
      <c r="AS111" s="21"/>
      <c r="AT111" s="147">
        <f>IF(K111,AP111,0)</f>
        <v>11928</v>
      </c>
      <c r="AU111" s="21"/>
      <c r="AV111" s="147">
        <f>IF(Q111,AP111,0)</f>
        <v>11928</v>
      </c>
    </row>
    <row r="112" spans="1:48" ht="8.85" customHeight="1" x14ac:dyDescent="0.3">
      <c r="A112" s="29"/>
      <c r="B112" s="21"/>
      <c r="D112" s="21"/>
      <c r="E112" s="27"/>
      <c r="F112" s="21"/>
      <c r="G112" s="21"/>
      <c r="H112" s="21"/>
      <c r="I112" s="21"/>
      <c r="J112" s="21"/>
      <c r="K112" s="27"/>
      <c r="L112" s="21"/>
      <c r="M112" s="21"/>
      <c r="N112" s="21"/>
      <c r="O112" s="21"/>
      <c r="P112" s="21"/>
      <c r="Q112" s="27"/>
      <c r="R112" s="21"/>
      <c r="S112" s="21"/>
      <c r="T112" s="21"/>
      <c r="U112" s="21"/>
      <c r="V112" s="21"/>
      <c r="W112" s="131"/>
      <c r="X112" s="21"/>
      <c r="Y112" s="21"/>
      <c r="Z112" s="27"/>
      <c r="AA112" s="21"/>
      <c r="AB112" s="21"/>
      <c r="AC112" s="21"/>
      <c r="AD112" s="27"/>
      <c r="AE112" s="21"/>
      <c r="AF112" s="21"/>
      <c r="AG112" s="21"/>
      <c r="AH112" s="27"/>
      <c r="AI112" s="21"/>
      <c r="AJ112" s="21"/>
      <c r="AK112" s="21"/>
      <c r="AL112" s="27"/>
      <c r="AM112" s="21"/>
      <c r="AN112" s="29"/>
      <c r="AO112" s="21"/>
      <c r="AP112" s="21"/>
      <c r="AQ112" s="21"/>
      <c r="AR112" s="21"/>
      <c r="AS112" s="21"/>
      <c r="AT112" s="21"/>
      <c r="AU112" s="21"/>
      <c r="AV112" s="21"/>
    </row>
    <row r="113" spans="1:48" ht="8.85" customHeight="1" x14ac:dyDescent="0.3">
      <c r="A113" s="10">
        <v>21</v>
      </c>
      <c r="B113" s="21"/>
      <c r="C113" s="10" t="s">
        <v>146</v>
      </c>
      <c r="D113" s="21"/>
      <c r="E113" s="138">
        <v>9925757</v>
      </c>
      <c r="F113" s="21"/>
      <c r="G113" s="135">
        <f>(E113/$AP113)</f>
        <v>28.29785893488425</v>
      </c>
      <c r="H113" s="21"/>
      <c r="I113" s="135">
        <f>IF(G$219,G113/G$219*100,0)</f>
        <v>49.613765665893673</v>
      </c>
      <c r="J113" s="21"/>
      <c r="K113" s="138">
        <v>844988</v>
      </c>
      <c r="L113" s="21"/>
      <c r="M113" s="135">
        <f>(K113/$AP113)</f>
        <v>2.4090204128178812</v>
      </c>
      <c r="N113" s="21"/>
      <c r="O113" s="135">
        <f>IF(M$219,M113/M$219*100,0)</f>
        <v>124.65930040085928</v>
      </c>
      <c r="P113" s="21"/>
      <c r="Q113" s="138">
        <v>9744180</v>
      </c>
      <c r="R113" s="21"/>
      <c r="S113" s="135">
        <f>(Q113/$AP113)</f>
        <v>27.780191583989051</v>
      </c>
      <c r="T113" s="21"/>
      <c r="U113" s="135">
        <f>IF(S$219,S113/S$219*100,0)</f>
        <v>79.985042845287097</v>
      </c>
      <c r="V113" s="21"/>
      <c r="W113" s="138">
        <f>(E113+K113+Q113)</f>
        <v>20514925</v>
      </c>
      <c r="X113" s="21"/>
      <c r="Y113" s="21"/>
      <c r="Z113" s="138">
        <v>219066</v>
      </c>
      <c r="AA113" s="21"/>
      <c r="AB113" s="143">
        <f>IF($W113,Z113/$W113*100,0)</f>
        <v>1.0678371965776137</v>
      </c>
      <c r="AC113" s="21"/>
      <c r="AD113" s="138">
        <v>0</v>
      </c>
      <c r="AE113" s="21"/>
      <c r="AF113" s="143">
        <f>IF($W113,AD113/$W113*100,0)</f>
        <v>0</v>
      </c>
      <c r="AG113" s="21"/>
      <c r="AH113" s="138">
        <v>0</v>
      </c>
      <c r="AI113" s="21"/>
      <c r="AJ113" s="143">
        <f>IF($W113,AH113/$W113*100,0)</f>
        <v>0</v>
      </c>
      <c r="AK113" s="21"/>
      <c r="AL113" s="138">
        <v>1011969</v>
      </c>
      <c r="AM113" s="21"/>
      <c r="AN113" s="10">
        <v>21</v>
      </c>
      <c r="AO113" s="21"/>
      <c r="AP113" s="147">
        <v>350760</v>
      </c>
      <c r="AQ113" s="21"/>
      <c r="AR113" s="147">
        <f>IF(E113,AP113,0)</f>
        <v>350760</v>
      </c>
      <c r="AS113" s="21"/>
      <c r="AT113" s="147">
        <f>IF(K113,AP113,0)</f>
        <v>350760</v>
      </c>
      <c r="AU113" s="21"/>
      <c r="AV113" s="147">
        <f>IF(Q113,AP113,0)</f>
        <v>350760</v>
      </c>
    </row>
    <row r="114" spans="1:48" ht="8.85" customHeight="1" x14ac:dyDescent="0.3">
      <c r="A114" s="10">
        <v>22</v>
      </c>
      <c r="B114" s="21"/>
      <c r="C114" s="10" t="s">
        <v>147</v>
      </c>
      <c r="D114" s="21"/>
      <c r="E114" s="138">
        <v>790945</v>
      </c>
      <c r="F114" s="21"/>
      <c r="G114" s="135">
        <f>(E114/$AP114)</f>
        <v>55.079735376044567</v>
      </c>
      <c r="H114" s="21"/>
      <c r="I114" s="135">
        <f>IF(G$219,G114/G$219*100,0)</f>
        <v>96.569605855153611</v>
      </c>
      <c r="J114" s="21"/>
      <c r="K114" s="138">
        <v>20750</v>
      </c>
      <c r="L114" s="21"/>
      <c r="M114" s="135">
        <f>(K114/$AP114)</f>
        <v>1.4449860724233983</v>
      </c>
      <c r="N114" s="21"/>
      <c r="O114" s="135">
        <f>IF(M$219,M114/M$219*100,0)</f>
        <v>74.773526998296916</v>
      </c>
      <c r="P114" s="21"/>
      <c r="Q114" s="138">
        <v>241150</v>
      </c>
      <c r="R114" s="21"/>
      <c r="S114" s="135">
        <f>(Q114/$AP114)</f>
        <v>16.793175487465181</v>
      </c>
      <c r="T114" s="21"/>
      <c r="U114" s="135">
        <f>IF(S$219,S114/S$219*100,0)</f>
        <v>48.351101424637925</v>
      </c>
      <c r="V114" s="21"/>
      <c r="W114" s="138">
        <f>(E114+K114+Q114)</f>
        <v>1052845</v>
      </c>
      <c r="X114" s="21"/>
      <c r="Y114" s="21"/>
      <c r="Z114" s="138">
        <v>12730</v>
      </c>
      <c r="AA114" s="21"/>
      <c r="AB114" s="143">
        <f>IF($W114,Z114/$W114*100,0)</f>
        <v>1.2091048539908533</v>
      </c>
      <c r="AC114" s="21"/>
      <c r="AD114" s="138">
        <v>0</v>
      </c>
      <c r="AE114" s="21"/>
      <c r="AF114" s="143">
        <f>IF($W114,AD114/$W114*100,0)</f>
        <v>0</v>
      </c>
      <c r="AG114" s="21"/>
      <c r="AH114" s="138">
        <v>0</v>
      </c>
      <c r="AI114" s="21"/>
      <c r="AJ114" s="143">
        <f>IF($W114,AH114/$W114*100,0)</f>
        <v>0</v>
      </c>
      <c r="AK114" s="21"/>
      <c r="AL114" s="138">
        <v>324565</v>
      </c>
      <c r="AM114" s="21"/>
      <c r="AN114" s="10">
        <v>22</v>
      </c>
      <c r="AO114" s="21"/>
      <c r="AP114" s="147">
        <v>14360</v>
      </c>
      <c r="AQ114" s="21"/>
      <c r="AR114" s="147">
        <f>IF(E114,AP114,0)</f>
        <v>14360</v>
      </c>
      <c r="AS114" s="21"/>
      <c r="AT114" s="147">
        <f>IF(K114,AP114,0)</f>
        <v>14360</v>
      </c>
      <c r="AU114" s="21"/>
      <c r="AV114" s="147">
        <f>IF(Q114,AP114,0)</f>
        <v>14360</v>
      </c>
    </row>
    <row r="115" spans="1:48" ht="8.85" customHeight="1" x14ac:dyDescent="0.3">
      <c r="A115" s="10">
        <v>23</v>
      </c>
      <c r="B115" s="21"/>
      <c r="C115" s="10" t="s">
        <v>148</v>
      </c>
      <c r="D115" s="21"/>
      <c r="E115" s="138">
        <v>0</v>
      </c>
      <c r="F115" s="21"/>
      <c r="G115" s="135">
        <f>(E115/$AP115)</f>
        <v>0</v>
      </c>
      <c r="H115" s="21"/>
      <c r="I115" s="135">
        <f>IF(G$219,G115/G$219*100,0)</f>
        <v>0</v>
      </c>
      <c r="J115" s="21"/>
      <c r="K115" s="138">
        <v>1200</v>
      </c>
      <c r="L115" s="21"/>
      <c r="M115" s="135">
        <f>(K115/$AP115)</f>
        <v>0.23492560689115113</v>
      </c>
      <c r="N115" s="21"/>
      <c r="O115" s="135">
        <f>IF(M$219,M115/M$219*100,0)</f>
        <v>12.156668181587611</v>
      </c>
      <c r="P115" s="21"/>
      <c r="Q115" s="138">
        <v>38374</v>
      </c>
      <c r="R115" s="21"/>
      <c r="S115" s="135">
        <f>(Q115/$AP115)</f>
        <v>7.5125293657008614</v>
      </c>
      <c r="T115" s="21"/>
      <c r="U115" s="135">
        <f>IF(S$219,S115/S$219*100,0)</f>
        <v>21.630159798407593</v>
      </c>
      <c r="V115" s="21"/>
      <c r="W115" s="138">
        <f>(E115+K115+Q115)</f>
        <v>39574</v>
      </c>
      <c r="X115" s="21"/>
      <c r="Y115" s="21"/>
      <c r="Z115" s="138">
        <v>8332</v>
      </c>
      <c r="AA115" s="21"/>
      <c r="AB115" s="143">
        <f>IF($W115,Z115/$W115*100,0)</f>
        <v>21.054227523121241</v>
      </c>
      <c r="AC115" s="21"/>
      <c r="AD115" s="138">
        <v>0</v>
      </c>
      <c r="AE115" s="21"/>
      <c r="AF115" s="143">
        <f>IF($W115,AD115/$W115*100,0)</f>
        <v>0</v>
      </c>
      <c r="AG115" s="21"/>
      <c r="AH115" s="138">
        <v>0</v>
      </c>
      <c r="AI115" s="21"/>
      <c r="AJ115" s="143">
        <f>IF($W115,AH115/$W115*100,0)</f>
        <v>0</v>
      </c>
      <c r="AK115" s="21"/>
      <c r="AL115" s="138">
        <v>0</v>
      </c>
      <c r="AM115" s="21"/>
      <c r="AN115" s="10">
        <v>23</v>
      </c>
      <c r="AO115" s="21"/>
      <c r="AP115" s="147">
        <v>5108</v>
      </c>
      <c r="AQ115" s="21"/>
      <c r="AR115" s="147">
        <f>IF(E115,AP115,0)</f>
        <v>0</v>
      </c>
      <c r="AS115" s="21"/>
      <c r="AT115" s="147">
        <f>IF(K115,AP115,0)</f>
        <v>5108</v>
      </c>
      <c r="AU115" s="21"/>
      <c r="AV115" s="147">
        <f>IF(Q115,AP115,0)</f>
        <v>5108</v>
      </c>
    </row>
    <row r="116" spans="1:48" ht="8.85" customHeight="1" x14ac:dyDescent="0.3">
      <c r="A116" s="10">
        <v>24</v>
      </c>
      <c r="B116" s="21"/>
      <c r="C116" s="10" t="s">
        <v>149</v>
      </c>
      <c r="D116" s="21"/>
      <c r="E116" s="138">
        <v>1218240</v>
      </c>
      <c r="F116" s="21"/>
      <c r="G116" s="135">
        <f>(E116/$AP116)</f>
        <v>23.428593407438747</v>
      </c>
      <c r="H116" s="21"/>
      <c r="I116" s="135">
        <f>IF(G$219,G116/G$219*100,0)</f>
        <v>41.076632188778063</v>
      </c>
      <c r="J116" s="21"/>
      <c r="K116" s="138">
        <v>0</v>
      </c>
      <c r="L116" s="21"/>
      <c r="M116" s="135">
        <f>(K116/$AP116)</f>
        <v>0</v>
      </c>
      <c r="N116" s="21"/>
      <c r="O116" s="135">
        <f>IF(M$219,M116/M$219*100,0)</f>
        <v>0</v>
      </c>
      <c r="P116" s="21"/>
      <c r="Q116" s="138">
        <v>1144433</v>
      </c>
      <c r="R116" s="21"/>
      <c r="S116" s="135">
        <f>(Q116/$AP116)</f>
        <v>22.0091734297473</v>
      </c>
      <c r="T116" s="21"/>
      <c r="U116" s="135">
        <f>IF(S$219,S116/S$219*100,0)</f>
        <v>63.369061888770098</v>
      </c>
      <c r="V116" s="21"/>
      <c r="W116" s="138">
        <f>(E116+K116+Q116)</f>
        <v>2362673</v>
      </c>
      <c r="X116" s="21"/>
      <c r="Y116" s="21"/>
      <c r="Z116" s="138">
        <v>161944</v>
      </c>
      <c r="AA116" s="21"/>
      <c r="AB116" s="143">
        <f>IF($W116,Z116/$W116*100,0)</f>
        <v>6.8542705655839811</v>
      </c>
      <c r="AC116" s="21"/>
      <c r="AD116" s="138">
        <v>0</v>
      </c>
      <c r="AE116" s="21"/>
      <c r="AF116" s="143">
        <f>IF($W116,AD116/$W116*100,0)</f>
        <v>0</v>
      </c>
      <c r="AG116" s="21"/>
      <c r="AH116" s="138">
        <v>0</v>
      </c>
      <c r="AI116" s="21"/>
      <c r="AJ116" s="143">
        <f>IF($W116,AH116/$W116*100,0)</f>
        <v>0</v>
      </c>
      <c r="AK116" s="21"/>
      <c r="AL116" s="138">
        <v>160308</v>
      </c>
      <c r="AM116" s="21"/>
      <c r="AN116" s="10">
        <v>24</v>
      </c>
      <c r="AO116" s="21"/>
      <c r="AP116" s="147">
        <v>51998</v>
      </c>
      <c r="AQ116" s="21"/>
      <c r="AR116" s="147">
        <f>IF(E116,AP116,0)</f>
        <v>51998</v>
      </c>
      <c r="AS116" s="21"/>
      <c r="AT116" s="147">
        <f>IF(K116,AP116,0)</f>
        <v>0</v>
      </c>
      <c r="AU116" s="21"/>
      <c r="AV116" s="147">
        <f>IF(Q116,AP116,0)</f>
        <v>51998</v>
      </c>
    </row>
    <row r="117" spans="1:48" ht="8.85" customHeight="1" x14ac:dyDescent="0.3">
      <c r="A117" s="10">
        <v>25</v>
      </c>
      <c r="B117" s="21"/>
      <c r="C117" s="10" t="s">
        <v>150</v>
      </c>
      <c r="D117" s="21"/>
      <c r="E117" s="138">
        <v>53262</v>
      </c>
      <c r="F117" s="21"/>
      <c r="G117" s="135">
        <f>(E117/$AP117)</f>
        <v>5.4045662100456617</v>
      </c>
      <c r="H117" s="21"/>
      <c r="I117" s="135">
        <f>IF(G$219,G117/G$219*100,0)</f>
        <v>9.4756596987788786</v>
      </c>
      <c r="J117" s="21"/>
      <c r="K117" s="138">
        <v>0</v>
      </c>
      <c r="L117" s="21"/>
      <c r="M117" s="135">
        <f>(K117/$AP117)</f>
        <v>0</v>
      </c>
      <c r="N117" s="21"/>
      <c r="O117" s="135">
        <f>IF(M$219,M117/M$219*100,0)</f>
        <v>0</v>
      </c>
      <c r="P117" s="21"/>
      <c r="Q117" s="138">
        <v>115450</v>
      </c>
      <c r="R117" s="21"/>
      <c r="S117" s="135">
        <f>(Q117/$AP117)</f>
        <v>11.714865550481989</v>
      </c>
      <c r="T117" s="21"/>
      <c r="U117" s="135">
        <f>IF(S$219,S117/S$219*100,0)</f>
        <v>33.729573827781742</v>
      </c>
      <c r="V117" s="21"/>
      <c r="W117" s="138">
        <f>(E117+K117+Q117)</f>
        <v>168712</v>
      </c>
      <c r="X117" s="21"/>
      <c r="Y117" s="21"/>
      <c r="Z117" s="138">
        <v>0</v>
      </c>
      <c r="AA117" s="21"/>
      <c r="AB117" s="143">
        <f>IF($W117,Z117/$W117*100,0)</f>
        <v>0</v>
      </c>
      <c r="AC117" s="21"/>
      <c r="AD117" s="138">
        <v>0</v>
      </c>
      <c r="AE117" s="21"/>
      <c r="AF117" s="143">
        <f>IF($W117,AD117/$W117*100,0)</f>
        <v>0</v>
      </c>
      <c r="AG117" s="21"/>
      <c r="AH117" s="138">
        <v>0</v>
      </c>
      <c r="AI117" s="21"/>
      <c r="AJ117" s="143">
        <f>IF($W117,AH117/$W117*100,0)</f>
        <v>0</v>
      </c>
      <c r="AK117" s="21"/>
      <c r="AL117" s="138">
        <v>19102</v>
      </c>
      <c r="AM117" s="21"/>
      <c r="AN117" s="10">
        <v>25</v>
      </c>
      <c r="AO117" s="21"/>
      <c r="AP117" s="147">
        <v>9855</v>
      </c>
      <c r="AQ117" s="21"/>
      <c r="AR117" s="147">
        <f>IF(E117,AP117,0)</f>
        <v>9855</v>
      </c>
      <c r="AS117" s="21"/>
      <c r="AT117" s="147">
        <f>IF(K117,AP117,0)</f>
        <v>0</v>
      </c>
      <c r="AU117" s="21"/>
      <c r="AV117" s="147">
        <f>IF(Q117,AP117,0)</f>
        <v>9855</v>
      </c>
    </row>
    <row r="118" spans="1:48"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131"/>
      <c r="X118" s="21"/>
      <c r="Y118" s="21"/>
      <c r="Z118" s="21"/>
      <c r="AA118" s="21"/>
      <c r="AB118" s="21"/>
      <c r="AC118" s="21"/>
      <c r="AD118" s="21"/>
      <c r="AE118" s="21"/>
      <c r="AF118" s="21"/>
      <c r="AG118" s="21"/>
      <c r="AH118" s="21"/>
      <c r="AI118" s="21"/>
      <c r="AJ118" s="21"/>
      <c r="AK118" s="21"/>
      <c r="AL118" s="21"/>
      <c r="AM118" s="21"/>
      <c r="AN118" s="29"/>
      <c r="AO118" s="21"/>
      <c r="AP118" s="21"/>
      <c r="AQ118" s="21"/>
      <c r="AR118" s="21"/>
      <c r="AS118" s="21"/>
      <c r="AT118" s="21"/>
      <c r="AU118" s="21"/>
      <c r="AV118" s="21"/>
    </row>
    <row r="119" spans="1:48" ht="8.85" customHeight="1" x14ac:dyDescent="0.3">
      <c r="A119" s="10">
        <v>26</v>
      </c>
      <c r="B119" s="21"/>
      <c r="C119" s="10" t="s">
        <v>151</v>
      </c>
      <c r="D119" s="21"/>
      <c r="E119" s="138">
        <v>155198</v>
      </c>
      <c r="F119" s="21"/>
      <c r="G119" s="135">
        <f>(E119/$AP119)</f>
        <v>10.853765997622212</v>
      </c>
      <c r="H119" s="21"/>
      <c r="I119" s="135">
        <f>IF(G$219,G119/G$219*100,0)</f>
        <v>19.029574076172974</v>
      </c>
      <c r="J119" s="21"/>
      <c r="K119" s="138">
        <v>0</v>
      </c>
      <c r="L119" s="21"/>
      <c r="M119" s="135">
        <f>(K119/$AP119)</f>
        <v>0</v>
      </c>
      <c r="N119" s="21"/>
      <c r="O119" s="135">
        <f>IF(M$219,M119/M$219*100,0)</f>
        <v>0</v>
      </c>
      <c r="P119" s="21"/>
      <c r="Q119" s="138">
        <v>435569</v>
      </c>
      <c r="R119" s="21"/>
      <c r="S119" s="135">
        <f>(Q119/$AP119)</f>
        <v>30.461500804252047</v>
      </c>
      <c r="T119" s="21"/>
      <c r="U119" s="135">
        <f>IF(S$219,S119/S$219*100,0)</f>
        <v>87.705098778515605</v>
      </c>
      <c r="V119" s="21"/>
      <c r="W119" s="138">
        <f>(E119+K119+Q119)</f>
        <v>590767</v>
      </c>
      <c r="X119" s="21"/>
      <c r="Y119" s="21"/>
      <c r="Z119" s="138">
        <v>89768</v>
      </c>
      <c r="AA119" s="21"/>
      <c r="AB119" s="143">
        <f>IF($W119,Z119/$W119*100,0)</f>
        <v>15.195161544229791</v>
      </c>
      <c r="AC119" s="21"/>
      <c r="AD119" s="138">
        <v>0</v>
      </c>
      <c r="AE119" s="21"/>
      <c r="AF119" s="143">
        <f>IF($W119,AD119/$W119*100,0)</f>
        <v>0</v>
      </c>
      <c r="AG119" s="21"/>
      <c r="AH119" s="138">
        <v>0</v>
      </c>
      <c r="AI119" s="21"/>
      <c r="AJ119" s="143">
        <f>IF($W119,AH119/$W119*100,0)</f>
        <v>0</v>
      </c>
      <c r="AK119" s="21"/>
      <c r="AL119" s="138">
        <v>27682</v>
      </c>
      <c r="AM119" s="21"/>
      <c r="AN119" s="10">
        <v>26</v>
      </c>
      <c r="AO119" s="21"/>
      <c r="AP119" s="147">
        <v>14299</v>
      </c>
      <c r="AQ119" s="21"/>
      <c r="AR119" s="147">
        <f>IF(E119,AP119,0)</f>
        <v>14299</v>
      </c>
      <c r="AS119" s="21"/>
      <c r="AT119" s="147">
        <f>IF(K119,AP119,0)</f>
        <v>0</v>
      </c>
      <c r="AU119" s="21"/>
      <c r="AV119" s="147">
        <f>IF(Q119,AP119,0)</f>
        <v>14299</v>
      </c>
    </row>
    <row r="120" spans="1:48" ht="8.85" customHeight="1" x14ac:dyDescent="0.3">
      <c r="A120" s="10">
        <v>27</v>
      </c>
      <c r="B120" s="21"/>
      <c r="C120" s="10" t="s">
        <v>152</v>
      </c>
      <c r="D120" s="21"/>
      <c r="E120" s="138">
        <v>862073</v>
      </c>
      <c r="F120" s="21"/>
      <c r="G120" s="135">
        <f>(E120/$AP120)</f>
        <v>30.071964279485123</v>
      </c>
      <c r="H120" s="21"/>
      <c r="I120" s="135">
        <f>IF(G$219,G120/G$219*100,0)</f>
        <v>52.724249997453128</v>
      </c>
      <c r="J120" s="21"/>
      <c r="K120" s="138">
        <v>0</v>
      </c>
      <c r="L120" s="21"/>
      <c r="M120" s="135">
        <f>(K120/$AP120)</f>
        <v>0</v>
      </c>
      <c r="N120" s="21"/>
      <c r="O120" s="135">
        <f>IF(M$219,M120/M$219*100,0)</f>
        <v>0</v>
      </c>
      <c r="P120" s="21"/>
      <c r="Q120" s="138">
        <v>287395</v>
      </c>
      <c r="R120" s="21"/>
      <c r="S120" s="135">
        <f>(Q120/$AP120)</f>
        <v>10.025290403599959</v>
      </c>
      <c r="T120" s="21"/>
      <c r="U120" s="135">
        <f>IF(S$219,S120/S$219*100,0)</f>
        <v>28.864929892367741</v>
      </c>
      <c r="V120" s="21"/>
      <c r="W120" s="138">
        <f>(E120+K120+Q120)</f>
        <v>1149468</v>
      </c>
      <c r="X120" s="21"/>
      <c r="Y120" s="21"/>
      <c r="Z120" s="138">
        <v>0</v>
      </c>
      <c r="AA120" s="21"/>
      <c r="AB120" s="143">
        <f>IF($W120,Z120/$W120*100,0)</f>
        <v>0</v>
      </c>
      <c r="AC120" s="21"/>
      <c r="AD120" s="138">
        <v>0</v>
      </c>
      <c r="AE120" s="21"/>
      <c r="AF120" s="143">
        <f>IF($W120,AD120/$W120*100,0)</f>
        <v>0</v>
      </c>
      <c r="AG120" s="21"/>
      <c r="AH120" s="138">
        <v>0</v>
      </c>
      <c r="AI120" s="21"/>
      <c r="AJ120" s="143">
        <f>IF($W120,AH120/$W120*100,0)</f>
        <v>0</v>
      </c>
      <c r="AK120" s="21"/>
      <c r="AL120" s="138">
        <v>115970</v>
      </c>
      <c r="AM120" s="21"/>
      <c r="AN120" s="10">
        <v>27</v>
      </c>
      <c r="AO120" s="21"/>
      <c r="AP120" s="147">
        <v>28667</v>
      </c>
      <c r="AQ120" s="21"/>
      <c r="AR120" s="147">
        <f>IF(E120,AP120,0)</f>
        <v>28667</v>
      </c>
      <c r="AS120" s="21"/>
      <c r="AT120" s="147">
        <f>IF(K120,AP120,0)</f>
        <v>0</v>
      </c>
      <c r="AU120" s="21"/>
      <c r="AV120" s="147">
        <f>IF(Q120,AP120,0)</f>
        <v>28667</v>
      </c>
    </row>
    <row r="121" spans="1:48" ht="8.85" customHeight="1" x14ac:dyDescent="0.3">
      <c r="A121" s="10">
        <v>28</v>
      </c>
      <c r="B121" s="21"/>
      <c r="C121" s="10" t="s">
        <v>153</v>
      </c>
      <c r="D121" s="21"/>
      <c r="E121" s="138">
        <v>263009</v>
      </c>
      <c r="F121" s="21"/>
      <c r="G121" s="135">
        <f>(E121/$AP121)</f>
        <v>24.431862517417557</v>
      </c>
      <c r="H121" s="21"/>
      <c r="I121" s="135">
        <f>IF(G$219,G121/G$219*100,0)</f>
        <v>42.835633060075679</v>
      </c>
      <c r="J121" s="21"/>
      <c r="K121" s="138">
        <v>23000</v>
      </c>
      <c r="L121" s="21"/>
      <c r="M121" s="135">
        <f>(K121/$AP121)</f>
        <v>2.1365536460752437</v>
      </c>
      <c r="N121" s="21"/>
      <c r="O121" s="135">
        <f>IF(M$219,M121/M$219*100,0)</f>
        <v>110.55999416671611</v>
      </c>
      <c r="P121" s="21"/>
      <c r="Q121" s="138">
        <v>200059</v>
      </c>
      <c r="R121" s="21"/>
      <c r="S121" s="135">
        <f>(Q121/$AP121)</f>
        <v>18.5842080817464</v>
      </c>
      <c r="T121" s="21"/>
      <c r="U121" s="135">
        <f>IF(S$219,S121/S$219*100,0)</f>
        <v>53.507862793895498</v>
      </c>
      <c r="V121" s="21"/>
      <c r="W121" s="138">
        <f>(E121+K121+Q121)</f>
        <v>486068</v>
      </c>
      <c r="X121" s="21"/>
      <c r="Y121" s="21"/>
      <c r="Z121" s="138">
        <v>0</v>
      </c>
      <c r="AA121" s="21"/>
      <c r="AB121" s="143">
        <f>IF($W121,Z121/$W121*100,0)</f>
        <v>0</v>
      </c>
      <c r="AC121" s="21"/>
      <c r="AD121" s="138">
        <v>0</v>
      </c>
      <c r="AE121" s="21"/>
      <c r="AF121" s="143">
        <f>IF($W121,AD121/$W121*100,0)</f>
        <v>0</v>
      </c>
      <c r="AG121" s="21"/>
      <c r="AH121" s="138">
        <v>0</v>
      </c>
      <c r="AI121" s="21"/>
      <c r="AJ121" s="143">
        <f>IF($W121,AH121/$W121*100,0)</f>
        <v>0</v>
      </c>
      <c r="AK121" s="21"/>
      <c r="AL121" s="138">
        <v>25908</v>
      </c>
      <c r="AM121" s="21"/>
      <c r="AN121" s="10">
        <v>28</v>
      </c>
      <c r="AO121" s="21"/>
      <c r="AP121" s="147">
        <v>10765</v>
      </c>
      <c r="AQ121" s="21"/>
      <c r="AR121" s="147">
        <f>IF(E121,AP121,0)</f>
        <v>10765</v>
      </c>
      <c r="AS121" s="21"/>
      <c r="AT121" s="147">
        <f>IF(K121,AP121,0)</f>
        <v>10765</v>
      </c>
      <c r="AU121" s="21"/>
      <c r="AV121" s="147">
        <f>IF(Q121,AP121,0)</f>
        <v>10765</v>
      </c>
    </row>
    <row r="122" spans="1:48" ht="8.85" customHeight="1" x14ac:dyDescent="0.3">
      <c r="A122" s="10">
        <v>29</v>
      </c>
      <c r="B122" s="21"/>
      <c r="C122" s="10" t="s">
        <v>94</v>
      </c>
      <c r="D122" s="21"/>
      <c r="E122" s="138">
        <v>86603942</v>
      </c>
      <c r="F122" s="21"/>
      <c r="G122" s="135">
        <f>(E122/$AP122)</f>
        <v>75.733993395876624</v>
      </c>
      <c r="H122" s="21"/>
      <c r="I122" s="135">
        <f>IF(G$219,G122/G$219*100,0)</f>
        <v>132.78208114372069</v>
      </c>
      <c r="J122" s="21"/>
      <c r="K122" s="138">
        <v>5202188</v>
      </c>
      <c r="L122" s="21"/>
      <c r="M122" s="135">
        <f>(K122/$AP122)</f>
        <v>4.5492440937169878</v>
      </c>
      <c r="N122" s="21"/>
      <c r="O122" s="135">
        <f>IF(M$219,M122/M$219*100,0)</f>
        <v>235.40920743471227</v>
      </c>
      <c r="P122" s="21"/>
      <c r="Q122" s="138">
        <v>40020855</v>
      </c>
      <c r="R122" s="21"/>
      <c r="S122" s="135">
        <f>(Q122/$AP122)</f>
        <v>34.997704472474659</v>
      </c>
      <c r="T122" s="21"/>
      <c r="U122" s="135">
        <f>IF(S$219,S122/S$219*100,0)</f>
        <v>100.76578785478706</v>
      </c>
      <c r="V122" s="21"/>
      <c r="W122" s="138">
        <f>(E122+K122+Q122)</f>
        <v>131826985</v>
      </c>
      <c r="X122" s="21"/>
      <c r="Y122" s="21"/>
      <c r="Z122" s="138">
        <v>526606</v>
      </c>
      <c r="AA122" s="21"/>
      <c r="AB122" s="143">
        <f>IF($W122,Z122/$W122*100,0)</f>
        <v>0.39946752935296215</v>
      </c>
      <c r="AC122" s="21"/>
      <c r="AD122" s="138">
        <v>0</v>
      </c>
      <c r="AE122" s="21"/>
      <c r="AF122" s="143">
        <f>IF($W122,AD122/$W122*100,0)</f>
        <v>0</v>
      </c>
      <c r="AG122" s="21"/>
      <c r="AH122" s="138">
        <v>0</v>
      </c>
      <c r="AI122" s="21"/>
      <c r="AJ122" s="143">
        <f>IF($W122,AH122/$W122*100,0)</f>
        <v>0</v>
      </c>
      <c r="AK122" s="21"/>
      <c r="AL122" s="138">
        <v>47732711</v>
      </c>
      <c r="AM122" s="21"/>
      <c r="AN122" s="10">
        <v>29</v>
      </c>
      <c r="AO122" s="21"/>
      <c r="AP122" s="147">
        <v>1143528</v>
      </c>
      <c r="AQ122" s="21"/>
      <c r="AR122" s="147">
        <f>IF(E122,AP122,0)</f>
        <v>1143528</v>
      </c>
      <c r="AS122" s="21"/>
      <c r="AT122" s="147">
        <f>IF(K122,AP122,0)</f>
        <v>1143528</v>
      </c>
      <c r="AU122" s="21"/>
      <c r="AV122" s="147">
        <f>IF(Q122,AP122,0)</f>
        <v>1143528</v>
      </c>
    </row>
    <row r="123" spans="1:48" ht="8.85" customHeight="1" x14ac:dyDescent="0.3">
      <c r="A123" s="10">
        <v>30</v>
      </c>
      <c r="B123" s="21"/>
      <c r="C123" s="10" t="s">
        <v>154</v>
      </c>
      <c r="D123" s="21"/>
      <c r="E123" s="138">
        <v>4159572</v>
      </c>
      <c r="F123" s="21"/>
      <c r="G123" s="135">
        <f>(E123/$AP123)</f>
        <v>58.934145650325874</v>
      </c>
      <c r="H123" s="21"/>
      <c r="I123" s="135">
        <f>IF(G$219,G123/G$219*100,0)</f>
        <v>103.32742483249908</v>
      </c>
      <c r="J123" s="21"/>
      <c r="K123" s="138">
        <v>0</v>
      </c>
      <c r="L123" s="21"/>
      <c r="M123" s="135">
        <f>(K123/$AP123)</f>
        <v>0</v>
      </c>
      <c r="N123" s="21"/>
      <c r="O123" s="135">
        <f>IF(M$219,M123/M$219*100,0)</f>
        <v>0</v>
      </c>
      <c r="P123" s="21"/>
      <c r="Q123" s="138">
        <v>2583871</v>
      </c>
      <c r="R123" s="21"/>
      <c r="S123" s="135">
        <f>(Q123/$AP123)</f>
        <v>36.609110229526777</v>
      </c>
      <c r="T123" s="21"/>
      <c r="U123" s="135">
        <f>IF(S$219,S123/S$219*100,0)</f>
        <v>105.40536559597298</v>
      </c>
      <c r="V123" s="21"/>
      <c r="W123" s="138">
        <f>(E123+K123+Q123)</f>
        <v>6743443</v>
      </c>
      <c r="X123" s="21"/>
      <c r="Y123" s="21"/>
      <c r="Z123" s="138">
        <v>171465</v>
      </c>
      <c r="AA123" s="21"/>
      <c r="AB123" s="143">
        <f>IF($W123,Z123/$W123*100,0)</f>
        <v>2.5426922122719806</v>
      </c>
      <c r="AC123" s="21"/>
      <c r="AD123" s="138">
        <v>0</v>
      </c>
      <c r="AE123" s="21"/>
      <c r="AF123" s="143">
        <f>IF($W123,AD123/$W123*100,0)</f>
        <v>0</v>
      </c>
      <c r="AG123" s="21"/>
      <c r="AH123" s="138">
        <v>0</v>
      </c>
      <c r="AI123" s="21"/>
      <c r="AJ123" s="143">
        <f>IF($W123,AH123/$W123*100,0)</f>
        <v>0</v>
      </c>
      <c r="AK123" s="21"/>
      <c r="AL123" s="138">
        <v>381828</v>
      </c>
      <c r="AM123" s="21"/>
      <c r="AN123" s="10">
        <v>30</v>
      </c>
      <c r="AO123" s="21"/>
      <c r="AP123" s="147">
        <v>70580</v>
      </c>
      <c r="AQ123" s="21"/>
      <c r="AR123" s="147">
        <f>IF(E123,AP123,0)</f>
        <v>70580</v>
      </c>
      <c r="AS123" s="21"/>
      <c r="AT123" s="147">
        <f>IF(K123,AP123,0)</f>
        <v>0</v>
      </c>
      <c r="AU123" s="21"/>
      <c r="AV123" s="147">
        <f>IF(Q123,AP123,0)</f>
        <v>70580</v>
      </c>
    </row>
    <row r="124" spans="1:48" ht="8.85" customHeight="1" x14ac:dyDescent="0.3">
      <c r="A124" s="29"/>
      <c r="B124" s="21"/>
      <c r="D124" s="21"/>
      <c r="E124" s="27"/>
      <c r="F124" s="21"/>
      <c r="G124" s="21"/>
      <c r="H124" s="21"/>
      <c r="I124" s="21"/>
      <c r="J124" s="21"/>
      <c r="K124" s="27"/>
      <c r="L124" s="21"/>
      <c r="M124" s="21"/>
      <c r="N124" s="21"/>
      <c r="O124" s="21"/>
      <c r="P124" s="21"/>
      <c r="Q124" s="27"/>
      <c r="R124" s="21"/>
      <c r="S124" s="21"/>
      <c r="T124" s="21"/>
      <c r="U124" s="21"/>
      <c r="V124" s="21"/>
      <c r="X124" s="21"/>
      <c r="Y124" s="21"/>
      <c r="Z124" s="27"/>
      <c r="AA124" s="21"/>
      <c r="AB124" s="21"/>
      <c r="AC124" s="21"/>
      <c r="AD124" s="27"/>
      <c r="AE124" s="21"/>
      <c r="AF124" s="21"/>
      <c r="AG124" s="21"/>
      <c r="AH124" s="27"/>
      <c r="AI124" s="21"/>
      <c r="AJ124" s="21"/>
      <c r="AK124" s="21"/>
      <c r="AL124" s="27"/>
      <c r="AM124" s="21"/>
      <c r="AN124" s="29"/>
      <c r="AO124" s="21"/>
      <c r="AP124" s="21"/>
      <c r="AQ124" s="21"/>
      <c r="AR124" s="21"/>
      <c r="AS124" s="21"/>
      <c r="AT124" s="21"/>
      <c r="AU124" s="21"/>
      <c r="AV124" s="21"/>
    </row>
    <row r="125" spans="1:48" ht="8.85" customHeight="1" x14ac:dyDescent="0.3">
      <c r="A125" s="10">
        <v>31</v>
      </c>
      <c r="B125" s="21"/>
      <c r="C125" s="10" t="s">
        <v>155</v>
      </c>
      <c r="D125" s="21"/>
      <c r="E125" s="138">
        <v>123141</v>
      </c>
      <c r="F125" s="21"/>
      <c r="G125" s="135">
        <f>(E125/$AP125)</f>
        <v>7.9134374397532294</v>
      </c>
      <c r="H125" s="21"/>
      <c r="I125" s="135">
        <f>IF(G$219,G125/G$219*100,0)</f>
        <v>13.874386456271035</v>
      </c>
      <c r="J125" s="21"/>
      <c r="K125" s="138">
        <v>0</v>
      </c>
      <c r="L125" s="21"/>
      <c r="M125" s="135">
        <f>(K125/$AP125)</f>
        <v>0</v>
      </c>
      <c r="N125" s="21"/>
      <c r="O125" s="135">
        <f>IF(M$219,M125/M$219*100,0)</f>
        <v>0</v>
      </c>
      <c r="P125" s="21"/>
      <c r="Q125" s="138">
        <v>255054</v>
      </c>
      <c r="R125" s="21"/>
      <c r="S125" s="135">
        <f>(Q125/$AP125)</f>
        <v>16.390591864276075</v>
      </c>
      <c r="T125" s="21"/>
      <c r="U125" s="135">
        <f>IF(S$219,S125/S$219*100,0)</f>
        <v>47.191978088420541</v>
      </c>
      <c r="V125" s="21"/>
      <c r="W125" s="138">
        <f>(E125+K125+Q125)</f>
        <v>378195</v>
      </c>
      <c r="X125" s="21"/>
      <c r="Y125" s="21"/>
      <c r="Z125" s="138">
        <v>0</v>
      </c>
      <c r="AA125" s="21"/>
      <c r="AB125" s="143">
        <f>IF($W125,Z125/$W125*100,0)</f>
        <v>0</v>
      </c>
      <c r="AC125" s="21"/>
      <c r="AD125" s="138">
        <v>0</v>
      </c>
      <c r="AE125" s="21"/>
      <c r="AF125" s="143">
        <f>IF($W125,AD125/$W125*100,0)</f>
        <v>0</v>
      </c>
      <c r="AG125" s="21"/>
      <c r="AH125" s="138">
        <v>0</v>
      </c>
      <c r="AI125" s="21"/>
      <c r="AJ125" s="143">
        <f>IF($W125,AH125/$W125*100,0)</f>
        <v>0</v>
      </c>
      <c r="AK125" s="21"/>
      <c r="AL125" s="138">
        <v>31467</v>
      </c>
      <c r="AM125" s="21"/>
      <c r="AN125" s="10">
        <v>31</v>
      </c>
      <c r="AO125" s="21"/>
      <c r="AP125" s="147">
        <v>15561</v>
      </c>
      <c r="AQ125" s="21"/>
      <c r="AR125" s="147">
        <f>IF(E125,AP125,0)</f>
        <v>15561</v>
      </c>
      <c r="AS125" s="21"/>
      <c r="AT125" s="147">
        <f>IF(K125,AP125,0)</f>
        <v>0</v>
      </c>
      <c r="AU125" s="21"/>
      <c r="AV125" s="147">
        <f>IF(Q125,AP125,0)</f>
        <v>15561</v>
      </c>
    </row>
    <row r="126" spans="1:48" ht="8.85" customHeight="1" x14ac:dyDescent="0.3">
      <c r="A126" s="10">
        <v>32</v>
      </c>
      <c r="B126" s="21"/>
      <c r="C126" s="10" t="s">
        <v>156</v>
      </c>
      <c r="D126" s="21"/>
      <c r="E126" s="138">
        <v>477169</v>
      </c>
      <c r="F126" s="21"/>
      <c r="G126" s="135">
        <f>(E126/$AP126)</f>
        <v>17.648087876322212</v>
      </c>
      <c r="H126" s="21"/>
      <c r="I126" s="135">
        <f>IF(G$219,G126/G$219*100,0)</f>
        <v>30.941849641760921</v>
      </c>
      <c r="J126" s="21"/>
      <c r="K126" s="138">
        <v>10000</v>
      </c>
      <c r="L126" s="21"/>
      <c r="M126" s="135">
        <f>(K126/$AP126)</f>
        <v>0.36984984096456841</v>
      </c>
      <c r="N126" s="21"/>
      <c r="O126" s="135">
        <f>IF(M$219,M126/M$219*100,0)</f>
        <v>19.138576901505758</v>
      </c>
      <c r="P126" s="21"/>
      <c r="Q126" s="138">
        <v>440674</v>
      </c>
      <c r="R126" s="21"/>
      <c r="S126" s="135">
        <f>(Q126/$AP126)</f>
        <v>16.29832088172202</v>
      </c>
      <c r="T126" s="21"/>
      <c r="U126" s="135">
        <f>IF(S$219,S126/S$219*100,0)</f>
        <v>46.926310428402807</v>
      </c>
      <c r="V126" s="21"/>
      <c r="W126" s="138">
        <f>(E126+K126+Q126)</f>
        <v>927843</v>
      </c>
      <c r="X126" s="21"/>
      <c r="Y126" s="21"/>
      <c r="Z126" s="138">
        <v>93417</v>
      </c>
      <c r="AA126" s="21"/>
      <c r="AB126" s="143">
        <f>IF($W126,Z126/$W126*100,0)</f>
        <v>10.068190415835437</v>
      </c>
      <c r="AC126" s="21"/>
      <c r="AD126" s="138">
        <v>4500</v>
      </c>
      <c r="AE126" s="21"/>
      <c r="AF126" s="143">
        <f>IF($W126,AD126/$W126*100,0)</f>
        <v>0.48499584520225947</v>
      </c>
      <c r="AG126" s="21"/>
      <c r="AH126" s="138">
        <v>0</v>
      </c>
      <c r="AI126" s="21"/>
      <c r="AJ126" s="143">
        <f>IF($W126,AH126/$W126*100,0)</f>
        <v>0</v>
      </c>
      <c r="AK126" s="21"/>
      <c r="AL126" s="138">
        <v>82455</v>
      </c>
      <c r="AM126" s="21"/>
      <c r="AN126" s="10">
        <v>32</v>
      </c>
      <c r="AO126" s="21"/>
      <c r="AP126" s="147">
        <v>27038</v>
      </c>
      <c r="AQ126" s="21"/>
      <c r="AR126" s="147">
        <f>IF(E126,AP126,0)</f>
        <v>27038</v>
      </c>
      <c r="AS126" s="21"/>
      <c r="AT126" s="147">
        <f>IF(K126,AP126,0)</f>
        <v>27038</v>
      </c>
      <c r="AU126" s="21"/>
      <c r="AV126" s="147">
        <f>IF(Q126,AP126,0)</f>
        <v>27038</v>
      </c>
    </row>
    <row r="127" spans="1:48" ht="8.85" customHeight="1" x14ac:dyDescent="0.3">
      <c r="A127" s="10">
        <v>33</v>
      </c>
      <c r="B127" s="21"/>
      <c r="C127" s="10" t="s">
        <v>96</v>
      </c>
      <c r="D127" s="21"/>
      <c r="E127" s="138">
        <v>1471298</v>
      </c>
      <c r="F127" s="21"/>
      <c r="G127" s="135">
        <f>(E127/$AP127)</f>
        <v>26.375856010899572</v>
      </c>
      <c r="H127" s="21"/>
      <c r="I127" s="135">
        <f>IF(G$219,G127/G$219*100,0)</f>
        <v>46.243977057534124</v>
      </c>
      <c r="J127" s="21"/>
      <c r="K127" s="138">
        <v>0</v>
      </c>
      <c r="L127" s="21"/>
      <c r="M127" s="135">
        <f>(K127/$AP127)</f>
        <v>0</v>
      </c>
      <c r="N127" s="21"/>
      <c r="O127" s="135">
        <f>IF(M$219,M127/M$219*100,0)</f>
        <v>0</v>
      </c>
      <c r="P127" s="21"/>
      <c r="Q127" s="138">
        <v>965876</v>
      </c>
      <c r="R127" s="21"/>
      <c r="S127" s="135">
        <f>(Q127/$AP127)</f>
        <v>17.315191280341327</v>
      </c>
      <c r="T127" s="21"/>
      <c r="U127" s="135">
        <f>IF(S$219,S127/S$219*100,0)</f>
        <v>49.854095219078836</v>
      </c>
      <c r="V127" s="21"/>
      <c r="W127" s="138">
        <f>(E127+K127+Q127)</f>
        <v>2437174</v>
      </c>
      <c r="X127" s="21"/>
      <c r="Y127" s="21"/>
      <c r="Z127" s="138">
        <v>164929</v>
      </c>
      <c r="AA127" s="21"/>
      <c r="AB127" s="143">
        <f>IF($W127,Z127/$W127*100,0)</f>
        <v>6.7672230214174292</v>
      </c>
      <c r="AC127" s="21"/>
      <c r="AD127" s="138">
        <v>0</v>
      </c>
      <c r="AE127" s="21"/>
      <c r="AF127" s="143">
        <f>IF($W127,AD127/$W127*100,0)</f>
        <v>0</v>
      </c>
      <c r="AG127" s="21"/>
      <c r="AH127" s="138">
        <v>0</v>
      </c>
      <c r="AI127" s="21"/>
      <c r="AJ127" s="143">
        <f>IF($W127,AH127/$W127*100,0)</f>
        <v>0</v>
      </c>
      <c r="AK127" s="21"/>
      <c r="AL127" s="138">
        <v>177919</v>
      </c>
      <c r="AM127" s="21"/>
      <c r="AN127" s="10">
        <v>33</v>
      </c>
      <c r="AO127" s="21"/>
      <c r="AP127" s="147">
        <v>55782</v>
      </c>
      <c r="AQ127" s="21"/>
      <c r="AR127" s="147">
        <f>IF(E127,AP127,0)</f>
        <v>55782</v>
      </c>
      <c r="AS127" s="21"/>
      <c r="AT127" s="147">
        <f>IF(K127,AP127,0)</f>
        <v>0</v>
      </c>
      <c r="AU127" s="21"/>
      <c r="AV127" s="147">
        <f>IF(Q127,AP127,0)</f>
        <v>55782</v>
      </c>
    </row>
    <row r="128" spans="1:48" ht="8.85" customHeight="1" x14ac:dyDescent="0.3">
      <c r="A128" s="10">
        <v>34</v>
      </c>
      <c r="B128" s="21"/>
      <c r="C128" s="10" t="s">
        <v>157</v>
      </c>
      <c r="D128" s="21"/>
      <c r="E128" s="138">
        <v>6407353</v>
      </c>
      <c r="F128" s="21"/>
      <c r="G128" s="135">
        <f>(E128/$AP128)</f>
        <v>72.130507711358774</v>
      </c>
      <c r="H128" s="21"/>
      <c r="I128" s="135">
        <f>IF(G$219,G128/G$219*100,0)</f>
        <v>126.46420053149964</v>
      </c>
      <c r="J128" s="21"/>
      <c r="K128" s="138">
        <v>0</v>
      </c>
      <c r="L128" s="21"/>
      <c r="M128" s="135">
        <f>(K128/$AP128)</f>
        <v>0</v>
      </c>
      <c r="N128" s="21"/>
      <c r="O128" s="135">
        <f>IF(M$219,M128/M$219*100,0)</f>
        <v>0</v>
      </c>
      <c r="P128" s="21"/>
      <c r="Q128" s="138">
        <v>1218200</v>
      </c>
      <c r="R128" s="21"/>
      <c r="S128" s="135">
        <f>(Q128/$AP128)</f>
        <v>13.713835415963075</v>
      </c>
      <c r="T128" s="21"/>
      <c r="U128" s="135">
        <f>IF(S$219,S128/S$219*100,0)</f>
        <v>39.485030547853206</v>
      </c>
      <c r="V128" s="21"/>
      <c r="W128" s="138">
        <f>(E128+K128+Q128)</f>
        <v>7625553</v>
      </c>
      <c r="X128" s="21"/>
      <c r="Y128" s="21"/>
      <c r="Z128" s="138">
        <v>190846</v>
      </c>
      <c r="AA128" s="21"/>
      <c r="AB128" s="143">
        <f>IF($W128,Z128/$W128*100,0)</f>
        <v>2.5027168521417398</v>
      </c>
      <c r="AC128" s="21"/>
      <c r="AD128" s="138">
        <v>0</v>
      </c>
      <c r="AE128" s="21"/>
      <c r="AF128" s="143">
        <f>IF($W128,AD128/$W128*100,0)</f>
        <v>0</v>
      </c>
      <c r="AG128" s="21"/>
      <c r="AH128" s="138">
        <v>0</v>
      </c>
      <c r="AI128" s="21"/>
      <c r="AJ128" s="143">
        <f>IF($W128,AH128/$W128*100,0)</f>
        <v>0</v>
      </c>
      <c r="AK128" s="21"/>
      <c r="AL128" s="138">
        <v>1923665</v>
      </c>
      <c r="AM128" s="21"/>
      <c r="AN128" s="10">
        <v>34</v>
      </c>
      <c r="AO128" s="21"/>
      <c r="AP128" s="147">
        <v>88830</v>
      </c>
      <c r="AQ128" s="21"/>
      <c r="AR128" s="147">
        <f>IF(E128,AP128,0)</f>
        <v>88830</v>
      </c>
      <c r="AS128" s="21"/>
      <c r="AT128" s="147">
        <f>IF(K128,AP128,0)</f>
        <v>0</v>
      </c>
      <c r="AU128" s="21"/>
      <c r="AV128" s="147">
        <f>IF(Q128,AP128,0)</f>
        <v>88830</v>
      </c>
    </row>
    <row r="129" spans="1:48" ht="8.85" customHeight="1" x14ac:dyDescent="0.3">
      <c r="A129" s="10">
        <v>35</v>
      </c>
      <c r="B129" s="21"/>
      <c r="C129" s="10" t="s">
        <v>158</v>
      </c>
      <c r="D129" s="21"/>
      <c r="E129" s="138">
        <v>531282</v>
      </c>
      <c r="F129" s="21"/>
      <c r="G129" s="135">
        <f>(E129/$AP129)</f>
        <v>31.705078474667303</v>
      </c>
      <c r="H129" s="21"/>
      <c r="I129" s="135">
        <f>IF(G$219,G129/G$219*100,0)</f>
        <v>55.587538883437695</v>
      </c>
      <c r="J129" s="21"/>
      <c r="K129" s="138">
        <v>0</v>
      </c>
      <c r="L129" s="21"/>
      <c r="M129" s="135">
        <f>(K129/$AP129)</f>
        <v>0</v>
      </c>
      <c r="N129" s="21"/>
      <c r="O129" s="135">
        <f>IF(M$219,M129/M$219*100,0)</f>
        <v>0</v>
      </c>
      <c r="P129" s="21"/>
      <c r="Q129" s="138">
        <v>29250</v>
      </c>
      <c r="R129" s="21"/>
      <c r="S129" s="135">
        <f>(Q129/$AP129)</f>
        <v>1.7455391776570985</v>
      </c>
      <c r="T129" s="21"/>
      <c r="U129" s="135">
        <f>IF(S$219,S129/S$219*100,0)</f>
        <v>5.0257762078753156</v>
      </c>
      <c r="V129" s="21"/>
      <c r="W129" s="138">
        <f>(E129+K129+Q129)</f>
        <v>560532</v>
      </c>
      <c r="X129" s="21"/>
      <c r="Y129" s="21"/>
      <c r="Z129" s="138">
        <v>0</v>
      </c>
      <c r="AA129" s="21"/>
      <c r="AB129" s="143">
        <f>IF($W129,Z129/$W129*100,0)</f>
        <v>0</v>
      </c>
      <c r="AC129" s="21"/>
      <c r="AD129" s="138">
        <v>0</v>
      </c>
      <c r="AE129" s="21"/>
      <c r="AF129" s="143">
        <f>IF($W129,AD129/$W129*100,0)</f>
        <v>0</v>
      </c>
      <c r="AG129" s="21"/>
      <c r="AH129" s="138">
        <v>0</v>
      </c>
      <c r="AI129" s="21"/>
      <c r="AJ129" s="143">
        <f>IF($W129,AH129/$W129*100,0)</f>
        <v>0</v>
      </c>
      <c r="AK129" s="21"/>
      <c r="AL129" s="138">
        <v>339311</v>
      </c>
      <c r="AM129" s="21"/>
      <c r="AN129" s="10">
        <v>35</v>
      </c>
      <c r="AO129" s="21"/>
      <c r="AP129" s="147">
        <v>16757</v>
      </c>
      <c r="AQ129" s="21"/>
      <c r="AR129" s="147">
        <f>IF(E129,AP129,0)</f>
        <v>16757</v>
      </c>
      <c r="AS129" s="21"/>
      <c r="AT129" s="147">
        <f>IF(K129,AP129,0)</f>
        <v>0</v>
      </c>
      <c r="AU129" s="21"/>
      <c r="AV129" s="147">
        <f>IF(Q129,AP129,0)</f>
        <v>16757</v>
      </c>
    </row>
    <row r="130" spans="1:48"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row>
    <row r="131" spans="1:48" ht="8.85" customHeight="1" x14ac:dyDescent="0.3">
      <c r="A131" s="10">
        <v>36</v>
      </c>
      <c r="B131" s="21"/>
      <c r="C131" s="10" t="s">
        <v>159</v>
      </c>
      <c r="D131" s="21"/>
      <c r="E131" s="138">
        <v>1233704</v>
      </c>
      <c r="F131" s="21"/>
      <c r="G131" s="135">
        <f>(E131/$AP131)</f>
        <v>33.262442706929093</v>
      </c>
      <c r="H131" s="21"/>
      <c r="I131" s="135">
        <f>IF(G$219,G131/G$219*100,0)</f>
        <v>58.31801768940241</v>
      </c>
      <c r="J131" s="21"/>
      <c r="K131" s="138">
        <v>68732</v>
      </c>
      <c r="L131" s="21"/>
      <c r="M131" s="135">
        <f>(K131/$AP131)</f>
        <v>1.8531140469129146</v>
      </c>
      <c r="N131" s="21"/>
      <c r="O131" s="135">
        <f>IF(M$219,M131/M$219*100,0)</f>
        <v>95.892878043716664</v>
      </c>
      <c r="P131" s="21"/>
      <c r="Q131" s="138">
        <v>1162571</v>
      </c>
      <c r="R131" s="21"/>
      <c r="S131" s="135">
        <f>(Q131/$AP131)</f>
        <v>31.344594230250742</v>
      </c>
      <c r="T131" s="21"/>
      <c r="U131" s="135">
        <f>IF(S$219,S131/S$219*100,0)</f>
        <v>90.247711391583636</v>
      </c>
      <c r="V131" s="21"/>
      <c r="W131" s="138">
        <f>(E131+K131+Q131)</f>
        <v>2465007</v>
      </c>
      <c r="X131" s="21"/>
      <c r="Y131" s="21"/>
      <c r="Z131" s="138">
        <v>158589</v>
      </c>
      <c r="AA131" s="21"/>
      <c r="AB131" s="143">
        <f>IF($W131,Z131/$W131*100,0)</f>
        <v>6.4336125617493174</v>
      </c>
      <c r="AC131" s="21"/>
      <c r="AD131" s="138">
        <v>0</v>
      </c>
      <c r="AE131" s="21"/>
      <c r="AF131" s="143">
        <f>IF($W131,AD131/$W131*100,0)</f>
        <v>0</v>
      </c>
      <c r="AG131" s="21"/>
      <c r="AH131" s="138">
        <v>38262</v>
      </c>
      <c r="AI131" s="21"/>
      <c r="AJ131" s="143">
        <f>IF($W131,AH131/$W131*100,0)</f>
        <v>1.5522065454580858</v>
      </c>
      <c r="AK131" s="21"/>
      <c r="AL131" s="138">
        <v>197991</v>
      </c>
      <c r="AM131" s="21"/>
      <c r="AN131" s="10">
        <v>36</v>
      </c>
      <c r="AO131" s="21"/>
      <c r="AP131" s="147">
        <v>37090</v>
      </c>
      <c r="AQ131" s="21"/>
      <c r="AR131" s="147">
        <f>IF(E131,AP131,0)</f>
        <v>37090</v>
      </c>
      <c r="AS131" s="21"/>
      <c r="AT131" s="147">
        <f>IF(K131,AP131,0)</f>
        <v>37090</v>
      </c>
      <c r="AU131" s="21"/>
      <c r="AV131" s="147">
        <f>IF(Q131,AP131,0)</f>
        <v>37090</v>
      </c>
    </row>
    <row r="132" spans="1:48" ht="8.85" customHeight="1" x14ac:dyDescent="0.3">
      <c r="A132" s="10">
        <v>37</v>
      </c>
      <c r="B132" s="21"/>
      <c r="C132" s="10" t="s">
        <v>160</v>
      </c>
      <c r="D132" s="21"/>
      <c r="E132" s="138">
        <v>653812</v>
      </c>
      <c r="F132" s="21"/>
      <c r="G132" s="135">
        <f>(E132/$AP132)</f>
        <v>27.854976141785958</v>
      </c>
      <c r="H132" s="21"/>
      <c r="I132" s="135">
        <f>IF(G$219,G132/G$219*100,0)</f>
        <v>48.837272887242214</v>
      </c>
      <c r="J132" s="21"/>
      <c r="K132" s="138">
        <v>0</v>
      </c>
      <c r="L132" s="21"/>
      <c r="M132" s="135">
        <f>(K132/$AP132)</f>
        <v>0</v>
      </c>
      <c r="N132" s="21"/>
      <c r="O132" s="135">
        <f>IF(M$219,M132/M$219*100,0)</f>
        <v>0</v>
      </c>
      <c r="P132" s="21"/>
      <c r="Q132" s="138">
        <v>512689</v>
      </c>
      <c r="R132" s="21"/>
      <c r="S132" s="135">
        <f>(Q132/$AP132)</f>
        <v>21.84257839127471</v>
      </c>
      <c r="T132" s="21"/>
      <c r="U132" s="135">
        <f>IF(S$219,S132/S$219*100,0)</f>
        <v>62.889399563556971</v>
      </c>
      <c r="V132" s="21"/>
      <c r="W132" s="138">
        <f>(E132+K132+Q132)</f>
        <v>1166501</v>
      </c>
      <c r="X132" s="21"/>
      <c r="Y132" s="21"/>
      <c r="Z132" s="138">
        <v>56854</v>
      </c>
      <c r="AA132" s="21"/>
      <c r="AB132" s="143">
        <f>IF($W132,Z132/$W132*100,0)</f>
        <v>4.8738920926771598</v>
      </c>
      <c r="AC132" s="21"/>
      <c r="AD132" s="138">
        <v>0</v>
      </c>
      <c r="AE132" s="21"/>
      <c r="AF132" s="143">
        <f>IF($W132,AD132/$W132*100,0)</f>
        <v>0</v>
      </c>
      <c r="AG132" s="21"/>
      <c r="AH132" s="138">
        <v>0</v>
      </c>
      <c r="AI132" s="21"/>
      <c r="AJ132" s="143">
        <f>IF($W132,AH132/$W132*100,0)</f>
        <v>0</v>
      </c>
      <c r="AK132" s="21"/>
      <c r="AL132" s="138">
        <v>78233</v>
      </c>
      <c r="AM132" s="21"/>
      <c r="AN132" s="10">
        <v>37</v>
      </c>
      <c r="AO132" s="21"/>
      <c r="AP132" s="147">
        <v>23472</v>
      </c>
      <c r="AQ132" s="21"/>
      <c r="AR132" s="147">
        <f>IF(E132,AP132,0)</f>
        <v>23472</v>
      </c>
      <c r="AS132" s="21"/>
      <c r="AT132" s="147">
        <f>IF(K132,AP132,0)</f>
        <v>0</v>
      </c>
      <c r="AU132" s="21"/>
      <c r="AV132" s="147">
        <f>IF(Q132,AP132,0)</f>
        <v>23472</v>
      </c>
    </row>
    <row r="133" spans="1:48" ht="8.85" customHeight="1" x14ac:dyDescent="0.3">
      <c r="A133" s="10">
        <v>38</v>
      </c>
      <c r="B133" s="21"/>
      <c r="C133" s="10" t="s">
        <v>161</v>
      </c>
      <c r="D133" s="21"/>
      <c r="E133" s="138">
        <v>360742</v>
      </c>
      <c r="F133" s="21"/>
      <c r="G133" s="135">
        <f>(E133/$AP133)</f>
        <v>23.356555519585626</v>
      </c>
      <c r="H133" s="21"/>
      <c r="I133" s="135">
        <f>IF(G$219,G133/G$219*100,0)</f>
        <v>40.950330375795147</v>
      </c>
      <c r="J133" s="21"/>
      <c r="K133" s="138">
        <v>0</v>
      </c>
      <c r="L133" s="21"/>
      <c r="M133" s="135">
        <f>(K133/$AP133)</f>
        <v>0</v>
      </c>
      <c r="N133" s="21"/>
      <c r="O133" s="135">
        <f>IF(M$219,M133/M$219*100,0)</f>
        <v>0</v>
      </c>
      <c r="P133" s="21"/>
      <c r="Q133" s="138">
        <v>419664</v>
      </c>
      <c r="R133" s="21"/>
      <c r="S133" s="135">
        <f>(Q133/$AP133)</f>
        <v>27.171511816121722</v>
      </c>
      <c r="T133" s="21"/>
      <c r="U133" s="135">
        <f>IF(S$219,S133/S$219*100,0)</f>
        <v>78.232525150629186</v>
      </c>
      <c r="V133" s="21"/>
      <c r="W133" s="138">
        <f>(E133+K133+Q133)</f>
        <v>780406</v>
      </c>
      <c r="X133" s="21"/>
      <c r="Y133" s="21"/>
      <c r="Z133" s="138">
        <v>86609</v>
      </c>
      <c r="AA133" s="21"/>
      <c r="AB133" s="143">
        <f>IF($W133,Z133/$W133*100,0)</f>
        <v>11.097941327975439</v>
      </c>
      <c r="AC133" s="21"/>
      <c r="AD133" s="138">
        <v>1500</v>
      </c>
      <c r="AE133" s="21"/>
      <c r="AF133" s="143">
        <f>IF($W133,AD133/$W133*100,0)</f>
        <v>0.19220764576387162</v>
      </c>
      <c r="AG133" s="21"/>
      <c r="AH133" s="138">
        <v>0</v>
      </c>
      <c r="AI133" s="21"/>
      <c r="AJ133" s="143">
        <f>IF($W133,AH133/$W133*100,0)</f>
        <v>0</v>
      </c>
      <c r="AK133" s="21"/>
      <c r="AL133" s="138">
        <v>35778</v>
      </c>
      <c r="AM133" s="21"/>
      <c r="AN133" s="10">
        <v>38</v>
      </c>
      <c r="AO133" s="21"/>
      <c r="AP133" s="147">
        <v>15445</v>
      </c>
      <c r="AQ133" s="21"/>
      <c r="AR133" s="147">
        <f>IF(E133,AP133,0)</f>
        <v>15445</v>
      </c>
      <c r="AS133" s="21"/>
      <c r="AT133" s="147">
        <f>IF(K133,AP133,0)</f>
        <v>0</v>
      </c>
      <c r="AU133" s="21"/>
      <c r="AV133" s="147">
        <f>IF(Q133,AP133,0)</f>
        <v>15445</v>
      </c>
    </row>
    <row r="134" spans="1:48" ht="8.85" customHeight="1" x14ac:dyDescent="0.3">
      <c r="A134" s="10">
        <v>39</v>
      </c>
      <c r="B134" s="21"/>
      <c r="C134" s="10" t="s">
        <v>162</v>
      </c>
      <c r="D134" s="21"/>
      <c r="E134" s="138">
        <v>183117</v>
      </c>
      <c r="F134" s="21"/>
      <c r="G134" s="135">
        <f>(E134/$AP134)</f>
        <v>9.1116584564860421</v>
      </c>
      <c r="H134" s="21"/>
      <c r="I134" s="135">
        <f>IF(G$219,G134/G$219*100,0)</f>
        <v>15.975190509218152</v>
      </c>
      <c r="J134" s="21"/>
      <c r="K134" s="138">
        <v>0</v>
      </c>
      <c r="L134" s="21"/>
      <c r="M134" s="135">
        <f>(K134/$AP134)</f>
        <v>0</v>
      </c>
      <c r="N134" s="21"/>
      <c r="O134" s="135">
        <f>IF(M$219,M134/M$219*100,0)</f>
        <v>0</v>
      </c>
      <c r="P134" s="21"/>
      <c r="Q134" s="138">
        <v>463557</v>
      </c>
      <c r="R134" s="21"/>
      <c r="S134" s="135">
        <f>(Q134/$AP134)</f>
        <v>23.06597999701448</v>
      </c>
      <c r="T134" s="21"/>
      <c r="U134" s="135">
        <f>IF(S$219,S134/S$219*100,0)</f>
        <v>66.411831349394106</v>
      </c>
      <c r="V134" s="21"/>
      <c r="W134" s="138">
        <f>(E134+K134+Q134)</f>
        <v>646674</v>
      </c>
      <c r="X134" s="21"/>
      <c r="Y134" s="21"/>
      <c r="Z134" s="138">
        <v>35215</v>
      </c>
      <c r="AA134" s="21"/>
      <c r="AB134" s="143">
        <f>IF($W134,Z134/$W134*100,0)</f>
        <v>5.4455568029640906</v>
      </c>
      <c r="AC134" s="21"/>
      <c r="AD134" s="138">
        <v>0</v>
      </c>
      <c r="AE134" s="21"/>
      <c r="AF134" s="143">
        <f>IF($W134,AD134/$W134*100,0)</f>
        <v>0</v>
      </c>
      <c r="AG134" s="21"/>
      <c r="AH134" s="138">
        <v>0</v>
      </c>
      <c r="AI134" s="21"/>
      <c r="AJ134" s="143">
        <f>IF($W134,AH134/$W134*100,0)</f>
        <v>0</v>
      </c>
      <c r="AK134" s="21"/>
      <c r="AL134" s="138">
        <v>44186</v>
      </c>
      <c r="AM134" s="21"/>
      <c r="AN134" s="10">
        <v>39</v>
      </c>
      <c r="AO134" s="21"/>
      <c r="AP134" s="147">
        <v>20097</v>
      </c>
      <c r="AQ134" s="21"/>
      <c r="AR134" s="147">
        <f>IF(E134,AP134,0)</f>
        <v>20097</v>
      </c>
      <c r="AS134" s="21"/>
      <c r="AT134" s="147">
        <f>IF(K134,AP134,0)</f>
        <v>0</v>
      </c>
      <c r="AU134" s="21"/>
      <c r="AV134" s="147">
        <f>IF(Q134,AP134,0)</f>
        <v>20097</v>
      </c>
    </row>
    <row r="135" spans="1:48" ht="8.85" customHeight="1" x14ac:dyDescent="0.3">
      <c r="A135" s="10">
        <v>40</v>
      </c>
      <c r="B135" s="21"/>
      <c r="C135" s="10" t="s">
        <v>163</v>
      </c>
      <c r="D135" s="21"/>
      <c r="E135" s="145">
        <v>203263</v>
      </c>
      <c r="F135" s="21"/>
      <c r="G135" s="135">
        <f>(E135/$AP135)</f>
        <v>17.817584151472651</v>
      </c>
      <c r="H135" s="21"/>
      <c r="I135" s="135">
        <f>IF(G$219,G135/G$219*100,0)</f>
        <v>31.239022247501392</v>
      </c>
      <c r="J135" s="21"/>
      <c r="K135" s="145">
        <v>10000</v>
      </c>
      <c r="L135" s="21"/>
      <c r="M135" s="135">
        <f>(K135/$AP135)</f>
        <v>0.87657784011220197</v>
      </c>
      <c r="N135" s="21"/>
      <c r="O135" s="135">
        <f>IF(M$219,M135/M$219*100,0)</f>
        <v>45.360172007618573</v>
      </c>
      <c r="P135" s="21"/>
      <c r="Q135" s="145">
        <v>177967</v>
      </c>
      <c r="R135" s="21"/>
      <c r="S135" s="135">
        <f>(Q135/$AP135)</f>
        <v>15.600192847124825</v>
      </c>
      <c r="T135" s="21"/>
      <c r="U135" s="135">
        <f>IF(S$219,S135/S$219*100,0)</f>
        <v>44.916252269159017</v>
      </c>
      <c r="V135" s="21"/>
      <c r="W135" s="138">
        <f>(E135+K135+Q135)</f>
        <v>391230</v>
      </c>
      <c r="X135" s="21"/>
      <c r="Y135" s="21"/>
      <c r="Z135" s="145">
        <v>44292</v>
      </c>
      <c r="AA135" s="21"/>
      <c r="AB135" s="143">
        <f>IF($W135,Z135/$W135*100,0)</f>
        <v>11.321217698029292</v>
      </c>
      <c r="AC135" s="21"/>
      <c r="AD135" s="145">
        <v>0</v>
      </c>
      <c r="AE135" s="21"/>
      <c r="AF135" s="143">
        <f>IF($W135,AD135/$W135*100,0)</f>
        <v>0</v>
      </c>
      <c r="AG135" s="21"/>
      <c r="AH135" s="145">
        <v>0</v>
      </c>
      <c r="AI135" s="21"/>
      <c r="AJ135" s="143">
        <f>IF($W135,AH135/$W135*100,0)</f>
        <v>0</v>
      </c>
      <c r="AK135" s="21"/>
      <c r="AL135" s="145">
        <v>4042</v>
      </c>
      <c r="AM135" s="21"/>
      <c r="AN135" s="10">
        <v>40</v>
      </c>
      <c r="AO135" s="21"/>
      <c r="AP135" s="152">
        <v>11408</v>
      </c>
      <c r="AQ135" s="21"/>
      <c r="AR135" s="152">
        <f>IF(E135,AP135,0)</f>
        <v>11408</v>
      </c>
      <c r="AS135" s="21"/>
      <c r="AT135" s="152">
        <f>IF(K135,AP135,0)</f>
        <v>11408</v>
      </c>
      <c r="AU135" s="21"/>
      <c r="AV135" s="152">
        <f>IF(Q135,AP135,0)</f>
        <v>11408</v>
      </c>
    </row>
    <row r="136" spans="1:48"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131"/>
      <c r="X136" s="21"/>
      <c r="Y136" s="21"/>
      <c r="Z136" s="21"/>
      <c r="AA136" s="21"/>
      <c r="AB136" s="21"/>
      <c r="AC136" s="21"/>
      <c r="AD136" s="21"/>
      <c r="AE136" s="21"/>
      <c r="AF136" s="21"/>
      <c r="AG136" s="21"/>
      <c r="AH136" s="21"/>
      <c r="AI136" s="21"/>
      <c r="AJ136" s="21"/>
      <c r="AK136" s="21"/>
      <c r="AL136" s="21"/>
      <c r="AM136" s="21"/>
      <c r="AN136" s="29"/>
      <c r="AO136" s="21"/>
      <c r="AP136" s="21"/>
      <c r="AQ136" s="21"/>
      <c r="AR136" s="21"/>
      <c r="AS136" s="21"/>
      <c r="AT136" s="21"/>
      <c r="AU136" s="21"/>
      <c r="AV136" s="21"/>
    </row>
    <row r="137" spans="1:48" ht="8.85" customHeight="1" x14ac:dyDescent="0.3">
      <c r="A137" s="10">
        <v>41</v>
      </c>
      <c r="B137" s="21"/>
      <c r="C137" s="10" t="s">
        <v>164</v>
      </c>
      <c r="D137" s="21"/>
      <c r="E137" s="138">
        <v>225297</v>
      </c>
      <c r="F137" s="21"/>
      <c r="G137" s="135">
        <f>(E137/$AP137)</f>
        <v>6.5628768679542082</v>
      </c>
      <c r="H137" s="21"/>
      <c r="I137" s="135">
        <f>IF(G$219,G137/G$219*100,0)</f>
        <v>11.506490147189158</v>
      </c>
      <c r="J137" s="21"/>
      <c r="K137" s="138">
        <v>15000</v>
      </c>
      <c r="L137" s="21"/>
      <c r="M137" s="135">
        <f>(K137/$AP137)</f>
        <v>0.43694835270471033</v>
      </c>
      <c r="N137" s="21"/>
      <c r="O137" s="135">
        <f>IF(M$219,M137/M$219*100,0)</f>
        <v>22.610715820279324</v>
      </c>
      <c r="P137" s="21"/>
      <c r="Q137" s="138">
        <v>330806</v>
      </c>
      <c r="R137" s="21"/>
      <c r="S137" s="135">
        <f>(Q137/$AP137)</f>
        <v>9.636342450988959</v>
      </c>
      <c r="T137" s="21"/>
      <c r="U137" s="135">
        <f>IF(S$219,S137/S$219*100,0)</f>
        <v>27.745066533610075</v>
      </c>
      <c r="V137" s="21"/>
      <c r="W137" s="138">
        <f>(E137+K137+Q137)</f>
        <v>571103</v>
      </c>
      <c r="X137" s="21"/>
      <c r="Y137" s="21"/>
      <c r="Z137" s="138">
        <v>90797</v>
      </c>
      <c r="AA137" s="21"/>
      <c r="AB137" s="143">
        <f>IF($W137,Z137/$W137*100,0)</f>
        <v>15.898533189284594</v>
      </c>
      <c r="AC137" s="21"/>
      <c r="AD137" s="138">
        <v>0</v>
      </c>
      <c r="AE137" s="21"/>
      <c r="AF137" s="143">
        <f>IF($W137,AD137/$W137*100,0)</f>
        <v>0</v>
      </c>
      <c r="AG137" s="21"/>
      <c r="AH137" s="138">
        <v>0</v>
      </c>
      <c r="AI137" s="21"/>
      <c r="AJ137" s="143">
        <f>IF($W137,AH137/$W137*100,0)</f>
        <v>0</v>
      </c>
      <c r="AK137" s="21"/>
      <c r="AL137" s="138">
        <v>18811</v>
      </c>
      <c r="AM137" s="21"/>
      <c r="AN137" s="10">
        <v>41</v>
      </c>
      <c r="AO137" s="21"/>
      <c r="AP137" s="147">
        <v>34329</v>
      </c>
      <c r="AQ137" s="21"/>
      <c r="AR137" s="147">
        <f t="shared" ref="AR137:AR147" si="0">IF(E137,AP137,0)</f>
        <v>34329</v>
      </c>
      <c r="AS137" s="21"/>
      <c r="AT137" s="147">
        <f t="shared" ref="AT137:AT147" si="1">IF(K137,AP137,0)</f>
        <v>34329</v>
      </c>
      <c r="AU137" s="21"/>
      <c r="AV137" s="147">
        <f t="shared" ref="AV137:AV147" si="2">IF(Q137,AP137,0)</f>
        <v>34329</v>
      </c>
    </row>
    <row r="138" spans="1:48" ht="8.85" customHeight="1" x14ac:dyDescent="0.3">
      <c r="A138" s="10">
        <v>42</v>
      </c>
      <c r="B138" s="21"/>
      <c r="C138" s="10" t="s">
        <v>165</v>
      </c>
      <c r="D138" s="21"/>
      <c r="E138" s="138">
        <v>3558882</v>
      </c>
      <c r="F138" s="21"/>
      <c r="G138" s="135">
        <f>(E138/$AP138)</f>
        <v>32.974594173893706</v>
      </c>
      <c r="H138" s="21"/>
      <c r="I138" s="135">
        <f>IF(G$219,G138/G$219*100,0)</f>
        <v>57.813341710270869</v>
      </c>
      <c r="J138" s="21"/>
      <c r="K138" s="138">
        <v>0</v>
      </c>
      <c r="L138" s="21"/>
      <c r="M138" s="135">
        <f>(K138/$AP138)</f>
        <v>0</v>
      </c>
      <c r="N138" s="21"/>
      <c r="O138" s="135">
        <f>IF(M$219,M138/M$219*100,0)</f>
        <v>0</v>
      </c>
      <c r="P138" s="21"/>
      <c r="Q138" s="138">
        <v>3202464</v>
      </c>
      <c r="R138" s="21"/>
      <c r="S138" s="135">
        <f>(Q138/$AP138)</f>
        <v>29.67222592839671</v>
      </c>
      <c r="T138" s="21"/>
      <c r="U138" s="135">
        <f>IF(S$219,S138/S$219*100,0)</f>
        <v>85.432609599629501</v>
      </c>
      <c r="V138" s="21"/>
      <c r="W138" s="138">
        <f>(E138+K138+Q138)</f>
        <v>6761346</v>
      </c>
      <c r="X138" s="21"/>
      <c r="Y138" s="21"/>
      <c r="Z138" s="138">
        <v>349563</v>
      </c>
      <c r="AA138" s="21"/>
      <c r="AB138" s="143">
        <f>IF($W138,Z138/$W138*100,0)</f>
        <v>5.1700208804578267</v>
      </c>
      <c r="AC138" s="21"/>
      <c r="AD138" s="138">
        <v>0</v>
      </c>
      <c r="AE138" s="21"/>
      <c r="AF138" s="143">
        <f>IF($W138,AD138/$W138*100,0)</f>
        <v>0</v>
      </c>
      <c r="AG138" s="21"/>
      <c r="AH138" s="138">
        <v>0</v>
      </c>
      <c r="AI138" s="21"/>
      <c r="AJ138" s="143">
        <f>IF($W138,AH138/$W138*100,0)</f>
        <v>0</v>
      </c>
      <c r="AK138" s="21"/>
      <c r="AL138" s="138">
        <v>525628</v>
      </c>
      <c r="AM138" s="21"/>
      <c r="AN138" s="10">
        <v>42</v>
      </c>
      <c r="AO138" s="21"/>
      <c r="AP138" s="147">
        <v>107928</v>
      </c>
      <c r="AQ138" s="21"/>
      <c r="AR138" s="147">
        <f t="shared" si="0"/>
        <v>107928</v>
      </c>
      <c r="AS138" s="21"/>
      <c r="AT138" s="147">
        <f t="shared" si="1"/>
        <v>0</v>
      </c>
      <c r="AU138" s="21"/>
      <c r="AV138" s="147">
        <f t="shared" si="2"/>
        <v>107928</v>
      </c>
    </row>
    <row r="139" spans="1:48" ht="8.85" customHeight="1" x14ac:dyDescent="0.3">
      <c r="A139" s="10">
        <v>43</v>
      </c>
      <c r="B139" s="21"/>
      <c r="C139" s="10" t="s">
        <v>166</v>
      </c>
      <c r="D139" s="21"/>
      <c r="E139" s="138">
        <v>19833028</v>
      </c>
      <c r="F139" s="21"/>
      <c r="G139" s="135">
        <f>(E139/$AP139)</f>
        <v>60.282943109249572</v>
      </c>
      <c r="H139" s="21"/>
      <c r="I139" s="135">
        <f>IF(G$219,G139/G$219*100,0)</f>
        <v>105.69222993000767</v>
      </c>
      <c r="J139" s="21"/>
      <c r="K139" s="138">
        <v>0</v>
      </c>
      <c r="L139" s="21"/>
      <c r="M139" s="135">
        <f>(K139/$AP139)</f>
        <v>0</v>
      </c>
      <c r="N139" s="21"/>
      <c r="O139" s="135">
        <f>IF(M$219,M139/M$219*100,0)</f>
        <v>0</v>
      </c>
      <c r="P139" s="21"/>
      <c r="Q139" s="138">
        <v>18834384</v>
      </c>
      <c r="R139" s="21"/>
      <c r="S139" s="135">
        <f>(Q139/$AP139)</f>
        <v>57.247541785841292</v>
      </c>
      <c r="T139" s="21"/>
      <c r="U139" s="135">
        <f>IF(S$219,S139/S$219*100,0)</f>
        <v>164.82777192821553</v>
      </c>
      <c r="V139" s="21"/>
      <c r="W139" s="138">
        <f>(E139+K139+Q139)</f>
        <v>38667412</v>
      </c>
      <c r="X139" s="21"/>
      <c r="Y139" s="21"/>
      <c r="Z139" s="138">
        <v>210611</v>
      </c>
      <c r="AA139" s="21"/>
      <c r="AB139" s="143">
        <f>IF($W139,Z139/$W139*100,0)</f>
        <v>0.5446731216456896</v>
      </c>
      <c r="AC139" s="21"/>
      <c r="AD139" s="138">
        <v>4500</v>
      </c>
      <c r="AE139" s="21"/>
      <c r="AF139" s="143">
        <f>IF($W139,AD139/$W139*100,0)</f>
        <v>1.1637706707653463E-2</v>
      </c>
      <c r="AG139" s="21"/>
      <c r="AH139" s="138">
        <v>0</v>
      </c>
      <c r="AI139" s="21"/>
      <c r="AJ139" s="143">
        <f>IF($W139,AH139/$W139*100,0)</f>
        <v>0</v>
      </c>
      <c r="AK139" s="21"/>
      <c r="AL139" s="138">
        <v>1174884</v>
      </c>
      <c r="AM139" s="21"/>
      <c r="AN139" s="10">
        <v>43</v>
      </c>
      <c r="AO139" s="21"/>
      <c r="AP139" s="147">
        <v>328999</v>
      </c>
      <c r="AQ139" s="21"/>
      <c r="AR139" s="147">
        <f t="shared" si="0"/>
        <v>328999</v>
      </c>
      <c r="AS139" s="21"/>
      <c r="AT139" s="147">
        <f t="shared" si="1"/>
        <v>0</v>
      </c>
      <c r="AU139" s="21"/>
      <c r="AV139" s="147">
        <f t="shared" si="2"/>
        <v>328999</v>
      </c>
    </row>
    <row r="140" spans="1:48" ht="8.85" customHeight="1" x14ac:dyDescent="0.3">
      <c r="A140" s="10">
        <v>44</v>
      </c>
      <c r="B140" s="21"/>
      <c r="C140" s="10" t="s">
        <v>167</v>
      </c>
      <c r="D140" s="21"/>
      <c r="E140" s="138">
        <v>1339712</v>
      </c>
      <c r="F140" s="21"/>
      <c r="G140" s="135">
        <f>(E140/$AP140)</f>
        <v>26.259079950606637</v>
      </c>
      <c r="H140" s="21"/>
      <c r="I140" s="135">
        <f>IF(G$219,G140/G$219*100,0)</f>
        <v>46.039237182899377</v>
      </c>
      <c r="J140" s="21"/>
      <c r="K140" s="138">
        <v>103588</v>
      </c>
      <c r="L140" s="21"/>
      <c r="M140" s="135">
        <f>(K140/$AP140)</f>
        <v>2.0303808385111428</v>
      </c>
      <c r="N140" s="21"/>
      <c r="O140" s="135">
        <f>IF(M$219,M140/M$219*100,0)</f>
        <v>105.06588218571629</v>
      </c>
      <c r="P140" s="21"/>
      <c r="Q140" s="138">
        <v>735541</v>
      </c>
      <c r="R140" s="21"/>
      <c r="S140" s="135">
        <f>(Q140/$AP140)</f>
        <v>14.417001509241656</v>
      </c>
      <c r="T140" s="21"/>
      <c r="U140" s="135">
        <f>IF(S$219,S140/S$219*100,0)</f>
        <v>41.509594342821984</v>
      </c>
      <c r="V140" s="21"/>
      <c r="W140" s="138">
        <f>(E140+K140+Q140)</f>
        <v>2178841</v>
      </c>
      <c r="X140" s="21"/>
      <c r="Y140" s="21"/>
      <c r="Z140" s="138">
        <v>0</v>
      </c>
      <c r="AA140" s="21"/>
      <c r="AB140" s="143">
        <f>IF($W140,Z140/$W140*100,0)</f>
        <v>0</v>
      </c>
      <c r="AC140" s="21"/>
      <c r="AD140" s="138">
        <v>0</v>
      </c>
      <c r="AE140" s="21"/>
      <c r="AF140" s="143">
        <f>IF($W140,AD140/$W140*100,0)</f>
        <v>0</v>
      </c>
      <c r="AG140" s="21"/>
      <c r="AH140" s="138">
        <v>0</v>
      </c>
      <c r="AI140" s="21"/>
      <c r="AJ140" s="143">
        <f>IF($W140,AH140/$W140*100,0)</f>
        <v>0</v>
      </c>
      <c r="AK140" s="21"/>
      <c r="AL140" s="138">
        <v>177542</v>
      </c>
      <c r="AM140" s="21"/>
      <c r="AN140" s="10">
        <v>44</v>
      </c>
      <c r="AO140" s="21"/>
      <c r="AP140" s="147">
        <v>51019</v>
      </c>
      <c r="AQ140" s="21"/>
      <c r="AR140" s="147">
        <f t="shared" si="0"/>
        <v>51019</v>
      </c>
      <c r="AS140" s="21"/>
      <c r="AT140" s="147">
        <f t="shared" si="1"/>
        <v>51019</v>
      </c>
      <c r="AU140" s="21"/>
      <c r="AV140" s="147">
        <f t="shared" si="2"/>
        <v>51019</v>
      </c>
    </row>
    <row r="141" spans="1:48" ht="8.85" customHeight="1" x14ac:dyDescent="0.3">
      <c r="A141" s="10">
        <v>45</v>
      </c>
      <c r="B141" s="21"/>
      <c r="C141" s="10" t="s">
        <v>168</v>
      </c>
      <c r="D141" s="21"/>
      <c r="E141" s="138">
        <v>46864</v>
      </c>
      <c r="F141" s="21"/>
      <c r="G141" s="135">
        <f>(E141/$AP141)</f>
        <v>20.865538735529832</v>
      </c>
      <c r="H141" s="21"/>
      <c r="I141" s="135">
        <f>IF(G$219,G141/G$219*100,0)</f>
        <v>36.582907268685162</v>
      </c>
      <c r="J141" s="21"/>
      <c r="K141" s="138">
        <v>0</v>
      </c>
      <c r="L141" s="21"/>
      <c r="M141" s="135">
        <f>(K141/$AP141)</f>
        <v>0</v>
      </c>
      <c r="N141" s="21"/>
      <c r="O141" s="135">
        <f>IF(M$219,M141/M$219*100,0)</f>
        <v>0</v>
      </c>
      <c r="P141" s="21"/>
      <c r="Q141" s="138">
        <v>70440</v>
      </c>
      <c r="R141" s="21"/>
      <c r="S141" s="135">
        <f>(Q141/$AP141)</f>
        <v>31.362422083704363</v>
      </c>
      <c r="T141" s="21"/>
      <c r="U141" s="135">
        <f>IF(S$219,S141/S$219*100,0)</f>
        <v>90.299041549549472</v>
      </c>
      <c r="V141" s="21"/>
      <c r="W141" s="138">
        <f>(E141+K141+Q141)</f>
        <v>117304</v>
      </c>
      <c r="X141" s="21"/>
      <c r="Y141" s="21"/>
      <c r="Z141" s="138">
        <v>0</v>
      </c>
      <c r="AA141" s="21"/>
      <c r="AB141" s="143">
        <f>IF($W141,Z141/$W141*100,0)</f>
        <v>0</v>
      </c>
      <c r="AC141" s="21"/>
      <c r="AD141" s="138">
        <v>0</v>
      </c>
      <c r="AE141" s="21"/>
      <c r="AF141" s="143">
        <f>IF($W141,AD141/$W141*100,0)</f>
        <v>0</v>
      </c>
      <c r="AG141" s="21"/>
      <c r="AH141" s="138">
        <v>0</v>
      </c>
      <c r="AI141" s="21"/>
      <c r="AJ141" s="143">
        <f>IF($W141,AH141/$W141*100,0)</f>
        <v>0</v>
      </c>
      <c r="AK141" s="21"/>
      <c r="AL141" s="138">
        <v>45981</v>
      </c>
      <c r="AM141" s="21"/>
      <c r="AN141" s="10">
        <v>45</v>
      </c>
      <c r="AO141" s="21"/>
      <c r="AP141" s="147">
        <v>2246</v>
      </c>
      <c r="AQ141" s="21"/>
      <c r="AR141" s="147">
        <f t="shared" si="0"/>
        <v>2246</v>
      </c>
      <c r="AS141" s="21"/>
      <c r="AT141" s="147">
        <f t="shared" si="1"/>
        <v>0</v>
      </c>
      <c r="AU141" s="21"/>
      <c r="AV141" s="147">
        <f t="shared" si="2"/>
        <v>2246</v>
      </c>
    </row>
    <row r="142" spans="1:48"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X142" s="21"/>
      <c r="Y142" s="21"/>
      <c r="Z142" s="21"/>
      <c r="AA142" s="21"/>
      <c r="AB142" s="21"/>
      <c r="AC142" s="21"/>
      <c r="AD142" s="21"/>
      <c r="AE142" s="21"/>
      <c r="AF142" s="21"/>
      <c r="AG142" s="21"/>
      <c r="AH142" s="21"/>
      <c r="AI142" s="21"/>
      <c r="AJ142" s="21"/>
      <c r="AK142" s="21"/>
      <c r="AL142" s="21"/>
      <c r="AM142" s="21"/>
      <c r="AN142" s="29"/>
      <c r="AO142" s="21"/>
      <c r="AP142" s="21"/>
      <c r="AQ142" s="21"/>
      <c r="AR142" s="21"/>
      <c r="AS142" s="21"/>
      <c r="AT142" s="21"/>
      <c r="AU142" s="21"/>
      <c r="AV142" s="21"/>
    </row>
    <row r="143" spans="1:48" ht="8.85" customHeight="1" x14ac:dyDescent="0.3">
      <c r="A143" s="10">
        <v>46</v>
      </c>
      <c r="B143" s="21"/>
      <c r="C143" s="10" t="s">
        <v>169</v>
      </c>
      <c r="D143" s="21"/>
      <c r="E143" s="138">
        <v>2373564</v>
      </c>
      <c r="F143" s="21"/>
      <c r="G143" s="135">
        <f>(E143/$AP143)</f>
        <v>63.044543015750747</v>
      </c>
      <c r="H143" s="21"/>
      <c r="I143" s="135">
        <f>IF(G$219,G143/G$219*100,0)</f>
        <v>110.53405810292287</v>
      </c>
      <c r="J143" s="21"/>
      <c r="K143" s="138">
        <v>9000</v>
      </c>
      <c r="L143" s="21"/>
      <c r="M143" s="135">
        <f>(K143/$AP143)</f>
        <v>0.2390501739754044</v>
      </c>
      <c r="N143" s="21"/>
      <c r="O143" s="135">
        <f>IF(M$219,M143/M$219*100,0)</f>
        <v>12.370101676980036</v>
      </c>
      <c r="P143" s="21"/>
      <c r="Q143" s="138">
        <v>837782</v>
      </c>
      <c r="R143" s="21"/>
      <c r="S143" s="135">
        <f>(Q143/$AP143)</f>
        <v>22.252436983718027</v>
      </c>
      <c r="T143" s="21"/>
      <c r="U143" s="135">
        <f>IF(S$219,S143/S$219*100,0)</f>
        <v>64.069469073804044</v>
      </c>
      <c r="V143" s="21"/>
      <c r="W143" s="138">
        <f>(E143+K143+Q143)</f>
        <v>3220346</v>
      </c>
      <c r="X143" s="21"/>
      <c r="Y143" s="21"/>
      <c r="Z143" s="138">
        <v>31164</v>
      </c>
      <c r="AA143" s="21"/>
      <c r="AB143" s="143">
        <f>IF($W143,Z143/$W143*100,0)</f>
        <v>0.96772210191078856</v>
      </c>
      <c r="AC143" s="21"/>
      <c r="AD143" s="138">
        <v>1772</v>
      </c>
      <c r="AE143" s="21"/>
      <c r="AF143" s="143">
        <f>IF($W143,AD143/$W143*100,0)</f>
        <v>5.5025143261003634E-2</v>
      </c>
      <c r="AG143" s="21"/>
      <c r="AH143" s="138">
        <v>0</v>
      </c>
      <c r="AI143" s="21"/>
      <c r="AJ143" s="143">
        <f>IF($W143,AH143/$W143*100,0)</f>
        <v>0</v>
      </c>
      <c r="AK143" s="21"/>
      <c r="AL143" s="138">
        <v>440083</v>
      </c>
      <c r="AM143" s="21"/>
      <c r="AN143" s="10">
        <v>46</v>
      </c>
      <c r="AO143" s="21"/>
      <c r="AP143" s="147">
        <v>37649</v>
      </c>
      <c r="AQ143" s="21"/>
      <c r="AR143" s="147">
        <f t="shared" si="0"/>
        <v>37649</v>
      </c>
      <c r="AS143" s="21"/>
      <c r="AT143" s="147">
        <f t="shared" si="1"/>
        <v>37649</v>
      </c>
      <c r="AU143" s="21"/>
      <c r="AV143" s="147">
        <f t="shared" si="2"/>
        <v>37649</v>
      </c>
    </row>
    <row r="144" spans="1:48" ht="8.85" customHeight="1" x14ac:dyDescent="0.3">
      <c r="A144" s="10">
        <v>47</v>
      </c>
      <c r="B144" s="21"/>
      <c r="C144" s="10" t="s">
        <v>170</v>
      </c>
      <c r="D144" s="21"/>
      <c r="E144" s="138">
        <v>6413487</v>
      </c>
      <c r="F144" s="21"/>
      <c r="G144" s="135">
        <f>(E144/$AP144)</f>
        <v>84.491377606808328</v>
      </c>
      <c r="H144" s="21"/>
      <c r="I144" s="135">
        <f>IF(G$219,G144/G$219*100,0)</f>
        <v>148.13613351521468</v>
      </c>
      <c r="J144" s="21"/>
      <c r="K144" s="138">
        <v>0</v>
      </c>
      <c r="L144" s="21"/>
      <c r="M144" s="135">
        <f>(K144/$AP144)</f>
        <v>0</v>
      </c>
      <c r="N144" s="21"/>
      <c r="O144" s="135">
        <f>IF(M$219,M144/M$219*100,0)</f>
        <v>0</v>
      </c>
      <c r="P144" s="21"/>
      <c r="Q144" s="138">
        <v>5707353</v>
      </c>
      <c r="R144" s="21"/>
      <c r="S144" s="135">
        <f>(Q144/$AP144)</f>
        <v>75.188757295111117</v>
      </c>
      <c r="T144" s="21"/>
      <c r="U144" s="135">
        <f>IF(S$219,S144/S$219*100,0)</f>
        <v>216.48432321105645</v>
      </c>
      <c r="V144" s="21"/>
      <c r="W144" s="138">
        <f>(E144+K144+Q144)</f>
        <v>12120840</v>
      </c>
      <c r="X144" s="21"/>
      <c r="Y144" s="21"/>
      <c r="Z144" s="138">
        <v>254707</v>
      </c>
      <c r="AA144" s="21"/>
      <c r="AB144" s="143">
        <f>IF($W144,Z144/$W144*100,0)</f>
        <v>2.1013972628959712</v>
      </c>
      <c r="AC144" s="21"/>
      <c r="AD144" s="138">
        <v>35820</v>
      </c>
      <c r="AE144" s="21"/>
      <c r="AF144" s="143">
        <f>IF($W144,AD144/$W144*100,0)</f>
        <v>0.29552407258902852</v>
      </c>
      <c r="AG144" s="21"/>
      <c r="AH144" s="138">
        <v>0</v>
      </c>
      <c r="AI144" s="21"/>
      <c r="AJ144" s="143">
        <f>IF($W144,AH144/$W144*100,0)</f>
        <v>0</v>
      </c>
      <c r="AK144" s="21"/>
      <c r="AL144" s="138">
        <v>2920498</v>
      </c>
      <c r="AM144" s="21"/>
      <c r="AN144" s="10">
        <v>47</v>
      </c>
      <c r="AO144" s="21"/>
      <c r="AP144" s="147">
        <v>75907</v>
      </c>
      <c r="AQ144" s="21"/>
      <c r="AR144" s="147">
        <f t="shared" si="0"/>
        <v>75907</v>
      </c>
      <c r="AS144" s="21"/>
      <c r="AT144" s="147">
        <f t="shared" si="1"/>
        <v>0</v>
      </c>
      <c r="AU144" s="21"/>
      <c r="AV144" s="147">
        <f t="shared" si="2"/>
        <v>75907</v>
      </c>
    </row>
    <row r="145" spans="1:48" ht="8.85" customHeight="1" x14ac:dyDescent="0.3">
      <c r="A145" s="10">
        <v>48</v>
      </c>
      <c r="B145" s="21"/>
      <c r="C145" s="10" t="s">
        <v>171</v>
      </c>
      <c r="D145" s="21"/>
      <c r="E145" s="138">
        <v>0</v>
      </c>
      <c r="F145" s="21"/>
      <c r="G145" s="135">
        <f>(E145/$AP145)</f>
        <v>0</v>
      </c>
      <c r="H145" s="21"/>
      <c r="I145" s="135">
        <f>IF(G$219,G145/G$219*100,0)</f>
        <v>0</v>
      </c>
      <c r="J145" s="21"/>
      <c r="K145" s="138">
        <v>3712</v>
      </c>
      <c r="L145" s="21"/>
      <c r="M145" s="135">
        <f>(K145/$AP145)</f>
        <v>0.53781512605042014</v>
      </c>
      <c r="N145" s="21"/>
      <c r="O145" s="135">
        <f>IF(M$219,M145/M$219*100,0)</f>
        <v>27.830257062879333</v>
      </c>
      <c r="P145" s="21"/>
      <c r="Q145" s="138">
        <v>194619</v>
      </c>
      <c r="R145" s="21"/>
      <c r="S145" s="135">
        <f>(Q145/$AP145)</f>
        <v>28.19747899159664</v>
      </c>
      <c r="T145" s="21"/>
      <c r="U145" s="135">
        <f>IF(S$219,S145/S$219*100,0)</f>
        <v>81.186501484453871</v>
      </c>
      <c r="V145" s="21"/>
      <c r="W145" s="138">
        <f>(E145+K145+Q145)</f>
        <v>198331</v>
      </c>
      <c r="X145" s="21"/>
      <c r="Y145" s="21"/>
      <c r="Z145" s="138">
        <v>21687</v>
      </c>
      <c r="AA145" s="21"/>
      <c r="AB145" s="143">
        <f>IF($W145,Z145/$W145*100,0)</f>
        <v>10.934750492862941</v>
      </c>
      <c r="AC145" s="21"/>
      <c r="AD145" s="138">
        <v>0</v>
      </c>
      <c r="AE145" s="21"/>
      <c r="AF145" s="143">
        <f>IF($W145,AD145/$W145*100,0)</f>
        <v>0</v>
      </c>
      <c r="AG145" s="21"/>
      <c r="AH145" s="138">
        <v>0</v>
      </c>
      <c r="AI145" s="21"/>
      <c r="AJ145" s="143">
        <f>IF($W145,AH145/$W145*100,0)</f>
        <v>0</v>
      </c>
      <c r="AK145" s="21"/>
      <c r="AL145" s="138">
        <v>1081</v>
      </c>
      <c r="AM145" s="21"/>
      <c r="AN145" s="10">
        <v>48</v>
      </c>
      <c r="AO145" s="21"/>
      <c r="AP145" s="147">
        <v>6902</v>
      </c>
      <c r="AQ145" s="21"/>
      <c r="AR145" s="147">
        <f t="shared" si="0"/>
        <v>0</v>
      </c>
      <c r="AS145" s="21"/>
      <c r="AT145" s="147">
        <f t="shared" si="1"/>
        <v>6902</v>
      </c>
      <c r="AU145" s="21"/>
      <c r="AV145" s="147">
        <f t="shared" si="2"/>
        <v>6902</v>
      </c>
    </row>
    <row r="146" spans="1:48" ht="8.85" customHeight="1" x14ac:dyDescent="0.3">
      <c r="A146" s="10">
        <v>49</v>
      </c>
      <c r="B146" s="21"/>
      <c r="C146" s="10" t="s">
        <v>172</v>
      </c>
      <c r="D146" s="21"/>
      <c r="E146" s="138">
        <v>780406</v>
      </c>
      <c r="F146" s="21"/>
      <c r="G146" s="135">
        <f>(E146/$AP146)</f>
        <v>29.997155596555967</v>
      </c>
      <c r="H146" s="21"/>
      <c r="I146" s="135">
        <f>IF(G$219,G146/G$219*100,0)</f>
        <v>52.593090234689384</v>
      </c>
      <c r="J146" s="21"/>
      <c r="K146" s="138">
        <v>0</v>
      </c>
      <c r="L146" s="21"/>
      <c r="M146" s="135">
        <f>(K146/$AP146)</f>
        <v>0</v>
      </c>
      <c r="N146" s="21"/>
      <c r="O146" s="135">
        <f>IF(M$219,M146/M$219*100,0)</f>
        <v>0</v>
      </c>
      <c r="P146" s="21"/>
      <c r="Q146" s="138">
        <v>605233</v>
      </c>
      <c r="R146" s="21"/>
      <c r="S146" s="135">
        <f>(Q146/$AP146)</f>
        <v>23.263876076260761</v>
      </c>
      <c r="T146" s="21"/>
      <c r="U146" s="135">
        <f>IF(S$219,S146/S$219*100,0)</f>
        <v>66.98161598639247</v>
      </c>
      <c r="V146" s="21"/>
      <c r="W146" s="138">
        <f>(E146+K146+Q146)</f>
        <v>1385639</v>
      </c>
      <c r="X146" s="21"/>
      <c r="Y146" s="21"/>
      <c r="Z146" s="138">
        <v>124952</v>
      </c>
      <c r="AA146" s="21"/>
      <c r="AB146" s="143">
        <f>IF($W146,Z146/$W146*100,0)</f>
        <v>9.017644566874921</v>
      </c>
      <c r="AC146" s="21"/>
      <c r="AD146" s="138">
        <v>0</v>
      </c>
      <c r="AE146" s="21"/>
      <c r="AF146" s="143">
        <f>IF($W146,AD146/$W146*100,0)</f>
        <v>0</v>
      </c>
      <c r="AG146" s="21"/>
      <c r="AH146" s="138">
        <v>3305</v>
      </c>
      <c r="AI146" s="21"/>
      <c r="AJ146" s="143">
        <f>IF($W146,AH146/$W146*100,0)</f>
        <v>0.23851811330368156</v>
      </c>
      <c r="AK146" s="21"/>
      <c r="AL146" s="138">
        <v>426843</v>
      </c>
      <c r="AM146" s="21"/>
      <c r="AN146" s="10">
        <v>49</v>
      </c>
      <c r="AO146" s="21"/>
      <c r="AP146" s="147">
        <v>26016</v>
      </c>
      <c r="AQ146" s="21"/>
      <c r="AR146" s="147">
        <f t="shared" si="0"/>
        <v>26016</v>
      </c>
      <c r="AS146" s="21"/>
      <c r="AT146" s="147">
        <f t="shared" si="1"/>
        <v>0</v>
      </c>
      <c r="AU146" s="21"/>
      <c r="AV146" s="147">
        <f t="shared" si="2"/>
        <v>26016</v>
      </c>
    </row>
    <row r="147" spans="1:48" ht="8.85" customHeight="1" x14ac:dyDescent="0.3">
      <c r="A147" s="10">
        <v>50</v>
      </c>
      <c r="B147" s="21"/>
      <c r="C147" s="10" t="s">
        <v>173</v>
      </c>
      <c r="D147" s="21"/>
      <c r="E147" s="145">
        <v>366924</v>
      </c>
      <c r="F147" s="21"/>
      <c r="G147" s="135">
        <f>(E147/$AP147)</f>
        <v>21.416214323235859</v>
      </c>
      <c r="H147" s="21"/>
      <c r="I147" s="135">
        <f>IF(G$219,G147/G$219*100,0)</f>
        <v>37.548389838558847</v>
      </c>
      <c r="J147" s="21"/>
      <c r="K147" s="145">
        <v>9500</v>
      </c>
      <c r="L147" s="21"/>
      <c r="M147" s="135">
        <f>(K147/$AP147)</f>
        <v>0.55448549582676709</v>
      </c>
      <c r="N147" s="21"/>
      <c r="O147" s="135">
        <f>IF(M$219,M147/M$219*100,0)</f>
        <v>28.692896757705427</v>
      </c>
      <c r="P147" s="21"/>
      <c r="Q147" s="145">
        <v>496125</v>
      </c>
      <c r="R147" s="21"/>
      <c r="S147" s="135">
        <f>(Q147/$AP147)</f>
        <v>28.957275433374189</v>
      </c>
      <c r="T147" s="21"/>
      <c r="U147" s="135">
        <f>IF(S$219,S147/S$219*100,0)</f>
        <v>83.374116021435682</v>
      </c>
      <c r="V147" s="21"/>
      <c r="W147" s="138">
        <f>(E147+K147+Q147)</f>
        <v>872549</v>
      </c>
      <c r="X147" s="21"/>
      <c r="Y147" s="21"/>
      <c r="Z147" s="145">
        <v>59618</v>
      </c>
      <c r="AA147" s="21"/>
      <c r="AB147" s="143">
        <f>IF($W147,Z147/$W147*100,0)</f>
        <v>6.8326248726432564</v>
      </c>
      <c r="AC147" s="21"/>
      <c r="AD147" s="145">
        <v>0</v>
      </c>
      <c r="AE147" s="21"/>
      <c r="AF147" s="143">
        <f>IF($W147,AD147/$W147*100,0)</f>
        <v>0</v>
      </c>
      <c r="AG147" s="21"/>
      <c r="AH147" s="145">
        <v>0</v>
      </c>
      <c r="AI147" s="21"/>
      <c r="AJ147" s="143">
        <f>IF($W147,AH147/$W147*100,0)</f>
        <v>0</v>
      </c>
      <c r="AK147" s="21"/>
      <c r="AL147" s="145">
        <v>175819</v>
      </c>
      <c r="AM147" s="21"/>
      <c r="AN147" s="10">
        <v>50</v>
      </c>
      <c r="AO147" s="21"/>
      <c r="AP147" s="147">
        <v>17133</v>
      </c>
      <c r="AQ147" s="21"/>
      <c r="AR147" s="147">
        <f t="shared" si="0"/>
        <v>17133</v>
      </c>
      <c r="AS147" s="21"/>
      <c r="AT147" s="147">
        <f t="shared" si="1"/>
        <v>17133</v>
      </c>
      <c r="AU147" s="21"/>
      <c r="AV147" s="147">
        <f t="shared" si="2"/>
        <v>17133</v>
      </c>
    </row>
    <row r="148" spans="1:48"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row>
    <row r="149" spans="1:48" ht="8.4"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row>
    <row r="150" spans="1:48" ht="8.85" hidden="1"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row>
    <row r="151" spans="1:48" s="8" customFormat="1" ht="9.6" customHeight="1" x14ac:dyDescent="0.3">
      <c r="A151" s="112" t="s">
        <v>563</v>
      </c>
      <c r="AO151" s="113" t="s">
        <v>564</v>
      </c>
    </row>
    <row r="152" spans="1:48" s="8" customFormat="1" ht="10.5" customHeight="1" x14ac:dyDescent="0.3">
      <c r="A152" s="38"/>
      <c r="W152" s="11" t="s">
        <v>42</v>
      </c>
      <c r="Z152" s="38" t="s">
        <v>43</v>
      </c>
      <c r="AN152" s="11" t="s">
        <v>551</v>
      </c>
    </row>
    <row r="153" spans="1:48" s="8" customFormat="1" ht="10.5" customHeight="1" x14ac:dyDescent="0.3">
      <c r="A153" s="12"/>
      <c r="W153" s="11" t="s">
        <v>552</v>
      </c>
      <c r="Z153" s="38" t="s">
        <v>393</v>
      </c>
      <c r="AN153" s="113" t="s">
        <v>174</v>
      </c>
    </row>
    <row r="154" spans="1:48" s="8" customFormat="1" ht="10.5" customHeight="1" x14ac:dyDescent="0.3">
      <c r="A154" s="13"/>
      <c r="W154" s="11" t="s">
        <v>48</v>
      </c>
      <c r="Z154" s="14" t="s">
        <v>49</v>
      </c>
    </row>
    <row r="155" spans="1:48" ht="9.6" customHeight="1" x14ac:dyDescent="0.3">
      <c r="Z155" s="16" t="s">
        <v>394</v>
      </c>
      <c r="AA155" s="16"/>
      <c r="AB155" s="16"/>
      <c r="AC155" s="16"/>
      <c r="AD155" s="16"/>
      <c r="AE155" s="16"/>
      <c r="AF155" s="16"/>
      <c r="AG155" s="16"/>
      <c r="AH155" s="16"/>
      <c r="AI155" s="16"/>
      <c r="AJ155" s="16"/>
      <c r="AK155" s="16"/>
      <c r="AL155" s="16"/>
    </row>
    <row r="156" spans="1:48" ht="8.85" customHeight="1" x14ac:dyDescent="0.3"/>
    <row r="157" spans="1:48" ht="9.6" customHeight="1" x14ac:dyDescent="0.3">
      <c r="AD157" s="16" t="s">
        <v>398</v>
      </c>
      <c r="AE157" s="16"/>
      <c r="AF157" s="16"/>
      <c r="AG157" s="16"/>
      <c r="AH157" s="16"/>
      <c r="AI157" s="16"/>
      <c r="AJ157" s="16"/>
    </row>
    <row r="158" spans="1:48" ht="9.6" customHeight="1" x14ac:dyDescent="0.3"/>
    <row r="159" spans="1:48" ht="9.6" customHeight="1" x14ac:dyDescent="0.3">
      <c r="E159" s="16" t="s">
        <v>553</v>
      </c>
      <c r="F159" s="16"/>
      <c r="G159" s="16"/>
      <c r="H159" s="16"/>
      <c r="I159" s="16"/>
      <c r="K159" s="16" t="s">
        <v>554</v>
      </c>
      <c r="L159" s="16"/>
      <c r="M159" s="16"/>
      <c r="N159" s="16"/>
      <c r="O159" s="16"/>
      <c r="Q159" s="16" t="s">
        <v>555</v>
      </c>
      <c r="R159" s="16"/>
      <c r="S159" s="16"/>
      <c r="T159" s="16"/>
      <c r="U159" s="16"/>
      <c r="Z159" s="16" t="s">
        <v>433</v>
      </c>
      <c r="AA159" s="16"/>
      <c r="AB159" s="16"/>
      <c r="AD159" s="16" t="s">
        <v>59</v>
      </c>
      <c r="AE159" s="16"/>
      <c r="AF159" s="16"/>
      <c r="AH159" s="16" t="s">
        <v>60</v>
      </c>
      <c r="AI159" s="16"/>
      <c r="AJ159" s="16"/>
    </row>
    <row r="160" spans="1:48" ht="8.85" customHeight="1" x14ac:dyDescent="0.3"/>
    <row r="161" spans="1:48" ht="9.6" customHeight="1" x14ac:dyDescent="0.3">
      <c r="I161" s="18" t="s">
        <v>64</v>
      </c>
      <c r="O161" s="18" t="s">
        <v>64</v>
      </c>
      <c r="U161" s="18" t="s">
        <v>64</v>
      </c>
      <c r="AB161" s="18" t="s">
        <v>273</v>
      </c>
      <c r="AF161" s="18" t="s">
        <v>273</v>
      </c>
      <c r="AJ161" s="18" t="s">
        <v>273</v>
      </c>
      <c r="AL161" s="18" t="s">
        <v>410</v>
      </c>
      <c r="AR161" s="18" t="s">
        <v>556</v>
      </c>
      <c r="AT161" s="18" t="s">
        <v>557</v>
      </c>
      <c r="AV161" s="132" t="s">
        <v>265</v>
      </c>
    </row>
    <row r="162" spans="1:48" ht="9.6" customHeight="1" x14ac:dyDescent="0.3">
      <c r="A162" s="19" t="s">
        <v>71</v>
      </c>
      <c r="C162" s="19" t="s">
        <v>73</v>
      </c>
      <c r="E162" s="19" t="s">
        <v>74</v>
      </c>
      <c r="G162" s="19" t="s">
        <v>436</v>
      </c>
      <c r="I162" s="19" t="s">
        <v>80</v>
      </c>
      <c r="K162" s="19" t="s">
        <v>74</v>
      </c>
      <c r="M162" s="19" t="s">
        <v>436</v>
      </c>
      <c r="O162" s="19" t="s">
        <v>80</v>
      </c>
      <c r="Q162" s="19" t="s">
        <v>74</v>
      </c>
      <c r="S162" s="19" t="s">
        <v>436</v>
      </c>
      <c r="U162" s="19" t="s">
        <v>80</v>
      </c>
      <c r="W162" s="19" t="s">
        <v>65</v>
      </c>
      <c r="Z162" s="19" t="s">
        <v>74</v>
      </c>
      <c r="AB162" s="19" t="s">
        <v>374</v>
      </c>
      <c r="AD162" s="19" t="s">
        <v>74</v>
      </c>
      <c r="AF162" s="19" t="s">
        <v>374</v>
      </c>
      <c r="AH162" s="19" t="s">
        <v>74</v>
      </c>
      <c r="AJ162" s="19" t="s">
        <v>374</v>
      </c>
      <c r="AL162" s="19" t="s">
        <v>419</v>
      </c>
      <c r="AN162" s="19" t="s">
        <v>71</v>
      </c>
      <c r="AR162" s="111" t="s">
        <v>558</v>
      </c>
      <c r="AT162" s="111" t="s">
        <v>559</v>
      </c>
      <c r="AV162" s="111" t="s">
        <v>560</v>
      </c>
    </row>
    <row r="163" spans="1:48" ht="8.85" customHeight="1" x14ac:dyDescent="0.3"/>
    <row r="164" spans="1:48" ht="8.85" customHeight="1" x14ac:dyDescent="0.3">
      <c r="B164" s="10" t="s">
        <v>286</v>
      </c>
    </row>
    <row r="165" spans="1:48" ht="8.85" customHeight="1" x14ac:dyDescent="0.3">
      <c r="A165" s="10">
        <v>51</v>
      </c>
      <c r="B165" s="21"/>
      <c r="C165" s="10" t="s">
        <v>175</v>
      </c>
      <c r="D165" s="21"/>
      <c r="E165" s="136">
        <v>50004</v>
      </c>
      <c r="F165" s="21"/>
      <c r="G165" s="134">
        <f>(E165/$AP165)</f>
        <v>4.6176008865084492</v>
      </c>
      <c r="H165" s="21"/>
      <c r="I165" s="135">
        <f>IF(G$219,G165/G$219*100,0)</f>
        <v>8.0958976030315064</v>
      </c>
      <c r="J165" s="21"/>
      <c r="K165" s="136">
        <v>5043</v>
      </c>
      <c r="L165" s="21"/>
      <c r="M165" s="134">
        <f>(K165/$AP165)</f>
        <v>0.46569396989565059</v>
      </c>
      <c r="N165" s="21"/>
      <c r="O165" s="135">
        <f>IF(M$219,M165/M$219*100,0)</f>
        <v>24.098211945072201</v>
      </c>
      <c r="P165" s="21"/>
      <c r="Q165" s="136">
        <v>133000</v>
      </c>
      <c r="R165" s="21"/>
      <c r="S165" s="134">
        <f>(Q165/$AP165)</f>
        <v>12.281835811247577</v>
      </c>
      <c r="T165" s="21"/>
      <c r="U165" s="135">
        <f>IF(S$219,S165/S$219*100,0)</f>
        <v>35.362001036292277</v>
      </c>
      <c r="V165" s="21"/>
      <c r="W165" s="136">
        <f>(E165+K165+Q165)</f>
        <v>188047</v>
      </c>
      <c r="X165" s="21"/>
      <c r="Y165" s="21"/>
      <c r="Z165" s="136">
        <v>0</v>
      </c>
      <c r="AA165" s="21"/>
      <c r="AB165" s="135">
        <f>IF($W165,Z165/$W165*100,0)</f>
        <v>0</v>
      </c>
      <c r="AC165" s="21"/>
      <c r="AD165" s="136">
        <v>0</v>
      </c>
      <c r="AE165" s="21"/>
      <c r="AF165" s="135">
        <f>IF($W165,AD165/$W165*100,0)</f>
        <v>0</v>
      </c>
      <c r="AG165" s="21"/>
      <c r="AH165" s="136">
        <v>0</v>
      </c>
      <c r="AI165" s="21"/>
      <c r="AJ165" s="135">
        <f>IF($W165,AH165/$W165*100,0)</f>
        <v>0</v>
      </c>
      <c r="AK165" s="21"/>
      <c r="AL165" s="136">
        <v>0</v>
      </c>
      <c r="AM165" s="21"/>
      <c r="AN165" s="10">
        <v>51</v>
      </c>
      <c r="AO165" s="21"/>
      <c r="AP165" s="147">
        <v>10829</v>
      </c>
      <c r="AQ165" s="21"/>
      <c r="AR165" s="147">
        <f>IF(E165,AP165,0)</f>
        <v>10829</v>
      </c>
      <c r="AS165" s="21"/>
      <c r="AT165" s="147">
        <f>IF(K165,AP165,0)</f>
        <v>10829</v>
      </c>
      <c r="AU165" s="21"/>
      <c r="AV165" s="147">
        <f>IF(Q165,AP165,0)</f>
        <v>10829</v>
      </c>
    </row>
    <row r="166" spans="1:48" ht="8.85" customHeight="1" x14ac:dyDescent="0.3">
      <c r="A166" s="10">
        <v>52</v>
      </c>
      <c r="B166" s="21"/>
      <c r="C166" s="10" t="s">
        <v>176</v>
      </c>
      <c r="D166" s="21"/>
      <c r="E166" s="138">
        <v>0</v>
      </c>
      <c r="F166" s="21"/>
      <c r="G166" s="135">
        <v>0</v>
      </c>
      <c r="H166" s="21"/>
      <c r="I166" s="135">
        <f>IF(G$219,G166/G$219*100,0)</f>
        <v>0</v>
      </c>
      <c r="J166" s="21"/>
      <c r="K166" s="138">
        <v>0</v>
      </c>
      <c r="L166" s="21"/>
      <c r="M166" s="135">
        <v>0</v>
      </c>
      <c r="N166" s="21"/>
      <c r="O166" s="135">
        <f>IF(M$219,M166/M$219*100,0)</f>
        <v>0</v>
      </c>
      <c r="P166" s="21"/>
      <c r="Q166" s="138">
        <v>0</v>
      </c>
      <c r="R166" s="21"/>
      <c r="S166" s="135">
        <v>0</v>
      </c>
      <c r="T166" s="21"/>
      <c r="U166" s="135">
        <f>IF(S$219,S166/S$219*100,0)</f>
        <v>0</v>
      </c>
      <c r="V166" s="21"/>
      <c r="W166" s="138">
        <f>(E166+K166+Q166)</f>
        <v>0</v>
      </c>
      <c r="X166" s="21"/>
      <c r="Y166" s="21"/>
      <c r="Z166" s="138">
        <v>0</v>
      </c>
      <c r="AA166" s="21"/>
      <c r="AB166" s="135">
        <f>IF($W166,Z166/$W166*100,0)</f>
        <v>0</v>
      </c>
      <c r="AC166" s="21"/>
      <c r="AD166" s="138">
        <v>0</v>
      </c>
      <c r="AE166" s="21"/>
      <c r="AF166" s="135">
        <f>IF($W166,AD166/$W166*100,0)</f>
        <v>0</v>
      </c>
      <c r="AG166" s="21"/>
      <c r="AH166" s="138">
        <v>0</v>
      </c>
      <c r="AI166" s="21"/>
      <c r="AJ166" s="135">
        <f>IF($W166,AH166/$W166*100,0)</f>
        <v>0</v>
      </c>
      <c r="AK166" s="21"/>
      <c r="AL166" s="138">
        <v>0</v>
      </c>
      <c r="AM166" s="21"/>
      <c r="AN166" s="10">
        <v>52</v>
      </c>
      <c r="AO166" s="21"/>
      <c r="AP166" s="147">
        <v>0</v>
      </c>
      <c r="AQ166" s="21"/>
      <c r="AR166" s="147">
        <f>IF(E166,AP166,0)</f>
        <v>0</v>
      </c>
      <c r="AS166" s="21"/>
      <c r="AT166" s="147">
        <f>IF(K166,AP166,0)</f>
        <v>0</v>
      </c>
      <c r="AU166" s="21"/>
      <c r="AV166" s="147">
        <f>IF(Q166,AP166,0)</f>
        <v>0</v>
      </c>
    </row>
    <row r="167" spans="1:48" ht="8.85" customHeight="1" x14ac:dyDescent="0.3">
      <c r="A167" s="10">
        <v>53</v>
      </c>
      <c r="B167" s="21"/>
      <c r="C167" s="10" t="s">
        <v>177</v>
      </c>
      <c r="D167" s="21"/>
      <c r="E167" s="138">
        <v>48428269</v>
      </c>
      <c r="F167" s="21"/>
      <c r="G167" s="135">
        <f>(E167/$AP167)</f>
        <v>117.10491456814961</v>
      </c>
      <c r="H167" s="21"/>
      <c r="I167" s="135">
        <f>IF(G$219,G167/G$219*100,0)</f>
        <v>205.31644472035876</v>
      </c>
      <c r="J167" s="21"/>
      <c r="K167" s="138">
        <v>302769</v>
      </c>
      <c r="L167" s="21"/>
      <c r="M167" s="135">
        <f>(K167/$AP167)</f>
        <v>0.73212895300643699</v>
      </c>
      <c r="N167" s="21"/>
      <c r="O167" s="135">
        <f>IF(M$219,M167/M$219*100,0)</f>
        <v>37.885392169939927</v>
      </c>
      <c r="P167" s="21"/>
      <c r="Q167" s="138">
        <v>22128878</v>
      </c>
      <c r="R167" s="21"/>
      <c r="S167" s="135">
        <f>(Q167/$AP167)</f>
        <v>53.510076267210906</v>
      </c>
      <c r="T167" s="21"/>
      <c r="U167" s="135">
        <f>IF(S$219,S167/S$219*100,0)</f>
        <v>154.06681879595823</v>
      </c>
      <c r="V167" s="21"/>
      <c r="W167" s="138">
        <f>(E167+K167+Q167)</f>
        <v>70859916</v>
      </c>
      <c r="X167" s="21"/>
      <c r="Y167" s="21"/>
      <c r="Z167" s="138">
        <v>226919</v>
      </c>
      <c r="AA167" s="21"/>
      <c r="AB167" s="135">
        <f>IF($W167,Z167/$W167*100,0)</f>
        <v>0.32023605560017881</v>
      </c>
      <c r="AC167" s="21"/>
      <c r="AD167" s="138">
        <v>340</v>
      </c>
      <c r="AE167" s="21"/>
      <c r="AF167" s="135">
        <f>IF($W167,AD167/$W167*100,0)</f>
        <v>4.7981993091834884E-4</v>
      </c>
      <c r="AG167" s="21"/>
      <c r="AH167" s="138">
        <v>0</v>
      </c>
      <c r="AI167" s="21"/>
      <c r="AJ167" s="135">
        <f>IF($W167,AH167/$W167*100,0)</f>
        <v>0</v>
      </c>
      <c r="AK167" s="21"/>
      <c r="AL167" s="138">
        <v>12098992</v>
      </c>
      <c r="AM167" s="21"/>
      <c r="AN167" s="10">
        <v>53</v>
      </c>
      <c r="AO167" s="21"/>
      <c r="AP167" s="147">
        <v>413546</v>
      </c>
      <c r="AQ167" s="21"/>
      <c r="AR167" s="147">
        <f>IF(E167,AP167,0)</f>
        <v>413546</v>
      </c>
      <c r="AS167" s="21"/>
      <c r="AT167" s="147">
        <f>IF(K167,AP167,0)</f>
        <v>413546</v>
      </c>
      <c r="AU167" s="21"/>
      <c r="AV167" s="147">
        <f>IF(Q167,AP167,0)</f>
        <v>413546</v>
      </c>
    </row>
    <row r="168" spans="1:48" ht="8.85" customHeight="1" x14ac:dyDescent="0.3">
      <c r="A168" s="10">
        <v>54</v>
      </c>
      <c r="B168" s="21"/>
      <c r="C168" s="10" t="s">
        <v>178</v>
      </c>
      <c r="D168" s="21"/>
      <c r="E168" s="138">
        <v>1129696</v>
      </c>
      <c r="F168" s="21"/>
      <c r="G168" s="135">
        <f>(E168/$AP168)</f>
        <v>30.849153468050247</v>
      </c>
      <c r="H168" s="21"/>
      <c r="I168" s="135">
        <f>IF(G$219,G168/G$219*100,0)</f>
        <v>54.086871896454895</v>
      </c>
      <c r="J168" s="21"/>
      <c r="K168" s="138">
        <v>75400</v>
      </c>
      <c r="L168" s="21"/>
      <c r="M168" s="135">
        <f>(K168/$AP168)</f>
        <v>2.0589841616602951</v>
      </c>
      <c r="N168" s="21"/>
      <c r="O168" s="135">
        <f>IF(M$219,M168/M$219*100,0)</f>
        <v>106.54601503720266</v>
      </c>
      <c r="P168" s="21"/>
      <c r="Q168" s="138">
        <v>432378</v>
      </c>
      <c r="R168" s="21"/>
      <c r="S168" s="135">
        <f>(Q168/$AP168)</f>
        <v>11.807154560349536</v>
      </c>
      <c r="T168" s="21"/>
      <c r="U168" s="135">
        <f>IF(S$219,S168/S$219*100,0)</f>
        <v>33.99529339224506</v>
      </c>
      <c r="V168" s="21"/>
      <c r="W168" s="138">
        <f>(E168+K168+Q168)</f>
        <v>1637474</v>
      </c>
      <c r="X168" s="21"/>
      <c r="Y168" s="21"/>
      <c r="Z168" s="138">
        <v>37683</v>
      </c>
      <c r="AA168" s="21"/>
      <c r="AB168" s="135">
        <f>IF($W168,Z168/$W168*100,0)</f>
        <v>2.301288447938715</v>
      </c>
      <c r="AC168" s="21"/>
      <c r="AD168" s="138">
        <v>0</v>
      </c>
      <c r="AE168" s="21"/>
      <c r="AF168" s="135">
        <f>IF($W168,AD168/$W168*100,0)</f>
        <v>0</v>
      </c>
      <c r="AG168" s="21"/>
      <c r="AH168" s="138">
        <v>0</v>
      </c>
      <c r="AI168" s="21"/>
      <c r="AJ168" s="135">
        <f>IF($W168,AH168/$W168*100,0)</f>
        <v>0</v>
      </c>
      <c r="AK168" s="21"/>
      <c r="AL168" s="138">
        <v>467707</v>
      </c>
      <c r="AM168" s="21"/>
      <c r="AN168" s="10">
        <v>54</v>
      </c>
      <c r="AO168" s="21"/>
      <c r="AP168" s="147">
        <v>36620</v>
      </c>
      <c r="AQ168" s="21"/>
      <c r="AR168" s="147">
        <f>IF(E168,AP168,0)</f>
        <v>36620</v>
      </c>
      <c r="AS168" s="21"/>
      <c r="AT168" s="147">
        <f>IF(K168,AP168,0)</f>
        <v>36620</v>
      </c>
      <c r="AU168" s="21"/>
      <c r="AV168" s="147">
        <f>IF(Q168,AP168,0)</f>
        <v>36620</v>
      </c>
    </row>
    <row r="169" spans="1:48" ht="8.85" customHeight="1" x14ac:dyDescent="0.3">
      <c r="A169" s="10">
        <v>55</v>
      </c>
      <c r="B169" s="21"/>
      <c r="C169" s="10" t="s">
        <v>179</v>
      </c>
      <c r="D169" s="21"/>
      <c r="E169" s="138">
        <v>0</v>
      </c>
      <c r="F169" s="21"/>
      <c r="G169" s="135">
        <f>(E169/$AP169)</f>
        <v>0</v>
      </c>
      <c r="H169" s="21"/>
      <c r="I169" s="135">
        <f>IF(G$219,G169/G$219*100,0)</f>
        <v>0</v>
      </c>
      <c r="J169" s="21"/>
      <c r="K169" s="138">
        <v>0</v>
      </c>
      <c r="L169" s="21"/>
      <c r="M169" s="135">
        <f>(K169/$AP169)</f>
        <v>0</v>
      </c>
      <c r="N169" s="21"/>
      <c r="O169" s="135">
        <f>IF(M$219,M169/M$219*100,0)</f>
        <v>0</v>
      </c>
      <c r="P169" s="21"/>
      <c r="Q169" s="138">
        <v>0</v>
      </c>
      <c r="R169" s="21"/>
      <c r="S169" s="135">
        <f>(Q169/$AP169)</f>
        <v>0</v>
      </c>
      <c r="T169" s="21"/>
      <c r="U169" s="135">
        <f>IF(S$219,S169/S$219*100,0)</f>
        <v>0</v>
      </c>
      <c r="V169" s="21"/>
      <c r="W169" s="138">
        <f>(E169+K169+Q169)</f>
        <v>0</v>
      </c>
      <c r="X169" s="21"/>
      <c r="Y169" s="21"/>
      <c r="Z169" s="138">
        <v>0</v>
      </c>
      <c r="AA169" s="21"/>
      <c r="AB169" s="143">
        <f>IF($W169,Z169/$W169*100,0)</f>
        <v>0</v>
      </c>
      <c r="AC169" s="21"/>
      <c r="AD169" s="138">
        <v>0</v>
      </c>
      <c r="AE169" s="21"/>
      <c r="AF169" s="143">
        <f>IF($W169,AD169/$W169*100,0)</f>
        <v>0</v>
      </c>
      <c r="AG169" s="21"/>
      <c r="AH169" s="138">
        <v>0</v>
      </c>
      <c r="AI169" s="21"/>
      <c r="AJ169" s="143">
        <f>IF($W169,AH169/$W169*100,0)</f>
        <v>0</v>
      </c>
      <c r="AK169" s="21"/>
      <c r="AL169" s="138">
        <v>0</v>
      </c>
      <c r="AM169" s="21"/>
      <c r="AN169" s="10">
        <v>55</v>
      </c>
      <c r="AO169" s="21"/>
      <c r="AP169" s="147">
        <v>12246</v>
      </c>
      <c r="AQ169" s="21"/>
      <c r="AR169" s="147">
        <f>IF(E169,AP169,0)</f>
        <v>0</v>
      </c>
      <c r="AS169" s="21"/>
      <c r="AT169" s="147">
        <f>IF(K169,AP169,0)</f>
        <v>0</v>
      </c>
      <c r="AU169" s="21"/>
      <c r="AV169" s="147">
        <f>IF(Q169,AP169,0)</f>
        <v>0</v>
      </c>
    </row>
    <row r="170" spans="1:48"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X170" s="21"/>
      <c r="Y170" s="21"/>
      <c r="Z170" s="21"/>
      <c r="AA170" s="21"/>
      <c r="AB170" s="21"/>
      <c r="AC170" s="21"/>
      <c r="AD170" s="21"/>
      <c r="AE170" s="21"/>
      <c r="AF170" s="21"/>
      <c r="AG170" s="21"/>
      <c r="AH170" s="21"/>
      <c r="AI170" s="21"/>
      <c r="AJ170" s="21"/>
      <c r="AK170" s="21"/>
      <c r="AL170" s="21"/>
      <c r="AM170" s="21"/>
      <c r="AN170" s="29"/>
      <c r="AO170" s="21"/>
      <c r="AP170" s="21"/>
      <c r="AQ170" s="21"/>
      <c r="AR170" s="21"/>
      <c r="AS170" s="21"/>
      <c r="AT170" s="21"/>
      <c r="AU170" s="21"/>
      <c r="AV170" s="21"/>
    </row>
    <row r="171" spans="1:48" ht="8.85" customHeight="1" x14ac:dyDescent="0.3">
      <c r="A171" s="10">
        <v>56</v>
      </c>
      <c r="B171" s="21"/>
      <c r="C171" s="10" t="s">
        <v>180</v>
      </c>
      <c r="D171" s="21"/>
      <c r="E171" s="138">
        <v>535000</v>
      </c>
      <c r="F171" s="21"/>
      <c r="G171" s="135">
        <f>(E171/$AP171)</f>
        <v>40.374311372726588</v>
      </c>
      <c r="H171" s="21"/>
      <c r="I171" s="135">
        <f>IF(G$219,G171/G$219*100,0)</f>
        <v>70.787038269490068</v>
      </c>
      <c r="J171" s="21"/>
      <c r="K171" s="138">
        <v>3000</v>
      </c>
      <c r="L171" s="21"/>
      <c r="M171" s="135">
        <f>(K171/$AP171)</f>
        <v>0.22639800769753227</v>
      </c>
      <c r="N171" s="21"/>
      <c r="O171" s="135">
        <f>IF(M$219,M171/M$219*100,0)</f>
        <v>11.7153914933872</v>
      </c>
      <c r="P171" s="21"/>
      <c r="Q171" s="138">
        <v>143600</v>
      </c>
      <c r="R171" s="21"/>
      <c r="S171" s="135">
        <f>(Q171/$AP171)</f>
        <v>10.836917968455211</v>
      </c>
      <c r="T171" s="21"/>
      <c r="U171" s="135">
        <f>IF(S$219,S171/S$219*100,0)</f>
        <v>31.201777187070292</v>
      </c>
      <c r="V171" s="21"/>
      <c r="W171" s="138">
        <f>(E171+K171+Q171)</f>
        <v>681600</v>
      </c>
      <c r="X171" s="21"/>
      <c r="Y171" s="21"/>
      <c r="Z171" s="138">
        <v>0</v>
      </c>
      <c r="AA171" s="21"/>
      <c r="AB171" s="143">
        <f>IF($W171,Z171/$W171*100,0)</f>
        <v>0</v>
      </c>
      <c r="AC171" s="21"/>
      <c r="AD171" s="138">
        <v>0</v>
      </c>
      <c r="AE171" s="21"/>
      <c r="AF171" s="143">
        <f>IF($W171,AD171/$W171*100,0)</f>
        <v>0</v>
      </c>
      <c r="AG171" s="21"/>
      <c r="AH171" s="138">
        <v>0</v>
      </c>
      <c r="AI171" s="21"/>
      <c r="AJ171" s="143">
        <f>IF($W171,AH171/$W171*100,0)</f>
        <v>0</v>
      </c>
      <c r="AK171" s="21"/>
      <c r="AL171" s="138">
        <v>106199</v>
      </c>
      <c r="AM171" s="21"/>
      <c r="AN171" s="10">
        <v>56</v>
      </c>
      <c r="AO171" s="21"/>
      <c r="AP171" s="147">
        <v>13251</v>
      </c>
      <c r="AQ171" s="21"/>
      <c r="AR171" s="147">
        <f>IF(E171,AP171,0)</f>
        <v>13251</v>
      </c>
      <c r="AS171" s="21"/>
      <c r="AT171" s="147">
        <f>IF(K171,AP171,0)</f>
        <v>13251</v>
      </c>
      <c r="AU171" s="21"/>
      <c r="AV171" s="147">
        <f>IF(Q171,AP171,0)</f>
        <v>13251</v>
      </c>
    </row>
    <row r="172" spans="1:48" ht="8.85" customHeight="1" x14ac:dyDescent="0.3">
      <c r="A172" s="10">
        <v>57</v>
      </c>
      <c r="B172" s="21"/>
      <c r="C172" s="10" t="s">
        <v>181</v>
      </c>
      <c r="D172" s="21"/>
      <c r="E172" s="138">
        <v>96417</v>
      </c>
      <c r="F172" s="21"/>
      <c r="G172" s="135">
        <f>(E172/$AP172)</f>
        <v>11.15292076344708</v>
      </c>
      <c r="H172" s="21"/>
      <c r="I172" s="135">
        <f>IF(G$219,G172/G$219*100,0)</f>
        <v>19.554072925489574</v>
      </c>
      <c r="J172" s="21"/>
      <c r="K172" s="138">
        <v>0</v>
      </c>
      <c r="L172" s="21"/>
      <c r="M172" s="135">
        <f>(K172/$AP172)</f>
        <v>0</v>
      </c>
      <c r="N172" s="21"/>
      <c r="O172" s="135">
        <f>IF(M$219,M172/M$219*100,0)</f>
        <v>0</v>
      </c>
      <c r="P172" s="21"/>
      <c r="Q172" s="138">
        <v>358181</v>
      </c>
      <c r="R172" s="21"/>
      <c r="S172" s="135">
        <f>(Q172/$AP172)</f>
        <v>41.432157316367842</v>
      </c>
      <c r="T172" s="21"/>
      <c r="U172" s="135">
        <f>IF(S$219,S172/S$219*100,0)</f>
        <v>119.2919374980961</v>
      </c>
      <c r="V172" s="21"/>
      <c r="W172" s="138">
        <f>(E172+K172+Q172)</f>
        <v>454598</v>
      </c>
      <c r="X172" s="21"/>
      <c r="Y172" s="21"/>
      <c r="Z172" s="138">
        <v>96929</v>
      </c>
      <c r="AA172" s="21"/>
      <c r="AB172" s="143">
        <f>IF($W172,Z172/$W172*100,0)</f>
        <v>21.321915186604429</v>
      </c>
      <c r="AC172" s="21"/>
      <c r="AD172" s="138">
        <v>0</v>
      </c>
      <c r="AE172" s="21"/>
      <c r="AF172" s="143">
        <f>IF($W172,AD172/$W172*100,0)</f>
        <v>0</v>
      </c>
      <c r="AG172" s="21"/>
      <c r="AH172" s="138">
        <v>0</v>
      </c>
      <c r="AI172" s="21"/>
      <c r="AJ172" s="143">
        <f>IF($W172,AH172/$W172*100,0)</f>
        <v>0</v>
      </c>
      <c r="AK172" s="21"/>
      <c r="AL172" s="138">
        <v>3640</v>
      </c>
      <c r="AM172" s="21"/>
      <c r="AN172" s="10">
        <v>57</v>
      </c>
      <c r="AO172" s="21"/>
      <c r="AP172" s="147">
        <v>8645</v>
      </c>
      <c r="AQ172" s="21"/>
      <c r="AR172" s="147">
        <f>IF(E172,AP172,0)</f>
        <v>8645</v>
      </c>
      <c r="AS172" s="21"/>
      <c r="AT172" s="147">
        <f>IF(K172,AP172,0)</f>
        <v>0</v>
      </c>
      <c r="AU172" s="21"/>
      <c r="AV172" s="147">
        <f>IF(Q172,AP172,0)</f>
        <v>8645</v>
      </c>
    </row>
    <row r="173" spans="1:48" ht="8.85" customHeight="1" x14ac:dyDescent="0.3">
      <c r="A173" s="10">
        <v>58</v>
      </c>
      <c r="B173" s="21"/>
      <c r="C173" s="10" t="s">
        <v>182</v>
      </c>
      <c r="D173" s="21"/>
      <c r="E173" s="138">
        <v>12600</v>
      </c>
      <c r="F173" s="21"/>
      <c r="G173" s="135">
        <f>(E173/$AP173)</f>
        <v>0.40754277581912862</v>
      </c>
      <c r="H173" s="21"/>
      <c r="I173" s="135">
        <f>IF(G$219,G173/G$219*100,0)</f>
        <v>0.71453221336799322</v>
      </c>
      <c r="J173" s="21"/>
      <c r="K173" s="138">
        <v>70000</v>
      </c>
      <c r="L173" s="21"/>
      <c r="M173" s="135">
        <f>(K173/$AP173)</f>
        <v>2.2641265323284925</v>
      </c>
      <c r="N173" s="21"/>
      <c r="O173" s="135">
        <f>IF(M$219,M173/M$219*100,0)</f>
        <v>117.16149354207681</v>
      </c>
      <c r="P173" s="21"/>
      <c r="Q173" s="138">
        <v>653522</v>
      </c>
      <c r="R173" s="21"/>
      <c r="S173" s="135">
        <f>(Q173/$AP173)</f>
        <v>21.137949995148301</v>
      </c>
      <c r="T173" s="21"/>
      <c r="U173" s="135">
        <f>IF(S$219,S173/S$219*100,0)</f>
        <v>60.86062548963519</v>
      </c>
      <c r="V173" s="21"/>
      <c r="W173" s="138">
        <f>(E173+K173+Q173)</f>
        <v>736122</v>
      </c>
      <c r="X173" s="21"/>
      <c r="Y173" s="21"/>
      <c r="Z173" s="138">
        <v>142327</v>
      </c>
      <c r="AA173" s="21"/>
      <c r="AB173" s="143">
        <f>IF($W173,Z173/$W173*100,0)</f>
        <v>19.334702671568028</v>
      </c>
      <c r="AC173" s="21"/>
      <c r="AD173" s="138">
        <v>0</v>
      </c>
      <c r="AE173" s="21"/>
      <c r="AF173" s="143">
        <f>IF($W173,AD173/$W173*100,0)</f>
        <v>0</v>
      </c>
      <c r="AG173" s="21"/>
      <c r="AH173" s="138">
        <v>0</v>
      </c>
      <c r="AI173" s="21"/>
      <c r="AJ173" s="143">
        <f>IF($W173,AH173/$W173*100,0)</f>
        <v>0</v>
      </c>
      <c r="AK173" s="21"/>
      <c r="AL173" s="138">
        <v>26843</v>
      </c>
      <c r="AM173" s="21"/>
      <c r="AN173" s="10">
        <v>58</v>
      </c>
      <c r="AO173" s="21"/>
      <c r="AP173" s="147">
        <v>30917</v>
      </c>
      <c r="AQ173" s="21"/>
      <c r="AR173" s="147">
        <f>IF(E173,AP173,0)</f>
        <v>30917</v>
      </c>
      <c r="AS173" s="21"/>
      <c r="AT173" s="147">
        <f>IF(K173,AP173,0)</f>
        <v>30917</v>
      </c>
      <c r="AU173" s="21"/>
      <c r="AV173" s="147">
        <f>IF(Q173,AP173,0)</f>
        <v>30917</v>
      </c>
    </row>
    <row r="174" spans="1:48" ht="8.85" customHeight="1" x14ac:dyDescent="0.3">
      <c r="A174" s="10">
        <v>59</v>
      </c>
      <c r="B174" s="21"/>
      <c r="C174" s="10" t="s">
        <v>183</v>
      </c>
      <c r="D174" s="21"/>
      <c r="E174" s="138">
        <v>165075</v>
      </c>
      <c r="F174" s="21"/>
      <c r="G174" s="135">
        <f>(E174/$AP174)</f>
        <v>15.410287528005975</v>
      </c>
      <c r="H174" s="21"/>
      <c r="I174" s="135">
        <f>IF(G$219,G174/G$219*100,0)</f>
        <v>27.018383122831114</v>
      </c>
      <c r="J174" s="21"/>
      <c r="K174" s="138">
        <v>0</v>
      </c>
      <c r="L174" s="21"/>
      <c r="M174" s="135">
        <f>(K174/$AP174)</f>
        <v>0</v>
      </c>
      <c r="N174" s="21"/>
      <c r="O174" s="135">
        <f>IF(M$219,M174/M$219*100,0)</f>
        <v>0</v>
      </c>
      <c r="P174" s="21"/>
      <c r="Q174" s="138">
        <v>115000</v>
      </c>
      <c r="R174" s="21"/>
      <c r="S174" s="135">
        <f>(Q174/$AP174)</f>
        <v>10.73562359970127</v>
      </c>
      <c r="T174" s="21"/>
      <c r="U174" s="135">
        <f>IF(S$219,S174/S$219*100,0)</f>
        <v>30.910129291112664</v>
      </c>
      <c r="V174" s="21"/>
      <c r="W174" s="138">
        <f>(E174+K174+Q174)</f>
        <v>280075</v>
      </c>
      <c r="X174" s="21"/>
      <c r="Y174" s="21"/>
      <c r="Z174" s="138">
        <v>4951</v>
      </c>
      <c r="AA174" s="21"/>
      <c r="AB174" s="143">
        <f>IF($W174,Z174/$W174*100,0)</f>
        <v>1.767740783718647</v>
      </c>
      <c r="AC174" s="21"/>
      <c r="AD174" s="138">
        <v>0</v>
      </c>
      <c r="AE174" s="21"/>
      <c r="AF174" s="143">
        <f>IF($W174,AD174/$W174*100,0)</f>
        <v>0</v>
      </c>
      <c r="AG174" s="21"/>
      <c r="AH174" s="138">
        <v>0</v>
      </c>
      <c r="AI174" s="21"/>
      <c r="AJ174" s="143">
        <f>IF($W174,AH174/$W174*100,0)</f>
        <v>0</v>
      </c>
      <c r="AK174" s="21"/>
      <c r="AL174" s="138">
        <v>38733</v>
      </c>
      <c r="AM174" s="21"/>
      <c r="AN174" s="10">
        <v>59</v>
      </c>
      <c r="AO174" s="21"/>
      <c r="AP174" s="147">
        <v>10712</v>
      </c>
      <c r="AQ174" s="21"/>
      <c r="AR174" s="147">
        <f>IF(E174,AP174,0)</f>
        <v>10712</v>
      </c>
      <c r="AS174" s="21"/>
      <c r="AT174" s="147">
        <f>IF(K174,AP174,0)</f>
        <v>0</v>
      </c>
      <c r="AU174" s="21"/>
      <c r="AV174" s="147">
        <f>IF(Q174,AP174,0)</f>
        <v>10712</v>
      </c>
    </row>
    <row r="175" spans="1:48" ht="8.85" customHeight="1" x14ac:dyDescent="0.3">
      <c r="A175" s="10">
        <v>60</v>
      </c>
      <c r="B175" s="21"/>
      <c r="C175" s="10" t="s">
        <v>184</v>
      </c>
      <c r="D175" s="21"/>
      <c r="E175" s="138">
        <v>1046911</v>
      </c>
      <c r="F175" s="21"/>
      <c r="G175" s="135">
        <f>(E175/$AP175)</f>
        <v>10.461473124619028</v>
      </c>
      <c r="H175" s="21"/>
      <c r="I175" s="135">
        <f>IF(G$219,G175/G$219*100,0)</f>
        <v>18.341779048345373</v>
      </c>
      <c r="J175" s="21"/>
      <c r="K175" s="138">
        <v>109320</v>
      </c>
      <c r="L175" s="21"/>
      <c r="M175" s="135">
        <f>(K175/$AP175)</f>
        <v>1.0924025461413169</v>
      </c>
      <c r="N175" s="21"/>
      <c r="O175" s="135">
        <f>IF(M$219,M175/M$219*100,0)</f>
        <v>56.528428083680524</v>
      </c>
      <c r="P175" s="21"/>
      <c r="Q175" s="138">
        <v>2764679</v>
      </c>
      <c r="R175" s="21"/>
      <c r="S175" s="135">
        <f>(Q175/$AP175)</f>
        <v>27.626622565527164</v>
      </c>
      <c r="T175" s="21"/>
      <c r="U175" s="135">
        <f>IF(S$219,S175/S$219*100,0)</f>
        <v>79.542885184702001</v>
      </c>
      <c r="V175" s="21"/>
      <c r="W175" s="138">
        <f>(E175+K175+Q175)</f>
        <v>3920910</v>
      </c>
      <c r="X175" s="21"/>
      <c r="Y175" s="21"/>
      <c r="Z175" s="138">
        <v>532125</v>
      </c>
      <c r="AA175" s="21"/>
      <c r="AB175" s="143">
        <f>IF($W175,Z175/$W175*100,0)</f>
        <v>13.571466827853737</v>
      </c>
      <c r="AC175" s="21"/>
      <c r="AD175" s="138">
        <v>0</v>
      </c>
      <c r="AE175" s="21"/>
      <c r="AF175" s="143">
        <f>IF($W175,AD175/$W175*100,0)</f>
        <v>0</v>
      </c>
      <c r="AG175" s="21"/>
      <c r="AH175" s="138">
        <v>0</v>
      </c>
      <c r="AI175" s="21"/>
      <c r="AJ175" s="143">
        <f>IF($W175,AH175/$W175*100,0)</f>
        <v>0</v>
      </c>
      <c r="AK175" s="21"/>
      <c r="AL175" s="138">
        <v>497903</v>
      </c>
      <c r="AM175" s="21"/>
      <c r="AN175" s="10">
        <v>60</v>
      </c>
      <c r="AO175" s="21"/>
      <c r="AP175" s="147">
        <v>100073</v>
      </c>
      <c r="AQ175" s="21"/>
      <c r="AR175" s="147">
        <f>IF(E175,AP175,0)</f>
        <v>100073</v>
      </c>
      <c r="AS175" s="21"/>
      <c r="AT175" s="147">
        <f>IF(K175,AP175,0)</f>
        <v>100073</v>
      </c>
      <c r="AU175" s="21"/>
      <c r="AV175" s="147">
        <f>IF(Q175,AP175,0)</f>
        <v>100073</v>
      </c>
    </row>
    <row r="176" spans="1:48"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X176" s="21"/>
      <c r="Y176" s="21"/>
      <c r="Z176" s="21"/>
      <c r="AA176" s="21"/>
      <c r="AB176" s="21"/>
      <c r="AC176" s="21"/>
      <c r="AD176" s="21"/>
      <c r="AE176" s="21"/>
      <c r="AF176" s="21"/>
      <c r="AG176" s="21"/>
      <c r="AH176" s="21"/>
      <c r="AI176" s="21"/>
      <c r="AJ176" s="21"/>
      <c r="AK176" s="21"/>
      <c r="AL176" s="21"/>
      <c r="AM176" s="21"/>
      <c r="AN176" s="29"/>
      <c r="AO176" s="21"/>
      <c r="AP176" s="21"/>
      <c r="AQ176" s="21"/>
      <c r="AR176" s="21"/>
      <c r="AS176" s="21"/>
      <c r="AT176" s="21"/>
      <c r="AU176" s="21"/>
      <c r="AV176" s="21"/>
    </row>
    <row r="177" spans="1:48" ht="8.85" customHeight="1" x14ac:dyDescent="0.3">
      <c r="A177" s="10">
        <v>61</v>
      </c>
      <c r="B177" s="21"/>
      <c r="C177" s="10" t="s">
        <v>185</v>
      </c>
      <c r="D177" s="21"/>
      <c r="E177" s="138">
        <v>196267</v>
      </c>
      <c r="F177" s="21"/>
      <c r="G177" s="135">
        <f>(E177/$AP177)</f>
        <v>13.266662160335271</v>
      </c>
      <c r="H177" s="21"/>
      <c r="I177" s="135">
        <f>IF(G$219,G177/G$219*100,0)</f>
        <v>23.260030700769523</v>
      </c>
      <c r="J177" s="21"/>
      <c r="K177" s="138">
        <v>9000</v>
      </c>
      <c r="L177" s="21"/>
      <c r="M177" s="135">
        <f>(K177/$AP177)</f>
        <v>0.60835473840746246</v>
      </c>
      <c r="N177" s="21"/>
      <c r="O177" s="135">
        <f>IF(M$219,M177/M$219*100,0)</f>
        <v>31.480462216886668</v>
      </c>
      <c r="P177" s="21"/>
      <c r="Q177" s="138">
        <v>334239</v>
      </c>
      <c r="R177" s="21"/>
      <c r="S177" s="135">
        <f>(Q177/$AP177)</f>
        <v>22.592875490063538</v>
      </c>
      <c r="T177" s="21"/>
      <c r="U177" s="135">
        <f>IF(S$219,S177/S$219*100,0)</f>
        <v>65.049663484411525</v>
      </c>
      <c r="V177" s="21"/>
      <c r="W177" s="138">
        <f>(E177+K177+Q177)</f>
        <v>539506</v>
      </c>
      <c r="X177" s="21"/>
      <c r="Y177" s="21"/>
      <c r="Z177" s="138">
        <v>30640</v>
      </c>
      <c r="AA177" s="21"/>
      <c r="AB177" s="143">
        <f>IF($W177,Z177/$W177*100,0)</f>
        <v>5.6792695539993989</v>
      </c>
      <c r="AC177" s="21"/>
      <c r="AD177" s="138">
        <v>0</v>
      </c>
      <c r="AE177" s="21"/>
      <c r="AF177" s="143">
        <f>IF($W177,AD177/$W177*100,0)</f>
        <v>0</v>
      </c>
      <c r="AG177" s="21"/>
      <c r="AH177" s="138">
        <v>0</v>
      </c>
      <c r="AI177" s="21"/>
      <c r="AJ177" s="143">
        <f>IF($W177,AH177/$W177*100,0)</f>
        <v>0</v>
      </c>
      <c r="AK177" s="21"/>
      <c r="AL177" s="138">
        <v>44878</v>
      </c>
      <c r="AM177" s="21"/>
      <c r="AN177" s="10">
        <v>61</v>
      </c>
      <c r="AO177" s="21"/>
      <c r="AP177" s="147">
        <v>14794</v>
      </c>
      <c r="AQ177" s="21"/>
      <c r="AR177" s="147">
        <f>IF(E177,AP177,0)</f>
        <v>14794</v>
      </c>
      <c r="AS177" s="21"/>
      <c r="AT177" s="147">
        <f>IF(K177,AP177,0)</f>
        <v>14794</v>
      </c>
      <c r="AU177" s="21"/>
      <c r="AV177" s="147">
        <f>IF(Q177,AP177,0)</f>
        <v>14794</v>
      </c>
    </row>
    <row r="178" spans="1:48" ht="8.85" customHeight="1" x14ac:dyDescent="0.3">
      <c r="A178" s="10">
        <v>62</v>
      </c>
      <c r="B178" s="21"/>
      <c r="C178" s="10" t="s">
        <v>186</v>
      </c>
      <c r="D178" s="21"/>
      <c r="E178" s="138">
        <v>410603</v>
      </c>
      <c r="F178" s="21"/>
      <c r="G178" s="135">
        <f>(E178/$AP178)</f>
        <v>17.801222578687245</v>
      </c>
      <c r="H178" s="21"/>
      <c r="I178" s="135">
        <f>IF(G$219,G178/G$219*100,0)</f>
        <v>31.210336005197032</v>
      </c>
      <c r="J178" s="21"/>
      <c r="K178" s="138">
        <v>23900</v>
      </c>
      <c r="L178" s="21"/>
      <c r="M178" s="135">
        <f>(K178/$AP178)</f>
        <v>1.0361571143674673</v>
      </c>
      <c r="N178" s="21"/>
      <c r="O178" s="135">
        <f>IF(M$219,M178/M$219*100,0)</f>
        <v>53.617902237421369</v>
      </c>
      <c r="P178" s="21"/>
      <c r="Q178" s="138">
        <v>179956</v>
      </c>
      <c r="R178" s="21"/>
      <c r="S178" s="135">
        <f>(Q178/$AP178)</f>
        <v>7.8017861787912945</v>
      </c>
      <c r="T178" s="21"/>
      <c r="U178" s="135">
        <f>IF(S$219,S178/S$219*100,0)</f>
        <v>22.462991297009061</v>
      </c>
      <c r="V178" s="21"/>
      <c r="W178" s="138">
        <f>(E178+K178+Q178)</f>
        <v>614459</v>
      </c>
      <c r="X178" s="21"/>
      <c r="Y178" s="21"/>
      <c r="Z178" s="138">
        <v>4500</v>
      </c>
      <c r="AA178" s="21"/>
      <c r="AB178" s="143">
        <f>IF($W178,Z178/$W178*100,0)</f>
        <v>0.73235154827254545</v>
      </c>
      <c r="AC178" s="21"/>
      <c r="AD178" s="138">
        <v>0</v>
      </c>
      <c r="AE178" s="21"/>
      <c r="AF178" s="143">
        <f>IF($W178,AD178/$W178*100,0)</f>
        <v>0</v>
      </c>
      <c r="AG178" s="21"/>
      <c r="AH178" s="138">
        <v>0</v>
      </c>
      <c r="AI178" s="21"/>
      <c r="AJ178" s="143">
        <f>IF($W178,AH178/$W178*100,0)</f>
        <v>0</v>
      </c>
      <c r="AK178" s="21"/>
      <c r="AL178" s="138">
        <v>249125</v>
      </c>
      <c r="AM178" s="21"/>
      <c r="AN178" s="10">
        <v>62</v>
      </c>
      <c r="AO178" s="21"/>
      <c r="AP178" s="147">
        <v>23066</v>
      </c>
      <c r="AQ178" s="21"/>
      <c r="AR178" s="147">
        <f>IF(E178,AP178,0)</f>
        <v>23066</v>
      </c>
      <c r="AS178" s="21"/>
      <c r="AT178" s="147">
        <f>IF(K178,AP178,0)</f>
        <v>23066</v>
      </c>
      <c r="AU178" s="21"/>
      <c r="AV178" s="147">
        <f>IF(Q178,AP178,0)</f>
        <v>23066</v>
      </c>
    </row>
    <row r="179" spans="1:48" ht="8.85" customHeight="1" x14ac:dyDescent="0.3">
      <c r="A179" s="10">
        <v>63</v>
      </c>
      <c r="B179" s="21"/>
      <c r="C179" s="10" t="s">
        <v>187</v>
      </c>
      <c r="D179" s="21"/>
      <c r="E179" s="138">
        <v>241389</v>
      </c>
      <c r="F179" s="21"/>
      <c r="G179" s="135">
        <f>(E179/$AP179)</f>
        <v>20.439373412362404</v>
      </c>
      <c r="H179" s="21"/>
      <c r="I179" s="135">
        <f>IF(G$219,G179/G$219*100,0)</f>
        <v>35.835724715856273</v>
      </c>
      <c r="J179" s="21"/>
      <c r="K179" s="138">
        <v>0</v>
      </c>
      <c r="L179" s="21"/>
      <c r="M179" s="135">
        <f>(K179/$AP179)</f>
        <v>0</v>
      </c>
      <c r="N179" s="21"/>
      <c r="O179" s="135">
        <f>IF(M$219,M179/M$219*100,0)</f>
        <v>0</v>
      </c>
      <c r="P179" s="21"/>
      <c r="Q179" s="138">
        <v>349212</v>
      </c>
      <c r="R179" s="21"/>
      <c r="S179" s="135">
        <f>(Q179/$AP179)</f>
        <v>29.569178662150719</v>
      </c>
      <c r="T179" s="21"/>
      <c r="U179" s="135">
        <f>IF(S$219,S179/S$219*100,0)</f>
        <v>85.135914741321699</v>
      </c>
      <c r="V179" s="21"/>
      <c r="W179" s="138">
        <f>(E179+K179+Q179)</f>
        <v>590601</v>
      </c>
      <c r="X179" s="21"/>
      <c r="Y179" s="21"/>
      <c r="Z179" s="138">
        <v>236188</v>
      </c>
      <c r="AA179" s="21"/>
      <c r="AB179" s="143">
        <f>IF($W179,Z179/$W179*100,0)</f>
        <v>39.991127681802098</v>
      </c>
      <c r="AC179" s="21"/>
      <c r="AD179" s="138">
        <v>0</v>
      </c>
      <c r="AE179" s="21"/>
      <c r="AF179" s="143">
        <f>IF($W179,AD179/$W179*100,0)</f>
        <v>0</v>
      </c>
      <c r="AG179" s="21"/>
      <c r="AH179" s="138">
        <v>0</v>
      </c>
      <c r="AI179" s="21"/>
      <c r="AJ179" s="143">
        <f>IF($W179,AH179/$W179*100,0)</f>
        <v>0</v>
      </c>
      <c r="AK179" s="21"/>
      <c r="AL179" s="138">
        <v>52280</v>
      </c>
      <c r="AM179" s="21"/>
      <c r="AN179" s="10">
        <v>63</v>
      </c>
      <c r="AO179" s="21"/>
      <c r="AP179" s="147">
        <v>11810</v>
      </c>
      <c r="AQ179" s="21"/>
      <c r="AR179" s="147">
        <f>IF(E179,AP179,0)</f>
        <v>11810</v>
      </c>
      <c r="AS179" s="21"/>
      <c r="AT179" s="147">
        <f>IF(K179,AP179,0)</f>
        <v>0</v>
      </c>
      <c r="AU179" s="21"/>
      <c r="AV179" s="147">
        <f>IF(Q179,AP179,0)</f>
        <v>11810</v>
      </c>
    </row>
    <row r="180" spans="1:48" ht="8.85" customHeight="1" x14ac:dyDescent="0.3">
      <c r="A180" s="10">
        <v>64</v>
      </c>
      <c r="B180" s="21"/>
      <c r="C180" s="10" t="s">
        <v>188</v>
      </c>
      <c r="D180" s="21"/>
      <c r="E180" s="138">
        <v>50000</v>
      </c>
      <c r="F180" s="21"/>
      <c r="G180" s="135">
        <f>(E180/$AP180)</f>
        <v>4.1732743510558388</v>
      </c>
      <c r="H180" s="21"/>
      <c r="I180" s="135">
        <f>IF(G$219,G180/G$219*100,0)</f>
        <v>7.3168735553178266</v>
      </c>
      <c r="J180" s="21"/>
      <c r="K180" s="138">
        <v>0</v>
      </c>
      <c r="L180" s="21"/>
      <c r="M180" s="135">
        <f>(K180/$AP180)</f>
        <v>0</v>
      </c>
      <c r="N180" s="21"/>
      <c r="O180" s="135">
        <f>IF(M$219,M180/M$219*100,0)</f>
        <v>0</v>
      </c>
      <c r="P180" s="21"/>
      <c r="Q180" s="138">
        <v>157600</v>
      </c>
      <c r="R180" s="21"/>
      <c r="S180" s="135">
        <f>(Q180/$AP180)</f>
        <v>13.154160754528002</v>
      </c>
      <c r="T180" s="21"/>
      <c r="U180" s="135">
        <f>IF(S$219,S180/S$219*100,0)</f>
        <v>37.873608911722151</v>
      </c>
      <c r="V180" s="21"/>
      <c r="W180" s="138">
        <f>(E180+K180+Q180)</f>
        <v>207600</v>
      </c>
      <c r="X180" s="21"/>
      <c r="Y180" s="21"/>
      <c r="Z180" s="138">
        <v>1436</v>
      </c>
      <c r="AA180" s="21"/>
      <c r="AB180" s="143">
        <f>IF($W180,Z180/$W180*100,0)</f>
        <v>0.69171483622350671</v>
      </c>
      <c r="AC180" s="21"/>
      <c r="AD180" s="138">
        <v>0</v>
      </c>
      <c r="AE180" s="21"/>
      <c r="AF180" s="143">
        <f>IF($W180,AD180/$W180*100,0)</f>
        <v>0</v>
      </c>
      <c r="AG180" s="21"/>
      <c r="AH180" s="138">
        <v>0</v>
      </c>
      <c r="AI180" s="21"/>
      <c r="AJ180" s="143">
        <f>IF($W180,AH180/$W180*100,0)</f>
        <v>0</v>
      </c>
      <c r="AK180" s="21"/>
      <c r="AL180" s="138">
        <v>0</v>
      </c>
      <c r="AM180" s="21"/>
      <c r="AN180" s="10">
        <v>64</v>
      </c>
      <c r="AO180" s="21"/>
      <c r="AP180" s="147">
        <v>11981</v>
      </c>
      <c r="AQ180" s="21"/>
      <c r="AR180" s="147">
        <f>IF(E180,AP180,0)</f>
        <v>11981</v>
      </c>
      <c r="AS180" s="21"/>
      <c r="AT180" s="147">
        <f>IF(K180,AP180,0)</f>
        <v>0</v>
      </c>
      <c r="AU180" s="21"/>
      <c r="AV180" s="147">
        <f>IF(Q180,AP180,0)</f>
        <v>11981</v>
      </c>
    </row>
    <row r="181" spans="1:48" ht="8.85" customHeight="1" x14ac:dyDescent="0.3">
      <c r="A181" s="10">
        <v>65</v>
      </c>
      <c r="B181" s="21"/>
      <c r="C181" s="10" t="s">
        <v>189</v>
      </c>
      <c r="D181" s="21"/>
      <c r="E181" s="138">
        <v>21500</v>
      </c>
      <c r="F181" s="21"/>
      <c r="G181" s="135">
        <f>(E181/$AP181)</f>
        <v>1.3949263608642055</v>
      </c>
      <c r="H181" s="21"/>
      <c r="I181" s="135">
        <f>IF(G$219,G181/G$219*100,0)</f>
        <v>2.4456814824169881</v>
      </c>
      <c r="J181" s="21"/>
      <c r="K181" s="138">
        <v>0</v>
      </c>
      <c r="L181" s="21"/>
      <c r="M181" s="135">
        <f>(K181/$AP181)</f>
        <v>0</v>
      </c>
      <c r="N181" s="21"/>
      <c r="O181" s="135">
        <f>IF(M$219,M181/M$219*100,0)</f>
        <v>0</v>
      </c>
      <c r="P181" s="21"/>
      <c r="Q181" s="138">
        <v>249609</v>
      </c>
      <c r="R181" s="21"/>
      <c r="S181" s="135">
        <f>(Q181/$AP181)</f>
        <v>16.194705767858302</v>
      </c>
      <c r="T181" s="21"/>
      <c r="U181" s="135">
        <f>IF(S$219,S181/S$219*100,0)</f>
        <v>46.627980616790374</v>
      </c>
      <c r="V181" s="21"/>
      <c r="W181" s="138">
        <f>(E181+K181+Q181)</f>
        <v>271109</v>
      </c>
      <c r="X181" s="21"/>
      <c r="Y181" s="21"/>
      <c r="Z181" s="138">
        <v>57213</v>
      </c>
      <c r="AA181" s="21"/>
      <c r="AB181" s="143">
        <f>IF($W181,Z181/$W181*100,0)</f>
        <v>21.103320066836588</v>
      </c>
      <c r="AC181" s="21"/>
      <c r="AD181" s="138">
        <v>0</v>
      </c>
      <c r="AE181" s="21"/>
      <c r="AF181" s="143">
        <f>IF($W181,AD181/$W181*100,0)</f>
        <v>0</v>
      </c>
      <c r="AG181" s="21"/>
      <c r="AH181" s="138">
        <v>0</v>
      </c>
      <c r="AI181" s="21"/>
      <c r="AJ181" s="143">
        <f>IF($W181,AH181/$W181*100,0)</f>
        <v>0</v>
      </c>
      <c r="AK181" s="21"/>
      <c r="AL181" s="138">
        <v>225</v>
      </c>
      <c r="AM181" s="21"/>
      <c r="AN181" s="10">
        <v>65</v>
      </c>
      <c r="AO181" s="21"/>
      <c r="AP181" s="147">
        <v>15413</v>
      </c>
      <c r="AQ181" s="21"/>
      <c r="AR181" s="147">
        <f>IF(E181,AP181,0)</f>
        <v>15413</v>
      </c>
      <c r="AS181" s="21"/>
      <c r="AT181" s="147">
        <f>IF(K181,AP181,0)</f>
        <v>0</v>
      </c>
      <c r="AU181" s="21"/>
      <c r="AV181" s="147">
        <f>IF(Q181,AP181,0)</f>
        <v>15413</v>
      </c>
    </row>
    <row r="182" spans="1:48"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X182" s="21"/>
      <c r="Y182" s="21"/>
      <c r="Z182" s="21"/>
      <c r="AA182" s="21"/>
      <c r="AB182" s="21"/>
      <c r="AC182" s="21"/>
      <c r="AD182" s="21"/>
      <c r="AE182" s="21"/>
      <c r="AF182" s="21"/>
      <c r="AG182" s="21"/>
      <c r="AH182" s="21"/>
      <c r="AI182" s="21"/>
      <c r="AJ182" s="21"/>
      <c r="AK182" s="21"/>
      <c r="AL182" s="21"/>
      <c r="AM182" s="21"/>
      <c r="AN182" s="29"/>
      <c r="AO182" s="21"/>
      <c r="AP182" s="21"/>
      <c r="AQ182" s="21"/>
      <c r="AR182" s="21"/>
      <c r="AS182" s="21"/>
      <c r="AT182" s="21"/>
      <c r="AU182" s="21"/>
      <c r="AV182" s="21"/>
    </row>
    <row r="183" spans="1:48" ht="8.85" customHeight="1" x14ac:dyDescent="0.3">
      <c r="A183" s="10">
        <v>66</v>
      </c>
      <c r="B183" s="21"/>
      <c r="C183" s="10" t="s">
        <v>190</v>
      </c>
      <c r="D183" s="21"/>
      <c r="E183" s="138">
        <v>228210</v>
      </c>
      <c r="F183" s="21"/>
      <c r="G183" s="135">
        <f>(E183/$AP183)</f>
        <v>6.3531082096823583</v>
      </c>
      <c r="H183" s="21"/>
      <c r="I183" s="135">
        <f>IF(G$219,G183/G$219*100,0)</f>
        <v>11.138709210847054</v>
      </c>
      <c r="J183" s="21"/>
      <c r="K183" s="138">
        <v>43000</v>
      </c>
      <c r="L183" s="21"/>
      <c r="M183" s="135">
        <f>(K183/$AP183)</f>
        <v>1.1970713510202946</v>
      </c>
      <c r="N183" s="21"/>
      <c r="O183" s="135">
        <f>IF(M$219,M183/M$219*100,0)</f>
        <v>61.944712611857256</v>
      </c>
      <c r="P183" s="21"/>
      <c r="Q183" s="138">
        <v>1052344</v>
      </c>
      <c r="R183" s="21"/>
      <c r="S183" s="135">
        <f>(Q183/$AP183)</f>
        <v>29.29606636786281</v>
      </c>
      <c r="T183" s="21"/>
      <c r="U183" s="135">
        <f>IF(S$219,S183/S$219*100,0)</f>
        <v>84.349566724456935</v>
      </c>
      <c r="V183" s="21"/>
      <c r="W183" s="138">
        <f>(E183+K183+Q183)</f>
        <v>1323554</v>
      </c>
      <c r="X183" s="21"/>
      <c r="Y183" s="21"/>
      <c r="Z183" s="138">
        <v>163363</v>
      </c>
      <c r="AA183" s="21"/>
      <c r="AB183" s="143">
        <f>IF($W183,Z183/$W183*100,0)</f>
        <v>12.342752921301283</v>
      </c>
      <c r="AC183" s="21"/>
      <c r="AD183" s="138">
        <v>0</v>
      </c>
      <c r="AE183" s="21"/>
      <c r="AF183" s="143">
        <f>IF($W183,AD183/$W183*100,0)</f>
        <v>0</v>
      </c>
      <c r="AG183" s="21"/>
      <c r="AH183" s="138">
        <v>0</v>
      </c>
      <c r="AI183" s="21"/>
      <c r="AJ183" s="143">
        <f>IF($W183,AH183/$W183*100,0)</f>
        <v>0</v>
      </c>
      <c r="AK183" s="21"/>
      <c r="AL183" s="138">
        <v>78311</v>
      </c>
      <c r="AM183" s="21"/>
      <c r="AN183" s="10">
        <v>66</v>
      </c>
      <c r="AO183" s="21"/>
      <c r="AP183" s="147">
        <v>35921</v>
      </c>
      <c r="AQ183" s="21"/>
      <c r="AR183" s="147">
        <f>IF(E183,AP183,0)</f>
        <v>35921</v>
      </c>
      <c r="AS183" s="21"/>
      <c r="AT183" s="147">
        <f>IF(K183,AP183,0)</f>
        <v>35921</v>
      </c>
      <c r="AU183" s="21"/>
      <c r="AV183" s="147">
        <f>IF(Q183,AP183,0)</f>
        <v>35921</v>
      </c>
    </row>
    <row r="184" spans="1:48" ht="8.85" customHeight="1" x14ac:dyDescent="0.3">
      <c r="A184" s="10">
        <v>67</v>
      </c>
      <c r="B184" s="21"/>
      <c r="C184" s="10" t="s">
        <v>191</v>
      </c>
      <c r="D184" s="21"/>
      <c r="E184" s="138">
        <v>108831</v>
      </c>
      <c r="F184" s="21"/>
      <c r="G184" s="135">
        <f>(E184/$AP184)</f>
        <v>4.5618057593159245</v>
      </c>
      <c r="H184" s="21"/>
      <c r="I184" s="135">
        <f>IF(G$219,G184/G$219*100,0)</f>
        <v>7.9980737227090222</v>
      </c>
      <c r="J184" s="21"/>
      <c r="K184" s="138">
        <v>0</v>
      </c>
      <c r="L184" s="21"/>
      <c r="M184" s="135">
        <f>(K184/$AP184)</f>
        <v>0</v>
      </c>
      <c r="N184" s="21"/>
      <c r="O184" s="135">
        <f>IF(M$219,M184/M$219*100,0)</f>
        <v>0</v>
      </c>
      <c r="P184" s="21"/>
      <c r="Q184" s="138">
        <v>385603</v>
      </c>
      <c r="R184" s="21"/>
      <c r="S184" s="135">
        <f>(Q184/$AP184)</f>
        <v>16.163096785010687</v>
      </c>
      <c r="T184" s="21"/>
      <c r="U184" s="135">
        <f>IF(S$219,S184/S$219*100,0)</f>
        <v>46.536971674691515</v>
      </c>
      <c r="V184" s="21"/>
      <c r="W184" s="138">
        <f>(E184+K184+Q184)</f>
        <v>494434</v>
      </c>
      <c r="X184" s="21"/>
      <c r="Y184" s="21"/>
      <c r="Z184" s="138">
        <v>52276</v>
      </c>
      <c r="AA184" s="21"/>
      <c r="AB184" s="143">
        <f>IF($W184,Z184/$W184*100,0)</f>
        <v>10.572897494913375</v>
      </c>
      <c r="AC184" s="21"/>
      <c r="AD184" s="138">
        <v>0</v>
      </c>
      <c r="AE184" s="21"/>
      <c r="AF184" s="143">
        <f>IF($W184,AD184/$W184*100,0)</f>
        <v>0</v>
      </c>
      <c r="AG184" s="21"/>
      <c r="AH184" s="138">
        <v>0</v>
      </c>
      <c r="AI184" s="21"/>
      <c r="AJ184" s="143">
        <f>IF($W184,AH184/$W184*100,0)</f>
        <v>0</v>
      </c>
      <c r="AK184" s="21"/>
      <c r="AL184" s="138">
        <v>54387</v>
      </c>
      <c r="AM184" s="21"/>
      <c r="AN184" s="10">
        <v>67</v>
      </c>
      <c r="AO184" s="21"/>
      <c r="AP184" s="147">
        <v>23857</v>
      </c>
      <c r="AQ184" s="21"/>
      <c r="AR184" s="147">
        <f>IF(E184,AP184,0)</f>
        <v>23857</v>
      </c>
      <c r="AS184" s="21"/>
      <c r="AT184" s="147">
        <f>IF(K184,AP184,0)</f>
        <v>0</v>
      </c>
      <c r="AU184" s="21"/>
      <c r="AV184" s="147">
        <f>IF(Q184,AP184,0)</f>
        <v>23857</v>
      </c>
    </row>
    <row r="185" spans="1:48" ht="8.85" customHeight="1" x14ac:dyDescent="0.3">
      <c r="A185" s="10">
        <v>68</v>
      </c>
      <c r="B185" s="21"/>
      <c r="C185" s="10" t="s">
        <v>192</v>
      </c>
      <c r="D185" s="21"/>
      <c r="E185" s="138">
        <v>221740</v>
      </c>
      <c r="F185" s="21"/>
      <c r="G185" s="135">
        <f>(E185/$AP185)</f>
        <v>12.490986931050022</v>
      </c>
      <c r="H185" s="21"/>
      <c r="I185" s="135">
        <f>IF(G$219,G185/G$219*100,0)</f>
        <v>21.90006318000578</v>
      </c>
      <c r="J185" s="21"/>
      <c r="K185" s="138">
        <v>0</v>
      </c>
      <c r="L185" s="21"/>
      <c r="M185" s="135">
        <f>(K185/$AP185)</f>
        <v>0</v>
      </c>
      <c r="N185" s="21"/>
      <c r="O185" s="135">
        <f>IF(M$219,M185/M$219*100,0)</f>
        <v>0</v>
      </c>
      <c r="P185" s="21"/>
      <c r="Q185" s="138">
        <v>280782</v>
      </c>
      <c r="R185" s="21"/>
      <c r="S185" s="135">
        <f>(Q185/$AP185)</f>
        <v>15.816922036953583</v>
      </c>
      <c r="T185" s="21"/>
      <c r="U185" s="135">
        <f>IF(S$219,S185/S$219*100,0)</f>
        <v>45.540261411855809</v>
      </c>
      <c r="V185" s="21"/>
      <c r="W185" s="138">
        <f>(E185+K185+Q185)</f>
        <v>502522</v>
      </c>
      <c r="X185" s="21"/>
      <c r="Y185" s="21"/>
      <c r="Z185" s="138">
        <v>4500</v>
      </c>
      <c r="AA185" s="21"/>
      <c r="AB185" s="143">
        <f>IF($W185,Z185/$W185*100,0)</f>
        <v>0.89548318282582662</v>
      </c>
      <c r="AC185" s="21"/>
      <c r="AD185" s="138">
        <v>0</v>
      </c>
      <c r="AE185" s="21"/>
      <c r="AF185" s="143">
        <f>IF($W185,AD185/$W185*100,0)</f>
        <v>0</v>
      </c>
      <c r="AG185" s="21"/>
      <c r="AH185" s="138">
        <v>0</v>
      </c>
      <c r="AI185" s="21"/>
      <c r="AJ185" s="143">
        <f>IF($W185,AH185/$W185*100,0)</f>
        <v>0</v>
      </c>
      <c r="AK185" s="21"/>
      <c r="AL185" s="138">
        <v>14465</v>
      </c>
      <c r="AM185" s="21"/>
      <c r="AN185" s="10">
        <v>68</v>
      </c>
      <c r="AO185" s="21"/>
      <c r="AP185" s="147">
        <v>17752</v>
      </c>
      <c r="AQ185" s="21"/>
      <c r="AR185" s="147">
        <f>IF(E185,AP185,0)</f>
        <v>17752</v>
      </c>
      <c r="AS185" s="21"/>
      <c r="AT185" s="147">
        <f>IF(K185,AP185,0)</f>
        <v>0</v>
      </c>
      <c r="AU185" s="21"/>
      <c r="AV185" s="147">
        <f>IF(Q185,AP185,0)</f>
        <v>17752</v>
      </c>
    </row>
    <row r="186" spans="1:48" ht="8.85" customHeight="1" x14ac:dyDescent="0.3">
      <c r="A186" s="10">
        <v>69</v>
      </c>
      <c r="B186" s="21"/>
      <c r="C186" s="10" t="s">
        <v>193</v>
      </c>
      <c r="D186" s="21"/>
      <c r="E186" s="138">
        <v>448170</v>
      </c>
      <c r="F186" s="21"/>
      <c r="G186" s="135">
        <f>(E186/$AP186)</f>
        <v>7.3468083013671679</v>
      </c>
      <c r="H186" s="21"/>
      <c r="I186" s="135">
        <f>IF(G$219,G186/G$219*100,0)</f>
        <v>12.880933016700119</v>
      </c>
      <c r="J186" s="21"/>
      <c r="K186" s="138">
        <v>0</v>
      </c>
      <c r="L186" s="21"/>
      <c r="M186" s="135">
        <f>(K186/$AP186)</f>
        <v>0</v>
      </c>
      <c r="N186" s="21"/>
      <c r="O186" s="135">
        <f>IF(M$219,M186/M$219*100,0)</f>
        <v>0</v>
      </c>
      <c r="P186" s="21"/>
      <c r="Q186" s="138">
        <v>1605295</v>
      </c>
      <c r="R186" s="21"/>
      <c r="S186" s="135">
        <f>(Q186/$AP186)</f>
        <v>26.315448673813972</v>
      </c>
      <c r="T186" s="21"/>
      <c r="U186" s="135">
        <f>IF(S$219,S186/S$219*100,0)</f>
        <v>75.767738437091182</v>
      </c>
      <c r="V186" s="21"/>
      <c r="W186" s="138">
        <f>(E186+K186+Q186)</f>
        <v>2053465</v>
      </c>
      <c r="X186" s="21"/>
      <c r="Y186" s="21"/>
      <c r="Z186" s="138">
        <v>167646</v>
      </c>
      <c r="AA186" s="21"/>
      <c r="AB186" s="143">
        <f>IF($W186,Z186/$W186*100,0)</f>
        <v>8.164054415341873</v>
      </c>
      <c r="AC186" s="21"/>
      <c r="AD186" s="138">
        <v>0</v>
      </c>
      <c r="AE186" s="21"/>
      <c r="AF186" s="143">
        <f>IF($W186,AD186/$W186*100,0)</f>
        <v>0</v>
      </c>
      <c r="AG186" s="21"/>
      <c r="AH186" s="138">
        <v>0</v>
      </c>
      <c r="AI186" s="21"/>
      <c r="AJ186" s="143">
        <f>IF($W186,AH186/$W186*100,0)</f>
        <v>0</v>
      </c>
      <c r="AK186" s="21"/>
      <c r="AL186" s="138">
        <v>68191</v>
      </c>
      <c r="AM186" s="21"/>
      <c r="AN186" s="10">
        <v>69</v>
      </c>
      <c r="AO186" s="21"/>
      <c r="AP186" s="147">
        <v>61002</v>
      </c>
      <c r="AQ186" s="21"/>
      <c r="AR186" s="147">
        <f>IF(E186,AP186,0)</f>
        <v>61002</v>
      </c>
      <c r="AS186" s="21"/>
      <c r="AT186" s="147">
        <f>IF(K186,AP186,0)</f>
        <v>0</v>
      </c>
      <c r="AU186" s="21"/>
      <c r="AV186" s="147">
        <f>IF(Q186,AP186,0)</f>
        <v>61002</v>
      </c>
    </row>
    <row r="187" spans="1:48" ht="8.85" customHeight="1" x14ac:dyDescent="0.3">
      <c r="A187" s="10">
        <v>70</v>
      </c>
      <c r="B187" s="21"/>
      <c r="C187" s="10" t="s">
        <v>194</v>
      </c>
      <c r="D187" s="21"/>
      <c r="E187" s="138">
        <v>1517324</v>
      </c>
      <c r="F187" s="21"/>
      <c r="G187" s="135">
        <f>(E187/$AP187)</f>
        <v>50.802691934241807</v>
      </c>
      <c r="H187" s="21"/>
      <c r="I187" s="135">
        <f>IF(G$219,G187/G$219*100,0)</f>
        <v>89.070797144828916</v>
      </c>
      <c r="J187" s="21"/>
      <c r="K187" s="138">
        <v>0</v>
      </c>
      <c r="L187" s="21"/>
      <c r="M187" s="135">
        <f>(K187/$AP187)</f>
        <v>0</v>
      </c>
      <c r="N187" s="21"/>
      <c r="O187" s="135">
        <f>IF(M$219,M187/M$219*100,0)</f>
        <v>0</v>
      </c>
      <c r="P187" s="21"/>
      <c r="Q187" s="138">
        <v>556172</v>
      </c>
      <c r="R187" s="21"/>
      <c r="S187" s="135">
        <f>(Q187/$AP187)</f>
        <v>18.621622526534303</v>
      </c>
      <c r="T187" s="21"/>
      <c r="U187" s="135">
        <f>IF(S$219,S187/S$219*100,0)</f>
        <v>53.615586887890508</v>
      </c>
      <c r="V187" s="21"/>
      <c r="W187" s="138">
        <f>(E187+K187+Q187)</f>
        <v>2073496</v>
      </c>
      <c r="X187" s="21"/>
      <c r="Y187" s="21"/>
      <c r="Z187" s="138">
        <v>126581</v>
      </c>
      <c r="AA187" s="21"/>
      <c r="AB187" s="143">
        <f>IF($W187,Z187/$W187*100,0)</f>
        <v>6.1047139709939158</v>
      </c>
      <c r="AC187" s="21"/>
      <c r="AD187" s="138">
        <v>0</v>
      </c>
      <c r="AE187" s="21"/>
      <c r="AF187" s="143">
        <f>IF($W187,AD187/$W187*100,0)</f>
        <v>0</v>
      </c>
      <c r="AG187" s="21"/>
      <c r="AH187" s="138">
        <v>0</v>
      </c>
      <c r="AI187" s="21"/>
      <c r="AJ187" s="143">
        <f>IF($W187,AH187/$W187*100,0)</f>
        <v>0</v>
      </c>
      <c r="AK187" s="21"/>
      <c r="AL187" s="138">
        <v>33914</v>
      </c>
      <c r="AM187" s="21"/>
      <c r="AN187" s="10">
        <v>70</v>
      </c>
      <c r="AO187" s="21"/>
      <c r="AP187" s="147">
        <v>29867</v>
      </c>
      <c r="AQ187" s="21"/>
      <c r="AR187" s="147">
        <f>IF(E187,AP187,0)</f>
        <v>29867</v>
      </c>
      <c r="AS187" s="21"/>
      <c r="AT187" s="147">
        <f>IF(K187,AP187,0)</f>
        <v>0</v>
      </c>
      <c r="AU187" s="21"/>
      <c r="AV187" s="147">
        <f>IF(Q187,AP187,0)</f>
        <v>29867</v>
      </c>
    </row>
    <row r="188" spans="1:48" ht="8.85" customHeight="1" x14ac:dyDescent="0.3">
      <c r="A188" s="29"/>
      <c r="B188" s="21"/>
      <c r="D188" s="21"/>
      <c r="E188" s="27"/>
      <c r="F188" s="21"/>
      <c r="G188" s="21"/>
      <c r="H188" s="21"/>
      <c r="I188" s="21"/>
      <c r="J188" s="21"/>
      <c r="K188" s="27"/>
      <c r="L188" s="21"/>
      <c r="M188" s="21"/>
      <c r="N188" s="21"/>
      <c r="O188" s="21"/>
      <c r="P188" s="21"/>
      <c r="Q188" s="27"/>
      <c r="R188" s="21"/>
      <c r="S188" s="21"/>
      <c r="T188" s="21"/>
      <c r="U188" s="21"/>
      <c r="V188" s="21"/>
      <c r="W188" s="131"/>
      <c r="X188" s="21"/>
      <c r="Y188" s="21"/>
      <c r="Z188" s="27"/>
      <c r="AA188" s="21"/>
      <c r="AB188" s="21"/>
      <c r="AC188" s="21"/>
      <c r="AD188" s="27"/>
      <c r="AE188" s="21"/>
      <c r="AF188" s="21"/>
      <c r="AG188" s="21"/>
      <c r="AH188" s="27"/>
      <c r="AI188" s="21"/>
      <c r="AJ188" s="21"/>
      <c r="AK188" s="21"/>
      <c r="AL188" s="27"/>
      <c r="AM188" s="21"/>
      <c r="AN188" s="29"/>
      <c r="AO188" s="21"/>
      <c r="AP188" s="21"/>
      <c r="AQ188" s="21"/>
      <c r="AR188" s="21"/>
      <c r="AS188" s="21"/>
      <c r="AT188" s="21"/>
      <c r="AU188" s="21"/>
      <c r="AV188" s="21"/>
    </row>
    <row r="189" spans="1:48" ht="8.85" customHeight="1" x14ac:dyDescent="0.3">
      <c r="A189" s="10">
        <v>71</v>
      </c>
      <c r="B189" s="21"/>
      <c r="C189" s="10" t="s">
        <v>195</v>
      </c>
      <c r="D189" s="21"/>
      <c r="E189" s="138">
        <v>58000</v>
      </c>
      <c r="F189" s="21"/>
      <c r="G189" s="135">
        <f>(E189/$AP189)</f>
        <v>2.5262424321616797</v>
      </c>
      <c r="H189" s="21"/>
      <c r="I189" s="135">
        <f>IF(G$219,G189/G$219*100,0)</f>
        <v>4.4291831524397818</v>
      </c>
      <c r="J189" s="21"/>
      <c r="K189" s="138">
        <v>13285</v>
      </c>
      <c r="L189" s="21"/>
      <c r="M189" s="135">
        <f>(K189/$AP189)</f>
        <v>0.57864018467703293</v>
      </c>
      <c r="N189" s="21"/>
      <c r="O189" s="135">
        <f>IF(M$219,M189/M$219*100,0)</f>
        <v>29.942826645162217</v>
      </c>
      <c r="P189" s="21"/>
      <c r="Q189" s="138">
        <v>360528</v>
      </c>
      <c r="R189" s="21"/>
      <c r="S189" s="135">
        <f>(Q189/$AP189)</f>
        <v>15.703122958317</v>
      </c>
      <c r="T189" s="21"/>
      <c r="U189" s="135">
        <f>IF(S$219,S189/S$219*100,0)</f>
        <v>45.21260981330645</v>
      </c>
      <c r="V189" s="21"/>
      <c r="W189" s="138">
        <f>(E189+K189+Q189)</f>
        <v>431813</v>
      </c>
      <c r="X189" s="21"/>
      <c r="Y189" s="21"/>
      <c r="Z189" s="138">
        <v>59105</v>
      </c>
      <c r="AA189" s="21"/>
      <c r="AB189" s="143">
        <f>IF($W189,Z189/$W189*100,0)</f>
        <v>13.687637935865757</v>
      </c>
      <c r="AC189" s="21"/>
      <c r="AD189" s="138">
        <v>0</v>
      </c>
      <c r="AE189" s="21"/>
      <c r="AF189" s="143">
        <f>IF($W189,AD189/$W189*100,0)</f>
        <v>0</v>
      </c>
      <c r="AG189" s="21"/>
      <c r="AH189" s="138">
        <v>0</v>
      </c>
      <c r="AI189" s="21"/>
      <c r="AJ189" s="143">
        <f>IF($W189,AH189/$W189*100,0)</f>
        <v>0</v>
      </c>
      <c r="AK189" s="21"/>
      <c r="AL189" s="138">
        <v>0</v>
      </c>
      <c r="AM189" s="21"/>
      <c r="AN189" s="10">
        <v>71</v>
      </c>
      <c r="AO189" s="21"/>
      <c r="AP189" s="147">
        <v>22959</v>
      </c>
      <c r="AQ189" s="21"/>
      <c r="AR189" s="147">
        <f>IF(E189,AP189,0)</f>
        <v>22959</v>
      </c>
      <c r="AS189" s="21"/>
      <c r="AT189" s="147">
        <f>IF(K189,AP189,0)</f>
        <v>22959</v>
      </c>
      <c r="AU189" s="21"/>
      <c r="AV189" s="147">
        <f>IF(Q189,AP189,0)</f>
        <v>22959</v>
      </c>
    </row>
    <row r="190" spans="1:48" ht="8.85" customHeight="1" x14ac:dyDescent="0.3">
      <c r="A190" s="10">
        <v>72</v>
      </c>
      <c r="B190" s="21"/>
      <c r="C190" s="10" t="s">
        <v>196</v>
      </c>
      <c r="D190" s="21"/>
      <c r="E190" s="138">
        <v>970447</v>
      </c>
      <c r="F190" s="21"/>
      <c r="G190" s="135">
        <f>(E190/$AP190)</f>
        <v>25.98251673360107</v>
      </c>
      <c r="H190" s="21"/>
      <c r="I190" s="135">
        <f>IF(G$219,G190/G$219*100,0)</f>
        <v>45.554347401241557</v>
      </c>
      <c r="J190" s="21"/>
      <c r="K190" s="138">
        <v>8882</v>
      </c>
      <c r="L190" s="21"/>
      <c r="M190" s="135">
        <f>(K190/$AP190)</f>
        <v>0.23780455153949129</v>
      </c>
      <c r="N190" s="21"/>
      <c r="O190" s="135">
        <f>IF(M$219,M190/M$219*100,0)</f>
        <v>12.305644596999169</v>
      </c>
      <c r="P190" s="21"/>
      <c r="Q190" s="138">
        <v>604127</v>
      </c>
      <c r="R190" s="21"/>
      <c r="S190" s="135">
        <f>(Q190/$AP190)</f>
        <v>16.174752342704149</v>
      </c>
      <c r="T190" s="21"/>
      <c r="U190" s="135">
        <f>IF(S$219,S190/S$219*100,0)</f>
        <v>46.57053048866436</v>
      </c>
      <c r="V190" s="21"/>
      <c r="W190" s="138">
        <f>(E190+K190+Q190)</f>
        <v>1583456</v>
      </c>
      <c r="X190" s="21"/>
      <c r="Y190" s="21"/>
      <c r="Z190" s="138">
        <v>0</v>
      </c>
      <c r="AA190" s="21"/>
      <c r="AB190" s="143">
        <f>IF($W190,Z190/$W190*100,0)</f>
        <v>0</v>
      </c>
      <c r="AC190" s="21"/>
      <c r="AD190" s="138">
        <v>0</v>
      </c>
      <c r="AE190" s="21"/>
      <c r="AF190" s="143">
        <f>IF($W190,AD190/$W190*100,0)</f>
        <v>0</v>
      </c>
      <c r="AG190" s="21"/>
      <c r="AH190" s="138">
        <v>0</v>
      </c>
      <c r="AI190" s="21"/>
      <c r="AJ190" s="143">
        <f>IF($W190,AH190/$W190*100,0)</f>
        <v>0</v>
      </c>
      <c r="AK190" s="21"/>
      <c r="AL190" s="138">
        <v>68495</v>
      </c>
      <c r="AM190" s="21"/>
      <c r="AN190" s="10">
        <v>72</v>
      </c>
      <c r="AO190" s="21"/>
      <c r="AP190" s="147">
        <v>37350</v>
      </c>
      <c r="AQ190" s="21"/>
      <c r="AR190" s="147">
        <f>IF(E190,AP190,0)</f>
        <v>37350</v>
      </c>
      <c r="AS190" s="21"/>
      <c r="AT190" s="147">
        <f>IF(K190,AP190,0)</f>
        <v>37350</v>
      </c>
      <c r="AU190" s="21"/>
      <c r="AV190" s="147">
        <f>IF(Q190,AP190,0)</f>
        <v>37350</v>
      </c>
    </row>
    <row r="191" spans="1:48" ht="8.85" customHeight="1" x14ac:dyDescent="0.3">
      <c r="A191" s="10">
        <v>73</v>
      </c>
      <c r="B191" s="21"/>
      <c r="C191" s="10" t="s">
        <v>197</v>
      </c>
      <c r="D191" s="21"/>
      <c r="E191" s="138">
        <v>37296000</v>
      </c>
      <c r="F191" s="21"/>
      <c r="G191" s="135">
        <f>(E191/$AP191)</f>
        <v>80.120644986659443</v>
      </c>
      <c r="H191" s="21"/>
      <c r="I191" s="135">
        <f>IF(G$219,G191/G$219*100,0)</f>
        <v>140.47306245025069</v>
      </c>
      <c r="J191" s="21"/>
      <c r="K191" s="138">
        <v>896000</v>
      </c>
      <c r="L191" s="21"/>
      <c r="M191" s="135">
        <f>(K191/$AP191)</f>
        <v>1.9248202999798065</v>
      </c>
      <c r="N191" s="21"/>
      <c r="O191" s="135">
        <f>IF(M$219,M191/M$219*100,0)</f>
        <v>99.603453219470268</v>
      </c>
      <c r="P191" s="21"/>
      <c r="Q191" s="138">
        <v>15835000</v>
      </c>
      <c r="R191" s="21"/>
      <c r="S191" s="135">
        <f>(Q191/$AP191)</f>
        <v>34.017331975647586</v>
      </c>
      <c r="T191" s="21"/>
      <c r="U191" s="135">
        <f>IF(S$219,S191/S$219*100,0)</f>
        <v>97.943088237112406</v>
      </c>
      <c r="V191" s="21"/>
      <c r="W191" s="138">
        <f>(E191+K191+Q191)</f>
        <v>54027000</v>
      </c>
      <c r="X191" s="21"/>
      <c r="Y191" s="21"/>
      <c r="Z191" s="138">
        <v>525000</v>
      </c>
      <c r="AA191" s="21"/>
      <c r="AB191" s="143">
        <f>IF($W191,Z191/$W191*100,0)</f>
        <v>0.97173635404519976</v>
      </c>
      <c r="AC191" s="21"/>
      <c r="AD191" s="138">
        <v>0</v>
      </c>
      <c r="AE191" s="21"/>
      <c r="AF191" s="143">
        <f>IF($W191,AD191/$W191*100,0)</f>
        <v>0</v>
      </c>
      <c r="AG191" s="21"/>
      <c r="AH191" s="138">
        <v>0</v>
      </c>
      <c r="AI191" s="21"/>
      <c r="AJ191" s="143">
        <f>IF($W191,AH191/$W191*100,0)</f>
        <v>0</v>
      </c>
      <c r="AK191" s="21"/>
      <c r="AL191" s="138">
        <v>9470000</v>
      </c>
      <c r="AM191" s="21"/>
      <c r="AN191" s="10">
        <v>73</v>
      </c>
      <c r="AO191" s="21"/>
      <c r="AP191" s="147">
        <v>465498</v>
      </c>
      <c r="AQ191" s="21"/>
      <c r="AR191" s="147">
        <f>IF(E191,AP191,0)</f>
        <v>465498</v>
      </c>
      <c r="AS191" s="21"/>
      <c r="AT191" s="147">
        <f>IF(K191,AP191,0)</f>
        <v>465498</v>
      </c>
      <c r="AU191" s="21"/>
      <c r="AV191" s="147">
        <f>IF(Q191,AP191,0)</f>
        <v>465498</v>
      </c>
    </row>
    <row r="192" spans="1:48" ht="8.85" customHeight="1" x14ac:dyDescent="0.3">
      <c r="A192" s="10">
        <v>74</v>
      </c>
      <c r="B192" s="21"/>
      <c r="C192" s="10" t="s">
        <v>198</v>
      </c>
      <c r="D192" s="21"/>
      <c r="E192" s="138">
        <v>637638</v>
      </c>
      <c r="F192" s="21"/>
      <c r="G192" s="135">
        <f>(E192/$AP192)</f>
        <v>18.700706807050473</v>
      </c>
      <c r="H192" s="21"/>
      <c r="I192" s="135">
        <f>IF(G$219,G192/G$219*100,0)</f>
        <v>32.787374035843463</v>
      </c>
      <c r="J192" s="21"/>
      <c r="K192" s="138">
        <v>34860</v>
      </c>
      <c r="L192" s="21"/>
      <c r="M192" s="135">
        <f>(K192/$AP192)</f>
        <v>1.0223773352494354</v>
      </c>
      <c r="N192" s="21"/>
      <c r="O192" s="135">
        <f>IF(M$219,M192/M$219*100,0)</f>
        <v>52.90484160273671</v>
      </c>
      <c r="P192" s="21"/>
      <c r="Q192" s="138">
        <v>753536</v>
      </c>
      <c r="R192" s="21"/>
      <c r="S192" s="135">
        <f>(Q192/$AP192)</f>
        <v>22.09977417368097</v>
      </c>
      <c r="T192" s="21"/>
      <c r="U192" s="135">
        <f>IF(S$219,S192/S$219*100,0)</f>
        <v>63.629920578798924</v>
      </c>
      <c r="V192" s="21"/>
      <c r="W192" s="138">
        <f>(E192+K192+Q192)</f>
        <v>1426034</v>
      </c>
      <c r="X192" s="21"/>
      <c r="Y192" s="21"/>
      <c r="Z192" s="138">
        <v>137843</v>
      </c>
      <c r="AA192" s="21"/>
      <c r="AB192" s="143">
        <f>IF($W192,Z192/$W192*100,0)</f>
        <v>9.6661790672592662</v>
      </c>
      <c r="AC192" s="21"/>
      <c r="AD192" s="138">
        <v>0</v>
      </c>
      <c r="AE192" s="21"/>
      <c r="AF192" s="143">
        <f>IF($W192,AD192/$W192*100,0)</f>
        <v>0</v>
      </c>
      <c r="AG192" s="21"/>
      <c r="AH192" s="138">
        <v>0</v>
      </c>
      <c r="AI192" s="21"/>
      <c r="AJ192" s="143">
        <f>IF($W192,AH192/$W192*100,0)</f>
        <v>0</v>
      </c>
      <c r="AK192" s="21"/>
      <c r="AL192" s="138">
        <v>190838</v>
      </c>
      <c r="AM192" s="21"/>
      <c r="AN192" s="10">
        <v>74</v>
      </c>
      <c r="AO192" s="21"/>
      <c r="AP192" s="147">
        <v>34097</v>
      </c>
      <c r="AQ192" s="21"/>
      <c r="AR192" s="147">
        <f>IF(E192,AP192,0)</f>
        <v>34097</v>
      </c>
      <c r="AS192" s="21"/>
      <c r="AT192" s="147">
        <f>IF(K192,AP192,0)</f>
        <v>34097</v>
      </c>
      <c r="AU192" s="21"/>
      <c r="AV192" s="147">
        <f>IF(Q192,AP192,0)</f>
        <v>34097</v>
      </c>
    </row>
    <row r="193" spans="1:48" ht="8.85" customHeight="1" x14ac:dyDescent="0.3">
      <c r="A193" s="10">
        <v>75</v>
      </c>
      <c r="B193" s="21"/>
      <c r="C193" s="10" t="s">
        <v>199</v>
      </c>
      <c r="D193" s="21"/>
      <c r="E193" s="138">
        <v>56531</v>
      </c>
      <c r="F193" s="21"/>
      <c r="G193" s="135">
        <f>(E193/$AP193)</f>
        <v>7.7599176389842137</v>
      </c>
      <c r="H193" s="21"/>
      <c r="I193" s="135">
        <f>IF(G$219,G193/G$219*100,0)</f>
        <v>13.605224911648337</v>
      </c>
      <c r="J193" s="21"/>
      <c r="K193" s="138">
        <v>0</v>
      </c>
      <c r="L193" s="21"/>
      <c r="M193" s="135">
        <f>(K193/$AP193)</f>
        <v>0</v>
      </c>
      <c r="N193" s="21"/>
      <c r="O193" s="135">
        <f>IF(M$219,M193/M$219*100,0)</f>
        <v>0</v>
      </c>
      <c r="P193" s="21"/>
      <c r="Q193" s="138">
        <v>286036</v>
      </c>
      <c r="R193" s="21"/>
      <c r="S193" s="135">
        <f>(Q193/$AP193)</f>
        <v>39.2636925188744</v>
      </c>
      <c r="T193" s="21"/>
      <c r="U193" s="135">
        <f>IF(S$219,S193/S$219*100,0)</f>
        <v>113.04846904642518</v>
      </c>
      <c r="V193" s="21"/>
      <c r="W193" s="138">
        <f>(E193+K193+Q193)</f>
        <v>342567</v>
      </c>
      <c r="X193" s="21"/>
      <c r="Y193" s="21"/>
      <c r="Z193" s="138">
        <v>48886</v>
      </c>
      <c r="AA193" s="21"/>
      <c r="AB193" s="143">
        <f>IF($W193,Z193/$W193*100,0)</f>
        <v>14.270493071428364</v>
      </c>
      <c r="AC193" s="21"/>
      <c r="AD193" s="138">
        <v>0</v>
      </c>
      <c r="AE193" s="21"/>
      <c r="AF193" s="143">
        <f>IF($W193,AD193/$W193*100,0)</f>
        <v>0</v>
      </c>
      <c r="AG193" s="21"/>
      <c r="AH193" s="138">
        <v>0</v>
      </c>
      <c r="AI193" s="21"/>
      <c r="AJ193" s="143">
        <f>IF($W193,AH193/$W193*100,0)</f>
        <v>0</v>
      </c>
      <c r="AK193" s="21"/>
      <c r="AL193" s="138">
        <v>0</v>
      </c>
      <c r="AM193" s="21"/>
      <c r="AN193" s="10">
        <v>75</v>
      </c>
      <c r="AO193" s="21"/>
      <c r="AP193" s="147">
        <v>7285</v>
      </c>
      <c r="AQ193" s="21"/>
      <c r="AR193" s="147">
        <f>IF(E193,AP193,0)</f>
        <v>7285</v>
      </c>
      <c r="AS193" s="21"/>
      <c r="AT193" s="147">
        <f>IF(K193,AP193,0)</f>
        <v>0</v>
      </c>
      <c r="AU193" s="21"/>
      <c r="AV193" s="147">
        <f>IF(Q193,AP193,0)</f>
        <v>7285</v>
      </c>
    </row>
    <row r="194" spans="1:48"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131"/>
      <c r="X194" s="21"/>
      <c r="Y194" s="21"/>
      <c r="Z194" s="21"/>
      <c r="AA194" s="21"/>
      <c r="AB194" s="21"/>
      <c r="AC194" s="21"/>
      <c r="AD194" s="21"/>
      <c r="AE194" s="21"/>
      <c r="AF194" s="21"/>
      <c r="AG194" s="21"/>
      <c r="AH194" s="21"/>
      <c r="AI194" s="21"/>
      <c r="AJ194" s="21"/>
      <c r="AK194" s="21"/>
      <c r="AL194" s="21"/>
      <c r="AM194" s="21"/>
      <c r="AN194" s="29"/>
      <c r="AO194" s="21"/>
      <c r="AP194" s="21"/>
      <c r="AQ194" s="21"/>
      <c r="AR194" s="21"/>
      <c r="AS194" s="21"/>
      <c r="AT194" s="21"/>
      <c r="AU194" s="21"/>
      <c r="AV194" s="21"/>
    </row>
    <row r="195" spans="1:48" ht="8.85" customHeight="1" x14ac:dyDescent="0.3">
      <c r="A195" s="10">
        <v>76</v>
      </c>
      <c r="B195" s="21"/>
      <c r="C195" s="10" t="s">
        <v>114</v>
      </c>
      <c r="D195" s="21"/>
      <c r="E195" s="138">
        <v>43500</v>
      </c>
      <c r="F195" s="21"/>
      <c r="G195" s="135">
        <f>(E195/$AP195)</f>
        <v>4.7323759791122715</v>
      </c>
      <c r="H195" s="21"/>
      <c r="I195" s="135">
        <f>IF(G$219,G195/G$219*100,0)</f>
        <v>8.2971292425640453</v>
      </c>
      <c r="J195" s="21"/>
      <c r="K195" s="138">
        <v>-3626</v>
      </c>
      <c r="L195" s="21"/>
      <c r="M195" s="135">
        <f>(K195/$AP195)</f>
        <v>-0.39447345517841603</v>
      </c>
      <c r="N195" s="21"/>
      <c r="O195" s="135">
        <f>IF(M$219,M195/M$219*100,0)</f>
        <v>-20.412772215462592</v>
      </c>
      <c r="P195" s="21"/>
      <c r="Q195" s="138">
        <v>100160</v>
      </c>
      <c r="R195" s="21"/>
      <c r="S195" s="135">
        <f>(Q195/$AP195)</f>
        <v>10.896431679721497</v>
      </c>
      <c r="T195" s="21"/>
      <c r="U195" s="135">
        <f>IF(S$219,S195/S$219*100,0)</f>
        <v>31.373129739882039</v>
      </c>
      <c r="V195" s="21"/>
      <c r="W195" s="138">
        <f>(E195+K195+Q195)</f>
        <v>140034</v>
      </c>
      <c r="X195" s="21"/>
      <c r="Y195" s="21"/>
      <c r="Z195" s="138">
        <v>0</v>
      </c>
      <c r="AA195" s="21"/>
      <c r="AB195" s="143">
        <f>IF($W195,Z195/$W195*100,0)</f>
        <v>0</v>
      </c>
      <c r="AC195" s="21"/>
      <c r="AD195" s="138">
        <v>0</v>
      </c>
      <c r="AE195" s="21"/>
      <c r="AF195" s="143">
        <f>IF($W195,AD195/$W195*100,0)</f>
        <v>0</v>
      </c>
      <c r="AG195" s="21"/>
      <c r="AH195" s="138">
        <v>0</v>
      </c>
      <c r="AI195" s="21"/>
      <c r="AJ195" s="143">
        <f>IF($W195,AH195/$W195*100,0)</f>
        <v>0</v>
      </c>
      <c r="AK195" s="21"/>
      <c r="AL195" s="138">
        <v>0</v>
      </c>
      <c r="AM195" s="21"/>
      <c r="AN195" s="10">
        <v>76</v>
      </c>
      <c r="AO195" s="21"/>
      <c r="AP195" s="147">
        <v>9192</v>
      </c>
      <c r="AQ195" s="21"/>
      <c r="AR195" s="147">
        <f>IF(E195,AP195,0)</f>
        <v>9192</v>
      </c>
      <c r="AS195" s="21"/>
      <c r="AT195" s="147">
        <f>IF(K195,AP195,0)</f>
        <v>9192</v>
      </c>
      <c r="AU195" s="21"/>
      <c r="AV195" s="147">
        <f>IF(Q195,AP195,0)</f>
        <v>9192</v>
      </c>
    </row>
    <row r="196" spans="1:48" ht="8.85" customHeight="1" x14ac:dyDescent="0.3">
      <c r="A196" s="10">
        <v>77</v>
      </c>
      <c r="B196" s="21"/>
      <c r="C196" s="10" t="s">
        <v>115</v>
      </c>
      <c r="D196" s="21"/>
      <c r="E196" s="138">
        <v>7462662</v>
      </c>
      <c r="F196" s="21"/>
      <c r="G196" s="135">
        <f>(E196/$AP196)</f>
        <v>79.555055700655615</v>
      </c>
      <c r="H196" s="21"/>
      <c r="I196" s="135">
        <f>IF(G$219,G196/G$219*100,0)</f>
        <v>139.48143215187707</v>
      </c>
      <c r="J196" s="21"/>
      <c r="K196" s="138">
        <v>0</v>
      </c>
      <c r="L196" s="21"/>
      <c r="M196" s="135">
        <f>(K196/$AP196)</f>
        <v>0</v>
      </c>
      <c r="N196" s="21"/>
      <c r="O196" s="135">
        <f>IF(M$219,M196/M$219*100,0)</f>
        <v>0</v>
      </c>
      <c r="P196" s="21"/>
      <c r="Q196" s="138">
        <v>4806293</v>
      </c>
      <c r="R196" s="21"/>
      <c r="S196" s="135">
        <f>(Q196/$AP196)</f>
        <v>51.237066254464047</v>
      </c>
      <c r="T196" s="21"/>
      <c r="U196" s="135">
        <f>IF(S$219,S196/S$219*100,0)</f>
        <v>147.52234257419929</v>
      </c>
      <c r="V196" s="21"/>
      <c r="W196" s="138">
        <f>(E196+K196+Q196)</f>
        <v>12268955</v>
      </c>
      <c r="X196" s="21"/>
      <c r="Y196" s="21"/>
      <c r="Z196" s="138">
        <v>194259</v>
      </c>
      <c r="AA196" s="21"/>
      <c r="AB196" s="143">
        <f>IF($W196,Z196/$W196*100,0)</f>
        <v>1.5833377822316572</v>
      </c>
      <c r="AC196" s="21"/>
      <c r="AD196" s="138">
        <v>146071</v>
      </c>
      <c r="AE196" s="21"/>
      <c r="AF196" s="143">
        <f>IF($W196,AD196/$W196*100,0)</f>
        <v>1.1905740953487889</v>
      </c>
      <c r="AG196" s="21"/>
      <c r="AH196" s="138">
        <v>0</v>
      </c>
      <c r="AI196" s="21"/>
      <c r="AJ196" s="143">
        <f>IF($W196,AH196/$W196*100,0)</f>
        <v>0</v>
      </c>
      <c r="AK196" s="21"/>
      <c r="AL196" s="138">
        <v>4245587</v>
      </c>
      <c r="AM196" s="21"/>
      <c r="AN196" s="10">
        <v>77</v>
      </c>
      <c r="AO196" s="21"/>
      <c r="AP196" s="147">
        <v>93805</v>
      </c>
      <c r="AQ196" s="21"/>
      <c r="AR196" s="147">
        <f>IF(E196,AP196,0)</f>
        <v>93805</v>
      </c>
      <c r="AS196" s="21"/>
      <c r="AT196" s="147">
        <f>IF(K196,AP196,0)</f>
        <v>0</v>
      </c>
      <c r="AU196" s="21"/>
      <c r="AV196" s="147">
        <f>IF(Q196,AP196,0)</f>
        <v>93805</v>
      </c>
    </row>
    <row r="197" spans="1:48" ht="8.85" customHeight="1" x14ac:dyDescent="0.3">
      <c r="A197" s="10">
        <v>78</v>
      </c>
      <c r="B197" s="21"/>
      <c r="C197" s="10" t="s">
        <v>200</v>
      </c>
      <c r="D197" s="21"/>
      <c r="E197" s="138">
        <v>960461</v>
      </c>
      <c r="F197" s="21"/>
      <c r="G197" s="135">
        <f>(E197/$AP197)</f>
        <v>42.687155555555556</v>
      </c>
      <c r="H197" s="21"/>
      <c r="I197" s="135">
        <f>IF(G$219,G197/G$219*100,0)</f>
        <v>74.842076835222144</v>
      </c>
      <c r="J197" s="21"/>
      <c r="K197" s="138">
        <v>0</v>
      </c>
      <c r="L197" s="21"/>
      <c r="M197" s="135">
        <f>(K197/$AP197)</f>
        <v>0</v>
      </c>
      <c r="N197" s="21"/>
      <c r="O197" s="135">
        <f>IF(M$219,M197/M$219*100,0)</f>
        <v>0</v>
      </c>
      <c r="P197" s="21"/>
      <c r="Q197" s="138">
        <v>912341</v>
      </c>
      <c r="R197" s="21"/>
      <c r="S197" s="135">
        <f>(Q197/$AP197)</f>
        <v>40.54848888888889</v>
      </c>
      <c r="T197" s="21"/>
      <c r="U197" s="135">
        <f>IF(S$219,S197/S$219*100,0)</f>
        <v>116.74766933424128</v>
      </c>
      <c r="V197" s="21"/>
      <c r="W197" s="138">
        <f>(E197+K197+Q197)</f>
        <v>1872802</v>
      </c>
      <c r="X197" s="21"/>
      <c r="Y197" s="21"/>
      <c r="Z197" s="138">
        <v>193291</v>
      </c>
      <c r="AA197" s="21"/>
      <c r="AB197" s="143">
        <f>IF($W197,Z197/$W197*100,0)</f>
        <v>10.320952241614437</v>
      </c>
      <c r="AC197" s="21"/>
      <c r="AD197" s="138">
        <v>0</v>
      </c>
      <c r="AE197" s="21"/>
      <c r="AF197" s="143">
        <f>IF($W197,AD197/$W197*100,0)</f>
        <v>0</v>
      </c>
      <c r="AG197" s="21"/>
      <c r="AH197" s="138">
        <v>0</v>
      </c>
      <c r="AI197" s="21"/>
      <c r="AJ197" s="143">
        <f>IF($W197,AH197/$W197*100,0)</f>
        <v>0</v>
      </c>
      <c r="AK197" s="21"/>
      <c r="AL197" s="138">
        <v>112522</v>
      </c>
      <c r="AM197" s="21"/>
      <c r="AN197" s="10">
        <v>78</v>
      </c>
      <c r="AO197" s="21"/>
      <c r="AP197" s="147">
        <v>22500</v>
      </c>
      <c r="AQ197" s="21"/>
      <c r="AR197" s="147">
        <f>IF(E197,AP197,0)</f>
        <v>22500</v>
      </c>
      <c r="AS197" s="21"/>
      <c r="AT197" s="147">
        <f>IF(K197,AP197,0)</f>
        <v>0</v>
      </c>
      <c r="AU197" s="21"/>
      <c r="AV197" s="147">
        <f>IF(Q197,AP197,0)</f>
        <v>22500</v>
      </c>
    </row>
    <row r="198" spans="1:48" ht="8.85" customHeight="1" x14ac:dyDescent="0.3">
      <c r="A198" s="10">
        <v>79</v>
      </c>
      <c r="B198" s="21"/>
      <c r="C198" s="10" t="s">
        <v>201</v>
      </c>
      <c r="D198" s="21"/>
      <c r="E198" s="138">
        <v>1639406</v>
      </c>
      <c r="F198" s="21"/>
      <c r="G198" s="135">
        <f>(E198/$AP198)</f>
        <v>19.942171078240559</v>
      </c>
      <c r="H198" s="21"/>
      <c r="I198" s="135">
        <f>IF(G$219,G198/G$219*100,0)</f>
        <v>34.963995156725318</v>
      </c>
      <c r="J198" s="21"/>
      <c r="K198" s="138">
        <v>0</v>
      </c>
      <c r="L198" s="21"/>
      <c r="M198" s="135">
        <f>(K198/$AP198)</f>
        <v>0</v>
      </c>
      <c r="N198" s="21"/>
      <c r="O198" s="135">
        <f>IF(M$219,M198/M$219*100,0)</f>
        <v>0</v>
      </c>
      <c r="P198" s="21"/>
      <c r="Q198" s="138">
        <v>1455469</v>
      </c>
      <c r="R198" s="21"/>
      <c r="S198" s="135">
        <f>(Q198/$AP198)</f>
        <v>17.704712436745815</v>
      </c>
      <c r="T198" s="21"/>
      <c r="U198" s="135">
        <f>IF(S$219,S198/S$219*100,0)</f>
        <v>50.975608952703169</v>
      </c>
      <c r="V198" s="21"/>
      <c r="W198" s="138">
        <f>(E198+K198+Q198)</f>
        <v>3094875</v>
      </c>
      <c r="X198" s="21"/>
      <c r="Y198" s="21"/>
      <c r="Z198" s="138">
        <v>220156</v>
      </c>
      <c r="AA198" s="21"/>
      <c r="AB198" s="143">
        <f>IF($W198,Z198/$W198*100,0)</f>
        <v>7.1135667837957914</v>
      </c>
      <c r="AC198" s="21"/>
      <c r="AD198" s="138">
        <v>0</v>
      </c>
      <c r="AE198" s="21"/>
      <c r="AF198" s="143">
        <f>IF($W198,AD198/$W198*100,0)</f>
        <v>0</v>
      </c>
      <c r="AG198" s="21"/>
      <c r="AH198" s="138">
        <v>0</v>
      </c>
      <c r="AI198" s="21"/>
      <c r="AJ198" s="143">
        <f>IF($W198,AH198/$W198*100,0)</f>
        <v>0</v>
      </c>
      <c r="AK198" s="21"/>
      <c r="AL198" s="138">
        <v>666314</v>
      </c>
      <c r="AM198" s="21"/>
      <c r="AN198" s="10">
        <v>79</v>
      </c>
      <c r="AO198" s="21"/>
      <c r="AP198" s="147">
        <v>82208</v>
      </c>
      <c r="AQ198" s="21"/>
      <c r="AR198" s="147">
        <f>IF(E198,AP198,0)</f>
        <v>82208</v>
      </c>
      <c r="AS198" s="21"/>
      <c r="AT198" s="147">
        <f>IF(K198,AP198,0)</f>
        <v>0</v>
      </c>
      <c r="AU198" s="21"/>
      <c r="AV198" s="147">
        <f>IF(Q198,AP198,0)</f>
        <v>82208</v>
      </c>
    </row>
    <row r="199" spans="1:48" ht="8.85" customHeight="1" x14ac:dyDescent="0.3">
      <c r="A199" s="10">
        <v>80</v>
      </c>
      <c r="B199" s="21"/>
      <c r="C199" s="10" t="s">
        <v>202</v>
      </c>
      <c r="D199" s="21"/>
      <c r="E199" s="138">
        <v>260914</v>
      </c>
      <c r="F199" s="21"/>
      <c r="G199" s="135">
        <f>(E199/$AP199)</f>
        <v>9.7247111442415211</v>
      </c>
      <c r="H199" s="21"/>
      <c r="I199" s="135">
        <f>IF(G$219,G199/G$219*100,0)</f>
        <v>17.050036929971611</v>
      </c>
      <c r="J199" s="21"/>
      <c r="K199" s="138">
        <v>0</v>
      </c>
      <c r="L199" s="21"/>
      <c r="M199" s="135">
        <f>(K199/$AP199)</f>
        <v>0</v>
      </c>
      <c r="N199" s="21"/>
      <c r="O199" s="135">
        <f>IF(M$219,M199/M$219*100,0)</f>
        <v>0</v>
      </c>
      <c r="P199" s="21"/>
      <c r="Q199" s="138">
        <v>348625</v>
      </c>
      <c r="R199" s="21"/>
      <c r="S199" s="135">
        <f>(Q199/$AP199)</f>
        <v>12.993850167722698</v>
      </c>
      <c r="T199" s="21"/>
      <c r="U199" s="135">
        <f>IF(S$219,S199/S$219*100,0)</f>
        <v>37.4120408510625</v>
      </c>
      <c r="V199" s="21"/>
      <c r="W199" s="138">
        <f>(E199+K199+Q199)</f>
        <v>609539</v>
      </c>
      <c r="X199" s="21"/>
      <c r="Y199" s="21"/>
      <c r="Z199" s="138">
        <v>88010</v>
      </c>
      <c r="AA199" s="21"/>
      <c r="AB199" s="143">
        <f>IF($W199,Z199/$W199*100,0)</f>
        <v>14.438780783510161</v>
      </c>
      <c r="AC199" s="21"/>
      <c r="AD199" s="138">
        <v>0</v>
      </c>
      <c r="AE199" s="21"/>
      <c r="AF199" s="143">
        <f>IF($W199,AD199/$W199*100,0)</f>
        <v>0</v>
      </c>
      <c r="AG199" s="21"/>
      <c r="AH199" s="138">
        <v>0</v>
      </c>
      <c r="AI199" s="21"/>
      <c r="AJ199" s="143">
        <f>IF($W199,AH199/$W199*100,0)</f>
        <v>0</v>
      </c>
      <c r="AK199" s="21"/>
      <c r="AL199" s="138">
        <v>5880</v>
      </c>
      <c r="AM199" s="21"/>
      <c r="AN199" s="10">
        <v>80</v>
      </c>
      <c r="AO199" s="21"/>
      <c r="AP199" s="147">
        <v>26830</v>
      </c>
      <c r="AQ199" s="21"/>
      <c r="AR199" s="147">
        <f>IF(E199,AP199,0)</f>
        <v>26830</v>
      </c>
      <c r="AS199" s="21"/>
      <c r="AT199" s="147">
        <f>IF(K199,AP199,0)</f>
        <v>0</v>
      </c>
      <c r="AU199" s="21"/>
      <c r="AV199" s="147">
        <f>IF(Q199,AP199,0)</f>
        <v>26830</v>
      </c>
    </row>
    <row r="200" spans="1:48" ht="8.85" customHeight="1" x14ac:dyDescent="0.3">
      <c r="A200" s="29"/>
      <c r="B200" s="21"/>
      <c r="D200" s="21"/>
      <c r="E200" s="27"/>
      <c r="F200" s="21"/>
      <c r="G200" s="21"/>
      <c r="H200" s="21"/>
      <c r="I200" s="21"/>
      <c r="J200" s="21"/>
      <c r="K200" s="27"/>
      <c r="L200" s="21"/>
      <c r="M200" s="21"/>
      <c r="N200" s="21"/>
      <c r="O200" s="21"/>
      <c r="P200" s="21"/>
      <c r="Q200" s="27"/>
      <c r="R200" s="21"/>
      <c r="S200" s="21"/>
      <c r="T200" s="21"/>
      <c r="U200" s="21"/>
      <c r="V200" s="21"/>
      <c r="X200" s="21"/>
      <c r="Y200" s="21"/>
      <c r="Z200" s="27"/>
      <c r="AA200" s="21"/>
      <c r="AB200" s="21"/>
      <c r="AC200" s="21"/>
      <c r="AD200" s="27"/>
      <c r="AE200" s="21"/>
      <c r="AF200" s="21"/>
      <c r="AG200" s="21"/>
      <c r="AH200" s="27"/>
      <c r="AI200" s="21"/>
      <c r="AJ200" s="21"/>
      <c r="AK200" s="21"/>
      <c r="AL200" s="27"/>
      <c r="AM200" s="21"/>
      <c r="AN200" s="29"/>
      <c r="AO200" s="21"/>
      <c r="AP200" s="21"/>
      <c r="AQ200" s="21"/>
      <c r="AR200" s="21"/>
      <c r="AS200" s="21"/>
      <c r="AT200" s="21"/>
      <c r="AU200" s="21"/>
      <c r="AV200" s="21"/>
    </row>
    <row r="201" spans="1:48" ht="8.85" customHeight="1" x14ac:dyDescent="0.3">
      <c r="A201" s="10">
        <v>81</v>
      </c>
      <c r="B201" s="21"/>
      <c r="C201" s="10" t="s">
        <v>203</v>
      </c>
      <c r="D201" s="21"/>
      <c r="E201" s="138">
        <v>206498</v>
      </c>
      <c r="F201" s="21"/>
      <c r="G201" s="135">
        <f>(E201/$AP201)</f>
        <v>9.4325781107253786</v>
      </c>
      <c r="H201" s="21"/>
      <c r="I201" s="135">
        <f>IF(G$219,G201/G$219*100,0)</f>
        <v>16.537849067932715</v>
      </c>
      <c r="J201" s="21"/>
      <c r="K201" s="138">
        <v>87056</v>
      </c>
      <c r="L201" s="21"/>
      <c r="M201" s="135">
        <f>(K201/$AP201)</f>
        <v>3.9766124611730311</v>
      </c>
      <c r="N201" s="21"/>
      <c r="O201" s="135">
        <f>IF(M$219,M201/M$219*100,0)</f>
        <v>205.77730464114802</v>
      </c>
      <c r="P201" s="21"/>
      <c r="Q201" s="138">
        <v>278547</v>
      </c>
      <c r="R201" s="21"/>
      <c r="S201" s="135">
        <f>(Q201/$AP201)</f>
        <v>12.723689018819661</v>
      </c>
      <c r="T201" s="21"/>
      <c r="U201" s="135">
        <f>IF(S$219,S201/S$219*100,0)</f>
        <v>36.63418980547808</v>
      </c>
      <c r="V201" s="21"/>
      <c r="W201" s="138">
        <f>(E201+K201+Q201)</f>
        <v>572101</v>
      </c>
      <c r="X201" s="21"/>
      <c r="Y201" s="21"/>
      <c r="Z201" s="138">
        <v>62312</v>
      </c>
      <c r="AA201" s="21"/>
      <c r="AB201" s="143">
        <f>IF($W201,Z201/$W201*100,0)</f>
        <v>10.891783094243848</v>
      </c>
      <c r="AC201" s="21"/>
      <c r="AD201" s="138">
        <v>0</v>
      </c>
      <c r="AE201" s="21"/>
      <c r="AF201" s="143">
        <f>IF($W201,AD201/$W201*100,0)</f>
        <v>0</v>
      </c>
      <c r="AG201" s="21"/>
      <c r="AH201" s="138">
        <v>0</v>
      </c>
      <c r="AI201" s="21"/>
      <c r="AJ201" s="143">
        <f>IF($W201,AH201/$W201*100,0)</f>
        <v>0</v>
      </c>
      <c r="AK201" s="21"/>
      <c r="AL201" s="138">
        <v>63637</v>
      </c>
      <c r="AM201" s="21"/>
      <c r="AN201" s="10">
        <v>81</v>
      </c>
      <c r="AO201" s="21"/>
      <c r="AP201" s="147">
        <v>21892</v>
      </c>
      <c r="AQ201" s="21"/>
      <c r="AR201" s="147">
        <f>IF(E201,AP201,0)</f>
        <v>21892</v>
      </c>
      <c r="AS201" s="21"/>
      <c r="AT201" s="147">
        <f>IF(K201,AP201,0)</f>
        <v>21892</v>
      </c>
      <c r="AU201" s="21"/>
      <c r="AV201" s="147">
        <f>IF(Q201,AP201,0)</f>
        <v>21892</v>
      </c>
    </row>
    <row r="202" spans="1:48" ht="8.85" customHeight="1" x14ac:dyDescent="0.3">
      <c r="A202" s="10">
        <v>82</v>
      </c>
      <c r="B202" s="21"/>
      <c r="C202" s="10" t="s">
        <v>204</v>
      </c>
      <c r="D202" s="21"/>
      <c r="E202" s="138">
        <v>1578372</v>
      </c>
      <c r="F202" s="21"/>
      <c r="G202" s="135">
        <f>(E202/$AP202)</f>
        <v>36.717426198618185</v>
      </c>
      <c r="H202" s="21"/>
      <c r="I202" s="135">
        <f>IF(G$219,G202/G$219*100,0)</f>
        <v>64.375533974667448</v>
      </c>
      <c r="J202" s="21"/>
      <c r="K202" s="138">
        <v>16250</v>
      </c>
      <c r="L202" s="21"/>
      <c r="M202" s="135">
        <f>(K202/$AP202)</f>
        <v>0.37802126224207316</v>
      </c>
      <c r="N202" s="21"/>
      <c r="O202" s="135">
        <f>IF(M$219,M202/M$219*100,0)</f>
        <v>19.56142249231705</v>
      </c>
      <c r="P202" s="21"/>
      <c r="Q202" s="138">
        <v>792159</v>
      </c>
      <c r="R202" s="21"/>
      <c r="S202" s="135">
        <f>(Q202/$AP202)</f>
        <v>18.427873543164214</v>
      </c>
      <c r="T202" s="21"/>
      <c r="U202" s="135">
        <f>IF(S$219,S202/S$219*100,0)</f>
        <v>53.057742616398194</v>
      </c>
      <c r="V202" s="21"/>
      <c r="W202" s="138">
        <f>(E202+K202+Q202)</f>
        <v>2386781</v>
      </c>
      <c r="X202" s="21"/>
      <c r="Y202" s="21"/>
      <c r="Z202" s="138">
        <v>4500</v>
      </c>
      <c r="AA202" s="21"/>
      <c r="AB202" s="143">
        <f>IF($W202,Z202/$W202*100,0)</f>
        <v>0.18853845409360978</v>
      </c>
      <c r="AC202" s="21"/>
      <c r="AD202" s="138">
        <v>0</v>
      </c>
      <c r="AE202" s="21"/>
      <c r="AF202" s="143">
        <f>IF($W202,AD202/$W202*100,0)</f>
        <v>0</v>
      </c>
      <c r="AG202" s="21"/>
      <c r="AH202" s="138">
        <v>0</v>
      </c>
      <c r="AI202" s="21"/>
      <c r="AJ202" s="143">
        <f>IF($W202,AH202/$W202*100,0)</f>
        <v>0</v>
      </c>
      <c r="AK202" s="21"/>
      <c r="AL202" s="138">
        <v>910056</v>
      </c>
      <c r="AM202" s="21"/>
      <c r="AN202" s="10">
        <v>82</v>
      </c>
      <c r="AO202" s="21"/>
      <c r="AP202" s="147">
        <v>42987</v>
      </c>
      <c r="AQ202" s="21"/>
      <c r="AR202" s="147">
        <f>IF(E202,AP202,0)</f>
        <v>42987</v>
      </c>
      <c r="AS202" s="21"/>
      <c r="AT202" s="147">
        <f>IF(K202,AP202,0)</f>
        <v>42987</v>
      </c>
      <c r="AU202" s="21"/>
      <c r="AV202" s="147">
        <f>IF(Q202,AP202,0)</f>
        <v>42987</v>
      </c>
    </row>
    <row r="203" spans="1:48" ht="8.85" customHeight="1" x14ac:dyDescent="0.3">
      <c r="A203" s="10">
        <v>83</v>
      </c>
      <c r="B203" s="21"/>
      <c r="C203" s="10" t="s">
        <v>205</v>
      </c>
      <c r="D203" s="21"/>
      <c r="E203" s="138">
        <v>28991</v>
      </c>
      <c r="F203" s="21"/>
      <c r="G203" s="135">
        <f>(E203/$AP203)</f>
        <v>0.96395677472984209</v>
      </c>
      <c r="H203" s="21"/>
      <c r="I203" s="135">
        <f>IF(G$219,G203/G$219*100,0)</f>
        <v>1.6900757631009324</v>
      </c>
      <c r="J203" s="21"/>
      <c r="K203" s="138">
        <v>0</v>
      </c>
      <c r="L203" s="21"/>
      <c r="M203" s="135">
        <f>(K203/$AP203)</f>
        <v>0</v>
      </c>
      <c r="N203" s="21"/>
      <c r="O203" s="135">
        <f>IF(M$219,M203/M$219*100,0)</f>
        <v>0</v>
      </c>
      <c r="P203" s="21"/>
      <c r="Q203" s="138">
        <v>865792</v>
      </c>
      <c r="R203" s="21"/>
      <c r="S203" s="135">
        <f>(Q203/$AP203)</f>
        <v>28.787763923524523</v>
      </c>
      <c r="T203" s="21"/>
      <c r="U203" s="135">
        <f>IF(S$219,S203/S$219*100,0)</f>
        <v>82.886056558738915</v>
      </c>
      <c r="V203" s="21"/>
      <c r="W203" s="138">
        <f>(E203+K203+Q203)</f>
        <v>894783</v>
      </c>
      <c r="X203" s="21"/>
      <c r="Y203" s="21"/>
      <c r="Z203" s="138">
        <v>158827</v>
      </c>
      <c r="AA203" s="21"/>
      <c r="AB203" s="143">
        <f>IF($W203,Z203/$W203*100,0)</f>
        <v>17.750337232602764</v>
      </c>
      <c r="AC203" s="21"/>
      <c r="AD203" s="138">
        <v>0</v>
      </c>
      <c r="AE203" s="21"/>
      <c r="AF203" s="143">
        <f>IF($W203,AD203/$W203*100,0)</f>
        <v>0</v>
      </c>
      <c r="AG203" s="21"/>
      <c r="AH203" s="138">
        <v>0</v>
      </c>
      <c r="AI203" s="21"/>
      <c r="AJ203" s="143">
        <f>IF($W203,AH203/$W203*100,0)</f>
        <v>0</v>
      </c>
      <c r="AK203" s="21"/>
      <c r="AL203" s="138">
        <v>0</v>
      </c>
      <c r="AM203" s="21"/>
      <c r="AN203" s="10">
        <v>83</v>
      </c>
      <c r="AO203" s="21"/>
      <c r="AP203" s="147">
        <v>30075</v>
      </c>
      <c r="AQ203" s="21"/>
      <c r="AR203" s="147">
        <f>IF(E203,AP203,0)</f>
        <v>30075</v>
      </c>
      <c r="AS203" s="21"/>
      <c r="AT203" s="147">
        <f>IF(K203,AP203,0)</f>
        <v>0</v>
      </c>
      <c r="AU203" s="21"/>
      <c r="AV203" s="147">
        <f>IF(Q203,AP203,0)</f>
        <v>30075</v>
      </c>
    </row>
    <row r="204" spans="1:48" ht="8.85" customHeight="1" x14ac:dyDescent="0.3">
      <c r="A204" s="10">
        <v>84</v>
      </c>
      <c r="B204" s="21"/>
      <c r="C204" s="10" t="s">
        <v>206</v>
      </c>
      <c r="D204" s="21"/>
      <c r="E204" s="138">
        <v>15000</v>
      </c>
      <c r="F204" s="21"/>
      <c r="G204" s="135">
        <f>(E204/$AP204)</f>
        <v>0.84010081209745169</v>
      </c>
      <c r="H204" s="21"/>
      <c r="I204" s="135">
        <f>IF(G$219,G204/G$219*100,0)</f>
        <v>1.4729229134628319</v>
      </c>
      <c r="J204" s="21"/>
      <c r="K204" s="138">
        <v>38485</v>
      </c>
      <c r="L204" s="21"/>
      <c r="M204" s="135">
        <f>(K204/$AP204)</f>
        <v>2.1554186502380284</v>
      </c>
      <c r="N204" s="21"/>
      <c r="O204" s="135">
        <f>IF(M$219,M204/M$219*100,0)</f>
        <v>111.53619935305623</v>
      </c>
      <c r="P204" s="21"/>
      <c r="Q204" s="138">
        <v>361668</v>
      </c>
      <c r="R204" s="21"/>
      <c r="S204" s="135">
        <f>(Q204/$AP204)</f>
        <v>20.255838700644077</v>
      </c>
      <c r="T204" s="21"/>
      <c r="U204" s="135">
        <f>IF(S$219,S204/S$219*100,0)</f>
        <v>58.320840640710813</v>
      </c>
      <c r="V204" s="21"/>
      <c r="W204" s="138">
        <f>(E204+K204+Q204)</f>
        <v>415153</v>
      </c>
      <c r="X204" s="21"/>
      <c r="Y204" s="21"/>
      <c r="Z204" s="138">
        <v>79185</v>
      </c>
      <c r="AA204" s="21"/>
      <c r="AB204" s="143">
        <f>IF($W204,Z204/$W204*100,0)</f>
        <v>19.073690904317203</v>
      </c>
      <c r="AC204" s="21"/>
      <c r="AD204" s="138">
        <v>0</v>
      </c>
      <c r="AE204" s="21"/>
      <c r="AF204" s="143">
        <f>IF($W204,AD204/$W204*100,0)</f>
        <v>0</v>
      </c>
      <c r="AG204" s="21"/>
      <c r="AH204" s="138">
        <v>0</v>
      </c>
      <c r="AI204" s="21"/>
      <c r="AJ204" s="143">
        <f>IF($W204,AH204/$W204*100,0)</f>
        <v>0</v>
      </c>
      <c r="AK204" s="21"/>
      <c r="AL204" s="138">
        <v>6218</v>
      </c>
      <c r="AM204" s="21"/>
      <c r="AN204" s="10">
        <v>84</v>
      </c>
      <c r="AO204" s="21"/>
      <c r="AP204" s="147">
        <v>17855</v>
      </c>
      <c r="AQ204" s="21"/>
      <c r="AR204" s="147">
        <f>IF(E204,AP204,0)</f>
        <v>17855</v>
      </c>
      <c r="AS204" s="21"/>
      <c r="AT204" s="147">
        <f>IF(K204,AP204,0)</f>
        <v>17855</v>
      </c>
      <c r="AU204" s="21"/>
      <c r="AV204" s="147">
        <f>IF(Q204,AP204,0)</f>
        <v>17855</v>
      </c>
    </row>
    <row r="205" spans="1:48" ht="8.85" customHeight="1" x14ac:dyDescent="0.3">
      <c r="A205" s="10">
        <v>85</v>
      </c>
      <c r="B205" s="21"/>
      <c r="C205" s="10" t="s">
        <v>207</v>
      </c>
      <c r="D205" s="21"/>
      <c r="E205" s="138">
        <v>3043092</v>
      </c>
      <c r="F205" s="21"/>
      <c r="G205" s="135">
        <f>(E205/$AP205)</f>
        <v>22.422665143867665</v>
      </c>
      <c r="H205" s="21"/>
      <c r="I205" s="135">
        <f>IF(G$219,G205/G$219*100,0)</f>
        <v>39.312969105279159</v>
      </c>
      <c r="J205" s="21"/>
      <c r="K205" s="138">
        <v>86727</v>
      </c>
      <c r="L205" s="21"/>
      <c r="M205" s="135">
        <f>(K205/$AP205)</f>
        <v>0.63903768927531956</v>
      </c>
      <c r="N205" s="21"/>
      <c r="O205" s="135">
        <f>IF(M$219,M205/M$219*100,0)</f>
        <v>33.068209323166656</v>
      </c>
      <c r="P205" s="21"/>
      <c r="Q205" s="138">
        <v>5199453</v>
      </c>
      <c r="R205" s="21"/>
      <c r="S205" s="135">
        <f>(Q205/$AP205)</f>
        <v>38.31155730759312</v>
      </c>
      <c r="T205" s="21"/>
      <c r="U205" s="135">
        <f>IF(S$219,S205/S$219*100,0)</f>
        <v>110.30707054171754</v>
      </c>
      <c r="V205" s="21"/>
      <c r="W205" s="138">
        <f>(E205+K205+Q205)</f>
        <v>8329272</v>
      </c>
      <c r="X205" s="21"/>
      <c r="Y205" s="21"/>
      <c r="Z205" s="138">
        <v>263141</v>
      </c>
      <c r="AA205" s="21"/>
      <c r="AB205" s="143">
        <f>IF($W205,Z205/$W205*100,0)</f>
        <v>3.1592316831531013</v>
      </c>
      <c r="AC205" s="21"/>
      <c r="AD205" s="138">
        <v>0</v>
      </c>
      <c r="AE205" s="21"/>
      <c r="AF205" s="143">
        <f>IF($W205,AD205/$W205*100,0)</f>
        <v>0</v>
      </c>
      <c r="AG205" s="21"/>
      <c r="AH205" s="138">
        <v>0</v>
      </c>
      <c r="AI205" s="21"/>
      <c r="AJ205" s="143">
        <f>IF($W205,AH205/$W205*100,0)</f>
        <v>0</v>
      </c>
      <c r="AK205" s="21"/>
      <c r="AL205" s="138">
        <v>277058</v>
      </c>
      <c r="AM205" s="21"/>
      <c r="AN205" s="10">
        <v>85</v>
      </c>
      <c r="AO205" s="21"/>
      <c r="AP205" s="147">
        <v>135715</v>
      </c>
      <c r="AQ205" s="21"/>
      <c r="AR205" s="147">
        <f>IF(E205,AP205,0)</f>
        <v>135715</v>
      </c>
      <c r="AS205" s="21"/>
      <c r="AT205" s="147">
        <f>IF(K205,AP205,0)</f>
        <v>135715</v>
      </c>
      <c r="AU205" s="21"/>
      <c r="AV205" s="147">
        <f>IF(Q205,AP205,0)</f>
        <v>135715</v>
      </c>
    </row>
    <row r="206" spans="1:48"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row>
    <row r="207" spans="1:48" ht="8.85" customHeight="1" x14ac:dyDescent="0.3">
      <c r="A207" s="10">
        <v>86</v>
      </c>
      <c r="B207" s="21"/>
      <c r="C207" s="10" t="s">
        <v>208</v>
      </c>
      <c r="D207" s="21"/>
      <c r="E207" s="138">
        <v>6992997</v>
      </c>
      <c r="F207" s="21"/>
      <c r="G207" s="135">
        <f>(E207/$AP207)</f>
        <v>46.100884045646026</v>
      </c>
      <c r="H207" s="21"/>
      <c r="I207" s="135">
        <f>IF(G$219,G207/G$219*100,0)</f>
        <v>80.827261995133483</v>
      </c>
      <c r="J207" s="21"/>
      <c r="K207" s="138">
        <v>348858</v>
      </c>
      <c r="L207" s="21"/>
      <c r="M207" s="135">
        <f>(K207/$AP207)</f>
        <v>2.2998239819630957</v>
      </c>
      <c r="N207" s="21"/>
      <c r="O207" s="135">
        <f>IF(M$219,M207/M$219*100,0)</f>
        <v>119.00872533549247</v>
      </c>
      <c r="P207" s="21"/>
      <c r="Q207" s="138">
        <v>6355938</v>
      </c>
      <c r="R207" s="21"/>
      <c r="S207" s="135">
        <f>(Q207/$AP207)</f>
        <v>41.901113462413228</v>
      </c>
      <c r="T207" s="21"/>
      <c r="U207" s="135">
        <f>IF(S$219,S207/S$219*100,0)</f>
        <v>120.64216135528577</v>
      </c>
      <c r="V207" s="21"/>
      <c r="W207" s="138">
        <f>(E207+K207+Q207)</f>
        <v>13697793</v>
      </c>
      <c r="X207" s="21"/>
      <c r="Y207" s="21"/>
      <c r="Z207" s="138">
        <v>319627</v>
      </c>
      <c r="AA207" s="21"/>
      <c r="AB207" s="143">
        <f>IF($W207,Z207/$W207*100,0)</f>
        <v>2.333419697611141</v>
      </c>
      <c r="AC207" s="21"/>
      <c r="AD207" s="138">
        <v>0</v>
      </c>
      <c r="AE207" s="21"/>
      <c r="AF207" s="143">
        <f>IF($W207,AD207/$W207*100,0)</f>
        <v>0</v>
      </c>
      <c r="AG207" s="21"/>
      <c r="AH207" s="138">
        <v>0</v>
      </c>
      <c r="AI207" s="21"/>
      <c r="AJ207" s="143">
        <f>IF($W207,AH207/$W207*100,0)</f>
        <v>0</v>
      </c>
      <c r="AK207" s="21"/>
      <c r="AL207" s="138">
        <v>826838</v>
      </c>
      <c r="AM207" s="21"/>
      <c r="AN207" s="10">
        <v>86</v>
      </c>
      <c r="AO207" s="21"/>
      <c r="AP207" s="147">
        <v>151689</v>
      </c>
      <c r="AQ207" s="21"/>
      <c r="AR207" s="147">
        <f>IF(E207,AP207,0)</f>
        <v>151689</v>
      </c>
      <c r="AS207" s="21"/>
      <c r="AT207" s="147">
        <f>IF(K207,AP207,0)</f>
        <v>151689</v>
      </c>
      <c r="AU207" s="21"/>
      <c r="AV207" s="147">
        <f>IF(Q207,AP207,0)</f>
        <v>151689</v>
      </c>
    </row>
    <row r="208" spans="1:48" ht="8.85" customHeight="1" x14ac:dyDescent="0.3">
      <c r="A208" s="10">
        <v>87</v>
      </c>
      <c r="B208" s="21"/>
      <c r="C208" s="10" t="s">
        <v>209</v>
      </c>
      <c r="D208" s="21"/>
      <c r="E208" s="138">
        <v>478457</v>
      </c>
      <c r="F208" s="21"/>
      <c r="G208" s="135">
        <f>(E208/$AP208)</f>
        <v>72.924401768023174</v>
      </c>
      <c r="H208" s="21"/>
      <c r="I208" s="135">
        <f>IF(G$219,G208/G$219*100,0)</f>
        <v>127.85611056192026</v>
      </c>
      <c r="J208" s="21"/>
      <c r="K208" s="138">
        <v>0</v>
      </c>
      <c r="L208" s="21"/>
      <c r="M208" s="135">
        <f>(K208/$AP208)</f>
        <v>0</v>
      </c>
      <c r="N208" s="21"/>
      <c r="O208" s="135">
        <f>IF(M$219,M208/M$219*100,0)</f>
        <v>0</v>
      </c>
      <c r="P208" s="21"/>
      <c r="Q208" s="138">
        <v>150398</v>
      </c>
      <c r="R208" s="21"/>
      <c r="S208" s="135">
        <f>(Q208/$AP208)</f>
        <v>22.923030025910684</v>
      </c>
      <c r="T208" s="21"/>
      <c r="U208" s="135">
        <f>IF(S$219,S208/S$219*100,0)</f>
        <v>66.000248170462413</v>
      </c>
      <c r="V208" s="21"/>
      <c r="W208" s="138">
        <f>(E208+K208+Q208)</f>
        <v>628855</v>
      </c>
      <c r="X208" s="21"/>
      <c r="Y208" s="21"/>
      <c r="Z208" s="138">
        <v>4996</v>
      </c>
      <c r="AA208" s="21"/>
      <c r="AB208" s="143">
        <f>IF($W208,Z208/$W208*100,0)</f>
        <v>0.79445977212552976</v>
      </c>
      <c r="AC208" s="21"/>
      <c r="AD208" s="138">
        <v>0</v>
      </c>
      <c r="AE208" s="21"/>
      <c r="AF208" s="143">
        <f>IF($W208,AD208/$W208*100,0)</f>
        <v>0</v>
      </c>
      <c r="AG208" s="21"/>
      <c r="AH208" s="138">
        <v>0</v>
      </c>
      <c r="AI208" s="21"/>
      <c r="AJ208" s="143">
        <f>IF($W208,AH208/$W208*100,0)</f>
        <v>0</v>
      </c>
      <c r="AK208" s="21"/>
      <c r="AL208" s="138">
        <v>16943</v>
      </c>
      <c r="AM208" s="21"/>
      <c r="AN208" s="10">
        <v>87</v>
      </c>
      <c r="AO208" s="21"/>
      <c r="AP208" s="147">
        <v>6561</v>
      </c>
      <c r="AQ208" s="21"/>
      <c r="AR208" s="147">
        <f>IF(E208,AP208,0)</f>
        <v>6561</v>
      </c>
      <c r="AS208" s="21"/>
      <c r="AT208" s="147">
        <f>IF(K208,AP208,0)</f>
        <v>0</v>
      </c>
      <c r="AU208" s="21"/>
      <c r="AV208" s="147">
        <f>IF(Q208,AP208,0)</f>
        <v>6561</v>
      </c>
    </row>
    <row r="209" spans="1:48" ht="8.85" customHeight="1" x14ac:dyDescent="0.3">
      <c r="A209" s="10">
        <v>88</v>
      </c>
      <c r="B209" s="21"/>
      <c r="C209" s="10" t="s">
        <v>210</v>
      </c>
      <c r="D209" s="21"/>
      <c r="E209" s="138">
        <v>45000</v>
      </c>
      <c r="F209" s="21"/>
      <c r="G209" s="135">
        <f>(E209/$AP209)</f>
        <v>3.9304742772294525</v>
      </c>
      <c r="H209" s="21"/>
      <c r="I209" s="135">
        <f>IF(G$219,G209/G$219*100,0)</f>
        <v>6.8911796540865229</v>
      </c>
      <c r="J209" s="21"/>
      <c r="K209" s="138">
        <v>15000</v>
      </c>
      <c r="L209" s="21"/>
      <c r="M209" s="135">
        <f>(K209/$AP209)</f>
        <v>1.3101580924098175</v>
      </c>
      <c r="N209" s="21"/>
      <c r="O209" s="135">
        <f>IF(M$219,M209/M$219*100,0)</f>
        <v>67.796599126069438</v>
      </c>
      <c r="P209" s="21"/>
      <c r="Q209" s="138">
        <v>233810</v>
      </c>
      <c r="R209" s="21"/>
      <c r="S209" s="135">
        <f>(Q209/$AP209)</f>
        <v>20.421870905755963</v>
      </c>
      <c r="T209" s="21"/>
      <c r="U209" s="135">
        <f>IF(S$219,S209/S$219*100,0)</f>
        <v>58.798882449725035</v>
      </c>
      <c r="V209" s="21"/>
      <c r="W209" s="138">
        <f>(E209+K209+Q209)</f>
        <v>293810</v>
      </c>
      <c r="X209" s="21"/>
      <c r="Y209" s="21"/>
      <c r="Z209" s="138">
        <v>48283</v>
      </c>
      <c r="AA209" s="21"/>
      <c r="AB209" s="143">
        <f>IF($W209,Z209/$W209*100,0)</f>
        <v>16.433409346176102</v>
      </c>
      <c r="AC209" s="21"/>
      <c r="AD209" s="138">
        <v>0</v>
      </c>
      <c r="AE209" s="21"/>
      <c r="AF209" s="143">
        <f>IF($W209,AD209/$W209*100,0)</f>
        <v>0</v>
      </c>
      <c r="AG209" s="21"/>
      <c r="AH209" s="138">
        <v>0</v>
      </c>
      <c r="AI209" s="21"/>
      <c r="AJ209" s="143">
        <f>IF($W209,AH209/$W209*100,0)</f>
        <v>0</v>
      </c>
      <c r="AK209" s="21"/>
      <c r="AL209" s="138">
        <v>4020</v>
      </c>
      <c r="AM209" s="21"/>
      <c r="AN209" s="10">
        <v>88</v>
      </c>
      <c r="AO209" s="21"/>
      <c r="AP209" s="147">
        <v>11449</v>
      </c>
      <c r="AQ209" s="21"/>
      <c r="AR209" s="147">
        <f>IF(E209,AP209,0)</f>
        <v>11449</v>
      </c>
      <c r="AS209" s="21"/>
      <c r="AT209" s="147">
        <f>IF(K209,AP209,0)</f>
        <v>11449</v>
      </c>
      <c r="AU209" s="21"/>
      <c r="AV209" s="147">
        <f>IF(Q209,AP209,0)</f>
        <v>11449</v>
      </c>
    </row>
    <row r="210" spans="1:48" ht="8.85" customHeight="1" x14ac:dyDescent="0.3">
      <c r="A210" s="10">
        <v>89</v>
      </c>
      <c r="B210" s="21"/>
      <c r="C210" s="10" t="s">
        <v>211</v>
      </c>
      <c r="D210" s="21"/>
      <c r="E210" s="138">
        <v>201807</v>
      </c>
      <c r="F210" s="21"/>
      <c r="G210" s="135">
        <f>(E210/$AP210)</f>
        <v>4.882584922094261</v>
      </c>
      <c r="H210" s="21"/>
      <c r="I210" s="135">
        <f>IF(G$219,G210/G$219*100,0)</f>
        <v>8.5604859620663465</v>
      </c>
      <c r="J210" s="21"/>
      <c r="K210" s="138">
        <v>76479</v>
      </c>
      <c r="L210" s="21"/>
      <c r="M210" s="135">
        <f>(K210/$AP210)</f>
        <v>1.85035807606697</v>
      </c>
      <c r="N210" s="21"/>
      <c r="O210" s="135">
        <f>IF(M$219,M210/M$219*100,0)</f>
        <v>95.750265139420549</v>
      </c>
      <c r="P210" s="21"/>
      <c r="Q210" s="138">
        <v>983476</v>
      </c>
      <c r="R210" s="21"/>
      <c r="S210" s="135">
        <f>(Q210/$AP210)</f>
        <v>23.794541759411594</v>
      </c>
      <c r="T210" s="21"/>
      <c r="U210" s="135">
        <f>IF(S$219,S210/S$219*100,0)</f>
        <v>68.509514643067178</v>
      </c>
      <c r="V210" s="21"/>
      <c r="W210" s="138">
        <f>(E210+K210+Q210)</f>
        <v>1261762</v>
      </c>
      <c r="X210" s="21"/>
      <c r="Y210" s="21"/>
      <c r="Z210" s="138">
        <v>165890</v>
      </c>
      <c r="AA210" s="21"/>
      <c r="AB210" s="143">
        <f>IF($W210,Z210/$W210*100,0)</f>
        <v>13.147487402537086</v>
      </c>
      <c r="AC210" s="21"/>
      <c r="AD210" s="138">
        <v>0</v>
      </c>
      <c r="AE210" s="21"/>
      <c r="AF210" s="143">
        <f>IF($W210,AD210/$W210*100,0)</f>
        <v>0</v>
      </c>
      <c r="AG210" s="21"/>
      <c r="AH210" s="138">
        <v>0</v>
      </c>
      <c r="AI210" s="21"/>
      <c r="AJ210" s="143">
        <f>IF($W210,AH210/$W210*100,0)</f>
        <v>0</v>
      </c>
      <c r="AK210" s="21"/>
      <c r="AL210" s="138">
        <v>15530</v>
      </c>
      <c r="AM210" s="21"/>
      <c r="AN210" s="10">
        <v>89</v>
      </c>
      <c r="AO210" s="21"/>
      <c r="AP210" s="147">
        <v>41332</v>
      </c>
      <c r="AQ210" s="21"/>
      <c r="AR210" s="147">
        <f>IF(E210,AP210,0)</f>
        <v>41332</v>
      </c>
      <c r="AS210" s="21"/>
      <c r="AT210" s="147">
        <f>IF(K210,AP210,0)</f>
        <v>41332</v>
      </c>
      <c r="AU210" s="21"/>
      <c r="AV210" s="147">
        <f>IF(Q210,AP210,0)</f>
        <v>41332</v>
      </c>
    </row>
    <row r="211" spans="1:48" ht="8.85" customHeight="1" x14ac:dyDescent="0.3">
      <c r="A211" s="10">
        <v>90</v>
      </c>
      <c r="B211" s="21"/>
      <c r="C211" s="10" t="s">
        <v>212</v>
      </c>
      <c r="D211" s="21"/>
      <c r="E211" s="145">
        <v>2782250</v>
      </c>
      <c r="F211" s="21"/>
      <c r="G211" s="135">
        <f>(E211/$AP211)</f>
        <v>69.667718349358978</v>
      </c>
      <c r="H211" s="21"/>
      <c r="I211" s="135">
        <f>IF(G$219,G211/G$219*100,0)</f>
        <v>122.14626769524234</v>
      </c>
      <c r="J211" s="21"/>
      <c r="K211" s="145">
        <v>90853</v>
      </c>
      <c r="L211" s="21"/>
      <c r="M211" s="135">
        <f>(K211/$AP211)</f>
        <v>2.2749649439102564</v>
      </c>
      <c r="N211" s="21"/>
      <c r="O211" s="135">
        <f>IF(M$219,M211/M$219*100,0)</f>
        <v>117.72234757139523</v>
      </c>
      <c r="P211" s="21"/>
      <c r="Q211" s="145">
        <v>991883</v>
      </c>
      <c r="R211" s="21"/>
      <c r="S211" s="135">
        <f>(Q211/$AP211)</f>
        <v>24.836813902243591</v>
      </c>
      <c r="T211" s="21"/>
      <c r="U211" s="135">
        <f>IF(S$219,S211/S$219*100,0)</f>
        <v>71.51043642392753</v>
      </c>
      <c r="V211" s="21"/>
      <c r="W211" s="138">
        <f>(E211+K211+Q211)</f>
        <v>3864986</v>
      </c>
      <c r="X211" s="21"/>
      <c r="Y211" s="21"/>
      <c r="Z211" s="145">
        <v>12711</v>
      </c>
      <c r="AA211" s="21"/>
      <c r="AB211" s="143">
        <f>IF($W211,Z211/$W211*100,0)</f>
        <v>0.32887570614744788</v>
      </c>
      <c r="AC211" s="21"/>
      <c r="AD211" s="145">
        <v>0</v>
      </c>
      <c r="AE211" s="21"/>
      <c r="AF211" s="143">
        <f>IF($W211,AD211/$W211*100,0)</f>
        <v>0</v>
      </c>
      <c r="AG211" s="21"/>
      <c r="AH211" s="145">
        <v>0</v>
      </c>
      <c r="AI211" s="21"/>
      <c r="AJ211" s="143">
        <f>IF($W211,AH211/$W211*100,0)</f>
        <v>0</v>
      </c>
      <c r="AK211" s="21"/>
      <c r="AL211" s="145">
        <v>289824</v>
      </c>
      <c r="AM211" s="21"/>
      <c r="AN211" s="10">
        <v>90</v>
      </c>
      <c r="AO211" s="21"/>
      <c r="AP211" s="147">
        <v>39936</v>
      </c>
      <c r="AQ211" s="21"/>
      <c r="AR211" s="147">
        <f>IF(E211,AP211,0)</f>
        <v>39936</v>
      </c>
      <c r="AS211" s="21"/>
      <c r="AT211" s="147">
        <f>IF(K211,AP211,0)</f>
        <v>39936</v>
      </c>
      <c r="AU211" s="21"/>
      <c r="AV211" s="147">
        <f>IF(Q211,AP211,0)</f>
        <v>39936</v>
      </c>
    </row>
    <row r="212" spans="1:48"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131"/>
      <c r="X212" s="21"/>
      <c r="Y212" s="21"/>
      <c r="Z212" s="21"/>
      <c r="AA212" s="21"/>
      <c r="AB212" s="21"/>
      <c r="AC212" s="21"/>
      <c r="AD212" s="21"/>
      <c r="AE212" s="21"/>
      <c r="AF212" s="21"/>
      <c r="AG212" s="21"/>
      <c r="AH212" s="21"/>
      <c r="AI212" s="21"/>
      <c r="AJ212" s="21"/>
      <c r="AK212" s="21"/>
      <c r="AL212" s="21"/>
      <c r="AM212" s="21"/>
      <c r="AN212" s="29"/>
      <c r="AO212" s="21"/>
      <c r="AP212" s="21"/>
      <c r="AQ212" s="21"/>
      <c r="AR212" s="21"/>
      <c r="AS212" s="21"/>
      <c r="AT212" s="21"/>
      <c r="AU212" s="21"/>
      <c r="AV212" s="21"/>
    </row>
    <row r="213" spans="1:48" ht="8.85" customHeight="1" x14ac:dyDescent="0.3">
      <c r="A213" s="10">
        <v>91</v>
      </c>
      <c r="B213" s="21"/>
      <c r="C213" s="10" t="s">
        <v>213</v>
      </c>
      <c r="D213" s="21"/>
      <c r="E213" s="138">
        <v>720706</v>
      </c>
      <c r="F213" s="21"/>
      <c r="G213" s="135">
        <f>(E213/$AP213)</f>
        <v>13.492071812344385</v>
      </c>
      <c r="H213" s="21"/>
      <c r="I213" s="135">
        <f>IF(G$219,G213/G$219*100,0)</f>
        <v>23.655234510334932</v>
      </c>
      <c r="J213" s="21"/>
      <c r="K213" s="138">
        <v>96254</v>
      </c>
      <c r="L213" s="21"/>
      <c r="M213" s="135">
        <f>(K213/$AP213)</f>
        <v>1.8019357133496827</v>
      </c>
      <c r="N213" s="21"/>
      <c r="O213" s="135">
        <f>IF(M$219,M213/M$219*100,0)</f>
        <v>93.244558741925601</v>
      </c>
      <c r="P213" s="21"/>
      <c r="Q213" s="138">
        <v>1600839</v>
      </c>
      <c r="R213" s="21"/>
      <c r="S213" s="135">
        <f>(Q213/$AP213)</f>
        <v>29.968717823913735</v>
      </c>
      <c r="T213" s="21"/>
      <c r="U213" s="135">
        <f>IF(S$219,S213/S$219*100,0)</f>
        <v>86.286272429653948</v>
      </c>
      <c r="V213" s="21"/>
      <c r="W213" s="138">
        <f>(E213+K213+Q213)</f>
        <v>2417799</v>
      </c>
      <c r="X213" s="21"/>
      <c r="Y213" s="21"/>
      <c r="Z213" s="138">
        <v>173882</v>
      </c>
      <c r="AA213" s="21"/>
      <c r="AB213" s="143">
        <f>IF($W213,Z213/$W213*100,0)</f>
        <v>7.1917475356719063</v>
      </c>
      <c r="AC213" s="21"/>
      <c r="AD213" s="138">
        <v>22800</v>
      </c>
      <c r="AE213" s="21"/>
      <c r="AF213" s="143">
        <f>IF($W213,AD213/$W213*100,0)</f>
        <v>0.94300642857408734</v>
      </c>
      <c r="AG213" s="21"/>
      <c r="AH213" s="138">
        <v>0</v>
      </c>
      <c r="AI213" s="21"/>
      <c r="AJ213" s="143">
        <f>IF($W213,AH213/$W213*100,0)</f>
        <v>0</v>
      </c>
      <c r="AK213" s="21"/>
      <c r="AL213" s="138">
        <v>262350</v>
      </c>
      <c r="AM213" s="21"/>
      <c r="AN213" s="10">
        <v>91</v>
      </c>
      <c r="AO213" s="21"/>
      <c r="AP213" s="147">
        <v>53417</v>
      </c>
      <c r="AQ213" s="21"/>
      <c r="AR213" s="147">
        <f>IF(E213,AP213,0)</f>
        <v>53417</v>
      </c>
      <c r="AS213" s="21"/>
      <c r="AT213" s="147">
        <f>IF(K213,AP213,0)</f>
        <v>53417</v>
      </c>
      <c r="AU213" s="21"/>
      <c r="AV213" s="147">
        <f>IF(Q213,AP213,0)</f>
        <v>53417</v>
      </c>
    </row>
    <row r="214" spans="1:48" ht="8.85" customHeight="1" x14ac:dyDescent="0.3">
      <c r="A214" s="10">
        <v>92</v>
      </c>
      <c r="B214" s="21"/>
      <c r="C214" s="10" t="s">
        <v>214</v>
      </c>
      <c r="D214" s="21"/>
      <c r="E214" s="138">
        <v>95509</v>
      </c>
      <c r="F214" s="21"/>
      <c r="G214" s="135">
        <f>(E214/$AP214)</f>
        <v>5.3371891589829561</v>
      </c>
      <c r="H214" s="21"/>
      <c r="I214" s="135">
        <f>IF(G$219,G214/G$219*100,0)</f>
        <v>9.3575295875794371</v>
      </c>
      <c r="J214" s="21"/>
      <c r="K214" s="138">
        <v>35000</v>
      </c>
      <c r="L214" s="21"/>
      <c r="M214" s="135">
        <f>(K214/$AP214)</f>
        <v>1.9558535903883767</v>
      </c>
      <c r="N214" s="21"/>
      <c r="O214" s="135">
        <f>IF(M$219,M214/M$219*100,0)</f>
        <v>101.20932930540343</v>
      </c>
      <c r="P214" s="21"/>
      <c r="Q214" s="138">
        <v>532545</v>
      </c>
      <c r="R214" s="21"/>
      <c r="S214" s="135">
        <f>(Q214/$AP214)</f>
        <v>29.759430008382228</v>
      </c>
      <c r="T214" s="21"/>
      <c r="U214" s="135">
        <f>IF(S$219,S214/S$219*100,0)</f>
        <v>85.68368857627506</v>
      </c>
      <c r="V214" s="21"/>
      <c r="W214" s="138">
        <f>(E214+K214+Q214)</f>
        <v>663054</v>
      </c>
      <c r="X214" s="21"/>
      <c r="Y214" s="21"/>
      <c r="Z214" s="138">
        <v>36912</v>
      </c>
      <c r="AA214" s="21"/>
      <c r="AB214" s="143">
        <f>IF($W214,Z214/$W214*100,0)</f>
        <v>5.5669673963206616</v>
      </c>
      <c r="AC214" s="21"/>
      <c r="AD214" s="138">
        <v>252908</v>
      </c>
      <c r="AE214" s="21"/>
      <c r="AF214" s="143">
        <f>IF($W214,AD214/$W214*100,0)</f>
        <v>38.142896355349635</v>
      </c>
      <c r="AG214" s="21"/>
      <c r="AH214" s="138">
        <v>0</v>
      </c>
      <c r="AI214" s="21"/>
      <c r="AJ214" s="143">
        <f>IF($W214,AH214/$W214*100,0)</f>
        <v>0</v>
      </c>
      <c r="AK214" s="21"/>
      <c r="AL214" s="138">
        <v>0</v>
      </c>
      <c r="AM214" s="21"/>
      <c r="AN214" s="10">
        <v>92</v>
      </c>
      <c r="AO214" s="21"/>
      <c r="AP214" s="147">
        <v>17895</v>
      </c>
      <c r="AQ214" s="21"/>
      <c r="AR214" s="147">
        <f>IF(E214,AP214,0)</f>
        <v>17895</v>
      </c>
      <c r="AS214" s="21"/>
      <c r="AT214" s="147">
        <f>IF(K214,AP214,0)</f>
        <v>17895</v>
      </c>
      <c r="AU214" s="21"/>
      <c r="AV214" s="147">
        <f>IF(Q214,AP214,0)</f>
        <v>17895</v>
      </c>
    </row>
    <row r="215" spans="1:48" ht="8.85" customHeight="1" x14ac:dyDescent="0.3">
      <c r="A215" s="10">
        <v>93</v>
      </c>
      <c r="B215" s="21"/>
      <c r="C215" s="10" t="s">
        <v>215</v>
      </c>
      <c r="D215" s="21"/>
      <c r="E215" s="138">
        <v>45000</v>
      </c>
      <c r="F215" s="21"/>
      <c r="G215" s="135">
        <f>(E215/$AP215)</f>
        <v>1.1919898283534647</v>
      </c>
      <c r="H215" s="21"/>
      <c r="I215" s="135">
        <f>IF(G$219,G215/G$219*100,0)</f>
        <v>2.0898791020247032</v>
      </c>
      <c r="J215" s="21"/>
      <c r="K215" s="138">
        <v>66105</v>
      </c>
      <c r="L215" s="21"/>
      <c r="M215" s="135">
        <f>(K215/$AP215)</f>
        <v>1.7510330578512396</v>
      </c>
      <c r="N215" s="21"/>
      <c r="O215" s="135">
        <f>IF(M$219,M215/M$219*100,0)</f>
        <v>90.610504921036878</v>
      </c>
      <c r="P215" s="21"/>
      <c r="Q215" s="138">
        <v>1045961</v>
      </c>
      <c r="R215" s="21"/>
      <c r="S215" s="135">
        <f>(Q215/$AP215)</f>
        <v>27.706108285653741</v>
      </c>
      <c r="T215" s="21"/>
      <c r="U215" s="135">
        <f>IF(S$219,S215/S$219*100,0)</f>
        <v>79.771741372057335</v>
      </c>
      <c r="V215" s="21"/>
      <c r="W215" s="138">
        <f>(E215+K215+Q215)</f>
        <v>1157066</v>
      </c>
      <c r="X215" s="21"/>
      <c r="Y215" s="21"/>
      <c r="Z215" s="138">
        <v>224239</v>
      </c>
      <c r="AA215" s="21"/>
      <c r="AB215" s="143">
        <f>IF($W215,Z215/$W215*100,0)</f>
        <v>19.379966224917162</v>
      </c>
      <c r="AC215" s="21"/>
      <c r="AD215" s="138">
        <v>0</v>
      </c>
      <c r="AE215" s="21"/>
      <c r="AF215" s="143">
        <f>IF($W215,AD215/$W215*100,0)</f>
        <v>0</v>
      </c>
      <c r="AG215" s="21"/>
      <c r="AH215" s="138">
        <v>0</v>
      </c>
      <c r="AI215" s="21"/>
      <c r="AJ215" s="143">
        <f>IF($W215,AH215/$W215*100,0)</f>
        <v>0</v>
      </c>
      <c r="AK215" s="21"/>
      <c r="AL215" s="138">
        <v>33211</v>
      </c>
      <c r="AM215" s="21"/>
      <c r="AN215" s="10">
        <v>93</v>
      </c>
      <c r="AO215" s="21"/>
      <c r="AP215" s="147">
        <v>37752</v>
      </c>
      <c r="AQ215" s="21"/>
      <c r="AR215" s="147">
        <f>IF(E215,AP215,0)</f>
        <v>37752</v>
      </c>
      <c r="AS215" s="21"/>
      <c r="AT215" s="147">
        <f>IF(K215,AP215,0)</f>
        <v>37752</v>
      </c>
      <c r="AU215" s="21"/>
      <c r="AV215" s="147">
        <f>IF(Q215,AP215,0)</f>
        <v>37752</v>
      </c>
    </row>
    <row r="216" spans="1:48" ht="8.85" customHeight="1" x14ac:dyDescent="0.3">
      <c r="A216" s="10">
        <v>94</v>
      </c>
      <c r="B216" s="21"/>
      <c r="C216" s="10" t="s">
        <v>216</v>
      </c>
      <c r="D216" s="21"/>
      <c r="E216" s="138">
        <v>258185</v>
      </c>
      <c r="F216" s="21"/>
      <c r="G216" s="135">
        <f>(E216/$AP216)</f>
        <v>9.0654845505617985</v>
      </c>
      <c r="H216" s="21"/>
      <c r="I216" s="135">
        <f>IF(G$219,G216/G$219*100,0)</f>
        <v>15.894235220209326</v>
      </c>
      <c r="J216" s="21"/>
      <c r="K216" s="138">
        <v>0</v>
      </c>
      <c r="L216" s="21"/>
      <c r="M216" s="135">
        <f>(K216/$AP216)</f>
        <v>0</v>
      </c>
      <c r="N216" s="21"/>
      <c r="O216" s="135">
        <f>IF(M$219,M216/M$219*100,0)</f>
        <v>0</v>
      </c>
      <c r="P216" s="21"/>
      <c r="Q216" s="138">
        <v>419749</v>
      </c>
      <c r="R216" s="21"/>
      <c r="S216" s="135">
        <f>(Q216/$AP216)</f>
        <v>14.738377808988764</v>
      </c>
      <c r="T216" s="21"/>
      <c r="U216" s="135">
        <f>IF(S$219,S216/S$219*100,0)</f>
        <v>42.434904631882311</v>
      </c>
      <c r="V216" s="21"/>
      <c r="W216" s="138">
        <f>(E216+K216+Q216)</f>
        <v>677934</v>
      </c>
      <c r="X216" s="21"/>
      <c r="Y216" s="21"/>
      <c r="Z216" s="138">
        <v>86625</v>
      </c>
      <c r="AA216" s="21"/>
      <c r="AB216" s="143">
        <f>IF($W216,Z216/$W216*100,0)</f>
        <v>12.777792528476223</v>
      </c>
      <c r="AC216" s="21"/>
      <c r="AD216" s="138">
        <v>1499</v>
      </c>
      <c r="AE216" s="21"/>
      <c r="AF216" s="143">
        <f>IF($W216,AD216/$W216*100,0)</f>
        <v>0.22111296969911523</v>
      </c>
      <c r="AG216" s="21"/>
      <c r="AH216" s="138">
        <v>0</v>
      </c>
      <c r="AI216" s="21"/>
      <c r="AJ216" s="143">
        <f>IF($W216,AH216/$W216*100,0)</f>
        <v>0</v>
      </c>
      <c r="AK216" s="21"/>
      <c r="AL216" s="138">
        <v>66588</v>
      </c>
      <c r="AM216" s="21"/>
      <c r="AN216" s="10">
        <v>94</v>
      </c>
      <c r="AO216" s="21"/>
      <c r="AP216" s="147">
        <v>28480</v>
      </c>
      <c r="AQ216" s="21"/>
      <c r="AR216" s="147">
        <f>IF(E216,AP216,0)</f>
        <v>28480</v>
      </c>
      <c r="AS216" s="21"/>
      <c r="AT216" s="147">
        <f>IF(K216,AP216,0)</f>
        <v>0</v>
      </c>
      <c r="AU216" s="21"/>
      <c r="AV216" s="147">
        <f>IF(Q216,AP216,0)</f>
        <v>28480</v>
      </c>
    </row>
    <row r="217" spans="1:48" ht="8.85" customHeight="1" x14ac:dyDescent="0.3">
      <c r="A217" s="30">
        <v>95</v>
      </c>
      <c r="B217" s="21"/>
      <c r="C217" s="10" t="s">
        <v>217</v>
      </c>
      <c r="D217" s="21"/>
      <c r="E217" s="139">
        <v>2321144</v>
      </c>
      <c r="F217" s="21"/>
      <c r="G217" s="135">
        <f>(E217/$AP217)</f>
        <v>33.442505799126891</v>
      </c>
      <c r="H217" s="21"/>
      <c r="I217" s="135">
        <f>IF(G$219,G217/G$219*100,0)</f>
        <v>58.633716770450725</v>
      </c>
      <c r="J217" s="21"/>
      <c r="K217" s="139">
        <v>113605</v>
      </c>
      <c r="L217" s="21"/>
      <c r="M217" s="135">
        <f>(K217/$AP217)</f>
        <v>1.6367945596265507</v>
      </c>
      <c r="N217" s="21"/>
      <c r="O217" s="135">
        <f>IF(M$219,M217/M$219*100,0)</f>
        <v>84.699018579218517</v>
      </c>
      <c r="P217" s="21"/>
      <c r="Q217" s="139">
        <v>3349662</v>
      </c>
      <c r="R217" s="21"/>
      <c r="S217" s="135">
        <f>(Q217/$AP217)</f>
        <v>48.261155214891872</v>
      </c>
      <c r="T217" s="21"/>
      <c r="U217" s="135">
        <f>IF(S$219,S217/S$219*100,0)</f>
        <v>138.95406573981165</v>
      </c>
      <c r="V217" s="21"/>
      <c r="W217" s="139">
        <f>(E217+K217+Q217)</f>
        <v>5784411</v>
      </c>
      <c r="X217" s="21"/>
      <c r="Y217" s="21"/>
      <c r="Z217" s="139">
        <v>200515</v>
      </c>
      <c r="AA217" s="21"/>
      <c r="AB217" s="143">
        <f>IF($W217,Z217/$W217*100,0)</f>
        <v>3.466472212987632</v>
      </c>
      <c r="AC217" s="21"/>
      <c r="AD217" s="139">
        <v>4678</v>
      </c>
      <c r="AE217" s="21"/>
      <c r="AF217" s="143">
        <f>IF($W217,AD217/$W217*100,0)</f>
        <v>8.0872538275720732E-2</v>
      </c>
      <c r="AG217" s="21"/>
      <c r="AH217" s="139">
        <v>10542</v>
      </c>
      <c r="AI217" s="21"/>
      <c r="AJ217" s="143">
        <f>IF($W217,AH217/$W217*100,0)</f>
        <v>0.18224846056063446</v>
      </c>
      <c r="AK217" s="21"/>
      <c r="AL217" s="139">
        <v>290352</v>
      </c>
      <c r="AM217" s="21"/>
      <c r="AN217" s="30">
        <v>95</v>
      </c>
      <c r="AO217" s="21"/>
      <c r="AP217" s="151">
        <v>69407</v>
      </c>
      <c r="AQ217" s="21"/>
      <c r="AR217" s="151">
        <f>IF(E217,AP217,0)</f>
        <v>69407</v>
      </c>
      <c r="AS217" s="21"/>
      <c r="AT217" s="151">
        <f>IF(K217,AP217,0)</f>
        <v>69407</v>
      </c>
      <c r="AU217" s="21"/>
      <c r="AV217" s="151">
        <f>IF(Q217,AP217,0)</f>
        <v>69407</v>
      </c>
    </row>
    <row r="218" spans="1:48"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X218" s="21"/>
      <c r="Y218" s="21"/>
      <c r="Z218" s="21"/>
      <c r="AA218" s="21"/>
      <c r="AB218" s="21"/>
      <c r="AC218" s="21"/>
      <c r="AD218" s="21"/>
      <c r="AE218" s="21"/>
      <c r="AF218" s="21"/>
      <c r="AG218" s="21"/>
      <c r="AH218" s="21"/>
      <c r="AI218" s="21"/>
      <c r="AJ218" s="21"/>
      <c r="AK218" s="21"/>
      <c r="AL218" s="21"/>
      <c r="AM218" s="21"/>
      <c r="AN218" s="21"/>
      <c r="AO218" s="21"/>
      <c r="AP218" s="147"/>
      <c r="AQ218" s="21"/>
      <c r="AR218" s="21"/>
      <c r="AS218" s="21"/>
      <c r="AT218" s="21"/>
      <c r="AU218" s="21"/>
      <c r="AV218" s="21"/>
    </row>
    <row r="219" spans="1:48" ht="8.85" customHeight="1" x14ac:dyDescent="0.3">
      <c r="A219" s="30">
        <f>A217</f>
        <v>95</v>
      </c>
      <c r="B219" s="21"/>
      <c r="C219" s="18" t="s">
        <v>65</v>
      </c>
      <c r="D219" s="21"/>
      <c r="E219" s="141">
        <f>SUM(E89:E217)</f>
        <v>334151074</v>
      </c>
      <c r="F219" s="21"/>
      <c r="G219" s="142">
        <f>(E219/$AP219)</f>
        <v>57.036305458944916</v>
      </c>
      <c r="H219" s="21"/>
      <c r="I219" s="143">
        <f>IF(G$219,G219/G$219*100,0)</f>
        <v>100</v>
      </c>
      <c r="J219" s="21"/>
      <c r="K219" s="141">
        <f>SUM(K89:K217)</f>
        <v>11321586</v>
      </c>
      <c r="L219" s="21"/>
      <c r="M219" s="142">
        <f>(K219/$AP219)</f>
        <v>1.9324835010876378</v>
      </c>
      <c r="N219" s="21"/>
      <c r="O219" s="143">
        <f>IF(M$219,M219/M$219*100,0)</f>
        <v>100</v>
      </c>
      <c r="P219" s="21"/>
      <c r="Q219" s="141">
        <f>SUM(Q89:Q217)</f>
        <v>203478220</v>
      </c>
      <c r="R219" s="21"/>
      <c r="S219" s="142">
        <f>(Q219/$AP219)</f>
        <v>34.731733078800147</v>
      </c>
      <c r="T219" s="21"/>
      <c r="U219" s="143">
        <f>IF(S$219,S219/S$219*100,0)</f>
        <v>100</v>
      </c>
      <c r="V219" s="21"/>
      <c r="W219" s="141">
        <f>SUM(W89:W217)</f>
        <v>548950880</v>
      </c>
      <c r="X219" s="21"/>
      <c r="Y219" s="21"/>
      <c r="Z219" s="141">
        <f>SUM(Z89:Z217)</f>
        <v>11052633</v>
      </c>
      <c r="AA219" s="21"/>
      <c r="AB219" s="143">
        <f>IF($W219,Z219/$W219*100,0)</f>
        <v>2.0134101980126164</v>
      </c>
      <c r="AC219" s="21"/>
      <c r="AD219" s="141">
        <f>SUM(AD89:AD217)</f>
        <v>575671</v>
      </c>
      <c r="AE219" s="21"/>
      <c r="AF219" s="143">
        <f>IF($W219,AD219/$W219*100,0)</f>
        <v>0.10486748832609577</v>
      </c>
      <c r="AG219" s="21"/>
      <c r="AH219" s="141">
        <f>SUM(AH89:AH217)</f>
        <v>52109</v>
      </c>
      <c r="AI219" s="21"/>
      <c r="AJ219" s="143">
        <f>IF($W219,AH219/$W219*100,0)</f>
        <v>9.4924704374278433E-3</v>
      </c>
      <c r="AK219" s="21"/>
      <c r="AL219" s="141">
        <f>SUM(AL89:AL217)</f>
        <v>98389622</v>
      </c>
      <c r="AM219" s="21"/>
      <c r="AN219" s="30">
        <f>AN217</f>
        <v>95</v>
      </c>
      <c r="AO219" s="21"/>
      <c r="AP219" s="151">
        <f>SUM(AP89:AP217)</f>
        <v>5858568</v>
      </c>
      <c r="AQ219" s="21"/>
      <c r="AR219" s="151">
        <f>SUM(AR89:AR217)</f>
        <v>5834312</v>
      </c>
      <c r="AS219" s="21"/>
      <c r="AT219" s="151">
        <f>SUM(AT89:AT217)</f>
        <v>4275213</v>
      </c>
      <c r="AU219" s="21"/>
      <c r="AV219" s="151">
        <f>SUM(AV89:AV217)</f>
        <v>5846322</v>
      </c>
    </row>
    <row r="220" spans="1:48"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row>
    <row r="221" spans="1:48"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row>
    <row r="222" spans="1:48"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row>
    <row r="223" spans="1:48"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row>
    <row r="224" spans="1:48"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row>
    <row r="225" spans="1:48" ht="1.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row>
    <row r="226" spans="1:48"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row>
    <row r="227" spans="1:48" s="8" customFormat="1" ht="10.5" customHeight="1" x14ac:dyDescent="0.3">
      <c r="A227" s="112" t="s">
        <v>565</v>
      </c>
      <c r="AO227" s="113" t="s">
        <v>566</v>
      </c>
    </row>
    <row r="228" spans="1:48" s="8" customFormat="1" ht="10.5" customHeight="1" x14ac:dyDescent="0.3">
      <c r="W228" s="11" t="s">
        <v>42</v>
      </c>
      <c r="Z228" s="38" t="s">
        <v>43</v>
      </c>
      <c r="AN228" s="11" t="s">
        <v>551</v>
      </c>
    </row>
    <row r="229" spans="1:48" s="8" customFormat="1" ht="10.5" customHeight="1" x14ac:dyDescent="0.3">
      <c r="A229" s="12"/>
      <c r="W229" s="11" t="s">
        <v>552</v>
      </c>
      <c r="Z229" s="38" t="s">
        <v>393</v>
      </c>
      <c r="AN229" s="113" t="s">
        <v>219</v>
      </c>
    </row>
    <row r="230" spans="1:48" s="8" customFormat="1" ht="10.5" customHeight="1" x14ac:dyDescent="0.3">
      <c r="A230" s="13"/>
      <c r="W230" s="11" t="s">
        <v>48</v>
      </c>
      <c r="Z230" s="14" t="s">
        <v>49</v>
      </c>
    </row>
    <row r="231" spans="1:48" ht="9.6" customHeight="1" x14ac:dyDescent="0.3">
      <c r="Z231" s="16" t="s">
        <v>394</v>
      </c>
      <c r="AA231" s="16"/>
      <c r="AB231" s="16"/>
      <c r="AC231" s="16"/>
      <c r="AD231" s="16"/>
      <c r="AE231" s="16"/>
      <c r="AF231" s="16"/>
      <c r="AG231" s="16"/>
      <c r="AH231" s="16"/>
      <c r="AI231" s="16"/>
      <c r="AJ231" s="16"/>
      <c r="AK231" s="16"/>
      <c r="AL231" s="16"/>
    </row>
    <row r="232" spans="1:48" ht="9.6" customHeight="1" x14ac:dyDescent="0.3"/>
    <row r="233" spans="1:48" ht="9.6" customHeight="1" x14ac:dyDescent="0.3">
      <c r="AD233" s="16" t="s">
        <v>398</v>
      </c>
      <c r="AE233" s="16"/>
      <c r="AF233" s="16"/>
      <c r="AG233" s="16"/>
      <c r="AH233" s="16"/>
      <c r="AI233" s="16"/>
      <c r="AJ233" s="16"/>
    </row>
    <row r="234" spans="1:48" ht="9.6" customHeight="1" x14ac:dyDescent="0.3"/>
    <row r="235" spans="1:48" ht="9.6" customHeight="1" x14ac:dyDescent="0.3">
      <c r="E235" s="16" t="s">
        <v>553</v>
      </c>
      <c r="F235" s="16"/>
      <c r="G235" s="16"/>
      <c r="H235" s="16"/>
      <c r="I235" s="16"/>
      <c r="K235" s="16" t="s">
        <v>554</v>
      </c>
      <c r="L235" s="16"/>
      <c r="M235" s="16"/>
      <c r="N235" s="16"/>
      <c r="O235" s="16"/>
      <c r="Q235" s="16" t="s">
        <v>555</v>
      </c>
      <c r="R235" s="16"/>
      <c r="S235" s="16"/>
      <c r="T235" s="16"/>
      <c r="U235" s="16"/>
      <c r="Z235" s="16" t="s">
        <v>433</v>
      </c>
      <c r="AA235" s="16"/>
      <c r="AB235" s="16"/>
      <c r="AD235" s="16" t="s">
        <v>59</v>
      </c>
      <c r="AE235" s="16"/>
      <c r="AF235" s="16"/>
      <c r="AH235" s="16" t="s">
        <v>60</v>
      </c>
      <c r="AI235" s="16"/>
      <c r="AJ235" s="16"/>
    </row>
    <row r="236" spans="1:48" ht="8.85" customHeight="1" x14ac:dyDescent="0.3"/>
    <row r="237" spans="1:48" ht="9.6" customHeight="1" x14ac:dyDescent="0.3">
      <c r="I237" s="18" t="s">
        <v>64</v>
      </c>
      <c r="O237" s="18" t="s">
        <v>64</v>
      </c>
      <c r="U237" s="18" t="s">
        <v>64</v>
      </c>
      <c r="AB237" s="18" t="s">
        <v>273</v>
      </c>
      <c r="AF237" s="18" t="s">
        <v>273</v>
      </c>
      <c r="AJ237" s="18" t="s">
        <v>273</v>
      </c>
      <c r="AL237" s="18" t="s">
        <v>410</v>
      </c>
      <c r="AR237" s="18" t="s">
        <v>556</v>
      </c>
      <c r="AT237" s="18" t="s">
        <v>557</v>
      </c>
      <c r="AV237" s="132" t="s">
        <v>265</v>
      </c>
    </row>
    <row r="238" spans="1:48" ht="9.6" customHeight="1" x14ac:dyDescent="0.3">
      <c r="A238" s="19" t="s">
        <v>71</v>
      </c>
      <c r="C238" s="19" t="s">
        <v>73</v>
      </c>
      <c r="E238" s="19" t="s">
        <v>74</v>
      </c>
      <c r="G238" s="19" t="s">
        <v>436</v>
      </c>
      <c r="I238" s="19" t="s">
        <v>80</v>
      </c>
      <c r="K238" s="19" t="s">
        <v>74</v>
      </c>
      <c r="M238" s="19" t="s">
        <v>436</v>
      </c>
      <c r="O238" s="19" t="s">
        <v>80</v>
      </c>
      <c r="Q238" s="19" t="s">
        <v>74</v>
      </c>
      <c r="S238" s="19" t="s">
        <v>436</v>
      </c>
      <c r="U238" s="19" t="s">
        <v>80</v>
      </c>
      <c r="W238" s="19" t="s">
        <v>65</v>
      </c>
      <c r="Z238" s="19" t="s">
        <v>74</v>
      </c>
      <c r="AB238" s="19" t="s">
        <v>374</v>
      </c>
      <c r="AD238" s="19" t="s">
        <v>74</v>
      </c>
      <c r="AF238" s="19" t="s">
        <v>374</v>
      </c>
      <c r="AH238" s="19" t="s">
        <v>74</v>
      </c>
      <c r="AJ238" s="19" t="s">
        <v>374</v>
      </c>
      <c r="AL238" s="19" t="s">
        <v>419</v>
      </c>
      <c r="AN238" s="19" t="s">
        <v>71</v>
      </c>
      <c r="AR238" s="111" t="s">
        <v>558</v>
      </c>
      <c r="AT238" s="111" t="s">
        <v>559</v>
      </c>
      <c r="AV238" s="111" t="s">
        <v>560</v>
      </c>
    </row>
    <row r="239" spans="1:48" ht="8.85" customHeight="1" x14ac:dyDescent="0.3"/>
    <row r="240" spans="1:48" ht="8.85" customHeight="1" x14ac:dyDescent="0.3">
      <c r="B240" s="10" t="s">
        <v>291</v>
      </c>
    </row>
    <row r="241" spans="1:48" ht="8.85" customHeight="1" x14ac:dyDescent="0.3">
      <c r="A241" s="10">
        <v>1</v>
      </c>
      <c r="B241" s="18"/>
      <c r="C241" s="10" t="s">
        <v>220</v>
      </c>
      <c r="D241" s="21"/>
      <c r="E241" s="136">
        <v>4170472</v>
      </c>
      <c r="F241" s="21"/>
      <c r="G241" s="134">
        <f>(E241/$AP241)</f>
        <v>509.15297277499695</v>
      </c>
      <c r="H241" s="21"/>
      <c r="I241" s="135">
        <f>IF(G$287,G241/G$287*100,0)</f>
        <v>426.93300458599674</v>
      </c>
      <c r="J241" s="21"/>
      <c r="K241" s="136">
        <v>419500</v>
      </c>
      <c r="L241" s="21"/>
      <c r="M241" s="134">
        <f>(K241/$AP241)</f>
        <v>51.214747894030033</v>
      </c>
      <c r="N241" s="21"/>
      <c r="O241" s="135">
        <f>IF(M$287,M241/M$287*100,0)</f>
        <v>382.54046325117389</v>
      </c>
      <c r="P241" s="21"/>
      <c r="Q241" s="136">
        <v>0</v>
      </c>
      <c r="R241" s="21"/>
      <c r="S241" s="134">
        <f>(Q241/$AP241)</f>
        <v>0</v>
      </c>
      <c r="T241" s="21"/>
      <c r="U241" s="135">
        <f>IF(S$287,S241/S$287*100,0)</f>
        <v>0</v>
      </c>
      <c r="V241" s="21"/>
      <c r="W241" s="136">
        <f>(E241+K241+Q241)</f>
        <v>4589972</v>
      </c>
      <c r="X241" s="21"/>
      <c r="Y241" s="21"/>
      <c r="Z241" s="136">
        <v>350730</v>
      </c>
      <c r="AA241" s="21"/>
      <c r="AB241" s="135">
        <f>IF($W241,Z241/$W241*100,0)</f>
        <v>7.6412230837138013</v>
      </c>
      <c r="AC241" s="21"/>
      <c r="AD241" s="136">
        <v>20278</v>
      </c>
      <c r="AE241" s="21"/>
      <c r="AF241" s="135">
        <f>IF($W241,AD241/$W241*100,0)</f>
        <v>0.4417891873850211</v>
      </c>
      <c r="AG241" s="21"/>
      <c r="AH241" s="136">
        <v>0</v>
      </c>
      <c r="AI241" s="21"/>
      <c r="AJ241" s="135">
        <f>IF($W241,AH241/$W241*100,0)</f>
        <v>0</v>
      </c>
      <c r="AK241" s="21"/>
      <c r="AL241" s="136">
        <v>324357</v>
      </c>
      <c r="AM241" s="21"/>
      <c r="AN241" s="10">
        <v>1</v>
      </c>
      <c r="AO241" s="21"/>
      <c r="AP241" s="147">
        <v>8191</v>
      </c>
      <c r="AQ241" s="21"/>
      <c r="AR241" s="147">
        <f>IF(E241,AP241,0)</f>
        <v>8191</v>
      </c>
      <c r="AS241" s="21"/>
      <c r="AT241" s="147">
        <f>IF(K241,AP241,0)</f>
        <v>8191</v>
      </c>
      <c r="AU241" s="21"/>
      <c r="AV241" s="147">
        <f>IF(Q241,AP241,0)</f>
        <v>0</v>
      </c>
    </row>
    <row r="242" spans="1:48" ht="8.85" customHeight="1" x14ac:dyDescent="0.3">
      <c r="A242" s="10">
        <v>2</v>
      </c>
      <c r="B242" s="18"/>
      <c r="C242" s="10" t="s">
        <v>221</v>
      </c>
      <c r="D242" s="21"/>
      <c r="E242" s="138">
        <v>235193</v>
      </c>
      <c r="F242" s="21"/>
      <c r="G242" s="135">
        <f>(E242/$AP242)</f>
        <v>32.552664359861595</v>
      </c>
      <c r="H242" s="21"/>
      <c r="I242" s="135">
        <f>IF(G$287,G242/G$287*100,0)</f>
        <v>27.29593569235011</v>
      </c>
      <c r="J242" s="21"/>
      <c r="K242" s="138">
        <v>0</v>
      </c>
      <c r="L242" s="21"/>
      <c r="M242" s="135">
        <f>(K242/$AP242)</f>
        <v>0</v>
      </c>
      <c r="N242" s="21"/>
      <c r="O242" s="135">
        <f>IF(M$287,M242/M$287*100,0)</f>
        <v>0</v>
      </c>
      <c r="P242" s="21"/>
      <c r="Q242" s="138">
        <v>0</v>
      </c>
      <c r="R242" s="21"/>
      <c r="S242" s="135">
        <f>(Q242/$AP242)</f>
        <v>0</v>
      </c>
      <c r="T242" s="21"/>
      <c r="U242" s="135">
        <f>IF(S$287,S242/S$287*100,0)</f>
        <v>0</v>
      </c>
      <c r="V242" s="21"/>
      <c r="W242" s="138">
        <f>(E242+K242+Q242)</f>
        <v>235193</v>
      </c>
      <c r="X242" s="21"/>
      <c r="Y242" s="21"/>
      <c r="Z242" s="138">
        <v>4050</v>
      </c>
      <c r="AA242" s="21"/>
      <c r="AB242" s="135">
        <f>IF($W242,Z242/$W242*100,0)</f>
        <v>1.7219900252133356</v>
      </c>
      <c r="AC242" s="21"/>
      <c r="AD242" s="138">
        <v>450</v>
      </c>
      <c r="AE242" s="21"/>
      <c r="AF242" s="135">
        <f>IF($W242,AD242/$W242*100,0)</f>
        <v>0.19133222502370392</v>
      </c>
      <c r="AG242" s="21"/>
      <c r="AH242" s="138">
        <v>0</v>
      </c>
      <c r="AI242" s="21"/>
      <c r="AJ242" s="135">
        <f>IF($W242,AH242/$W242*100,0)</f>
        <v>0</v>
      </c>
      <c r="AK242" s="21"/>
      <c r="AL242" s="138">
        <v>45464</v>
      </c>
      <c r="AM242" s="21"/>
      <c r="AN242" s="10">
        <v>2</v>
      </c>
      <c r="AO242" s="21"/>
      <c r="AP242" s="147">
        <v>7225</v>
      </c>
      <c r="AQ242" s="21"/>
      <c r="AR242" s="147">
        <f>IF(E242,AP242,0)</f>
        <v>7225</v>
      </c>
      <c r="AS242" s="21"/>
      <c r="AT242" s="147">
        <f>IF(K242,AP242,0)</f>
        <v>0</v>
      </c>
      <c r="AU242" s="21"/>
      <c r="AV242" s="147">
        <f>IF(Q242,AP242,0)</f>
        <v>0</v>
      </c>
    </row>
    <row r="243" spans="1:48" ht="8.85" customHeight="1" x14ac:dyDescent="0.3">
      <c r="A243" s="10">
        <v>3</v>
      </c>
      <c r="B243" s="18"/>
      <c r="C243" s="10" t="s">
        <v>135</v>
      </c>
      <c r="D243" s="21"/>
      <c r="E243" s="138">
        <v>154511</v>
      </c>
      <c r="F243" s="21"/>
      <c r="G243" s="135">
        <f>(E243/$AP243)</f>
        <v>25.034186649384317</v>
      </c>
      <c r="H243" s="21"/>
      <c r="I243" s="135">
        <f>IF(G$287,G243/G$287*100,0)</f>
        <v>20.991570500584039</v>
      </c>
      <c r="J243" s="21"/>
      <c r="K243" s="138">
        <v>178852</v>
      </c>
      <c r="L243" s="21"/>
      <c r="M243" s="135">
        <f>(K243/$AP243)</f>
        <v>28.977965003240442</v>
      </c>
      <c r="N243" s="21"/>
      <c r="O243" s="135">
        <f>IF(M$287,M243/M$287*100,0)</f>
        <v>216.44632868939846</v>
      </c>
      <c r="P243" s="21"/>
      <c r="Q243" s="138">
        <v>0</v>
      </c>
      <c r="R243" s="21"/>
      <c r="S243" s="135">
        <f>(Q243/$AP243)</f>
        <v>0</v>
      </c>
      <c r="T243" s="21"/>
      <c r="U243" s="135">
        <f>IF(S$287,S243/S$287*100,0)</f>
        <v>0</v>
      </c>
      <c r="V243" s="21"/>
      <c r="W243" s="138">
        <f>(E243+K243+Q243)</f>
        <v>333363</v>
      </c>
      <c r="X243" s="21"/>
      <c r="Y243" s="21"/>
      <c r="Z243" s="138">
        <v>0</v>
      </c>
      <c r="AA243" s="21"/>
      <c r="AB243" s="135">
        <f>IF($W243,Z243/$W243*100,0)</f>
        <v>0</v>
      </c>
      <c r="AC243" s="21"/>
      <c r="AD243" s="138">
        <v>0</v>
      </c>
      <c r="AE243" s="21"/>
      <c r="AF243" s="135">
        <f>IF($W243,AD243/$W243*100,0)</f>
        <v>0</v>
      </c>
      <c r="AG243" s="21"/>
      <c r="AH243" s="138">
        <v>0</v>
      </c>
      <c r="AI243" s="21"/>
      <c r="AJ243" s="135">
        <f>IF($W243,AH243/$W243*100,0)</f>
        <v>0</v>
      </c>
      <c r="AK243" s="21"/>
      <c r="AL243" s="138">
        <v>101587</v>
      </c>
      <c r="AM243" s="21"/>
      <c r="AN243" s="10">
        <v>3</v>
      </c>
      <c r="AO243" s="21"/>
      <c r="AP243" s="147">
        <v>6172</v>
      </c>
      <c r="AQ243" s="21"/>
      <c r="AR243" s="147">
        <f>IF(E243,AP243,0)</f>
        <v>6172</v>
      </c>
      <c r="AS243" s="21"/>
      <c r="AT243" s="147">
        <f>IF(K243,AP243,0)</f>
        <v>6172</v>
      </c>
      <c r="AU243" s="21"/>
      <c r="AV243" s="147">
        <f>IF(Q243,AP243,0)</f>
        <v>0</v>
      </c>
    </row>
    <row r="244" spans="1:48" ht="8.85" customHeight="1" x14ac:dyDescent="0.3">
      <c r="A244" s="10">
        <v>4</v>
      </c>
      <c r="B244" s="18"/>
      <c r="C244" s="10" t="s">
        <v>222</v>
      </c>
      <c r="D244" s="21"/>
      <c r="E244" s="138">
        <v>54085</v>
      </c>
      <c r="F244" s="21"/>
      <c r="G244" s="135">
        <f>(E244/$AP244)</f>
        <v>12.923536439665472</v>
      </c>
      <c r="H244" s="21"/>
      <c r="I244" s="135">
        <f>IF(G$287,G244/G$287*100,0)</f>
        <v>10.836594377504033</v>
      </c>
      <c r="J244" s="21"/>
      <c r="K244" s="138">
        <v>0</v>
      </c>
      <c r="L244" s="21"/>
      <c r="M244" s="135">
        <f>(K244/$AP244)</f>
        <v>0</v>
      </c>
      <c r="N244" s="21"/>
      <c r="O244" s="135">
        <f>IF(M$287,M244/M$287*100,0)</f>
        <v>0</v>
      </c>
      <c r="P244" s="21"/>
      <c r="Q244" s="138">
        <v>0</v>
      </c>
      <c r="R244" s="21"/>
      <c r="S244" s="135">
        <f>(Q244/$AP244)</f>
        <v>0</v>
      </c>
      <c r="T244" s="21"/>
      <c r="U244" s="135">
        <f>IF(S$287,S244/S$287*100,0)</f>
        <v>0</v>
      </c>
      <c r="V244" s="21"/>
      <c r="W244" s="138">
        <f>(E244+K244+Q244)</f>
        <v>54085</v>
      </c>
      <c r="X244" s="21"/>
      <c r="Y244" s="21"/>
      <c r="Z244" s="138">
        <v>0</v>
      </c>
      <c r="AA244" s="21"/>
      <c r="AB244" s="135">
        <f>IF($W244,Z244/$W244*100,0)</f>
        <v>0</v>
      </c>
      <c r="AC244" s="21"/>
      <c r="AD244" s="138">
        <v>0</v>
      </c>
      <c r="AE244" s="21"/>
      <c r="AF244" s="135">
        <f>IF($W244,AD244/$W244*100,0)</f>
        <v>0</v>
      </c>
      <c r="AG244" s="21"/>
      <c r="AH244" s="138">
        <v>0</v>
      </c>
      <c r="AI244" s="21"/>
      <c r="AJ244" s="135">
        <f>IF($W244,AH244/$W244*100,0)</f>
        <v>0</v>
      </c>
      <c r="AK244" s="21"/>
      <c r="AL244" s="138">
        <v>0</v>
      </c>
      <c r="AM244" s="21"/>
      <c r="AN244" s="10">
        <v>4</v>
      </c>
      <c r="AO244" s="21"/>
      <c r="AP244" s="147">
        <v>4185</v>
      </c>
      <c r="AQ244" s="21"/>
      <c r="AR244" s="147">
        <f>IF(E244,AP244,0)</f>
        <v>4185</v>
      </c>
      <c r="AS244" s="21"/>
      <c r="AT244" s="147">
        <f>IF(K244,AP244,0)</f>
        <v>0</v>
      </c>
      <c r="AU244" s="21"/>
      <c r="AV244" s="147">
        <f>IF(Q244,AP244,0)</f>
        <v>0</v>
      </c>
    </row>
    <row r="245" spans="1:48" ht="8.85" customHeight="1" x14ac:dyDescent="0.3">
      <c r="A245" s="10">
        <v>5</v>
      </c>
      <c r="B245" s="18"/>
      <c r="C245" s="10" t="s">
        <v>223</v>
      </c>
      <c r="D245" s="21"/>
      <c r="E245" s="138">
        <v>905043</v>
      </c>
      <c r="F245" s="21"/>
      <c r="G245" s="135">
        <f>(E245/$AP245)</f>
        <v>161.21179194869967</v>
      </c>
      <c r="H245" s="21"/>
      <c r="I245" s="135">
        <f>IF(G$287,G245/G$287*100,0)</f>
        <v>135.17869558186115</v>
      </c>
      <c r="J245" s="21"/>
      <c r="K245" s="138">
        <v>26950</v>
      </c>
      <c r="L245" s="21"/>
      <c r="M245" s="135">
        <f>(K245/$AP245)</f>
        <v>4.800498753117207</v>
      </c>
      <c r="N245" s="21"/>
      <c r="O245" s="135">
        <f>IF(M$287,M245/M$287*100,0)</f>
        <v>35.856566562699051</v>
      </c>
      <c r="P245" s="21"/>
      <c r="Q245" s="138">
        <v>3279</v>
      </c>
      <c r="R245" s="21"/>
      <c r="S245" s="135">
        <f>(Q245/$AP245)</f>
        <v>0.58407552547203423</v>
      </c>
      <c r="T245" s="21"/>
      <c r="U245" s="135">
        <f>IF(S$287,S245/S$287*100,0)</f>
        <v>6.4100303699879442</v>
      </c>
      <c r="V245" s="21"/>
      <c r="W245" s="138">
        <f>(E245+K245+Q245)</f>
        <v>935272</v>
      </c>
      <c r="X245" s="21"/>
      <c r="Y245" s="21"/>
      <c r="Z245" s="138">
        <v>5157</v>
      </c>
      <c r="AA245" s="21"/>
      <c r="AB245" s="143">
        <f>IF($W245,Z245/$W245*100,0)</f>
        <v>0.5513903976597182</v>
      </c>
      <c r="AC245" s="21"/>
      <c r="AD245" s="138">
        <v>0</v>
      </c>
      <c r="AE245" s="21"/>
      <c r="AF245" s="143">
        <f>IF($W245,AD245/$W245*100,0)</f>
        <v>0</v>
      </c>
      <c r="AG245" s="21"/>
      <c r="AH245" s="138">
        <v>0</v>
      </c>
      <c r="AI245" s="21"/>
      <c r="AJ245" s="143">
        <f>IF($W245,AH245/$W245*100,0)</f>
        <v>0</v>
      </c>
      <c r="AK245" s="21"/>
      <c r="AL245" s="138">
        <v>133887</v>
      </c>
      <c r="AM245" s="21"/>
      <c r="AN245" s="10">
        <v>5</v>
      </c>
      <c r="AO245" s="21"/>
      <c r="AP245" s="147">
        <v>5614</v>
      </c>
      <c r="AQ245" s="21"/>
      <c r="AR245" s="147">
        <f>IF(E245,AP245,0)</f>
        <v>5614</v>
      </c>
      <c r="AS245" s="21"/>
      <c r="AT245" s="147">
        <f>IF(K245,AP245,0)</f>
        <v>5614</v>
      </c>
      <c r="AU245" s="21"/>
      <c r="AV245" s="147">
        <f>IF(Q245,AP245,0)</f>
        <v>5614</v>
      </c>
    </row>
    <row r="246" spans="1:48"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X246" s="21"/>
      <c r="Y246" s="21"/>
      <c r="Z246" s="21"/>
      <c r="AA246" s="21"/>
      <c r="AB246" s="21"/>
      <c r="AC246" s="21"/>
      <c r="AD246" s="21"/>
      <c r="AE246" s="21"/>
      <c r="AF246" s="21"/>
      <c r="AG246" s="21"/>
      <c r="AH246" s="21"/>
      <c r="AI246" s="21"/>
      <c r="AJ246" s="21"/>
      <c r="AK246" s="21"/>
      <c r="AL246" s="21"/>
      <c r="AM246" s="21"/>
      <c r="AN246" s="29"/>
      <c r="AO246" s="21"/>
      <c r="AP246" s="21"/>
      <c r="AQ246" s="21"/>
      <c r="AR246" s="21"/>
      <c r="AS246" s="21"/>
      <c r="AT246" s="21"/>
      <c r="AU246" s="21"/>
      <c r="AV246" s="21"/>
    </row>
    <row r="247" spans="1:48" ht="8.85" customHeight="1" x14ac:dyDescent="0.3">
      <c r="A247" s="10">
        <v>6</v>
      </c>
      <c r="B247" s="18"/>
      <c r="C247" s="10" t="s">
        <v>224</v>
      </c>
      <c r="D247" s="21"/>
      <c r="E247" s="138">
        <v>3039079</v>
      </c>
      <c r="F247" s="21"/>
      <c r="G247" s="135">
        <f>(E247/$AP247)</f>
        <v>71.306405443453784</v>
      </c>
      <c r="H247" s="21"/>
      <c r="I247" s="135">
        <f>IF(G$287,G247/G$287*100,0)</f>
        <v>59.791574536586843</v>
      </c>
      <c r="J247" s="21"/>
      <c r="K247" s="138">
        <v>0</v>
      </c>
      <c r="L247" s="21"/>
      <c r="M247" s="135">
        <f>(K247/$AP247)</f>
        <v>0</v>
      </c>
      <c r="N247" s="21"/>
      <c r="O247" s="135">
        <f>IF(M$287,M247/M$287*100,0)</f>
        <v>0</v>
      </c>
      <c r="P247" s="21"/>
      <c r="Q247" s="138">
        <v>0</v>
      </c>
      <c r="R247" s="21"/>
      <c r="S247" s="135">
        <f>(Q247/$AP247)</f>
        <v>0</v>
      </c>
      <c r="T247" s="21"/>
      <c r="U247" s="135">
        <f>IF(S$287,S247/S$287*100,0)</f>
        <v>0</v>
      </c>
      <c r="V247" s="21"/>
      <c r="W247" s="138">
        <f>(E247+K247+Q247)</f>
        <v>3039079</v>
      </c>
      <c r="X247" s="21"/>
      <c r="Y247" s="21"/>
      <c r="Z247" s="138">
        <v>0</v>
      </c>
      <c r="AA247" s="21"/>
      <c r="AB247" s="143">
        <f>IF($W247,Z247/$W247*100,0)</f>
        <v>0</v>
      </c>
      <c r="AC247" s="21"/>
      <c r="AD247" s="138">
        <v>0</v>
      </c>
      <c r="AE247" s="21"/>
      <c r="AF247" s="143">
        <f>IF($W247,AD247/$W247*100,0)</f>
        <v>0</v>
      </c>
      <c r="AG247" s="21"/>
      <c r="AH247" s="138">
        <v>0</v>
      </c>
      <c r="AI247" s="21"/>
      <c r="AJ247" s="143">
        <f>IF($W247,AH247/$W247*100,0)</f>
        <v>0</v>
      </c>
      <c r="AK247" s="21"/>
      <c r="AL247" s="138">
        <v>467821</v>
      </c>
      <c r="AM247" s="21"/>
      <c r="AN247" s="10">
        <v>6</v>
      </c>
      <c r="AO247" s="21"/>
      <c r="AP247" s="147">
        <v>42620</v>
      </c>
      <c r="AQ247" s="21"/>
      <c r="AR247" s="147">
        <f>IF(E247,AP247,0)</f>
        <v>42620</v>
      </c>
      <c r="AS247" s="21"/>
      <c r="AT247" s="147">
        <f>IF(K247,AP247,0)</f>
        <v>0</v>
      </c>
      <c r="AU247" s="21"/>
      <c r="AV247" s="147">
        <f>IF(Q247,AP247,0)</f>
        <v>0</v>
      </c>
    </row>
    <row r="248" spans="1:48" ht="8.85" customHeight="1" x14ac:dyDescent="0.3">
      <c r="A248" s="10">
        <v>7</v>
      </c>
      <c r="B248" s="18"/>
      <c r="C248" s="10" t="s">
        <v>225</v>
      </c>
      <c r="D248" s="21"/>
      <c r="E248" s="138">
        <v>0</v>
      </c>
      <c r="F248" s="21"/>
      <c r="G248" s="135">
        <f>(E248/$AP248)</f>
        <v>0</v>
      </c>
      <c r="H248" s="21"/>
      <c r="I248" s="135">
        <f>IF(G$287,G248/G$287*100,0)</f>
        <v>0</v>
      </c>
      <c r="J248" s="21"/>
      <c r="K248" s="138">
        <v>9596</v>
      </c>
      <c r="L248" s="21"/>
      <c r="M248" s="135">
        <f>(K248/$AP248)</f>
        <v>2.6500966583816625</v>
      </c>
      <c r="N248" s="21"/>
      <c r="O248" s="135">
        <f>IF(M$287,M248/M$287*100,0)</f>
        <v>19.794478056502967</v>
      </c>
      <c r="P248" s="21"/>
      <c r="Q248" s="138">
        <v>9183</v>
      </c>
      <c r="R248" s="21"/>
      <c r="S248" s="135">
        <f>(Q248/$AP248)</f>
        <v>2.5360397680198838</v>
      </c>
      <c r="T248" s="21"/>
      <c r="U248" s="135">
        <f>IF(S$287,S248/S$287*100,0)</f>
        <v>27.832174476694426</v>
      </c>
      <c r="V248" s="21"/>
      <c r="W248" s="138">
        <f>(E248+K248+Q248)</f>
        <v>18779</v>
      </c>
      <c r="X248" s="21"/>
      <c r="Y248" s="21"/>
      <c r="Z248" s="138">
        <v>3300</v>
      </c>
      <c r="AA248" s="21"/>
      <c r="AB248" s="143">
        <f>IF($W248,Z248/$W248*100,0)</f>
        <v>17.572820703977847</v>
      </c>
      <c r="AC248" s="21"/>
      <c r="AD248" s="138">
        <v>0</v>
      </c>
      <c r="AE248" s="21"/>
      <c r="AF248" s="143">
        <f>IF($W248,AD248/$W248*100,0)</f>
        <v>0</v>
      </c>
      <c r="AG248" s="21"/>
      <c r="AH248" s="138">
        <v>0</v>
      </c>
      <c r="AI248" s="21"/>
      <c r="AJ248" s="143">
        <f>IF($W248,AH248/$W248*100,0)</f>
        <v>0</v>
      </c>
      <c r="AK248" s="21"/>
      <c r="AL248" s="138">
        <v>0</v>
      </c>
      <c r="AM248" s="21"/>
      <c r="AN248" s="10">
        <v>7</v>
      </c>
      <c r="AO248" s="21"/>
      <c r="AP248" s="147">
        <v>3621</v>
      </c>
      <c r="AQ248" s="21"/>
      <c r="AR248" s="147">
        <f>IF(E248,AP248,0)</f>
        <v>0</v>
      </c>
      <c r="AS248" s="21"/>
      <c r="AT248" s="147">
        <f>IF(K248,AP248,0)</f>
        <v>3621</v>
      </c>
      <c r="AU248" s="21"/>
      <c r="AV248" s="147">
        <f>IF(Q248,AP248,0)</f>
        <v>3621</v>
      </c>
    </row>
    <row r="249" spans="1:48" ht="8.85" customHeight="1" x14ac:dyDescent="0.3">
      <c r="A249" s="10">
        <v>8</v>
      </c>
      <c r="B249" s="18"/>
      <c r="C249" s="10" t="s">
        <v>226</v>
      </c>
      <c r="D249" s="21"/>
      <c r="E249" s="138">
        <v>1333350</v>
      </c>
      <c r="F249" s="21"/>
      <c r="G249" s="135">
        <f>(E249/$AP249)</f>
        <v>244.92101396032328</v>
      </c>
      <c r="H249" s="21"/>
      <c r="I249" s="135">
        <f>IF(G$287,G249/G$287*100,0)</f>
        <v>205.37023245966316</v>
      </c>
      <c r="J249" s="21"/>
      <c r="K249" s="138">
        <v>0</v>
      </c>
      <c r="L249" s="21"/>
      <c r="M249" s="135">
        <f>(K249/$AP249)</f>
        <v>0</v>
      </c>
      <c r="N249" s="21"/>
      <c r="O249" s="135">
        <f>IF(M$287,M249/M$287*100,0)</f>
        <v>0</v>
      </c>
      <c r="P249" s="21"/>
      <c r="Q249" s="138">
        <v>0</v>
      </c>
      <c r="R249" s="21"/>
      <c r="S249" s="135">
        <f>(Q249/$AP249)</f>
        <v>0</v>
      </c>
      <c r="T249" s="21"/>
      <c r="U249" s="135">
        <f>IF(S$287,S249/S$287*100,0)</f>
        <v>0</v>
      </c>
      <c r="V249" s="21"/>
      <c r="W249" s="138">
        <f>(E249+K249+Q249)</f>
        <v>1333350</v>
      </c>
      <c r="X249" s="21"/>
      <c r="Y249" s="21"/>
      <c r="Z249" s="138">
        <v>0</v>
      </c>
      <c r="AA249" s="21"/>
      <c r="AB249" s="143">
        <f>IF($W249,Z249/$W249*100,0)</f>
        <v>0</v>
      </c>
      <c r="AC249" s="21"/>
      <c r="AD249" s="138">
        <v>0</v>
      </c>
      <c r="AE249" s="21"/>
      <c r="AF249" s="143">
        <f>IF($W249,AD249/$W249*100,0)</f>
        <v>0</v>
      </c>
      <c r="AG249" s="21"/>
      <c r="AH249" s="138">
        <v>0</v>
      </c>
      <c r="AI249" s="21"/>
      <c r="AJ249" s="143">
        <f>IF($W249,AH249/$W249*100,0)</f>
        <v>0</v>
      </c>
      <c r="AK249" s="21"/>
      <c r="AL249" s="138">
        <v>489619</v>
      </c>
      <c r="AM249" s="21"/>
      <c r="AN249" s="10">
        <v>8</v>
      </c>
      <c r="AO249" s="21"/>
      <c r="AP249" s="147">
        <v>5444</v>
      </c>
      <c r="AQ249" s="21"/>
      <c r="AR249" s="147">
        <f>IF(E249,AP249,0)</f>
        <v>5444</v>
      </c>
      <c r="AS249" s="21"/>
      <c r="AT249" s="147">
        <f>IF(K249,AP249,0)</f>
        <v>0</v>
      </c>
      <c r="AU249" s="21"/>
      <c r="AV249" s="147">
        <f>IF(Q249,AP249,0)</f>
        <v>0</v>
      </c>
    </row>
    <row r="250" spans="1:48" ht="8.85" customHeight="1" x14ac:dyDescent="0.3">
      <c r="A250" s="10">
        <v>9</v>
      </c>
      <c r="B250" s="18"/>
      <c r="C250" s="10" t="s">
        <v>227</v>
      </c>
      <c r="D250" s="21"/>
      <c r="E250" s="138">
        <v>705806</v>
      </c>
      <c r="F250" s="21"/>
      <c r="G250" s="135">
        <f>(E250/$AP250)</f>
        <v>125.05421686746988</v>
      </c>
      <c r="H250" s="21"/>
      <c r="I250" s="135">
        <f>IF(G$287,G250/G$287*100,0)</f>
        <v>104.85998393054963</v>
      </c>
      <c r="J250" s="21"/>
      <c r="K250" s="138">
        <v>159299</v>
      </c>
      <c r="L250" s="21"/>
      <c r="M250" s="135">
        <f>(K250/$AP250)</f>
        <v>28.224486180014175</v>
      </c>
      <c r="N250" s="21"/>
      <c r="O250" s="135">
        <f>IF(M$287,M250/M$287*100,0)</f>
        <v>210.81833773094792</v>
      </c>
      <c r="P250" s="21"/>
      <c r="Q250" s="138">
        <v>0</v>
      </c>
      <c r="R250" s="21"/>
      <c r="S250" s="135">
        <f>(Q250/$AP250)</f>
        <v>0</v>
      </c>
      <c r="T250" s="21"/>
      <c r="U250" s="135">
        <f>IF(S$287,S250/S$287*100,0)</f>
        <v>0</v>
      </c>
      <c r="V250" s="21"/>
      <c r="W250" s="138">
        <f>(E250+K250+Q250)</f>
        <v>865105</v>
      </c>
      <c r="X250" s="21"/>
      <c r="Y250" s="21"/>
      <c r="Z250" s="138">
        <v>0</v>
      </c>
      <c r="AA250" s="21"/>
      <c r="AB250" s="143">
        <f>IF($W250,Z250/$W250*100,0)</f>
        <v>0</v>
      </c>
      <c r="AC250" s="21"/>
      <c r="AD250" s="138">
        <v>0</v>
      </c>
      <c r="AE250" s="21"/>
      <c r="AF250" s="143">
        <f>IF($W250,AD250/$W250*100,0)</f>
        <v>0</v>
      </c>
      <c r="AG250" s="21"/>
      <c r="AH250" s="138">
        <v>0</v>
      </c>
      <c r="AI250" s="21"/>
      <c r="AJ250" s="143">
        <f>IF($W250,AH250/$W250*100,0)</f>
        <v>0</v>
      </c>
      <c r="AK250" s="21"/>
      <c r="AL250" s="138">
        <v>252165</v>
      </c>
      <c r="AM250" s="21"/>
      <c r="AN250" s="10">
        <v>9</v>
      </c>
      <c r="AO250" s="21"/>
      <c r="AP250" s="147">
        <v>5644</v>
      </c>
      <c r="AQ250" s="21"/>
      <c r="AR250" s="147">
        <f>IF(E250,AP250,0)</f>
        <v>5644</v>
      </c>
      <c r="AS250" s="21"/>
      <c r="AT250" s="147">
        <f>IF(K250,AP250,0)</f>
        <v>5644</v>
      </c>
      <c r="AU250" s="21"/>
      <c r="AV250" s="147">
        <f>IF(Q250,AP250,0)</f>
        <v>0</v>
      </c>
    </row>
    <row r="251" spans="1:48" ht="8.85" customHeight="1" x14ac:dyDescent="0.3">
      <c r="A251" s="10">
        <v>10</v>
      </c>
      <c r="B251" s="18"/>
      <c r="C251" s="10" t="s">
        <v>228</v>
      </c>
      <c r="D251" s="21"/>
      <c r="E251" s="138">
        <v>184858</v>
      </c>
      <c r="F251" s="21"/>
      <c r="G251" s="135">
        <f>(E251/$AP251)</f>
        <v>50.083446220536437</v>
      </c>
      <c r="H251" s="21"/>
      <c r="I251" s="135">
        <f>IF(G$287,G251/G$287*100,0)</f>
        <v>41.995779889915291</v>
      </c>
      <c r="J251" s="21"/>
      <c r="K251" s="138">
        <v>11500</v>
      </c>
      <c r="L251" s="21"/>
      <c r="M251" s="135">
        <f>(K251/$AP251)</f>
        <v>3.1156868057437008</v>
      </c>
      <c r="N251" s="21"/>
      <c r="O251" s="135">
        <f>IF(M$287,M251/M$287*100,0)</f>
        <v>23.272130060679245</v>
      </c>
      <c r="P251" s="21"/>
      <c r="Q251" s="138">
        <v>2000</v>
      </c>
      <c r="R251" s="21"/>
      <c r="S251" s="135">
        <f>(Q251/$AP251)</f>
        <v>0.541858574911948</v>
      </c>
      <c r="T251" s="21"/>
      <c r="U251" s="135">
        <f>IF(S$287,S251/S$287*100,0)</f>
        <v>5.9467136867563868</v>
      </c>
      <c r="V251" s="21"/>
      <c r="W251" s="138">
        <f>(E251+K251+Q251)</f>
        <v>198358</v>
      </c>
      <c r="X251" s="21"/>
      <c r="Y251" s="21"/>
      <c r="Z251" s="138">
        <v>21317</v>
      </c>
      <c r="AA251" s="21"/>
      <c r="AB251" s="143">
        <f>IF($W251,Z251/$W251*100,0)</f>
        <v>10.746730658707992</v>
      </c>
      <c r="AC251" s="21"/>
      <c r="AD251" s="138">
        <v>11283</v>
      </c>
      <c r="AE251" s="21"/>
      <c r="AF251" s="143">
        <f>IF($W251,AD251/$W251*100,0)</f>
        <v>5.6882001230099117</v>
      </c>
      <c r="AG251" s="21"/>
      <c r="AH251" s="138">
        <v>0</v>
      </c>
      <c r="AI251" s="21"/>
      <c r="AJ251" s="143">
        <f>IF($W251,AH251/$W251*100,0)</f>
        <v>0</v>
      </c>
      <c r="AK251" s="21"/>
      <c r="AL251" s="138">
        <v>56400</v>
      </c>
      <c r="AM251" s="21"/>
      <c r="AN251" s="10">
        <v>10</v>
      </c>
      <c r="AO251" s="21"/>
      <c r="AP251" s="147">
        <v>3691</v>
      </c>
      <c r="AQ251" s="21"/>
      <c r="AR251" s="147">
        <f>IF(E251,AP251,0)</f>
        <v>3691</v>
      </c>
      <c r="AS251" s="21"/>
      <c r="AT251" s="147">
        <f>IF(K251,AP251,0)</f>
        <v>3691</v>
      </c>
      <c r="AU251" s="21"/>
      <c r="AV251" s="147">
        <f>IF(Q251,AP251,0)</f>
        <v>3691</v>
      </c>
    </row>
    <row r="252" spans="1:48"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X252" s="21"/>
      <c r="Y252" s="21"/>
      <c r="Z252" s="21"/>
      <c r="AA252" s="21"/>
      <c r="AB252" s="21"/>
      <c r="AC252" s="21"/>
      <c r="AD252" s="21"/>
      <c r="AE252" s="21"/>
      <c r="AF252" s="21"/>
      <c r="AG252" s="21"/>
      <c r="AH252" s="21"/>
      <c r="AI252" s="21"/>
      <c r="AJ252" s="21"/>
      <c r="AK252" s="21"/>
      <c r="AL252" s="21"/>
      <c r="AM252" s="21"/>
      <c r="AN252" s="29"/>
      <c r="AO252" s="21"/>
      <c r="AP252" s="21"/>
      <c r="AQ252" s="21"/>
      <c r="AR252" s="21"/>
      <c r="AS252" s="21"/>
      <c r="AT252" s="21"/>
      <c r="AU252" s="21"/>
      <c r="AV252" s="21"/>
    </row>
    <row r="253" spans="1:48" ht="8.85" customHeight="1" x14ac:dyDescent="0.3">
      <c r="A253" s="10">
        <v>11</v>
      </c>
      <c r="B253" s="18"/>
      <c r="C253" s="10" t="s">
        <v>229</v>
      </c>
      <c r="D253" s="21"/>
      <c r="E253" s="138">
        <v>4016155</v>
      </c>
      <c r="F253" s="21"/>
      <c r="G253" s="135">
        <f>(E253/$AP253)</f>
        <v>190.87281973290243</v>
      </c>
      <c r="H253" s="21"/>
      <c r="I253" s="135">
        <f>IF(G$287,G253/G$287*100,0)</f>
        <v>160.04994722554846</v>
      </c>
      <c r="J253" s="21"/>
      <c r="K253" s="138">
        <v>0</v>
      </c>
      <c r="L253" s="21"/>
      <c r="M253" s="135">
        <f>(K253/$AP253)</f>
        <v>0</v>
      </c>
      <c r="N253" s="21"/>
      <c r="O253" s="135">
        <f>IF(M$287,M253/M$287*100,0)</f>
        <v>0</v>
      </c>
      <c r="P253" s="21"/>
      <c r="Q253" s="138">
        <v>0</v>
      </c>
      <c r="R253" s="21"/>
      <c r="S253" s="135">
        <f>(Q253/$AP253)</f>
        <v>0</v>
      </c>
      <c r="T253" s="21"/>
      <c r="U253" s="135">
        <f>IF(S$287,S253/S$287*100,0)</f>
        <v>0</v>
      </c>
      <c r="V253" s="21"/>
      <c r="W253" s="138">
        <f>(E253+K253+Q253)</f>
        <v>4016155</v>
      </c>
      <c r="X253" s="21"/>
      <c r="Y253" s="21"/>
      <c r="Z253" s="138">
        <v>0</v>
      </c>
      <c r="AA253" s="21"/>
      <c r="AB253" s="143">
        <f>IF($W253,Z253/$W253*100,0)</f>
        <v>0</v>
      </c>
      <c r="AC253" s="21"/>
      <c r="AD253" s="138">
        <v>0</v>
      </c>
      <c r="AE253" s="21"/>
      <c r="AF253" s="143">
        <f>IF($W253,AD253/$W253*100,0)</f>
        <v>0</v>
      </c>
      <c r="AG253" s="21"/>
      <c r="AH253" s="138">
        <v>0</v>
      </c>
      <c r="AI253" s="21"/>
      <c r="AJ253" s="143">
        <f>IF($W253,AH253/$W253*100,0)</f>
        <v>0</v>
      </c>
      <c r="AK253" s="21"/>
      <c r="AL253" s="138">
        <v>918537</v>
      </c>
      <c r="AM253" s="21"/>
      <c r="AN253" s="10">
        <v>11</v>
      </c>
      <c r="AO253" s="21"/>
      <c r="AP253" s="147">
        <v>21041</v>
      </c>
      <c r="AQ253" s="21"/>
      <c r="AR253" s="147">
        <f>IF(E253,AP253,0)</f>
        <v>21041</v>
      </c>
      <c r="AS253" s="21"/>
      <c r="AT253" s="147">
        <f>IF(K253,AP253,0)</f>
        <v>0</v>
      </c>
      <c r="AU253" s="21"/>
      <c r="AV253" s="147">
        <f>IF(Q253,AP253,0)</f>
        <v>0</v>
      </c>
    </row>
    <row r="254" spans="1:48" ht="8.85" customHeight="1" x14ac:dyDescent="0.3">
      <c r="A254" s="10">
        <v>12</v>
      </c>
      <c r="B254" s="18"/>
      <c r="C254" s="10" t="s">
        <v>230</v>
      </c>
      <c r="D254" s="21"/>
      <c r="E254" s="138">
        <v>131653</v>
      </c>
      <c r="F254" s="21"/>
      <c r="G254" s="135">
        <f>(E254/$AP254)</f>
        <v>33.896240988671472</v>
      </c>
      <c r="H254" s="21"/>
      <c r="I254" s="135">
        <f>IF(G$287,G254/G$287*100,0)</f>
        <v>28.422546431560736</v>
      </c>
      <c r="J254" s="21"/>
      <c r="K254" s="138">
        <v>19000</v>
      </c>
      <c r="L254" s="21"/>
      <c r="M254" s="135">
        <f>(K254/$AP254)</f>
        <v>4.8918640576725023</v>
      </c>
      <c r="N254" s="21"/>
      <c r="O254" s="135">
        <f>IF(M$287,M254/M$287*100,0)</f>
        <v>36.539005261840657</v>
      </c>
      <c r="P254" s="21"/>
      <c r="Q254" s="138">
        <v>175729</v>
      </c>
      <c r="R254" s="21"/>
      <c r="S254" s="135">
        <f>(Q254/$AP254)</f>
        <v>45.244335736354273</v>
      </c>
      <c r="T254" s="21"/>
      <c r="U254" s="135">
        <f>IF(S$287,S254/S$287*100,0)</f>
        <v>496.54120655984917</v>
      </c>
      <c r="V254" s="21"/>
      <c r="W254" s="138">
        <f>(E254+K254+Q254)</f>
        <v>326382</v>
      </c>
      <c r="X254" s="21"/>
      <c r="Y254" s="21"/>
      <c r="Z254" s="138">
        <v>51565</v>
      </c>
      <c r="AA254" s="21"/>
      <c r="AB254" s="143">
        <f>IF($W254,Z254/$W254*100,0)</f>
        <v>15.798971757020913</v>
      </c>
      <c r="AC254" s="21"/>
      <c r="AD254" s="138">
        <v>0</v>
      </c>
      <c r="AE254" s="21"/>
      <c r="AF254" s="143">
        <f>IF($W254,AD254/$W254*100,0)</f>
        <v>0</v>
      </c>
      <c r="AG254" s="21"/>
      <c r="AH254" s="138">
        <v>0</v>
      </c>
      <c r="AI254" s="21"/>
      <c r="AJ254" s="143">
        <f>IF($W254,AH254/$W254*100,0)</f>
        <v>0</v>
      </c>
      <c r="AK254" s="21"/>
      <c r="AL254" s="138">
        <v>3644</v>
      </c>
      <c r="AM254" s="21"/>
      <c r="AN254" s="10">
        <v>12</v>
      </c>
      <c r="AO254" s="21"/>
      <c r="AP254" s="147">
        <v>3884</v>
      </c>
      <c r="AQ254" s="21"/>
      <c r="AR254" s="147">
        <f>IF(E254,AP254,0)</f>
        <v>3884</v>
      </c>
      <c r="AS254" s="21"/>
      <c r="AT254" s="147">
        <f>IF(K254,AP254,0)</f>
        <v>3884</v>
      </c>
      <c r="AU254" s="21"/>
      <c r="AV254" s="147">
        <f>IF(Q254,AP254,0)</f>
        <v>3884</v>
      </c>
    </row>
    <row r="255" spans="1:48" ht="8.85" customHeight="1" x14ac:dyDescent="0.3">
      <c r="A255" s="10">
        <v>13</v>
      </c>
      <c r="B255" s="18"/>
      <c r="C255" s="10" t="s">
        <v>231</v>
      </c>
      <c r="D255" s="21"/>
      <c r="E255" s="138">
        <v>11590</v>
      </c>
      <c r="F255" s="21"/>
      <c r="G255" s="135">
        <f>(E255/$AP255)</f>
        <v>3.2721626199887068</v>
      </c>
      <c r="H255" s="21"/>
      <c r="I255" s="135">
        <f>IF(G$287,G255/G$287*100,0)</f>
        <v>2.743761292862215</v>
      </c>
      <c r="J255" s="21"/>
      <c r="K255" s="138">
        <v>0</v>
      </c>
      <c r="L255" s="21"/>
      <c r="M255" s="135">
        <f>(K255/$AP255)</f>
        <v>0</v>
      </c>
      <c r="N255" s="21"/>
      <c r="O255" s="135">
        <f>IF(M$287,M255/M$287*100,0)</f>
        <v>0</v>
      </c>
      <c r="P255" s="21"/>
      <c r="Q255" s="138">
        <v>5000</v>
      </c>
      <c r="R255" s="21"/>
      <c r="S255" s="135">
        <f>(Q255/$AP255)</f>
        <v>1.411631846414455</v>
      </c>
      <c r="T255" s="21"/>
      <c r="U255" s="135">
        <f>IF(S$287,S255/S$287*100,0)</f>
        <v>15.492179713310151</v>
      </c>
      <c r="V255" s="21"/>
      <c r="W255" s="138">
        <f>(E255+K255+Q255)</f>
        <v>16590</v>
      </c>
      <c r="X255" s="21"/>
      <c r="Y255" s="21"/>
      <c r="Z255" s="138">
        <v>0</v>
      </c>
      <c r="AA255" s="21"/>
      <c r="AB255" s="143">
        <f>IF($W255,Z255/$W255*100,0)</f>
        <v>0</v>
      </c>
      <c r="AC255" s="21"/>
      <c r="AD255" s="138">
        <v>0</v>
      </c>
      <c r="AE255" s="21"/>
      <c r="AF255" s="143">
        <f>IF($W255,AD255/$W255*100,0)</f>
        <v>0</v>
      </c>
      <c r="AG255" s="21"/>
      <c r="AH255" s="138">
        <v>0</v>
      </c>
      <c r="AI255" s="21"/>
      <c r="AJ255" s="143">
        <f>IF($W255,AH255/$W255*100,0)</f>
        <v>0</v>
      </c>
      <c r="AK255" s="21"/>
      <c r="AL255" s="138">
        <v>0</v>
      </c>
      <c r="AM255" s="21"/>
      <c r="AN255" s="10">
        <v>13</v>
      </c>
      <c r="AO255" s="21"/>
      <c r="AP255" s="147">
        <v>3542</v>
      </c>
      <c r="AQ255" s="21"/>
      <c r="AR255" s="147">
        <f>IF(E255,AP255,0)</f>
        <v>3542</v>
      </c>
      <c r="AS255" s="21"/>
      <c r="AT255" s="147">
        <f>IF(K255,AP255,0)</f>
        <v>0</v>
      </c>
      <c r="AU255" s="21"/>
      <c r="AV255" s="147">
        <f>IF(Q255,AP255,0)</f>
        <v>3542</v>
      </c>
    </row>
    <row r="256" spans="1:48" ht="8.85" customHeight="1" x14ac:dyDescent="0.3">
      <c r="A256" s="10">
        <v>14</v>
      </c>
      <c r="B256" s="18"/>
      <c r="C256" s="10" t="s">
        <v>149</v>
      </c>
      <c r="D256" s="21"/>
      <c r="E256" s="138">
        <v>693088</v>
      </c>
      <c r="F256" s="21"/>
      <c r="G256" s="135">
        <f>(E256/$AP256)</f>
        <v>42.315648085963737</v>
      </c>
      <c r="H256" s="21"/>
      <c r="I256" s="135">
        <f>IF(G$287,G256/G$287*100,0)</f>
        <v>35.482355489119023</v>
      </c>
      <c r="J256" s="21"/>
      <c r="K256" s="138">
        <v>0</v>
      </c>
      <c r="L256" s="21"/>
      <c r="M256" s="135">
        <f>(K256/$AP256)</f>
        <v>0</v>
      </c>
      <c r="N256" s="21"/>
      <c r="O256" s="135">
        <f>IF(M$287,M256/M$287*100,0)</f>
        <v>0</v>
      </c>
      <c r="P256" s="21"/>
      <c r="Q256" s="138">
        <v>0</v>
      </c>
      <c r="R256" s="21"/>
      <c r="S256" s="135">
        <f>(Q256/$AP256)</f>
        <v>0</v>
      </c>
      <c r="T256" s="21"/>
      <c r="U256" s="135">
        <f>IF(S$287,S256/S$287*100,0)</f>
        <v>0</v>
      </c>
      <c r="V256" s="21"/>
      <c r="W256" s="138">
        <f>(E256+K256+Q256)</f>
        <v>693088</v>
      </c>
      <c r="X256" s="21"/>
      <c r="Y256" s="21"/>
      <c r="Z256" s="138">
        <v>4500</v>
      </c>
      <c r="AA256" s="21"/>
      <c r="AB256" s="143">
        <f>IF($W256,Z256/$W256*100,0)</f>
        <v>0.64926820259476425</v>
      </c>
      <c r="AC256" s="21"/>
      <c r="AD256" s="138">
        <v>0</v>
      </c>
      <c r="AE256" s="21"/>
      <c r="AF256" s="143">
        <f>IF($W256,AD256/$W256*100,0)</f>
        <v>0</v>
      </c>
      <c r="AG256" s="21"/>
      <c r="AH256" s="138">
        <v>0</v>
      </c>
      <c r="AI256" s="21"/>
      <c r="AJ256" s="143">
        <f>IF($W256,AH256/$W256*100,0)</f>
        <v>0</v>
      </c>
      <c r="AK256" s="21"/>
      <c r="AL256" s="138">
        <v>48750</v>
      </c>
      <c r="AM256" s="21"/>
      <c r="AN256" s="10">
        <v>14</v>
      </c>
      <c r="AO256" s="21"/>
      <c r="AP256" s="147">
        <v>16379</v>
      </c>
      <c r="AQ256" s="21"/>
      <c r="AR256" s="147">
        <f>IF(E256,AP256,0)</f>
        <v>16379</v>
      </c>
      <c r="AS256" s="21"/>
      <c r="AT256" s="147">
        <f>IF(K256,AP256,0)</f>
        <v>0</v>
      </c>
      <c r="AU256" s="21"/>
      <c r="AV256" s="147">
        <f>IF(Q256,AP256,0)</f>
        <v>0</v>
      </c>
    </row>
    <row r="257" spans="1:48" ht="8.85" customHeight="1" x14ac:dyDescent="0.3">
      <c r="A257" s="10">
        <v>15</v>
      </c>
      <c r="B257" s="18"/>
      <c r="C257" s="10" t="s">
        <v>232</v>
      </c>
      <c r="D257" s="21"/>
      <c r="E257" s="138">
        <v>0</v>
      </c>
      <c r="F257" s="21"/>
      <c r="G257" s="135">
        <f>(E257/$AP257)</f>
        <v>0</v>
      </c>
      <c r="H257" s="21"/>
      <c r="I257" s="135">
        <f>IF(G$287,G257/G$287*100,0)</f>
        <v>0</v>
      </c>
      <c r="J257" s="21"/>
      <c r="K257" s="138">
        <v>0</v>
      </c>
      <c r="L257" s="21"/>
      <c r="M257" s="135">
        <f>(K257/$AP257)</f>
        <v>0</v>
      </c>
      <c r="N257" s="21"/>
      <c r="O257" s="135">
        <f>IF(M$287,M257/M$287*100,0)</f>
        <v>0</v>
      </c>
      <c r="P257" s="21"/>
      <c r="Q257" s="138">
        <v>0</v>
      </c>
      <c r="R257" s="21"/>
      <c r="S257" s="135">
        <f>(Q257/$AP257)</f>
        <v>0</v>
      </c>
      <c r="T257" s="21"/>
      <c r="U257" s="135">
        <f>IF(S$287,S257/S$287*100,0)</f>
        <v>0</v>
      </c>
      <c r="V257" s="21"/>
      <c r="W257" s="138">
        <f>(E257+K257+Q257)</f>
        <v>0</v>
      </c>
      <c r="X257" s="21"/>
      <c r="Y257" s="21"/>
      <c r="Z257" s="138">
        <v>2309</v>
      </c>
      <c r="AA257" s="21"/>
      <c r="AB257" s="143">
        <f>IF($W257,Z257/$W257*100,0)</f>
        <v>0</v>
      </c>
      <c r="AC257" s="21"/>
      <c r="AD257" s="138">
        <v>0</v>
      </c>
      <c r="AE257" s="21"/>
      <c r="AF257" s="143">
        <f>IF($W257,AD257/$W257*100,0)</f>
        <v>0</v>
      </c>
      <c r="AG257" s="21"/>
      <c r="AH257" s="138">
        <v>0</v>
      </c>
      <c r="AI257" s="21"/>
      <c r="AJ257" s="143">
        <f>IF($W257,AH257/$W257*100,0)</f>
        <v>0</v>
      </c>
      <c r="AK257" s="21"/>
      <c r="AL257" s="138">
        <v>0</v>
      </c>
      <c r="AM257" s="21"/>
      <c r="AN257" s="10">
        <v>15</v>
      </c>
      <c r="AO257" s="21"/>
      <c r="AP257" s="147">
        <v>4961</v>
      </c>
      <c r="AQ257" s="21"/>
      <c r="AR257" s="147">
        <f>IF(E257,AP257,0)</f>
        <v>0</v>
      </c>
      <c r="AS257" s="21"/>
      <c r="AT257" s="147">
        <f>IF(K257,AP257,0)</f>
        <v>0</v>
      </c>
      <c r="AU257" s="21"/>
      <c r="AV257" s="147">
        <f>IF(Q257,AP257,0)</f>
        <v>0</v>
      </c>
    </row>
    <row r="258" spans="1:48"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X258" s="21"/>
      <c r="Y258" s="21"/>
      <c r="Z258" s="21"/>
      <c r="AA258" s="21"/>
      <c r="AB258" s="21"/>
      <c r="AC258" s="21"/>
      <c r="AD258" s="21"/>
      <c r="AE258" s="21"/>
      <c r="AF258" s="21"/>
      <c r="AG258" s="21"/>
      <c r="AH258" s="21"/>
      <c r="AI258" s="21"/>
      <c r="AJ258" s="21"/>
      <c r="AK258" s="21"/>
      <c r="AL258" s="21"/>
      <c r="AM258" s="21"/>
      <c r="AN258" s="29"/>
      <c r="AO258" s="21"/>
      <c r="AP258" s="21"/>
      <c r="AQ258" s="21"/>
      <c r="AR258" s="21"/>
      <c r="AS258" s="21"/>
      <c r="AT258" s="21"/>
      <c r="AU258" s="21"/>
      <c r="AV258" s="21"/>
    </row>
    <row r="259" spans="1:48" ht="8.85" customHeight="1" x14ac:dyDescent="0.3">
      <c r="A259" s="10">
        <v>16</v>
      </c>
      <c r="B259" s="18"/>
      <c r="C259" s="10" t="s">
        <v>233</v>
      </c>
      <c r="D259" s="21"/>
      <c r="E259" s="138">
        <v>733443</v>
      </c>
      <c r="F259" s="21"/>
      <c r="G259" s="135">
        <f>(E259/$AP259)</f>
        <v>89.270082765335928</v>
      </c>
      <c r="H259" s="21"/>
      <c r="I259" s="135">
        <f>IF(G$287,G259/G$287*100,0)</f>
        <v>74.854408581618841</v>
      </c>
      <c r="J259" s="21"/>
      <c r="K259" s="138">
        <v>12507</v>
      </c>
      <c r="L259" s="21"/>
      <c r="M259" s="135">
        <f>(K259/$AP259)</f>
        <v>1.5222736124634859</v>
      </c>
      <c r="N259" s="21"/>
      <c r="O259" s="135">
        <f>IF(M$287,M259/M$287*100,0)</f>
        <v>11.370382103837333</v>
      </c>
      <c r="P259" s="21"/>
      <c r="Q259" s="138">
        <v>99084</v>
      </c>
      <c r="R259" s="21"/>
      <c r="S259" s="135">
        <f>(Q259/$AP259)</f>
        <v>12.059883154819863</v>
      </c>
      <c r="T259" s="21"/>
      <c r="U259" s="135">
        <f>IF(S$287,S259/S$287*100,0)</f>
        <v>132.35311857730409</v>
      </c>
      <c r="V259" s="21"/>
      <c r="W259" s="138">
        <f>(E259+K259+Q259)</f>
        <v>845034</v>
      </c>
      <c r="X259" s="21"/>
      <c r="Y259" s="21"/>
      <c r="Z259" s="138">
        <v>56104</v>
      </c>
      <c r="AA259" s="21"/>
      <c r="AB259" s="143">
        <f>IF($W259,Z259/$W259*100,0)</f>
        <v>6.6392594854171554</v>
      </c>
      <c r="AC259" s="21"/>
      <c r="AD259" s="138">
        <v>0</v>
      </c>
      <c r="AE259" s="21"/>
      <c r="AF259" s="143">
        <f>IF($W259,AD259/$W259*100,0)</f>
        <v>0</v>
      </c>
      <c r="AG259" s="21"/>
      <c r="AH259" s="138">
        <v>0</v>
      </c>
      <c r="AI259" s="21"/>
      <c r="AJ259" s="143">
        <f>IF($W259,AH259/$W259*100,0)</f>
        <v>0</v>
      </c>
      <c r="AK259" s="21"/>
      <c r="AL259" s="138">
        <v>90529</v>
      </c>
      <c r="AM259" s="21"/>
      <c r="AN259" s="10">
        <v>16</v>
      </c>
      <c r="AO259" s="21"/>
      <c r="AP259" s="147">
        <v>8216</v>
      </c>
      <c r="AQ259" s="21"/>
      <c r="AR259" s="147">
        <f>IF(E259,AP259,0)</f>
        <v>8216</v>
      </c>
      <c r="AS259" s="21"/>
      <c r="AT259" s="147">
        <f>IF(K259,AP259,0)</f>
        <v>8216</v>
      </c>
      <c r="AU259" s="21"/>
      <c r="AV259" s="147">
        <f>IF(Q259,AP259,0)</f>
        <v>8216</v>
      </c>
    </row>
    <row r="260" spans="1:48" ht="8.85" customHeight="1" x14ac:dyDescent="0.3">
      <c r="A260" s="10">
        <v>17</v>
      </c>
      <c r="B260" s="18"/>
      <c r="C260" s="10" t="s">
        <v>234</v>
      </c>
      <c r="D260" s="21"/>
      <c r="E260" s="138">
        <v>0</v>
      </c>
      <c r="F260" s="21"/>
      <c r="G260" s="135">
        <f>(E260/$AP260)</f>
        <v>0</v>
      </c>
      <c r="H260" s="21"/>
      <c r="I260" s="135">
        <f>IF(G$287,G260/G$287*100,0)</f>
        <v>0</v>
      </c>
      <c r="J260" s="21"/>
      <c r="K260" s="138">
        <v>0</v>
      </c>
      <c r="L260" s="21"/>
      <c r="M260" s="135">
        <f>(K260/$AP260)</f>
        <v>0</v>
      </c>
      <c r="N260" s="21"/>
      <c r="O260" s="135">
        <f>IF(M$287,M260/M$287*100,0)</f>
        <v>0</v>
      </c>
      <c r="P260" s="21"/>
      <c r="Q260" s="138">
        <v>0</v>
      </c>
      <c r="R260" s="21"/>
      <c r="S260" s="135">
        <f>(Q260/$AP260)</f>
        <v>0</v>
      </c>
      <c r="T260" s="21"/>
      <c r="U260" s="135">
        <f>IF(S$287,S260/S$287*100,0)</f>
        <v>0</v>
      </c>
      <c r="V260" s="21"/>
      <c r="W260" s="138">
        <f>(E260+K260+Q260)</f>
        <v>0</v>
      </c>
      <c r="X260" s="21"/>
      <c r="Y260" s="21"/>
      <c r="Z260" s="138">
        <v>4500</v>
      </c>
      <c r="AA260" s="21"/>
      <c r="AB260" s="143">
        <f>IF($W260,Z260/$W260*100,0)</f>
        <v>0</v>
      </c>
      <c r="AC260" s="21"/>
      <c r="AD260" s="138">
        <v>0</v>
      </c>
      <c r="AE260" s="21"/>
      <c r="AF260" s="143">
        <f>IF($W260,AD260/$W260*100,0)</f>
        <v>0</v>
      </c>
      <c r="AG260" s="21"/>
      <c r="AH260" s="138">
        <v>0</v>
      </c>
      <c r="AI260" s="21"/>
      <c r="AJ260" s="143">
        <f>IF($W260,AH260/$W260*100,0)</f>
        <v>0</v>
      </c>
      <c r="AK260" s="21"/>
      <c r="AL260" s="138">
        <v>0</v>
      </c>
      <c r="AM260" s="21"/>
      <c r="AN260" s="10">
        <v>17</v>
      </c>
      <c r="AO260" s="21"/>
      <c r="AP260" s="147">
        <v>14440</v>
      </c>
      <c r="AQ260" s="21"/>
      <c r="AR260" s="147">
        <f>IF(E260,AP260,0)</f>
        <v>0</v>
      </c>
      <c r="AS260" s="21"/>
      <c r="AT260" s="147">
        <f>IF(K260,AP260,0)</f>
        <v>0</v>
      </c>
      <c r="AU260" s="21"/>
      <c r="AV260" s="147">
        <f>IF(Q260,AP260,0)</f>
        <v>0</v>
      </c>
    </row>
    <row r="261" spans="1:48" ht="8.85" customHeight="1" x14ac:dyDescent="0.3">
      <c r="A261" s="10">
        <v>18</v>
      </c>
      <c r="B261" s="18"/>
      <c r="C261" s="10" t="s">
        <v>235</v>
      </c>
      <c r="D261" s="21"/>
      <c r="E261" s="138">
        <v>5663812</v>
      </c>
      <c r="F261" s="21"/>
      <c r="G261" s="135">
        <f>(E261/$AP261)</f>
        <v>243.16555040357204</v>
      </c>
      <c r="H261" s="21"/>
      <c r="I261" s="135">
        <f>IF(G$287,G261/G$287*100,0)</f>
        <v>203.89824786799858</v>
      </c>
      <c r="J261" s="21"/>
      <c r="K261" s="138">
        <v>0</v>
      </c>
      <c r="L261" s="21"/>
      <c r="M261" s="135">
        <f>(K261/$AP261)</f>
        <v>0</v>
      </c>
      <c r="N261" s="21"/>
      <c r="O261" s="135">
        <f>IF(M$287,M261/M$287*100,0)</f>
        <v>0</v>
      </c>
      <c r="P261" s="21"/>
      <c r="Q261" s="138">
        <v>0</v>
      </c>
      <c r="R261" s="21"/>
      <c r="S261" s="135">
        <f>(Q261/$AP261)</f>
        <v>0</v>
      </c>
      <c r="T261" s="21"/>
      <c r="U261" s="135">
        <f>IF(S$287,S261/S$287*100,0)</f>
        <v>0</v>
      </c>
      <c r="V261" s="21"/>
      <c r="W261" s="138">
        <f>(E261+K261+Q261)</f>
        <v>5663812</v>
      </c>
      <c r="X261" s="21"/>
      <c r="Y261" s="21"/>
      <c r="Z261" s="138">
        <v>4500</v>
      </c>
      <c r="AA261" s="21"/>
      <c r="AB261" s="143">
        <f>IF($W261,Z261/$W261*100,0)</f>
        <v>7.9451789713359131E-2</v>
      </c>
      <c r="AC261" s="21"/>
      <c r="AD261" s="138">
        <v>0</v>
      </c>
      <c r="AE261" s="21"/>
      <c r="AF261" s="143">
        <f>IF($W261,AD261/$W261*100,0)</f>
        <v>0</v>
      </c>
      <c r="AG261" s="21"/>
      <c r="AH261" s="138">
        <v>0</v>
      </c>
      <c r="AI261" s="21"/>
      <c r="AJ261" s="143">
        <f>IF($W261,AH261/$W261*100,0)</f>
        <v>0</v>
      </c>
      <c r="AK261" s="21"/>
      <c r="AL261" s="138">
        <v>3110286</v>
      </c>
      <c r="AM261" s="21"/>
      <c r="AN261" s="10">
        <v>18</v>
      </c>
      <c r="AO261" s="21"/>
      <c r="AP261" s="147">
        <v>23292</v>
      </c>
      <c r="AQ261" s="21"/>
      <c r="AR261" s="147">
        <f>IF(E261,AP261,0)</f>
        <v>23292</v>
      </c>
      <c r="AS261" s="21"/>
      <c r="AT261" s="147">
        <f>IF(K261,AP261,0)</f>
        <v>0</v>
      </c>
      <c r="AU261" s="21"/>
      <c r="AV261" s="147">
        <f>IF(Q261,AP261,0)</f>
        <v>0</v>
      </c>
    </row>
    <row r="262" spans="1:48" ht="8.85" customHeight="1" x14ac:dyDescent="0.3">
      <c r="A262" s="10">
        <v>19</v>
      </c>
      <c r="B262" s="18"/>
      <c r="C262" s="10" t="s">
        <v>236</v>
      </c>
      <c r="D262" s="21"/>
      <c r="E262" s="138">
        <v>7138298</v>
      </c>
      <c r="F262" s="21"/>
      <c r="G262" s="135">
        <f>(E262/$AP262)</f>
        <v>167.50276891308428</v>
      </c>
      <c r="H262" s="21"/>
      <c r="I262" s="135">
        <f>IF(G$287,G262/G$287*100,0)</f>
        <v>140.45378153991354</v>
      </c>
      <c r="J262" s="21"/>
      <c r="K262" s="138">
        <v>0</v>
      </c>
      <c r="L262" s="21"/>
      <c r="M262" s="135">
        <f>(K262/$AP262)</f>
        <v>0</v>
      </c>
      <c r="N262" s="21"/>
      <c r="O262" s="135">
        <f>IF(M$287,M262/M$287*100,0)</f>
        <v>0</v>
      </c>
      <c r="P262" s="21"/>
      <c r="Q262" s="138">
        <v>519115</v>
      </c>
      <c r="R262" s="21"/>
      <c r="S262" s="135">
        <f>(Q262/$AP262)</f>
        <v>12.181223014830111</v>
      </c>
      <c r="T262" s="21"/>
      <c r="U262" s="135">
        <f>IF(S$287,S262/S$287*100,0)</f>
        <v>133.68478229857917</v>
      </c>
      <c r="V262" s="21"/>
      <c r="W262" s="138">
        <f>(E262+K262+Q262)</f>
        <v>7657413</v>
      </c>
      <c r="X262" s="21"/>
      <c r="Y262" s="21"/>
      <c r="Z262" s="138">
        <v>0</v>
      </c>
      <c r="AA262" s="21"/>
      <c r="AB262" s="143">
        <f>IF($W262,Z262/$W262*100,0)</f>
        <v>0</v>
      </c>
      <c r="AC262" s="21"/>
      <c r="AD262" s="138">
        <v>0</v>
      </c>
      <c r="AE262" s="21"/>
      <c r="AF262" s="143">
        <f>IF($W262,AD262/$W262*100,0)</f>
        <v>0</v>
      </c>
      <c r="AG262" s="21"/>
      <c r="AH262" s="138">
        <v>0</v>
      </c>
      <c r="AI262" s="21"/>
      <c r="AJ262" s="143">
        <f>IF($W262,AH262/$W262*100,0)</f>
        <v>0</v>
      </c>
      <c r="AK262" s="21"/>
      <c r="AL262" s="138">
        <v>3323120</v>
      </c>
      <c r="AM262" s="21"/>
      <c r="AN262" s="10">
        <v>19</v>
      </c>
      <c r="AO262" s="21"/>
      <c r="AP262" s="147">
        <v>42616</v>
      </c>
      <c r="AQ262" s="21"/>
      <c r="AR262" s="147">
        <f>IF(E262,AP262,0)</f>
        <v>42616</v>
      </c>
      <c r="AS262" s="21"/>
      <c r="AT262" s="147">
        <f>IF(K262,AP262,0)</f>
        <v>0</v>
      </c>
      <c r="AU262" s="21"/>
      <c r="AV262" s="147">
        <f>IF(Q262,AP262,0)</f>
        <v>42616</v>
      </c>
    </row>
    <row r="263" spans="1:48" ht="8.85" customHeight="1" x14ac:dyDescent="0.3">
      <c r="A263" s="10">
        <v>20</v>
      </c>
      <c r="B263" s="18"/>
      <c r="C263" s="10" t="s">
        <v>237</v>
      </c>
      <c r="D263" s="21"/>
      <c r="E263" s="138">
        <v>896565</v>
      </c>
      <c r="F263" s="21"/>
      <c r="G263" s="135">
        <f>(E263/$AP263)</f>
        <v>183.15934627170583</v>
      </c>
      <c r="H263" s="21"/>
      <c r="I263" s="135">
        <f>IF(G$287,G263/G$287*100,0)</f>
        <v>153.58207494222526</v>
      </c>
      <c r="J263" s="21"/>
      <c r="K263" s="138">
        <v>0</v>
      </c>
      <c r="L263" s="21"/>
      <c r="M263" s="135">
        <f>(K263/$AP263)</f>
        <v>0</v>
      </c>
      <c r="N263" s="21"/>
      <c r="O263" s="135">
        <f>IF(M$287,M263/M$287*100,0)</f>
        <v>0</v>
      </c>
      <c r="P263" s="21"/>
      <c r="Q263" s="138">
        <v>0</v>
      </c>
      <c r="R263" s="21"/>
      <c r="S263" s="135">
        <f>(Q263/$AP263)</f>
        <v>0</v>
      </c>
      <c r="T263" s="21"/>
      <c r="U263" s="135">
        <f>IF(S$287,S263/S$287*100,0)</f>
        <v>0</v>
      </c>
      <c r="V263" s="21"/>
      <c r="W263" s="138">
        <f>(E263+K263+Q263)</f>
        <v>896565</v>
      </c>
      <c r="X263" s="21"/>
      <c r="Y263" s="21"/>
      <c r="Z263" s="138">
        <v>0</v>
      </c>
      <c r="AA263" s="21"/>
      <c r="AB263" s="143">
        <f>IF($W263,Z263/$W263*100,0)</f>
        <v>0</v>
      </c>
      <c r="AC263" s="21"/>
      <c r="AD263" s="138">
        <v>0</v>
      </c>
      <c r="AE263" s="21"/>
      <c r="AF263" s="143">
        <f>IF($W263,AD263/$W263*100,0)</f>
        <v>0</v>
      </c>
      <c r="AG263" s="21"/>
      <c r="AH263" s="138">
        <v>0</v>
      </c>
      <c r="AI263" s="21"/>
      <c r="AJ263" s="143">
        <f>IF($W263,AH263/$W263*100,0)</f>
        <v>0</v>
      </c>
      <c r="AK263" s="21"/>
      <c r="AL263" s="138">
        <v>54564</v>
      </c>
      <c r="AM263" s="21"/>
      <c r="AN263" s="10">
        <v>20</v>
      </c>
      <c r="AO263" s="21"/>
      <c r="AP263" s="147">
        <v>4895</v>
      </c>
      <c r="AQ263" s="21"/>
      <c r="AR263" s="147">
        <f>IF(E263,AP263,0)</f>
        <v>4895</v>
      </c>
      <c r="AS263" s="21"/>
      <c r="AT263" s="147">
        <f>IF(K263,AP263,0)</f>
        <v>0</v>
      </c>
      <c r="AU263" s="21"/>
      <c r="AV263" s="147">
        <f>IF(Q263,AP263,0)</f>
        <v>0</v>
      </c>
    </row>
    <row r="264" spans="1:48" ht="8.85" customHeight="1" x14ac:dyDescent="0.3">
      <c r="A264" s="41"/>
      <c r="D264" s="21"/>
      <c r="E264" s="27"/>
      <c r="F264" s="21"/>
      <c r="G264" s="21"/>
      <c r="H264" s="21"/>
      <c r="I264" s="21"/>
      <c r="J264" s="21"/>
      <c r="K264" s="27"/>
      <c r="L264" s="21"/>
      <c r="M264" s="21"/>
      <c r="N264" s="21"/>
      <c r="O264" s="21"/>
      <c r="P264" s="21"/>
      <c r="Q264" s="27"/>
      <c r="R264" s="21"/>
      <c r="S264" s="21"/>
      <c r="T264" s="21"/>
      <c r="U264" s="21"/>
      <c r="V264" s="21"/>
      <c r="W264" s="131"/>
      <c r="X264" s="21"/>
      <c r="Y264" s="21"/>
      <c r="Z264" s="27"/>
      <c r="AA264" s="21"/>
      <c r="AB264" s="21"/>
      <c r="AC264" s="21"/>
      <c r="AD264" s="27"/>
      <c r="AE264" s="21"/>
      <c r="AF264" s="21"/>
      <c r="AG264" s="21"/>
      <c r="AH264" s="27"/>
      <c r="AI264" s="21"/>
      <c r="AJ264" s="21"/>
      <c r="AK264" s="21"/>
      <c r="AL264" s="27"/>
      <c r="AM264" s="21"/>
      <c r="AN264" s="29"/>
      <c r="AO264" s="21"/>
      <c r="AP264" s="21"/>
      <c r="AQ264" s="21"/>
      <c r="AR264" s="21"/>
      <c r="AS264" s="21"/>
      <c r="AT264" s="21"/>
      <c r="AU264" s="21"/>
      <c r="AV264" s="21"/>
    </row>
    <row r="265" spans="1:48" ht="8.85" customHeight="1" x14ac:dyDescent="0.3">
      <c r="A265" s="10">
        <v>21</v>
      </c>
      <c r="B265" s="18"/>
      <c r="C265" s="10" t="s">
        <v>238</v>
      </c>
      <c r="D265" s="21"/>
      <c r="E265" s="138">
        <v>792849</v>
      </c>
      <c r="F265" s="21"/>
      <c r="G265" s="135">
        <f>(E265/$AP265)</f>
        <v>132.85003351206436</v>
      </c>
      <c r="H265" s="21"/>
      <c r="I265" s="135">
        <f>IF(G$287,G265/G$287*100,0)</f>
        <v>111.39690230527366</v>
      </c>
      <c r="J265" s="21"/>
      <c r="K265" s="138">
        <v>0</v>
      </c>
      <c r="L265" s="21"/>
      <c r="M265" s="135">
        <f>(K265/$AP265)</f>
        <v>0</v>
      </c>
      <c r="N265" s="21"/>
      <c r="O265" s="135">
        <f>IF(M$287,M265/M$287*100,0)</f>
        <v>0</v>
      </c>
      <c r="P265" s="21"/>
      <c r="Q265" s="138">
        <v>0</v>
      </c>
      <c r="R265" s="21"/>
      <c r="S265" s="135">
        <f>(Q265/$AP265)</f>
        <v>0</v>
      </c>
      <c r="T265" s="21"/>
      <c r="U265" s="135">
        <f>IF(S$287,S265/S$287*100,0)</f>
        <v>0</v>
      </c>
      <c r="V265" s="21"/>
      <c r="W265" s="138">
        <f>(E265+K265+Q265)</f>
        <v>792849</v>
      </c>
      <c r="X265" s="21"/>
      <c r="Y265" s="21"/>
      <c r="Z265" s="138">
        <v>4500</v>
      </c>
      <c r="AA265" s="21"/>
      <c r="AB265" s="143">
        <f>IF($W265,Z265/$W265*100,0)</f>
        <v>0.56757339669974993</v>
      </c>
      <c r="AC265" s="21"/>
      <c r="AD265" s="138">
        <v>0</v>
      </c>
      <c r="AE265" s="21"/>
      <c r="AF265" s="143">
        <f>IF($W265,AD265/$W265*100,0)</f>
        <v>0</v>
      </c>
      <c r="AG265" s="21"/>
      <c r="AH265" s="138">
        <v>0</v>
      </c>
      <c r="AI265" s="21"/>
      <c r="AJ265" s="143">
        <f>IF($W265,AH265/$W265*100,0)</f>
        <v>0</v>
      </c>
      <c r="AK265" s="21"/>
      <c r="AL265" s="138">
        <v>419581</v>
      </c>
      <c r="AM265" s="21"/>
      <c r="AN265" s="10">
        <v>21</v>
      </c>
      <c r="AO265" s="21"/>
      <c r="AP265" s="147">
        <v>5968</v>
      </c>
      <c r="AQ265" s="21"/>
      <c r="AR265" s="147">
        <f>IF(E265,AP265,0)</f>
        <v>5968</v>
      </c>
      <c r="AS265" s="21"/>
      <c r="AT265" s="147">
        <f>IF(K265,AP265,0)</f>
        <v>0</v>
      </c>
      <c r="AU265" s="21"/>
      <c r="AV265" s="147">
        <f>IF(Q265,AP265,0)</f>
        <v>0</v>
      </c>
    </row>
    <row r="266" spans="1:48" ht="8.85" customHeight="1" x14ac:dyDescent="0.3">
      <c r="A266" s="10">
        <v>22</v>
      </c>
      <c r="B266" s="18"/>
      <c r="C266" s="10" t="s">
        <v>190</v>
      </c>
      <c r="D266" s="21"/>
      <c r="E266" s="138">
        <v>30889</v>
      </c>
      <c r="F266" s="21"/>
      <c r="G266" s="135">
        <f>(E266/$AP266)</f>
        <v>6.5428934547765305</v>
      </c>
      <c r="H266" s="21"/>
      <c r="I266" s="135">
        <f>IF(G$287,G266/G$287*100,0)</f>
        <v>5.4863220106705262</v>
      </c>
      <c r="J266" s="21"/>
      <c r="K266" s="138">
        <v>0</v>
      </c>
      <c r="L266" s="21"/>
      <c r="M266" s="135">
        <f>(K266/$AP266)</f>
        <v>0</v>
      </c>
      <c r="N266" s="21"/>
      <c r="O266" s="135">
        <f>IF(M$287,M266/M$287*100,0)</f>
        <v>0</v>
      </c>
      <c r="P266" s="21"/>
      <c r="Q266" s="138">
        <v>0</v>
      </c>
      <c r="R266" s="21"/>
      <c r="S266" s="135">
        <f>(Q266/$AP266)</f>
        <v>0</v>
      </c>
      <c r="T266" s="21"/>
      <c r="U266" s="135">
        <f>IF(S$287,S266/S$287*100,0)</f>
        <v>0</v>
      </c>
      <c r="V266" s="21"/>
      <c r="W266" s="138">
        <f>(E266+K266+Q266)</f>
        <v>30889</v>
      </c>
      <c r="X266" s="21"/>
      <c r="Y266" s="21"/>
      <c r="Z266" s="138">
        <v>4500</v>
      </c>
      <c r="AA266" s="21"/>
      <c r="AB266" s="143">
        <f>IF($W266,Z266/$W266*100,0)</f>
        <v>14.568292919809641</v>
      </c>
      <c r="AC266" s="21"/>
      <c r="AD266" s="138">
        <v>0</v>
      </c>
      <c r="AE266" s="21"/>
      <c r="AF266" s="143">
        <f>IF($W266,AD266/$W266*100,0)</f>
        <v>0</v>
      </c>
      <c r="AG266" s="21"/>
      <c r="AH266" s="138">
        <v>0</v>
      </c>
      <c r="AI266" s="21"/>
      <c r="AJ266" s="143">
        <f>IF($W266,AH266/$W266*100,0)</f>
        <v>0</v>
      </c>
      <c r="AK266" s="21"/>
      <c r="AL266" s="138">
        <v>0</v>
      </c>
      <c r="AM266" s="21"/>
      <c r="AN266" s="10">
        <v>22</v>
      </c>
      <c r="AO266" s="21"/>
      <c r="AP266" s="147">
        <v>4721</v>
      </c>
      <c r="AQ266" s="21"/>
      <c r="AR266" s="147">
        <f>IF(E266,AP266,0)</f>
        <v>4721</v>
      </c>
      <c r="AS266" s="21"/>
      <c r="AT266" s="147">
        <f>IF(K266,AP266,0)</f>
        <v>0</v>
      </c>
      <c r="AU266" s="21"/>
      <c r="AV266" s="147">
        <f>IF(Q266,AP266,0)</f>
        <v>0</v>
      </c>
    </row>
    <row r="267" spans="1:48" ht="8.85" customHeight="1" x14ac:dyDescent="0.3">
      <c r="A267" s="10">
        <v>23</v>
      </c>
      <c r="B267" s="18"/>
      <c r="C267" s="10" t="s">
        <v>198</v>
      </c>
      <c r="D267" s="21"/>
      <c r="E267" s="138">
        <v>326454</v>
      </c>
      <c r="F267" s="21"/>
      <c r="G267" s="135">
        <f>(E267/$AP267)</f>
        <v>35.929341844596081</v>
      </c>
      <c r="H267" s="21"/>
      <c r="I267" s="135">
        <f>IF(G$287,G267/G$287*100,0)</f>
        <v>30.127334390109763</v>
      </c>
      <c r="J267" s="21"/>
      <c r="K267" s="138">
        <v>81237</v>
      </c>
      <c r="L267" s="21"/>
      <c r="M267" s="135">
        <f>(K267/$AP267)</f>
        <v>8.9408980849658821</v>
      </c>
      <c r="N267" s="21"/>
      <c r="O267" s="135">
        <f>IF(M$287,M267/M$287*100,0)</f>
        <v>66.7826248482436</v>
      </c>
      <c r="P267" s="21"/>
      <c r="Q267" s="138">
        <v>0</v>
      </c>
      <c r="R267" s="21"/>
      <c r="S267" s="135">
        <f>(Q267/$AP267)</f>
        <v>0</v>
      </c>
      <c r="T267" s="21"/>
      <c r="U267" s="135">
        <f>IF(S$287,S267/S$287*100,0)</f>
        <v>0</v>
      </c>
      <c r="V267" s="21"/>
      <c r="W267" s="138">
        <f>(E267+K267+Q267)</f>
        <v>407691</v>
      </c>
      <c r="X267" s="21"/>
      <c r="Y267" s="21"/>
      <c r="Z267" s="138">
        <v>11500</v>
      </c>
      <c r="AA267" s="21"/>
      <c r="AB267" s="143">
        <f>IF($W267,Z267/$W267*100,0)</f>
        <v>2.8207637647139623</v>
      </c>
      <c r="AC267" s="21"/>
      <c r="AD267" s="138">
        <v>10110</v>
      </c>
      <c r="AE267" s="21"/>
      <c r="AF267" s="143">
        <f>IF($W267,AD267/$W267*100,0)</f>
        <v>2.4798192748920136</v>
      </c>
      <c r="AG267" s="21"/>
      <c r="AH267" s="138">
        <v>0</v>
      </c>
      <c r="AI267" s="21"/>
      <c r="AJ267" s="143">
        <f>IF($W267,AH267/$W267*100,0)</f>
        <v>0</v>
      </c>
      <c r="AK267" s="21"/>
      <c r="AL267" s="138">
        <v>69709</v>
      </c>
      <c r="AM267" s="21"/>
      <c r="AN267" s="10">
        <v>23</v>
      </c>
      <c r="AO267" s="21"/>
      <c r="AP267" s="147">
        <v>9086</v>
      </c>
      <c r="AQ267" s="21"/>
      <c r="AR267" s="147">
        <f>IF(E267,AP267,0)</f>
        <v>9086</v>
      </c>
      <c r="AS267" s="21"/>
      <c r="AT267" s="147">
        <f>IF(K267,AP267,0)</f>
        <v>9086</v>
      </c>
      <c r="AU267" s="21"/>
      <c r="AV267" s="147">
        <f>IF(Q267,AP267,0)</f>
        <v>0</v>
      </c>
    </row>
    <row r="268" spans="1:48" ht="8.85" customHeight="1" x14ac:dyDescent="0.3">
      <c r="A268" s="10">
        <v>24</v>
      </c>
      <c r="B268" s="18"/>
      <c r="C268" s="37" t="s">
        <v>239</v>
      </c>
      <c r="D268" s="21"/>
      <c r="E268" s="138">
        <v>341714</v>
      </c>
      <c r="F268" s="21"/>
      <c r="G268" s="135">
        <f>(E268/$AP268)</f>
        <v>44.223372589620809</v>
      </c>
      <c r="H268" s="21"/>
      <c r="I268" s="135">
        <f>IF(G$287,G268/G$287*100,0)</f>
        <v>37.08201334799314</v>
      </c>
      <c r="J268" s="21"/>
      <c r="K268" s="138">
        <v>2449</v>
      </c>
      <c r="L268" s="21"/>
      <c r="M268" s="135">
        <f>(K268/$AP268)</f>
        <v>0.31694059790345541</v>
      </c>
      <c r="N268" s="21"/>
      <c r="O268" s="135">
        <f>IF(M$287,M268/M$287*100,0)</f>
        <v>2.3673376933526757</v>
      </c>
      <c r="P268" s="21"/>
      <c r="Q268" s="138">
        <v>0</v>
      </c>
      <c r="R268" s="21"/>
      <c r="S268" s="135">
        <f>(Q268/$AP268)</f>
        <v>0</v>
      </c>
      <c r="T268" s="21"/>
      <c r="U268" s="135">
        <f>IF(S$287,S268/S$287*100,0)</f>
        <v>0</v>
      </c>
      <c r="V268" s="21"/>
      <c r="W268" s="138">
        <f>(E268+K268+Q268)</f>
        <v>344163</v>
      </c>
      <c r="X268" s="21"/>
      <c r="Y268" s="21"/>
      <c r="Z268" s="138">
        <v>4500</v>
      </c>
      <c r="AA268" s="21"/>
      <c r="AB268" s="143">
        <f>IF($W268,Z268/$W268*100,0)</f>
        <v>1.3075199832637443</v>
      </c>
      <c r="AC268" s="21"/>
      <c r="AD268" s="138">
        <v>0</v>
      </c>
      <c r="AE268" s="21"/>
      <c r="AF268" s="143">
        <f>IF($W268,AD268/$W268*100,0)</f>
        <v>0</v>
      </c>
      <c r="AG268" s="21"/>
      <c r="AH268" s="138">
        <v>0</v>
      </c>
      <c r="AI268" s="21"/>
      <c r="AJ268" s="143">
        <f>IF($W268,AH268/$W268*100,0)</f>
        <v>0</v>
      </c>
      <c r="AK268" s="21"/>
      <c r="AL268" s="138">
        <v>0</v>
      </c>
      <c r="AM268" s="21"/>
      <c r="AN268" s="10">
        <v>24</v>
      </c>
      <c r="AO268" s="21"/>
      <c r="AP268" s="147">
        <v>7727</v>
      </c>
      <c r="AQ268" s="21"/>
      <c r="AR268" s="147">
        <f>IF(E268,AP268,0)</f>
        <v>7727</v>
      </c>
      <c r="AS268" s="21"/>
      <c r="AT268" s="147">
        <f>IF(K268,AP268,0)</f>
        <v>7727</v>
      </c>
      <c r="AU268" s="21"/>
      <c r="AV268" s="147">
        <f>IF(Q268,AP268,0)</f>
        <v>0</v>
      </c>
    </row>
    <row r="269" spans="1:48" ht="8.85" customHeight="1" x14ac:dyDescent="0.3">
      <c r="A269" s="10">
        <v>25</v>
      </c>
      <c r="B269" s="18"/>
      <c r="C269" s="10" t="s">
        <v>240</v>
      </c>
      <c r="D269" s="21"/>
      <c r="E269" s="138">
        <v>315580</v>
      </c>
      <c r="F269" s="21"/>
      <c r="G269" s="135">
        <f>(E269/$AP269)</f>
        <v>54.195431907951225</v>
      </c>
      <c r="H269" s="21"/>
      <c r="I269" s="135">
        <f>IF(G$287,G269/G$287*100,0)</f>
        <v>45.443746411203612</v>
      </c>
      <c r="J269" s="21"/>
      <c r="K269" s="138">
        <v>0</v>
      </c>
      <c r="L269" s="21"/>
      <c r="M269" s="135">
        <f>(K269/$AP269)</f>
        <v>0</v>
      </c>
      <c r="N269" s="21"/>
      <c r="O269" s="135">
        <f>IF(M$287,M269/M$287*100,0)</f>
        <v>0</v>
      </c>
      <c r="P269" s="21"/>
      <c r="Q269" s="138">
        <v>27969</v>
      </c>
      <c r="R269" s="21"/>
      <c r="S269" s="135">
        <f>(Q269/$AP269)</f>
        <v>4.8031942297784651</v>
      </c>
      <c r="T269" s="21"/>
      <c r="U269" s="135">
        <f>IF(S$287,S269/S$287*100,0)</f>
        <v>52.713424108891182</v>
      </c>
      <c r="V269" s="21"/>
      <c r="W269" s="138">
        <f>(E269+K269+Q269)</f>
        <v>343549</v>
      </c>
      <c r="X269" s="21"/>
      <c r="Y269" s="21"/>
      <c r="Z269" s="138">
        <v>0</v>
      </c>
      <c r="AA269" s="21"/>
      <c r="AB269" s="143">
        <f>IF($W269,Z269/$W269*100,0)</f>
        <v>0</v>
      </c>
      <c r="AC269" s="21"/>
      <c r="AD269" s="138">
        <v>0</v>
      </c>
      <c r="AE269" s="21"/>
      <c r="AF269" s="143">
        <f>IF($W269,AD269/$W269*100,0)</f>
        <v>0</v>
      </c>
      <c r="AG269" s="21"/>
      <c r="AH269" s="138">
        <v>0</v>
      </c>
      <c r="AI269" s="21"/>
      <c r="AJ269" s="143">
        <f>IF($W269,AH269/$W269*100,0)</f>
        <v>0</v>
      </c>
      <c r="AK269" s="21"/>
      <c r="AL269" s="138">
        <v>67646</v>
      </c>
      <c r="AM269" s="21"/>
      <c r="AN269" s="10">
        <v>25</v>
      </c>
      <c r="AO269" s="21"/>
      <c r="AP269" s="147">
        <v>5823</v>
      </c>
      <c r="AQ269" s="21"/>
      <c r="AR269" s="147">
        <f>IF(E269,AP269,0)</f>
        <v>5823</v>
      </c>
      <c r="AS269" s="21"/>
      <c r="AT269" s="147">
        <f>IF(K269,AP269,0)</f>
        <v>0</v>
      </c>
      <c r="AU269" s="21"/>
      <c r="AV269" s="147">
        <f>IF(Q269,AP269,0)</f>
        <v>5823</v>
      </c>
    </row>
    <row r="270" spans="1:48"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131"/>
      <c r="X270" s="21"/>
      <c r="Y270" s="21"/>
      <c r="Z270" s="21"/>
      <c r="AA270" s="21"/>
      <c r="AB270" s="21"/>
      <c r="AC270" s="21"/>
      <c r="AD270" s="21"/>
      <c r="AE270" s="21"/>
      <c r="AF270" s="21"/>
      <c r="AG270" s="21"/>
      <c r="AH270" s="21"/>
      <c r="AI270" s="21"/>
      <c r="AJ270" s="21"/>
      <c r="AK270" s="21"/>
      <c r="AL270" s="21"/>
      <c r="AM270" s="21"/>
      <c r="AN270" s="29"/>
      <c r="AO270" s="21"/>
      <c r="AP270" s="21"/>
      <c r="AQ270" s="21"/>
      <c r="AR270" s="21"/>
      <c r="AS270" s="21"/>
      <c r="AT270" s="21"/>
      <c r="AU270" s="21"/>
      <c r="AV270" s="21"/>
    </row>
    <row r="271" spans="1:48" ht="8.85" customHeight="1" x14ac:dyDescent="0.3">
      <c r="A271" s="10">
        <v>26</v>
      </c>
      <c r="B271" s="18"/>
      <c r="C271" s="10" t="s">
        <v>241</v>
      </c>
      <c r="D271" s="21"/>
      <c r="E271" s="138">
        <v>0</v>
      </c>
      <c r="F271" s="21"/>
      <c r="G271" s="135">
        <v>0</v>
      </c>
      <c r="H271" s="21"/>
      <c r="I271" s="135">
        <f>IF(G$287,G271/G$287*100,0)</f>
        <v>0</v>
      </c>
      <c r="J271" s="21"/>
      <c r="K271" s="138">
        <v>0</v>
      </c>
      <c r="L271" s="21"/>
      <c r="M271" s="135">
        <v>0</v>
      </c>
      <c r="N271" s="21"/>
      <c r="O271" s="135">
        <f>IF(M$287,M271/M$287*100,0)</f>
        <v>0</v>
      </c>
      <c r="P271" s="21"/>
      <c r="Q271" s="138">
        <v>0</v>
      </c>
      <c r="R271" s="21"/>
      <c r="S271" s="135">
        <v>0</v>
      </c>
      <c r="T271" s="21"/>
      <c r="U271" s="135">
        <f>IF(S$287,S271/S$287*100,0)</f>
        <v>0</v>
      </c>
      <c r="V271" s="21"/>
      <c r="W271" s="138">
        <f t="shared" ref="W271:W285" si="3">(E271+K271+Q271)</f>
        <v>0</v>
      </c>
      <c r="X271" s="21"/>
      <c r="Y271" s="21"/>
      <c r="Z271" s="138">
        <v>0</v>
      </c>
      <c r="AA271" s="21"/>
      <c r="AB271" s="143">
        <f t="shared" ref="AB271:AB285" si="4">IF($W271,Z271/$W271*100,0)</f>
        <v>0</v>
      </c>
      <c r="AC271" s="21"/>
      <c r="AD271" s="138">
        <v>0</v>
      </c>
      <c r="AE271" s="21"/>
      <c r="AF271" s="143">
        <f t="shared" ref="AF271:AF285" si="5">IF($W271,AD271/$W271*100,0)</f>
        <v>0</v>
      </c>
      <c r="AG271" s="21"/>
      <c r="AH271" s="138">
        <v>0</v>
      </c>
      <c r="AI271" s="21"/>
      <c r="AJ271" s="143">
        <f t="shared" ref="AJ271:AJ285" si="6">IF($W271,AH271/$W271*100,0)</f>
        <v>0</v>
      </c>
      <c r="AK271" s="21"/>
      <c r="AL271" s="138">
        <v>0</v>
      </c>
      <c r="AM271" s="21"/>
      <c r="AN271" s="10">
        <v>26</v>
      </c>
      <c r="AO271" s="21"/>
      <c r="AP271" s="147">
        <v>0</v>
      </c>
      <c r="AQ271" s="21"/>
      <c r="AR271" s="147">
        <f t="shared" ref="AR271:AR285" si="7">IF(E271,AP271,0)</f>
        <v>0</v>
      </c>
      <c r="AS271" s="21"/>
      <c r="AT271" s="147">
        <f t="shared" ref="AT271:AT285" si="8">IF(K271,AP271,0)</f>
        <v>0</v>
      </c>
      <c r="AU271" s="21"/>
      <c r="AV271" s="147">
        <f t="shared" ref="AV271:AV285" si="9">IF(Q271,AP271,0)</f>
        <v>0</v>
      </c>
    </row>
    <row r="272" spans="1:48" ht="8.85" customHeight="1" x14ac:dyDescent="0.3">
      <c r="A272" s="10">
        <v>27</v>
      </c>
      <c r="B272" s="18"/>
      <c r="C272" s="10" t="s">
        <v>242</v>
      </c>
      <c r="D272" s="21"/>
      <c r="E272" s="138">
        <v>1415637</v>
      </c>
      <c r="F272" s="21"/>
      <c r="G272" s="135">
        <f>(E272/$AP272)</f>
        <v>175.00766472988008</v>
      </c>
      <c r="H272" s="21"/>
      <c r="I272" s="135">
        <f>IF(G$287,G272/G$287*100,0)</f>
        <v>146.74675809410417</v>
      </c>
      <c r="J272" s="21"/>
      <c r="K272" s="138">
        <v>9000</v>
      </c>
      <c r="L272" s="21"/>
      <c r="M272" s="135">
        <f>(K272/$AP272)</f>
        <v>1.1126220793670416</v>
      </c>
      <c r="N272" s="21"/>
      <c r="O272" s="135">
        <f>IF(M$287,M272/M$287*100,0)</f>
        <v>8.3105547360151348</v>
      </c>
      <c r="P272" s="21"/>
      <c r="Q272" s="138">
        <v>4500</v>
      </c>
      <c r="R272" s="21"/>
      <c r="S272" s="135">
        <f>(Q272/$AP272)</f>
        <v>0.5563110396835208</v>
      </c>
      <c r="T272" s="21"/>
      <c r="U272" s="135">
        <f>IF(S$287,S272/S$287*100,0)</f>
        <v>6.1053245753603784</v>
      </c>
      <c r="V272" s="21"/>
      <c r="W272" s="138">
        <f t="shared" si="3"/>
        <v>1429137</v>
      </c>
      <c r="X272" s="21"/>
      <c r="Y272" s="21"/>
      <c r="Z272" s="138">
        <v>4500</v>
      </c>
      <c r="AA272" s="21"/>
      <c r="AB272" s="143">
        <f t="shared" si="4"/>
        <v>0.31487534085255647</v>
      </c>
      <c r="AC272" s="21"/>
      <c r="AD272" s="138">
        <v>0</v>
      </c>
      <c r="AE272" s="21"/>
      <c r="AF272" s="143">
        <f t="shared" si="5"/>
        <v>0</v>
      </c>
      <c r="AG272" s="21"/>
      <c r="AH272" s="138">
        <v>0</v>
      </c>
      <c r="AI272" s="21"/>
      <c r="AJ272" s="143">
        <f t="shared" si="6"/>
        <v>0</v>
      </c>
      <c r="AK272" s="21"/>
      <c r="AL272" s="138">
        <v>0</v>
      </c>
      <c r="AM272" s="21"/>
      <c r="AN272" s="10">
        <v>27</v>
      </c>
      <c r="AO272" s="21"/>
      <c r="AP272" s="147">
        <v>8089</v>
      </c>
      <c r="AQ272" s="21"/>
      <c r="AR272" s="147">
        <f t="shared" si="7"/>
        <v>8089</v>
      </c>
      <c r="AS272" s="21"/>
      <c r="AT272" s="147">
        <f t="shared" si="8"/>
        <v>8089</v>
      </c>
      <c r="AU272" s="21"/>
      <c r="AV272" s="147">
        <f t="shared" si="9"/>
        <v>8089</v>
      </c>
    </row>
    <row r="273" spans="1:48" ht="8.85" customHeight="1" x14ac:dyDescent="0.3">
      <c r="A273" s="10">
        <v>28</v>
      </c>
      <c r="B273" s="18"/>
      <c r="C273" s="10" t="s">
        <v>243</v>
      </c>
      <c r="D273" s="21"/>
      <c r="E273" s="138">
        <v>313366</v>
      </c>
      <c r="F273" s="21"/>
      <c r="G273" s="135">
        <f>(E273/$AP273)</f>
        <v>38.487595185458119</v>
      </c>
      <c r="H273" s="21"/>
      <c r="I273" s="135">
        <f>IF(G$287,G273/G$287*100,0)</f>
        <v>32.272471203027983</v>
      </c>
      <c r="J273" s="21"/>
      <c r="K273" s="138">
        <v>62099</v>
      </c>
      <c r="L273" s="21"/>
      <c r="M273" s="135">
        <f>(K273/$AP273)</f>
        <v>7.6269958241218374</v>
      </c>
      <c r="N273" s="21"/>
      <c r="O273" s="135">
        <f>IF(M$287,M273/M$287*100,0)</f>
        <v>56.968639615512728</v>
      </c>
      <c r="P273" s="21"/>
      <c r="Q273" s="138">
        <v>159881</v>
      </c>
      <c r="R273" s="21"/>
      <c r="S273" s="135">
        <f>(Q273/$AP273)</f>
        <v>19.636575779906657</v>
      </c>
      <c r="T273" s="21"/>
      <c r="U273" s="135">
        <f>IF(S$287,S273/S$287*100,0)</f>
        <v>215.5047448873085</v>
      </c>
      <c r="V273" s="21"/>
      <c r="W273" s="138">
        <f t="shared" si="3"/>
        <v>535346</v>
      </c>
      <c r="X273" s="21"/>
      <c r="Y273" s="21"/>
      <c r="Z273" s="138">
        <v>35292</v>
      </c>
      <c r="AA273" s="21"/>
      <c r="AB273" s="143">
        <f t="shared" si="4"/>
        <v>6.5923720360290359</v>
      </c>
      <c r="AC273" s="21"/>
      <c r="AD273" s="138">
        <v>0</v>
      </c>
      <c r="AE273" s="21"/>
      <c r="AF273" s="143">
        <f t="shared" si="5"/>
        <v>0</v>
      </c>
      <c r="AG273" s="21"/>
      <c r="AH273" s="138">
        <v>0</v>
      </c>
      <c r="AI273" s="21"/>
      <c r="AJ273" s="143">
        <f t="shared" si="6"/>
        <v>0</v>
      </c>
      <c r="AK273" s="21"/>
      <c r="AL273" s="138">
        <v>23044</v>
      </c>
      <c r="AM273" s="21"/>
      <c r="AN273" s="10">
        <v>28</v>
      </c>
      <c r="AO273" s="21"/>
      <c r="AP273" s="147">
        <v>8142</v>
      </c>
      <c r="AQ273" s="21"/>
      <c r="AR273" s="147">
        <f t="shared" si="7"/>
        <v>8142</v>
      </c>
      <c r="AS273" s="21"/>
      <c r="AT273" s="147">
        <f t="shared" si="8"/>
        <v>8142</v>
      </c>
      <c r="AU273" s="21"/>
      <c r="AV273" s="147">
        <f t="shared" si="9"/>
        <v>8142</v>
      </c>
    </row>
    <row r="274" spans="1:48" ht="8.85" customHeight="1" x14ac:dyDescent="0.3">
      <c r="A274" s="10">
        <v>29</v>
      </c>
      <c r="B274" s="18"/>
      <c r="C274" s="10" t="s">
        <v>244</v>
      </c>
      <c r="D274" s="21"/>
      <c r="E274" s="138">
        <v>377140</v>
      </c>
      <c r="F274" s="21"/>
      <c r="G274" s="135">
        <f>(E274/$AP274)</f>
        <v>81.105376344086025</v>
      </c>
      <c r="H274" s="21"/>
      <c r="I274" s="135">
        <f>IF(G$287,G274/G$287*100,0)</f>
        <v>68.008170161388264</v>
      </c>
      <c r="J274" s="21"/>
      <c r="K274" s="138">
        <v>0</v>
      </c>
      <c r="L274" s="21"/>
      <c r="M274" s="135">
        <f>(K274/$AP274)</f>
        <v>0</v>
      </c>
      <c r="N274" s="21"/>
      <c r="O274" s="135">
        <f>IF(M$287,M274/M$287*100,0)</f>
        <v>0</v>
      </c>
      <c r="P274" s="21"/>
      <c r="Q274" s="138">
        <v>18593</v>
      </c>
      <c r="R274" s="21"/>
      <c r="S274" s="135">
        <f>(Q274/$AP274)</f>
        <v>3.998494623655914</v>
      </c>
      <c r="T274" s="21"/>
      <c r="U274" s="135">
        <f>IF(S$287,S274/S$287*100,0)</f>
        <v>43.882119441923315</v>
      </c>
      <c r="V274" s="21"/>
      <c r="W274" s="138">
        <f t="shared" si="3"/>
        <v>395733</v>
      </c>
      <c r="X274" s="21"/>
      <c r="Y274" s="21"/>
      <c r="Z274" s="138">
        <v>4540</v>
      </c>
      <c r="AA274" s="21"/>
      <c r="AB274" s="143">
        <f t="shared" si="4"/>
        <v>1.1472381631049218</v>
      </c>
      <c r="AC274" s="21"/>
      <c r="AD274" s="138">
        <v>0</v>
      </c>
      <c r="AE274" s="21"/>
      <c r="AF274" s="143">
        <f t="shared" si="5"/>
        <v>0</v>
      </c>
      <c r="AG274" s="21"/>
      <c r="AH274" s="138">
        <v>0</v>
      </c>
      <c r="AI274" s="21"/>
      <c r="AJ274" s="143">
        <f t="shared" si="6"/>
        <v>0</v>
      </c>
      <c r="AK274" s="21"/>
      <c r="AL274" s="138">
        <v>0</v>
      </c>
      <c r="AM274" s="21"/>
      <c r="AN274" s="10">
        <v>29</v>
      </c>
      <c r="AO274" s="21"/>
      <c r="AP274" s="147">
        <v>4650</v>
      </c>
      <c r="AQ274" s="21"/>
      <c r="AR274" s="147">
        <f t="shared" si="7"/>
        <v>4650</v>
      </c>
      <c r="AS274" s="21"/>
      <c r="AT274" s="147">
        <f t="shared" si="8"/>
        <v>0</v>
      </c>
      <c r="AU274" s="21"/>
      <c r="AV274" s="147">
        <f t="shared" si="9"/>
        <v>4650</v>
      </c>
    </row>
    <row r="275" spans="1:48" ht="8.85" customHeight="1" x14ac:dyDescent="0.3">
      <c r="A275" s="10">
        <v>30</v>
      </c>
      <c r="B275" s="18"/>
      <c r="C275" s="10" t="s">
        <v>245</v>
      </c>
      <c r="D275" s="21"/>
      <c r="E275" s="138">
        <v>126722</v>
      </c>
      <c r="F275" s="21"/>
      <c r="G275" s="135">
        <f>(E275/$AP275)</f>
        <v>19.806502031884964</v>
      </c>
      <c r="H275" s="21"/>
      <c r="I275" s="135">
        <f>IF(G$287,G275/G$287*100,0)</f>
        <v>16.608072376998898</v>
      </c>
      <c r="J275" s="21"/>
      <c r="K275" s="138">
        <v>15000</v>
      </c>
      <c r="L275" s="21"/>
      <c r="M275" s="135">
        <f>(K275/$AP275)</f>
        <v>2.3444826508283838</v>
      </c>
      <c r="N275" s="21"/>
      <c r="O275" s="135">
        <f>IF(M$287,M275/M$287*100,0)</f>
        <v>17.511742539237893</v>
      </c>
      <c r="P275" s="21"/>
      <c r="Q275" s="138">
        <v>17000</v>
      </c>
      <c r="R275" s="21"/>
      <c r="S275" s="135">
        <f>(Q275/$AP275)</f>
        <v>2.6570803376055019</v>
      </c>
      <c r="T275" s="21"/>
      <c r="U275" s="135">
        <f>IF(S$287,S275/S$287*100,0)</f>
        <v>29.160553587285325</v>
      </c>
      <c r="V275" s="21"/>
      <c r="W275" s="138">
        <f t="shared" si="3"/>
        <v>158722</v>
      </c>
      <c r="X275" s="21"/>
      <c r="Y275" s="21"/>
      <c r="Z275" s="138">
        <v>4500</v>
      </c>
      <c r="AA275" s="21"/>
      <c r="AB275" s="143">
        <f t="shared" si="4"/>
        <v>2.8351457264903415</v>
      </c>
      <c r="AC275" s="21"/>
      <c r="AD275" s="138">
        <v>0</v>
      </c>
      <c r="AE275" s="21"/>
      <c r="AF275" s="143">
        <f t="shared" si="5"/>
        <v>0</v>
      </c>
      <c r="AG275" s="21"/>
      <c r="AH275" s="138">
        <v>0</v>
      </c>
      <c r="AI275" s="21"/>
      <c r="AJ275" s="143">
        <f t="shared" si="6"/>
        <v>0</v>
      </c>
      <c r="AK275" s="21"/>
      <c r="AL275" s="138">
        <v>53045</v>
      </c>
      <c r="AM275" s="21"/>
      <c r="AN275" s="10">
        <v>30</v>
      </c>
      <c r="AO275" s="21"/>
      <c r="AP275" s="147">
        <v>6398</v>
      </c>
      <c r="AQ275" s="21"/>
      <c r="AR275" s="147">
        <f t="shared" si="7"/>
        <v>6398</v>
      </c>
      <c r="AS275" s="21"/>
      <c r="AT275" s="147">
        <f t="shared" si="8"/>
        <v>6398</v>
      </c>
      <c r="AU275" s="21"/>
      <c r="AV275" s="147">
        <f t="shared" si="9"/>
        <v>6398</v>
      </c>
    </row>
    <row r="276" spans="1:48" ht="8.85" customHeight="1" x14ac:dyDescent="0.3">
      <c r="A276" s="41"/>
      <c r="D276" s="21"/>
      <c r="E276" s="27"/>
      <c r="F276" s="21"/>
      <c r="G276" s="21"/>
      <c r="H276" s="21"/>
      <c r="I276" s="21"/>
      <c r="J276" s="21"/>
      <c r="K276" s="27"/>
      <c r="L276" s="21"/>
      <c r="M276" s="21"/>
      <c r="N276" s="21"/>
      <c r="O276" s="21"/>
      <c r="P276" s="21"/>
      <c r="Q276" s="27"/>
      <c r="R276" s="21"/>
      <c r="S276" s="21"/>
      <c r="T276" s="21"/>
      <c r="U276" s="21"/>
      <c r="V276" s="21"/>
      <c r="X276" s="21"/>
      <c r="Y276" s="21"/>
      <c r="Z276" s="27"/>
      <c r="AA276" s="21"/>
      <c r="AB276" s="21"/>
      <c r="AC276" s="21"/>
      <c r="AD276" s="27"/>
      <c r="AE276" s="21"/>
      <c r="AF276" s="21"/>
      <c r="AG276" s="21"/>
      <c r="AH276" s="27"/>
      <c r="AI276" s="21"/>
      <c r="AJ276" s="21"/>
      <c r="AK276" s="21"/>
      <c r="AL276" s="27"/>
      <c r="AM276" s="21"/>
      <c r="AN276" s="29"/>
      <c r="AO276" s="21"/>
      <c r="AP276" s="21"/>
      <c r="AQ276" s="21"/>
      <c r="AR276" s="21"/>
      <c r="AS276" s="21"/>
      <c r="AT276" s="21"/>
      <c r="AU276" s="21"/>
      <c r="AV276" s="21"/>
    </row>
    <row r="277" spans="1:48" ht="8.85" customHeight="1" x14ac:dyDescent="0.3">
      <c r="A277" s="10">
        <v>31</v>
      </c>
      <c r="B277" s="18"/>
      <c r="C277" s="10" t="s">
        <v>211</v>
      </c>
      <c r="D277" s="21"/>
      <c r="E277" s="138">
        <v>366764</v>
      </c>
      <c r="F277" s="21"/>
      <c r="G277" s="135">
        <f>(E277/$AP277)</f>
        <v>79.266047114761179</v>
      </c>
      <c r="H277" s="21"/>
      <c r="I277" s="135">
        <f>IF(G$287,G277/G$287*100,0)</f>
        <v>66.465862846518604</v>
      </c>
      <c r="J277" s="21"/>
      <c r="K277" s="138">
        <v>0</v>
      </c>
      <c r="L277" s="21"/>
      <c r="M277" s="135">
        <f>(K277/$AP277)</f>
        <v>0</v>
      </c>
      <c r="N277" s="21"/>
      <c r="O277" s="135">
        <f>IF(M$287,M277/M$287*100,0)</f>
        <v>0</v>
      </c>
      <c r="P277" s="21"/>
      <c r="Q277" s="138">
        <v>0</v>
      </c>
      <c r="R277" s="21"/>
      <c r="S277" s="135">
        <f>(Q277/$AP277)</f>
        <v>0</v>
      </c>
      <c r="T277" s="21"/>
      <c r="U277" s="135">
        <f>IF(S$287,S277/S$287*100,0)</f>
        <v>0</v>
      </c>
      <c r="V277" s="21"/>
      <c r="W277" s="138">
        <f t="shared" si="3"/>
        <v>366764</v>
      </c>
      <c r="X277" s="21"/>
      <c r="Y277" s="21"/>
      <c r="Z277" s="138">
        <v>0</v>
      </c>
      <c r="AA277" s="21"/>
      <c r="AB277" s="143">
        <f t="shared" si="4"/>
        <v>0</v>
      </c>
      <c r="AC277" s="21"/>
      <c r="AD277" s="138">
        <v>0</v>
      </c>
      <c r="AE277" s="21"/>
      <c r="AF277" s="143">
        <f t="shared" si="5"/>
        <v>0</v>
      </c>
      <c r="AG277" s="21"/>
      <c r="AH277" s="138">
        <v>0</v>
      </c>
      <c r="AI277" s="21"/>
      <c r="AJ277" s="143">
        <f t="shared" si="6"/>
        <v>0</v>
      </c>
      <c r="AK277" s="21"/>
      <c r="AL277" s="138">
        <v>78239</v>
      </c>
      <c r="AM277" s="21"/>
      <c r="AN277" s="10">
        <v>31</v>
      </c>
      <c r="AO277" s="21"/>
      <c r="AP277" s="147">
        <v>4627</v>
      </c>
      <c r="AQ277" s="21"/>
      <c r="AR277" s="147">
        <f t="shared" si="7"/>
        <v>4627</v>
      </c>
      <c r="AS277" s="21"/>
      <c r="AT277" s="147">
        <f t="shared" si="8"/>
        <v>0</v>
      </c>
      <c r="AU277" s="21"/>
      <c r="AV277" s="147">
        <f t="shared" si="9"/>
        <v>0</v>
      </c>
    </row>
    <row r="278" spans="1:48" ht="8.85" customHeight="1" x14ac:dyDescent="0.3">
      <c r="A278" s="10">
        <v>32</v>
      </c>
      <c r="B278" s="18"/>
      <c r="C278" s="10" t="s">
        <v>246</v>
      </c>
      <c r="D278" s="21"/>
      <c r="E278" s="138">
        <v>3477578</v>
      </c>
      <c r="F278" s="21"/>
      <c r="G278" s="135">
        <f>(E278/$AP278)</f>
        <v>221.68534455281443</v>
      </c>
      <c r="H278" s="21"/>
      <c r="I278" s="135">
        <f>IF(G$287,G278/G$287*100,0)</f>
        <v>185.88674776222916</v>
      </c>
      <c r="J278" s="21"/>
      <c r="K278" s="138">
        <v>29558</v>
      </c>
      <c r="L278" s="21"/>
      <c r="M278" s="135">
        <f>(K278/$AP278)</f>
        <v>1.8842353541148722</v>
      </c>
      <c r="N278" s="21"/>
      <c r="O278" s="135">
        <f>IF(M$287,M278/M$287*100,0)</f>
        <v>14.073998113370859</v>
      </c>
      <c r="P278" s="21"/>
      <c r="Q278" s="138">
        <v>0</v>
      </c>
      <c r="R278" s="21"/>
      <c r="S278" s="135">
        <f>(Q278/$AP278)</f>
        <v>0</v>
      </c>
      <c r="T278" s="21"/>
      <c r="U278" s="135">
        <f>IF(S$287,S278/S$287*100,0)</f>
        <v>0</v>
      </c>
      <c r="V278" s="21"/>
      <c r="W278" s="138">
        <f>(E278+K278+Q278)</f>
        <v>3507136</v>
      </c>
      <c r="X278" s="21"/>
      <c r="Y278" s="21"/>
      <c r="Z278" s="138">
        <v>0</v>
      </c>
      <c r="AA278" s="21"/>
      <c r="AB278" s="143">
        <f>IF($W278,Z278/$W278*100,0)</f>
        <v>0</v>
      </c>
      <c r="AC278" s="21"/>
      <c r="AD278" s="138">
        <v>0</v>
      </c>
      <c r="AE278" s="21"/>
      <c r="AF278" s="143">
        <f>IF($W278,AD278/$W278*100,0)</f>
        <v>0</v>
      </c>
      <c r="AG278" s="21"/>
      <c r="AH278" s="138">
        <v>0</v>
      </c>
      <c r="AI278" s="21"/>
      <c r="AJ278" s="143">
        <f>IF($W278,AH278/$W278*100,0)</f>
        <v>0</v>
      </c>
      <c r="AK278" s="21"/>
      <c r="AL278" s="138">
        <v>472062</v>
      </c>
      <c r="AM278" s="21"/>
      <c r="AN278" s="10">
        <v>32</v>
      </c>
      <c r="AO278" s="21"/>
      <c r="AP278" s="147">
        <v>15687</v>
      </c>
      <c r="AQ278" s="21"/>
      <c r="AR278" s="147">
        <f>IF(E278,AP278,0)</f>
        <v>15687</v>
      </c>
      <c r="AS278" s="21"/>
      <c r="AT278" s="147">
        <f>IF(K278,AP278,0)</f>
        <v>15687</v>
      </c>
      <c r="AU278" s="21"/>
      <c r="AV278" s="147">
        <f>IF(Q278,AP278,0)</f>
        <v>0</v>
      </c>
    </row>
    <row r="279" spans="1:48" ht="8.85" customHeight="1" x14ac:dyDescent="0.3">
      <c r="A279" s="10">
        <v>33</v>
      </c>
      <c r="B279" s="18"/>
      <c r="C279" s="10" t="s">
        <v>247</v>
      </c>
      <c r="D279" s="21"/>
      <c r="E279" s="138">
        <v>476100</v>
      </c>
      <c r="F279" s="21"/>
      <c r="G279" s="135">
        <f>(E279/$AP279)</f>
        <v>58.792294393677452</v>
      </c>
      <c r="H279" s="21"/>
      <c r="I279" s="135">
        <f>IF(G$287,G279/G$287*100,0)</f>
        <v>49.298289972058029</v>
      </c>
      <c r="J279" s="21"/>
      <c r="K279" s="138">
        <v>0</v>
      </c>
      <c r="L279" s="21"/>
      <c r="M279" s="135">
        <f>(K279/$AP279)</f>
        <v>0</v>
      </c>
      <c r="N279" s="21"/>
      <c r="O279" s="135">
        <f>IF(M$287,M279/M$287*100,0)</f>
        <v>0</v>
      </c>
      <c r="P279" s="21"/>
      <c r="Q279" s="138">
        <v>0</v>
      </c>
      <c r="R279" s="21"/>
      <c r="S279" s="135">
        <f>(Q279/$AP279)</f>
        <v>0</v>
      </c>
      <c r="T279" s="21"/>
      <c r="U279" s="135">
        <f>IF(S$287,S279/S$287*100,0)</f>
        <v>0</v>
      </c>
      <c r="V279" s="21"/>
      <c r="W279" s="138">
        <f>(E279+K279+Q279)</f>
        <v>476100</v>
      </c>
      <c r="X279" s="21"/>
      <c r="Y279" s="21"/>
      <c r="Z279" s="138">
        <v>0</v>
      </c>
      <c r="AA279" s="21"/>
      <c r="AB279" s="143">
        <f>IF($W279,Z279/$W279*100,0)</f>
        <v>0</v>
      </c>
      <c r="AC279" s="21"/>
      <c r="AD279" s="138">
        <v>0</v>
      </c>
      <c r="AE279" s="21"/>
      <c r="AF279" s="143">
        <f>IF($W279,AD279/$W279*100,0)</f>
        <v>0</v>
      </c>
      <c r="AG279" s="21"/>
      <c r="AH279" s="138">
        <v>0</v>
      </c>
      <c r="AI279" s="21"/>
      <c r="AJ279" s="143">
        <f>IF($W279,AH279/$W279*100,0)</f>
        <v>0</v>
      </c>
      <c r="AK279" s="21"/>
      <c r="AL279" s="138">
        <v>115380</v>
      </c>
      <c r="AM279" s="21"/>
      <c r="AN279" s="10">
        <v>33</v>
      </c>
      <c r="AO279" s="21"/>
      <c r="AP279" s="147">
        <v>8098</v>
      </c>
      <c r="AQ279" s="21"/>
      <c r="AR279" s="147">
        <f>IF(E279,AP279,0)</f>
        <v>8098</v>
      </c>
      <c r="AS279" s="21"/>
      <c r="AT279" s="147">
        <f>IF(K279,AP279,0)</f>
        <v>0</v>
      </c>
      <c r="AU279" s="21"/>
      <c r="AV279" s="147">
        <f>IF(Q279,AP279,0)</f>
        <v>0</v>
      </c>
    </row>
    <row r="280" spans="1:48" ht="8.85" customHeight="1" x14ac:dyDescent="0.3">
      <c r="A280" s="10">
        <v>34</v>
      </c>
      <c r="B280" s="18"/>
      <c r="C280" s="10" t="s">
        <v>248</v>
      </c>
      <c r="D280" s="21"/>
      <c r="E280" s="138">
        <v>1913610</v>
      </c>
      <c r="F280" s="21"/>
      <c r="G280" s="135">
        <f>(E280/$AP280)</f>
        <v>199.10623244199354</v>
      </c>
      <c r="H280" s="21"/>
      <c r="I280" s="135">
        <f>IF(G$287,G280/G$287*100,0)</f>
        <v>166.95379697964228</v>
      </c>
      <c r="J280" s="21"/>
      <c r="K280" s="138">
        <v>69250</v>
      </c>
      <c r="L280" s="21"/>
      <c r="M280" s="135">
        <f>(K280/$AP280)</f>
        <v>7.2052856102382687</v>
      </c>
      <c r="N280" s="21"/>
      <c r="O280" s="135">
        <f>IF(M$287,M280/M$287*100,0)</f>
        <v>53.818741837814656</v>
      </c>
      <c r="P280" s="21"/>
      <c r="Q280" s="138">
        <v>0</v>
      </c>
      <c r="R280" s="21"/>
      <c r="S280" s="135">
        <f>(Q280/$AP280)</f>
        <v>0</v>
      </c>
      <c r="T280" s="21"/>
      <c r="U280" s="135">
        <f>IF(S$287,S280/S$287*100,0)</f>
        <v>0</v>
      </c>
      <c r="V280" s="21"/>
      <c r="W280" s="138">
        <f>(E280+K280+Q280)</f>
        <v>1982860</v>
      </c>
      <c r="X280" s="21"/>
      <c r="Y280" s="21"/>
      <c r="Z280" s="138">
        <v>4500</v>
      </c>
      <c r="AA280" s="21"/>
      <c r="AB280" s="143">
        <f>IF($W280,Z280/$W280*100,0)</f>
        <v>0.22694491794680413</v>
      </c>
      <c r="AC280" s="21"/>
      <c r="AD280" s="138">
        <v>23896</v>
      </c>
      <c r="AE280" s="21"/>
      <c r="AF280" s="143">
        <f>IF($W280,AD280/$W280*100,0)</f>
        <v>1.2051279465015181</v>
      </c>
      <c r="AG280" s="21"/>
      <c r="AH280" s="138">
        <v>0</v>
      </c>
      <c r="AI280" s="21"/>
      <c r="AJ280" s="143">
        <f>IF($W280,AH280/$W280*100,0)</f>
        <v>0</v>
      </c>
      <c r="AK280" s="21"/>
      <c r="AL280" s="138">
        <v>871183</v>
      </c>
      <c r="AM280" s="21"/>
      <c r="AN280" s="10">
        <v>34</v>
      </c>
      <c r="AO280" s="21"/>
      <c r="AP280" s="147">
        <v>9611</v>
      </c>
      <c r="AQ280" s="21"/>
      <c r="AR280" s="147">
        <f>IF(E280,AP280,0)</f>
        <v>9611</v>
      </c>
      <c r="AS280" s="21"/>
      <c r="AT280" s="147">
        <f>IF(K280,AP280,0)</f>
        <v>9611</v>
      </c>
      <c r="AU280" s="21"/>
      <c r="AV280" s="147">
        <f>IF(Q280,AP280,0)</f>
        <v>0</v>
      </c>
    </row>
    <row r="281" spans="1:48" ht="8.85" customHeight="1" x14ac:dyDescent="0.3">
      <c r="A281" s="10">
        <v>35</v>
      </c>
      <c r="B281" s="18"/>
      <c r="C281" s="10" t="s">
        <v>249</v>
      </c>
      <c r="D281" s="21"/>
      <c r="E281" s="138">
        <v>91443</v>
      </c>
      <c r="F281" s="21"/>
      <c r="G281" s="135">
        <f>(E281/$AP281)</f>
        <v>27.659709618874775</v>
      </c>
      <c r="H281" s="21"/>
      <c r="I281" s="135">
        <f>IF(G$287,G281/G$287*100,0)</f>
        <v>23.193113985373753</v>
      </c>
      <c r="J281" s="21"/>
      <c r="K281" s="138">
        <v>3710</v>
      </c>
      <c r="L281" s="21"/>
      <c r="M281" s="135">
        <f>(K281/$AP281)</f>
        <v>1.1222020568663036</v>
      </c>
      <c r="N281" s="21"/>
      <c r="O281" s="135">
        <f>IF(M$287,M281/M$287*100,0)</f>
        <v>8.3821108635213424</v>
      </c>
      <c r="P281" s="21"/>
      <c r="Q281" s="138">
        <v>30530</v>
      </c>
      <c r="R281" s="21"/>
      <c r="S281" s="135">
        <f>(Q281/$AP281)</f>
        <v>9.2347247428917125</v>
      </c>
      <c r="T281" s="21"/>
      <c r="U281" s="135">
        <f>IF(S$287,S281/S$287*100,0)</f>
        <v>101.34796525256777</v>
      </c>
      <c r="V281" s="21"/>
      <c r="W281" s="138">
        <f>(E281+K281+Q281)</f>
        <v>125683</v>
      </c>
      <c r="X281" s="21"/>
      <c r="Y281" s="21"/>
      <c r="Z281" s="138">
        <v>4500</v>
      </c>
      <c r="AA281" s="21"/>
      <c r="AB281" s="143">
        <f>IF($W281,Z281/$W281*100,0)</f>
        <v>3.5804364949913672</v>
      </c>
      <c r="AC281" s="21"/>
      <c r="AD281" s="138">
        <v>0</v>
      </c>
      <c r="AE281" s="21"/>
      <c r="AF281" s="143">
        <f>IF($W281,AD281/$W281*100,0)</f>
        <v>0</v>
      </c>
      <c r="AG281" s="21"/>
      <c r="AH281" s="138">
        <v>0</v>
      </c>
      <c r="AI281" s="21"/>
      <c r="AJ281" s="143">
        <f>IF($W281,AH281/$W281*100,0)</f>
        <v>0</v>
      </c>
      <c r="AK281" s="21"/>
      <c r="AL281" s="138">
        <v>0</v>
      </c>
      <c r="AM281" s="21"/>
      <c r="AN281" s="10">
        <v>35</v>
      </c>
      <c r="AO281" s="21"/>
      <c r="AP281" s="147">
        <v>3306</v>
      </c>
      <c r="AQ281" s="21"/>
      <c r="AR281" s="147">
        <f>IF(E281,AP281,0)</f>
        <v>3306</v>
      </c>
      <c r="AS281" s="21"/>
      <c r="AT281" s="147">
        <f>IF(K281,AP281,0)</f>
        <v>3306</v>
      </c>
      <c r="AU281" s="21"/>
      <c r="AV281" s="147">
        <f>IF(Q281,AP281,0)</f>
        <v>3306</v>
      </c>
    </row>
    <row r="282" spans="1:48" ht="8.85" customHeight="1" x14ac:dyDescent="0.3">
      <c r="B282" s="18"/>
      <c r="D282" s="21"/>
      <c r="E282" s="138"/>
      <c r="F282" s="21"/>
      <c r="G282" s="143"/>
      <c r="H282" s="21"/>
      <c r="I282" s="143"/>
      <c r="J282" s="21"/>
      <c r="K282" s="138"/>
      <c r="L282" s="21"/>
      <c r="M282" s="143"/>
      <c r="N282" s="21"/>
      <c r="O282" s="143"/>
      <c r="P282" s="21"/>
      <c r="Q282" s="138"/>
      <c r="R282" s="21"/>
      <c r="S282" s="143"/>
      <c r="T282" s="21"/>
      <c r="U282" s="143"/>
      <c r="V282" s="21"/>
      <c r="W282" s="138"/>
      <c r="X282" s="21"/>
      <c r="Y282" s="21"/>
      <c r="Z282" s="138"/>
      <c r="AA282" s="21"/>
      <c r="AB282" s="143"/>
      <c r="AC282" s="21"/>
      <c r="AD282" s="138"/>
      <c r="AE282" s="21"/>
      <c r="AF282" s="143"/>
      <c r="AG282" s="21"/>
      <c r="AH282" s="138"/>
      <c r="AI282" s="21"/>
      <c r="AJ282" s="143"/>
      <c r="AK282" s="21"/>
      <c r="AL282" s="138"/>
      <c r="AM282" s="21"/>
      <c r="AO282" s="21"/>
      <c r="AP282" s="147"/>
      <c r="AQ282" s="21"/>
      <c r="AR282" s="147"/>
      <c r="AS282" s="21"/>
      <c r="AT282" s="147"/>
      <c r="AU282" s="21"/>
      <c r="AV282" s="147"/>
    </row>
    <row r="283" spans="1:48" ht="8.85" customHeight="1" x14ac:dyDescent="0.3">
      <c r="A283" s="10">
        <v>36</v>
      </c>
      <c r="B283" s="18"/>
      <c r="C283" s="10" t="s">
        <v>215</v>
      </c>
      <c r="D283" s="21"/>
      <c r="E283" s="138">
        <v>119965</v>
      </c>
      <c r="F283" s="21"/>
      <c r="G283" s="135">
        <f>(E283/$AP283)</f>
        <v>36.507912355447353</v>
      </c>
      <c r="H283" s="21"/>
      <c r="I283" s="135">
        <f>IF(G$287,G283/G$287*100,0)</f>
        <v>30.612475123387473</v>
      </c>
      <c r="J283" s="21"/>
      <c r="K283" s="138">
        <v>10000</v>
      </c>
      <c r="L283" s="21"/>
      <c r="M283" s="135">
        <f>(K283/$AP283)</f>
        <v>3.0432136335970785</v>
      </c>
      <c r="N283" s="21"/>
      <c r="O283" s="135">
        <f>IF(M$287,M283/M$287*100,0)</f>
        <v>22.730803158053163</v>
      </c>
      <c r="P283" s="21"/>
      <c r="Q283" s="138">
        <v>12246</v>
      </c>
      <c r="R283" s="21"/>
      <c r="S283" s="135">
        <f>(Q283/$AP283)</f>
        <v>3.7267194157029824</v>
      </c>
      <c r="T283" s="21"/>
      <c r="U283" s="135">
        <f>IF(S$287,S283/S$287*100,0)</f>
        <v>40.899478908611847</v>
      </c>
      <c r="V283" s="21"/>
      <c r="W283" s="138">
        <f>(E283+K283+Q283)</f>
        <v>142211</v>
      </c>
      <c r="X283" s="21"/>
      <c r="Y283" s="21"/>
      <c r="Z283" s="138">
        <v>6952</v>
      </c>
      <c r="AA283" s="21"/>
      <c r="AB283" s="143">
        <f>IF($W283,Z283/$W283*100,0)</f>
        <v>4.8885107340501088</v>
      </c>
      <c r="AC283" s="21"/>
      <c r="AD283" s="138">
        <v>0</v>
      </c>
      <c r="AE283" s="21"/>
      <c r="AF283" s="143">
        <f>IF($W283,AD283/$W283*100,0)</f>
        <v>0</v>
      </c>
      <c r="AG283" s="21"/>
      <c r="AH283" s="138">
        <v>0</v>
      </c>
      <c r="AI283" s="21"/>
      <c r="AJ283" s="143">
        <f>IF($W283,AH283/$W283*100,0)</f>
        <v>0</v>
      </c>
      <c r="AK283" s="21"/>
      <c r="AL283" s="138">
        <v>30784</v>
      </c>
      <c r="AM283" s="21"/>
      <c r="AN283" s="10">
        <v>36</v>
      </c>
      <c r="AO283" s="21"/>
      <c r="AP283" s="147">
        <v>3286</v>
      </c>
      <c r="AQ283" s="21"/>
      <c r="AR283" s="147">
        <f>IF(E283,AP283,0)</f>
        <v>3286</v>
      </c>
      <c r="AS283" s="21"/>
      <c r="AT283" s="147">
        <f>IF(K283,AP283,0)</f>
        <v>3286</v>
      </c>
      <c r="AU283" s="21"/>
      <c r="AV283" s="147">
        <f>IF(Q283,AP283,0)</f>
        <v>3286</v>
      </c>
    </row>
    <row r="284" spans="1:48" ht="8.85" customHeight="1" x14ac:dyDescent="0.3">
      <c r="A284" s="10">
        <v>37</v>
      </c>
      <c r="B284" s="18"/>
      <c r="C284" s="10" t="s">
        <v>250</v>
      </c>
      <c r="D284" s="21"/>
      <c r="E284" s="138">
        <v>264092</v>
      </c>
      <c r="F284" s="21"/>
      <c r="G284" s="135">
        <f>(E284/$AP284)</f>
        <v>51.813223464783206</v>
      </c>
      <c r="H284" s="21"/>
      <c r="I284" s="135">
        <f>IF(G$287,G284/G$287*100,0)</f>
        <v>43.446226092999943</v>
      </c>
      <c r="J284" s="21"/>
      <c r="K284" s="138">
        <v>0</v>
      </c>
      <c r="L284" s="21"/>
      <c r="M284" s="135">
        <f>(K284/$AP284)</f>
        <v>0</v>
      </c>
      <c r="N284" s="21"/>
      <c r="O284" s="135">
        <f>IF(M$287,M284/M$287*100,0)</f>
        <v>0</v>
      </c>
      <c r="P284" s="21"/>
      <c r="Q284" s="138">
        <v>0</v>
      </c>
      <c r="R284" s="21"/>
      <c r="S284" s="135">
        <f>(Q284/$AP284)</f>
        <v>0</v>
      </c>
      <c r="T284" s="21"/>
      <c r="U284" s="135">
        <f>IF(S$287,S284/S$287*100,0)</f>
        <v>0</v>
      </c>
      <c r="V284" s="21"/>
      <c r="W284" s="138">
        <f>(E284+K284+Q284)</f>
        <v>264092</v>
      </c>
      <c r="X284" s="21"/>
      <c r="Y284" s="21"/>
      <c r="Z284" s="138">
        <v>0</v>
      </c>
      <c r="AA284" s="21"/>
      <c r="AB284" s="143">
        <f>IF($W284,Z284/$W284*100,0)</f>
        <v>0</v>
      </c>
      <c r="AC284" s="21"/>
      <c r="AD284" s="138">
        <v>0</v>
      </c>
      <c r="AE284" s="21"/>
      <c r="AF284" s="143">
        <f>IF($W284,AD284/$W284*100,0)</f>
        <v>0</v>
      </c>
      <c r="AG284" s="21"/>
      <c r="AH284" s="138">
        <v>0</v>
      </c>
      <c r="AI284" s="21"/>
      <c r="AJ284" s="143">
        <f>IF($W284,AH284/$W284*100,0)</f>
        <v>0</v>
      </c>
      <c r="AK284" s="21"/>
      <c r="AL284" s="138">
        <v>50979</v>
      </c>
      <c r="AM284" s="21"/>
      <c r="AN284" s="10">
        <v>37</v>
      </c>
      <c r="AO284" s="21"/>
      <c r="AP284" s="147">
        <v>5097</v>
      </c>
      <c r="AQ284" s="21"/>
      <c r="AR284" s="147">
        <f>IF(E284,AP284,0)</f>
        <v>5097</v>
      </c>
      <c r="AS284" s="21"/>
      <c r="AT284" s="147">
        <f>IF(K284,AP284,0)</f>
        <v>0</v>
      </c>
      <c r="AU284" s="21"/>
      <c r="AV284" s="147">
        <f>IF(Q284,AP284,0)</f>
        <v>0</v>
      </c>
    </row>
    <row r="285" spans="1:48" ht="8.85" customHeight="1" x14ac:dyDescent="0.3">
      <c r="A285" s="30">
        <v>38</v>
      </c>
      <c r="B285" s="18"/>
      <c r="C285" s="10" t="s">
        <v>251</v>
      </c>
      <c r="D285" s="21"/>
      <c r="E285" s="139">
        <v>1424380</v>
      </c>
      <c r="F285" s="21"/>
      <c r="G285" s="135">
        <f>(E285/$AP285)</f>
        <v>173.47217147728657</v>
      </c>
      <c r="H285" s="21"/>
      <c r="I285" s="135">
        <f>IF(G$287,G285/G$287*100,0)</f>
        <v>145.45922216108511</v>
      </c>
      <c r="J285" s="21"/>
      <c r="K285" s="139">
        <v>548324</v>
      </c>
      <c r="L285" s="21"/>
      <c r="M285" s="135">
        <f>(K285/$AP285)</f>
        <v>66.77919863597613</v>
      </c>
      <c r="N285" s="21"/>
      <c r="O285" s="135">
        <f>IF(M$287,M285/M$287*100,0)</f>
        <v>498.7966676045333</v>
      </c>
      <c r="P285" s="21"/>
      <c r="Q285" s="139">
        <v>1018</v>
      </c>
      <c r="R285" s="21"/>
      <c r="S285" s="135">
        <f>(Q285/$AP285)</f>
        <v>0.12398002679332602</v>
      </c>
      <c r="T285" s="21"/>
      <c r="U285" s="135">
        <f>IF(S$287,S285/S$287*100,0)</f>
        <v>1.3606386543501732</v>
      </c>
      <c r="V285" s="21"/>
      <c r="W285" s="139">
        <f t="shared" si="3"/>
        <v>1973722</v>
      </c>
      <c r="X285" s="21"/>
      <c r="Y285" s="21"/>
      <c r="Z285" s="139">
        <v>19078</v>
      </c>
      <c r="AA285" s="21"/>
      <c r="AB285" s="143">
        <f t="shared" si="4"/>
        <v>0.96660015949561284</v>
      </c>
      <c r="AC285" s="21"/>
      <c r="AD285" s="139">
        <v>2016</v>
      </c>
      <c r="AE285" s="21"/>
      <c r="AF285" s="143">
        <f t="shared" si="5"/>
        <v>0.10214204432032474</v>
      </c>
      <c r="AG285" s="21"/>
      <c r="AH285" s="139">
        <v>0</v>
      </c>
      <c r="AI285" s="21"/>
      <c r="AJ285" s="143">
        <f t="shared" si="6"/>
        <v>0</v>
      </c>
      <c r="AK285" s="21"/>
      <c r="AL285" s="139">
        <v>671602</v>
      </c>
      <c r="AM285" s="21"/>
      <c r="AN285" s="30">
        <v>38</v>
      </c>
      <c r="AO285" s="21"/>
      <c r="AP285" s="151">
        <v>8211</v>
      </c>
      <c r="AQ285" s="21"/>
      <c r="AR285" s="151">
        <f t="shared" si="7"/>
        <v>8211</v>
      </c>
      <c r="AS285" s="21"/>
      <c r="AT285" s="151">
        <f t="shared" si="8"/>
        <v>8211</v>
      </c>
      <c r="AU285" s="21"/>
      <c r="AV285" s="151">
        <f t="shared" si="9"/>
        <v>8211</v>
      </c>
    </row>
    <row r="286" spans="1:48"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X286" s="21"/>
      <c r="Y286" s="21"/>
      <c r="Z286" s="21"/>
      <c r="AA286" s="21"/>
      <c r="AB286" s="21"/>
      <c r="AC286" s="21"/>
      <c r="AD286" s="21"/>
      <c r="AE286" s="21"/>
      <c r="AF286" s="21"/>
      <c r="AG286" s="21"/>
      <c r="AH286" s="21"/>
      <c r="AI286" s="21"/>
      <c r="AJ286" s="21"/>
      <c r="AK286" s="21"/>
      <c r="AL286" s="21"/>
      <c r="AM286" s="21"/>
      <c r="AN286" s="21"/>
      <c r="AO286" s="21"/>
      <c r="AP286" s="147"/>
      <c r="AQ286" s="21"/>
      <c r="AR286" s="147"/>
      <c r="AS286" s="21"/>
      <c r="AT286" s="147"/>
      <c r="AU286" s="21"/>
      <c r="AV286" s="147"/>
    </row>
    <row r="287" spans="1:48" ht="8.85" customHeight="1" x14ac:dyDescent="0.3">
      <c r="A287" s="30">
        <f>A285</f>
        <v>38</v>
      </c>
      <c r="B287" s="21"/>
      <c r="C287" s="18" t="s">
        <v>65</v>
      </c>
      <c r="D287" s="21"/>
      <c r="E287" s="141">
        <f>SUM(E241:E285)</f>
        <v>42241284</v>
      </c>
      <c r="F287" s="21"/>
      <c r="G287" s="142">
        <f>IF(AR287=0,0,IF(ISNONTEXT(H$287),E287/$AP287,E287/AR287))</f>
        <v>119.25828345567476</v>
      </c>
      <c r="H287" s="21"/>
      <c r="I287" s="143">
        <f>IF(G$287,G287/G$287*100,0)</f>
        <v>100</v>
      </c>
      <c r="J287" s="21"/>
      <c r="K287" s="141">
        <f>SUM(K241:K285)</f>
        <v>1667831</v>
      </c>
      <c r="L287" s="21"/>
      <c r="M287" s="142">
        <f>IF(AT287=0,0,IF(ISNONTEXT(N$287),K287/$AP287,K287/AT287))</f>
        <v>13.388060300539429</v>
      </c>
      <c r="N287" s="130" t="s">
        <v>382</v>
      </c>
      <c r="O287" s="143">
        <f>IF(M$287,M287/M$287*100,0)</f>
        <v>100</v>
      </c>
      <c r="P287" s="21"/>
      <c r="Q287" s="141">
        <f>SUM(Q241:Q285)</f>
        <v>1085127</v>
      </c>
      <c r="R287" s="21"/>
      <c r="S287" s="142">
        <f>IF(AV287=0,0,IF(ISNONTEXT(T$287),Q287/$AP287,Q287/AV287))</f>
        <v>9.1118995037325021</v>
      </c>
      <c r="T287" s="130" t="s">
        <v>382</v>
      </c>
      <c r="U287" s="143">
        <f>IF(S$287,S287/S$287*100,0)</f>
        <v>100</v>
      </c>
      <c r="V287" s="21"/>
      <c r="W287" s="141">
        <f>SUM(W241:W285)</f>
        <v>44994242</v>
      </c>
      <c r="X287" s="21"/>
      <c r="Y287" s="21"/>
      <c r="Z287" s="141">
        <f>SUM(Z241:Z285)</f>
        <v>616894</v>
      </c>
      <c r="AA287" s="21"/>
      <c r="AB287" s="143">
        <f>IF($W287,Z287/$W287*100,0)</f>
        <v>1.3710509891465668</v>
      </c>
      <c r="AC287" s="21"/>
      <c r="AD287" s="141">
        <f>SUM(AD241:AD285)</f>
        <v>68033</v>
      </c>
      <c r="AE287" s="21"/>
      <c r="AF287" s="143">
        <f>IF($W287,AD287/$W287*100,0)</f>
        <v>0.15120379180962756</v>
      </c>
      <c r="AG287" s="21"/>
      <c r="AH287" s="141">
        <f>SUM(AH241:AH285)</f>
        <v>0</v>
      </c>
      <c r="AI287" s="21"/>
      <c r="AJ287" s="143">
        <f>IF($W287,AH287/$W287*100,0)</f>
        <v>0</v>
      </c>
      <c r="AK287" s="21"/>
      <c r="AL287" s="141">
        <f>SUM(AL241:AL285)</f>
        <v>12343984</v>
      </c>
      <c r="AM287" s="21"/>
      <c r="AN287" s="30">
        <f>AN285</f>
        <v>38</v>
      </c>
      <c r="AO287" s="21"/>
      <c r="AP287" s="151">
        <f>SUM(AP241:AP285)</f>
        <v>354200</v>
      </c>
      <c r="AQ287" s="21"/>
      <c r="AR287" s="151">
        <f>SUM(AR241:AR285)</f>
        <v>331178</v>
      </c>
      <c r="AS287" s="21"/>
      <c r="AT287" s="151">
        <f>SUM(AT241:AT285)</f>
        <v>124576</v>
      </c>
      <c r="AU287" s="21"/>
      <c r="AV287" s="151">
        <f>SUM(AV241:AV285)</f>
        <v>119089</v>
      </c>
    </row>
    <row r="288" spans="1:48"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row>
    <row r="289" spans="1:48" ht="12" thickBot="1" x14ac:dyDescent="0.35">
      <c r="A289" s="42">
        <f>(A60+A219+A287)</f>
        <v>171</v>
      </c>
      <c r="B289" s="21"/>
      <c r="C289" s="18" t="s">
        <v>252</v>
      </c>
      <c r="D289" s="21"/>
      <c r="E289" s="148">
        <f>(E60+E219+E287)</f>
        <v>652687465</v>
      </c>
      <c r="F289" s="21"/>
      <c r="G289" s="142">
        <f>(E289/$AP289)</f>
        <v>74.516029245734202</v>
      </c>
      <c r="H289" s="21"/>
      <c r="I289" s="143"/>
      <c r="J289" s="21"/>
      <c r="K289" s="148">
        <f>(K60+K219+K287)</f>
        <v>65271504</v>
      </c>
      <c r="L289" s="21"/>
      <c r="M289" s="142">
        <f>(K289/$AP289)</f>
        <v>7.4519177428619017</v>
      </c>
      <c r="N289" s="21"/>
      <c r="O289" s="143"/>
      <c r="P289" s="21"/>
      <c r="Q289" s="148">
        <f>(Q60+Q219+Q287)</f>
        <v>299602268</v>
      </c>
      <c r="R289" s="21"/>
      <c r="S289" s="142">
        <f>(Q289/$AP289)</f>
        <v>34.204994827618293</v>
      </c>
      <c r="T289" s="21"/>
      <c r="U289" s="143"/>
      <c r="V289" s="21"/>
      <c r="W289" s="148">
        <f>(W60+W219+W287)</f>
        <v>1017561237</v>
      </c>
      <c r="X289" s="21"/>
      <c r="Y289" s="21"/>
      <c r="Z289" s="148">
        <f>(Z60+Z219+Z287)</f>
        <v>16450638</v>
      </c>
      <c r="AA289" s="21"/>
      <c r="AB289" s="143">
        <f>IF($W289,Z289/$W289*100,0)</f>
        <v>1.6166730219107195</v>
      </c>
      <c r="AC289" s="21"/>
      <c r="AD289" s="148">
        <f>(AD60+AD219+AD287)</f>
        <v>2651252</v>
      </c>
      <c r="AE289" s="21"/>
      <c r="AF289" s="143">
        <f>IF($W289,AD289/$W289*100,0)</f>
        <v>0.26054962626293515</v>
      </c>
      <c r="AG289" s="21"/>
      <c r="AH289" s="148">
        <f>(AH60+AH219+AH287)</f>
        <v>610544</v>
      </c>
      <c r="AI289" s="21"/>
      <c r="AJ289" s="143">
        <f>IF($W289,AH289/$W289*100,0)</f>
        <v>6.0000713254370945E-2</v>
      </c>
      <c r="AK289" s="21"/>
      <c r="AL289" s="148">
        <f>(AL60+AL219+AL287)</f>
        <v>167510444</v>
      </c>
      <c r="AM289" s="21"/>
      <c r="AN289" s="42">
        <f>(AN60+AN219+AN287)</f>
        <v>171</v>
      </c>
      <c r="AO289" s="21"/>
      <c r="AP289" s="153">
        <f>(AP60+AP219+AP287)</f>
        <v>8759021</v>
      </c>
      <c r="AQ289" s="21"/>
      <c r="AR289" s="153">
        <f>(AR60+AR219+AR287)</f>
        <v>8711743</v>
      </c>
      <c r="AS289" s="21"/>
      <c r="AT289" s="153">
        <f>(AT60+AT219+AT287)</f>
        <v>6481816</v>
      </c>
      <c r="AU289" s="21"/>
      <c r="AV289" s="153">
        <f>(AV60+AV219+AV287)</f>
        <v>8511664</v>
      </c>
    </row>
    <row r="290" spans="1:48"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row>
    <row r="291" spans="1:48"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row>
    <row r="292" spans="1:48" ht="10.5" customHeight="1" x14ac:dyDescent="0.3">
      <c r="A292" s="21"/>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row>
    <row r="293" spans="1:48" ht="6.6"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row>
    <row r="294" spans="1:48"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row>
    <row r="295" spans="1:48"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row>
    <row r="296" spans="1:48"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row>
    <row r="297" spans="1:48"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row>
    <row r="298" spans="1:48"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row>
    <row r="299" spans="1:48"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row>
    <row r="300" spans="1:48" ht="8.85" hidden="1"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row>
    <row r="301" spans="1:48"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row>
    <row r="302" spans="1:48" ht="8.85"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row>
    <row r="303" spans="1:48"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row>
    <row r="304" spans="1:48" ht="9.75" customHeight="1" x14ac:dyDescent="0.3">
      <c r="A304" s="112" t="s">
        <v>567</v>
      </c>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113" t="s">
        <v>568</v>
      </c>
      <c r="AP304" s="21"/>
      <c r="AQ304" s="21"/>
      <c r="AR304" s="21"/>
      <c r="AS304" s="21"/>
      <c r="AT304" s="21"/>
      <c r="AU304" s="21"/>
      <c r="AV304" s="21"/>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3" man="1"/>
  </colBreaks>
  <ignoredErrors>
    <ignoredError sqref="A75 AO75 A151 AO151 A227 AO227 A304 AO30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201B-96EC-4FEC-A87E-8180A9278B99}">
  <sheetPr transitionEvaluation="1"/>
  <dimension ref="A1:AV555"/>
  <sheetViews>
    <sheetView showGridLines="0" zoomScale="120" zoomScaleNormal="120" workbookViewId="0">
      <pane xSplit="3" ySplit="13" topLeftCell="D14" activePane="bottomRight" state="frozen"/>
      <selection pane="topRight" activeCell="D1" sqref="D1"/>
      <selection pane="bottomLeft" activeCell="A14" sqref="A14"/>
      <selection pane="bottomRight"/>
    </sheetView>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3.109375" style="10" customWidth="1"/>
    <col min="6" max="6" width="1.44140625" style="10" customWidth="1"/>
    <col min="7" max="7" width="11.5546875" style="10" customWidth="1"/>
    <col min="8" max="8" width="1.44140625" style="10" customWidth="1"/>
    <col min="9" max="9" width="11.5546875" style="10" customWidth="1"/>
    <col min="10" max="10" width="1.44140625" style="10" customWidth="1"/>
    <col min="11" max="11" width="13.109375" style="10" customWidth="1"/>
    <col min="12" max="12" width="1.44140625" style="10" customWidth="1"/>
    <col min="13" max="13" width="11.5546875" style="10" customWidth="1"/>
    <col min="14" max="14" width="1.44140625" style="10" customWidth="1"/>
    <col min="15" max="15" width="11.5546875" style="10" customWidth="1"/>
    <col min="16" max="16" width="1.44140625" style="10" customWidth="1"/>
    <col min="17" max="17" width="13.109375" style="10" customWidth="1"/>
    <col min="18" max="18" width="1.44140625" style="10" customWidth="1"/>
    <col min="19" max="19" width="11.5546875" style="10" customWidth="1"/>
    <col min="20" max="20" width="1.44140625" style="10" customWidth="1"/>
    <col min="21" max="21" width="11.5546875" style="10" customWidth="1"/>
    <col min="22" max="22" width="1.44140625" style="10" customWidth="1"/>
    <col min="23" max="23" width="14.6640625" style="10" customWidth="1"/>
    <col min="24" max="25" width="1.44140625" style="10" customWidth="1"/>
    <col min="26" max="26" width="12" style="10" customWidth="1"/>
    <col min="27" max="27" width="1.44140625" style="10" customWidth="1"/>
    <col min="28" max="28" width="11.5546875" style="10" customWidth="1"/>
    <col min="29" max="29" width="2.21875" style="10" customWidth="1"/>
    <col min="30" max="30" width="10.44140625" style="10" customWidth="1"/>
    <col min="31" max="31" width="1.44140625" style="10" customWidth="1"/>
    <col min="32" max="32" width="11.5546875" style="10" customWidth="1"/>
    <col min="33" max="33" width="2.21875" style="10" customWidth="1"/>
    <col min="34" max="34" width="12" style="10" customWidth="1"/>
    <col min="35" max="35" width="1.44140625" style="10" customWidth="1"/>
    <col min="36" max="36" width="11.5546875" style="10" customWidth="1"/>
    <col min="37" max="37" width="2.21875" style="10" customWidth="1"/>
    <col min="38" max="38" width="13.77734375" style="10" customWidth="1"/>
    <col min="39" max="39" width="2.21875" style="10" customWidth="1"/>
    <col min="40" max="40" width="8.44140625" style="10" customWidth="1"/>
    <col min="41" max="41" width="3.6640625" style="10" bestFit="1" customWidth="1"/>
    <col min="42" max="42" width="7.6640625" style="10" hidden="1" customWidth="1"/>
    <col min="43" max="43" width="1.44140625" style="10" hidden="1" customWidth="1"/>
    <col min="44" max="44" width="11.5546875" style="10" hidden="1" customWidth="1"/>
    <col min="45" max="45" width="1.44140625" style="10" hidden="1" customWidth="1"/>
    <col min="46" max="46" width="11.5546875" style="10" hidden="1" customWidth="1"/>
    <col min="47" max="47" width="1.44140625" style="10" hidden="1" customWidth="1"/>
    <col min="48" max="48" width="11.5546875" style="10" hidden="1" customWidth="1"/>
    <col min="49" max="256" width="11.5546875" style="10"/>
    <col min="257" max="257" width="4.5546875" style="10" customWidth="1"/>
    <col min="258" max="258" width="1.44140625" style="10" customWidth="1"/>
    <col min="259" max="259" width="17.77734375" style="10" customWidth="1"/>
    <col min="260" max="260" width="1.44140625" style="10" customWidth="1"/>
    <col min="261" max="261" width="13.109375" style="10" customWidth="1"/>
    <col min="262" max="262" width="1.44140625" style="10" customWidth="1"/>
    <col min="263" max="263" width="11.5546875" style="10"/>
    <col min="264" max="264" width="1.44140625" style="10" customWidth="1"/>
    <col min="265" max="265" width="11.5546875" style="10"/>
    <col min="266" max="266" width="1.44140625" style="10" customWidth="1"/>
    <col min="267" max="267" width="13.109375" style="10" customWidth="1"/>
    <col min="268" max="268" width="1.44140625" style="10" customWidth="1"/>
    <col min="269" max="269" width="11.5546875" style="10"/>
    <col min="270" max="270" width="1.44140625" style="10" customWidth="1"/>
    <col min="271" max="271" width="11.5546875" style="10"/>
    <col min="272" max="272" width="1.44140625" style="10" customWidth="1"/>
    <col min="273" max="273" width="13.109375" style="10" customWidth="1"/>
    <col min="274" max="274" width="1.44140625" style="10" customWidth="1"/>
    <col min="275" max="275" width="11.5546875" style="10"/>
    <col min="276" max="276" width="1.44140625" style="10" customWidth="1"/>
    <col min="277" max="277" width="11.5546875" style="10"/>
    <col min="278" max="278" width="1.44140625" style="10" customWidth="1"/>
    <col min="279" max="279" width="14.6640625" style="10" customWidth="1"/>
    <col min="280" max="281" width="1.44140625" style="10" customWidth="1"/>
    <col min="282" max="282" width="12" style="10" customWidth="1"/>
    <col min="283" max="283" width="1.44140625" style="10" customWidth="1"/>
    <col min="284" max="284" width="11.5546875" style="10"/>
    <col min="285" max="285" width="2.21875" style="10" customWidth="1"/>
    <col min="286" max="286" width="10.44140625" style="10" customWidth="1"/>
    <col min="287" max="287" width="1.44140625" style="10" customWidth="1"/>
    <col min="288" max="288" width="11.5546875" style="10"/>
    <col min="289" max="289" width="2.21875" style="10" customWidth="1"/>
    <col min="290" max="290" width="12" style="10" customWidth="1"/>
    <col min="291" max="291" width="1.44140625" style="10" customWidth="1"/>
    <col min="292" max="292" width="11.5546875" style="10"/>
    <col min="293" max="293" width="2.21875" style="10" customWidth="1"/>
    <col min="294" max="294" width="13.77734375" style="10" customWidth="1"/>
    <col min="295" max="295" width="2.21875" style="10" customWidth="1"/>
    <col min="296" max="296" width="8.44140625" style="10" customWidth="1"/>
    <col min="297" max="297" width="3.6640625" style="10" bestFit="1" customWidth="1"/>
    <col min="298" max="298" width="7.6640625" style="10" customWidth="1"/>
    <col min="299" max="299" width="1.44140625" style="10" customWidth="1"/>
    <col min="300" max="300" width="11.5546875" style="10"/>
    <col min="301" max="301" width="1.44140625" style="10" customWidth="1"/>
    <col min="302" max="302" width="11.5546875" style="10"/>
    <col min="303" max="303" width="1.44140625" style="10" customWidth="1"/>
    <col min="304" max="512" width="11.5546875" style="10"/>
    <col min="513" max="513" width="4.5546875" style="10" customWidth="1"/>
    <col min="514" max="514" width="1.44140625" style="10" customWidth="1"/>
    <col min="515" max="515" width="17.77734375" style="10" customWidth="1"/>
    <col min="516" max="516" width="1.44140625" style="10" customWidth="1"/>
    <col min="517" max="517" width="13.109375" style="10" customWidth="1"/>
    <col min="518" max="518" width="1.44140625" style="10" customWidth="1"/>
    <col min="519" max="519" width="11.5546875" style="10"/>
    <col min="520" max="520" width="1.44140625" style="10" customWidth="1"/>
    <col min="521" max="521" width="11.5546875" style="10"/>
    <col min="522" max="522" width="1.44140625" style="10" customWidth="1"/>
    <col min="523" max="523" width="13.109375" style="10" customWidth="1"/>
    <col min="524" max="524" width="1.44140625" style="10" customWidth="1"/>
    <col min="525" max="525" width="11.5546875" style="10"/>
    <col min="526" max="526" width="1.44140625" style="10" customWidth="1"/>
    <col min="527" max="527" width="11.5546875" style="10"/>
    <col min="528" max="528" width="1.44140625" style="10" customWidth="1"/>
    <col min="529" max="529" width="13.109375" style="10" customWidth="1"/>
    <col min="530" max="530" width="1.44140625" style="10" customWidth="1"/>
    <col min="531" max="531" width="11.5546875" style="10"/>
    <col min="532" max="532" width="1.44140625" style="10" customWidth="1"/>
    <col min="533" max="533" width="11.5546875" style="10"/>
    <col min="534" max="534" width="1.44140625" style="10" customWidth="1"/>
    <col min="535" max="535" width="14.6640625" style="10" customWidth="1"/>
    <col min="536" max="537" width="1.44140625" style="10" customWidth="1"/>
    <col min="538" max="538" width="12" style="10" customWidth="1"/>
    <col min="539" max="539" width="1.44140625" style="10" customWidth="1"/>
    <col min="540" max="540" width="11.5546875" style="10"/>
    <col min="541" max="541" width="2.21875" style="10" customWidth="1"/>
    <col min="542" max="542" width="10.44140625" style="10" customWidth="1"/>
    <col min="543" max="543" width="1.44140625" style="10" customWidth="1"/>
    <col min="544" max="544" width="11.5546875" style="10"/>
    <col min="545" max="545" width="2.21875" style="10" customWidth="1"/>
    <col min="546" max="546" width="12" style="10" customWidth="1"/>
    <col min="547" max="547" width="1.44140625" style="10" customWidth="1"/>
    <col min="548" max="548" width="11.5546875" style="10"/>
    <col min="549" max="549" width="2.21875" style="10" customWidth="1"/>
    <col min="550" max="550" width="13.77734375" style="10" customWidth="1"/>
    <col min="551" max="551" width="2.21875" style="10" customWidth="1"/>
    <col min="552" max="552" width="8.44140625" style="10" customWidth="1"/>
    <col min="553" max="553" width="3.6640625" style="10" bestFit="1" customWidth="1"/>
    <col min="554" max="554" width="7.6640625" style="10" customWidth="1"/>
    <col min="555" max="555" width="1.44140625" style="10" customWidth="1"/>
    <col min="556" max="556" width="11.5546875" style="10"/>
    <col min="557" max="557" width="1.44140625" style="10" customWidth="1"/>
    <col min="558" max="558" width="11.5546875" style="10"/>
    <col min="559" max="559" width="1.44140625" style="10" customWidth="1"/>
    <col min="560" max="768" width="11.5546875" style="10"/>
    <col min="769" max="769" width="4.5546875" style="10" customWidth="1"/>
    <col min="770" max="770" width="1.44140625" style="10" customWidth="1"/>
    <col min="771" max="771" width="17.77734375" style="10" customWidth="1"/>
    <col min="772" max="772" width="1.44140625" style="10" customWidth="1"/>
    <col min="773" max="773" width="13.109375" style="10" customWidth="1"/>
    <col min="774" max="774" width="1.44140625" style="10" customWidth="1"/>
    <col min="775" max="775" width="11.5546875" style="10"/>
    <col min="776" max="776" width="1.44140625" style="10" customWidth="1"/>
    <col min="777" max="777" width="11.5546875" style="10"/>
    <col min="778" max="778" width="1.44140625" style="10" customWidth="1"/>
    <col min="779" max="779" width="13.109375" style="10" customWidth="1"/>
    <col min="780" max="780" width="1.44140625" style="10" customWidth="1"/>
    <col min="781" max="781" width="11.5546875" style="10"/>
    <col min="782" max="782" width="1.44140625" style="10" customWidth="1"/>
    <col min="783" max="783" width="11.5546875" style="10"/>
    <col min="784" max="784" width="1.44140625" style="10" customWidth="1"/>
    <col min="785" max="785" width="13.109375" style="10" customWidth="1"/>
    <col min="786" max="786" width="1.44140625" style="10" customWidth="1"/>
    <col min="787" max="787" width="11.5546875" style="10"/>
    <col min="788" max="788" width="1.44140625" style="10" customWidth="1"/>
    <col min="789" max="789" width="11.5546875" style="10"/>
    <col min="790" max="790" width="1.44140625" style="10" customWidth="1"/>
    <col min="791" max="791" width="14.6640625" style="10" customWidth="1"/>
    <col min="792" max="793" width="1.44140625" style="10" customWidth="1"/>
    <col min="794" max="794" width="12" style="10" customWidth="1"/>
    <col min="795" max="795" width="1.44140625" style="10" customWidth="1"/>
    <col min="796" max="796" width="11.5546875" style="10"/>
    <col min="797" max="797" width="2.21875" style="10" customWidth="1"/>
    <col min="798" max="798" width="10.44140625" style="10" customWidth="1"/>
    <col min="799" max="799" width="1.44140625" style="10" customWidth="1"/>
    <col min="800" max="800" width="11.5546875" style="10"/>
    <col min="801" max="801" width="2.21875" style="10" customWidth="1"/>
    <col min="802" max="802" width="12" style="10" customWidth="1"/>
    <col min="803" max="803" width="1.44140625" style="10" customWidth="1"/>
    <col min="804" max="804" width="11.5546875" style="10"/>
    <col min="805" max="805" width="2.21875" style="10" customWidth="1"/>
    <col min="806" max="806" width="13.77734375" style="10" customWidth="1"/>
    <col min="807" max="807" width="2.21875" style="10" customWidth="1"/>
    <col min="808" max="808" width="8.44140625" style="10" customWidth="1"/>
    <col min="809" max="809" width="3.6640625" style="10" bestFit="1" customWidth="1"/>
    <col min="810" max="810" width="7.6640625" style="10" customWidth="1"/>
    <col min="811" max="811" width="1.44140625" style="10" customWidth="1"/>
    <col min="812" max="812" width="11.5546875" style="10"/>
    <col min="813" max="813" width="1.44140625" style="10" customWidth="1"/>
    <col min="814" max="814" width="11.5546875" style="10"/>
    <col min="815" max="815" width="1.44140625" style="10" customWidth="1"/>
    <col min="816"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13.109375" style="10" customWidth="1"/>
    <col min="1030" max="1030" width="1.44140625" style="10" customWidth="1"/>
    <col min="1031" max="1031" width="11.5546875" style="10"/>
    <col min="1032" max="1032" width="1.44140625" style="10" customWidth="1"/>
    <col min="1033" max="1033" width="11.5546875" style="10"/>
    <col min="1034" max="1034" width="1.44140625" style="10" customWidth="1"/>
    <col min="1035" max="1035" width="13.109375" style="10" customWidth="1"/>
    <col min="1036" max="1036" width="1.44140625" style="10" customWidth="1"/>
    <col min="1037" max="1037" width="11.5546875" style="10"/>
    <col min="1038" max="1038" width="1.44140625" style="10" customWidth="1"/>
    <col min="1039" max="1039" width="11.5546875" style="10"/>
    <col min="1040" max="1040" width="1.44140625" style="10" customWidth="1"/>
    <col min="1041" max="1041" width="13.109375" style="10" customWidth="1"/>
    <col min="1042" max="1042" width="1.44140625" style="10" customWidth="1"/>
    <col min="1043" max="1043" width="11.5546875" style="10"/>
    <col min="1044" max="1044" width="1.44140625" style="10" customWidth="1"/>
    <col min="1045" max="1045" width="11.5546875" style="10"/>
    <col min="1046" max="1046" width="1.44140625" style="10" customWidth="1"/>
    <col min="1047" max="1047" width="14.6640625" style="10" customWidth="1"/>
    <col min="1048" max="1049" width="1.44140625" style="10" customWidth="1"/>
    <col min="1050" max="1050" width="12" style="10" customWidth="1"/>
    <col min="1051" max="1051" width="1.44140625" style="10" customWidth="1"/>
    <col min="1052" max="1052" width="11.5546875" style="10"/>
    <col min="1053" max="1053" width="2.21875" style="10" customWidth="1"/>
    <col min="1054" max="1054" width="10.44140625" style="10" customWidth="1"/>
    <col min="1055" max="1055" width="1.44140625" style="10" customWidth="1"/>
    <col min="1056" max="1056" width="11.5546875" style="10"/>
    <col min="1057" max="1057" width="2.21875" style="10" customWidth="1"/>
    <col min="1058" max="1058" width="12" style="10" customWidth="1"/>
    <col min="1059" max="1059" width="1.44140625" style="10" customWidth="1"/>
    <col min="1060" max="1060" width="11.5546875" style="10"/>
    <col min="1061" max="1061" width="2.21875" style="10" customWidth="1"/>
    <col min="1062" max="1062" width="13.77734375" style="10" customWidth="1"/>
    <col min="1063" max="1063" width="2.21875" style="10" customWidth="1"/>
    <col min="1064" max="1064" width="8.44140625" style="10" customWidth="1"/>
    <col min="1065" max="1065" width="3.6640625" style="10" bestFit="1" customWidth="1"/>
    <col min="1066" max="1066" width="7.6640625" style="10" customWidth="1"/>
    <col min="1067" max="1067" width="1.44140625" style="10" customWidth="1"/>
    <col min="1068" max="1068" width="11.5546875" style="10"/>
    <col min="1069" max="1069" width="1.44140625" style="10" customWidth="1"/>
    <col min="1070" max="1070" width="11.5546875" style="10"/>
    <col min="1071" max="1071" width="1.44140625" style="10" customWidth="1"/>
    <col min="1072"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13.109375" style="10" customWidth="1"/>
    <col min="1286" max="1286" width="1.44140625" style="10" customWidth="1"/>
    <col min="1287" max="1287" width="11.5546875" style="10"/>
    <col min="1288" max="1288" width="1.44140625" style="10" customWidth="1"/>
    <col min="1289" max="1289" width="11.5546875" style="10"/>
    <col min="1290" max="1290" width="1.44140625" style="10" customWidth="1"/>
    <col min="1291" max="1291" width="13.109375" style="10" customWidth="1"/>
    <col min="1292" max="1292" width="1.44140625" style="10" customWidth="1"/>
    <col min="1293" max="1293" width="11.5546875" style="10"/>
    <col min="1294" max="1294" width="1.44140625" style="10" customWidth="1"/>
    <col min="1295" max="1295" width="11.5546875" style="10"/>
    <col min="1296" max="1296" width="1.44140625" style="10" customWidth="1"/>
    <col min="1297" max="1297" width="13.109375" style="10" customWidth="1"/>
    <col min="1298" max="1298" width="1.44140625" style="10" customWidth="1"/>
    <col min="1299" max="1299" width="11.5546875" style="10"/>
    <col min="1300" max="1300" width="1.44140625" style="10" customWidth="1"/>
    <col min="1301" max="1301" width="11.5546875" style="10"/>
    <col min="1302" max="1302" width="1.44140625" style="10" customWidth="1"/>
    <col min="1303" max="1303" width="14.6640625" style="10" customWidth="1"/>
    <col min="1304" max="1305" width="1.44140625" style="10" customWidth="1"/>
    <col min="1306" max="1306" width="12" style="10" customWidth="1"/>
    <col min="1307" max="1307" width="1.44140625" style="10" customWidth="1"/>
    <col min="1308" max="1308" width="11.5546875" style="10"/>
    <col min="1309" max="1309" width="2.21875" style="10" customWidth="1"/>
    <col min="1310" max="1310" width="10.44140625" style="10" customWidth="1"/>
    <col min="1311" max="1311" width="1.44140625" style="10" customWidth="1"/>
    <col min="1312" max="1312" width="11.5546875" style="10"/>
    <col min="1313" max="1313" width="2.21875" style="10" customWidth="1"/>
    <col min="1314" max="1314" width="12" style="10" customWidth="1"/>
    <col min="1315" max="1315" width="1.44140625" style="10" customWidth="1"/>
    <col min="1316" max="1316" width="11.5546875" style="10"/>
    <col min="1317" max="1317" width="2.21875" style="10" customWidth="1"/>
    <col min="1318" max="1318" width="13.77734375" style="10" customWidth="1"/>
    <col min="1319" max="1319" width="2.21875" style="10" customWidth="1"/>
    <col min="1320" max="1320" width="8.44140625" style="10" customWidth="1"/>
    <col min="1321" max="1321" width="3.6640625" style="10" bestFit="1" customWidth="1"/>
    <col min="1322" max="1322" width="7.6640625" style="10" customWidth="1"/>
    <col min="1323" max="1323" width="1.44140625" style="10" customWidth="1"/>
    <col min="1324" max="1324" width="11.5546875" style="10"/>
    <col min="1325" max="1325" width="1.44140625" style="10" customWidth="1"/>
    <col min="1326" max="1326" width="11.5546875" style="10"/>
    <col min="1327" max="1327" width="1.44140625" style="10" customWidth="1"/>
    <col min="1328"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13.109375" style="10" customWidth="1"/>
    <col min="1542" max="1542" width="1.44140625" style="10" customWidth="1"/>
    <col min="1543" max="1543" width="11.5546875" style="10"/>
    <col min="1544" max="1544" width="1.44140625" style="10" customWidth="1"/>
    <col min="1545" max="1545" width="11.5546875" style="10"/>
    <col min="1546" max="1546" width="1.44140625" style="10" customWidth="1"/>
    <col min="1547" max="1547" width="13.109375" style="10" customWidth="1"/>
    <col min="1548" max="1548" width="1.44140625" style="10" customWidth="1"/>
    <col min="1549" max="1549" width="11.5546875" style="10"/>
    <col min="1550" max="1550" width="1.44140625" style="10" customWidth="1"/>
    <col min="1551" max="1551" width="11.5546875" style="10"/>
    <col min="1552" max="1552" width="1.44140625" style="10" customWidth="1"/>
    <col min="1553" max="1553" width="13.109375" style="10" customWidth="1"/>
    <col min="1554" max="1554" width="1.44140625" style="10" customWidth="1"/>
    <col min="1555" max="1555" width="11.5546875" style="10"/>
    <col min="1556" max="1556" width="1.44140625" style="10" customWidth="1"/>
    <col min="1557" max="1557" width="11.5546875" style="10"/>
    <col min="1558" max="1558" width="1.44140625" style="10" customWidth="1"/>
    <col min="1559" max="1559" width="14.6640625" style="10" customWidth="1"/>
    <col min="1560" max="1561" width="1.44140625" style="10" customWidth="1"/>
    <col min="1562" max="1562" width="12" style="10" customWidth="1"/>
    <col min="1563" max="1563" width="1.44140625" style="10" customWidth="1"/>
    <col min="1564" max="1564" width="11.5546875" style="10"/>
    <col min="1565" max="1565" width="2.21875" style="10" customWidth="1"/>
    <col min="1566" max="1566" width="10.44140625" style="10" customWidth="1"/>
    <col min="1567" max="1567" width="1.44140625" style="10" customWidth="1"/>
    <col min="1568" max="1568" width="11.5546875" style="10"/>
    <col min="1569" max="1569" width="2.21875" style="10" customWidth="1"/>
    <col min="1570" max="1570" width="12" style="10" customWidth="1"/>
    <col min="1571" max="1571" width="1.44140625" style="10" customWidth="1"/>
    <col min="1572" max="1572" width="11.5546875" style="10"/>
    <col min="1573" max="1573" width="2.21875" style="10" customWidth="1"/>
    <col min="1574" max="1574" width="13.77734375" style="10" customWidth="1"/>
    <col min="1575" max="1575" width="2.21875" style="10" customWidth="1"/>
    <col min="1576" max="1576" width="8.44140625" style="10" customWidth="1"/>
    <col min="1577" max="1577" width="3.6640625" style="10" bestFit="1" customWidth="1"/>
    <col min="1578" max="1578" width="7.6640625" style="10" customWidth="1"/>
    <col min="1579" max="1579" width="1.44140625" style="10" customWidth="1"/>
    <col min="1580" max="1580" width="11.5546875" style="10"/>
    <col min="1581" max="1581" width="1.44140625" style="10" customWidth="1"/>
    <col min="1582" max="1582" width="11.5546875" style="10"/>
    <col min="1583" max="1583" width="1.44140625" style="10" customWidth="1"/>
    <col min="1584"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13.109375" style="10" customWidth="1"/>
    <col min="1798" max="1798" width="1.44140625" style="10" customWidth="1"/>
    <col min="1799" max="1799" width="11.5546875" style="10"/>
    <col min="1800" max="1800" width="1.44140625" style="10" customWidth="1"/>
    <col min="1801" max="1801" width="11.5546875" style="10"/>
    <col min="1802" max="1802" width="1.44140625" style="10" customWidth="1"/>
    <col min="1803" max="1803" width="13.109375" style="10" customWidth="1"/>
    <col min="1804" max="1804" width="1.44140625" style="10" customWidth="1"/>
    <col min="1805" max="1805" width="11.5546875" style="10"/>
    <col min="1806" max="1806" width="1.44140625" style="10" customWidth="1"/>
    <col min="1807" max="1807" width="11.5546875" style="10"/>
    <col min="1808" max="1808" width="1.44140625" style="10" customWidth="1"/>
    <col min="1809" max="1809" width="13.109375" style="10" customWidth="1"/>
    <col min="1810" max="1810" width="1.44140625" style="10" customWidth="1"/>
    <col min="1811" max="1811" width="11.5546875" style="10"/>
    <col min="1812" max="1812" width="1.44140625" style="10" customWidth="1"/>
    <col min="1813" max="1813" width="11.5546875" style="10"/>
    <col min="1814" max="1814" width="1.44140625" style="10" customWidth="1"/>
    <col min="1815" max="1815" width="14.6640625" style="10" customWidth="1"/>
    <col min="1816" max="1817" width="1.44140625" style="10" customWidth="1"/>
    <col min="1818" max="1818" width="12" style="10" customWidth="1"/>
    <col min="1819" max="1819" width="1.44140625" style="10" customWidth="1"/>
    <col min="1820" max="1820" width="11.5546875" style="10"/>
    <col min="1821" max="1821" width="2.21875" style="10" customWidth="1"/>
    <col min="1822" max="1822" width="10.44140625" style="10" customWidth="1"/>
    <col min="1823" max="1823" width="1.44140625" style="10" customWidth="1"/>
    <col min="1824" max="1824" width="11.5546875" style="10"/>
    <col min="1825" max="1825" width="2.21875" style="10" customWidth="1"/>
    <col min="1826" max="1826" width="12" style="10" customWidth="1"/>
    <col min="1827" max="1827" width="1.44140625" style="10" customWidth="1"/>
    <col min="1828" max="1828" width="11.5546875" style="10"/>
    <col min="1829" max="1829" width="2.21875" style="10" customWidth="1"/>
    <col min="1830" max="1830" width="13.77734375" style="10" customWidth="1"/>
    <col min="1831" max="1831" width="2.21875" style="10" customWidth="1"/>
    <col min="1832" max="1832" width="8.44140625" style="10" customWidth="1"/>
    <col min="1833" max="1833" width="3.6640625" style="10" bestFit="1" customWidth="1"/>
    <col min="1834" max="1834" width="7.6640625" style="10" customWidth="1"/>
    <col min="1835" max="1835" width="1.44140625" style="10" customWidth="1"/>
    <col min="1836" max="1836" width="11.5546875" style="10"/>
    <col min="1837" max="1837" width="1.44140625" style="10" customWidth="1"/>
    <col min="1838" max="1838" width="11.5546875" style="10"/>
    <col min="1839" max="1839" width="1.44140625" style="10" customWidth="1"/>
    <col min="1840"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13.109375" style="10" customWidth="1"/>
    <col min="2054" max="2054" width="1.44140625" style="10" customWidth="1"/>
    <col min="2055" max="2055" width="11.5546875" style="10"/>
    <col min="2056" max="2056" width="1.44140625" style="10" customWidth="1"/>
    <col min="2057" max="2057" width="11.5546875" style="10"/>
    <col min="2058" max="2058" width="1.44140625" style="10" customWidth="1"/>
    <col min="2059" max="2059" width="13.109375" style="10" customWidth="1"/>
    <col min="2060" max="2060" width="1.44140625" style="10" customWidth="1"/>
    <col min="2061" max="2061" width="11.5546875" style="10"/>
    <col min="2062" max="2062" width="1.44140625" style="10" customWidth="1"/>
    <col min="2063" max="2063" width="11.5546875" style="10"/>
    <col min="2064" max="2064" width="1.44140625" style="10" customWidth="1"/>
    <col min="2065" max="2065" width="13.109375" style="10" customWidth="1"/>
    <col min="2066" max="2066" width="1.44140625" style="10" customWidth="1"/>
    <col min="2067" max="2067" width="11.5546875" style="10"/>
    <col min="2068" max="2068" width="1.44140625" style="10" customWidth="1"/>
    <col min="2069" max="2069" width="11.5546875" style="10"/>
    <col min="2070" max="2070" width="1.44140625" style="10" customWidth="1"/>
    <col min="2071" max="2071" width="14.6640625" style="10" customWidth="1"/>
    <col min="2072" max="2073" width="1.44140625" style="10" customWidth="1"/>
    <col min="2074" max="2074" width="12" style="10" customWidth="1"/>
    <col min="2075" max="2075" width="1.44140625" style="10" customWidth="1"/>
    <col min="2076" max="2076" width="11.5546875" style="10"/>
    <col min="2077" max="2077" width="2.21875" style="10" customWidth="1"/>
    <col min="2078" max="2078" width="10.44140625" style="10" customWidth="1"/>
    <col min="2079" max="2079" width="1.44140625" style="10" customWidth="1"/>
    <col min="2080" max="2080" width="11.5546875" style="10"/>
    <col min="2081" max="2081" width="2.21875" style="10" customWidth="1"/>
    <col min="2082" max="2082" width="12" style="10" customWidth="1"/>
    <col min="2083" max="2083" width="1.44140625" style="10" customWidth="1"/>
    <col min="2084" max="2084" width="11.5546875" style="10"/>
    <col min="2085" max="2085" width="2.21875" style="10" customWidth="1"/>
    <col min="2086" max="2086" width="13.77734375" style="10" customWidth="1"/>
    <col min="2087" max="2087" width="2.21875" style="10" customWidth="1"/>
    <col min="2088" max="2088" width="8.44140625" style="10" customWidth="1"/>
    <col min="2089" max="2089" width="3.6640625" style="10" bestFit="1" customWidth="1"/>
    <col min="2090" max="2090" width="7.6640625" style="10" customWidth="1"/>
    <col min="2091" max="2091" width="1.44140625" style="10" customWidth="1"/>
    <col min="2092" max="2092" width="11.5546875" style="10"/>
    <col min="2093" max="2093" width="1.44140625" style="10" customWidth="1"/>
    <col min="2094" max="2094" width="11.5546875" style="10"/>
    <col min="2095" max="2095" width="1.44140625" style="10" customWidth="1"/>
    <col min="2096"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13.109375" style="10" customWidth="1"/>
    <col min="2310" max="2310" width="1.44140625" style="10" customWidth="1"/>
    <col min="2311" max="2311" width="11.5546875" style="10"/>
    <col min="2312" max="2312" width="1.44140625" style="10" customWidth="1"/>
    <col min="2313" max="2313" width="11.5546875" style="10"/>
    <col min="2314" max="2314" width="1.44140625" style="10" customWidth="1"/>
    <col min="2315" max="2315" width="13.109375" style="10" customWidth="1"/>
    <col min="2316" max="2316" width="1.44140625" style="10" customWidth="1"/>
    <col min="2317" max="2317" width="11.5546875" style="10"/>
    <col min="2318" max="2318" width="1.44140625" style="10" customWidth="1"/>
    <col min="2319" max="2319" width="11.5546875" style="10"/>
    <col min="2320" max="2320" width="1.44140625" style="10" customWidth="1"/>
    <col min="2321" max="2321" width="13.109375" style="10" customWidth="1"/>
    <col min="2322" max="2322" width="1.44140625" style="10" customWidth="1"/>
    <col min="2323" max="2323" width="11.5546875" style="10"/>
    <col min="2324" max="2324" width="1.44140625" style="10" customWidth="1"/>
    <col min="2325" max="2325" width="11.5546875" style="10"/>
    <col min="2326" max="2326" width="1.44140625" style="10" customWidth="1"/>
    <col min="2327" max="2327" width="14.6640625" style="10" customWidth="1"/>
    <col min="2328" max="2329" width="1.44140625" style="10" customWidth="1"/>
    <col min="2330" max="2330" width="12" style="10" customWidth="1"/>
    <col min="2331" max="2331" width="1.44140625" style="10" customWidth="1"/>
    <col min="2332" max="2332" width="11.5546875" style="10"/>
    <col min="2333" max="2333" width="2.21875" style="10" customWidth="1"/>
    <col min="2334" max="2334" width="10.44140625" style="10" customWidth="1"/>
    <col min="2335" max="2335" width="1.44140625" style="10" customWidth="1"/>
    <col min="2336" max="2336" width="11.5546875" style="10"/>
    <col min="2337" max="2337" width="2.21875" style="10" customWidth="1"/>
    <col min="2338" max="2338" width="12" style="10" customWidth="1"/>
    <col min="2339" max="2339" width="1.44140625" style="10" customWidth="1"/>
    <col min="2340" max="2340" width="11.5546875" style="10"/>
    <col min="2341" max="2341" width="2.21875" style="10" customWidth="1"/>
    <col min="2342" max="2342" width="13.77734375" style="10" customWidth="1"/>
    <col min="2343" max="2343" width="2.21875" style="10" customWidth="1"/>
    <col min="2344" max="2344" width="8.44140625" style="10" customWidth="1"/>
    <col min="2345" max="2345" width="3.6640625" style="10" bestFit="1" customWidth="1"/>
    <col min="2346" max="2346" width="7.6640625" style="10" customWidth="1"/>
    <col min="2347" max="2347" width="1.44140625" style="10" customWidth="1"/>
    <col min="2348" max="2348" width="11.5546875" style="10"/>
    <col min="2349" max="2349" width="1.44140625" style="10" customWidth="1"/>
    <col min="2350" max="2350" width="11.5546875" style="10"/>
    <col min="2351" max="2351" width="1.44140625" style="10" customWidth="1"/>
    <col min="2352"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13.109375" style="10" customWidth="1"/>
    <col min="2566" max="2566" width="1.44140625" style="10" customWidth="1"/>
    <col min="2567" max="2567" width="11.5546875" style="10"/>
    <col min="2568" max="2568" width="1.44140625" style="10" customWidth="1"/>
    <col min="2569" max="2569" width="11.5546875" style="10"/>
    <col min="2570" max="2570" width="1.44140625" style="10" customWidth="1"/>
    <col min="2571" max="2571" width="13.109375" style="10" customWidth="1"/>
    <col min="2572" max="2572" width="1.44140625" style="10" customWidth="1"/>
    <col min="2573" max="2573" width="11.5546875" style="10"/>
    <col min="2574" max="2574" width="1.44140625" style="10" customWidth="1"/>
    <col min="2575" max="2575" width="11.5546875" style="10"/>
    <col min="2576" max="2576" width="1.44140625" style="10" customWidth="1"/>
    <col min="2577" max="2577" width="13.109375" style="10" customWidth="1"/>
    <col min="2578" max="2578" width="1.44140625" style="10" customWidth="1"/>
    <col min="2579" max="2579" width="11.5546875" style="10"/>
    <col min="2580" max="2580" width="1.44140625" style="10" customWidth="1"/>
    <col min="2581" max="2581" width="11.5546875" style="10"/>
    <col min="2582" max="2582" width="1.44140625" style="10" customWidth="1"/>
    <col min="2583" max="2583" width="14.6640625" style="10" customWidth="1"/>
    <col min="2584" max="2585" width="1.44140625" style="10" customWidth="1"/>
    <col min="2586" max="2586" width="12" style="10" customWidth="1"/>
    <col min="2587" max="2587" width="1.44140625" style="10" customWidth="1"/>
    <col min="2588" max="2588" width="11.5546875" style="10"/>
    <col min="2589" max="2589" width="2.21875" style="10" customWidth="1"/>
    <col min="2590" max="2590" width="10.44140625" style="10" customWidth="1"/>
    <col min="2591" max="2591" width="1.44140625" style="10" customWidth="1"/>
    <col min="2592" max="2592" width="11.5546875" style="10"/>
    <col min="2593" max="2593" width="2.21875" style="10" customWidth="1"/>
    <col min="2594" max="2594" width="12" style="10" customWidth="1"/>
    <col min="2595" max="2595" width="1.44140625" style="10" customWidth="1"/>
    <col min="2596" max="2596" width="11.5546875" style="10"/>
    <col min="2597" max="2597" width="2.21875" style="10" customWidth="1"/>
    <col min="2598" max="2598" width="13.77734375" style="10" customWidth="1"/>
    <col min="2599" max="2599" width="2.21875" style="10" customWidth="1"/>
    <col min="2600" max="2600" width="8.44140625" style="10" customWidth="1"/>
    <col min="2601" max="2601" width="3.6640625" style="10" bestFit="1" customWidth="1"/>
    <col min="2602" max="2602" width="7.6640625" style="10" customWidth="1"/>
    <col min="2603" max="2603" width="1.44140625" style="10" customWidth="1"/>
    <col min="2604" max="2604" width="11.5546875" style="10"/>
    <col min="2605" max="2605" width="1.44140625" style="10" customWidth="1"/>
    <col min="2606" max="2606" width="11.5546875" style="10"/>
    <col min="2607" max="2607" width="1.44140625" style="10" customWidth="1"/>
    <col min="2608"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13.109375" style="10" customWidth="1"/>
    <col min="2822" max="2822" width="1.44140625" style="10" customWidth="1"/>
    <col min="2823" max="2823" width="11.5546875" style="10"/>
    <col min="2824" max="2824" width="1.44140625" style="10" customWidth="1"/>
    <col min="2825" max="2825" width="11.5546875" style="10"/>
    <col min="2826" max="2826" width="1.44140625" style="10" customWidth="1"/>
    <col min="2827" max="2827" width="13.109375" style="10" customWidth="1"/>
    <col min="2828" max="2828" width="1.44140625" style="10" customWidth="1"/>
    <col min="2829" max="2829" width="11.5546875" style="10"/>
    <col min="2830" max="2830" width="1.44140625" style="10" customWidth="1"/>
    <col min="2831" max="2831" width="11.5546875" style="10"/>
    <col min="2832" max="2832" width="1.44140625" style="10" customWidth="1"/>
    <col min="2833" max="2833" width="13.109375" style="10" customWidth="1"/>
    <col min="2834" max="2834" width="1.44140625" style="10" customWidth="1"/>
    <col min="2835" max="2835" width="11.5546875" style="10"/>
    <col min="2836" max="2836" width="1.44140625" style="10" customWidth="1"/>
    <col min="2837" max="2837" width="11.5546875" style="10"/>
    <col min="2838" max="2838" width="1.44140625" style="10" customWidth="1"/>
    <col min="2839" max="2839" width="14.6640625" style="10" customWidth="1"/>
    <col min="2840" max="2841" width="1.44140625" style="10" customWidth="1"/>
    <col min="2842" max="2842" width="12" style="10" customWidth="1"/>
    <col min="2843" max="2843" width="1.44140625" style="10" customWidth="1"/>
    <col min="2844" max="2844" width="11.5546875" style="10"/>
    <col min="2845" max="2845" width="2.21875" style="10" customWidth="1"/>
    <col min="2846" max="2846" width="10.44140625" style="10" customWidth="1"/>
    <col min="2847" max="2847" width="1.44140625" style="10" customWidth="1"/>
    <col min="2848" max="2848" width="11.5546875" style="10"/>
    <col min="2849" max="2849" width="2.21875" style="10" customWidth="1"/>
    <col min="2850" max="2850" width="12" style="10" customWidth="1"/>
    <col min="2851" max="2851" width="1.44140625" style="10" customWidth="1"/>
    <col min="2852" max="2852" width="11.5546875" style="10"/>
    <col min="2853" max="2853" width="2.21875" style="10" customWidth="1"/>
    <col min="2854" max="2854" width="13.77734375" style="10" customWidth="1"/>
    <col min="2855" max="2855" width="2.21875" style="10" customWidth="1"/>
    <col min="2856" max="2856" width="8.44140625" style="10" customWidth="1"/>
    <col min="2857" max="2857" width="3.6640625" style="10" bestFit="1" customWidth="1"/>
    <col min="2858" max="2858" width="7.6640625" style="10" customWidth="1"/>
    <col min="2859" max="2859" width="1.44140625" style="10" customWidth="1"/>
    <col min="2860" max="2860" width="11.5546875" style="10"/>
    <col min="2861" max="2861" width="1.44140625" style="10" customWidth="1"/>
    <col min="2862" max="2862" width="11.5546875" style="10"/>
    <col min="2863" max="2863" width="1.44140625" style="10" customWidth="1"/>
    <col min="2864"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13.109375" style="10" customWidth="1"/>
    <col min="3078" max="3078" width="1.44140625" style="10" customWidth="1"/>
    <col min="3079" max="3079" width="11.5546875" style="10"/>
    <col min="3080" max="3080" width="1.44140625" style="10" customWidth="1"/>
    <col min="3081" max="3081" width="11.5546875" style="10"/>
    <col min="3082" max="3082" width="1.44140625" style="10" customWidth="1"/>
    <col min="3083" max="3083" width="13.109375" style="10" customWidth="1"/>
    <col min="3084" max="3084" width="1.44140625" style="10" customWidth="1"/>
    <col min="3085" max="3085" width="11.5546875" style="10"/>
    <col min="3086" max="3086" width="1.44140625" style="10" customWidth="1"/>
    <col min="3087" max="3087" width="11.5546875" style="10"/>
    <col min="3088" max="3088" width="1.44140625" style="10" customWidth="1"/>
    <col min="3089" max="3089" width="13.109375" style="10" customWidth="1"/>
    <col min="3090" max="3090" width="1.44140625" style="10" customWidth="1"/>
    <col min="3091" max="3091" width="11.5546875" style="10"/>
    <col min="3092" max="3092" width="1.44140625" style="10" customWidth="1"/>
    <col min="3093" max="3093" width="11.5546875" style="10"/>
    <col min="3094" max="3094" width="1.44140625" style="10" customWidth="1"/>
    <col min="3095" max="3095" width="14.6640625" style="10" customWidth="1"/>
    <col min="3096" max="3097" width="1.44140625" style="10" customWidth="1"/>
    <col min="3098" max="3098" width="12" style="10" customWidth="1"/>
    <col min="3099" max="3099" width="1.44140625" style="10" customWidth="1"/>
    <col min="3100" max="3100" width="11.5546875" style="10"/>
    <col min="3101" max="3101" width="2.21875" style="10" customWidth="1"/>
    <col min="3102" max="3102" width="10.44140625" style="10" customWidth="1"/>
    <col min="3103" max="3103" width="1.44140625" style="10" customWidth="1"/>
    <col min="3104" max="3104" width="11.5546875" style="10"/>
    <col min="3105" max="3105" width="2.21875" style="10" customWidth="1"/>
    <col min="3106" max="3106" width="12" style="10" customWidth="1"/>
    <col min="3107" max="3107" width="1.44140625" style="10" customWidth="1"/>
    <col min="3108" max="3108" width="11.5546875" style="10"/>
    <col min="3109" max="3109" width="2.21875" style="10" customWidth="1"/>
    <col min="3110" max="3110" width="13.77734375" style="10" customWidth="1"/>
    <col min="3111" max="3111" width="2.21875" style="10" customWidth="1"/>
    <col min="3112" max="3112" width="8.44140625" style="10" customWidth="1"/>
    <col min="3113" max="3113" width="3.6640625" style="10" bestFit="1" customWidth="1"/>
    <col min="3114" max="3114" width="7.6640625" style="10" customWidth="1"/>
    <col min="3115" max="3115" width="1.44140625" style="10" customWidth="1"/>
    <col min="3116" max="3116" width="11.5546875" style="10"/>
    <col min="3117" max="3117" width="1.44140625" style="10" customWidth="1"/>
    <col min="3118" max="3118" width="11.5546875" style="10"/>
    <col min="3119" max="3119" width="1.44140625" style="10" customWidth="1"/>
    <col min="3120"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13.109375" style="10" customWidth="1"/>
    <col min="3334" max="3334" width="1.44140625" style="10" customWidth="1"/>
    <col min="3335" max="3335" width="11.5546875" style="10"/>
    <col min="3336" max="3336" width="1.44140625" style="10" customWidth="1"/>
    <col min="3337" max="3337" width="11.5546875" style="10"/>
    <col min="3338" max="3338" width="1.44140625" style="10" customWidth="1"/>
    <col min="3339" max="3339" width="13.109375" style="10" customWidth="1"/>
    <col min="3340" max="3340" width="1.44140625" style="10" customWidth="1"/>
    <col min="3341" max="3341" width="11.5546875" style="10"/>
    <col min="3342" max="3342" width="1.44140625" style="10" customWidth="1"/>
    <col min="3343" max="3343" width="11.5546875" style="10"/>
    <col min="3344" max="3344" width="1.44140625" style="10" customWidth="1"/>
    <col min="3345" max="3345" width="13.109375" style="10" customWidth="1"/>
    <col min="3346" max="3346" width="1.44140625" style="10" customWidth="1"/>
    <col min="3347" max="3347" width="11.5546875" style="10"/>
    <col min="3348" max="3348" width="1.44140625" style="10" customWidth="1"/>
    <col min="3349" max="3349" width="11.5546875" style="10"/>
    <col min="3350" max="3350" width="1.44140625" style="10" customWidth="1"/>
    <col min="3351" max="3351" width="14.6640625" style="10" customWidth="1"/>
    <col min="3352" max="3353" width="1.44140625" style="10" customWidth="1"/>
    <col min="3354" max="3354" width="12" style="10" customWidth="1"/>
    <col min="3355" max="3355" width="1.44140625" style="10" customWidth="1"/>
    <col min="3356" max="3356" width="11.5546875" style="10"/>
    <col min="3357" max="3357" width="2.21875" style="10" customWidth="1"/>
    <col min="3358" max="3358" width="10.44140625" style="10" customWidth="1"/>
    <col min="3359" max="3359" width="1.44140625" style="10" customWidth="1"/>
    <col min="3360" max="3360" width="11.5546875" style="10"/>
    <col min="3361" max="3361" width="2.21875" style="10" customWidth="1"/>
    <col min="3362" max="3362" width="12" style="10" customWidth="1"/>
    <col min="3363" max="3363" width="1.44140625" style="10" customWidth="1"/>
    <col min="3364" max="3364" width="11.5546875" style="10"/>
    <col min="3365" max="3365" width="2.21875" style="10" customWidth="1"/>
    <col min="3366" max="3366" width="13.77734375" style="10" customWidth="1"/>
    <col min="3367" max="3367" width="2.21875" style="10" customWidth="1"/>
    <col min="3368" max="3368" width="8.44140625" style="10" customWidth="1"/>
    <col min="3369" max="3369" width="3.6640625" style="10" bestFit="1" customWidth="1"/>
    <col min="3370" max="3370" width="7.6640625" style="10" customWidth="1"/>
    <col min="3371" max="3371" width="1.44140625" style="10" customWidth="1"/>
    <col min="3372" max="3372" width="11.5546875" style="10"/>
    <col min="3373" max="3373" width="1.44140625" style="10" customWidth="1"/>
    <col min="3374" max="3374" width="11.5546875" style="10"/>
    <col min="3375" max="3375" width="1.44140625" style="10" customWidth="1"/>
    <col min="3376"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13.109375" style="10" customWidth="1"/>
    <col min="3590" max="3590" width="1.44140625" style="10" customWidth="1"/>
    <col min="3591" max="3591" width="11.5546875" style="10"/>
    <col min="3592" max="3592" width="1.44140625" style="10" customWidth="1"/>
    <col min="3593" max="3593" width="11.5546875" style="10"/>
    <col min="3594" max="3594" width="1.44140625" style="10" customWidth="1"/>
    <col min="3595" max="3595" width="13.109375" style="10" customWidth="1"/>
    <col min="3596" max="3596" width="1.44140625" style="10" customWidth="1"/>
    <col min="3597" max="3597" width="11.5546875" style="10"/>
    <col min="3598" max="3598" width="1.44140625" style="10" customWidth="1"/>
    <col min="3599" max="3599" width="11.5546875" style="10"/>
    <col min="3600" max="3600" width="1.44140625" style="10" customWidth="1"/>
    <col min="3601" max="3601" width="13.109375" style="10" customWidth="1"/>
    <col min="3602" max="3602" width="1.44140625" style="10" customWidth="1"/>
    <col min="3603" max="3603" width="11.5546875" style="10"/>
    <col min="3604" max="3604" width="1.44140625" style="10" customWidth="1"/>
    <col min="3605" max="3605" width="11.5546875" style="10"/>
    <col min="3606" max="3606" width="1.44140625" style="10" customWidth="1"/>
    <col min="3607" max="3607" width="14.6640625" style="10" customWidth="1"/>
    <col min="3608" max="3609" width="1.44140625" style="10" customWidth="1"/>
    <col min="3610" max="3610" width="12" style="10" customWidth="1"/>
    <col min="3611" max="3611" width="1.44140625" style="10" customWidth="1"/>
    <col min="3612" max="3612" width="11.5546875" style="10"/>
    <col min="3613" max="3613" width="2.21875" style="10" customWidth="1"/>
    <col min="3614" max="3614" width="10.44140625" style="10" customWidth="1"/>
    <col min="3615" max="3615" width="1.44140625" style="10" customWidth="1"/>
    <col min="3616" max="3616" width="11.5546875" style="10"/>
    <col min="3617" max="3617" width="2.21875" style="10" customWidth="1"/>
    <col min="3618" max="3618" width="12" style="10" customWidth="1"/>
    <col min="3619" max="3619" width="1.44140625" style="10" customWidth="1"/>
    <col min="3620" max="3620" width="11.5546875" style="10"/>
    <col min="3621" max="3621" width="2.21875" style="10" customWidth="1"/>
    <col min="3622" max="3622" width="13.77734375" style="10" customWidth="1"/>
    <col min="3623" max="3623" width="2.21875" style="10" customWidth="1"/>
    <col min="3624" max="3624" width="8.44140625" style="10" customWidth="1"/>
    <col min="3625" max="3625" width="3.6640625" style="10" bestFit="1" customWidth="1"/>
    <col min="3626" max="3626" width="7.6640625" style="10" customWidth="1"/>
    <col min="3627" max="3627" width="1.44140625" style="10" customWidth="1"/>
    <col min="3628" max="3628" width="11.5546875" style="10"/>
    <col min="3629" max="3629" width="1.44140625" style="10" customWidth="1"/>
    <col min="3630" max="3630" width="11.5546875" style="10"/>
    <col min="3631" max="3631" width="1.44140625" style="10" customWidth="1"/>
    <col min="3632"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13.109375" style="10" customWidth="1"/>
    <col min="3846" max="3846" width="1.44140625" style="10" customWidth="1"/>
    <col min="3847" max="3847" width="11.5546875" style="10"/>
    <col min="3848" max="3848" width="1.44140625" style="10" customWidth="1"/>
    <col min="3849" max="3849" width="11.5546875" style="10"/>
    <col min="3850" max="3850" width="1.44140625" style="10" customWidth="1"/>
    <col min="3851" max="3851" width="13.109375" style="10" customWidth="1"/>
    <col min="3852" max="3852" width="1.44140625" style="10" customWidth="1"/>
    <col min="3853" max="3853" width="11.5546875" style="10"/>
    <col min="3854" max="3854" width="1.44140625" style="10" customWidth="1"/>
    <col min="3855" max="3855" width="11.5546875" style="10"/>
    <col min="3856" max="3856" width="1.44140625" style="10" customWidth="1"/>
    <col min="3857" max="3857" width="13.109375" style="10" customWidth="1"/>
    <col min="3858" max="3858" width="1.44140625" style="10" customWidth="1"/>
    <col min="3859" max="3859" width="11.5546875" style="10"/>
    <col min="3860" max="3860" width="1.44140625" style="10" customWidth="1"/>
    <col min="3861" max="3861" width="11.5546875" style="10"/>
    <col min="3862" max="3862" width="1.44140625" style="10" customWidth="1"/>
    <col min="3863" max="3863" width="14.6640625" style="10" customWidth="1"/>
    <col min="3864" max="3865" width="1.44140625" style="10" customWidth="1"/>
    <col min="3866" max="3866" width="12" style="10" customWidth="1"/>
    <col min="3867" max="3867" width="1.44140625" style="10" customWidth="1"/>
    <col min="3868" max="3868" width="11.5546875" style="10"/>
    <col min="3869" max="3869" width="2.21875" style="10" customWidth="1"/>
    <col min="3870" max="3870" width="10.44140625" style="10" customWidth="1"/>
    <col min="3871" max="3871" width="1.44140625" style="10" customWidth="1"/>
    <col min="3872" max="3872" width="11.5546875" style="10"/>
    <col min="3873" max="3873" width="2.21875" style="10" customWidth="1"/>
    <col min="3874" max="3874" width="12" style="10" customWidth="1"/>
    <col min="3875" max="3875" width="1.44140625" style="10" customWidth="1"/>
    <col min="3876" max="3876" width="11.5546875" style="10"/>
    <col min="3877" max="3877" width="2.21875" style="10" customWidth="1"/>
    <col min="3878" max="3878" width="13.77734375" style="10" customWidth="1"/>
    <col min="3879" max="3879" width="2.21875" style="10" customWidth="1"/>
    <col min="3880" max="3880" width="8.44140625" style="10" customWidth="1"/>
    <col min="3881" max="3881" width="3.6640625" style="10" bestFit="1" customWidth="1"/>
    <col min="3882" max="3882" width="7.6640625" style="10" customWidth="1"/>
    <col min="3883" max="3883" width="1.44140625" style="10" customWidth="1"/>
    <col min="3884" max="3884" width="11.5546875" style="10"/>
    <col min="3885" max="3885" width="1.44140625" style="10" customWidth="1"/>
    <col min="3886" max="3886" width="11.5546875" style="10"/>
    <col min="3887" max="3887" width="1.44140625" style="10" customWidth="1"/>
    <col min="3888"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13.109375" style="10" customWidth="1"/>
    <col min="4102" max="4102" width="1.44140625" style="10" customWidth="1"/>
    <col min="4103" max="4103" width="11.5546875" style="10"/>
    <col min="4104" max="4104" width="1.44140625" style="10" customWidth="1"/>
    <col min="4105" max="4105" width="11.5546875" style="10"/>
    <col min="4106" max="4106" width="1.44140625" style="10" customWidth="1"/>
    <col min="4107" max="4107" width="13.109375" style="10" customWidth="1"/>
    <col min="4108" max="4108" width="1.44140625" style="10" customWidth="1"/>
    <col min="4109" max="4109" width="11.5546875" style="10"/>
    <col min="4110" max="4110" width="1.44140625" style="10" customWidth="1"/>
    <col min="4111" max="4111" width="11.5546875" style="10"/>
    <col min="4112" max="4112" width="1.44140625" style="10" customWidth="1"/>
    <col min="4113" max="4113" width="13.109375" style="10" customWidth="1"/>
    <col min="4114" max="4114" width="1.44140625" style="10" customWidth="1"/>
    <col min="4115" max="4115" width="11.5546875" style="10"/>
    <col min="4116" max="4116" width="1.44140625" style="10" customWidth="1"/>
    <col min="4117" max="4117" width="11.5546875" style="10"/>
    <col min="4118" max="4118" width="1.44140625" style="10" customWidth="1"/>
    <col min="4119" max="4119" width="14.6640625" style="10" customWidth="1"/>
    <col min="4120" max="4121" width="1.44140625" style="10" customWidth="1"/>
    <col min="4122" max="4122" width="12" style="10" customWidth="1"/>
    <col min="4123" max="4123" width="1.44140625" style="10" customWidth="1"/>
    <col min="4124" max="4124" width="11.5546875" style="10"/>
    <col min="4125" max="4125" width="2.21875" style="10" customWidth="1"/>
    <col min="4126" max="4126" width="10.44140625" style="10" customWidth="1"/>
    <col min="4127" max="4127" width="1.44140625" style="10" customWidth="1"/>
    <col min="4128" max="4128" width="11.5546875" style="10"/>
    <col min="4129" max="4129" width="2.21875" style="10" customWidth="1"/>
    <col min="4130" max="4130" width="12" style="10" customWidth="1"/>
    <col min="4131" max="4131" width="1.44140625" style="10" customWidth="1"/>
    <col min="4132" max="4132" width="11.5546875" style="10"/>
    <col min="4133" max="4133" width="2.21875" style="10" customWidth="1"/>
    <col min="4134" max="4134" width="13.77734375" style="10" customWidth="1"/>
    <col min="4135" max="4135" width="2.21875" style="10" customWidth="1"/>
    <col min="4136" max="4136" width="8.44140625" style="10" customWidth="1"/>
    <col min="4137" max="4137" width="3.6640625" style="10" bestFit="1" customWidth="1"/>
    <col min="4138" max="4138" width="7.6640625" style="10" customWidth="1"/>
    <col min="4139" max="4139" width="1.44140625" style="10" customWidth="1"/>
    <col min="4140" max="4140" width="11.5546875" style="10"/>
    <col min="4141" max="4141" width="1.44140625" style="10" customWidth="1"/>
    <col min="4142" max="4142" width="11.5546875" style="10"/>
    <col min="4143" max="4143" width="1.44140625" style="10" customWidth="1"/>
    <col min="4144"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13.109375" style="10" customWidth="1"/>
    <col min="4358" max="4358" width="1.44140625" style="10" customWidth="1"/>
    <col min="4359" max="4359" width="11.5546875" style="10"/>
    <col min="4360" max="4360" width="1.44140625" style="10" customWidth="1"/>
    <col min="4361" max="4361" width="11.5546875" style="10"/>
    <col min="4362" max="4362" width="1.44140625" style="10" customWidth="1"/>
    <col min="4363" max="4363" width="13.109375" style="10" customWidth="1"/>
    <col min="4364" max="4364" width="1.44140625" style="10" customWidth="1"/>
    <col min="4365" max="4365" width="11.5546875" style="10"/>
    <col min="4366" max="4366" width="1.44140625" style="10" customWidth="1"/>
    <col min="4367" max="4367" width="11.5546875" style="10"/>
    <col min="4368" max="4368" width="1.44140625" style="10" customWidth="1"/>
    <col min="4369" max="4369" width="13.109375" style="10" customWidth="1"/>
    <col min="4370" max="4370" width="1.44140625" style="10" customWidth="1"/>
    <col min="4371" max="4371" width="11.5546875" style="10"/>
    <col min="4372" max="4372" width="1.44140625" style="10" customWidth="1"/>
    <col min="4373" max="4373" width="11.5546875" style="10"/>
    <col min="4374" max="4374" width="1.44140625" style="10" customWidth="1"/>
    <col min="4375" max="4375" width="14.6640625" style="10" customWidth="1"/>
    <col min="4376" max="4377" width="1.44140625" style="10" customWidth="1"/>
    <col min="4378" max="4378" width="12" style="10" customWidth="1"/>
    <col min="4379" max="4379" width="1.44140625" style="10" customWidth="1"/>
    <col min="4380" max="4380" width="11.5546875" style="10"/>
    <col min="4381" max="4381" width="2.21875" style="10" customWidth="1"/>
    <col min="4382" max="4382" width="10.44140625" style="10" customWidth="1"/>
    <col min="4383" max="4383" width="1.44140625" style="10" customWidth="1"/>
    <col min="4384" max="4384" width="11.5546875" style="10"/>
    <col min="4385" max="4385" width="2.21875" style="10" customWidth="1"/>
    <col min="4386" max="4386" width="12" style="10" customWidth="1"/>
    <col min="4387" max="4387" width="1.44140625" style="10" customWidth="1"/>
    <col min="4388" max="4388" width="11.5546875" style="10"/>
    <col min="4389" max="4389" width="2.21875" style="10" customWidth="1"/>
    <col min="4390" max="4390" width="13.77734375" style="10" customWidth="1"/>
    <col min="4391" max="4391" width="2.21875" style="10" customWidth="1"/>
    <col min="4392" max="4392" width="8.44140625" style="10" customWidth="1"/>
    <col min="4393" max="4393" width="3.6640625" style="10" bestFit="1" customWidth="1"/>
    <col min="4394" max="4394" width="7.6640625" style="10" customWidth="1"/>
    <col min="4395" max="4395" width="1.44140625" style="10" customWidth="1"/>
    <col min="4396" max="4396" width="11.5546875" style="10"/>
    <col min="4397" max="4397" width="1.44140625" style="10" customWidth="1"/>
    <col min="4398" max="4398" width="11.5546875" style="10"/>
    <col min="4399" max="4399" width="1.44140625" style="10" customWidth="1"/>
    <col min="4400"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13.109375" style="10" customWidth="1"/>
    <col min="4614" max="4614" width="1.44140625" style="10" customWidth="1"/>
    <col min="4615" max="4615" width="11.5546875" style="10"/>
    <col min="4616" max="4616" width="1.44140625" style="10" customWidth="1"/>
    <col min="4617" max="4617" width="11.5546875" style="10"/>
    <col min="4618" max="4618" width="1.44140625" style="10" customWidth="1"/>
    <col min="4619" max="4619" width="13.109375" style="10" customWidth="1"/>
    <col min="4620" max="4620" width="1.44140625" style="10" customWidth="1"/>
    <col min="4621" max="4621" width="11.5546875" style="10"/>
    <col min="4622" max="4622" width="1.44140625" style="10" customWidth="1"/>
    <col min="4623" max="4623" width="11.5546875" style="10"/>
    <col min="4624" max="4624" width="1.44140625" style="10" customWidth="1"/>
    <col min="4625" max="4625" width="13.109375" style="10" customWidth="1"/>
    <col min="4626" max="4626" width="1.44140625" style="10" customWidth="1"/>
    <col min="4627" max="4627" width="11.5546875" style="10"/>
    <col min="4628" max="4628" width="1.44140625" style="10" customWidth="1"/>
    <col min="4629" max="4629" width="11.5546875" style="10"/>
    <col min="4630" max="4630" width="1.44140625" style="10" customWidth="1"/>
    <col min="4631" max="4631" width="14.6640625" style="10" customWidth="1"/>
    <col min="4632" max="4633" width="1.44140625" style="10" customWidth="1"/>
    <col min="4634" max="4634" width="12" style="10" customWidth="1"/>
    <col min="4635" max="4635" width="1.44140625" style="10" customWidth="1"/>
    <col min="4636" max="4636" width="11.5546875" style="10"/>
    <col min="4637" max="4637" width="2.21875" style="10" customWidth="1"/>
    <col min="4638" max="4638" width="10.44140625" style="10" customWidth="1"/>
    <col min="4639" max="4639" width="1.44140625" style="10" customWidth="1"/>
    <col min="4640" max="4640" width="11.5546875" style="10"/>
    <col min="4641" max="4641" width="2.21875" style="10" customWidth="1"/>
    <col min="4642" max="4642" width="12" style="10" customWidth="1"/>
    <col min="4643" max="4643" width="1.44140625" style="10" customWidth="1"/>
    <col min="4644" max="4644" width="11.5546875" style="10"/>
    <col min="4645" max="4645" width="2.21875" style="10" customWidth="1"/>
    <col min="4646" max="4646" width="13.77734375" style="10" customWidth="1"/>
    <col min="4647" max="4647" width="2.21875" style="10" customWidth="1"/>
    <col min="4648" max="4648" width="8.44140625" style="10" customWidth="1"/>
    <col min="4649" max="4649" width="3.6640625" style="10" bestFit="1" customWidth="1"/>
    <col min="4650" max="4650" width="7.6640625" style="10" customWidth="1"/>
    <col min="4651" max="4651" width="1.44140625" style="10" customWidth="1"/>
    <col min="4652" max="4652" width="11.5546875" style="10"/>
    <col min="4653" max="4653" width="1.44140625" style="10" customWidth="1"/>
    <col min="4654" max="4654" width="11.5546875" style="10"/>
    <col min="4655" max="4655" width="1.44140625" style="10" customWidth="1"/>
    <col min="4656"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13.109375" style="10" customWidth="1"/>
    <col min="4870" max="4870" width="1.44140625" style="10" customWidth="1"/>
    <col min="4871" max="4871" width="11.5546875" style="10"/>
    <col min="4872" max="4872" width="1.44140625" style="10" customWidth="1"/>
    <col min="4873" max="4873" width="11.5546875" style="10"/>
    <col min="4874" max="4874" width="1.44140625" style="10" customWidth="1"/>
    <col min="4875" max="4875" width="13.109375" style="10" customWidth="1"/>
    <col min="4876" max="4876" width="1.44140625" style="10" customWidth="1"/>
    <col min="4877" max="4877" width="11.5546875" style="10"/>
    <col min="4878" max="4878" width="1.44140625" style="10" customWidth="1"/>
    <col min="4879" max="4879" width="11.5546875" style="10"/>
    <col min="4880" max="4880" width="1.44140625" style="10" customWidth="1"/>
    <col min="4881" max="4881" width="13.109375" style="10" customWidth="1"/>
    <col min="4882" max="4882" width="1.44140625" style="10" customWidth="1"/>
    <col min="4883" max="4883" width="11.5546875" style="10"/>
    <col min="4884" max="4884" width="1.44140625" style="10" customWidth="1"/>
    <col min="4885" max="4885" width="11.5546875" style="10"/>
    <col min="4886" max="4886" width="1.44140625" style="10" customWidth="1"/>
    <col min="4887" max="4887" width="14.6640625" style="10" customWidth="1"/>
    <col min="4888" max="4889" width="1.44140625" style="10" customWidth="1"/>
    <col min="4890" max="4890" width="12" style="10" customWidth="1"/>
    <col min="4891" max="4891" width="1.44140625" style="10" customWidth="1"/>
    <col min="4892" max="4892" width="11.5546875" style="10"/>
    <col min="4893" max="4893" width="2.21875" style="10" customWidth="1"/>
    <col min="4894" max="4894" width="10.44140625" style="10" customWidth="1"/>
    <col min="4895" max="4895" width="1.44140625" style="10" customWidth="1"/>
    <col min="4896" max="4896" width="11.5546875" style="10"/>
    <col min="4897" max="4897" width="2.21875" style="10" customWidth="1"/>
    <col min="4898" max="4898" width="12" style="10" customWidth="1"/>
    <col min="4899" max="4899" width="1.44140625" style="10" customWidth="1"/>
    <col min="4900" max="4900" width="11.5546875" style="10"/>
    <col min="4901" max="4901" width="2.21875" style="10" customWidth="1"/>
    <col min="4902" max="4902" width="13.77734375" style="10" customWidth="1"/>
    <col min="4903" max="4903" width="2.21875" style="10" customWidth="1"/>
    <col min="4904" max="4904" width="8.44140625" style="10" customWidth="1"/>
    <col min="4905" max="4905" width="3.6640625" style="10" bestFit="1" customWidth="1"/>
    <col min="4906" max="4906" width="7.6640625" style="10" customWidth="1"/>
    <col min="4907" max="4907" width="1.44140625" style="10" customWidth="1"/>
    <col min="4908" max="4908" width="11.5546875" style="10"/>
    <col min="4909" max="4909" width="1.44140625" style="10" customWidth="1"/>
    <col min="4910" max="4910" width="11.5546875" style="10"/>
    <col min="4911" max="4911" width="1.44140625" style="10" customWidth="1"/>
    <col min="4912"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13.109375" style="10" customWidth="1"/>
    <col min="5126" max="5126" width="1.44140625" style="10" customWidth="1"/>
    <col min="5127" max="5127" width="11.5546875" style="10"/>
    <col min="5128" max="5128" width="1.44140625" style="10" customWidth="1"/>
    <col min="5129" max="5129" width="11.5546875" style="10"/>
    <col min="5130" max="5130" width="1.44140625" style="10" customWidth="1"/>
    <col min="5131" max="5131" width="13.109375" style="10" customWidth="1"/>
    <col min="5132" max="5132" width="1.44140625" style="10" customWidth="1"/>
    <col min="5133" max="5133" width="11.5546875" style="10"/>
    <col min="5134" max="5134" width="1.44140625" style="10" customWidth="1"/>
    <col min="5135" max="5135" width="11.5546875" style="10"/>
    <col min="5136" max="5136" width="1.44140625" style="10" customWidth="1"/>
    <col min="5137" max="5137" width="13.109375" style="10" customWidth="1"/>
    <col min="5138" max="5138" width="1.44140625" style="10" customWidth="1"/>
    <col min="5139" max="5139" width="11.5546875" style="10"/>
    <col min="5140" max="5140" width="1.44140625" style="10" customWidth="1"/>
    <col min="5141" max="5141" width="11.5546875" style="10"/>
    <col min="5142" max="5142" width="1.44140625" style="10" customWidth="1"/>
    <col min="5143" max="5143" width="14.6640625" style="10" customWidth="1"/>
    <col min="5144" max="5145" width="1.44140625" style="10" customWidth="1"/>
    <col min="5146" max="5146" width="12" style="10" customWidth="1"/>
    <col min="5147" max="5147" width="1.44140625" style="10" customWidth="1"/>
    <col min="5148" max="5148" width="11.5546875" style="10"/>
    <col min="5149" max="5149" width="2.21875" style="10" customWidth="1"/>
    <col min="5150" max="5150" width="10.44140625" style="10" customWidth="1"/>
    <col min="5151" max="5151" width="1.44140625" style="10" customWidth="1"/>
    <col min="5152" max="5152" width="11.5546875" style="10"/>
    <col min="5153" max="5153" width="2.21875" style="10" customWidth="1"/>
    <col min="5154" max="5154" width="12" style="10" customWidth="1"/>
    <col min="5155" max="5155" width="1.44140625" style="10" customWidth="1"/>
    <col min="5156" max="5156" width="11.5546875" style="10"/>
    <col min="5157" max="5157" width="2.21875" style="10" customWidth="1"/>
    <col min="5158" max="5158" width="13.77734375" style="10" customWidth="1"/>
    <col min="5159" max="5159" width="2.21875" style="10" customWidth="1"/>
    <col min="5160" max="5160" width="8.44140625" style="10" customWidth="1"/>
    <col min="5161" max="5161" width="3.6640625" style="10" bestFit="1" customWidth="1"/>
    <col min="5162" max="5162" width="7.6640625" style="10" customWidth="1"/>
    <col min="5163" max="5163" width="1.44140625" style="10" customWidth="1"/>
    <col min="5164" max="5164" width="11.5546875" style="10"/>
    <col min="5165" max="5165" width="1.44140625" style="10" customWidth="1"/>
    <col min="5166" max="5166" width="11.5546875" style="10"/>
    <col min="5167" max="5167" width="1.44140625" style="10" customWidth="1"/>
    <col min="5168"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13.109375" style="10" customWidth="1"/>
    <col min="5382" max="5382" width="1.44140625" style="10" customWidth="1"/>
    <col min="5383" max="5383" width="11.5546875" style="10"/>
    <col min="5384" max="5384" width="1.44140625" style="10" customWidth="1"/>
    <col min="5385" max="5385" width="11.5546875" style="10"/>
    <col min="5386" max="5386" width="1.44140625" style="10" customWidth="1"/>
    <col min="5387" max="5387" width="13.109375" style="10" customWidth="1"/>
    <col min="5388" max="5388" width="1.44140625" style="10" customWidth="1"/>
    <col min="5389" max="5389" width="11.5546875" style="10"/>
    <col min="5390" max="5390" width="1.44140625" style="10" customWidth="1"/>
    <col min="5391" max="5391" width="11.5546875" style="10"/>
    <col min="5392" max="5392" width="1.44140625" style="10" customWidth="1"/>
    <col min="5393" max="5393" width="13.109375" style="10" customWidth="1"/>
    <col min="5394" max="5394" width="1.44140625" style="10" customWidth="1"/>
    <col min="5395" max="5395" width="11.5546875" style="10"/>
    <col min="5396" max="5396" width="1.44140625" style="10" customWidth="1"/>
    <col min="5397" max="5397" width="11.5546875" style="10"/>
    <col min="5398" max="5398" width="1.44140625" style="10" customWidth="1"/>
    <col min="5399" max="5399" width="14.6640625" style="10" customWidth="1"/>
    <col min="5400" max="5401" width="1.44140625" style="10" customWidth="1"/>
    <col min="5402" max="5402" width="12" style="10" customWidth="1"/>
    <col min="5403" max="5403" width="1.44140625" style="10" customWidth="1"/>
    <col min="5404" max="5404" width="11.5546875" style="10"/>
    <col min="5405" max="5405" width="2.21875" style="10" customWidth="1"/>
    <col min="5406" max="5406" width="10.44140625" style="10" customWidth="1"/>
    <col min="5407" max="5407" width="1.44140625" style="10" customWidth="1"/>
    <col min="5408" max="5408" width="11.5546875" style="10"/>
    <col min="5409" max="5409" width="2.21875" style="10" customWidth="1"/>
    <col min="5410" max="5410" width="12" style="10" customWidth="1"/>
    <col min="5411" max="5411" width="1.44140625" style="10" customWidth="1"/>
    <col min="5412" max="5412" width="11.5546875" style="10"/>
    <col min="5413" max="5413" width="2.21875" style="10" customWidth="1"/>
    <col min="5414" max="5414" width="13.77734375" style="10" customWidth="1"/>
    <col min="5415" max="5415" width="2.21875" style="10" customWidth="1"/>
    <col min="5416" max="5416" width="8.44140625" style="10" customWidth="1"/>
    <col min="5417" max="5417" width="3.6640625" style="10" bestFit="1" customWidth="1"/>
    <col min="5418" max="5418" width="7.6640625" style="10" customWidth="1"/>
    <col min="5419" max="5419" width="1.44140625" style="10" customWidth="1"/>
    <col min="5420" max="5420" width="11.5546875" style="10"/>
    <col min="5421" max="5421" width="1.44140625" style="10" customWidth="1"/>
    <col min="5422" max="5422" width="11.5546875" style="10"/>
    <col min="5423" max="5423" width="1.44140625" style="10" customWidth="1"/>
    <col min="5424"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13.109375" style="10" customWidth="1"/>
    <col min="5638" max="5638" width="1.44140625" style="10" customWidth="1"/>
    <col min="5639" max="5639" width="11.5546875" style="10"/>
    <col min="5640" max="5640" width="1.44140625" style="10" customWidth="1"/>
    <col min="5641" max="5641" width="11.5546875" style="10"/>
    <col min="5642" max="5642" width="1.44140625" style="10" customWidth="1"/>
    <col min="5643" max="5643" width="13.109375" style="10" customWidth="1"/>
    <col min="5644" max="5644" width="1.44140625" style="10" customWidth="1"/>
    <col min="5645" max="5645" width="11.5546875" style="10"/>
    <col min="5646" max="5646" width="1.44140625" style="10" customWidth="1"/>
    <col min="5647" max="5647" width="11.5546875" style="10"/>
    <col min="5648" max="5648" width="1.44140625" style="10" customWidth="1"/>
    <col min="5649" max="5649" width="13.109375" style="10" customWidth="1"/>
    <col min="5650" max="5650" width="1.44140625" style="10" customWidth="1"/>
    <col min="5651" max="5651" width="11.5546875" style="10"/>
    <col min="5652" max="5652" width="1.44140625" style="10" customWidth="1"/>
    <col min="5653" max="5653" width="11.5546875" style="10"/>
    <col min="5654" max="5654" width="1.44140625" style="10" customWidth="1"/>
    <col min="5655" max="5655" width="14.6640625" style="10" customWidth="1"/>
    <col min="5656" max="5657" width="1.44140625" style="10" customWidth="1"/>
    <col min="5658" max="5658" width="12" style="10" customWidth="1"/>
    <col min="5659" max="5659" width="1.44140625" style="10" customWidth="1"/>
    <col min="5660" max="5660" width="11.5546875" style="10"/>
    <col min="5661" max="5661" width="2.21875" style="10" customWidth="1"/>
    <col min="5662" max="5662" width="10.44140625" style="10" customWidth="1"/>
    <col min="5663" max="5663" width="1.44140625" style="10" customWidth="1"/>
    <col min="5664" max="5664" width="11.5546875" style="10"/>
    <col min="5665" max="5665" width="2.21875" style="10" customWidth="1"/>
    <col min="5666" max="5666" width="12" style="10" customWidth="1"/>
    <col min="5667" max="5667" width="1.44140625" style="10" customWidth="1"/>
    <col min="5668" max="5668" width="11.5546875" style="10"/>
    <col min="5669" max="5669" width="2.21875" style="10" customWidth="1"/>
    <col min="5670" max="5670" width="13.77734375" style="10" customWidth="1"/>
    <col min="5671" max="5671" width="2.21875" style="10" customWidth="1"/>
    <col min="5672" max="5672" width="8.44140625" style="10" customWidth="1"/>
    <col min="5673" max="5673" width="3.6640625" style="10" bestFit="1" customWidth="1"/>
    <col min="5674" max="5674" width="7.6640625" style="10" customWidth="1"/>
    <col min="5675" max="5675" width="1.44140625" style="10" customWidth="1"/>
    <col min="5676" max="5676" width="11.5546875" style="10"/>
    <col min="5677" max="5677" width="1.44140625" style="10" customWidth="1"/>
    <col min="5678" max="5678" width="11.5546875" style="10"/>
    <col min="5679" max="5679" width="1.44140625" style="10" customWidth="1"/>
    <col min="5680"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13.109375" style="10" customWidth="1"/>
    <col min="5894" max="5894" width="1.44140625" style="10" customWidth="1"/>
    <col min="5895" max="5895" width="11.5546875" style="10"/>
    <col min="5896" max="5896" width="1.44140625" style="10" customWidth="1"/>
    <col min="5897" max="5897" width="11.5546875" style="10"/>
    <col min="5898" max="5898" width="1.44140625" style="10" customWidth="1"/>
    <col min="5899" max="5899" width="13.109375" style="10" customWidth="1"/>
    <col min="5900" max="5900" width="1.44140625" style="10" customWidth="1"/>
    <col min="5901" max="5901" width="11.5546875" style="10"/>
    <col min="5902" max="5902" width="1.44140625" style="10" customWidth="1"/>
    <col min="5903" max="5903" width="11.5546875" style="10"/>
    <col min="5904" max="5904" width="1.44140625" style="10" customWidth="1"/>
    <col min="5905" max="5905" width="13.109375" style="10" customWidth="1"/>
    <col min="5906" max="5906" width="1.44140625" style="10" customWidth="1"/>
    <col min="5907" max="5907" width="11.5546875" style="10"/>
    <col min="5908" max="5908" width="1.44140625" style="10" customWidth="1"/>
    <col min="5909" max="5909" width="11.5546875" style="10"/>
    <col min="5910" max="5910" width="1.44140625" style="10" customWidth="1"/>
    <col min="5911" max="5911" width="14.6640625" style="10" customWidth="1"/>
    <col min="5912" max="5913" width="1.44140625" style="10" customWidth="1"/>
    <col min="5914" max="5914" width="12" style="10" customWidth="1"/>
    <col min="5915" max="5915" width="1.44140625" style="10" customWidth="1"/>
    <col min="5916" max="5916" width="11.5546875" style="10"/>
    <col min="5917" max="5917" width="2.21875" style="10" customWidth="1"/>
    <col min="5918" max="5918" width="10.44140625" style="10" customWidth="1"/>
    <col min="5919" max="5919" width="1.44140625" style="10" customWidth="1"/>
    <col min="5920" max="5920" width="11.5546875" style="10"/>
    <col min="5921" max="5921" width="2.21875" style="10" customWidth="1"/>
    <col min="5922" max="5922" width="12" style="10" customWidth="1"/>
    <col min="5923" max="5923" width="1.44140625" style="10" customWidth="1"/>
    <col min="5924" max="5924" width="11.5546875" style="10"/>
    <col min="5925" max="5925" width="2.21875" style="10" customWidth="1"/>
    <col min="5926" max="5926" width="13.77734375" style="10" customWidth="1"/>
    <col min="5927" max="5927" width="2.21875" style="10" customWidth="1"/>
    <col min="5928" max="5928" width="8.44140625" style="10" customWidth="1"/>
    <col min="5929" max="5929" width="3.6640625" style="10" bestFit="1" customWidth="1"/>
    <col min="5930" max="5930" width="7.6640625" style="10" customWidth="1"/>
    <col min="5931" max="5931" width="1.44140625" style="10" customWidth="1"/>
    <col min="5932" max="5932" width="11.5546875" style="10"/>
    <col min="5933" max="5933" width="1.44140625" style="10" customWidth="1"/>
    <col min="5934" max="5934" width="11.5546875" style="10"/>
    <col min="5935" max="5935" width="1.44140625" style="10" customWidth="1"/>
    <col min="5936"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13.109375" style="10" customWidth="1"/>
    <col min="6150" max="6150" width="1.44140625" style="10" customWidth="1"/>
    <col min="6151" max="6151" width="11.5546875" style="10"/>
    <col min="6152" max="6152" width="1.44140625" style="10" customWidth="1"/>
    <col min="6153" max="6153" width="11.5546875" style="10"/>
    <col min="6154" max="6154" width="1.44140625" style="10" customWidth="1"/>
    <col min="6155" max="6155" width="13.109375" style="10" customWidth="1"/>
    <col min="6156" max="6156" width="1.44140625" style="10" customWidth="1"/>
    <col min="6157" max="6157" width="11.5546875" style="10"/>
    <col min="6158" max="6158" width="1.44140625" style="10" customWidth="1"/>
    <col min="6159" max="6159" width="11.5546875" style="10"/>
    <col min="6160" max="6160" width="1.44140625" style="10" customWidth="1"/>
    <col min="6161" max="6161" width="13.109375" style="10" customWidth="1"/>
    <col min="6162" max="6162" width="1.44140625" style="10" customWidth="1"/>
    <col min="6163" max="6163" width="11.5546875" style="10"/>
    <col min="6164" max="6164" width="1.44140625" style="10" customWidth="1"/>
    <col min="6165" max="6165" width="11.5546875" style="10"/>
    <col min="6166" max="6166" width="1.44140625" style="10" customWidth="1"/>
    <col min="6167" max="6167" width="14.6640625" style="10" customWidth="1"/>
    <col min="6168" max="6169" width="1.44140625" style="10" customWidth="1"/>
    <col min="6170" max="6170" width="12" style="10" customWidth="1"/>
    <col min="6171" max="6171" width="1.44140625" style="10" customWidth="1"/>
    <col min="6172" max="6172" width="11.5546875" style="10"/>
    <col min="6173" max="6173" width="2.21875" style="10" customWidth="1"/>
    <col min="6174" max="6174" width="10.44140625" style="10" customWidth="1"/>
    <col min="6175" max="6175" width="1.44140625" style="10" customWidth="1"/>
    <col min="6176" max="6176" width="11.5546875" style="10"/>
    <col min="6177" max="6177" width="2.21875" style="10" customWidth="1"/>
    <col min="6178" max="6178" width="12" style="10" customWidth="1"/>
    <col min="6179" max="6179" width="1.44140625" style="10" customWidth="1"/>
    <col min="6180" max="6180" width="11.5546875" style="10"/>
    <col min="6181" max="6181" width="2.21875" style="10" customWidth="1"/>
    <col min="6182" max="6182" width="13.77734375" style="10" customWidth="1"/>
    <col min="6183" max="6183" width="2.21875" style="10" customWidth="1"/>
    <col min="6184" max="6184" width="8.44140625" style="10" customWidth="1"/>
    <col min="6185" max="6185" width="3.6640625" style="10" bestFit="1" customWidth="1"/>
    <col min="6186" max="6186" width="7.6640625" style="10" customWidth="1"/>
    <col min="6187" max="6187" width="1.44140625" style="10" customWidth="1"/>
    <col min="6188" max="6188" width="11.5546875" style="10"/>
    <col min="6189" max="6189" width="1.44140625" style="10" customWidth="1"/>
    <col min="6190" max="6190" width="11.5546875" style="10"/>
    <col min="6191" max="6191" width="1.44140625" style="10" customWidth="1"/>
    <col min="6192"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13.109375" style="10" customWidth="1"/>
    <col min="6406" max="6406" width="1.44140625" style="10" customWidth="1"/>
    <col min="6407" max="6407" width="11.5546875" style="10"/>
    <col min="6408" max="6408" width="1.44140625" style="10" customWidth="1"/>
    <col min="6409" max="6409" width="11.5546875" style="10"/>
    <col min="6410" max="6410" width="1.44140625" style="10" customWidth="1"/>
    <col min="6411" max="6411" width="13.109375" style="10" customWidth="1"/>
    <col min="6412" max="6412" width="1.44140625" style="10" customWidth="1"/>
    <col min="6413" max="6413" width="11.5546875" style="10"/>
    <col min="6414" max="6414" width="1.44140625" style="10" customWidth="1"/>
    <col min="6415" max="6415" width="11.5546875" style="10"/>
    <col min="6416" max="6416" width="1.44140625" style="10" customWidth="1"/>
    <col min="6417" max="6417" width="13.109375" style="10" customWidth="1"/>
    <col min="6418" max="6418" width="1.44140625" style="10" customWidth="1"/>
    <col min="6419" max="6419" width="11.5546875" style="10"/>
    <col min="6420" max="6420" width="1.44140625" style="10" customWidth="1"/>
    <col min="6421" max="6421" width="11.5546875" style="10"/>
    <col min="6422" max="6422" width="1.44140625" style="10" customWidth="1"/>
    <col min="6423" max="6423" width="14.6640625" style="10" customWidth="1"/>
    <col min="6424" max="6425" width="1.44140625" style="10" customWidth="1"/>
    <col min="6426" max="6426" width="12" style="10" customWidth="1"/>
    <col min="6427" max="6427" width="1.44140625" style="10" customWidth="1"/>
    <col min="6428" max="6428" width="11.5546875" style="10"/>
    <col min="6429" max="6429" width="2.21875" style="10" customWidth="1"/>
    <col min="6430" max="6430" width="10.44140625" style="10" customWidth="1"/>
    <col min="6431" max="6431" width="1.44140625" style="10" customWidth="1"/>
    <col min="6432" max="6432" width="11.5546875" style="10"/>
    <col min="6433" max="6433" width="2.21875" style="10" customWidth="1"/>
    <col min="6434" max="6434" width="12" style="10" customWidth="1"/>
    <col min="6435" max="6435" width="1.44140625" style="10" customWidth="1"/>
    <col min="6436" max="6436" width="11.5546875" style="10"/>
    <col min="6437" max="6437" width="2.21875" style="10" customWidth="1"/>
    <col min="6438" max="6438" width="13.77734375" style="10" customWidth="1"/>
    <col min="6439" max="6439" width="2.21875" style="10" customWidth="1"/>
    <col min="6440" max="6440" width="8.44140625" style="10" customWidth="1"/>
    <col min="6441" max="6441" width="3.6640625" style="10" bestFit="1" customWidth="1"/>
    <col min="6442" max="6442" width="7.6640625" style="10" customWidth="1"/>
    <col min="6443" max="6443" width="1.44140625" style="10" customWidth="1"/>
    <col min="6444" max="6444" width="11.5546875" style="10"/>
    <col min="6445" max="6445" width="1.44140625" style="10" customWidth="1"/>
    <col min="6446" max="6446" width="11.5546875" style="10"/>
    <col min="6447" max="6447" width="1.44140625" style="10" customWidth="1"/>
    <col min="6448"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13.109375" style="10" customWidth="1"/>
    <col min="6662" max="6662" width="1.44140625" style="10" customWidth="1"/>
    <col min="6663" max="6663" width="11.5546875" style="10"/>
    <col min="6664" max="6664" width="1.44140625" style="10" customWidth="1"/>
    <col min="6665" max="6665" width="11.5546875" style="10"/>
    <col min="6666" max="6666" width="1.44140625" style="10" customWidth="1"/>
    <col min="6667" max="6667" width="13.109375" style="10" customWidth="1"/>
    <col min="6668" max="6668" width="1.44140625" style="10" customWidth="1"/>
    <col min="6669" max="6669" width="11.5546875" style="10"/>
    <col min="6670" max="6670" width="1.44140625" style="10" customWidth="1"/>
    <col min="6671" max="6671" width="11.5546875" style="10"/>
    <col min="6672" max="6672" width="1.44140625" style="10" customWidth="1"/>
    <col min="6673" max="6673" width="13.109375" style="10" customWidth="1"/>
    <col min="6674" max="6674" width="1.44140625" style="10" customWidth="1"/>
    <col min="6675" max="6675" width="11.5546875" style="10"/>
    <col min="6676" max="6676" width="1.44140625" style="10" customWidth="1"/>
    <col min="6677" max="6677" width="11.5546875" style="10"/>
    <col min="6678" max="6678" width="1.44140625" style="10" customWidth="1"/>
    <col min="6679" max="6679" width="14.6640625" style="10" customWidth="1"/>
    <col min="6680" max="6681" width="1.44140625" style="10" customWidth="1"/>
    <col min="6682" max="6682" width="12" style="10" customWidth="1"/>
    <col min="6683" max="6683" width="1.44140625" style="10" customWidth="1"/>
    <col min="6684" max="6684" width="11.5546875" style="10"/>
    <col min="6685" max="6685" width="2.21875" style="10" customWidth="1"/>
    <col min="6686" max="6686" width="10.44140625" style="10" customWidth="1"/>
    <col min="6687" max="6687" width="1.44140625" style="10" customWidth="1"/>
    <col min="6688" max="6688" width="11.5546875" style="10"/>
    <col min="6689" max="6689" width="2.21875" style="10" customWidth="1"/>
    <col min="6690" max="6690" width="12" style="10" customWidth="1"/>
    <col min="6691" max="6691" width="1.44140625" style="10" customWidth="1"/>
    <col min="6692" max="6692" width="11.5546875" style="10"/>
    <col min="6693" max="6693" width="2.21875" style="10" customWidth="1"/>
    <col min="6694" max="6694" width="13.77734375" style="10" customWidth="1"/>
    <col min="6695" max="6695" width="2.21875" style="10" customWidth="1"/>
    <col min="6696" max="6696" width="8.44140625" style="10" customWidth="1"/>
    <col min="6697" max="6697" width="3.6640625" style="10" bestFit="1" customWidth="1"/>
    <col min="6698" max="6698" width="7.6640625" style="10" customWidth="1"/>
    <col min="6699" max="6699" width="1.44140625" style="10" customWidth="1"/>
    <col min="6700" max="6700" width="11.5546875" style="10"/>
    <col min="6701" max="6701" width="1.44140625" style="10" customWidth="1"/>
    <col min="6702" max="6702" width="11.5546875" style="10"/>
    <col min="6703" max="6703" width="1.44140625" style="10" customWidth="1"/>
    <col min="6704"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13.109375" style="10" customWidth="1"/>
    <col min="6918" max="6918" width="1.44140625" style="10" customWidth="1"/>
    <col min="6919" max="6919" width="11.5546875" style="10"/>
    <col min="6920" max="6920" width="1.44140625" style="10" customWidth="1"/>
    <col min="6921" max="6921" width="11.5546875" style="10"/>
    <col min="6922" max="6922" width="1.44140625" style="10" customWidth="1"/>
    <col min="6923" max="6923" width="13.109375" style="10" customWidth="1"/>
    <col min="6924" max="6924" width="1.44140625" style="10" customWidth="1"/>
    <col min="6925" max="6925" width="11.5546875" style="10"/>
    <col min="6926" max="6926" width="1.44140625" style="10" customWidth="1"/>
    <col min="6927" max="6927" width="11.5546875" style="10"/>
    <col min="6928" max="6928" width="1.44140625" style="10" customWidth="1"/>
    <col min="6929" max="6929" width="13.109375" style="10" customWidth="1"/>
    <col min="6930" max="6930" width="1.44140625" style="10" customWidth="1"/>
    <col min="6931" max="6931" width="11.5546875" style="10"/>
    <col min="6932" max="6932" width="1.44140625" style="10" customWidth="1"/>
    <col min="6933" max="6933" width="11.5546875" style="10"/>
    <col min="6934" max="6934" width="1.44140625" style="10" customWidth="1"/>
    <col min="6935" max="6935" width="14.6640625" style="10" customWidth="1"/>
    <col min="6936" max="6937" width="1.44140625" style="10" customWidth="1"/>
    <col min="6938" max="6938" width="12" style="10" customWidth="1"/>
    <col min="6939" max="6939" width="1.44140625" style="10" customWidth="1"/>
    <col min="6940" max="6940" width="11.5546875" style="10"/>
    <col min="6941" max="6941" width="2.21875" style="10" customWidth="1"/>
    <col min="6942" max="6942" width="10.44140625" style="10" customWidth="1"/>
    <col min="6943" max="6943" width="1.44140625" style="10" customWidth="1"/>
    <col min="6944" max="6944" width="11.5546875" style="10"/>
    <col min="6945" max="6945" width="2.21875" style="10" customWidth="1"/>
    <col min="6946" max="6946" width="12" style="10" customWidth="1"/>
    <col min="6947" max="6947" width="1.44140625" style="10" customWidth="1"/>
    <col min="6948" max="6948" width="11.5546875" style="10"/>
    <col min="6949" max="6949" width="2.21875" style="10" customWidth="1"/>
    <col min="6950" max="6950" width="13.77734375" style="10" customWidth="1"/>
    <col min="6951" max="6951" width="2.21875" style="10" customWidth="1"/>
    <col min="6952" max="6952" width="8.44140625" style="10" customWidth="1"/>
    <col min="6953" max="6953" width="3.6640625" style="10" bestFit="1" customWidth="1"/>
    <col min="6954" max="6954" width="7.6640625" style="10" customWidth="1"/>
    <col min="6955" max="6955" width="1.44140625" style="10" customWidth="1"/>
    <col min="6956" max="6956" width="11.5546875" style="10"/>
    <col min="6957" max="6957" width="1.44140625" style="10" customWidth="1"/>
    <col min="6958" max="6958" width="11.5546875" style="10"/>
    <col min="6959" max="6959" width="1.44140625" style="10" customWidth="1"/>
    <col min="6960"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13.109375" style="10" customWidth="1"/>
    <col min="7174" max="7174" width="1.44140625" style="10" customWidth="1"/>
    <col min="7175" max="7175" width="11.5546875" style="10"/>
    <col min="7176" max="7176" width="1.44140625" style="10" customWidth="1"/>
    <col min="7177" max="7177" width="11.5546875" style="10"/>
    <col min="7178" max="7178" width="1.44140625" style="10" customWidth="1"/>
    <col min="7179" max="7179" width="13.109375" style="10" customWidth="1"/>
    <col min="7180" max="7180" width="1.44140625" style="10" customWidth="1"/>
    <col min="7181" max="7181" width="11.5546875" style="10"/>
    <col min="7182" max="7182" width="1.44140625" style="10" customWidth="1"/>
    <col min="7183" max="7183" width="11.5546875" style="10"/>
    <col min="7184" max="7184" width="1.44140625" style="10" customWidth="1"/>
    <col min="7185" max="7185" width="13.109375" style="10" customWidth="1"/>
    <col min="7186" max="7186" width="1.44140625" style="10" customWidth="1"/>
    <col min="7187" max="7187" width="11.5546875" style="10"/>
    <col min="7188" max="7188" width="1.44140625" style="10" customWidth="1"/>
    <col min="7189" max="7189" width="11.5546875" style="10"/>
    <col min="7190" max="7190" width="1.44140625" style="10" customWidth="1"/>
    <col min="7191" max="7191" width="14.6640625" style="10" customWidth="1"/>
    <col min="7192" max="7193" width="1.44140625" style="10" customWidth="1"/>
    <col min="7194" max="7194" width="12" style="10" customWidth="1"/>
    <col min="7195" max="7195" width="1.44140625" style="10" customWidth="1"/>
    <col min="7196" max="7196" width="11.5546875" style="10"/>
    <col min="7197" max="7197" width="2.21875" style="10" customWidth="1"/>
    <col min="7198" max="7198" width="10.44140625" style="10" customWidth="1"/>
    <col min="7199" max="7199" width="1.44140625" style="10" customWidth="1"/>
    <col min="7200" max="7200" width="11.5546875" style="10"/>
    <col min="7201" max="7201" width="2.21875" style="10" customWidth="1"/>
    <col min="7202" max="7202" width="12" style="10" customWidth="1"/>
    <col min="7203" max="7203" width="1.44140625" style="10" customWidth="1"/>
    <col min="7204" max="7204" width="11.5546875" style="10"/>
    <col min="7205" max="7205" width="2.21875" style="10" customWidth="1"/>
    <col min="7206" max="7206" width="13.77734375" style="10" customWidth="1"/>
    <col min="7207" max="7207" width="2.21875" style="10" customWidth="1"/>
    <col min="7208" max="7208" width="8.44140625" style="10" customWidth="1"/>
    <col min="7209" max="7209" width="3.6640625" style="10" bestFit="1" customWidth="1"/>
    <col min="7210" max="7210" width="7.6640625" style="10" customWidth="1"/>
    <col min="7211" max="7211" width="1.44140625" style="10" customWidth="1"/>
    <col min="7212" max="7212" width="11.5546875" style="10"/>
    <col min="7213" max="7213" width="1.44140625" style="10" customWidth="1"/>
    <col min="7214" max="7214" width="11.5546875" style="10"/>
    <col min="7215" max="7215" width="1.44140625" style="10" customWidth="1"/>
    <col min="7216"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13.109375" style="10" customWidth="1"/>
    <col min="7430" max="7430" width="1.44140625" style="10" customWidth="1"/>
    <col min="7431" max="7431" width="11.5546875" style="10"/>
    <col min="7432" max="7432" width="1.44140625" style="10" customWidth="1"/>
    <col min="7433" max="7433" width="11.5546875" style="10"/>
    <col min="7434" max="7434" width="1.44140625" style="10" customWidth="1"/>
    <col min="7435" max="7435" width="13.109375" style="10" customWidth="1"/>
    <col min="7436" max="7436" width="1.44140625" style="10" customWidth="1"/>
    <col min="7437" max="7437" width="11.5546875" style="10"/>
    <col min="7438" max="7438" width="1.44140625" style="10" customWidth="1"/>
    <col min="7439" max="7439" width="11.5546875" style="10"/>
    <col min="7440" max="7440" width="1.44140625" style="10" customWidth="1"/>
    <col min="7441" max="7441" width="13.109375" style="10" customWidth="1"/>
    <col min="7442" max="7442" width="1.44140625" style="10" customWidth="1"/>
    <col min="7443" max="7443" width="11.5546875" style="10"/>
    <col min="7444" max="7444" width="1.44140625" style="10" customWidth="1"/>
    <col min="7445" max="7445" width="11.5546875" style="10"/>
    <col min="7446" max="7446" width="1.44140625" style="10" customWidth="1"/>
    <col min="7447" max="7447" width="14.6640625" style="10" customWidth="1"/>
    <col min="7448" max="7449" width="1.44140625" style="10" customWidth="1"/>
    <col min="7450" max="7450" width="12" style="10" customWidth="1"/>
    <col min="7451" max="7451" width="1.44140625" style="10" customWidth="1"/>
    <col min="7452" max="7452" width="11.5546875" style="10"/>
    <col min="7453" max="7453" width="2.21875" style="10" customWidth="1"/>
    <col min="7454" max="7454" width="10.44140625" style="10" customWidth="1"/>
    <col min="7455" max="7455" width="1.44140625" style="10" customWidth="1"/>
    <col min="7456" max="7456" width="11.5546875" style="10"/>
    <col min="7457" max="7457" width="2.21875" style="10" customWidth="1"/>
    <col min="7458" max="7458" width="12" style="10" customWidth="1"/>
    <col min="7459" max="7459" width="1.44140625" style="10" customWidth="1"/>
    <col min="7460" max="7460" width="11.5546875" style="10"/>
    <col min="7461" max="7461" width="2.21875" style="10" customWidth="1"/>
    <col min="7462" max="7462" width="13.77734375" style="10" customWidth="1"/>
    <col min="7463" max="7463" width="2.21875" style="10" customWidth="1"/>
    <col min="7464" max="7464" width="8.44140625" style="10" customWidth="1"/>
    <col min="7465" max="7465" width="3.6640625" style="10" bestFit="1" customWidth="1"/>
    <col min="7466" max="7466" width="7.6640625" style="10" customWidth="1"/>
    <col min="7467" max="7467" width="1.44140625" style="10" customWidth="1"/>
    <col min="7468" max="7468" width="11.5546875" style="10"/>
    <col min="7469" max="7469" width="1.44140625" style="10" customWidth="1"/>
    <col min="7470" max="7470" width="11.5546875" style="10"/>
    <col min="7471" max="7471" width="1.44140625" style="10" customWidth="1"/>
    <col min="7472"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13.109375" style="10" customWidth="1"/>
    <col min="7686" max="7686" width="1.44140625" style="10" customWidth="1"/>
    <col min="7687" max="7687" width="11.5546875" style="10"/>
    <col min="7688" max="7688" width="1.44140625" style="10" customWidth="1"/>
    <col min="7689" max="7689" width="11.5546875" style="10"/>
    <col min="7690" max="7690" width="1.44140625" style="10" customWidth="1"/>
    <col min="7691" max="7691" width="13.109375" style="10" customWidth="1"/>
    <col min="7692" max="7692" width="1.44140625" style="10" customWidth="1"/>
    <col min="7693" max="7693" width="11.5546875" style="10"/>
    <col min="7694" max="7694" width="1.44140625" style="10" customWidth="1"/>
    <col min="7695" max="7695" width="11.5546875" style="10"/>
    <col min="7696" max="7696" width="1.44140625" style="10" customWidth="1"/>
    <col min="7697" max="7697" width="13.109375" style="10" customWidth="1"/>
    <col min="7698" max="7698" width="1.44140625" style="10" customWidth="1"/>
    <col min="7699" max="7699" width="11.5546875" style="10"/>
    <col min="7700" max="7700" width="1.44140625" style="10" customWidth="1"/>
    <col min="7701" max="7701" width="11.5546875" style="10"/>
    <col min="7702" max="7702" width="1.44140625" style="10" customWidth="1"/>
    <col min="7703" max="7703" width="14.6640625" style="10" customWidth="1"/>
    <col min="7704" max="7705" width="1.44140625" style="10" customWidth="1"/>
    <col min="7706" max="7706" width="12" style="10" customWidth="1"/>
    <col min="7707" max="7707" width="1.44140625" style="10" customWidth="1"/>
    <col min="7708" max="7708" width="11.5546875" style="10"/>
    <col min="7709" max="7709" width="2.21875" style="10" customWidth="1"/>
    <col min="7710" max="7710" width="10.44140625" style="10" customWidth="1"/>
    <col min="7711" max="7711" width="1.44140625" style="10" customWidth="1"/>
    <col min="7712" max="7712" width="11.5546875" style="10"/>
    <col min="7713" max="7713" width="2.21875" style="10" customWidth="1"/>
    <col min="7714" max="7714" width="12" style="10" customWidth="1"/>
    <col min="7715" max="7715" width="1.44140625" style="10" customWidth="1"/>
    <col min="7716" max="7716" width="11.5546875" style="10"/>
    <col min="7717" max="7717" width="2.21875" style="10" customWidth="1"/>
    <col min="7718" max="7718" width="13.77734375" style="10" customWidth="1"/>
    <col min="7719" max="7719" width="2.21875" style="10" customWidth="1"/>
    <col min="7720" max="7720" width="8.44140625" style="10" customWidth="1"/>
    <col min="7721" max="7721" width="3.6640625" style="10" bestFit="1" customWidth="1"/>
    <col min="7722" max="7722" width="7.6640625" style="10" customWidth="1"/>
    <col min="7723" max="7723" width="1.44140625" style="10" customWidth="1"/>
    <col min="7724" max="7724" width="11.5546875" style="10"/>
    <col min="7725" max="7725" width="1.44140625" style="10" customWidth="1"/>
    <col min="7726" max="7726" width="11.5546875" style="10"/>
    <col min="7727" max="7727" width="1.44140625" style="10" customWidth="1"/>
    <col min="7728"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13.109375" style="10" customWidth="1"/>
    <col min="7942" max="7942" width="1.44140625" style="10" customWidth="1"/>
    <col min="7943" max="7943" width="11.5546875" style="10"/>
    <col min="7944" max="7944" width="1.44140625" style="10" customWidth="1"/>
    <col min="7945" max="7945" width="11.5546875" style="10"/>
    <col min="7946" max="7946" width="1.44140625" style="10" customWidth="1"/>
    <col min="7947" max="7947" width="13.109375" style="10" customWidth="1"/>
    <col min="7948" max="7948" width="1.44140625" style="10" customWidth="1"/>
    <col min="7949" max="7949" width="11.5546875" style="10"/>
    <col min="7950" max="7950" width="1.44140625" style="10" customWidth="1"/>
    <col min="7951" max="7951" width="11.5546875" style="10"/>
    <col min="7952" max="7952" width="1.44140625" style="10" customWidth="1"/>
    <col min="7953" max="7953" width="13.109375" style="10" customWidth="1"/>
    <col min="7954" max="7954" width="1.44140625" style="10" customWidth="1"/>
    <col min="7955" max="7955" width="11.5546875" style="10"/>
    <col min="7956" max="7956" width="1.44140625" style="10" customWidth="1"/>
    <col min="7957" max="7957" width="11.5546875" style="10"/>
    <col min="7958" max="7958" width="1.44140625" style="10" customWidth="1"/>
    <col min="7959" max="7959" width="14.6640625" style="10" customWidth="1"/>
    <col min="7960" max="7961" width="1.44140625" style="10" customWidth="1"/>
    <col min="7962" max="7962" width="12" style="10" customWidth="1"/>
    <col min="7963" max="7963" width="1.44140625" style="10" customWidth="1"/>
    <col min="7964" max="7964" width="11.5546875" style="10"/>
    <col min="7965" max="7965" width="2.21875" style="10" customWidth="1"/>
    <col min="7966" max="7966" width="10.44140625" style="10" customWidth="1"/>
    <col min="7967" max="7967" width="1.44140625" style="10" customWidth="1"/>
    <col min="7968" max="7968" width="11.5546875" style="10"/>
    <col min="7969" max="7969" width="2.21875" style="10" customWidth="1"/>
    <col min="7970" max="7970" width="12" style="10" customWidth="1"/>
    <col min="7971" max="7971" width="1.44140625" style="10" customWidth="1"/>
    <col min="7972" max="7972" width="11.5546875" style="10"/>
    <col min="7973" max="7973" width="2.21875" style="10" customWidth="1"/>
    <col min="7974" max="7974" width="13.77734375" style="10" customWidth="1"/>
    <col min="7975" max="7975" width="2.21875" style="10" customWidth="1"/>
    <col min="7976" max="7976" width="8.44140625" style="10" customWidth="1"/>
    <col min="7977" max="7977" width="3.6640625" style="10" bestFit="1" customWidth="1"/>
    <col min="7978" max="7978" width="7.6640625" style="10" customWidth="1"/>
    <col min="7979" max="7979" width="1.44140625" style="10" customWidth="1"/>
    <col min="7980" max="7980" width="11.5546875" style="10"/>
    <col min="7981" max="7981" width="1.44140625" style="10" customWidth="1"/>
    <col min="7982" max="7982" width="11.5546875" style="10"/>
    <col min="7983" max="7983" width="1.44140625" style="10" customWidth="1"/>
    <col min="7984"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13.109375" style="10" customWidth="1"/>
    <col min="8198" max="8198" width="1.44140625" style="10" customWidth="1"/>
    <col min="8199" max="8199" width="11.5546875" style="10"/>
    <col min="8200" max="8200" width="1.44140625" style="10" customWidth="1"/>
    <col min="8201" max="8201" width="11.5546875" style="10"/>
    <col min="8202" max="8202" width="1.44140625" style="10" customWidth="1"/>
    <col min="8203" max="8203" width="13.109375" style="10" customWidth="1"/>
    <col min="8204" max="8204" width="1.44140625" style="10" customWidth="1"/>
    <col min="8205" max="8205" width="11.5546875" style="10"/>
    <col min="8206" max="8206" width="1.44140625" style="10" customWidth="1"/>
    <col min="8207" max="8207" width="11.5546875" style="10"/>
    <col min="8208" max="8208" width="1.44140625" style="10" customWidth="1"/>
    <col min="8209" max="8209" width="13.109375" style="10" customWidth="1"/>
    <col min="8210" max="8210" width="1.44140625" style="10" customWidth="1"/>
    <col min="8211" max="8211" width="11.5546875" style="10"/>
    <col min="8212" max="8212" width="1.44140625" style="10" customWidth="1"/>
    <col min="8213" max="8213" width="11.5546875" style="10"/>
    <col min="8214" max="8214" width="1.44140625" style="10" customWidth="1"/>
    <col min="8215" max="8215" width="14.6640625" style="10" customWidth="1"/>
    <col min="8216" max="8217" width="1.44140625" style="10" customWidth="1"/>
    <col min="8218" max="8218" width="12" style="10" customWidth="1"/>
    <col min="8219" max="8219" width="1.44140625" style="10" customWidth="1"/>
    <col min="8220" max="8220" width="11.5546875" style="10"/>
    <col min="8221" max="8221" width="2.21875" style="10" customWidth="1"/>
    <col min="8222" max="8222" width="10.44140625" style="10" customWidth="1"/>
    <col min="8223" max="8223" width="1.44140625" style="10" customWidth="1"/>
    <col min="8224" max="8224" width="11.5546875" style="10"/>
    <col min="8225" max="8225" width="2.21875" style="10" customWidth="1"/>
    <col min="8226" max="8226" width="12" style="10" customWidth="1"/>
    <col min="8227" max="8227" width="1.44140625" style="10" customWidth="1"/>
    <col min="8228" max="8228" width="11.5546875" style="10"/>
    <col min="8229" max="8229" width="2.21875" style="10" customWidth="1"/>
    <col min="8230" max="8230" width="13.77734375" style="10" customWidth="1"/>
    <col min="8231" max="8231" width="2.21875" style="10" customWidth="1"/>
    <col min="8232" max="8232" width="8.44140625" style="10" customWidth="1"/>
    <col min="8233" max="8233" width="3.6640625" style="10" bestFit="1" customWidth="1"/>
    <col min="8234" max="8234" width="7.6640625" style="10" customWidth="1"/>
    <col min="8235" max="8235" width="1.44140625" style="10" customWidth="1"/>
    <col min="8236" max="8236" width="11.5546875" style="10"/>
    <col min="8237" max="8237" width="1.44140625" style="10" customWidth="1"/>
    <col min="8238" max="8238" width="11.5546875" style="10"/>
    <col min="8239" max="8239" width="1.44140625" style="10" customWidth="1"/>
    <col min="8240"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13.109375" style="10" customWidth="1"/>
    <col min="8454" max="8454" width="1.44140625" style="10" customWidth="1"/>
    <col min="8455" max="8455" width="11.5546875" style="10"/>
    <col min="8456" max="8456" width="1.44140625" style="10" customWidth="1"/>
    <col min="8457" max="8457" width="11.5546875" style="10"/>
    <col min="8458" max="8458" width="1.44140625" style="10" customWidth="1"/>
    <col min="8459" max="8459" width="13.109375" style="10" customWidth="1"/>
    <col min="8460" max="8460" width="1.44140625" style="10" customWidth="1"/>
    <col min="8461" max="8461" width="11.5546875" style="10"/>
    <col min="8462" max="8462" width="1.44140625" style="10" customWidth="1"/>
    <col min="8463" max="8463" width="11.5546875" style="10"/>
    <col min="8464" max="8464" width="1.44140625" style="10" customWidth="1"/>
    <col min="8465" max="8465" width="13.109375" style="10" customWidth="1"/>
    <col min="8466" max="8466" width="1.44140625" style="10" customWidth="1"/>
    <col min="8467" max="8467" width="11.5546875" style="10"/>
    <col min="8468" max="8468" width="1.44140625" style="10" customWidth="1"/>
    <col min="8469" max="8469" width="11.5546875" style="10"/>
    <col min="8470" max="8470" width="1.44140625" style="10" customWidth="1"/>
    <col min="8471" max="8471" width="14.6640625" style="10" customWidth="1"/>
    <col min="8472" max="8473" width="1.44140625" style="10" customWidth="1"/>
    <col min="8474" max="8474" width="12" style="10" customWidth="1"/>
    <col min="8475" max="8475" width="1.44140625" style="10" customWidth="1"/>
    <col min="8476" max="8476" width="11.5546875" style="10"/>
    <col min="8477" max="8477" width="2.21875" style="10" customWidth="1"/>
    <col min="8478" max="8478" width="10.44140625" style="10" customWidth="1"/>
    <col min="8479" max="8479" width="1.44140625" style="10" customWidth="1"/>
    <col min="8480" max="8480" width="11.5546875" style="10"/>
    <col min="8481" max="8481" width="2.21875" style="10" customWidth="1"/>
    <col min="8482" max="8482" width="12" style="10" customWidth="1"/>
    <col min="8483" max="8483" width="1.44140625" style="10" customWidth="1"/>
    <col min="8484" max="8484" width="11.5546875" style="10"/>
    <col min="8485" max="8485" width="2.21875" style="10" customWidth="1"/>
    <col min="8486" max="8486" width="13.77734375" style="10" customWidth="1"/>
    <col min="8487" max="8487" width="2.21875" style="10" customWidth="1"/>
    <col min="8488" max="8488" width="8.44140625" style="10" customWidth="1"/>
    <col min="8489" max="8489" width="3.6640625" style="10" bestFit="1" customWidth="1"/>
    <col min="8490" max="8490" width="7.6640625" style="10" customWidth="1"/>
    <col min="8491" max="8491" width="1.44140625" style="10" customWidth="1"/>
    <col min="8492" max="8492" width="11.5546875" style="10"/>
    <col min="8493" max="8493" width="1.44140625" style="10" customWidth="1"/>
    <col min="8494" max="8494" width="11.5546875" style="10"/>
    <col min="8495" max="8495" width="1.44140625" style="10" customWidth="1"/>
    <col min="8496"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13.109375" style="10" customWidth="1"/>
    <col min="8710" max="8710" width="1.44140625" style="10" customWidth="1"/>
    <col min="8711" max="8711" width="11.5546875" style="10"/>
    <col min="8712" max="8712" width="1.44140625" style="10" customWidth="1"/>
    <col min="8713" max="8713" width="11.5546875" style="10"/>
    <col min="8714" max="8714" width="1.44140625" style="10" customWidth="1"/>
    <col min="8715" max="8715" width="13.109375" style="10" customWidth="1"/>
    <col min="8716" max="8716" width="1.44140625" style="10" customWidth="1"/>
    <col min="8717" max="8717" width="11.5546875" style="10"/>
    <col min="8718" max="8718" width="1.44140625" style="10" customWidth="1"/>
    <col min="8719" max="8719" width="11.5546875" style="10"/>
    <col min="8720" max="8720" width="1.44140625" style="10" customWidth="1"/>
    <col min="8721" max="8721" width="13.109375" style="10" customWidth="1"/>
    <col min="8722" max="8722" width="1.44140625" style="10" customWidth="1"/>
    <col min="8723" max="8723" width="11.5546875" style="10"/>
    <col min="8724" max="8724" width="1.44140625" style="10" customWidth="1"/>
    <col min="8725" max="8725" width="11.5546875" style="10"/>
    <col min="8726" max="8726" width="1.44140625" style="10" customWidth="1"/>
    <col min="8727" max="8727" width="14.6640625" style="10" customWidth="1"/>
    <col min="8728" max="8729" width="1.44140625" style="10" customWidth="1"/>
    <col min="8730" max="8730" width="12" style="10" customWidth="1"/>
    <col min="8731" max="8731" width="1.44140625" style="10" customWidth="1"/>
    <col min="8732" max="8732" width="11.5546875" style="10"/>
    <col min="8733" max="8733" width="2.21875" style="10" customWidth="1"/>
    <col min="8734" max="8734" width="10.44140625" style="10" customWidth="1"/>
    <col min="8735" max="8735" width="1.44140625" style="10" customWidth="1"/>
    <col min="8736" max="8736" width="11.5546875" style="10"/>
    <col min="8737" max="8737" width="2.21875" style="10" customWidth="1"/>
    <col min="8738" max="8738" width="12" style="10" customWidth="1"/>
    <col min="8739" max="8739" width="1.44140625" style="10" customWidth="1"/>
    <col min="8740" max="8740" width="11.5546875" style="10"/>
    <col min="8741" max="8741" width="2.21875" style="10" customWidth="1"/>
    <col min="8742" max="8742" width="13.77734375" style="10" customWidth="1"/>
    <col min="8743" max="8743" width="2.21875" style="10" customWidth="1"/>
    <col min="8744" max="8744" width="8.44140625" style="10" customWidth="1"/>
    <col min="8745" max="8745" width="3.6640625" style="10" bestFit="1" customWidth="1"/>
    <col min="8746" max="8746" width="7.6640625" style="10" customWidth="1"/>
    <col min="8747" max="8747" width="1.44140625" style="10" customWidth="1"/>
    <col min="8748" max="8748" width="11.5546875" style="10"/>
    <col min="8749" max="8749" width="1.44140625" style="10" customWidth="1"/>
    <col min="8750" max="8750" width="11.5546875" style="10"/>
    <col min="8751" max="8751" width="1.44140625" style="10" customWidth="1"/>
    <col min="8752"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13.109375" style="10" customWidth="1"/>
    <col min="8966" max="8966" width="1.44140625" style="10" customWidth="1"/>
    <col min="8967" max="8967" width="11.5546875" style="10"/>
    <col min="8968" max="8968" width="1.44140625" style="10" customWidth="1"/>
    <col min="8969" max="8969" width="11.5546875" style="10"/>
    <col min="8970" max="8970" width="1.44140625" style="10" customWidth="1"/>
    <col min="8971" max="8971" width="13.109375" style="10" customWidth="1"/>
    <col min="8972" max="8972" width="1.44140625" style="10" customWidth="1"/>
    <col min="8973" max="8973" width="11.5546875" style="10"/>
    <col min="8974" max="8974" width="1.44140625" style="10" customWidth="1"/>
    <col min="8975" max="8975" width="11.5546875" style="10"/>
    <col min="8976" max="8976" width="1.44140625" style="10" customWidth="1"/>
    <col min="8977" max="8977" width="13.109375" style="10" customWidth="1"/>
    <col min="8978" max="8978" width="1.44140625" style="10" customWidth="1"/>
    <col min="8979" max="8979" width="11.5546875" style="10"/>
    <col min="8980" max="8980" width="1.44140625" style="10" customWidth="1"/>
    <col min="8981" max="8981" width="11.5546875" style="10"/>
    <col min="8982" max="8982" width="1.44140625" style="10" customWidth="1"/>
    <col min="8983" max="8983" width="14.6640625" style="10" customWidth="1"/>
    <col min="8984" max="8985" width="1.44140625" style="10" customWidth="1"/>
    <col min="8986" max="8986" width="12" style="10" customWidth="1"/>
    <col min="8987" max="8987" width="1.44140625" style="10" customWidth="1"/>
    <col min="8988" max="8988" width="11.5546875" style="10"/>
    <col min="8989" max="8989" width="2.21875" style="10" customWidth="1"/>
    <col min="8990" max="8990" width="10.44140625" style="10" customWidth="1"/>
    <col min="8991" max="8991" width="1.44140625" style="10" customWidth="1"/>
    <col min="8992" max="8992" width="11.5546875" style="10"/>
    <col min="8993" max="8993" width="2.21875" style="10" customWidth="1"/>
    <col min="8994" max="8994" width="12" style="10" customWidth="1"/>
    <col min="8995" max="8995" width="1.44140625" style="10" customWidth="1"/>
    <col min="8996" max="8996" width="11.5546875" style="10"/>
    <col min="8997" max="8997" width="2.21875" style="10" customWidth="1"/>
    <col min="8998" max="8998" width="13.77734375" style="10" customWidth="1"/>
    <col min="8999" max="8999" width="2.21875" style="10" customWidth="1"/>
    <col min="9000" max="9000" width="8.44140625" style="10" customWidth="1"/>
    <col min="9001" max="9001" width="3.6640625" style="10" bestFit="1" customWidth="1"/>
    <col min="9002" max="9002" width="7.6640625" style="10" customWidth="1"/>
    <col min="9003" max="9003" width="1.44140625" style="10" customWidth="1"/>
    <col min="9004" max="9004" width="11.5546875" style="10"/>
    <col min="9005" max="9005" width="1.44140625" style="10" customWidth="1"/>
    <col min="9006" max="9006" width="11.5546875" style="10"/>
    <col min="9007" max="9007" width="1.44140625" style="10" customWidth="1"/>
    <col min="9008"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13.109375" style="10" customWidth="1"/>
    <col min="9222" max="9222" width="1.44140625" style="10" customWidth="1"/>
    <col min="9223" max="9223" width="11.5546875" style="10"/>
    <col min="9224" max="9224" width="1.44140625" style="10" customWidth="1"/>
    <col min="9225" max="9225" width="11.5546875" style="10"/>
    <col min="9226" max="9226" width="1.44140625" style="10" customWidth="1"/>
    <col min="9227" max="9227" width="13.109375" style="10" customWidth="1"/>
    <col min="9228" max="9228" width="1.44140625" style="10" customWidth="1"/>
    <col min="9229" max="9229" width="11.5546875" style="10"/>
    <col min="9230" max="9230" width="1.44140625" style="10" customWidth="1"/>
    <col min="9231" max="9231" width="11.5546875" style="10"/>
    <col min="9232" max="9232" width="1.44140625" style="10" customWidth="1"/>
    <col min="9233" max="9233" width="13.109375" style="10" customWidth="1"/>
    <col min="9234" max="9234" width="1.44140625" style="10" customWidth="1"/>
    <col min="9235" max="9235" width="11.5546875" style="10"/>
    <col min="9236" max="9236" width="1.44140625" style="10" customWidth="1"/>
    <col min="9237" max="9237" width="11.5546875" style="10"/>
    <col min="9238" max="9238" width="1.44140625" style="10" customWidth="1"/>
    <col min="9239" max="9239" width="14.6640625" style="10" customWidth="1"/>
    <col min="9240" max="9241" width="1.44140625" style="10" customWidth="1"/>
    <col min="9242" max="9242" width="12" style="10" customWidth="1"/>
    <col min="9243" max="9243" width="1.44140625" style="10" customWidth="1"/>
    <col min="9244" max="9244" width="11.5546875" style="10"/>
    <col min="9245" max="9245" width="2.21875" style="10" customWidth="1"/>
    <col min="9246" max="9246" width="10.44140625" style="10" customWidth="1"/>
    <col min="9247" max="9247" width="1.44140625" style="10" customWidth="1"/>
    <col min="9248" max="9248" width="11.5546875" style="10"/>
    <col min="9249" max="9249" width="2.21875" style="10" customWidth="1"/>
    <col min="9250" max="9250" width="12" style="10" customWidth="1"/>
    <col min="9251" max="9251" width="1.44140625" style="10" customWidth="1"/>
    <col min="9252" max="9252" width="11.5546875" style="10"/>
    <col min="9253" max="9253" width="2.21875" style="10" customWidth="1"/>
    <col min="9254" max="9254" width="13.77734375" style="10" customWidth="1"/>
    <col min="9255" max="9255" width="2.21875" style="10" customWidth="1"/>
    <col min="9256" max="9256" width="8.44140625" style="10" customWidth="1"/>
    <col min="9257" max="9257" width="3.6640625" style="10" bestFit="1" customWidth="1"/>
    <col min="9258" max="9258" width="7.6640625" style="10" customWidth="1"/>
    <col min="9259" max="9259" width="1.44140625" style="10" customWidth="1"/>
    <col min="9260" max="9260" width="11.5546875" style="10"/>
    <col min="9261" max="9261" width="1.44140625" style="10" customWidth="1"/>
    <col min="9262" max="9262" width="11.5546875" style="10"/>
    <col min="9263" max="9263" width="1.44140625" style="10" customWidth="1"/>
    <col min="9264"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13.109375" style="10" customWidth="1"/>
    <col min="9478" max="9478" width="1.44140625" style="10" customWidth="1"/>
    <col min="9479" max="9479" width="11.5546875" style="10"/>
    <col min="9480" max="9480" width="1.44140625" style="10" customWidth="1"/>
    <col min="9481" max="9481" width="11.5546875" style="10"/>
    <col min="9482" max="9482" width="1.44140625" style="10" customWidth="1"/>
    <col min="9483" max="9483" width="13.109375" style="10" customWidth="1"/>
    <col min="9484" max="9484" width="1.44140625" style="10" customWidth="1"/>
    <col min="9485" max="9485" width="11.5546875" style="10"/>
    <col min="9486" max="9486" width="1.44140625" style="10" customWidth="1"/>
    <col min="9487" max="9487" width="11.5546875" style="10"/>
    <col min="9488" max="9488" width="1.44140625" style="10" customWidth="1"/>
    <col min="9489" max="9489" width="13.109375" style="10" customWidth="1"/>
    <col min="9490" max="9490" width="1.44140625" style="10" customWidth="1"/>
    <col min="9491" max="9491" width="11.5546875" style="10"/>
    <col min="9492" max="9492" width="1.44140625" style="10" customWidth="1"/>
    <col min="9493" max="9493" width="11.5546875" style="10"/>
    <col min="9494" max="9494" width="1.44140625" style="10" customWidth="1"/>
    <col min="9495" max="9495" width="14.6640625" style="10" customWidth="1"/>
    <col min="9496" max="9497" width="1.44140625" style="10" customWidth="1"/>
    <col min="9498" max="9498" width="12" style="10" customWidth="1"/>
    <col min="9499" max="9499" width="1.44140625" style="10" customWidth="1"/>
    <col min="9500" max="9500" width="11.5546875" style="10"/>
    <col min="9501" max="9501" width="2.21875" style="10" customWidth="1"/>
    <col min="9502" max="9502" width="10.44140625" style="10" customWidth="1"/>
    <col min="9503" max="9503" width="1.44140625" style="10" customWidth="1"/>
    <col min="9504" max="9504" width="11.5546875" style="10"/>
    <col min="9505" max="9505" width="2.21875" style="10" customWidth="1"/>
    <col min="9506" max="9506" width="12" style="10" customWidth="1"/>
    <col min="9507" max="9507" width="1.44140625" style="10" customWidth="1"/>
    <col min="9508" max="9508" width="11.5546875" style="10"/>
    <col min="9509" max="9509" width="2.21875" style="10" customWidth="1"/>
    <col min="9510" max="9510" width="13.77734375" style="10" customWidth="1"/>
    <col min="9511" max="9511" width="2.21875" style="10" customWidth="1"/>
    <col min="9512" max="9512" width="8.44140625" style="10" customWidth="1"/>
    <col min="9513" max="9513" width="3.6640625" style="10" bestFit="1" customWidth="1"/>
    <col min="9514" max="9514" width="7.6640625" style="10" customWidth="1"/>
    <col min="9515" max="9515" width="1.44140625" style="10" customWidth="1"/>
    <col min="9516" max="9516" width="11.5546875" style="10"/>
    <col min="9517" max="9517" width="1.44140625" style="10" customWidth="1"/>
    <col min="9518" max="9518" width="11.5546875" style="10"/>
    <col min="9519" max="9519" width="1.44140625" style="10" customWidth="1"/>
    <col min="9520"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13.109375" style="10" customWidth="1"/>
    <col min="9734" max="9734" width="1.44140625" style="10" customWidth="1"/>
    <col min="9735" max="9735" width="11.5546875" style="10"/>
    <col min="9736" max="9736" width="1.44140625" style="10" customWidth="1"/>
    <col min="9737" max="9737" width="11.5546875" style="10"/>
    <col min="9738" max="9738" width="1.44140625" style="10" customWidth="1"/>
    <col min="9739" max="9739" width="13.109375" style="10" customWidth="1"/>
    <col min="9740" max="9740" width="1.44140625" style="10" customWidth="1"/>
    <col min="9741" max="9741" width="11.5546875" style="10"/>
    <col min="9742" max="9742" width="1.44140625" style="10" customWidth="1"/>
    <col min="9743" max="9743" width="11.5546875" style="10"/>
    <col min="9744" max="9744" width="1.44140625" style="10" customWidth="1"/>
    <col min="9745" max="9745" width="13.109375" style="10" customWidth="1"/>
    <col min="9746" max="9746" width="1.44140625" style="10" customWidth="1"/>
    <col min="9747" max="9747" width="11.5546875" style="10"/>
    <col min="9748" max="9748" width="1.44140625" style="10" customWidth="1"/>
    <col min="9749" max="9749" width="11.5546875" style="10"/>
    <col min="9750" max="9750" width="1.44140625" style="10" customWidth="1"/>
    <col min="9751" max="9751" width="14.6640625" style="10" customWidth="1"/>
    <col min="9752" max="9753" width="1.44140625" style="10" customWidth="1"/>
    <col min="9754" max="9754" width="12" style="10" customWidth="1"/>
    <col min="9755" max="9755" width="1.44140625" style="10" customWidth="1"/>
    <col min="9756" max="9756" width="11.5546875" style="10"/>
    <col min="9757" max="9757" width="2.21875" style="10" customWidth="1"/>
    <col min="9758" max="9758" width="10.44140625" style="10" customWidth="1"/>
    <col min="9759" max="9759" width="1.44140625" style="10" customWidth="1"/>
    <col min="9760" max="9760" width="11.5546875" style="10"/>
    <col min="9761" max="9761" width="2.21875" style="10" customWidth="1"/>
    <col min="9762" max="9762" width="12" style="10" customWidth="1"/>
    <col min="9763" max="9763" width="1.44140625" style="10" customWidth="1"/>
    <col min="9764" max="9764" width="11.5546875" style="10"/>
    <col min="9765" max="9765" width="2.21875" style="10" customWidth="1"/>
    <col min="9766" max="9766" width="13.77734375" style="10" customWidth="1"/>
    <col min="9767" max="9767" width="2.21875" style="10" customWidth="1"/>
    <col min="9768" max="9768" width="8.44140625" style="10" customWidth="1"/>
    <col min="9769" max="9769" width="3.6640625" style="10" bestFit="1" customWidth="1"/>
    <col min="9770" max="9770" width="7.6640625" style="10" customWidth="1"/>
    <col min="9771" max="9771" width="1.44140625" style="10" customWidth="1"/>
    <col min="9772" max="9772" width="11.5546875" style="10"/>
    <col min="9773" max="9773" width="1.44140625" style="10" customWidth="1"/>
    <col min="9774" max="9774" width="11.5546875" style="10"/>
    <col min="9775" max="9775" width="1.44140625" style="10" customWidth="1"/>
    <col min="9776"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13.109375" style="10" customWidth="1"/>
    <col min="9990" max="9990" width="1.44140625" style="10" customWidth="1"/>
    <col min="9991" max="9991" width="11.5546875" style="10"/>
    <col min="9992" max="9992" width="1.44140625" style="10" customWidth="1"/>
    <col min="9993" max="9993" width="11.5546875" style="10"/>
    <col min="9994" max="9994" width="1.44140625" style="10" customWidth="1"/>
    <col min="9995" max="9995" width="13.109375" style="10" customWidth="1"/>
    <col min="9996" max="9996" width="1.44140625" style="10" customWidth="1"/>
    <col min="9997" max="9997" width="11.5546875" style="10"/>
    <col min="9998" max="9998" width="1.44140625" style="10" customWidth="1"/>
    <col min="9999" max="9999" width="11.5546875" style="10"/>
    <col min="10000" max="10000" width="1.44140625" style="10" customWidth="1"/>
    <col min="10001" max="10001" width="13.109375" style="10" customWidth="1"/>
    <col min="10002" max="10002" width="1.44140625" style="10" customWidth="1"/>
    <col min="10003" max="10003" width="11.5546875" style="10"/>
    <col min="10004" max="10004" width="1.44140625" style="10" customWidth="1"/>
    <col min="10005" max="10005" width="11.5546875" style="10"/>
    <col min="10006" max="10006" width="1.44140625" style="10" customWidth="1"/>
    <col min="10007" max="10007" width="14.6640625" style="10" customWidth="1"/>
    <col min="10008" max="10009" width="1.44140625" style="10" customWidth="1"/>
    <col min="10010" max="10010" width="12" style="10" customWidth="1"/>
    <col min="10011" max="10011" width="1.44140625" style="10" customWidth="1"/>
    <col min="10012" max="10012" width="11.5546875" style="10"/>
    <col min="10013" max="10013" width="2.21875" style="10" customWidth="1"/>
    <col min="10014" max="10014" width="10.44140625" style="10" customWidth="1"/>
    <col min="10015" max="10015" width="1.44140625" style="10" customWidth="1"/>
    <col min="10016" max="10016" width="11.5546875" style="10"/>
    <col min="10017" max="10017" width="2.21875" style="10" customWidth="1"/>
    <col min="10018" max="10018" width="12" style="10" customWidth="1"/>
    <col min="10019" max="10019" width="1.44140625" style="10" customWidth="1"/>
    <col min="10020" max="10020" width="11.5546875" style="10"/>
    <col min="10021" max="10021" width="2.21875" style="10" customWidth="1"/>
    <col min="10022" max="10022" width="13.77734375" style="10" customWidth="1"/>
    <col min="10023" max="10023" width="2.21875" style="10" customWidth="1"/>
    <col min="10024" max="10024" width="8.44140625" style="10" customWidth="1"/>
    <col min="10025" max="10025" width="3.6640625" style="10" bestFit="1" customWidth="1"/>
    <col min="10026" max="10026" width="7.6640625" style="10" customWidth="1"/>
    <col min="10027" max="10027" width="1.44140625" style="10" customWidth="1"/>
    <col min="10028" max="10028" width="11.5546875" style="10"/>
    <col min="10029" max="10029" width="1.44140625" style="10" customWidth="1"/>
    <col min="10030" max="10030" width="11.5546875" style="10"/>
    <col min="10031" max="10031" width="1.44140625" style="10" customWidth="1"/>
    <col min="10032"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13.109375" style="10" customWidth="1"/>
    <col min="10246" max="10246" width="1.44140625" style="10" customWidth="1"/>
    <col min="10247" max="10247" width="11.5546875" style="10"/>
    <col min="10248" max="10248" width="1.44140625" style="10" customWidth="1"/>
    <col min="10249" max="10249" width="11.5546875" style="10"/>
    <col min="10250" max="10250" width="1.44140625" style="10" customWidth="1"/>
    <col min="10251" max="10251" width="13.109375" style="10" customWidth="1"/>
    <col min="10252" max="10252" width="1.44140625" style="10" customWidth="1"/>
    <col min="10253" max="10253" width="11.5546875" style="10"/>
    <col min="10254" max="10254" width="1.44140625" style="10" customWidth="1"/>
    <col min="10255" max="10255" width="11.5546875" style="10"/>
    <col min="10256" max="10256" width="1.44140625" style="10" customWidth="1"/>
    <col min="10257" max="10257" width="13.109375" style="10" customWidth="1"/>
    <col min="10258" max="10258" width="1.44140625" style="10" customWidth="1"/>
    <col min="10259" max="10259" width="11.5546875" style="10"/>
    <col min="10260" max="10260" width="1.44140625" style="10" customWidth="1"/>
    <col min="10261" max="10261" width="11.5546875" style="10"/>
    <col min="10262" max="10262" width="1.44140625" style="10" customWidth="1"/>
    <col min="10263" max="10263" width="14.6640625" style="10" customWidth="1"/>
    <col min="10264" max="10265" width="1.44140625" style="10" customWidth="1"/>
    <col min="10266" max="10266" width="12" style="10" customWidth="1"/>
    <col min="10267" max="10267" width="1.44140625" style="10" customWidth="1"/>
    <col min="10268" max="10268" width="11.5546875" style="10"/>
    <col min="10269" max="10269" width="2.21875" style="10" customWidth="1"/>
    <col min="10270" max="10270" width="10.44140625" style="10" customWidth="1"/>
    <col min="10271" max="10271" width="1.44140625" style="10" customWidth="1"/>
    <col min="10272" max="10272" width="11.5546875" style="10"/>
    <col min="10273" max="10273" width="2.21875" style="10" customWidth="1"/>
    <col min="10274" max="10274" width="12" style="10" customWidth="1"/>
    <col min="10275" max="10275" width="1.44140625" style="10" customWidth="1"/>
    <col min="10276" max="10276" width="11.5546875" style="10"/>
    <col min="10277" max="10277" width="2.21875" style="10" customWidth="1"/>
    <col min="10278" max="10278" width="13.77734375" style="10" customWidth="1"/>
    <col min="10279" max="10279" width="2.21875" style="10" customWidth="1"/>
    <col min="10280" max="10280" width="8.44140625" style="10" customWidth="1"/>
    <col min="10281" max="10281" width="3.6640625" style="10" bestFit="1" customWidth="1"/>
    <col min="10282" max="10282" width="7.6640625" style="10" customWidth="1"/>
    <col min="10283" max="10283" width="1.44140625" style="10" customWidth="1"/>
    <col min="10284" max="10284" width="11.5546875" style="10"/>
    <col min="10285" max="10285" width="1.44140625" style="10" customWidth="1"/>
    <col min="10286" max="10286" width="11.5546875" style="10"/>
    <col min="10287" max="10287" width="1.44140625" style="10" customWidth="1"/>
    <col min="10288"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13.109375" style="10" customWidth="1"/>
    <col min="10502" max="10502" width="1.44140625" style="10" customWidth="1"/>
    <col min="10503" max="10503" width="11.5546875" style="10"/>
    <col min="10504" max="10504" width="1.44140625" style="10" customWidth="1"/>
    <col min="10505" max="10505" width="11.5546875" style="10"/>
    <col min="10506" max="10506" width="1.44140625" style="10" customWidth="1"/>
    <col min="10507" max="10507" width="13.109375" style="10" customWidth="1"/>
    <col min="10508" max="10508" width="1.44140625" style="10" customWidth="1"/>
    <col min="10509" max="10509" width="11.5546875" style="10"/>
    <col min="10510" max="10510" width="1.44140625" style="10" customWidth="1"/>
    <col min="10511" max="10511" width="11.5546875" style="10"/>
    <col min="10512" max="10512" width="1.44140625" style="10" customWidth="1"/>
    <col min="10513" max="10513" width="13.109375" style="10" customWidth="1"/>
    <col min="10514" max="10514" width="1.44140625" style="10" customWidth="1"/>
    <col min="10515" max="10515" width="11.5546875" style="10"/>
    <col min="10516" max="10516" width="1.44140625" style="10" customWidth="1"/>
    <col min="10517" max="10517" width="11.5546875" style="10"/>
    <col min="10518" max="10518" width="1.44140625" style="10" customWidth="1"/>
    <col min="10519" max="10519" width="14.6640625" style="10" customWidth="1"/>
    <col min="10520" max="10521" width="1.44140625" style="10" customWidth="1"/>
    <col min="10522" max="10522" width="12" style="10" customWidth="1"/>
    <col min="10523" max="10523" width="1.44140625" style="10" customWidth="1"/>
    <col min="10524" max="10524" width="11.5546875" style="10"/>
    <col min="10525" max="10525" width="2.21875" style="10" customWidth="1"/>
    <col min="10526" max="10526" width="10.44140625" style="10" customWidth="1"/>
    <col min="10527" max="10527" width="1.44140625" style="10" customWidth="1"/>
    <col min="10528" max="10528" width="11.5546875" style="10"/>
    <col min="10529" max="10529" width="2.21875" style="10" customWidth="1"/>
    <col min="10530" max="10530" width="12" style="10" customWidth="1"/>
    <col min="10531" max="10531" width="1.44140625" style="10" customWidth="1"/>
    <col min="10532" max="10532" width="11.5546875" style="10"/>
    <col min="10533" max="10533" width="2.21875" style="10" customWidth="1"/>
    <col min="10534" max="10534" width="13.77734375" style="10" customWidth="1"/>
    <col min="10535" max="10535" width="2.21875" style="10" customWidth="1"/>
    <col min="10536" max="10536" width="8.44140625" style="10" customWidth="1"/>
    <col min="10537" max="10537" width="3.6640625" style="10" bestFit="1" customWidth="1"/>
    <col min="10538" max="10538" width="7.6640625" style="10" customWidth="1"/>
    <col min="10539" max="10539" width="1.44140625" style="10" customWidth="1"/>
    <col min="10540" max="10540" width="11.5546875" style="10"/>
    <col min="10541" max="10541" width="1.44140625" style="10" customWidth="1"/>
    <col min="10542" max="10542" width="11.5546875" style="10"/>
    <col min="10543" max="10543" width="1.44140625" style="10" customWidth="1"/>
    <col min="10544"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13.109375" style="10" customWidth="1"/>
    <col min="10758" max="10758" width="1.44140625" style="10" customWidth="1"/>
    <col min="10759" max="10759" width="11.5546875" style="10"/>
    <col min="10760" max="10760" width="1.44140625" style="10" customWidth="1"/>
    <col min="10761" max="10761" width="11.5546875" style="10"/>
    <col min="10762" max="10762" width="1.44140625" style="10" customWidth="1"/>
    <col min="10763" max="10763" width="13.109375" style="10" customWidth="1"/>
    <col min="10764" max="10764" width="1.44140625" style="10" customWidth="1"/>
    <col min="10765" max="10765" width="11.5546875" style="10"/>
    <col min="10766" max="10766" width="1.44140625" style="10" customWidth="1"/>
    <col min="10767" max="10767" width="11.5546875" style="10"/>
    <col min="10768" max="10768" width="1.44140625" style="10" customWidth="1"/>
    <col min="10769" max="10769" width="13.109375" style="10" customWidth="1"/>
    <col min="10770" max="10770" width="1.44140625" style="10" customWidth="1"/>
    <col min="10771" max="10771" width="11.5546875" style="10"/>
    <col min="10772" max="10772" width="1.44140625" style="10" customWidth="1"/>
    <col min="10773" max="10773" width="11.5546875" style="10"/>
    <col min="10774" max="10774" width="1.44140625" style="10" customWidth="1"/>
    <col min="10775" max="10775" width="14.6640625" style="10" customWidth="1"/>
    <col min="10776" max="10777" width="1.44140625" style="10" customWidth="1"/>
    <col min="10778" max="10778" width="12" style="10" customWidth="1"/>
    <col min="10779" max="10779" width="1.44140625" style="10" customWidth="1"/>
    <col min="10780" max="10780" width="11.5546875" style="10"/>
    <col min="10781" max="10781" width="2.21875" style="10" customWidth="1"/>
    <col min="10782" max="10782" width="10.44140625" style="10" customWidth="1"/>
    <col min="10783" max="10783" width="1.44140625" style="10" customWidth="1"/>
    <col min="10784" max="10784" width="11.5546875" style="10"/>
    <col min="10785" max="10785" width="2.21875" style="10" customWidth="1"/>
    <col min="10786" max="10786" width="12" style="10" customWidth="1"/>
    <col min="10787" max="10787" width="1.44140625" style="10" customWidth="1"/>
    <col min="10788" max="10788" width="11.5546875" style="10"/>
    <col min="10789" max="10789" width="2.21875" style="10" customWidth="1"/>
    <col min="10790" max="10790" width="13.77734375" style="10" customWidth="1"/>
    <col min="10791" max="10791" width="2.21875" style="10" customWidth="1"/>
    <col min="10792" max="10792" width="8.44140625" style="10" customWidth="1"/>
    <col min="10793" max="10793" width="3.6640625" style="10" bestFit="1" customWidth="1"/>
    <col min="10794" max="10794" width="7.6640625" style="10" customWidth="1"/>
    <col min="10795" max="10795" width="1.44140625" style="10" customWidth="1"/>
    <col min="10796" max="10796" width="11.5546875" style="10"/>
    <col min="10797" max="10797" width="1.44140625" style="10" customWidth="1"/>
    <col min="10798" max="10798" width="11.5546875" style="10"/>
    <col min="10799" max="10799" width="1.44140625" style="10" customWidth="1"/>
    <col min="10800"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13.109375" style="10" customWidth="1"/>
    <col min="11014" max="11014" width="1.44140625" style="10" customWidth="1"/>
    <col min="11015" max="11015" width="11.5546875" style="10"/>
    <col min="11016" max="11016" width="1.44140625" style="10" customWidth="1"/>
    <col min="11017" max="11017" width="11.5546875" style="10"/>
    <col min="11018" max="11018" width="1.44140625" style="10" customWidth="1"/>
    <col min="11019" max="11019" width="13.109375" style="10" customWidth="1"/>
    <col min="11020" max="11020" width="1.44140625" style="10" customWidth="1"/>
    <col min="11021" max="11021" width="11.5546875" style="10"/>
    <col min="11022" max="11022" width="1.44140625" style="10" customWidth="1"/>
    <col min="11023" max="11023" width="11.5546875" style="10"/>
    <col min="11024" max="11024" width="1.44140625" style="10" customWidth="1"/>
    <col min="11025" max="11025" width="13.109375" style="10" customWidth="1"/>
    <col min="11026" max="11026" width="1.44140625" style="10" customWidth="1"/>
    <col min="11027" max="11027" width="11.5546875" style="10"/>
    <col min="11028" max="11028" width="1.44140625" style="10" customWidth="1"/>
    <col min="11029" max="11029" width="11.5546875" style="10"/>
    <col min="11030" max="11030" width="1.44140625" style="10" customWidth="1"/>
    <col min="11031" max="11031" width="14.6640625" style="10" customWidth="1"/>
    <col min="11032" max="11033" width="1.44140625" style="10" customWidth="1"/>
    <col min="11034" max="11034" width="12" style="10" customWidth="1"/>
    <col min="11035" max="11035" width="1.44140625" style="10" customWidth="1"/>
    <col min="11036" max="11036" width="11.5546875" style="10"/>
    <col min="11037" max="11037" width="2.21875" style="10" customWidth="1"/>
    <col min="11038" max="11038" width="10.44140625" style="10" customWidth="1"/>
    <col min="11039" max="11039" width="1.44140625" style="10" customWidth="1"/>
    <col min="11040" max="11040" width="11.5546875" style="10"/>
    <col min="11041" max="11041" width="2.21875" style="10" customWidth="1"/>
    <col min="11042" max="11042" width="12" style="10" customWidth="1"/>
    <col min="11043" max="11043" width="1.44140625" style="10" customWidth="1"/>
    <col min="11044" max="11044" width="11.5546875" style="10"/>
    <col min="11045" max="11045" width="2.21875" style="10" customWidth="1"/>
    <col min="11046" max="11046" width="13.77734375" style="10" customWidth="1"/>
    <col min="11047" max="11047" width="2.21875" style="10" customWidth="1"/>
    <col min="11048" max="11048" width="8.44140625" style="10" customWidth="1"/>
    <col min="11049" max="11049" width="3.6640625" style="10" bestFit="1" customWidth="1"/>
    <col min="11050" max="11050" width="7.6640625" style="10" customWidth="1"/>
    <col min="11051" max="11051" width="1.44140625" style="10" customWidth="1"/>
    <col min="11052" max="11052" width="11.5546875" style="10"/>
    <col min="11053" max="11053" width="1.44140625" style="10" customWidth="1"/>
    <col min="11054" max="11054" width="11.5546875" style="10"/>
    <col min="11055" max="11055" width="1.44140625" style="10" customWidth="1"/>
    <col min="11056"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13.109375" style="10" customWidth="1"/>
    <col min="11270" max="11270" width="1.44140625" style="10" customWidth="1"/>
    <col min="11271" max="11271" width="11.5546875" style="10"/>
    <col min="11272" max="11272" width="1.44140625" style="10" customWidth="1"/>
    <col min="11273" max="11273" width="11.5546875" style="10"/>
    <col min="11274" max="11274" width="1.44140625" style="10" customWidth="1"/>
    <col min="11275" max="11275" width="13.109375" style="10" customWidth="1"/>
    <col min="11276" max="11276" width="1.44140625" style="10" customWidth="1"/>
    <col min="11277" max="11277" width="11.5546875" style="10"/>
    <col min="11278" max="11278" width="1.44140625" style="10" customWidth="1"/>
    <col min="11279" max="11279" width="11.5546875" style="10"/>
    <col min="11280" max="11280" width="1.44140625" style="10" customWidth="1"/>
    <col min="11281" max="11281" width="13.109375" style="10" customWidth="1"/>
    <col min="11282" max="11282" width="1.44140625" style="10" customWidth="1"/>
    <col min="11283" max="11283" width="11.5546875" style="10"/>
    <col min="11284" max="11284" width="1.44140625" style="10" customWidth="1"/>
    <col min="11285" max="11285" width="11.5546875" style="10"/>
    <col min="11286" max="11286" width="1.44140625" style="10" customWidth="1"/>
    <col min="11287" max="11287" width="14.6640625" style="10" customWidth="1"/>
    <col min="11288" max="11289" width="1.44140625" style="10" customWidth="1"/>
    <col min="11290" max="11290" width="12" style="10" customWidth="1"/>
    <col min="11291" max="11291" width="1.44140625" style="10" customWidth="1"/>
    <col min="11292" max="11292" width="11.5546875" style="10"/>
    <col min="11293" max="11293" width="2.21875" style="10" customWidth="1"/>
    <col min="11294" max="11294" width="10.44140625" style="10" customWidth="1"/>
    <col min="11295" max="11295" width="1.44140625" style="10" customWidth="1"/>
    <col min="11296" max="11296" width="11.5546875" style="10"/>
    <col min="11297" max="11297" width="2.21875" style="10" customWidth="1"/>
    <col min="11298" max="11298" width="12" style="10" customWidth="1"/>
    <col min="11299" max="11299" width="1.44140625" style="10" customWidth="1"/>
    <col min="11300" max="11300" width="11.5546875" style="10"/>
    <col min="11301" max="11301" width="2.21875" style="10" customWidth="1"/>
    <col min="11302" max="11302" width="13.77734375" style="10" customWidth="1"/>
    <col min="11303" max="11303" width="2.21875" style="10" customWidth="1"/>
    <col min="11304" max="11304" width="8.44140625" style="10" customWidth="1"/>
    <col min="11305" max="11305" width="3.6640625" style="10" bestFit="1" customWidth="1"/>
    <col min="11306" max="11306" width="7.6640625" style="10" customWidth="1"/>
    <col min="11307" max="11307" width="1.44140625" style="10" customWidth="1"/>
    <col min="11308" max="11308" width="11.5546875" style="10"/>
    <col min="11309" max="11309" width="1.44140625" style="10" customWidth="1"/>
    <col min="11310" max="11310" width="11.5546875" style="10"/>
    <col min="11311" max="11311" width="1.44140625" style="10" customWidth="1"/>
    <col min="11312"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13.109375" style="10" customWidth="1"/>
    <col min="11526" max="11526" width="1.44140625" style="10" customWidth="1"/>
    <col min="11527" max="11527" width="11.5546875" style="10"/>
    <col min="11528" max="11528" width="1.44140625" style="10" customWidth="1"/>
    <col min="11529" max="11529" width="11.5546875" style="10"/>
    <col min="11530" max="11530" width="1.44140625" style="10" customWidth="1"/>
    <col min="11531" max="11531" width="13.109375" style="10" customWidth="1"/>
    <col min="11532" max="11532" width="1.44140625" style="10" customWidth="1"/>
    <col min="11533" max="11533" width="11.5546875" style="10"/>
    <col min="11534" max="11534" width="1.44140625" style="10" customWidth="1"/>
    <col min="11535" max="11535" width="11.5546875" style="10"/>
    <col min="11536" max="11536" width="1.44140625" style="10" customWidth="1"/>
    <col min="11537" max="11537" width="13.109375" style="10" customWidth="1"/>
    <col min="11538" max="11538" width="1.44140625" style="10" customWidth="1"/>
    <col min="11539" max="11539" width="11.5546875" style="10"/>
    <col min="11540" max="11540" width="1.44140625" style="10" customWidth="1"/>
    <col min="11541" max="11541" width="11.5546875" style="10"/>
    <col min="11542" max="11542" width="1.44140625" style="10" customWidth="1"/>
    <col min="11543" max="11543" width="14.6640625" style="10" customWidth="1"/>
    <col min="11544" max="11545" width="1.44140625" style="10" customWidth="1"/>
    <col min="11546" max="11546" width="12" style="10" customWidth="1"/>
    <col min="11547" max="11547" width="1.44140625" style="10" customWidth="1"/>
    <col min="11548" max="11548" width="11.5546875" style="10"/>
    <col min="11549" max="11549" width="2.21875" style="10" customWidth="1"/>
    <col min="11550" max="11550" width="10.44140625" style="10" customWidth="1"/>
    <col min="11551" max="11551" width="1.44140625" style="10" customWidth="1"/>
    <col min="11552" max="11552" width="11.5546875" style="10"/>
    <col min="11553" max="11553" width="2.21875" style="10" customWidth="1"/>
    <col min="11554" max="11554" width="12" style="10" customWidth="1"/>
    <col min="11555" max="11555" width="1.44140625" style="10" customWidth="1"/>
    <col min="11556" max="11556" width="11.5546875" style="10"/>
    <col min="11557" max="11557" width="2.21875" style="10" customWidth="1"/>
    <col min="11558" max="11558" width="13.77734375" style="10" customWidth="1"/>
    <col min="11559" max="11559" width="2.21875" style="10" customWidth="1"/>
    <col min="11560" max="11560" width="8.44140625" style="10" customWidth="1"/>
    <col min="11561" max="11561" width="3.6640625" style="10" bestFit="1" customWidth="1"/>
    <col min="11562" max="11562" width="7.6640625" style="10" customWidth="1"/>
    <col min="11563" max="11563" width="1.44140625" style="10" customWidth="1"/>
    <col min="11564" max="11564" width="11.5546875" style="10"/>
    <col min="11565" max="11565" width="1.44140625" style="10" customWidth="1"/>
    <col min="11566" max="11566" width="11.5546875" style="10"/>
    <col min="11567" max="11567" width="1.44140625" style="10" customWidth="1"/>
    <col min="11568"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13.109375" style="10" customWidth="1"/>
    <col min="11782" max="11782" width="1.44140625" style="10" customWidth="1"/>
    <col min="11783" max="11783" width="11.5546875" style="10"/>
    <col min="11784" max="11784" width="1.44140625" style="10" customWidth="1"/>
    <col min="11785" max="11785" width="11.5546875" style="10"/>
    <col min="11786" max="11786" width="1.44140625" style="10" customWidth="1"/>
    <col min="11787" max="11787" width="13.109375" style="10" customWidth="1"/>
    <col min="11788" max="11788" width="1.44140625" style="10" customWidth="1"/>
    <col min="11789" max="11789" width="11.5546875" style="10"/>
    <col min="11790" max="11790" width="1.44140625" style="10" customWidth="1"/>
    <col min="11791" max="11791" width="11.5546875" style="10"/>
    <col min="11792" max="11792" width="1.44140625" style="10" customWidth="1"/>
    <col min="11793" max="11793" width="13.109375" style="10" customWidth="1"/>
    <col min="11794" max="11794" width="1.44140625" style="10" customWidth="1"/>
    <col min="11795" max="11795" width="11.5546875" style="10"/>
    <col min="11796" max="11796" width="1.44140625" style="10" customWidth="1"/>
    <col min="11797" max="11797" width="11.5546875" style="10"/>
    <col min="11798" max="11798" width="1.44140625" style="10" customWidth="1"/>
    <col min="11799" max="11799" width="14.6640625" style="10" customWidth="1"/>
    <col min="11800" max="11801" width="1.44140625" style="10" customWidth="1"/>
    <col min="11802" max="11802" width="12" style="10" customWidth="1"/>
    <col min="11803" max="11803" width="1.44140625" style="10" customWidth="1"/>
    <col min="11804" max="11804" width="11.5546875" style="10"/>
    <col min="11805" max="11805" width="2.21875" style="10" customWidth="1"/>
    <col min="11806" max="11806" width="10.44140625" style="10" customWidth="1"/>
    <col min="11807" max="11807" width="1.44140625" style="10" customWidth="1"/>
    <col min="11808" max="11808" width="11.5546875" style="10"/>
    <col min="11809" max="11809" width="2.21875" style="10" customWidth="1"/>
    <col min="11810" max="11810" width="12" style="10" customWidth="1"/>
    <col min="11811" max="11811" width="1.44140625" style="10" customWidth="1"/>
    <col min="11812" max="11812" width="11.5546875" style="10"/>
    <col min="11813" max="11813" width="2.21875" style="10" customWidth="1"/>
    <col min="11814" max="11814" width="13.77734375" style="10" customWidth="1"/>
    <col min="11815" max="11815" width="2.21875" style="10" customWidth="1"/>
    <col min="11816" max="11816" width="8.44140625" style="10" customWidth="1"/>
    <col min="11817" max="11817" width="3.6640625" style="10" bestFit="1" customWidth="1"/>
    <col min="11818" max="11818" width="7.6640625" style="10" customWidth="1"/>
    <col min="11819" max="11819" width="1.44140625" style="10" customWidth="1"/>
    <col min="11820" max="11820" width="11.5546875" style="10"/>
    <col min="11821" max="11821" width="1.44140625" style="10" customWidth="1"/>
    <col min="11822" max="11822" width="11.5546875" style="10"/>
    <col min="11823" max="11823" width="1.44140625" style="10" customWidth="1"/>
    <col min="11824"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13.109375" style="10" customWidth="1"/>
    <col min="12038" max="12038" width="1.44140625" style="10" customWidth="1"/>
    <col min="12039" max="12039" width="11.5546875" style="10"/>
    <col min="12040" max="12040" width="1.44140625" style="10" customWidth="1"/>
    <col min="12041" max="12041" width="11.5546875" style="10"/>
    <col min="12042" max="12042" width="1.44140625" style="10" customWidth="1"/>
    <col min="12043" max="12043" width="13.109375" style="10" customWidth="1"/>
    <col min="12044" max="12044" width="1.44140625" style="10" customWidth="1"/>
    <col min="12045" max="12045" width="11.5546875" style="10"/>
    <col min="12046" max="12046" width="1.44140625" style="10" customWidth="1"/>
    <col min="12047" max="12047" width="11.5546875" style="10"/>
    <col min="12048" max="12048" width="1.44140625" style="10" customWidth="1"/>
    <col min="12049" max="12049" width="13.109375" style="10" customWidth="1"/>
    <col min="12050" max="12050" width="1.44140625" style="10" customWidth="1"/>
    <col min="12051" max="12051" width="11.5546875" style="10"/>
    <col min="12052" max="12052" width="1.44140625" style="10" customWidth="1"/>
    <col min="12053" max="12053" width="11.5546875" style="10"/>
    <col min="12054" max="12054" width="1.44140625" style="10" customWidth="1"/>
    <col min="12055" max="12055" width="14.6640625" style="10" customWidth="1"/>
    <col min="12056" max="12057" width="1.44140625" style="10" customWidth="1"/>
    <col min="12058" max="12058" width="12" style="10" customWidth="1"/>
    <col min="12059" max="12059" width="1.44140625" style="10" customWidth="1"/>
    <col min="12060" max="12060" width="11.5546875" style="10"/>
    <col min="12061" max="12061" width="2.21875" style="10" customWidth="1"/>
    <col min="12062" max="12062" width="10.44140625" style="10" customWidth="1"/>
    <col min="12063" max="12063" width="1.44140625" style="10" customWidth="1"/>
    <col min="12064" max="12064" width="11.5546875" style="10"/>
    <col min="12065" max="12065" width="2.21875" style="10" customWidth="1"/>
    <col min="12066" max="12066" width="12" style="10" customWidth="1"/>
    <col min="12067" max="12067" width="1.44140625" style="10" customWidth="1"/>
    <col min="12068" max="12068" width="11.5546875" style="10"/>
    <col min="12069" max="12069" width="2.21875" style="10" customWidth="1"/>
    <col min="12070" max="12070" width="13.77734375" style="10" customWidth="1"/>
    <col min="12071" max="12071" width="2.21875" style="10" customWidth="1"/>
    <col min="12072" max="12072" width="8.44140625" style="10" customWidth="1"/>
    <col min="12073" max="12073" width="3.6640625" style="10" bestFit="1" customWidth="1"/>
    <col min="12074" max="12074" width="7.6640625" style="10" customWidth="1"/>
    <col min="12075" max="12075" width="1.44140625" style="10" customWidth="1"/>
    <col min="12076" max="12076" width="11.5546875" style="10"/>
    <col min="12077" max="12077" width="1.44140625" style="10" customWidth="1"/>
    <col min="12078" max="12078" width="11.5546875" style="10"/>
    <col min="12079" max="12079" width="1.44140625" style="10" customWidth="1"/>
    <col min="12080"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13.109375" style="10" customWidth="1"/>
    <col min="12294" max="12294" width="1.44140625" style="10" customWidth="1"/>
    <col min="12295" max="12295" width="11.5546875" style="10"/>
    <col min="12296" max="12296" width="1.44140625" style="10" customWidth="1"/>
    <col min="12297" max="12297" width="11.5546875" style="10"/>
    <col min="12298" max="12298" width="1.44140625" style="10" customWidth="1"/>
    <col min="12299" max="12299" width="13.109375" style="10" customWidth="1"/>
    <col min="12300" max="12300" width="1.44140625" style="10" customWidth="1"/>
    <col min="12301" max="12301" width="11.5546875" style="10"/>
    <col min="12302" max="12302" width="1.44140625" style="10" customWidth="1"/>
    <col min="12303" max="12303" width="11.5546875" style="10"/>
    <col min="12304" max="12304" width="1.44140625" style="10" customWidth="1"/>
    <col min="12305" max="12305" width="13.109375" style="10" customWidth="1"/>
    <col min="12306" max="12306" width="1.44140625" style="10" customWidth="1"/>
    <col min="12307" max="12307" width="11.5546875" style="10"/>
    <col min="12308" max="12308" width="1.44140625" style="10" customWidth="1"/>
    <col min="12309" max="12309" width="11.5546875" style="10"/>
    <col min="12310" max="12310" width="1.44140625" style="10" customWidth="1"/>
    <col min="12311" max="12311" width="14.6640625" style="10" customWidth="1"/>
    <col min="12312" max="12313" width="1.44140625" style="10" customWidth="1"/>
    <col min="12314" max="12314" width="12" style="10" customWidth="1"/>
    <col min="12315" max="12315" width="1.44140625" style="10" customWidth="1"/>
    <col min="12316" max="12316" width="11.5546875" style="10"/>
    <col min="12317" max="12317" width="2.21875" style="10" customWidth="1"/>
    <col min="12318" max="12318" width="10.44140625" style="10" customWidth="1"/>
    <col min="12319" max="12319" width="1.44140625" style="10" customWidth="1"/>
    <col min="12320" max="12320" width="11.5546875" style="10"/>
    <col min="12321" max="12321" width="2.21875" style="10" customWidth="1"/>
    <col min="12322" max="12322" width="12" style="10" customWidth="1"/>
    <col min="12323" max="12323" width="1.44140625" style="10" customWidth="1"/>
    <col min="12324" max="12324" width="11.5546875" style="10"/>
    <col min="12325" max="12325" width="2.21875" style="10" customWidth="1"/>
    <col min="12326" max="12326" width="13.77734375" style="10" customWidth="1"/>
    <col min="12327" max="12327" width="2.21875" style="10" customWidth="1"/>
    <col min="12328" max="12328" width="8.44140625" style="10" customWidth="1"/>
    <col min="12329" max="12329" width="3.6640625" style="10" bestFit="1" customWidth="1"/>
    <col min="12330" max="12330" width="7.6640625" style="10" customWidth="1"/>
    <col min="12331" max="12331" width="1.44140625" style="10" customWidth="1"/>
    <col min="12332" max="12332" width="11.5546875" style="10"/>
    <col min="12333" max="12333" width="1.44140625" style="10" customWidth="1"/>
    <col min="12334" max="12334" width="11.5546875" style="10"/>
    <col min="12335" max="12335" width="1.44140625" style="10" customWidth="1"/>
    <col min="12336"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13.109375" style="10" customWidth="1"/>
    <col min="12550" max="12550" width="1.44140625" style="10" customWidth="1"/>
    <col min="12551" max="12551" width="11.5546875" style="10"/>
    <col min="12552" max="12552" width="1.44140625" style="10" customWidth="1"/>
    <col min="12553" max="12553" width="11.5546875" style="10"/>
    <col min="12554" max="12554" width="1.44140625" style="10" customWidth="1"/>
    <col min="12555" max="12555" width="13.109375" style="10" customWidth="1"/>
    <col min="12556" max="12556" width="1.44140625" style="10" customWidth="1"/>
    <col min="12557" max="12557" width="11.5546875" style="10"/>
    <col min="12558" max="12558" width="1.44140625" style="10" customWidth="1"/>
    <col min="12559" max="12559" width="11.5546875" style="10"/>
    <col min="12560" max="12560" width="1.44140625" style="10" customWidth="1"/>
    <col min="12561" max="12561" width="13.109375" style="10" customWidth="1"/>
    <col min="12562" max="12562" width="1.44140625" style="10" customWidth="1"/>
    <col min="12563" max="12563" width="11.5546875" style="10"/>
    <col min="12564" max="12564" width="1.44140625" style="10" customWidth="1"/>
    <col min="12565" max="12565" width="11.5546875" style="10"/>
    <col min="12566" max="12566" width="1.44140625" style="10" customWidth="1"/>
    <col min="12567" max="12567" width="14.6640625" style="10" customWidth="1"/>
    <col min="12568" max="12569" width="1.44140625" style="10" customWidth="1"/>
    <col min="12570" max="12570" width="12" style="10" customWidth="1"/>
    <col min="12571" max="12571" width="1.44140625" style="10" customWidth="1"/>
    <col min="12572" max="12572" width="11.5546875" style="10"/>
    <col min="12573" max="12573" width="2.21875" style="10" customWidth="1"/>
    <col min="12574" max="12574" width="10.44140625" style="10" customWidth="1"/>
    <col min="12575" max="12575" width="1.44140625" style="10" customWidth="1"/>
    <col min="12576" max="12576" width="11.5546875" style="10"/>
    <col min="12577" max="12577" width="2.21875" style="10" customWidth="1"/>
    <col min="12578" max="12578" width="12" style="10" customWidth="1"/>
    <col min="12579" max="12579" width="1.44140625" style="10" customWidth="1"/>
    <col min="12580" max="12580" width="11.5546875" style="10"/>
    <col min="12581" max="12581" width="2.21875" style="10" customWidth="1"/>
    <col min="12582" max="12582" width="13.77734375" style="10" customWidth="1"/>
    <col min="12583" max="12583" width="2.21875" style="10" customWidth="1"/>
    <col min="12584" max="12584" width="8.44140625" style="10" customWidth="1"/>
    <col min="12585" max="12585" width="3.6640625" style="10" bestFit="1" customWidth="1"/>
    <col min="12586" max="12586" width="7.6640625" style="10" customWidth="1"/>
    <col min="12587" max="12587" width="1.44140625" style="10" customWidth="1"/>
    <col min="12588" max="12588" width="11.5546875" style="10"/>
    <col min="12589" max="12589" width="1.44140625" style="10" customWidth="1"/>
    <col min="12590" max="12590" width="11.5546875" style="10"/>
    <col min="12591" max="12591" width="1.44140625" style="10" customWidth="1"/>
    <col min="12592"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13.109375" style="10" customWidth="1"/>
    <col min="12806" max="12806" width="1.44140625" style="10" customWidth="1"/>
    <col min="12807" max="12807" width="11.5546875" style="10"/>
    <col min="12808" max="12808" width="1.44140625" style="10" customWidth="1"/>
    <col min="12809" max="12809" width="11.5546875" style="10"/>
    <col min="12810" max="12810" width="1.44140625" style="10" customWidth="1"/>
    <col min="12811" max="12811" width="13.109375" style="10" customWidth="1"/>
    <col min="12812" max="12812" width="1.44140625" style="10" customWidth="1"/>
    <col min="12813" max="12813" width="11.5546875" style="10"/>
    <col min="12814" max="12814" width="1.44140625" style="10" customWidth="1"/>
    <col min="12815" max="12815" width="11.5546875" style="10"/>
    <col min="12816" max="12816" width="1.44140625" style="10" customWidth="1"/>
    <col min="12817" max="12817" width="13.109375" style="10" customWidth="1"/>
    <col min="12818" max="12818" width="1.44140625" style="10" customWidth="1"/>
    <col min="12819" max="12819" width="11.5546875" style="10"/>
    <col min="12820" max="12820" width="1.44140625" style="10" customWidth="1"/>
    <col min="12821" max="12821" width="11.5546875" style="10"/>
    <col min="12822" max="12822" width="1.44140625" style="10" customWidth="1"/>
    <col min="12823" max="12823" width="14.6640625" style="10" customWidth="1"/>
    <col min="12824" max="12825" width="1.44140625" style="10" customWidth="1"/>
    <col min="12826" max="12826" width="12" style="10" customWidth="1"/>
    <col min="12827" max="12827" width="1.44140625" style="10" customWidth="1"/>
    <col min="12828" max="12828" width="11.5546875" style="10"/>
    <col min="12829" max="12829" width="2.21875" style="10" customWidth="1"/>
    <col min="12830" max="12830" width="10.44140625" style="10" customWidth="1"/>
    <col min="12831" max="12831" width="1.44140625" style="10" customWidth="1"/>
    <col min="12832" max="12832" width="11.5546875" style="10"/>
    <col min="12833" max="12833" width="2.21875" style="10" customWidth="1"/>
    <col min="12834" max="12834" width="12" style="10" customWidth="1"/>
    <col min="12835" max="12835" width="1.44140625" style="10" customWidth="1"/>
    <col min="12836" max="12836" width="11.5546875" style="10"/>
    <col min="12837" max="12837" width="2.21875" style="10" customWidth="1"/>
    <col min="12838" max="12838" width="13.77734375" style="10" customWidth="1"/>
    <col min="12839" max="12839" width="2.21875" style="10" customWidth="1"/>
    <col min="12840" max="12840" width="8.44140625" style="10" customWidth="1"/>
    <col min="12841" max="12841" width="3.6640625" style="10" bestFit="1" customWidth="1"/>
    <col min="12842" max="12842" width="7.6640625" style="10" customWidth="1"/>
    <col min="12843" max="12843" width="1.44140625" style="10" customWidth="1"/>
    <col min="12844" max="12844" width="11.5546875" style="10"/>
    <col min="12845" max="12845" width="1.44140625" style="10" customWidth="1"/>
    <col min="12846" max="12846" width="11.5546875" style="10"/>
    <col min="12847" max="12847" width="1.44140625" style="10" customWidth="1"/>
    <col min="12848"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13.109375" style="10" customWidth="1"/>
    <col min="13062" max="13062" width="1.44140625" style="10" customWidth="1"/>
    <col min="13063" max="13063" width="11.5546875" style="10"/>
    <col min="13064" max="13064" width="1.44140625" style="10" customWidth="1"/>
    <col min="13065" max="13065" width="11.5546875" style="10"/>
    <col min="13066" max="13066" width="1.44140625" style="10" customWidth="1"/>
    <col min="13067" max="13067" width="13.109375" style="10" customWidth="1"/>
    <col min="13068" max="13068" width="1.44140625" style="10" customWidth="1"/>
    <col min="13069" max="13069" width="11.5546875" style="10"/>
    <col min="13070" max="13070" width="1.44140625" style="10" customWidth="1"/>
    <col min="13071" max="13071" width="11.5546875" style="10"/>
    <col min="13072" max="13072" width="1.44140625" style="10" customWidth="1"/>
    <col min="13073" max="13073" width="13.109375" style="10" customWidth="1"/>
    <col min="13074" max="13074" width="1.44140625" style="10" customWidth="1"/>
    <col min="13075" max="13075" width="11.5546875" style="10"/>
    <col min="13076" max="13076" width="1.44140625" style="10" customWidth="1"/>
    <col min="13077" max="13077" width="11.5546875" style="10"/>
    <col min="13078" max="13078" width="1.44140625" style="10" customWidth="1"/>
    <col min="13079" max="13079" width="14.6640625" style="10" customWidth="1"/>
    <col min="13080" max="13081" width="1.44140625" style="10" customWidth="1"/>
    <col min="13082" max="13082" width="12" style="10" customWidth="1"/>
    <col min="13083" max="13083" width="1.44140625" style="10" customWidth="1"/>
    <col min="13084" max="13084" width="11.5546875" style="10"/>
    <col min="13085" max="13085" width="2.21875" style="10" customWidth="1"/>
    <col min="13086" max="13086" width="10.44140625" style="10" customWidth="1"/>
    <col min="13087" max="13087" width="1.44140625" style="10" customWidth="1"/>
    <col min="13088" max="13088" width="11.5546875" style="10"/>
    <col min="13089" max="13089" width="2.21875" style="10" customWidth="1"/>
    <col min="13090" max="13090" width="12" style="10" customWidth="1"/>
    <col min="13091" max="13091" width="1.44140625" style="10" customWidth="1"/>
    <col min="13092" max="13092" width="11.5546875" style="10"/>
    <col min="13093" max="13093" width="2.21875" style="10" customWidth="1"/>
    <col min="13094" max="13094" width="13.77734375" style="10" customWidth="1"/>
    <col min="13095" max="13095" width="2.21875" style="10" customWidth="1"/>
    <col min="13096" max="13096" width="8.44140625" style="10" customWidth="1"/>
    <col min="13097" max="13097" width="3.6640625" style="10" bestFit="1" customWidth="1"/>
    <col min="13098" max="13098" width="7.6640625" style="10" customWidth="1"/>
    <col min="13099" max="13099" width="1.44140625" style="10" customWidth="1"/>
    <col min="13100" max="13100" width="11.5546875" style="10"/>
    <col min="13101" max="13101" width="1.44140625" style="10" customWidth="1"/>
    <col min="13102" max="13102" width="11.5546875" style="10"/>
    <col min="13103" max="13103" width="1.44140625" style="10" customWidth="1"/>
    <col min="13104"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13.109375" style="10" customWidth="1"/>
    <col min="13318" max="13318" width="1.44140625" style="10" customWidth="1"/>
    <col min="13319" max="13319" width="11.5546875" style="10"/>
    <col min="13320" max="13320" width="1.44140625" style="10" customWidth="1"/>
    <col min="13321" max="13321" width="11.5546875" style="10"/>
    <col min="13322" max="13322" width="1.44140625" style="10" customWidth="1"/>
    <col min="13323" max="13323" width="13.109375" style="10" customWidth="1"/>
    <col min="13324" max="13324" width="1.44140625" style="10" customWidth="1"/>
    <col min="13325" max="13325" width="11.5546875" style="10"/>
    <col min="13326" max="13326" width="1.44140625" style="10" customWidth="1"/>
    <col min="13327" max="13327" width="11.5546875" style="10"/>
    <col min="13328" max="13328" width="1.44140625" style="10" customWidth="1"/>
    <col min="13329" max="13329" width="13.109375" style="10" customWidth="1"/>
    <col min="13330" max="13330" width="1.44140625" style="10" customWidth="1"/>
    <col min="13331" max="13331" width="11.5546875" style="10"/>
    <col min="13332" max="13332" width="1.44140625" style="10" customWidth="1"/>
    <col min="13333" max="13333" width="11.5546875" style="10"/>
    <col min="13334" max="13334" width="1.44140625" style="10" customWidth="1"/>
    <col min="13335" max="13335" width="14.6640625" style="10" customWidth="1"/>
    <col min="13336" max="13337" width="1.44140625" style="10" customWidth="1"/>
    <col min="13338" max="13338" width="12" style="10" customWidth="1"/>
    <col min="13339" max="13339" width="1.44140625" style="10" customWidth="1"/>
    <col min="13340" max="13340" width="11.5546875" style="10"/>
    <col min="13341" max="13341" width="2.21875" style="10" customWidth="1"/>
    <col min="13342" max="13342" width="10.44140625" style="10" customWidth="1"/>
    <col min="13343" max="13343" width="1.44140625" style="10" customWidth="1"/>
    <col min="13344" max="13344" width="11.5546875" style="10"/>
    <col min="13345" max="13345" width="2.21875" style="10" customWidth="1"/>
    <col min="13346" max="13346" width="12" style="10" customWidth="1"/>
    <col min="13347" max="13347" width="1.44140625" style="10" customWidth="1"/>
    <col min="13348" max="13348" width="11.5546875" style="10"/>
    <col min="13349" max="13349" width="2.21875" style="10" customWidth="1"/>
    <col min="13350" max="13350" width="13.77734375" style="10" customWidth="1"/>
    <col min="13351" max="13351" width="2.21875" style="10" customWidth="1"/>
    <col min="13352" max="13352" width="8.44140625" style="10" customWidth="1"/>
    <col min="13353" max="13353" width="3.6640625" style="10" bestFit="1" customWidth="1"/>
    <col min="13354" max="13354" width="7.6640625" style="10" customWidth="1"/>
    <col min="13355" max="13355" width="1.44140625" style="10" customWidth="1"/>
    <col min="13356" max="13356" width="11.5546875" style="10"/>
    <col min="13357" max="13357" width="1.44140625" style="10" customWidth="1"/>
    <col min="13358" max="13358" width="11.5546875" style="10"/>
    <col min="13359" max="13359" width="1.44140625" style="10" customWidth="1"/>
    <col min="13360"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13.109375" style="10" customWidth="1"/>
    <col min="13574" max="13574" width="1.44140625" style="10" customWidth="1"/>
    <col min="13575" max="13575" width="11.5546875" style="10"/>
    <col min="13576" max="13576" width="1.44140625" style="10" customWidth="1"/>
    <col min="13577" max="13577" width="11.5546875" style="10"/>
    <col min="13578" max="13578" width="1.44140625" style="10" customWidth="1"/>
    <col min="13579" max="13579" width="13.109375" style="10" customWidth="1"/>
    <col min="13580" max="13580" width="1.44140625" style="10" customWidth="1"/>
    <col min="13581" max="13581" width="11.5546875" style="10"/>
    <col min="13582" max="13582" width="1.44140625" style="10" customWidth="1"/>
    <col min="13583" max="13583" width="11.5546875" style="10"/>
    <col min="13584" max="13584" width="1.44140625" style="10" customWidth="1"/>
    <col min="13585" max="13585" width="13.109375" style="10" customWidth="1"/>
    <col min="13586" max="13586" width="1.44140625" style="10" customWidth="1"/>
    <col min="13587" max="13587" width="11.5546875" style="10"/>
    <col min="13588" max="13588" width="1.44140625" style="10" customWidth="1"/>
    <col min="13589" max="13589" width="11.5546875" style="10"/>
    <col min="13590" max="13590" width="1.44140625" style="10" customWidth="1"/>
    <col min="13591" max="13591" width="14.6640625" style="10" customWidth="1"/>
    <col min="13592" max="13593" width="1.44140625" style="10" customWidth="1"/>
    <col min="13594" max="13594" width="12" style="10" customWidth="1"/>
    <col min="13595" max="13595" width="1.44140625" style="10" customWidth="1"/>
    <col min="13596" max="13596" width="11.5546875" style="10"/>
    <col min="13597" max="13597" width="2.21875" style="10" customWidth="1"/>
    <col min="13598" max="13598" width="10.44140625" style="10" customWidth="1"/>
    <col min="13599" max="13599" width="1.44140625" style="10" customWidth="1"/>
    <col min="13600" max="13600" width="11.5546875" style="10"/>
    <col min="13601" max="13601" width="2.21875" style="10" customWidth="1"/>
    <col min="13602" max="13602" width="12" style="10" customWidth="1"/>
    <col min="13603" max="13603" width="1.44140625" style="10" customWidth="1"/>
    <col min="13604" max="13604" width="11.5546875" style="10"/>
    <col min="13605" max="13605" width="2.21875" style="10" customWidth="1"/>
    <col min="13606" max="13606" width="13.77734375" style="10" customWidth="1"/>
    <col min="13607" max="13607" width="2.21875" style="10" customWidth="1"/>
    <col min="13608" max="13608" width="8.44140625" style="10" customWidth="1"/>
    <col min="13609" max="13609" width="3.6640625" style="10" bestFit="1" customWidth="1"/>
    <col min="13610" max="13610" width="7.6640625" style="10" customWidth="1"/>
    <col min="13611" max="13611" width="1.44140625" style="10" customWidth="1"/>
    <col min="13612" max="13612" width="11.5546875" style="10"/>
    <col min="13613" max="13613" width="1.44140625" style="10" customWidth="1"/>
    <col min="13614" max="13614" width="11.5546875" style="10"/>
    <col min="13615" max="13615" width="1.44140625" style="10" customWidth="1"/>
    <col min="13616"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13.109375" style="10" customWidth="1"/>
    <col min="13830" max="13830" width="1.44140625" style="10" customWidth="1"/>
    <col min="13831" max="13831" width="11.5546875" style="10"/>
    <col min="13832" max="13832" width="1.44140625" style="10" customWidth="1"/>
    <col min="13833" max="13833" width="11.5546875" style="10"/>
    <col min="13834" max="13834" width="1.44140625" style="10" customWidth="1"/>
    <col min="13835" max="13835" width="13.109375" style="10" customWidth="1"/>
    <col min="13836" max="13836" width="1.44140625" style="10" customWidth="1"/>
    <col min="13837" max="13837" width="11.5546875" style="10"/>
    <col min="13838" max="13838" width="1.44140625" style="10" customWidth="1"/>
    <col min="13839" max="13839" width="11.5546875" style="10"/>
    <col min="13840" max="13840" width="1.44140625" style="10" customWidth="1"/>
    <col min="13841" max="13841" width="13.109375" style="10" customWidth="1"/>
    <col min="13842" max="13842" width="1.44140625" style="10" customWidth="1"/>
    <col min="13843" max="13843" width="11.5546875" style="10"/>
    <col min="13844" max="13844" width="1.44140625" style="10" customWidth="1"/>
    <col min="13845" max="13845" width="11.5546875" style="10"/>
    <col min="13846" max="13846" width="1.44140625" style="10" customWidth="1"/>
    <col min="13847" max="13847" width="14.6640625" style="10" customWidth="1"/>
    <col min="13848" max="13849" width="1.44140625" style="10" customWidth="1"/>
    <col min="13850" max="13850" width="12" style="10" customWidth="1"/>
    <col min="13851" max="13851" width="1.44140625" style="10" customWidth="1"/>
    <col min="13852" max="13852" width="11.5546875" style="10"/>
    <col min="13853" max="13853" width="2.21875" style="10" customWidth="1"/>
    <col min="13854" max="13854" width="10.44140625" style="10" customWidth="1"/>
    <col min="13855" max="13855" width="1.44140625" style="10" customWidth="1"/>
    <col min="13856" max="13856" width="11.5546875" style="10"/>
    <col min="13857" max="13857" width="2.21875" style="10" customWidth="1"/>
    <col min="13858" max="13858" width="12" style="10" customWidth="1"/>
    <col min="13859" max="13859" width="1.44140625" style="10" customWidth="1"/>
    <col min="13860" max="13860" width="11.5546875" style="10"/>
    <col min="13861" max="13861" width="2.21875" style="10" customWidth="1"/>
    <col min="13862" max="13862" width="13.77734375" style="10" customWidth="1"/>
    <col min="13863" max="13863" width="2.21875" style="10" customWidth="1"/>
    <col min="13864" max="13864" width="8.44140625" style="10" customWidth="1"/>
    <col min="13865" max="13865" width="3.6640625" style="10" bestFit="1" customWidth="1"/>
    <col min="13866" max="13866" width="7.6640625" style="10" customWidth="1"/>
    <col min="13867" max="13867" width="1.44140625" style="10" customWidth="1"/>
    <col min="13868" max="13868" width="11.5546875" style="10"/>
    <col min="13869" max="13869" width="1.44140625" style="10" customWidth="1"/>
    <col min="13870" max="13870" width="11.5546875" style="10"/>
    <col min="13871" max="13871" width="1.44140625" style="10" customWidth="1"/>
    <col min="13872"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13.109375" style="10" customWidth="1"/>
    <col min="14086" max="14086" width="1.44140625" style="10" customWidth="1"/>
    <col min="14087" max="14087" width="11.5546875" style="10"/>
    <col min="14088" max="14088" width="1.44140625" style="10" customWidth="1"/>
    <col min="14089" max="14089" width="11.5546875" style="10"/>
    <col min="14090" max="14090" width="1.44140625" style="10" customWidth="1"/>
    <col min="14091" max="14091" width="13.109375" style="10" customWidth="1"/>
    <col min="14092" max="14092" width="1.44140625" style="10" customWidth="1"/>
    <col min="14093" max="14093" width="11.5546875" style="10"/>
    <col min="14094" max="14094" width="1.44140625" style="10" customWidth="1"/>
    <col min="14095" max="14095" width="11.5546875" style="10"/>
    <col min="14096" max="14096" width="1.44140625" style="10" customWidth="1"/>
    <col min="14097" max="14097" width="13.109375" style="10" customWidth="1"/>
    <col min="14098" max="14098" width="1.44140625" style="10" customWidth="1"/>
    <col min="14099" max="14099" width="11.5546875" style="10"/>
    <col min="14100" max="14100" width="1.44140625" style="10" customWidth="1"/>
    <col min="14101" max="14101" width="11.5546875" style="10"/>
    <col min="14102" max="14102" width="1.44140625" style="10" customWidth="1"/>
    <col min="14103" max="14103" width="14.6640625" style="10" customWidth="1"/>
    <col min="14104" max="14105" width="1.44140625" style="10" customWidth="1"/>
    <col min="14106" max="14106" width="12" style="10" customWidth="1"/>
    <col min="14107" max="14107" width="1.44140625" style="10" customWidth="1"/>
    <col min="14108" max="14108" width="11.5546875" style="10"/>
    <col min="14109" max="14109" width="2.21875" style="10" customWidth="1"/>
    <col min="14110" max="14110" width="10.44140625" style="10" customWidth="1"/>
    <col min="14111" max="14111" width="1.44140625" style="10" customWidth="1"/>
    <col min="14112" max="14112" width="11.5546875" style="10"/>
    <col min="14113" max="14113" width="2.21875" style="10" customWidth="1"/>
    <col min="14114" max="14114" width="12" style="10" customWidth="1"/>
    <col min="14115" max="14115" width="1.44140625" style="10" customWidth="1"/>
    <col min="14116" max="14116" width="11.5546875" style="10"/>
    <col min="14117" max="14117" width="2.21875" style="10" customWidth="1"/>
    <col min="14118" max="14118" width="13.77734375" style="10" customWidth="1"/>
    <col min="14119" max="14119" width="2.21875" style="10" customWidth="1"/>
    <col min="14120" max="14120" width="8.44140625" style="10" customWidth="1"/>
    <col min="14121" max="14121" width="3.6640625" style="10" bestFit="1" customWidth="1"/>
    <col min="14122" max="14122" width="7.6640625" style="10" customWidth="1"/>
    <col min="14123" max="14123" width="1.44140625" style="10" customWidth="1"/>
    <col min="14124" max="14124" width="11.5546875" style="10"/>
    <col min="14125" max="14125" width="1.44140625" style="10" customWidth="1"/>
    <col min="14126" max="14126" width="11.5546875" style="10"/>
    <col min="14127" max="14127" width="1.44140625" style="10" customWidth="1"/>
    <col min="14128"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13.109375" style="10" customWidth="1"/>
    <col min="14342" max="14342" width="1.44140625" style="10" customWidth="1"/>
    <col min="14343" max="14343" width="11.5546875" style="10"/>
    <col min="14344" max="14344" width="1.44140625" style="10" customWidth="1"/>
    <col min="14345" max="14345" width="11.5546875" style="10"/>
    <col min="14346" max="14346" width="1.44140625" style="10" customWidth="1"/>
    <col min="14347" max="14347" width="13.109375" style="10" customWidth="1"/>
    <col min="14348" max="14348" width="1.44140625" style="10" customWidth="1"/>
    <col min="14349" max="14349" width="11.5546875" style="10"/>
    <col min="14350" max="14350" width="1.44140625" style="10" customWidth="1"/>
    <col min="14351" max="14351" width="11.5546875" style="10"/>
    <col min="14352" max="14352" width="1.44140625" style="10" customWidth="1"/>
    <col min="14353" max="14353" width="13.109375" style="10" customWidth="1"/>
    <col min="14354" max="14354" width="1.44140625" style="10" customWidth="1"/>
    <col min="14355" max="14355" width="11.5546875" style="10"/>
    <col min="14356" max="14356" width="1.44140625" style="10" customWidth="1"/>
    <col min="14357" max="14357" width="11.5546875" style="10"/>
    <col min="14358" max="14358" width="1.44140625" style="10" customWidth="1"/>
    <col min="14359" max="14359" width="14.6640625" style="10" customWidth="1"/>
    <col min="14360" max="14361" width="1.44140625" style="10" customWidth="1"/>
    <col min="14362" max="14362" width="12" style="10" customWidth="1"/>
    <col min="14363" max="14363" width="1.44140625" style="10" customWidth="1"/>
    <col min="14364" max="14364" width="11.5546875" style="10"/>
    <col min="14365" max="14365" width="2.21875" style="10" customWidth="1"/>
    <col min="14366" max="14366" width="10.44140625" style="10" customWidth="1"/>
    <col min="14367" max="14367" width="1.44140625" style="10" customWidth="1"/>
    <col min="14368" max="14368" width="11.5546875" style="10"/>
    <col min="14369" max="14369" width="2.21875" style="10" customWidth="1"/>
    <col min="14370" max="14370" width="12" style="10" customWidth="1"/>
    <col min="14371" max="14371" width="1.44140625" style="10" customWidth="1"/>
    <col min="14372" max="14372" width="11.5546875" style="10"/>
    <col min="14373" max="14373" width="2.21875" style="10" customWidth="1"/>
    <col min="14374" max="14374" width="13.77734375" style="10" customWidth="1"/>
    <col min="14375" max="14375" width="2.21875" style="10" customWidth="1"/>
    <col min="14376" max="14376" width="8.44140625" style="10" customWidth="1"/>
    <col min="14377" max="14377" width="3.6640625" style="10" bestFit="1" customWidth="1"/>
    <col min="14378" max="14378" width="7.6640625" style="10" customWidth="1"/>
    <col min="14379" max="14379" width="1.44140625" style="10" customWidth="1"/>
    <col min="14380" max="14380" width="11.5546875" style="10"/>
    <col min="14381" max="14381" width="1.44140625" style="10" customWidth="1"/>
    <col min="14382" max="14382" width="11.5546875" style="10"/>
    <col min="14383" max="14383" width="1.44140625" style="10" customWidth="1"/>
    <col min="14384"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13.109375" style="10" customWidth="1"/>
    <col min="14598" max="14598" width="1.44140625" style="10" customWidth="1"/>
    <col min="14599" max="14599" width="11.5546875" style="10"/>
    <col min="14600" max="14600" width="1.44140625" style="10" customWidth="1"/>
    <col min="14601" max="14601" width="11.5546875" style="10"/>
    <col min="14602" max="14602" width="1.44140625" style="10" customWidth="1"/>
    <col min="14603" max="14603" width="13.109375" style="10" customWidth="1"/>
    <col min="14604" max="14604" width="1.44140625" style="10" customWidth="1"/>
    <col min="14605" max="14605" width="11.5546875" style="10"/>
    <col min="14606" max="14606" width="1.44140625" style="10" customWidth="1"/>
    <col min="14607" max="14607" width="11.5546875" style="10"/>
    <col min="14608" max="14608" width="1.44140625" style="10" customWidth="1"/>
    <col min="14609" max="14609" width="13.109375" style="10" customWidth="1"/>
    <col min="14610" max="14610" width="1.44140625" style="10" customWidth="1"/>
    <col min="14611" max="14611" width="11.5546875" style="10"/>
    <col min="14612" max="14612" width="1.44140625" style="10" customWidth="1"/>
    <col min="14613" max="14613" width="11.5546875" style="10"/>
    <col min="14614" max="14614" width="1.44140625" style="10" customWidth="1"/>
    <col min="14615" max="14615" width="14.6640625" style="10" customWidth="1"/>
    <col min="14616" max="14617" width="1.44140625" style="10" customWidth="1"/>
    <col min="14618" max="14618" width="12" style="10" customWidth="1"/>
    <col min="14619" max="14619" width="1.44140625" style="10" customWidth="1"/>
    <col min="14620" max="14620" width="11.5546875" style="10"/>
    <col min="14621" max="14621" width="2.21875" style="10" customWidth="1"/>
    <col min="14622" max="14622" width="10.44140625" style="10" customWidth="1"/>
    <col min="14623" max="14623" width="1.44140625" style="10" customWidth="1"/>
    <col min="14624" max="14624" width="11.5546875" style="10"/>
    <col min="14625" max="14625" width="2.21875" style="10" customWidth="1"/>
    <col min="14626" max="14626" width="12" style="10" customWidth="1"/>
    <col min="14627" max="14627" width="1.44140625" style="10" customWidth="1"/>
    <col min="14628" max="14628" width="11.5546875" style="10"/>
    <col min="14629" max="14629" width="2.21875" style="10" customWidth="1"/>
    <col min="14630" max="14630" width="13.77734375" style="10" customWidth="1"/>
    <col min="14631" max="14631" width="2.21875" style="10" customWidth="1"/>
    <col min="14632" max="14632" width="8.44140625" style="10" customWidth="1"/>
    <col min="14633" max="14633" width="3.6640625" style="10" bestFit="1" customWidth="1"/>
    <col min="14634" max="14634" width="7.6640625" style="10" customWidth="1"/>
    <col min="14635" max="14635" width="1.44140625" style="10" customWidth="1"/>
    <col min="14636" max="14636" width="11.5546875" style="10"/>
    <col min="14637" max="14637" width="1.44140625" style="10" customWidth="1"/>
    <col min="14638" max="14638" width="11.5546875" style="10"/>
    <col min="14639" max="14639" width="1.44140625" style="10" customWidth="1"/>
    <col min="14640"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13.109375" style="10" customWidth="1"/>
    <col min="14854" max="14854" width="1.44140625" style="10" customWidth="1"/>
    <col min="14855" max="14855" width="11.5546875" style="10"/>
    <col min="14856" max="14856" width="1.44140625" style="10" customWidth="1"/>
    <col min="14857" max="14857" width="11.5546875" style="10"/>
    <col min="14858" max="14858" width="1.44140625" style="10" customWidth="1"/>
    <col min="14859" max="14859" width="13.109375" style="10" customWidth="1"/>
    <col min="14860" max="14860" width="1.44140625" style="10" customWidth="1"/>
    <col min="14861" max="14861" width="11.5546875" style="10"/>
    <col min="14862" max="14862" width="1.44140625" style="10" customWidth="1"/>
    <col min="14863" max="14863" width="11.5546875" style="10"/>
    <col min="14864" max="14864" width="1.44140625" style="10" customWidth="1"/>
    <col min="14865" max="14865" width="13.109375" style="10" customWidth="1"/>
    <col min="14866" max="14866" width="1.44140625" style="10" customWidth="1"/>
    <col min="14867" max="14867" width="11.5546875" style="10"/>
    <col min="14868" max="14868" width="1.44140625" style="10" customWidth="1"/>
    <col min="14869" max="14869" width="11.5546875" style="10"/>
    <col min="14870" max="14870" width="1.44140625" style="10" customWidth="1"/>
    <col min="14871" max="14871" width="14.6640625" style="10" customWidth="1"/>
    <col min="14872" max="14873" width="1.44140625" style="10" customWidth="1"/>
    <col min="14874" max="14874" width="12" style="10" customWidth="1"/>
    <col min="14875" max="14875" width="1.44140625" style="10" customWidth="1"/>
    <col min="14876" max="14876" width="11.5546875" style="10"/>
    <col min="14877" max="14877" width="2.21875" style="10" customWidth="1"/>
    <col min="14878" max="14878" width="10.44140625" style="10" customWidth="1"/>
    <col min="14879" max="14879" width="1.44140625" style="10" customWidth="1"/>
    <col min="14880" max="14880" width="11.5546875" style="10"/>
    <col min="14881" max="14881" width="2.21875" style="10" customWidth="1"/>
    <col min="14882" max="14882" width="12" style="10" customWidth="1"/>
    <col min="14883" max="14883" width="1.44140625" style="10" customWidth="1"/>
    <col min="14884" max="14884" width="11.5546875" style="10"/>
    <col min="14885" max="14885" width="2.21875" style="10" customWidth="1"/>
    <col min="14886" max="14886" width="13.77734375" style="10" customWidth="1"/>
    <col min="14887" max="14887" width="2.21875" style="10" customWidth="1"/>
    <col min="14888" max="14888" width="8.44140625" style="10" customWidth="1"/>
    <col min="14889" max="14889" width="3.6640625" style="10" bestFit="1" customWidth="1"/>
    <col min="14890" max="14890" width="7.6640625" style="10" customWidth="1"/>
    <col min="14891" max="14891" width="1.44140625" style="10" customWidth="1"/>
    <col min="14892" max="14892" width="11.5546875" style="10"/>
    <col min="14893" max="14893" width="1.44140625" style="10" customWidth="1"/>
    <col min="14894" max="14894" width="11.5546875" style="10"/>
    <col min="14895" max="14895" width="1.44140625" style="10" customWidth="1"/>
    <col min="14896"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13.109375" style="10" customWidth="1"/>
    <col min="15110" max="15110" width="1.44140625" style="10" customWidth="1"/>
    <col min="15111" max="15111" width="11.5546875" style="10"/>
    <col min="15112" max="15112" width="1.44140625" style="10" customWidth="1"/>
    <col min="15113" max="15113" width="11.5546875" style="10"/>
    <col min="15114" max="15114" width="1.44140625" style="10" customWidth="1"/>
    <col min="15115" max="15115" width="13.109375" style="10" customWidth="1"/>
    <col min="15116" max="15116" width="1.44140625" style="10" customWidth="1"/>
    <col min="15117" max="15117" width="11.5546875" style="10"/>
    <col min="15118" max="15118" width="1.44140625" style="10" customWidth="1"/>
    <col min="15119" max="15119" width="11.5546875" style="10"/>
    <col min="15120" max="15120" width="1.44140625" style="10" customWidth="1"/>
    <col min="15121" max="15121" width="13.109375" style="10" customWidth="1"/>
    <col min="15122" max="15122" width="1.44140625" style="10" customWidth="1"/>
    <col min="15123" max="15123" width="11.5546875" style="10"/>
    <col min="15124" max="15124" width="1.44140625" style="10" customWidth="1"/>
    <col min="15125" max="15125" width="11.5546875" style="10"/>
    <col min="15126" max="15126" width="1.44140625" style="10" customWidth="1"/>
    <col min="15127" max="15127" width="14.6640625" style="10" customWidth="1"/>
    <col min="15128" max="15129" width="1.44140625" style="10" customWidth="1"/>
    <col min="15130" max="15130" width="12" style="10" customWidth="1"/>
    <col min="15131" max="15131" width="1.44140625" style="10" customWidth="1"/>
    <col min="15132" max="15132" width="11.5546875" style="10"/>
    <col min="15133" max="15133" width="2.21875" style="10" customWidth="1"/>
    <col min="15134" max="15134" width="10.44140625" style="10" customWidth="1"/>
    <col min="15135" max="15135" width="1.44140625" style="10" customWidth="1"/>
    <col min="15136" max="15136" width="11.5546875" style="10"/>
    <col min="15137" max="15137" width="2.21875" style="10" customWidth="1"/>
    <col min="15138" max="15138" width="12" style="10" customWidth="1"/>
    <col min="15139" max="15139" width="1.44140625" style="10" customWidth="1"/>
    <col min="15140" max="15140" width="11.5546875" style="10"/>
    <col min="15141" max="15141" width="2.21875" style="10" customWidth="1"/>
    <col min="15142" max="15142" width="13.77734375" style="10" customWidth="1"/>
    <col min="15143" max="15143" width="2.21875" style="10" customWidth="1"/>
    <col min="15144" max="15144" width="8.44140625" style="10" customWidth="1"/>
    <col min="15145" max="15145" width="3.6640625" style="10" bestFit="1" customWidth="1"/>
    <col min="15146" max="15146" width="7.6640625" style="10" customWidth="1"/>
    <col min="15147" max="15147" width="1.44140625" style="10" customWidth="1"/>
    <col min="15148" max="15148" width="11.5546875" style="10"/>
    <col min="15149" max="15149" width="1.44140625" style="10" customWidth="1"/>
    <col min="15150" max="15150" width="11.5546875" style="10"/>
    <col min="15151" max="15151" width="1.44140625" style="10" customWidth="1"/>
    <col min="15152"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13.109375" style="10" customWidth="1"/>
    <col min="15366" max="15366" width="1.44140625" style="10" customWidth="1"/>
    <col min="15367" max="15367" width="11.5546875" style="10"/>
    <col min="15368" max="15368" width="1.44140625" style="10" customWidth="1"/>
    <col min="15369" max="15369" width="11.5546875" style="10"/>
    <col min="15370" max="15370" width="1.44140625" style="10" customWidth="1"/>
    <col min="15371" max="15371" width="13.109375" style="10" customWidth="1"/>
    <col min="15372" max="15372" width="1.44140625" style="10" customWidth="1"/>
    <col min="15373" max="15373" width="11.5546875" style="10"/>
    <col min="15374" max="15374" width="1.44140625" style="10" customWidth="1"/>
    <col min="15375" max="15375" width="11.5546875" style="10"/>
    <col min="15376" max="15376" width="1.44140625" style="10" customWidth="1"/>
    <col min="15377" max="15377" width="13.109375" style="10" customWidth="1"/>
    <col min="15378" max="15378" width="1.44140625" style="10" customWidth="1"/>
    <col min="15379" max="15379" width="11.5546875" style="10"/>
    <col min="15380" max="15380" width="1.44140625" style="10" customWidth="1"/>
    <col min="15381" max="15381" width="11.5546875" style="10"/>
    <col min="15382" max="15382" width="1.44140625" style="10" customWidth="1"/>
    <col min="15383" max="15383" width="14.6640625" style="10" customWidth="1"/>
    <col min="15384" max="15385" width="1.44140625" style="10" customWidth="1"/>
    <col min="15386" max="15386" width="12" style="10" customWidth="1"/>
    <col min="15387" max="15387" width="1.44140625" style="10" customWidth="1"/>
    <col min="15388" max="15388" width="11.5546875" style="10"/>
    <col min="15389" max="15389" width="2.21875" style="10" customWidth="1"/>
    <col min="15390" max="15390" width="10.44140625" style="10" customWidth="1"/>
    <col min="15391" max="15391" width="1.44140625" style="10" customWidth="1"/>
    <col min="15392" max="15392" width="11.5546875" style="10"/>
    <col min="15393" max="15393" width="2.21875" style="10" customWidth="1"/>
    <col min="15394" max="15394" width="12" style="10" customWidth="1"/>
    <col min="15395" max="15395" width="1.44140625" style="10" customWidth="1"/>
    <col min="15396" max="15396" width="11.5546875" style="10"/>
    <col min="15397" max="15397" width="2.21875" style="10" customWidth="1"/>
    <col min="15398" max="15398" width="13.77734375" style="10" customWidth="1"/>
    <col min="15399" max="15399" width="2.21875" style="10" customWidth="1"/>
    <col min="15400" max="15400" width="8.44140625" style="10" customWidth="1"/>
    <col min="15401" max="15401" width="3.6640625" style="10" bestFit="1" customWidth="1"/>
    <col min="15402" max="15402" width="7.6640625" style="10" customWidth="1"/>
    <col min="15403" max="15403" width="1.44140625" style="10" customWidth="1"/>
    <col min="15404" max="15404" width="11.5546875" style="10"/>
    <col min="15405" max="15405" width="1.44140625" style="10" customWidth="1"/>
    <col min="15406" max="15406" width="11.5546875" style="10"/>
    <col min="15407" max="15407" width="1.44140625" style="10" customWidth="1"/>
    <col min="15408"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13.109375" style="10" customWidth="1"/>
    <col min="15622" max="15622" width="1.44140625" style="10" customWidth="1"/>
    <col min="15623" max="15623" width="11.5546875" style="10"/>
    <col min="15624" max="15624" width="1.44140625" style="10" customWidth="1"/>
    <col min="15625" max="15625" width="11.5546875" style="10"/>
    <col min="15626" max="15626" width="1.44140625" style="10" customWidth="1"/>
    <col min="15627" max="15627" width="13.109375" style="10" customWidth="1"/>
    <col min="15628" max="15628" width="1.44140625" style="10" customWidth="1"/>
    <col min="15629" max="15629" width="11.5546875" style="10"/>
    <col min="15630" max="15630" width="1.44140625" style="10" customWidth="1"/>
    <col min="15631" max="15631" width="11.5546875" style="10"/>
    <col min="15632" max="15632" width="1.44140625" style="10" customWidth="1"/>
    <col min="15633" max="15633" width="13.109375" style="10" customWidth="1"/>
    <col min="15634" max="15634" width="1.44140625" style="10" customWidth="1"/>
    <col min="15635" max="15635" width="11.5546875" style="10"/>
    <col min="15636" max="15636" width="1.44140625" style="10" customWidth="1"/>
    <col min="15637" max="15637" width="11.5546875" style="10"/>
    <col min="15638" max="15638" width="1.44140625" style="10" customWidth="1"/>
    <col min="15639" max="15639" width="14.6640625" style="10" customWidth="1"/>
    <col min="15640" max="15641" width="1.44140625" style="10" customWidth="1"/>
    <col min="15642" max="15642" width="12" style="10" customWidth="1"/>
    <col min="15643" max="15643" width="1.44140625" style="10" customWidth="1"/>
    <col min="15644" max="15644" width="11.5546875" style="10"/>
    <col min="15645" max="15645" width="2.21875" style="10" customWidth="1"/>
    <col min="15646" max="15646" width="10.44140625" style="10" customWidth="1"/>
    <col min="15647" max="15647" width="1.44140625" style="10" customWidth="1"/>
    <col min="15648" max="15648" width="11.5546875" style="10"/>
    <col min="15649" max="15649" width="2.21875" style="10" customWidth="1"/>
    <col min="15650" max="15650" width="12" style="10" customWidth="1"/>
    <col min="15651" max="15651" width="1.44140625" style="10" customWidth="1"/>
    <col min="15652" max="15652" width="11.5546875" style="10"/>
    <col min="15653" max="15653" width="2.21875" style="10" customWidth="1"/>
    <col min="15654" max="15654" width="13.77734375" style="10" customWidth="1"/>
    <col min="15655" max="15655" width="2.21875" style="10" customWidth="1"/>
    <col min="15656" max="15656" width="8.44140625" style="10" customWidth="1"/>
    <col min="15657" max="15657" width="3.6640625" style="10" bestFit="1" customWidth="1"/>
    <col min="15658" max="15658" width="7.6640625" style="10" customWidth="1"/>
    <col min="15659" max="15659" width="1.44140625" style="10" customWidth="1"/>
    <col min="15660" max="15660" width="11.5546875" style="10"/>
    <col min="15661" max="15661" width="1.44140625" style="10" customWidth="1"/>
    <col min="15662" max="15662" width="11.5546875" style="10"/>
    <col min="15663" max="15663" width="1.44140625" style="10" customWidth="1"/>
    <col min="15664"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13.109375" style="10" customWidth="1"/>
    <col min="15878" max="15878" width="1.44140625" style="10" customWidth="1"/>
    <col min="15879" max="15879" width="11.5546875" style="10"/>
    <col min="15880" max="15880" width="1.44140625" style="10" customWidth="1"/>
    <col min="15881" max="15881" width="11.5546875" style="10"/>
    <col min="15882" max="15882" width="1.44140625" style="10" customWidth="1"/>
    <col min="15883" max="15883" width="13.109375" style="10" customWidth="1"/>
    <col min="15884" max="15884" width="1.44140625" style="10" customWidth="1"/>
    <col min="15885" max="15885" width="11.5546875" style="10"/>
    <col min="15886" max="15886" width="1.44140625" style="10" customWidth="1"/>
    <col min="15887" max="15887" width="11.5546875" style="10"/>
    <col min="15888" max="15888" width="1.44140625" style="10" customWidth="1"/>
    <col min="15889" max="15889" width="13.109375" style="10" customWidth="1"/>
    <col min="15890" max="15890" width="1.44140625" style="10" customWidth="1"/>
    <col min="15891" max="15891" width="11.5546875" style="10"/>
    <col min="15892" max="15892" width="1.44140625" style="10" customWidth="1"/>
    <col min="15893" max="15893" width="11.5546875" style="10"/>
    <col min="15894" max="15894" width="1.44140625" style="10" customWidth="1"/>
    <col min="15895" max="15895" width="14.6640625" style="10" customWidth="1"/>
    <col min="15896" max="15897" width="1.44140625" style="10" customWidth="1"/>
    <col min="15898" max="15898" width="12" style="10" customWidth="1"/>
    <col min="15899" max="15899" width="1.44140625" style="10" customWidth="1"/>
    <col min="15900" max="15900" width="11.5546875" style="10"/>
    <col min="15901" max="15901" width="2.21875" style="10" customWidth="1"/>
    <col min="15902" max="15902" width="10.44140625" style="10" customWidth="1"/>
    <col min="15903" max="15903" width="1.44140625" style="10" customWidth="1"/>
    <col min="15904" max="15904" width="11.5546875" style="10"/>
    <col min="15905" max="15905" width="2.21875" style="10" customWidth="1"/>
    <col min="15906" max="15906" width="12" style="10" customWidth="1"/>
    <col min="15907" max="15907" width="1.44140625" style="10" customWidth="1"/>
    <col min="15908" max="15908" width="11.5546875" style="10"/>
    <col min="15909" max="15909" width="2.21875" style="10" customWidth="1"/>
    <col min="15910" max="15910" width="13.77734375" style="10" customWidth="1"/>
    <col min="15911" max="15911" width="2.21875" style="10" customWidth="1"/>
    <col min="15912" max="15912" width="8.44140625" style="10" customWidth="1"/>
    <col min="15913" max="15913" width="3.6640625" style="10" bestFit="1" customWidth="1"/>
    <col min="15914" max="15914" width="7.6640625" style="10" customWidth="1"/>
    <col min="15915" max="15915" width="1.44140625" style="10" customWidth="1"/>
    <col min="15916" max="15916" width="11.5546875" style="10"/>
    <col min="15917" max="15917" width="1.44140625" style="10" customWidth="1"/>
    <col min="15918" max="15918" width="11.5546875" style="10"/>
    <col min="15919" max="15919" width="1.44140625" style="10" customWidth="1"/>
    <col min="15920"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13.109375" style="10" customWidth="1"/>
    <col min="16134" max="16134" width="1.44140625" style="10" customWidth="1"/>
    <col min="16135" max="16135" width="11.5546875" style="10"/>
    <col min="16136" max="16136" width="1.44140625" style="10" customWidth="1"/>
    <col min="16137" max="16137" width="11.5546875" style="10"/>
    <col min="16138" max="16138" width="1.44140625" style="10" customWidth="1"/>
    <col min="16139" max="16139" width="13.109375" style="10" customWidth="1"/>
    <col min="16140" max="16140" width="1.44140625" style="10" customWidth="1"/>
    <col min="16141" max="16141" width="11.5546875" style="10"/>
    <col min="16142" max="16142" width="1.44140625" style="10" customWidth="1"/>
    <col min="16143" max="16143" width="11.5546875" style="10"/>
    <col min="16144" max="16144" width="1.44140625" style="10" customWidth="1"/>
    <col min="16145" max="16145" width="13.109375" style="10" customWidth="1"/>
    <col min="16146" max="16146" width="1.44140625" style="10" customWidth="1"/>
    <col min="16147" max="16147" width="11.5546875" style="10"/>
    <col min="16148" max="16148" width="1.44140625" style="10" customWidth="1"/>
    <col min="16149" max="16149" width="11.5546875" style="10"/>
    <col min="16150" max="16150" width="1.44140625" style="10" customWidth="1"/>
    <col min="16151" max="16151" width="14.6640625" style="10" customWidth="1"/>
    <col min="16152" max="16153" width="1.44140625" style="10" customWidth="1"/>
    <col min="16154" max="16154" width="12" style="10" customWidth="1"/>
    <col min="16155" max="16155" width="1.44140625" style="10" customWidth="1"/>
    <col min="16156" max="16156" width="11.5546875" style="10"/>
    <col min="16157" max="16157" width="2.21875" style="10" customWidth="1"/>
    <col min="16158" max="16158" width="10.44140625" style="10" customWidth="1"/>
    <col min="16159" max="16159" width="1.44140625" style="10" customWidth="1"/>
    <col min="16160" max="16160" width="11.5546875" style="10"/>
    <col min="16161" max="16161" width="2.21875" style="10" customWidth="1"/>
    <col min="16162" max="16162" width="12" style="10" customWidth="1"/>
    <col min="16163" max="16163" width="1.44140625" style="10" customWidth="1"/>
    <col min="16164" max="16164" width="11.5546875" style="10"/>
    <col min="16165" max="16165" width="2.21875" style="10" customWidth="1"/>
    <col min="16166" max="16166" width="13.77734375" style="10" customWidth="1"/>
    <col min="16167" max="16167" width="2.21875" style="10" customWidth="1"/>
    <col min="16168" max="16168" width="8.44140625" style="10" customWidth="1"/>
    <col min="16169" max="16169" width="3.6640625" style="10" bestFit="1" customWidth="1"/>
    <col min="16170" max="16170" width="7.6640625" style="10" customWidth="1"/>
    <col min="16171" max="16171" width="1.44140625" style="10" customWidth="1"/>
    <col min="16172" max="16172" width="11.5546875" style="10"/>
    <col min="16173" max="16173" width="1.44140625" style="10" customWidth="1"/>
    <col min="16174" max="16174" width="11.5546875" style="10"/>
    <col min="16175" max="16175" width="1.44140625" style="10" customWidth="1"/>
    <col min="16176" max="16384" width="11.5546875" style="10"/>
  </cols>
  <sheetData>
    <row r="1" spans="1:48" s="8" customFormat="1" ht="10.5" customHeight="1" x14ac:dyDescent="0.3">
      <c r="C1" s="10"/>
      <c r="W1" s="11" t="s">
        <v>42</v>
      </c>
      <c r="Z1" s="38" t="s">
        <v>43</v>
      </c>
      <c r="AN1" s="11" t="s">
        <v>569</v>
      </c>
    </row>
    <row r="2" spans="1:48" s="8" customFormat="1" ht="10.5" customHeight="1" x14ac:dyDescent="0.3">
      <c r="A2" s="12"/>
      <c r="C2" s="10"/>
      <c r="W2" s="11" t="s">
        <v>570</v>
      </c>
      <c r="Z2" s="38" t="s">
        <v>393</v>
      </c>
      <c r="AN2" s="11" t="s">
        <v>47</v>
      </c>
    </row>
    <row r="3" spans="1:48" s="8" customFormat="1" ht="10.5" customHeight="1" x14ac:dyDescent="0.3">
      <c r="A3" s="13"/>
      <c r="C3" s="10"/>
      <c r="W3" s="11" t="s">
        <v>48</v>
      </c>
      <c r="Z3" s="14" t="s">
        <v>49</v>
      </c>
    </row>
    <row r="4" spans="1:48" ht="9.6" customHeight="1" x14ac:dyDescent="0.3">
      <c r="A4" s="21"/>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row>
    <row r="5" spans="1:48" ht="9.6" customHeight="1" x14ac:dyDescent="0.3">
      <c r="Z5" s="16" t="s">
        <v>505</v>
      </c>
      <c r="AA5" s="16"/>
      <c r="AB5" s="16"/>
      <c r="AC5" s="16"/>
      <c r="AD5" s="16"/>
      <c r="AE5" s="16"/>
      <c r="AF5" s="16"/>
      <c r="AG5" s="16"/>
      <c r="AH5" s="16"/>
      <c r="AI5" s="16"/>
      <c r="AJ5" s="16"/>
      <c r="AK5" s="16"/>
      <c r="AL5" s="16"/>
    </row>
    <row r="6" spans="1:48" ht="9.6" customHeight="1" x14ac:dyDescent="0.3"/>
    <row r="7" spans="1:48" ht="9.6" customHeight="1" x14ac:dyDescent="0.3">
      <c r="E7" s="17" t="s">
        <v>571</v>
      </c>
      <c r="F7" s="17"/>
      <c r="G7" s="17"/>
      <c r="H7" s="17"/>
      <c r="I7" s="17"/>
      <c r="AD7" s="16" t="s">
        <v>398</v>
      </c>
      <c r="AE7" s="16"/>
      <c r="AF7" s="16"/>
      <c r="AG7" s="16"/>
      <c r="AH7" s="16"/>
      <c r="AI7" s="16"/>
      <c r="AJ7" s="16"/>
    </row>
    <row r="8" spans="1:48" ht="9.6" customHeight="1" x14ac:dyDescent="0.3">
      <c r="E8" s="16" t="s">
        <v>572</v>
      </c>
      <c r="F8" s="16"/>
      <c r="G8" s="16"/>
      <c r="H8" s="16"/>
      <c r="I8" s="16"/>
      <c r="K8" s="16" t="s">
        <v>573</v>
      </c>
      <c r="L8" s="16"/>
      <c r="M8" s="16"/>
      <c r="N8" s="16"/>
      <c r="O8" s="16"/>
      <c r="Q8" s="16" t="s">
        <v>574</v>
      </c>
      <c r="R8" s="16"/>
      <c r="S8" s="16"/>
      <c r="T8" s="16"/>
      <c r="U8" s="16"/>
    </row>
    <row r="9" spans="1:48" ht="9.6" customHeight="1" x14ac:dyDescent="0.3">
      <c r="I9" s="18"/>
      <c r="Z9" s="16" t="s">
        <v>433</v>
      </c>
      <c r="AA9" s="16"/>
      <c r="AB9" s="154"/>
      <c r="AD9" s="16" t="s">
        <v>59</v>
      </c>
      <c r="AE9" s="16"/>
      <c r="AF9" s="16"/>
      <c r="AH9" s="16" t="s">
        <v>60</v>
      </c>
      <c r="AI9" s="16"/>
      <c r="AJ9" s="16"/>
      <c r="AR9" s="18" t="s">
        <v>571</v>
      </c>
      <c r="AV9" s="18" t="s">
        <v>575</v>
      </c>
    </row>
    <row r="10" spans="1:48" ht="9.6" customHeight="1" x14ac:dyDescent="0.3">
      <c r="I10" s="18" t="s">
        <v>64</v>
      </c>
      <c r="O10" s="18" t="s">
        <v>64</v>
      </c>
      <c r="U10" s="18" t="s">
        <v>64</v>
      </c>
      <c r="AB10" s="155" t="s">
        <v>273</v>
      </c>
      <c r="AF10" s="155" t="s">
        <v>273</v>
      </c>
      <c r="AJ10" s="155" t="s">
        <v>273</v>
      </c>
      <c r="AL10" s="18" t="s">
        <v>410</v>
      </c>
      <c r="AR10" s="18" t="s">
        <v>372</v>
      </c>
      <c r="AT10" s="18" t="s">
        <v>576</v>
      </c>
      <c r="AV10" s="18" t="s">
        <v>577</v>
      </c>
    </row>
    <row r="11" spans="1:48" ht="9.6" customHeight="1" x14ac:dyDescent="0.3">
      <c r="A11" s="19" t="s">
        <v>71</v>
      </c>
      <c r="C11" s="19" t="s">
        <v>73</v>
      </c>
      <c r="E11" s="19" t="s">
        <v>74</v>
      </c>
      <c r="G11" s="19" t="s">
        <v>436</v>
      </c>
      <c r="I11" s="19" t="s">
        <v>80</v>
      </c>
      <c r="K11" s="19" t="s">
        <v>74</v>
      </c>
      <c r="M11" s="19" t="s">
        <v>436</v>
      </c>
      <c r="O11" s="19" t="s">
        <v>80</v>
      </c>
      <c r="Q11" s="19" t="s">
        <v>74</v>
      </c>
      <c r="S11" s="19" t="s">
        <v>436</v>
      </c>
      <c r="U11" s="19" t="s">
        <v>80</v>
      </c>
      <c r="W11" s="19" t="s">
        <v>65</v>
      </c>
      <c r="Z11" s="19" t="s">
        <v>74</v>
      </c>
      <c r="AB11" s="156" t="s">
        <v>374</v>
      </c>
      <c r="AD11" s="19" t="s">
        <v>74</v>
      </c>
      <c r="AF11" s="156" t="s">
        <v>374</v>
      </c>
      <c r="AH11" s="19" t="s">
        <v>74</v>
      </c>
      <c r="AJ11" s="156" t="s">
        <v>374</v>
      </c>
      <c r="AL11" s="19" t="s">
        <v>578</v>
      </c>
      <c r="AN11" s="19" t="s">
        <v>71</v>
      </c>
      <c r="AR11" s="111" t="s">
        <v>381</v>
      </c>
      <c r="AT11" s="111" t="s">
        <v>579</v>
      </c>
      <c r="AV11" s="111" t="s">
        <v>580</v>
      </c>
    </row>
    <row r="12" spans="1:48" ht="8.85" customHeight="1" x14ac:dyDescent="0.3"/>
    <row r="13" spans="1:48" ht="8.85" customHeight="1" x14ac:dyDescent="0.3">
      <c r="B13" s="10" t="s">
        <v>283</v>
      </c>
    </row>
    <row r="14" spans="1:48" ht="8.85" customHeight="1" x14ac:dyDescent="0.3">
      <c r="A14" s="10">
        <v>1</v>
      </c>
      <c r="B14" s="21"/>
      <c r="C14" s="10" t="s">
        <v>84</v>
      </c>
      <c r="D14" s="21"/>
      <c r="E14" s="136">
        <v>36736192</v>
      </c>
      <c r="F14" s="21"/>
      <c r="G14" s="134">
        <f>(E14/$AP14)</f>
        <v>230.82457022217753</v>
      </c>
      <c r="H14" s="21"/>
      <c r="I14" s="135">
        <f>IF(G$60&gt;0,G14/G$60*100,0)</f>
        <v>142.27001410917802</v>
      </c>
      <c r="J14" s="21"/>
      <c r="K14" s="136">
        <v>412474</v>
      </c>
      <c r="L14" s="21"/>
      <c r="M14" s="134">
        <f>(K14/$AP14)</f>
        <v>2.5916985020609227</v>
      </c>
      <c r="N14" s="21"/>
      <c r="O14" s="135">
        <f>IF(M$60&gt;0,M14/M$60*100,0)</f>
        <v>77.892239257471488</v>
      </c>
      <c r="P14" s="21"/>
      <c r="Q14" s="136">
        <v>0</v>
      </c>
      <c r="R14" s="21"/>
      <c r="S14" s="134">
        <f>(Q14/$AP14)</f>
        <v>0</v>
      </c>
      <c r="T14" s="21"/>
      <c r="U14" s="135">
        <f>IF(S$60&gt;0,S14/S$60*100,0)</f>
        <v>0</v>
      </c>
      <c r="V14" s="21"/>
      <c r="W14" s="136">
        <f t="shared" ref="W14:W58" si="0">(E14+K14+Q14)</f>
        <v>37148666</v>
      </c>
      <c r="X14" s="21"/>
      <c r="Y14" s="21"/>
      <c r="Z14" s="136">
        <v>9112580</v>
      </c>
      <c r="AA14" s="21"/>
      <c r="AB14" s="135">
        <f t="shared" ref="AB14:AB58" si="1">IF($W14&gt;0,Z14/$W14*100,0)</f>
        <v>24.530032922312742</v>
      </c>
      <c r="AC14" s="21"/>
      <c r="AD14" s="136">
        <v>232655</v>
      </c>
      <c r="AE14" s="21"/>
      <c r="AF14" s="135">
        <f t="shared" ref="AF14:AF58" si="2">IF($W14&gt;0,AD14/$W14*100,0)</f>
        <v>0.6262809006385317</v>
      </c>
      <c r="AG14" s="21"/>
      <c r="AH14" s="136">
        <v>1876697</v>
      </c>
      <c r="AI14" s="21"/>
      <c r="AJ14" s="135">
        <f t="shared" ref="AJ14:AJ58" si="3">IF($W14&gt;0,AH14/$W14*100,0)</f>
        <v>5.0518556978600522</v>
      </c>
      <c r="AK14" s="21"/>
      <c r="AL14" s="136">
        <v>803951</v>
      </c>
      <c r="AM14" s="21"/>
      <c r="AN14" s="10">
        <v>1</v>
      </c>
      <c r="AO14" s="21"/>
      <c r="AP14" s="147">
        <v>159152</v>
      </c>
      <c r="AQ14" s="21"/>
      <c r="AR14" s="147">
        <f>IF(E14,AP14,0)</f>
        <v>159152</v>
      </c>
      <c r="AS14" s="21"/>
      <c r="AT14" s="147">
        <f>IF(K14,AP14,0)</f>
        <v>159152</v>
      </c>
      <c r="AU14" s="21"/>
      <c r="AV14" s="147">
        <f>IF(Q14,AP14,0)</f>
        <v>0</v>
      </c>
    </row>
    <row r="15" spans="1:48" ht="8.85" customHeight="1" x14ac:dyDescent="0.3">
      <c r="A15" s="10">
        <v>2</v>
      </c>
      <c r="B15" s="21"/>
      <c r="C15" s="10" t="s">
        <v>85</v>
      </c>
      <c r="D15" s="21"/>
      <c r="E15" s="138">
        <v>2306712</v>
      </c>
      <c r="F15" s="21"/>
      <c r="G15" s="135">
        <f>(E15/$AP15)</f>
        <v>135.54542249383007</v>
      </c>
      <c r="H15" s="21"/>
      <c r="I15" s="135">
        <f>IF(G$60&gt;0,G15/G$60*100,0)</f>
        <v>83.544178819742029</v>
      </c>
      <c r="J15" s="21"/>
      <c r="K15" s="138">
        <v>56577</v>
      </c>
      <c r="L15" s="21"/>
      <c r="M15" s="135">
        <f>(K15/$AP15)</f>
        <v>3.3245387237043129</v>
      </c>
      <c r="N15" s="21"/>
      <c r="O15" s="135">
        <f>IF(M$60&gt;0,M15/M$60*100,0)</f>
        <v>99.917396055746153</v>
      </c>
      <c r="P15" s="21"/>
      <c r="Q15" s="138">
        <v>0</v>
      </c>
      <c r="R15" s="21"/>
      <c r="S15" s="135">
        <f>(Q15/$AP15)</f>
        <v>0</v>
      </c>
      <c r="T15" s="21"/>
      <c r="U15" s="135">
        <f>IF(S$60&gt;0,S15/S$60*100,0)</f>
        <v>0</v>
      </c>
      <c r="V15" s="21"/>
      <c r="W15" s="138">
        <f t="shared" si="0"/>
        <v>2363289</v>
      </c>
      <c r="X15" s="21"/>
      <c r="Y15" s="21"/>
      <c r="Z15" s="138">
        <v>257798</v>
      </c>
      <c r="AA15" s="21"/>
      <c r="AB15" s="135">
        <f t="shared" si="1"/>
        <v>10.908441582895701</v>
      </c>
      <c r="AC15" s="21"/>
      <c r="AD15" s="138">
        <v>162200</v>
      </c>
      <c r="AE15" s="21"/>
      <c r="AF15" s="135">
        <f t="shared" si="2"/>
        <v>6.8633163358353553</v>
      </c>
      <c r="AG15" s="21"/>
      <c r="AH15" s="138">
        <v>0</v>
      </c>
      <c r="AI15" s="21"/>
      <c r="AJ15" s="135">
        <f t="shared" si="3"/>
        <v>0</v>
      </c>
      <c r="AK15" s="21"/>
      <c r="AL15" s="138">
        <v>0</v>
      </c>
      <c r="AM15" s="21"/>
      <c r="AN15" s="10">
        <v>2</v>
      </c>
      <c r="AO15" s="21"/>
      <c r="AP15" s="147">
        <v>17018</v>
      </c>
      <c r="AQ15" s="21"/>
      <c r="AR15" s="147">
        <f>IF(E15,AP15,0)</f>
        <v>17018</v>
      </c>
      <c r="AS15" s="21"/>
      <c r="AT15" s="147">
        <f>IF(K15,AP15,0)</f>
        <v>17018</v>
      </c>
      <c r="AU15" s="21"/>
      <c r="AV15" s="147">
        <f>IF(Q15,AP15,0)</f>
        <v>0</v>
      </c>
    </row>
    <row r="16" spans="1:48" ht="8.85" customHeight="1" x14ac:dyDescent="0.3">
      <c r="A16" s="10">
        <v>3</v>
      </c>
      <c r="B16" s="21"/>
      <c r="C16" s="10" t="s">
        <v>87</v>
      </c>
      <c r="D16" s="21"/>
      <c r="E16" s="138">
        <v>855593</v>
      </c>
      <c r="F16" s="21"/>
      <c r="G16" s="135">
        <f>(E16/$AP16)</f>
        <v>132.56786488999072</v>
      </c>
      <c r="H16" s="21"/>
      <c r="I16" s="135">
        <f>IF(G$60&gt;0,G16/G$60*100,0)</f>
        <v>81.708944546798861</v>
      </c>
      <c r="J16" s="21"/>
      <c r="K16" s="138">
        <v>2000</v>
      </c>
      <c r="L16" s="21"/>
      <c r="M16" s="135">
        <f>(K16/$AP16)</f>
        <v>0.3098853424233034</v>
      </c>
      <c r="N16" s="21"/>
      <c r="O16" s="135">
        <f>IF(M$60&gt;0,M16/M$60*100,0)</f>
        <v>9.313453403328019</v>
      </c>
      <c r="P16" s="21"/>
      <c r="Q16" s="138">
        <v>0</v>
      </c>
      <c r="R16" s="21"/>
      <c r="S16" s="135">
        <f>(Q16/$AP16)</f>
        <v>0</v>
      </c>
      <c r="T16" s="21"/>
      <c r="U16" s="135">
        <f>IF(S$60&gt;0,S16/S$60*100,0)</f>
        <v>0</v>
      </c>
      <c r="V16" s="21"/>
      <c r="W16" s="138">
        <f t="shared" si="0"/>
        <v>857593</v>
      </c>
      <c r="X16" s="21"/>
      <c r="Y16" s="21"/>
      <c r="Z16" s="138">
        <v>0</v>
      </c>
      <c r="AA16" s="21"/>
      <c r="AB16" s="135">
        <f t="shared" si="1"/>
        <v>0</v>
      </c>
      <c r="AC16" s="21"/>
      <c r="AD16" s="138">
        <v>4013</v>
      </c>
      <c r="AE16" s="21"/>
      <c r="AF16" s="135">
        <f t="shared" si="2"/>
        <v>0.4679375881099776</v>
      </c>
      <c r="AG16" s="21"/>
      <c r="AH16" s="138">
        <v>0</v>
      </c>
      <c r="AI16" s="21"/>
      <c r="AJ16" s="135">
        <f t="shared" si="3"/>
        <v>0</v>
      </c>
      <c r="AK16" s="21"/>
      <c r="AL16" s="138">
        <v>19</v>
      </c>
      <c r="AM16" s="21"/>
      <c r="AN16" s="10">
        <v>3</v>
      </c>
      <c r="AO16" s="21"/>
      <c r="AP16" s="147">
        <v>6454</v>
      </c>
      <c r="AQ16" s="21"/>
      <c r="AR16" s="147">
        <f>IF(E16,AP16,0)</f>
        <v>6454</v>
      </c>
      <c r="AS16" s="21"/>
      <c r="AT16" s="147">
        <f>IF(K16,AP16,0)</f>
        <v>6454</v>
      </c>
      <c r="AU16" s="21"/>
      <c r="AV16" s="147">
        <f>IF(Q16,AP16,0)</f>
        <v>0</v>
      </c>
    </row>
    <row r="17" spans="1:48" ht="8.85" customHeight="1" x14ac:dyDescent="0.3">
      <c r="A17" s="10">
        <v>4</v>
      </c>
      <c r="B17" s="21"/>
      <c r="C17" s="10" t="s">
        <v>88</v>
      </c>
      <c r="D17" s="21"/>
      <c r="E17" s="138">
        <v>10378859</v>
      </c>
      <c r="F17" s="21"/>
      <c r="G17" s="135">
        <f>(E17/$AP17)</f>
        <v>211.03391553648765</v>
      </c>
      <c r="H17" s="21"/>
      <c r="I17" s="135">
        <f>IF(G$60&gt;0,G17/G$60*100,0)</f>
        <v>130.07193346874695</v>
      </c>
      <c r="J17" s="21"/>
      <c r="K17" s="138">
        <v>1477889</v>
      </c>
      <c r="L17" s="21"/>
      <c r="M17" s="135">
        <f>(K17/$AP17)</f>
        <v>30.049998983347226</v>
      </c>
      <c r="N17" s="21"/>
      <c r="O17" s="135">
        <f>IF(M$60&gt;0,M17/M$60*100,0)</f>
        <v>903.13811912780716</v>
      </c>
      <c r="P17" s="21"/>
      <c r="Q17" s="138">
        <v>44240</v>
      </c>
      <c r="R17" s="21"/>
      <c r="S17" s="135">
        <f>(Q17/$AP17)</f>
        <v>0.8995343730302352</v>
      </c>
      <c r="T17" s="21"/>
      <c r="U17" s="135">
        <f>IF(S$60&gt;0,S17/S$60*100,0)</f>
        <v>95.031717287138122</v>
      </c>
      <c r="V17" s="21"/>
      <c r="W17" s="138">
        <f t="shared" si="0"/>
        <v>11900988</v>
      </c>
      <c r="X17" s="21"/>
      <c r="Y17" s="21"/>
      <c r="Z17" s="138">
        <v>0</v>
      </c>
      <c r="AA17" s="21"/>
      <c r="AB17" s="135">
        <f t="shared" si="1"/>
        <v>0</v>
      </c>
      <c r="AC17" s="21"/>
      <c r="AD17" s="138">
        <v>262135</v>
      </c>
      <c r="AE17" s="21"/>
      <c r="AF17" s="135">
        <f t="shared" si="2"/>
        <v>2.2026322520449564</v>
      </c>
      <c r="AG17" s="21"/>
      <c r="AH17" s="138">
        <v>72690</v>
      </c>
      <c r="AI17" s="21"/>
      <c r="AJ17" s="135">
        <f t="shared" si="3"/>
        <v>0.61078962519750457</v>
      </c>
      <c r="AK17" s="21"/>
      <c r="AL17" s="138">
        <v>2120903</v>
      </c>
      <c r="AM17" s="21"/>
      <c r="AN17" s="10">
        <v>4</v>
      </c>
      <c r="AO17" s="21"/>
      <c r="AP17" s="147">
        <v>49181</v>
      </c>
      <c r="AQ17" s="21"/>
      <c r="AR17" s="147">
        <f>IF(E17,AP17,0)</f>
        <v>49181</v>
      </c>
      <c r="AS17" s="21"/>
      <c r="AT17" s="147">
        <f>IF(K17,AP17,0)</f>
        <v>49181</v>
      </c>
      <c r="AU17" s="21"/>
      <c r="AV17" s="147">
        <f>IF(Q17,AP17,0)</f>
        <v>49181</v>
      </c>
    </row>
    <row r="18" spans="1:48" ht="8.85" customHeight="1" x14ac:dyDescent="0.3">
      <c r="A18" s="10">
        <v>5</v>
      </c>
      <c r="B18" s="21"/>
      <c r="C18" s="10" t="s">
        <v>89</v>
      </c>
      <c r="D18" s="21"/>
      <c r="E18" s="138">
        <v>19429051</v>
      </c>
      <c r="F18" s="21"/>
      <c r="G18" s="135">
        <f>(E18/$AP18)</f>
        <v>79.061836456489445</v>
      </c>
      <c r="H18" s="21"/>
      <c r="I18" s="135">
        <f>IF(G$60&gt;0,G18/G$60*100,0)</f>
        <v>48.730204836233519</v>
      </c>
      <c r="J18" s="21"/>
      <c r="K18" s="138">
        <v>0</v>
      </c>
      <c r="L18" s="21"/>
      <c r="M18" s="135">
        <f>(K18/$AP18)</f>
        <v>0</v>
      </c>
      <c r="N18" s="21"/>
      <c r="O18" s="135">
        <f>IF(M$60&gt;0,M18/M$60*100,0)</f>
        <v>0</v>
      </c>
      <c r="P18" s="21"/>
      <c r="Q18" s="138">
        <v>445021</v>
      </c>
      <c r="R18" s="21"/>
      <c r="S18" s="135">
        <f>(Q18/$AP18)</f>
        <v>1.8109056135424932</v>
      </c>
      <c r="T18" s="21"/>
      <c r="U18" s="135">
        <f>IF(S$60&gt;0,S18/S$60*100,0)</f>
        <v>191.31394581413866</v>
      </c>
      <c r="V18" s="21"/>
      <c r="W18" s="138">
        <f t="shared" si="0"/>
        <v>19874072</v>
      </c>
      <c r="X18" s="21"/>
      <c r="Y18" s="21"/>
      <c r="Z18" s="138">
        <v>91786</v>
      </c>
      <c r="AA18" s="21"/>
      <c r="AB18" s="135">
        <f t="shared" si="1"/>
        <v>0.46183791625591375</v>
      </c>
      <c r="AC18" s="21"/>
      <c r="AD18" s="138">
        <v>33872</v>
      </c>
      <c r="AE18" s="21"/>
      <c r="AF18" s="135">
        <f t="shared" si="2"/>
        <v>0.17043311506569966</v>
      </c>
      <c r="AG18" s="21"/>
      <c r="AH18" s="138">
        <v>448950</v>
      </c>
      <c r="AI18" s="21"/>
      <c r="AJ18" s="135">
        <f t="shared" si="3"/>
        <v>2.2589734001164938</v>
      </c>
      <c r="AK18" s="21"/>
      <c r="AL18" s="138">
        <v>1122229</v>
      </c>
      <c r="AM18" s="21"/>
      <c r="AN18" s="10">
        <v>5</v>
      </c>
      <c r="AO18" s="21"/>
      <c r="AP18" s="147">
        <v>245745</v>
      </c>
      <c r="AQ18" s="21"/>
      <c r="AR18" s="147">
        <f>IF(E18,AP18,0)</f>
        <v>245745</v>
      </c>
      <c r="AS18" s="21"/>
      <c r="AT18" s="147">
        <f>IF(K18,AP18,0)</f>
        <v>0</v>
      </c>
      <c r="AU18" s="21"/>
      <c r="AV18" s="147">
        <f>IF(Q18,AP18,0)</f>
        <v>245745</v>
      </c>
    </row>
    <row r="19" spans="1:48" ht="8.85" customHeight="1" x14ac:dyDescent="0.3">
      <c r="A19" s="29"/>
      <c r="B19" s="21"/>
      <c r="D19" s="21"/>
      <c r="E19" s="21"/>
      <c r="F19" s="21"/>
      <c r="G19" s="21"/>
      <c r="H19" s="21"/>
      <c r="I19" s="21"/>
      <c r="J19" s="21"/>
      <c r="K19" s="21"/>
      <c r="L19" s="21"/>
      <c r="M19" s="21"/>
      <c r="N19" s="21"/>
      <c r="O19" s="21"/>
      <c r="P19" s="21"/>
      <c r="Q19" s="21"/>
      <c r="R19" s="21"/>
      <c r="S19" s="21"/>
      <c r="T19" s="21"/>
      <c r="U19" s="21"/>
      <c r="V19" s="21"/>
      <c r="X19" s="21"/>
      <c r="Y19" s="21"/>
      <c r="Z19" s="21"/>
      <c r="AA19" s="21"/>
      <c r="AB19" s="21"/>
      <c r="AC19" s="21"/>
      <c r="AD19" s="21"/>
      <c r="AE19" s="21"/>
      <c r="AF19" s="21"/>
      <c r="AG19" s="21"/>
      <c r="AH19" s="21"/>
      <c r="AI19" s="21"/>
      <c r="AJ19" s="21"/>
      <c r="AK19" s="21"/>
      <c r="AL19" s="21"/>
      <c r="AM19" s="21"/>
      <c r="AN19" s="41"/>
      <c r="AO19" s="21"/>
      <c r="AP19" s="27"/>
      <c r="AQ19" s="21"/>
      <c r="AR19" s="21"/>
      <c r="AS19" s="21"/>
      <c r="AT19" s="21"/>
      <c r="AU19" s="21"/>
      <c r="AV19" s="21"/>
    </row>
    <row r="20" spans="1:48" ht="8.85" customHeight="1" x14ac:dyDescent="0.3">
      <c r="A20" s="10">
        <v>6</v>
      </c>
      <c r="B20" s="21"/>
      <c r="C20" s="10" t="s">
        <v>90</v>
      </c>
      <c r="D20" s="21"/>
      <c r="E20" s="138">
        <v>334122</v>
      </c>
      <c r="F20" s="21"/>
      <c r="G20" s="135">
        <f>(E20/$AP20)</f>
        <v>19.432476445271607</v>
      </c>
      <c r="H20" s="21"/>
      <c r="I20" s="135">
        <f>IF(G$60&gt;0,G20/G$60*100,0)</f>
        <v>11.97731547982076</v>
      </c>
      <c r="J20" s="21"/>
      <c r="K20" s="138">
        <v>0</v>
      </c>
      <c r="L20" s="21"/>
      <c r="M20" s="135">
        <f>(K20/$AP20)</f>
        <v>0</v>
      </c>
      <c r="N20" s="21"/>
      <c r="O20" s="135">
        <f>IF(M$60&gt;0,M20/M$60*100,0)</f>
        <v>0</v>
      </c>
      <c r="P20" s="21"/>
      <c r="Q20" s="138">
        <v>0</v>
      </c>
      <c r="R20" s="21"/>
      <c r="S20" s="135">
        <f>(Q20/$AP20)</f>
        <v>0</v>
      </c>
      <c r="T20" s="21"/>
      <c r="U20" s="135">
        <f>IF(S$60&gt;0,S20/S$60*100,0)</f>
        <v>0</v>
      </c>
      <c r="V20" s="21"/>
      <c r="W20" s="138">
        <f t="shared" si="0"/>
        <v>334122</v>
      </c>
      <c r="X20" s="21"/>
      <c r="Y20" s="21"/>
      <c r="Z20" s="138">
        <v>0</v>
      </c>
      <c r="AA20" s="21"/>
      <c r="AB20" s="135">
        <f t="shared" si="1"/>
        <v>0</v>
      </c>
      <c r="AC20" s="21"/>
      <c r="AD20" s="138">
        <v>4883</v>
      </c>
      <c r="AE20" s="21"/>
      <c r="AF20" s="135">
        <f t="shared" si="2"/>
        <v>1.4614422276892871</v>
      </c>
      <c r="AG20" s="21"/>
      <c r="AH20" s="138">
        <v>0</v>
      </c>
      <c r="AI20" s="21"/>
      <c r="AJ20" s="135">
        <f t="shared" si="3"/>
        <v>0</v>
      </c>
      <c r="AK20" s="21"/>
      <c r="AL20" s="138">
        <v>0</v>
      </c>
      <c r="AM20" s="21"/>
      <c r="AN20" s="10">
        <v>6</v>
      </c>
      <c r="AO20" s="21"/>
      <c r="AP20" s="147">
        <v>17194</v>
      </c>
      <c r="AQ20" s="21"/>
      <c r="AR20" s="147">
        <f>IF(E20,AP20,0)</f>
        <v>17194</v>
      </c>
      <c r="AS20" s="21"/>
      <c r="AT20" s="147">
        <f>IF(K20,AP20,0)</f>
        <v>0</v>
      </c>
      <c r="AU20" s="21"/>
      <c r="AV20" s="147">
        <f>IF(Q20,AP20,0)</f>
        <v>0</v>
      </c>
    </row>
    <row r="21" spans="1:48" ht="8.85" customHeight="1" x14ac:dyDescent="0.3">
      <c r="A21" s="10">
        <v>7</v>
      </c>
      <c r="B21" s="21"/>
      <c r="C21" s="10" t="s">
        <v>91</v>
      </c>
      <c r="D21" s="21"/>
      <c r="E21" s="138">
        <v>495694</v>
      </c>
      <c r="F21" s="21"/>
      <c r="G21" s="135">
        <f>(E21/$AP21)</f>
        <v>87.055497014401126</v>
      </c>
      <c r="H21" s="21"/>
      <c r="I21" s="135">
        <f>IF(G$60&gt;0,G21/G$60*100,0)</f>
        <v>53.657142203704488</v>
      </c>
      <c r="J21" s="21"/>
      <c r="K21" s="138">
        <v>3000</v>
      </c>
      <c r="L21" s="21"/>
      <c r="M21" s="135">
        <f>(K21/$AP21)</f>
        <v>0.52687038988408852</v>
      </c>
      <c r="N21" s="21"/>
      <c r="O21" s="135">
        <f>IF(M$60&gt;0,M21/M$60*100,0)</f>
        <v>15.834833578787944</v>
      </c>
      <c r="P21" s="21"/>
      <c r="Q21" s="138">
        <v>5372</v>
      </c>
      <c r="R21" s="21"/>
      <c r="S21" s="135">
        <f>(Q21/$AP21)</f>
        <v>0.94344924481910786</v>
      </c>
      <c r="T21" s="21"/>
      <c r="U21" s="135">
        <f>IF(S$60&gt;0,S21/S$60*100,0)</f>
        <v>99.671123857542497</v>
      </c>
      <c r="V21" s="21"/>
      <c r="W21" s="138">
        <f t="shared" si="0"/>
        <v>504066</v>
      </c>
      <c r="X21" s="21"/>
      <c r="Y21" s="21"/>
      <c r="Z21" s="138">
        <v>269841</v>
      </c>
      <c r="AA21" s="21"/>
      <c r="AB21" s="135">
        <f t="shared" si="1"/>
        <v>53.532870695504165</v>
      </c>
      <c r="AC21" s="21"/>
      <c r="AD21" s="138">
        <v>124696</v>
      </c>
      <c r="AE21" s="21"/>
      <c r="AF21" s="135">
        <f t="shared" si="2"/>
        <v>24.738030337297101</v>
      </c>
      <c r="AG21" s="21"/>
      <c r="AH21" s="138">
        <v>0</v>
      </c>
      <c r="AI21" s="21"/>
      <c r="AJ21" s="135">
        <f t="shared" si="3"/>
        <v>0</v>
      </c>
      <c r="AK21" s="21"/>
      <c r="AL21" s="138">
        <v>0</v>
      </c>
      <c r="AM21" s="21"/>
      <c r="AN21" s="10">
        <v>7</v>
      </c>
      <c r="AO21" s="21"/>
      <c r="AP21" s="147">
        <v>5694</v>
      </c>
      <c r="AQ21" s="21"/>
      <c r="AR21" s="147">
        <f>IF(E21,AP21,0)</f>
        <v>5694</v>
      </c>
      <c r="AS21" s="21"/>
      <c r="AT21" s="147">
        <f>IF(K21,AP21,0)</f>
        <v>5694</v>
      </c>
      <c r="AU21" s="21"/>
      <c r="AV21" s="147">
        <f>IF(Q21,AP21,0)</f>
        <v>5694</v>
      </c>
    </row>
    <row r="22" spans="1:48" ht="8.85" customHeight="1" x14ac:dyDescent="0.3">
      <c r="A22" s="10">
        <v>8</v>
      </c>
      <c r="B22" s="21"/>
      <c r="C22" s="10" t="s">
        <v>92</v>
      </c>
      <c r="D22" s="21"/>
      <c r="E22" s="138">
        <v>6190524</v>
      </c>
      <c r="F22" s="21"/>
      <c r="G22" s="135">
        <f>(E22/$AP22)</f>
        <v>155.0266452970049</v>
      </c>
      <c r="H22" s="21"/>
      <c r="I22" s="135">
        <f>IF(G$60&gt;0,G22/G$60*100,0)</f>
        <v>95.551539389736632</v>
      </c>
      <c r="J22" s="21"/>
      <c r="K22" s="138">
        <v>0</v>
      </c>
      <c r="L22" s="21"/>
      <c r="M22" s="135">
        <f>(K22/$AP22)</f>
        <v>0</v>
      </c>
      <c r="N22" s="21"/>
      <c r="O22" s="135">
        <f>IF(M$60&gt;0,M22/M$60*100,0)</f>
        <v>0</v>
      </c>
      <c r="P22" s="21"/>
      <c r="Q22" s="138">
        <v>0</v>
      </c>
      <c r="R22" s="21"/>
      <c r="S22" s="135">
        <f>(Q22/$AP22)</f>
        <v>0</v>
      </c>
      <c r="T22" s="21"/>
      <c r="U22" s="135">
        <f>IF(S$60&gt;0,S22/S$60*100,0)</f>
        <v>0</v>
      </c>
      <c r="V22" s="21"/>
      <c r="W22" s="138">
        <f t="shared" si="0"/>
        <v>6190524</v>
      </c>
      <c r="X22" s="21"/>
      <c r="Y22" s="21"/>
      <c r="Z22" s="138">
        <v>1395611</v>
      </c>
      <c r="AA22" s="21"/>
      <c r="AB22" s="135">
        <f t="shared" si="1"/>
        <v>22.544311273165242</v>
      </c>
      <c r="AC22" s="21"/>
      <c r="AD22" s="138">
        <v>0</v>
      </c>
      <c r="AE22" s="21"/>
      <c r="AF22" s="135">
        <f t="shared" si="2"/>
        <v>0</v>
      </c>
      <c r="AG22" s="21"/>
      <c r="AH22" s="138">
        <v>0</v>
      </c>
      <c r="AI22" s="21"/>
      <c r="AJ22" s="135">
        <f t="shared" si="3"/>
        <v>0</v>
      </c>
      <c r="AK22" s="21"/>
      <c r="AL22" s="138">
        <v>1100257</v>
      </c>
      <c r="AM22" s="21"/>
      <c r="AN22" s="10">
        <v>8</v>
      </c>
      <c r="AO22" s="21"/>
      <c r="AP22" s="147">
        <v>39932</v>
      </c>
      <c r="AQ22" s="21"/>
      <c r="AR22" s="147">
        <f>IF(E22,AP22,0)</f>
        <v>39932</v>
      </c>
      <c r="AS22" s="21"/>
      <c r="AT22" s="147">
        <f>IF(K22,AP22,0)</f>
        <v>0</v>
      </c>
      <c r="AU22" s="21"/>
      <c r="AV22" s="147">
        <f>IF(Q22,AP22,0)</f>
        <v>0</v>
      </c>
    </row>
    <row r="23" spans="1:48" ht="8.85" customHeight="1" x14ac:dyDescent="0.3">
      <c r="A23" s="10">
        <v>9</v>
      </c>
      <c r="B23" s="21"/>
      <c r="C23" s="10" t="s">
        <v>93</v>
      </c>
      <c r="D23" s="21"/>
      <c r="E23" s="138">
        <v>0</v>
      </c>
      <c r="F23" s="21"/>
      <c r="G23" s="135">
        <v>0</v>
      </c>
      <c r="H23" s="21"/>
      <c r="I23" s="135">
        <f>IF(G$60&gt;0,G23/G$60*100,0)</f>
        <v>0</v>
      </c>
      <c r="J23" s="21"/>
      <c r="K23" s="138">
        <v>0</v>
      </c>
      <c r="L23" s="21"/>
      <c r="M23" s="135">
        <v>0</v>
      </c>
      <c r="N23" s="21"/>
      <c r="O23" s="135">
        <f>IF(M$60&gt;0,M23/M$60*100,0)</f>
        <v>0</v>
      </c>
      <c r="P23" s="21"/>
      <c r="Q23" s="138">
        <v>0</v>
      </c>
      <c r="R23" s="21"/>
      <c r="S23" s="135">
        <v>0</v>
      </c>
      <c r="T23" s="21"/>
      <c r="U23" s="135">
        <f>IF(S$60&gt;0,S23/S$60*100,0)</f>
        <v>0</v>
      </c>
      <c r="V23" s="21"/>
      <c r="W23" s="138">
        <f t="shared" si="0"/>
        <v>0</v>
      </c>
      <c r="X23" s="21"/>
      <c r="Y23" s="21"/>
      <c r="Z23" s="138">
        <v>0</v>
      </c>
      <c r="AA23" s="21"/>
      <c r="AB23" s="135">
        <f t="shared" si="1"/>
        <v>0</v>
      </c>
      <c r="AC23" s="21"/>
      <c r="AD23" s="138">
        <v>0</v>
      </c>
      <c r="AE23" s="21"/>
      <c r="AF23" s="135">
        <f t="shared" si="2"/>
        <v>0</v>
      </c>
      <c r="AG23" s="21"/>
      <c r="AH23" s="138">
        <v>0</v>
      </c>
      <c r="AI23" s="21"/>
      <c r="AJ23" s="135">
        <f t="shared" si="3"/>
        <v>0</v>
      </c>
      <c r="AK23" s="21"/>
      <c r="AL23" s="138">
        <v>0</v>
      </c>
      <c r="AM23" s="21"/>
      <c r="AN23" s="10">
        <v>9</v>
      </c>
      <c r="AO23" s="21"/>
      <c r="AP23" s="147">
        <v>0</v>
      </c>
      <c r="AQ23" s="21"/>
      <c r="AR23" s="147">
        <f>IF(E23,AP23,0)</f>
        <v>0</v>
      </c>
      <c r="AS23" s="21"/>
      <c r="AT23" s="147">
        <f>IF(K23,AP23,0)</f>
        <v>0</v>
      </c>
      <c r="AU23" s="21"/>
      <c r="AV23" s="147">
        <f>IF(Q23,AP23,0)</f>
        <v>0</v>
      </c>
    </row>
    <row r="24" spans="1:48" ht="8.85" customHeight="1" x14ac:dyDescent="0.3">
      <c r="A24" s="10">
        <v>10</v>
      </c>
      <c r="B24" s="21"/>
      <c r="C24" s="10" t="s">
        <v>94</v>
      </c>
      <c r="D24" s="21"/>
      <c r="E24" s="138">
        <v>4989922</v>
      </c>
      <c r="F24" s="21"/>
      <c r="G24" s="135">
        <f>(E24/$AP24)</f>
        <v>208.40838658480558</v>
      </c>
      <c r="H24" s="21"/>
      <c r="I24" s="135">
        <f>IF(G$60&gt;0,G24/G$60*100,0)</f>
        <v>128.45367402331476</v>
      </c>
      <c r="J24" s="21"/>
      <c r="K24" s="138">
        <v>0</v>
      </c>
      <c r="L24" s="21"/>
      <c r="M24" s="135">
        <f>(K24/$AP24)</f>
        <v>0</v>
      </c>
      <c r="N24" s="21"/>
      <c r="O24" s="135">
        <f>IF(M$60&gt;0,M24/M$60*100,0)</f>
        <v>0</v>
      </c>
      <c r="P24" s="21"/>
      <c r="Q24" s="138">
        <v>0</v>
      </c>
      <c r="R24" s="21"/>
      <c r="S24" s="135">
        <f>(Q24/$AP24)</f>
        <v>0</v>
      </c>
      <c r="T24" s="21"/>
      <c r="U24" s="135">
        <f>IF(S$60&gt;0,S24/S$60*100,0)</f>
        <v>0</v>
      </c>
      <c r="V24" s="21"/>
      <c r="W24" s="138">
        <f t="shared" si="0"/>
        <v>4989922</v>
      </c>
      <c r="X24" s="21"/>
      <c r="Y24" s="21"/>
      <c r="Z24" s="138">
        <v>0</v>
      </c>
      <c r="AA24" s="21"/>
      <c r="AB24" s="135">
        <f t="shared" si="1"/>
        <v>0</v>
      </c>
      <c r="AC24" s="21"/>
      <c r="AD24" s="138">
        <v>0</v>
      </c>
      <c r="AE24" s="21"/>
      <c r="AF24" s="135">
        <f t="shared" si="2"/>
        <v>0</v>
      </c>
      <c r="AG24" s="21"/>
      <c r="AH24" s="138">
        <v>0</v>
      </c>
      <c r="AI24" s="21"/>
      <c r="AJ24" s="135">
        <f t="shared" si="3"/>
        <v>0</v>
      </c>
      <c r="AK24" s="21"/>
      <c r="AL24" s="138">
        <v>132510</v>
      </c>
      <c r="AM24" s="21"/>
      <c r="AN24" s="10">
        <v>10</v>
      </c>
      <c r="AO24" s="21"/>
      <c r="AP24" s="147">
        <v>23943</v>
      </c>
      <c r="AQ24" s="21"/>
      <c r="AR24" s="147">
        <f>IF(E24,AP24,0)</f>
        <v>23943</v>
      </c>
      <c r="AS24" s="21"/>
      <c r="AT24" s="147">
        <f>IF(K24,AP24,0)</f>
        <v>0</v>
      </c>
      <c r="AU24" s="21"/>
      <c r="AV24" s="147">
        <f>IF(Q24,AP24,0)</f>
        <v>0</v>
      </c>
    </row>
    <row r="25" spans="1:48" ht="8.85" customHeight="1" x14ac:dyDescent="0.3">
      <c r="A25" s="29"/>
      <c r="B25" s="21"/>
      <c r="D25" s="21"/>
      <c r="E25" s="21"/>
      <c r="F25" s="21"/>
      <c r="G25" s="21"/>
      <c r="H25" s="21"/>
      <c r="I25" s="21"/>
      <c r="J25" s="21"/>
      <c r="K25" s="21"/>
      <c r="L25" s="21"/>
      <c r="M25" s="21"/>
      <c r="N25" s="21"/>
      <c r="O25" s="21"/>
      <c r="P25" s="21"/>
      <c r="Q25" s="21"/>
      <c r="R25" s="21"/>
      <c r="S25" s="21"/>
      <c r="T25" s="21"/>
      <c r="U25" s="21"/>
      <c r="V25" s="21"/>
      <c r="X25" s="21"/>
      <c r="Y25" s="21"/>
      <c r="Z25" s="21"/>
      <c r="AA25" s="21"/>
      <c r="AB25" s="21"/>
      <c r="AC25" s="21"/>
      <c r="AD25" s="21"/>
      <c r="AE25" s="21"/>
      <c r="AF25" s="21"/>
      <c r="AG25" s="21"/>
      <c r="AH25" s="21"/>
      <c r="AI25" s="21"/>
      <c r="AJ25" s="21"/>
      <c r="AK25" s="21"/>
      <c r="AL25" s="21"/>
      <c r="AM25" s="21"/>
      <c r="AN25" s="41"/>
      <c r="AO25" s="21"/>
      <c r="AP25" s="27"/>
      <c r="AQ25" s="21"/>
      <c r="AR25" s="21"/>
      <c r="AS25" s="21"/>
      <c r="AT25" s="21"/>
      <c r="AU25" s="21"/>
      <c r="AV25" s="21"/>
    </row>
    <row r="26" spans="1:48" ht="8.85" customHeight="1" x14ac:dyDescent="0.3">
      <c r="A26" s="10">
        <v>11</v>
      </c>
      <c r="B26" s="21"/>
      <c r="C26" s="10" t="s">
        <v>95</v>
      </c>
      <c r="D26" s="21"/>
      <c r="E26" s="138">
        <v>2938919</v>
      </c>
      <c r="F26" s="21"/>
      <c r="G26" s="135">
        <f>(E26/$AP26)</f>
        <v>205.07424464447701</v>
      </c>
      <c r="H26" s="21"/>
      <c r="I26" s="135">
        <f>IF(G$60&gt;0,G26/G$60*100,0)</f>
        <v>126.39865700135746</v>
      </c>
      <c r="J26" s="21"/>
      <c r="K26" s="138">
        <v>934657</v>
      </c>
      <c r="L26" s="21"/>
      <c r="M26" s="135">
        <f>(K26/$AP26)</f>
        <v>65.219244993371021</v>
      </c>
      <c r="N26" s="21"/>
      <c r="O26" s="135">
        <f>IF(M$60&gt;0,M26/M$60*100,0)</f>
        <v>1960.1327203668261</v>
      </c>
      <c r="P26" s="21"/>
      <c r="Q26" s="138">
        <v>0</v>
      </c>
      <c r="R26" s="21"/>
      <c r="S26" s="135">
        <f>(Q26/$AP26)</f>
        <v>0</v>
      </c>
      <c r="T26" s="21"/>
      <c r="U26" s="135">
        <f>IF(S$60&gt;0,S26/S$60*100,0)</f>
        <v>0</v>
      </c>
      <c r="V26" s="21"/>
      <c r="W26" s="138">
        <f t="shared" si="0"/>
        <v>3873576</v>
      </c>
      <c r="X26" s="21"/>
      <c r="Y26" s="21"/>
      <c r="Z26" s="138">
        <v>440714</v>
      </c>
      <c r="AA26" s="21"/>
      <c r="AB26" s="135">
        <f t="shared" si="1"/>
        <v>11.377445543859215</v>
      </c>
      <c r="AC26" s="21"/>
      <c r="AD26" s="138">
        <v>78617</v>
      </c>
      <c r="AE26" s="21"/>
      <c r="AF26" s="135">
        <f t="shared" si="2"/>
        <v>2.0295716412947624</v>
      </c>
      <c r="AG26" s="21"/>
      <c r="AH26" s="138">
        <v>0</v>
      </c>
      <c r="AI26" s="21"/>
      <c r="AJ26" s="135">
        <f t="shared" si="3"/>
        <v>0</v>
      </c>
      <c r="AK26" s="21"/>
      <c r="AL26" s="138">
        <v>0</v>
      </c>
      <c r="AM26" s="21"/>
      <c r="AN26" s="10">
        <v>11</v>
      </c>
      <c r="AO26" s="21"/>
      <c r="AP26" s="147">
        <v>14331</v>
      </c>
      <c r="AQ26" s="21"/>
      <c r="AR26" s="147">
        <f>IF(E26,AP26,0)</f>
        <v>14331</v>
      </c>
      <c r="AS26" s="21"/>
      <c r="AT26" s="147">
        <f>IF(K26,AP26,0)</f>
        <v>14331</v>
      </c>
      <c r="AU26" s="21"/>
      <c r="AV26" s="147">
        <f>IF(Q26,AP26,0)</f>
        <v>0</v>
      </c>
    </row>
    <row r="27" spans="1:48" ht="8.85" customHeight="1" x14ac:dyDescent="0.3">
      <c r="A27" s="10">
        <v>12</v>
      </c>
      <c r="B27" s="21"/>
      <c r="C27" s="10" t="s">
        <v>96</v>
      </c>
      <c r="D27" s="21"/>
      <c r="E27" s="138">
        <v>943092</v>
      </c>
      <c r="F27" s="21"/>
      <c r="G27" s="135">
        <f>(E27/$AP27)</f>
        <v>114.16196586369689</v>
      </c>
      <c r="H27" s="21"/>
      <c r="I27" s="135">
        <f>IF(G$60&gt;0,G27/G$60*100,0)</f>
        <v>70.364365797481071</v>
      </c>
      <c r="J27" s="21"/>
      <c r="K27" s="138">
        <v>5192</v>
      </c>
      <c r="L27" s="21"/>
      <c r="M27" s="135">
        <f>(K27/$AP27)</f>
        <v>0.62849533954727033</v>
      </c>
      <c r="N27" s="21"/>
      <c r="O27" s="135">
        <f>IF(M$60&gt;0,M27/M$60*100,0)</f>
        <v>18.889122064658658</v>
      </c>
      <c r="P27" s="21"/>
      <c r="Q27" s="138">
        <v>716728</v>
      </c>
      <c r="R27" s="21"/>
      <c r="S27" s="135">
        <f>(Q27/$AP27)</f>
        <v>86.760440624621722</v>
      </c>
      <c r="T27" s="21"/>
      <c r="U27" s="135">
        <f>IF(S$60&gt;0,S27/S$60*100,0)</f>
        <v>9165.8461447914597</v>
      </c>
      <c r="V27" s="21"/>
      <c r="W27" s="138">
        <f t="shared" si="0"/>
        <v>1665012</v>
      </c>
      <c r="X27" s="21"/>
      <c r="Y27" s="21"/>
      <c r="Z27" s="138">
        <v>0</v>
      </c>
      <c r="AA27" s="21"/>
      <c r="AB27" s="135">
        <f t="shared" si="1"/>
        <v>0</v>
      </c>
      <c r="AC27" s="21"/>
      <c r="AD27" s="138">
        <v>332268</v>
      </c>
      <c r="AE27" s="21"/>
      <c r="AF27" s="135">
        <f t="shared" si="2"/>
        <v>19.955892209785876</v>
      </c>
      <c r="AG27" s="21"/>
      <c r="AH27" s="138">
        <v>0</v>
      </c>
      <c r="AI27" s="21"/>
      <c r="AJ27" s="135">
        <f t="shared" si="3"/>
        <v>0</v>
      </c>
      <c r="AK27" s="21"/>
      <c r="AL27" s="138">
        <v>0</v>
      </c>
      <c r="AM27" s="21"/>
      <c r="AN27" s="10">
        <v>12</v>
      </c>
      <c r="AO27" s="21"/>
      <c r="AP27" s="147">
        <v>8261</v>
      </c>
      <c r="AQ27" s="21"/>
      <c r="AR27" s="147">
        <f>IF(E27,AP27,0)</f>
        <v>8261</v>
      </c>
      <c r="AS27" s="21"/>
      <c r="AT27" s="147">
        <f>IF(K27,AP27,0)</f>
        <v>8261</v>
      </c>
      <c r="AU27" s="21"/>
      <c r="AV27" s="147">
        <f>IF(Q27,AP27,0)</f>
        <v>8261</v>
      </c>
    </row>
    <row r="28" spans="1:48" ht="8.85" customHeight="1" x14ac:dyDescent="0.3">
      <c r="A28" s="10">
        <v>13</v>
      </c>
      <c r="B28" s="21"/>
      <c r="C28" s="10" t="s">
        <v>97</v>
      </c>
      <c r="D28" s="21"/>
      <c r="E28" s="138">
        <v>2939090</v>
      </c>
      <c r="F28" s="21"/>
      <c r="G28" s="135">
        <f>(E28/$AP28)</f>
        <v>103.01030421982335</v>
      </c>
      <c r="H28" s="21"/>
      <c r="I28" s="135">
        <f>IF(G$60&gt;0,G28/G$60*100,0)</f>
        <v>63.490976808225916</v>
      </c>
      <c r="J28" s="21"/>
      <c r="K28" s="138">
        <v>2000</v>
      </c>
      <c r="L28" s="21"/>
      <c r="M28" s="135">
        <f>(K28/$AP28)</f>
        <v>7.009673349221926E-2</v>
      </c>
      <c r="N28" s="21"/>
      <c r="O28" s="135">
        <f>IF(M$60&gt;0,M28/M$60*100,0)</f>
        <v>2.1067232673867595</v>
      </c>
      <c r="P28" s="21"/>
      <c r="Q28" s="138">
        <v>0</v>
      </c>
      <c r="R28" s="21"/>
      <c r="S28" s="135">
        <f>(Q28/$AP28)</f>
        <v>0</v>
      </c>
      <c r="T28" s="21"/>
      <c r="U28" s="135">
        <f>IF(S$60&gt;0,S28/S$60*100,0)</f>
        <v>0</v>
      </c>
      <c r="V28" s="21"/>
      <c r="W28" s="138">
        <f t="shared" si="0"/>
        <v>2941090</v>
      </c>
      <c r="X28" s="21"/>
      <c r="Y28" s="21"/>
      <c r="Z28" s="138">
        <v>50409</v>
      </c>
      <c r="AA28" s="21"/>
      <c r="AB28" s="135">
        <f t="shared" si="1"/>
        <v>1.7139563903178754</v>
      </c>
      <c r="AC28" s="21"/>
      <c r="AD28" s="138">
        <v>0</v>
      </c>
      <c r="AE28" s="21"/>
      <c r="AF28" s="135">
        <f t="shared" si="2"/>
        <v>0</v>
      </c>
      <c r="AG28" s="21"/>
      <c r="AH28" s="138">
        <v>179351</v>
      </c>
      <c r="AI28" s="21"/>
      <c r="AJ28" s="135">
        <f t="shared" si="3"/>
        <v>6.098113284530565</v>
      </c>
      <c r="AK28" s="21"/>
      <c r="AL28" s="138">
        <v>116309</v>
      </c>
      <c r="AM28" s="21"/>
      <c r="AN28" s="10">
        <v>13</v>
      </c>
      <c r="AO28" s="21"/>
      <c r="AP28" s="147">
        <v>28532</v>
      </c>
      <c r="AQ28" s="21"/>
      <c r="AR28" s="147">
        <f>IF(E28,AP28,0)</f>
        <v>28532</v>
      </c>
      <c r="AS28" s="21"/>
      <c r="AT28" s="147">
        <f>IF(K28,AP28,0)</f>
        <v>28532</v>
      </c>
      <c r="AU28" s="21"/>
      <c r="AV28" s="147">
        <f>IF(Q28,AP28,0)</f>
        <v>0</v>
      </c>
    </row>
    <row r="29" spans="1:48" ht="8.85" customHeight="1" x14ac:dyDescent="0.3">
      <c r="A29" s="10">
        <v>14</v>
      </c>
      <c r="B29" s="21"/>
      <c r="C29" s="10" t="s">
        <v>98</v>
      </c>
      <c r="D29" s="21"/>
      <c r="E29" s="138">
        <v>1411106</v>
      </c>
      <c r="F29" s="21"/>
      <c r="G29" s="135">
        <f>(E29/$AP29)</f>
        <v>215.60061115355234</v>
      </c>
      <c r="H29" s="21"/>
      <c r="I29" s="135">
        <f>IF(G$60&gt;0,G29/G$60*100,0)</f>
        <v>132.8866418390333</v>
      </c>
      <c r="J29" s="21"/>
      <c r="K29" s="138">
        <v>36770</v>
      </c>
      <c r="L29" s="21"/>
      <c r="M29" s="135">
        <f>(K29/$AP29)</f>
        <v>5.6180290297937354</v>
      </c>
      <c r="N29" s="21"/>
      <c r="O29" s="135">
        <f>IF(M$60&gt;0,M29/M$60*100,0)</f>
        <v>168.84713287295307</v>
      </c>
      <c r="P29" s="21"/>
      <c r="Q29" s="138">
        <v>0</v>
      </c>
      <c r="R29" s="21"/>
      <c r="S29" s="135">
        <f>(Q29/$AP29)</f>
        <v>0</v>
      </c>
      <c r="T29" s="21"/>
      <c r="U29" s="135">
        <f>IF(S$60&gt;0,S29/S$60*100,0)</f>
        <v>0</v>
      </c>
      <c r="V29" s="21"/>
      <c r="W29" s="138">
        <f t="shared" si="0"/>
        <v>1447876</v>
      </c>
      <c r="X29" s="21"/>
      <c r="Y29" s="21"/>
      <c r="Z29" s="138">
        <v>20000</v>
      </c>
      <c r="AA29" s="21"/>
      <c r="AB29" s="135">
        <f t="shared" si="1"/>
        <v>1.38133376062591</v>
      </c>
      <c r="AC29" s="21"/>
      <c r="AD29" s="138">
        <v>1047613</v>
      </c>
      <c r="AE29" s="21"/>
      <c r="AF29" s="135">
        <f t="shared" si="2"/>
        <v>72.355160248529572</v>
      </c>
      <c r="AG29" s="21"/>
      <c r="AH29" s="138">
        <v>0</v>
      </c>
      <c r="AI29" s="21"/>
      <c r="AJ29" s="135">
        <f t="shared" si="3"/>
        <v>0</v>
      </c>
      <c r="AK29" s="21"/>
      <c r="AL29" s="138">
        <v>125416</v>
      </c>
      <c r="AM29" s="21"/>
      <c r="AN29" s="10">
        <v>14</v>
      </c>
      <c r="AO29" s="21"/>
      <c r="AP29" s="147">
        <v>6545</v>
      </c>
      <c r="AQ29" s="21"/>
      <c r="AR29" s="147">
        <f>IF(E29,AP29,0)</f>
        <v>6545</v>
      </c>
      <c r="AS29" s="21"/>
      <c r="AT29" s="147">
        <f>IF(K29,AP29,0)</f>
        <v>6545</v>
      </c>
      <c r="AU29" s="21"/>
      <c r="AV29" s="147">
        <f>IF(Q29,AP29,0)</f>
        <v>0</v>
      </c>
    </row>
    <row r="30" spans="1:48" ht="8.85" customHeight="1" x14ac:dyDescent="0.3">
      <c r="A30" s="10">
        <v>15</v>
      </c>
      <c r="B30" s="21"/>
      <c r="C30" s="10" t="s">
        <v>99</v>
      </c>
      <c r="D30" s="21"/>
      <c r="E30" s="138">
        <v>18945099</v>
      </c>
      <c r="F30" s="21"/>
      <c r="G30" s="135">
        <f>(E30/$AP30)</f>
        <v>139.55565622859163</v>
      </c>
      <c r="H30" s="21"/>
      <c r="I30" s="135">
        <f>IF(G$60&gt;0,G30/G$60*100,0)</f>
        <v>86.015908798385396</v>
      </c>
      <c r="J30" s="21"/>
      <c r="K30" s="138">
        <v>190307</v>
      </c>
      <c r="L30" s="21"/>
      <c r="M30" s="135">
        <f>(K30/$AP30)</f>
        <v>1.4018622056234484</v>
      </c>
      <c r="N30" s="21"/>
      <c r="O30" s="135">
        <f>IF(M$60&gt;0,M30/M$60*100,0)</f>
        <v>42.132287470782948</v>
      </c>
      <c r="P30" s="21"/>
      <c r="Q30" s="138">
        <v>382395</v>
      </c>
      <c r="R30" s="21"/>
      <c r="S30" s="135">
        <f>(Q30/$AP30)</f>
        <v>2.8168438266557647</v>
      </c>
      <c r="T30" s="21"/>
      <c r="U30" s="135">
        <f>IF(S$60&gt;0,S30/S$60*100,0)</f>
        <v>297.58674510126065</v>
      </c>
      <c r="V30" s="21"/>
      <c r="W30" s="138">
        <f t="shared" si="0"/>
        <v>19517801</v>
      </c>
      <c r="X30" s="21"/>
      <c r="Y30" s="21"/>
      <c r="Z30" s="138">
        <v>44333</v>
      </c>
      <c r="AA30" s="21"/>
      <c r="AB30" s="135">
        <f t="shared" si="1"/>
        <v>0.2271413670013338</v>
      </c>
      <c r="AC30" s="21"/>
      <c r="AD30" s="138">
        <v>283250</v>
      </c>
      <c r="AE30" s="21"/>
      <c r="AF30" s="135">
        <f t="shared" si="2"/>
        <v>1.4512393071330116</v>
      </c>
      <c r="AG30" s="21"/>
      <c r="AH30" s="138">
        <v>1629051</v>
      </c>
      <c r="AI30" s="21"/>
      <c r="AJ30" s="135">
        <f t="shared" si="3"/>
        <v>8.3464884184442703</v>
      </c>
      <c r="AK30" s="21"/>
      <c r="AL30" s="138">
        <v>424019</v>
      </c>
      <c r="AM30" s="21"/>
      <c r="AN30" s="10">
        <v>15</v>
      </c>
      <c r="AO30" s="21"/>
      <c r="AP30" s="147">
        <v>135753</v>
      </c>
      <c r="AQ30" s="21"/>
      <c r="AR30" s="147">
        <f>IF(E30,AP30,0)</f>
        <v>135753</v>
      </c>
      <c r="AS30" s="21"/>
      <c r="AT30" s="147">
        <f>IF(K30,AP30,0)</f>
        <v>135753</v>
      </c>
      <c r="AU30" s="21"/>
      <c r="AV30" s="147">
        <f>IF(Q30,AP30,0)</f>
        <v>135753</v>
      </c>
    </row>
    <row r="31" spans="1:48" ht="8.85" customHeight="1" x14ac:dyDescent="0.3">
      <c r="A31" s="29"/>
      <c r="B31" s="21"/>
      <c r="D31" s="21"/>
      <c r="E31" s="21"/>
      <c r="F31" s="21"/>
      <c r="G31" s="21"/>
      <c r="H31" s="21"/>
      <c r="I31" s="21"/>
      <c r="J31" s="21"/>
      <c r="K31" s="21"/>
      <c r="L31" s="21"/>
      <c r="M31" s="21"/>
      <c r="N31" s="21"/>
      <c r="O31" s="21"/>
      <c r="P31" s="21"/>
      <c r="Q31" s="21"/>
      <c r="R31" s="21"/>
      <c r="S31" s="21"/>
      <c r="T31" s="21"/>
      <c r="U31" s="21"/>
      <c r="V31" s="21"/>
      <c r="X31" s="21"/>
      <c r="Y31" s="21"/>
      <c r="Z31" s="21"/>
      <c r="AA31" s="21"/>
      <c r="AB31" s="21"/>
      <c r="AC31" s="21"/>
      <c r="AD31" s="21"/>
      <c r="AE31" s="21"/>
      <c r="AF31" s="21"/>
      <c r="AG31" s="21"/>
      <c r="AH31" s="21"/>
      <c r="AI31" s="21"/>
      <c r="AJ31" s="21"/>
      <c r="AK31" s="21"/>
      <c r="AL31" s="21"/>
      <c r="AM31" s="21"/>
      <c r="AN31" s="41"/>
      <c r="AO31" s="21"/>
      <c r="AP31" s="27"/>
      <c r="AQ31" s="21"/>
      <c r="AR31" s="21"/>
      <c r="AS31" s="21"/>
      <c r="AT31" s="21"/>
      <c r="AU31" s="21"/>
      <c r="AV31" s="21"/>
    </row>
    <row r="32" spans="1:48" ht="8.85" customHeight="1" x14ac:dyDescent="0.3">
      <c r="A32" s="10">
        <v>16</v>
      </c>
      <c r="B32" s="21"/>
      <c r="C32" s="10" t="s">
        <v>100</v>
      </c>
      <c r="D32" s="21"/>
      <c r="E32" s="138">
        <v>4054150</v>
      </c>
      <c r="F32" s="21"/>
      <c r="G32" s="135">
        <f>(E32/$AP32)</f>
        <v>75.081023019797399</v>
      </c>
      <c r="H32" s="21"/>
      <c r="I32" s="135">
        <f>IF(G$60&gt;0,G32/G$60*100,0)</f>
        <v>46.276608222757545</v>
      </c>
      <c r="J32" s="21"/>
      <c r="K32" s="138">
        <v>0</v>
      </c>
      <c r="L32" s="21"/>
      <c r="M32" s="135">
        <f>(K32/$AP32)</f>
        <v>0</v>
      </c>
      <c r="N32" s="21"/>
      <c r="O32" s="135">
        <f>IF(M$60&gt;0,M32/M$60*100,0)</f>
        <v>0</v>
      </c>
      <c r="P32" s="21"/>
      <c r="Q32" s="138">
        <v>0</v>
      </c>
      <c r="R32" s="21"/>
      <c r="S32" s="135">
        <f>(Q32/$AP32)</f>
        <v>0</v>
      </c>
      <c r="T32" s="21"/>
      <c r="U32" s="135">
        <f>IF(S$60&gt;0,S32/S$60*100,0)</f>
        <v>0</v>
      </c>
      <c r="V32" s="21"/>
      <c r="W32" s="138">
        <f t="shared" si="0"/>
        <v>4054150</v>
      </c>
      <c r="X32" s="21"/>
      <c r="Y32" s="21"/>
      <c r="Z32" s="138">
        <v>37984</v>
      </c>
      <c r="AA32" s="21"/>
      <c r="AB32" s="135">
        <f t="shared" si="1"/>
        <v>0.93691649297633284</v>
      </c>
      <c r="AC32" s="21"/>
      <c r="AD32" s="138">
        <v>0</v>
      </c>
      <c r="AE32" s="21"/>
      <c r="AF32" s="135">
        <f t="shared" si="2"/>
        <v>0</v>
      </c>
      <c r="AG32" s="21"/>
      <c r="AH32" s="138">
        <v>275809</v>
      </c>
      <c r="AI32" s="21"/>
      <c r="AJ32" s="135">
        <f t="shared" si="3"/>
        <v>6.8031276593120626</v>
      </c>
      <c r="AK32" s="21"/>
      <c r="AL32" s="138">
        <v>0</v>
      </c>
      <c r="AM32" s="21"/>
      <c r="AN32" s="10">
        <v>16</v>
      </c>
      <c r="AO32" s="21"/>
      <c r="AP32" s="147">
        <v>53997</v>
      </c>
      <c r="AQ32" s="21"/>
      <c r="AR32" s="147">
        <f>IF(E32,AP32,0)</f>
        <v>53997</v>
      </c>
      <c r="AS32" s="21"/>
      <c r="AT32" s="147">
        <f>IF(K32,AP32,0)</f>
        <v>0</v>
      </c>
      <c r="AU32" s="21"/>
      <c r="AV32" s="147">
        <f>IF(Q32,AP32,0)</f>
        <v>0</v>
      </c>
    </row>
    <row r="33" spans="1:48" ht="8.85" customHeight="1" x14ac:dyDescent="0.3">
      <c r="A33" s="10">
        <v>17</v>
      </c>
      <c r="B33" s="21"/>
      <c r="C33" s="10" t="s">
        <v>101</v>
      </c>
      <c r="D33" s="21"/>
      <c r="E33" s="138">
        <v>0</v>
      </c>
      <c r="F33" s="21"/>
      <c r="G33" s="135">
        <v>0</v>
      </c>
      <c r="H33" s="21"/>
      <c r="I33" s="135">
        <f>IF(G$60&gt;0,G33/G$60*100,0)</f>
        <v>0</v>
      </c>
      <c r="J33" s="21"/>
      <c r="K33" s="138">
        <v>0</v>
      </c>
      <c r="L33" s="21"/>
      <c r="M33" s="135">
        <v>0</v>
      </c>
      <c r="N33" s="21"/>
      <c r="O33" s="135">
        <f>IF(M$60&gt;0,M33/M$60*100,0)</f>
        <v>0</v>
      </c>
      <c r="P33" s="21"/>
      <c r="Q33" s="138">
        <v>0</v>
      </c>
      <c r="R33" s="21"/>
      <c r="S33" s="135">
        <v>0</v>
      </c>
      <c r="T33" s="21"/>
      <c r="U33" s="135">
        <f>IF(S$60&gt;0,S33/S$60*100,0)</f>
        <v>0</v>
      </c>
      <c r="V33" s="21"/>
      <c r="W33" s="138">
        <f t="shared" si="0"/>
        <v>0</v>
      </c>
      <c r="X33" s="21"/>
      <c r="Y33" s="21"/>
      <c r="Z33" s="138">
        <v>0</v>
      </c>
      <c r="AA33" s="21"/>
      <c r="AB33" s="135">
        <f t="shared" si="1"/>
        <v>0</v>
      </c>
      <c r="AC33" s="21"/>
      <c r="AD33" s="138">
        <v>0</v>
      </c>
      <c r="AE33" s="21"/>
      <c r="AF33" s="135">
        <f t="shared" si="2"/>
        <v>0</v>
      </c>
      <c r="AG33" s="21"/>
      <c r="AH33" s="138">
        <v>0</v>
      </c>
      <c r="AI33" s="21"/>
      <c r="AJ33" s="135">
        <f t="shared" si="3"/>
        <v>0</v>
      </c>
      <c r="AK33" s="21"/>
      <c r="AL33" s="138">
        <v>0</v>
      </c>
      <c r="AM33" s="21"/>
      <c r="AN33" s="10">
        <v>17</v>
      </c>
      <c r="AO33" s="21"/>
      <c r="AP33" s="147">
        <v>0</v>
      </c>
      <c r="AQ33" s="21"/>
      <c r="AR33" s="147">
        <f>IF(E33,AP33,0)</f>
        <v>0</v>
      </c>
      <c r="AS33" s="21"/>
      <c r="AT33" s="147">
        <f>IF(K33,AP33,0)</f>
        <v>0</v>
      </c>
      <c r="AU33" s="21"/>
      <c r="AV33" s="147">
        <f>IF(Q33,AP33,0)</f>
        <v>0</v>
      </c>
    </row>
    <row r="34" spans="1:48" ht="8.85" customHeight="1" x14ac:dyDescent="0.3">
      <c r="A34" s="10">
        <v>18</v>
      </c>
      <c r="B34" s="21"/>
      <c r="C34" s="10" t="s">
        <v>102</v>
      </c>
      <c r="D34" s="21"/>
      <c r="E34" s="138">
        <v>841321</v>
      </c>
      <c r="F34" s="21"/>
      <c r="G34" s="135">
        <f>(E34/$AP34)</f>
        <v>113.20250269106566</v>
      </c>
      <c r="H34" s="21"/>
      <c r="I34" s="135">
        <f>IF(G$60&gt;0,G34/G$60*100,0)</f>
        <v>69.772995307865983</v>
      </c>
      <c r="J34" s="21"/>
      <c r="K34" s="138">
        <v>28503</v>
      </c>
      <c r="L34" s="21"/>
      <c r="M34" s="135">
        <f>(K34/$AP34)</f>
        <v>3.8351722282023681</v>
      </c>
      <c r="N34" s="21"/>
      <c r="O34" s="135">
        <f>IF(M$60&gt;0,M34/M$60*100,0)</f>
        <v>115.26423793323113</v>
      </c>
      <c r="P34" s="21"/>
      <c r="Q34" s="138">
        <v>0</v>
      </c>
      <c r="R34" s="21"/>
      <c r="S34" s="135">
        <f>(Q34/$AP34)</f>
        <v>0</v>
      </c>
      <c r="T34" s="21"/>
      <c r="U34" s="135">
        <f>IF(S$60&gt;0,S34/S$60*100,0)</f>
        <v>0</v>
      </c>
      <c r="V34" s="21"/>
      <c r="W34" s="138">
        <f t="shared" si="0"/>
        <v>869824</v>
      </c>
      <c r="X34" s="21"/>
      <c r="Y34" s="21"/>
      <c r="Z34" s="138">
        <v>0</v>
      </c>
      <c r="AA34" s="21"/>
      <c r="AB34" s="135">
        <f t="shared" si="1"/>
        <v>0</v>
      </c>
      <c r="AC34" s="21"/>
      <c r="AD34" s="138">
        <v>0</v>
      </c>
      <c r="AE34" s="21"/>
      <c r="AF34" s="135">
        <f t="shared" si="2"/>
        <v>0</v>
      </c>
      <c r="AG34" s="21"/>
      <c r="AH34" s="138">
        <v>0</v>
      </c>
      <c r="AI34" s="21"/>
      <c r="AJ34" s="135">
        <f t="shared" si="3"/>
        <v>0</v>
      </c>
      <c r="AK34" s="21"/>
      <c r="AL34" s="138">
        <v>17114</v>
      </c>
      <c r="AM34" s="21"/>
      <c r="AN34" s="10">
        <v>18</v>
      </c>
      <c r="AO34" s="21"/>
      <c r="AP34" s="147">
        <v>7432</v>
      </c>
      <c r="AQ34" s="21"/>
      <c r="AR34" s="147">
        <f>IF(E34,AP34,0)</f>
        <v>7432</v>
      </c>
      <c r="AS34" s="21"/>
      <c r="AT34" s="147">
        <f>IF(K34,AP34,0)</f>
        <v>7432</v>
      </c>
      <c r="AU34" s="21"/>
      <c r="AV34" s="147">
        <f>IF(Q34,AP34,0)</f>
        <v>0</v>
      </c>
    </row>
    <row r="35" spans="1:48" ht="8.85" customHeight="1" x14ac:dyDescent="0.3">
      <c r="A35" s="10">
        <v>19</v>
      </c>
      <c r="B35" s="21"/>
      <c r="C35" s="10" t="s">
        <v>103</v>
      </c>
      <c r="D35" s="21"/>
      <c r="E35" s="138">
        <v>4766240</v>
      </c>
      <c r="F35" s="21"/>
      <c r="G35" s="135">
        <f>(E35/$AP35)</f>
        <v>59.000532290209577</v>
      </c>
      <c r="H35" s="21"/>
      <c r="I35" s="135">
        <f>IF(G$60&gt;0,G35/G$60*100,0)</f>
        <v>36.365307875576576</v>
      </c>
      <c r="J35" s="21"/>
      <c r="K35" s="138">
        <v>0</v>
      </c>
      <c r="L35" s="21"/>
      <c r="M35" s="135">
        <f>(K35/$AP35)</f>
        <v>0</v>
      </c>
      <c r="N35" s="21"/>
      <c r="O35" s="135">
        <f>IF(M$60&gt;0,M35/M$60*100,0)</f>
        <v>0</v>
      </c>
      <c r="P35" s="21"/>
      <c r="Q35" s="138">
        <v>40283</v>
      </c>
      <c r="R35" s="21"/>
      <c r="S35" s="135">
        <f>(Q35/$AP35)</f>
        <v>0.49865689563398241</v>
      </c>
      <c r="T35" s="21"/>
      <c r="U35" s="135">
        <f>IF(S$60&gt;0,S35/S$60*100,0)</f>
        <v>52.680834162607084</v>
      </c>
      <c r="V35" s="21"/>
      <c r="W35" s="138">
        <f t="shared" si="0"/>
        <v>4806523</v>
      </c>
      <c r="X35" s="21"/>
      <c r="Y35" s="21"/>
      <c r="Z35" s="138">
        <v>1994</v>
      </c>
      <c r="AA35" s="21"/>
      <c r="AB35" s="135">
        <f t="shared" si="1"/>
        <v>4.148528988626498E-2</v>
      </c>
      <c r="AC35" s="21"/>
      <c r="AD35" s="138">
        <v>0</v>
      </c>
      <c r="AE35" s="21"/>
      <c r="AF35" s="135">
        <f t="shared" si="2"/>
        <v>0</v>
      </c>
      <c r="AG35" s="21"/>
      <c r="AH35" s="138">
        <v>7935</v>
      </c>
      <c r="AI35" s="21"/>
      <c r="AJ35" s="135">
        <f t="shared" si="3"/>
        <v>0.1650881520799963</v>
      </c>
      <c r="AK35" s="21"/>
      <c r="AL35" s="138">
        <v>355660</v>
      </c>
      <c r="AM35" s="21"/>
      <c r="AN35" s="10">
        <v>19</v>
      </c>
      <c r="AO35" s="21"/>
      <c r="AP35" s="147">
        <v>80783</v>
      </c>
      <c r="AQ35" s="21"/>
      <c r="AR35" s="147">
        <f>IF(E35,AP35,0)</f>
        <v>80783</v>
      </c>
      <c r="AS35" s="21"/>
      <c r="AT35" s="147">
        <f>IF(K35,AP35,0)</f>
        <v>0</v>
      </c>
      <c r="AU35" s="21"/>
      <c r="AV35" s="147">
        <f>IF(Q35,AP35,0)</f>
        <v>80783</v>
      </c>
    </row>
    <row r="36" spans="1:48" ht="8.85" customHeight="1" x14ac:dyDescent="0.3">
      <c r="A36" s="10">
        <v>20</v>
      </c>
      <c r="B36" s="21"/>
      <c r="C36" s="10" t="s">
        <v>104</v>
      </c>
      <c r="D36" s="21"/>
      <c r="E36" s="138">
        <v>2515658</v>
      </c>
      <c r="F36" s="21"/>
      <c r="G36" s="135">
        <f>(E36/$AP36)</f>
        <v>60.245180448787032</v>
      </c>
      <c r="H36" s="21"/>
      <c r="I36" s="135">
        <f>IF(G$60&gt;0,G36/G$60*100,0)</f>
        <v>37.132453725393752</v>
      </c>
      <c r="J36" s="21"/>
      <c r="K36" s="138">
        <v>0</v>
      </c>
      <c r="L36" s="21"/>
      <c r="M36" s="135">
        <f>(K36/$AP36)</f>
        <v>0</v>
      </c>
      <c r="N36" s="21"/>
      <c r="O36" s="135">
        <f>IF(M$60&gt;0,M36/M$60*100,0)</f>
        <v>0</v>
      </c>
      <c r="P36" s="21"/>
      <c r="Q36" s="138">
        <v>103169</v>
      </c>
      <c r="R36" s="21"/>
      <c r="S36" s="135">
        <f>(Q36/$AP36)</f>
        <v>2.470699523433197</v>
      </c>
      <c r="T36" s="21"/>
      <c r="U36" s="135">
        <f>IF(S$60&gt;0,S36/S$60*100,0)</f>
        <v>261.01817301480543</v>
      </c>
      <c r="V36" s="21"/>
      <c r="W36" s="138">
        <f t="shared" si="0"/>
        <v>2618827</v>
      </c>
      <c r="X36" s="21"/>
      <c r="Y36" s="21"/>
      <c r="Z36" s="138">
        <v>2000</v>
      </c>
      <c r="AA36" s="21"/>
      <c r="AB36" s="135">
        <f t="shared" si="1"/>
        <v>7.6370069500581755E-2</v>
      </c>
      <c r="AC36" s="21"/>
      <c r="AD36" s="138">
        <v>0</v>
      </c>
      <c r="AE36" s="21"/>
      <c r="AF36" s="135">
        <f t="shared" si="2"/>
        <v>0</v>
      </c>
      <c r="AG36" s="21"/>
      <c r="AH36" s="138">
        <v>0</v>
      </c>
      <c r="AI36" s="21"/>
      <c r="AJ36" s="135">
        <f t="shared" si="3"/>
        <v>0</v>
      </c>
      <c r="AK36" s="21"/>
      <c r="AL36" s="138">
        <v>15115</v>
      </c>
      <c r="AM36" s="21"/>
      <c r="AN36" s="10">
        <v>20</v>
      </c>
      <c r="AO36" s="21"/>
      <c r="AP36" s="147">
        <v>41757</v>
      </c>
      <c r="AQ36" s="21"/>
      <c r="AR36" s="147">
        <f>IF(E36,AP36,0)</f>
        <v>41757</v>
      </c>
      <c r="AS36" s="21"/>
      <c r="AT36" s="147">
        <f>IF(K36,AP36,0)</f>
        <v>0</v>
      </c>
      <c r="AU36" s="21"/>
      <c r="AV36" s="147">
        <f>IF(Q36,AP36,0)</f>
        <v>41757</v>
      </c>
    </row>
    <row r="37" spans="1:48" ht="8.85" customHeight="1" x14ac:dyDescent="0.3">
      <c r="A37" s="29"/>
      <c r="B37" s="21"/>
      <c r="D37" s="21"/>
      <c r="E37" s="21"/>
      <c r="F37" s="21"/>
      <c r="G37" s="21"/>
      <c r="H37" s="21"/>
      <c r="I37" s="21"/>
      <c r="J37" s="21"/>
      <c r="K37" s="21"/>
      <c r="L37" s="21"/>
      <c r="M37" s="21"/>
      <c r="N37" s="21"/>
      <c r="O37" s="21"/>
      <c r="P37" s="21"/>
      <c r="Q37" s="21"/>
      <c r="R37" s="21"/>
      <c r="S37" s="21"/>
      <c r="T37" s="21"/>
      <c r="U37" s="21"/>
      <c r="V37" s="21"/>
      <c r="X37" s="21"/>
      <c r="Y37" s="21"/>
      <c r="Z37" s="21"/>
      <c r="AA37" s="21"/>
      <c r="AB37" s="21"/>
      <c r="AC37" s="21"/>
      <c r="AD37" s="21"/>
      <c r="AE37" s="21"/>
      <c r="AF37" s="21"/>
      <c r="AG37" s="21"/>
      <c r="AH37" s="21"/>
      <c r="AI37" s="21"/>
      <c r="AJ37" s="21"/>
      <c r="AK37" s="21"/>
      <c r="AL37" s="21"/>
      <c r="AM37" s="21"/>
      <c r="AN37" s="41"/>
      <c r="AO37" s="21"/>
      <c r="AP37" s="27"/>
      <c r="AQ37" s="21"/>
      <c r="AR37" s="21"/>
      <c r="AS37" s="21"/>
      <c r="AT37" s="21"/>
      <c r="AU37" s="21"/>
      <c r="AV37" s="21"/>
    </row>
    <row r="38" spans="1:48" ht="8.85" customHeight="1" x14ac:dyDescent="0.3">
      <c r="A38" s="10">
        <v>21</v>
      </c>
      <c r="B38" s="21"/>
      <c r="C38" s="10" t="s">
        <v>105</v>
      </c>
      <c r="D38" s="21"/>
      <c r="E38" s="138">
        <v>521149</v>
      </c>
      <c r="F38" s="21"/>
      <c r="G38" s="135">
        <f>(E38/$AP38)</f>
        <v>31.326580908872327</v>
      </c>
      <c r="H38" s="21"/>
      <c r="I38" s="135">
        <f>IF(G$60&gt;0,G38/G$60*100,0)</f>
        <v>19.308313251088041</v>
      </c>
      <c r="J38" s="21"/>
      <c r="K38" s="138">
        <v>0</v>
      </c>
      <c r="L38" s="21"/>
      <c r="M38" s="135">
        <f>(K38/$AP38)</f>
        <v>0</v>
      </c>
      <c r="N38" s="21"/>
      <c r="O38" s="135">
        <f>IF(M$60&gt;0,M38/M$60*100,0)</f>
        <v>0</v>
      </c>
      <c r="P38" s="21"/>
      <c r="Q38" s="138">
        <v>0</v>
      </c>
      <c r="R38" s="21"/>
      <c r="S38" s="135">
        <f>(Q38/$AP38)</f>
        <v>0</v>
      </c>
      <c r="T38" s="21"/>
      <c r="U38" s="135">
        <f>IF(S$60&gt;0,S38/S$60*100,0)</f>
        <v>0</v>
      </c>
      <c r="V38" s="21"/>
      <c r="W38" s="138">
        <f t="shared" si="0"/>
        <v>521149</v>
      </c>
      <c r="X38" s="21"/>
      <c r="Y38" s="21"/>
      <c r="Z38" s="138">
        <v>0</v>
      </c>
      <c r="AA38" s="21"/>
      <c r="AB38" s="135">
        <f t="shared" si="1"/>
        <v>0</v>
      </c>
      <c r="AC38" s="21"/>
      <c r="AD38" s="138">
        <v>0</v>
      </c>
      <c r="AE38" s="21"/>
      <c r="AF38" s="135">
        <f t="shared" si="2"/>
        <v>0</v>
      </c>
      <c r="AG38" s="21"/>
      <c r="AH38" s="138">
        <v>0</v>
      </c>
      <c r="AI38" s="21"/>
      <c r="AJ38" s="135">
        <f t="shared" si="3"/>
        <v>0</v>
      </c>
      <c r="AK38" s="21"/>
      <c r="AL38" s="138">
        <v>115631</v>
      </c>
      <c r="AM38" s="21"/>
      <c r="AN38" s="10">
        <v>21</v>
      </c>
      <c r="AO38" s="21"/>
      <c r="AP38" s="147">
        <v>16636</v>
      </c>
      <c r="AQ38" s="21"/>
      <c r="AR38" s="147">
        <f>IF(E38,AP38,0)</f>
        <v>16636</v>
      </c>
      <c r="AS38" s="21"/>
      <c r="AT38" s="147">
        <f>IF(K38,AP38,0)</f>
        <v>0</v>
      </c>
      <c r="AU38" s="21"/>
      <c r="AV38" s="147">
        <f>IF(Q38,AP38,0)</f>
        <v>0</v>
      </c>
    </row>
    <row r="39" spans="1:48" ht="8.85" customHeight="1" x14ac:dyDescent="0.3">
      <c r="A39" s="10">
        <v>22</v>
      </c>
      <c r="B39" s="21"/>
      <c r="C39" s="10" t="s">
        <v>106</v>
      </c>
      <c r="D39" s="21"/>
      <c r="E39" s="138">
        <v>2984836</v>
      </c>
      <c r="F39" s="21"/>
      <c r="G39" s="135">
        <f>(E39/$AP39)</f>
        <v>233.31790823106385</v>
      </c>
      <c r="H39" s="21"/>
      <c r="I39" s="135">
        <f>IF(G$60&gt;0,G39/G$60*100,0)</f>
        <v>143.8067969281031</v>
      </c>
      <c r="J39" s="21"/>
      <c r="K39" s="138">
        <v>0</v>
      </c>
      <c r="L39" s="21"/>
      <c r="M39" s="135">
        <f>(K39/$AP39)</f>
        <v>0</v>
      </c>
      <c r="N39" s="21"/>
      <c r="O39" s="135">
        <f>IF(M$60&gt;0,M39/M$60*100,0)</f>
        <v>0</v>
      </c>
      <c r="P39" s="21"/>
      <c r="Q39" s="138">
        <v>7756</v>
      </c>
      <c r="R39" s="21"/>
      <c r="S39" s="135">
        <f>(Q39/$AP39)</f>
        <v>0.60626905338857184</v>
      </c>
      <c r="T39" s="21"/>
      <c r="U39" s="135">
        <f>IF(S$60&gt;0,S39/S$60*100,0)</f>
        <v>64.049569431658668</v>
      </c>
      <c r="V39" s="21"/>
      <c r="W39" s="138">
        <f t="shared" si="0"/>
        <v>2992592</v>
      </c>
      <c r="X39" s="21"/>
      <c r="Y39" s="21"/>
      <c r="Z39" s="138">
        <v>30000</v>
      </c>
      <c r="AA39" s="21"/>
      <c r="AB39" s="135">
        <f t="shared" si="1"/>
        <v>1.0024754460347418</v>
      </c>
      <c r="AC39" s="21"/>
      <c r="AD39" s="138">
        <v>48875</v>
      </c>
      <c r="AE39" s="21"/>
      <c r="AF39" s="135">
        <f t="shared" si="2"/>
        <v>1.6331995808316002</v>
      </c>
      <c r="AG39" s="21"/>
      <c r="AH39" s="138">
        <v>45001</v>
      </c>
      <c r="AI39" s="21"/>
      <c r="AJ39" s="135">
        <f t="shared" si="3"/>
        <v>1.5037465849003138</v>
      </c>
      <c r="AK39" s="21"/>
      <c r="AL39" s="138">
        <v>1631721</v>
      </c>
      <c r="AM39" s="21"/>
      <c r="AN39" s="10">
        <v>22</v>
      </c>
      <c r="AO39" s="21"/>
      <c r="AP39" s="147">
        <v>12793</v>
      </c>
      <c r="AQ39" s="21"/>
      <c r="AR39" s="147">
        <f>IF(E39,AP39,0)</f>
        <v>12793</v>
      </c>
      <c r="AS39" s="21"/>
      <c r="AT39" s="147">
        <f>IF(K39,AP39,0)</f>
        <v>0</v>
      </c>
      <c r="AU39" s="21"/>
      <c r="AV39" s="147">
        <f>IF(Q39,AP39,0)</f>
        <v>12793</v>
      </c>
    </row>
    <row r="40" spans="1:48" ht="8.85" customHeight="1" x14ac:dyDescent="0.3">
      <c r="A40" s="10">
        <v>23</v>
      </c>
      <c r="B40" s="21"/>
      <c r="C40" s="10" t="s">
        <v>107</v>
      </c>
      <c r="D40" s="21"/>
      <c r="E40" s="138">
        <v>13563588</v>
      </c>
      <c r="F40" s="21"/>
      <c r="G40" s="135">
        <f>(E40/$AP40)</f>
        <v>74.936950276243095</v>
      </c>
      <c r="H40" s="21"/>
      <c r="I40" s="135">
        <f>IF(G$60&gt;0,G40/G$60*100,0)</f>
        <v>46.187808181936539</v>
      </c>
      <c r="J40" s="21"/>
      <c r="K40" s="138">
        <v>0</v>
      </c>
      <c r="L40" s="21"/>
      <c r="M40" s="135">
        <f>(K40/$AP40)</f>
        <v>0</v>
      </c>
      <c r="N40" s="21"/>
      <c r="O40" s="135">
        <f>IF(M$60&gt;0,M40/M$60*100,0)</f>
        <v>0</v>
      </c>
      <c r="P40" s="21"/>
      <c r="Q40" s="138">
        <v>206590</v>
      </c>
      <c r="R40" s="21"/>
      <c r="S40" s="135">
        <f>(Q40/$AP40)</f>
        <v>1.1413812154696132</v>
      </c>
      <c r="T40" s="21"/>
      <c r="U40" s="135">
        <f>IF(S$60&gt;0,S40/S$60*100,0)</f>
        <v>120.5817367711779</v>
      </c>
      <c r="V40" s="21"/>
      <c r="W40" s="138">
        <f t="shared" si="0"/>
        <v>13770178</v>
      </c>
      <c r="X40" s="21"/>
      <c r="Y40" s="21"/>
      <c r="Z40" s="138">
        <v>2000</v>
      </c>
      <c r="AA40" s="21"/>
      <c r="AB40" s="135">
        <f t="shared" si="1"/>
        <v>1.4524140501306518E-2</v>
      </c>
      <c r="AC40" s="21"/>
      <c r="AD40" s="138">
        <v>374807</v>
      </c>
      <c r="AE40" s="21"/>
      <c r="AF40" s="135">
        <f t="shared" si="2"/>
        <v>2.7218747644365959</v>
      </c>
      <c r="AG40" s="21"/>
      <c r="AH40" s="138">
        <v>1626280</v>
      </c>
      <c r="AI40" s="21"/>
      <c r="AJ40" s="135">
        <f t="shared" si="3"/>
        <v>11.810159607232382</v>
      </c>
      <c r="AK40" s="21"/>
      <c r="AL40" s="138">
        <v>242</v>
      </c>
      <c r="AM40" s="21"/>
      <c r="AN40" s="10">
        <v>23</v>
      </c>
      <c r="AO40" s="21"/>
      <c r="AP40" s="147">
        <v>181000</v>
      </c>
      <c r="AQ40" s="21"/>
      <c r="AR40" s="147">
        <f>IF(E40,AP40,0)</f>
        <v>181000</v>
      </c>
      <c r="AS40" s="21"/>
      <c r="AT40" s="147">
        <f>IF(K40,AP40,0)</f>
        <v>0</v>
      </c>
      <c r="AU40" s="21"/>
      <c r="AV40" s="147">
        <f>IF(Q40,AP40,0)</f>
        <v>181000</v>
      </c>
    </row>
    <row r="41" spans="1:48" ht="8.85" customHeight="1" x14ac:dyDescent="0.3">
      <c r="A41" s="10">
        <v>24</v>
      </c>
      <c r="B41" s="21"/>
      <c r="C41" s="10" t="s">
        <v>108</v>
      </c>
      <c r="D41" s="21"/>
      <c r="E41" s="138">
        <v>51152381</v>
      </c>
      <c r="F41" s="21"/>
      <c r="G41" s="135">
        <f>(E41/$AP41)</f>
        <v>208.73922074318313</v>
      </c>
      <c r="H41" s="21"/>
      <c r="I41" s="135">
        <f>IF(G$60&gt;0,G41/G$60*100,0)</f>
        <v>128.65758550611258</v>
      </c>
      <c r="J41" s="21"/>
      <c r="K41" s="138">
        <v>0</v>
      </c>
      <c r="L41" s="21"/>
      <c r="M41" s="135">
        <f>(K41/$AP41)</f>
        <v>0</v>
      </c>
      <c r="N41" s="21"/>
      <c r="O41" s="135">
        <f>IF(M$60&gt;0,M41/M$60*100,0)</f>
        <v>0</v>
      </c>
      <c r="P41" s="21"/>
      <c r="Q41" s="138">
        <v>0</v>
      </c>
      <c r="R41" s="21"/>
      <c r="S41" s="135">
        <f>(Q41/$AP41)</f>
        <v>0</v>
      </c>
      <c r="T41" s="21"/>
      <c r="U41" s="135">
        <f>IF(S$60&gt;0,S41/S$60*100,0)</f>
        <v>0</v>
      </c>
      <c r="V41" s="21"/>
      <c r="W41" s="138">
        <f t="shared" si="0"/>
        <v>51152381</v>
      </c>
      <c r="X41" s="21"/>
      <c r="Y41" s="21"/>
      <c r="Z41" s="138">
        <v>3089326</v>
      </c>
      <c r="AA41" s="21"/>
      <c r="AB41" s="135">
        <f t="shared" si="1"/>
        <v>6.0394568925344849</v>
      </c>
      <c r="AC41" s="21"/>
      <c r="AD41" s="138">
        <v>218338</v>
      </c>
      <c r="AE41" s="21"/>
      <c r="AF41" s="135">
        <f t="shared" si="2"/>
        <v>0.42683839096365817</v>
      </c>
      <c r="AG41" s="21"/>
      <c r="AH41" s="138">
        <v>25895039</v>
      </c>
      <c r="AI41" s="21"/>
      <c r="AJ41" s="135">
        <f t="shared" si="3"/>
        <v>50.623330710646684</v>
      </c>
      <c r="AK41" s="21"/>
      <c r="AL41" s="138">
        <v>469894</v>
      </c>
      <c r="AM41" s="21"/>
      <c r="AN41" s="10">
        <v>24</v>
      </c>
      <c r="AO41" s="21"/>
      <c r="AP41" s="147">
        <v>245054</v>
      </c>
      <c r="AQ41" s="21"/>
      <c r="AR41" s="147">
        <f>IF(E41,AP41,0)</f>
        <v>245054</v>
      </c>
      <c r="AS41" s="21"/>
      <c r="AT41" s="147">
        <f>IF(K41,AP41,0)</f>
        <v>0</v>
      </c>
      <c r="AU41" s="21"/>
      <c r="AV41" s="147">
        <f>IF(Q41,AP41,0)</f>
        <v>0</v>
      </c>
    </row>
    <row r="42" spans="1:48" ht="8.85" customHeight="1" x14ac:dyDescent="0.3">
      <c r="A42" s="10">
        <v>25</v>
      </c>
      <c r="B42" s="21"/>
      <c r="C42" s="10" t="s">
        <v>109</v>
      </c>
      <c r="D42" s="21"/>
      <c r="E42" s="138">
        <v>281349</v>
      </c>
      <c r="F42" s="21"/>
      <c r="G42" s="135">
        <f>(E42/$AP42)</f>
        <v>72.53132250580046</v>
      </c>
      <c r="H42" s="21"/>
      <c r="I42" s="135">
        <f>IF(G$60&gt;0,G42/G$60*100,0)</f>
        <v>44.705086058754958</v>
      </c>
      <c r="J42" s="21"/>
      <c r="K42" s="138">
        <v>0</v>
      </c>
      <c r="L42" s="21"/>
      <c r="M42" s="135">
        <f>(K42/$AP42)</f>
        <v>0</v>
      </c>
      <c r="N42" s="21"/>
      <c r="O42" s="135">
        <f>IF(M$60&gt;0,M42/M$60*100,0)</f>
        <v>0</v>
      </c>
      <c r="P42" s="21"/>
      <c r="Q42" s="138">
        <v>0</v>
      </c>
      <c r="R42" s="21"/>
      <c r="S42" s="135">
        <f>(Q42/$AP42)</f>
        <v>0</v>
      </c>
      <c r="T42" s="21"/>
      <c r="U42" s="135">
        <f>IF(S$60&gt;0,S42/S$60*100,0)</f>
        <v>0</v>
      </c>
      <c r="V42" s="21"/>
      <c r="W42" s="138">
        <f t="shared" si="0"/>
        <v>281349</v>
      </c>
      <c r="X42" s="21"/>
      <c r="Y42" s="21"/>
      <c r="Z42" s="138">
        <v>0</v>
      </c>
      <c r="AA42" s="21"/>
      <c r="AB42" s="135">
        <f t="shared" si="1"/>
        <v>0</v>
      </c>
      <c r="AC42" s="21"/>
      <c r="AD42" s="138">
        <v>0</v>
      </c>
      <c r="AE42" s="21"/>
      <c r="AF42" s="135">
        <f t="shared" si="2"/>
        <v>0</v>
      </c>
      <c r="AG42" s="21"/>
      <c r="AH42" s="138">
        <v>1880267</v>
      </c>
      <c r="AI42" s="21"/>
      <c r="AJ42" s="135">
        <f t="shared" si="3"/>
        <v>668.30413472235546</v>
      </c>
      <c r="AK42" s="21"/>
      <c r="AL42" s="138">
        <v>0</v>
      </c>
      <c r="AM42" s="21"/>
      <c r="AN42" s="10">
        <v>25</v>
      </c>
      <c r="AO42" s="21"/>
      <c r="AP42" s="147">
        <v>3879</v>
      </c>
      <c r="AQ42" s="21"/>
      <c r="AR42" s="147">
        <f>IF(E42,AP42,0)</f>
        <v>3879</v>
      </c>
      <c r="AS42" s="21"/>
      <c r="AT42" s="147">
        <f>IF(K42,AP42,0)</f>
        <v>0</v>
      </c>
      <c r="AU42" s="21"/>
      <c r="AV42" s="147">
        <f>IF(Q42,AP42,0)</f>
        <v>0</v>
      </c>
    </row>
    <row r="43" spans="1:48" ht="8.85" customHeight="1" x14ac:dyDescent="0.3">
      <c r="A43" s="29"/>
      <c r="B43" s="21"/>
      <c r="D43" s="21"/>
      <c r="E43" s="21"/>
      <c r="F43" s="21"/>
      <c r="G43" s="21"/>
      <c r="H43" s="21"/>
      <c r="I43" s="21"/>
      <c r="J43" s="21"/>
      <c r="K43" s="21"/>
      <c r="L43" s="21"/>
      <c r="M43" s="21"/>
      <c r="N43" s="21"/>
      <c r="O43" s="21"/>
      <c r="P43" s="21"/>
      <c r="Q43" s="21"/>
      <c r="R43" s="21"/>
      <c r="S43" s="21"/>
      <c r="T43" s="21"/>
      <c r="U43" s="21"/>
      <c r="V43" s="21"/>
      <c r="X43" s="21"/>
      <c r="Y43" s="21"/>
      <c r="Z43" s="21"/>
      <c r="AA43" s="21"/>
      <c r="AB43" s="21"/>
      <c r="AC43" s="21"/>
      <c r="AD43" s="21"/>
      <c r="AE43" s="21"/>
      <c r="AF43" s="21"/>
      <c r="AG43" s="21"/>
      <c r="AH43" s="21"/>
      <c r="AI43" s="21"/>
      <c r="AJ43" s="21"/>
      <c r="AK43" s="21"/>
      <c r="AL43" s="21"/>
      <c r="AM43" s="21"/>
      <c r="AN43" s="41"/>
      <c r="AO43" s="21"/>
      <c r="AP43" s="27"/>
      <c r="AQ43" s="21"/>
      <c r="AR43" s="21"/>
      <c r="AS43" s="21"/>
      <c r="AT43" s="21"/>
      <c r="AU43" s="21"/>
      <c r="AV43" s="21"/>
    </row>
    <row r="44" spans="1:48" ht="8.85" customHeight="1" x14ac:dyDescent="0.3">
      <c r="A44" s="10">
        <v>26</v>
      </c>
      <c r="B44" s="21"/>
      <c r="C44" s="10" t="s">
        <v>110</v>
      </c>
      <c r="D44" s="21"/>
      <c r="E44" s="138">
        <v>688542</v>
      </c>
      <c r="F44" s="21"/>
      <c r="G44" s="135">
        <f>(E44/$AP44)</f>
        <v>21.907158765510658</v>
      </c>
      <c r="H44" s="21"/>
      <c r="I44" s="135">
        <f>IF(G$60&gt;0,G44/G$60*100,0)</f>
        <v>13.502599760767367</v>
      </c>
      <c r="J44" s="21"/>
      <c r="K44" s="138">
        <v>0</v>
      </c>
      <c r="L44" s="21"/>
      <c r="M44" s="135">
        <f>(K44/$AP44)</f>
        <v>0</v>
      </c>
      <c r="N44" s="21"/>
      <c r="O44" s="135">
        <f>IF(M$60&gt;0,M44/M$60*100,0)</f>
        <v>0</v>
      </c>
      <c r="P44" s="21"/>
      <c r="Q44" s="138">
        <v>31445</v>
      </c>
      <c r="R44" s="21"/>
      <c r="S44" s="135">
        <f>(Q44/$AP44)</f>
        <v>1.0004772510340438</v>
      </c>
      <c r="T44" s="21"/>
      <c r="U44" s="135">
        <f>IF(S$60&gt;0,S44/S$60*100,0)</f>
        <v>105.69587346862244</v>
      </c>
      <c r="V44" s="21"/>
      <c r="W44" s="138">
        <f t="shared" si="0"/>
        <v>719987</v>
      </c>
      <c r="X44" s="21"/>
      <c r="Y44" s="21"/>
      <c r="Z44" s="138">
        <v>0</v>
      </c>
      <c r="AA44" s="21"/>
      <c r="AB44" s="135">
        <f t="shared" si="1"/>
        <v>0</v>
      </c>
      <c r="AC44" s="21"/>
      <c r="AD44" s="138">
        <v>0</v>
      </c>
      <c r="AE44" s="21"/>
      <c r="AF44" s="135">
        <f t="shared" si="2"/>
        <v>0</v>
      </c>
      <c r="AG44" s="21"/>
      <c r="AH44" s="138">
        <v>0</v>
      </c>
      <c r="AI44" s="21"/>
      <c r="AJ44" s="135">
        <f t="shared" si="3"/>
        <v>0</v>
      </c>
      <c r="AK44" s="21"/>
      <c r="AL44" s="138">
        <v>0</v>
      </c>
      <c r="AM44" s="21"/>
      <c r="AN44" s="10">
        <v>26</v>
      </c>
      <c r="AO44" s="21"/>
      <c r="AP44" s="147">
        <v>31430</v>
      </c>
      <c r="AQ44" s="21"/>
      <c r="AR44" s="147">
        <f>IF(E44,AP44,0)</f>
        <v>31430</v>
      </c>
      <c r="AS44" s="21"/>
      <c r="AT44" s="147">
        <f>IF(K44,AP44,0)</f>
        <v>0</v>
      </c>
      <c r="AU44" s="21"/>
      <c r="AV44" s="147">
        <f>IF(Q44,AP44,0)</f>
        <v>31430</v>
      </c>
    </row>
    <row r="45" spans="1:48" ht="8.85" customHeight="1" x14ac:dyDescent="0.3">
      <c r="A45" s="10">
        <v>27</v>
      </c>
      <c r="B45" s="21"/>
      <c r="C45" s="10" t="s">
        <v>111</v>
      </c>
      <c r="D45" s="21"/>
      <c r="E45" s="138">
        <v>847166</v>
      </c>
      <c r="F45" s="21"/>
      <c r="G45" s="135">
        <f>(E45/$AP45)</f>
        <v>68.347398144413063</v>
      </c>
      <c r="H45" s="21"/>
      <c r="I45" s="135">
        <f>IF(G$60&gt;0,G45/G$60*100,0)</f>
        <v>42.126300891502737</v>
      </c>
      <c r="J45" s="21"/>
      <c r="K45" s="138">
        <v>0</v>
      </c>
      <c r="L45" s="21"/>
      <c r="M45" s="135">
        <f>(K45/$AP45)</f>
        <v>0</v>
      </c>
      <c r="N45" s="21"/>
      <c r="O45" s="135">
        <f>IF(M$60&gt;0,M45/M$60*100,0)</f>
        <v>0</v>
      </c>
      <c r="P45" s="21"/>
      <c r="Q45" s="138">
        <v>0</v>
      </c>
      <c r="R45" s="21"/>
      <c r="S45" s="135">
        <f>(Q45/$AP45)</f>
        <v>0</v>
      </c>
      <c r="T45" s="21"/>
      <c r="U45" s="135">
        <f>IF(S$60&gt;0,S45/S$60*100,0)</f>
        <v>0</v>
      </c>
      <c r="V45" s="21"/>
      <c r="W45" s="138">
        <f t="shared" si="0"/>
        <v>847166</v>
      </c>
      <c r="X45" s="21"/>
      <c r="Y45" s="21"/>
      <c r="Z45" s="138">
        <v>0</v>
      </c>
      <c r="AA45" s="21"/>
      <c r="AB45" s="135">
        <f t="shared" si="1"/>
        <v>0</v>
      </c>
      <c r="AC45" s="21"/>
      <c r="AD45" s="138">
        <v>265795</v>
      </c>
      <c r="AE45" s="21"/>
      <c r="AF45" s="135">
        <f t="shared" si="2"/>
        <v>31.374606629633391</v>
      </c>
      <c r="AG45" s="21"/>
      <c r="AH45" s="138">
        <v>0</v>
      </c>
      <c r="AI45" s="21"/>
      <c r="AJ45" s="135">
        <f t="shared" si="3"/>
        <v>0</v>
      </c>
      <c r="AK45" s="21"/>
      <c r="AL45" s="138">
        <v>49364</v>
      </c>
      <c r="AM45" s="21"/>
      <c r="AN45" s="10">
        <v>27</v>
      </c>
      <c r="AO45" s="21"/>
      <c r="AP45" s="147">
        <v>12395</v>
      </c>
      <c r="AQ45" s="21"/>
      <c r="AR45" s="147">
        <f>IF(E45,AP45,0)</f>
        <v>12395</v>
      </c>
      <c r="AS45" s="21"/>
      <c r="AT45" s="147">
        <f>IF(K45,AP45,0)</f>
        <v>0</v>
      </c>
      <c r="AU45" s="21"/>
      <c r="AV45" s="147">
        <f>IF(Q45,AP45,0)</f>
        <v>0</v>
      </c>
    </row>
    <row r="46" spans="1:48" ht="8.85" customHeight="1" x14ac:dyDescent="0.3">
      <c r="A46" s="10">
        <v>28</v>
      </c>
      <c r="B46" s="21"/>
      <c r="C46" s="10" t="s">
        <v>112</v>
      </c>
      <c r="D46" s="21"/>
      <c r="E46" s="138">
        <v>3848219</v>
      </c>
      <c r="F46" s="21"/>
      <c r="G46" s="135">
        <f>(E46/$AP46)</f>
        <v>40.687019591672744</v>
      </c>
      <c r="H46" s="21"/>
      <c r="I46" s="135">
        <f>IF(G$60&gt;0,G46/G$60*100,0)</f>
        <v>25.077671955788709</v>
      </c>
      <c r="J46" s="21"/>
      <c r="K46" s="138">
        <v>0</v>
      </c>
      <c r="L46" s="21"/>
      <c r="M46" s="135">
        <f>(K46/$AP46)</f>
        <v>0</v>
      </c>
      <c r="N46" s="21"/>
      <c r="O46" s="135">
        <f>IF(M$60&gt;0,M46/M$60*100,0)</f>
        <v>0</v>
      </c>
      <c r="P46" s="21"/>
      <c r="Q46" s="138">
        <v>0</v>
      </c>
      <c r="R46" s="21"/>
      <c r="S46" s="135">
        <f>(Q46/$AP46)</f>
        <v>0</v>
      </c>
      <c r="T46" s="21"/>
      <c r="U46" s="135">
        <f>IF(S$60&gt;0,S46/S$60*100,0)</f>
        <v>0</v>
      </c>
      <c r="V46" s="21"/>
      <c r="W46" s="138">
        <f t="shared" si="0"/>
        <v>3848219</v>
      </c>
      <c r="X46" s="21"/>
      <c r="Y46" s="21"/>
      <c r="Z46" s="138">
        <v>0</v>
      </c>
      <c r="AA46" s="21"/>
      <c r="AB46" s="135">
        <f t="shared" si="1"/>
        <v>0</v>
      </c>
      <c r="AC46" s="21"/>
      <c r="AD46" s="138">
        <v>0</v>
      </c>
      <c r="AE46" s="21"/>
      <c r="AF46" s="135">
        <f t="shared" si="2"/>
        <v>0</v>
      </c>
      <c r="AG46" s="21"/>
      <c r="AH46" s="138">
        <v>389801</v>
      </c>
      <c r="AI46" s="21"/>
      <c r="AJ46" s="135">
        <f t="shared" si="3"/>
        <v>10.129387126876095</v>
      </c>
      <c r="AK46" s="21"/>
      <c r="AL46" s="138">
        <v>0</v>
      </c>
      <c r="AM46" s="21"/>
      <c r="AN46" s="10">
        <v>28</v>
      </c>
      <c r="AO46" s="21"/>
      <c r="AP46" s="147">
        <v>94581</v>
      </c>
      <c r="AQ46" s="21"/>
      <c r="AR46" s="147">
        <f>IF(E46,AP46,0)</f>
        <v>94581</v>
      </c>
      <c r="AS46" s="21"/>
      <c r="AT46" s="147">
        <f>IF(K46,AP46,0)</f>
        <v>0</v>
      </c>
      <c r="AU46" s="21"/>
      <c r="AV46" s="147">
        <f>IF(Q46,AP46,0)</f>
        <v>0</v>
      </c>
    </row>
    <row r="47" spans="1:48" ht="8.85" customHeight="1" x14ac:dyDescent="0.3">
      <c r="A47" s="10">
        <v>29</v>
      </c>
      <c r="B47" s="21"/>
      <c r="C47" s="10" t="s">
        <v>113</v>
      </c>
      <c r="D47" s="21"/>
      <c r="E47" s="138">
        <v>689989</v>
      </c>
      <c r="F47" s="21"/>
      <c r="G47" s="135">
        <f>(E47/$AP47)</f>
        <v>38.239248503657727</v>
      </c>
      <c r="H47" s="21"/>
      <c r="I47" s="135">
        <f>IF(G$60&gt;0,G47/G$60*100,0)</f>
        <v>23.568974563250581</v>
      </c>
      <c r="J47" s="21"/>
      <c r="K47" s="138">
        <v>0</v>
      </c>
      <c r="L47" s="21"/>
      <c r="M47" s="135">
        <f>(K47/$AP47)</f>
        <v>0</v>
      </c>
      <c r="N47" s="21"/>
      <c r="O47" s="135">
        <f>IF(M$60&gt;0,M47/M$60*100,0)</f>
        <v>0</v>
      </c>
      <c r="P47" s="21"/>
      <c r="Q47" s="138">
        <v>0</v>
      </c>
      <c r="R47" s="21"/>
      <c r="S47" s="135">
        <f>(Q47/$AP47)</f>
        <v>0</v>
      </c>
      <c r="T47" s="21"/>
      <c r="U47" s="135">
        <f>IF(S$60&gt;0,S47/S$60*100,0)</f>
        <v>0</v>
      </c>
      <c r="V47" s="21"/>
      <c r="W47" s="138">
        <f t="shared" si="0"/>
        <v>689989</v>
      </c>
      <c r="X47" s="21"/>
      <c r="Y47" s="21"/>
      <c r="Z47" s="138">
        <v>10000</v>
      </c>
      <c r="AA47" s="21"/>
      <c r="AB47" s="135">
        <f t="shared" si="1"/>
        <v>1.4492984670770113</v>
      </c>
      <c r="AC47" s="21"/>
      <c r="AD47" s="138">
        <v>0</v>
      </c>
      <c r="AE47" s="21"/>
      <c r="AF47" s="135">
        <f t="shared" si="2"/>
        <v>0</v>
      </c>
      <c r="AG47" s="21"/>
      <c r="AH47" s="138">
        <v>170318</v>
      </c>
      <c r="AI47" s="21"/>
      <c r="AJ47" s="135">
        <f t="shared" si="3"/>
        <v>24.684161631562244</v>
      </c>
      <c r="AK47" s="21"/>
      <c r="AL47" s="138">
        <v>40637</v>
      </c>
      <c r="AM47" s="21"/>
      <c r="AN47" s="10">
        <v>29</v>
      </c>
      <c r="AO47" s="21"/>
      <c r="AP47" s="147">
        <v>18044</v>
      </c>
      <c r="AQ47" s="21"/>
      <c r="AR47" s="147">
        <f>IF(E47,AP47,0)</f>
        <v>18044</v>
      </c>
      <c r="AS47" s="21"/>
      <c r="AT47" s="147">
        <f>IF(K47,AP47,0)</f>
        <v>0</v>
      </c>
      <c r="AU47" s="21"/>
      <c r="AV47" s="147">
        <f>IF(Q47,AP47,0)</f>
        <v>0</v>
      </c>
    </row>
    <row r="48" spans="1:48" ht="8.85" customHeight="1" x14ac:dyDescent="0.3">
      <c r="A48" s="10">
        <v>30</v>
      </c>
      <c r="B48" s="21"/>
      <c r="C48" s="10" t="s">
        <v>114</v>
      </c>
      <c r="D48" s="21"/>
      <c r="E48" s="138">
        <v>100574464</v>
      </c>
      <c r="F48" s="21"/>
      <c r="G48" s="135">
        <f>(E48/$AP48)</f>
        <v>443.36986699935198</v>
      </c>
      <c r="H48" s="21"/>
      <c r="I48" s="135">
        <f>IF(G$60&gt;0,G48/G$60*100,0)</f>
        <v>273.2734958538727</v>
      </c>
      <c r="J48" s="21"/>
      <c r="K48" s="138">
        <v>0</v>
      </c>
      <c r="L48" s="21"/>
      <c r="M48" s="135">
        <f>(K48/$AP48)</f>
        <v>0</v>
      </c>
      <c r="N48" s="21"/>
      <c r="O48" s="135">
        <f>IF(M$60&gt;0,M48/M$60*100,0)</f>
        <v>0</v>
      </c>
      <c r="P48" s="21"/>
      <c r="Q48" s="138">
        <v>0</v>
      </c>
      <c r="R48" s="21"/>
      <c r="S48" s="135">
        <f>(Q48/$AP48)</f>
        <v>0</v>
      </c>
      <c r="T48" s="21"/>
      <c r="U48" s="135">
        <f>IF(S$60&gt;0,S48/S$60*100,0)</f>
        <v>0</v>
      </c>
      <c r="V48" s="21"/>
      <c r="W48" s="138">
        <f t="shared" si="0"/>
        <v>100574464</v>
      </c>
      <c r="X48" s="21"/>
      <c r="Y48" s="21"/>
      <c r="Z48" s="138">
        <v>773919</v>
      </c>
      <c r="AA48" s="21"/>
      <c r="AB48" s="135">
        <f t="shared" si="1"/>
        <v>0.76949850809048315</v>
      </c>
      <c r="AC48" s="21"/>
      <c r="AD48" s="138">
        <v>6329524</v>
      </c>
      <c r="AE48" s="21"/>
      <c r="AF48" s="135">
        <f t="shared" si="2"/>
        <v>6.293370850079798</v>
      </c>
      <c r="AG48" s="21"/>
      <c r="AH48" s="138">
        <v>58971181</v>
      </c>
      <c r="AI48" s="21"/>
      <c r="AJ48" s="135">
        <f t="shared" si="3"/>
        <v>58.634347780366994</v>
      </c>
      <c r="AK48" s="21"/>
      <c r="AL48" s="138">
        <v>20738275</v>
      </c>
      <c r="AM48" s="21"/>
      <c r="AN48" s="10">
        <v>30</v>
      </c>
      <c r="AO48" s="21"/>
      <c r="AP48" s="147">
        <v>226841</v>
      </c>
      <c r="AQ48" s="21"/>
      <c r="AR48" s="147">
        <f>IF(E48,AP48,0)</f>
        <v>226841</v>
      </c>
      <c r="AS48" s="21"/>
      <c r="AT48" s="147">
        <f>IF(K48,AP48,0)</f>
        <v>0</v>
      </c>
      <c r="AU48" s="21"/>
      <c r="AV48" s="147">
        <f>IF(Q48,AP48,0)</f>
        <v>0</v>
      </c>
    </row>
    <row r="49" spans="1:48" ht="8.85" customHeight="1" x14ac:dyDescent="0.3">
      <c r="A49" s="29"/>
      <c r="B49" s="21"/>
      <c r="D49" s="21"/>
      <c r="E49" s="21"/>
      <c r="F49" s="21"/>
      <c r="G49" s="21"/>
      <c r="H49" s="21"/>
      <c r="I49" s="21"/>
      <c r="J49" s="21"/>
      <c r="K49" s="21"/>
      <c r="L49" s="21"/>
      <c r="M49" s="21"/>
      <c r="N49" s="21"/>
      <c r="O49" s="21"/>
      <c r="P49" s="21"/>
      <c r="Q49" s="21"/>
      <c r="R49" s="21"/>
      <c r="S49" s="21"/>
      <c r="T49" s="21"/>
      <c r="U49" s="21"/>
      <c r="V49" s="21"/>
      <c r="X49" s="21"/>
      <c r="Y49" s="21"/>
      <c r="Z49" s="21"/>
      <c r="AA49" s="21"/>
      <c r="AB49" s="21"/>
      <c r="AC49" s="21"/>
      <c r="AD49" s="21"/>
      <c r="AE49" s="21"/>
      <c r="AF49" s="21"/>
      <c r="AG49" s="21"/>
      <c r="AH49" s="21"/>
      <c r="AI49" s="21"/>
      <c r="AJ49" s="21"/>
      <c r="AK49" s="21"/>
      <c r="AL49" s="21"/>
      <c r="AM49" s="21"/>
      <c r="AN49" s="41"/>
      <c r="AO49" s="21"/>
      <c r="AP49" s="27"/>
      <c r="AQ49" s="21"/>
      <c r="AR49" s="21"/>
      <c r="AS49" s="21"/>
      <c r="AT49" s="21"/>
      <c r="AU49" s="21"/>
      <c r="AV49" s="21"/>
    </row>
    <row r="50" spans="1:48" ht="8.85" customHeight="1" x14ac:dyDescent="0.3">
      <c r="A50" s="10">
        <v>31</v>
      </c>
      <c r="B50" s="21"/>
      <c r="C50" s="10" t="s">
        <v>115</v>
      </c>
      <c r="D50" s="21"/>
      <c r="E50" s="138">
        <v>11692829</v>
      </c>
      <c r="F50" s="21"/>
      <c r="G50" s="135">
        <f>(E50/$AP50)</f>
        <v>117.6956657406289</v>
      </c>
      <c r="H50" s="21"/>
      <c r="I50" s="135">
        <f>IF(G$60&gt;0,G50/G$60*100,0)</f>
        <v>72.542381469143805</v>
      </c>
      <c r="J50" s="21"/>
      <c r="K50" s="138">
        <v>393243</v>
      </c>
      <c r="L50" s="21"/>
      <c r="M50" s="135">
        <f>(K50/$AP50)</f>
        <v>3.9582377098683414</v>
      </c>
      <c r="N50" s="21"/>
      <c r="O50" s="135">
        <f>IF(M$60&gt;0,M50/M$60*100,0)</f>
        <v>118.96291119118891</v>
      </c>
      <c r="P50" s="21"/>
      <c r="Q50" s="138">
        <v>77216</v>
      </c>
      <c r="R50" s="21"/>
      <c r="S50" s="135">
        <f>(Q50/$AP50)</f>
        <v>0.77722752345291302</v>
      </c>
      <c r="T50" s="21"/>
      <c r="U50" s="135">
        <f>IF(S$60&gt;0,S50/S$60*100,0)</f>
        <v>82.110554628107707</v>
      </c>
      <c r="V50" s="21"/>
      <c r="W50" s="138">
        <f t="shared" si="0"/>
        <v>12163288</v>
      </c>
      <c r="X50" s="21"/>
      <c r="Y50" s="21"/>
      <c r="Z50" s="138">
        <v>0</v>
      </c>
      <c r="AA50" s="21"/>
      <c r="AB50" s="135">
        <f t="shared" si="1"/>
        <v>0</v>
      </c>
      <c r="AC50" s="21"/>
      <c r="AD50" s="138">
        <v>0</v>
      </c>
      <c r="AE50" s="21"/>
      <c r="AF50" s="135">
        <f t="shared" si="2"/>
        <v>0</v>
      </c>
      <c r="AG50" s="21"/>
      <c r="AH50" s="138">
        <v>1633723</v>
      </c>
      <c r="AI50" s="21"/>
      <c r="AJ50" s="135">
        <f t="shared" si="3"/>
        <v>13.431590208173974</v>
      </c>
      <c r="AK50" s="21"/>
      <c r="AL50" s="138">
        <v>0</v>
      </c>
      <c r="AM50" s="21"/>
      <c r="AN50" s="10">
        <v>31</v>
      </c>
      <c r="AO50" s="21"/>
      <c r="AP50" s="147">
        <v>99348</v>
      </c>
      <c r="AQ50" s="21"/>
      <c r="AR50" s="147">
        <f>IF(E50,AP50,0)</f>
        <v>99348</v>
      </c>
      <c r="AS50" s="21"/>
      <c r="AT50" s="147">
        <f>IF(K50,AP50,0)</f>
        <v>99348</v>
      </c>
      <c r="AU50" s="21"/>
      <c r="AV50" s="147">
        <f>IF(Q50,AP50,0)</f>
        <v>99348</v>
      </c>
    </row>
    <row r="51" spans="1:48" ht="8.85" customHeight="1" x14ac:dyDescent="0.3">
      <c r="A51" s="10">
        <v>32</v>
      </c>
      <c r="B51" s="21"/>
      <c r="C51" s="10" t="s">
        <v>116</v>
      </c>
      <c r="D51" s="21"/>
      <c r="E51" s="138">
        <v>1861255</v>
      </c>
      <c r="F51" s="21"/>
      <c r="G51" s="135">
        <f>(E51/$AP51)</f>
        <v>73.384654812127906</v>
      </c>
      <c r="H51" s="21"/>
      <c r="I51" s="135">
        <f>IF(G$60&gt;0,G51/G$60*100,0)</f>
        <v>45.231042195678192</v>
      </c>
      <c r="J51" s="21"/>
      <c r="K51" s="138">
        <v>0</v>
      </c>
      <c r="L51" s="21"/>
      <c r="M51" s="135">
        <f>(K51/$AP51)</f>
        <v>0</v>
      </c>
      <c r="N51" s="21"/>
      <c r="O51" s="135">
        <f>IF(M$60&gt;0,M51/M$60*100,0)</f>
        <v>0</v>
      </c>
      <c r="P51" s="21"/>
      <c r="Q51" s="138">
        <v>14407</v>
      </c>
      <c r="R51" s="21"/>
      <c r="S51" s="135">
        <f>(Q51/$AP51)</f>
        <v>0.5680321728502149</v>
      </c>
      <c r="T51" s="21"/>
      <c r="U51" s="135">
        <f>IF(S$60&gt;0,S51/S$60*100,0)</f>
        <v>60.010016825100223</v>
      </c>
      <c r="V51" s="21"/>
      <c r="W51" s="138">
        <f t="shared" si="0"/>
        <v>1875662</v>
      </c>
      <c r="X51" s="21"/>
      <c r="Y51" s="21"/>
      <c r="Z51" s="138">
        <v>0</v>
      </c>
      <c r="AA51" s="21"/>
      <c r="AB51" s="135">
        <f t="shared" si="1"/>
        <v>0</v>
      </c>
      <c r="AC51" s="21"/>
      <c r="AD51" s="138">
        <v>0</v>
      </c>
      <c r="AE51" s="21"/>
      <c r="AF51" s="135">
        <f t="shared" si="2"/>
        <v>0</v>
      </c>
      <c r="AG51" s="21"/>
      <c r="AH51" s="138">
        <v>0</v>
      </c>
      <c r="AI51" s="21"/>
      <c r="AJ51" s="135">
        <f t="shared" si="3"/>
        <v>0</v>
      </c>
      <c r="AK51" s="21"/>
      <c r="AL51" s="138">
        <v>0</v>
      </c>
      <c r="AM51" s="21"/>
      <c r="AN51" s="10">
        <v>32</v>
      </c>
      <c r="AO51" s="21"/>
      <c r="AP51" s="147">
        <v>25363</v>
      </c>
      <c r="AQ51" s="21"/>
      <c r="AR51" s="147">
        <f>IF(E51,AP51,0)</f>
        <v>25363</v>
      </c>
      <c r="AS51" s="21"/>
      <c r="AT51" s="147">
        <f>IF(K51,AP51,0)</f>
        <v>0</v>
      </c>
      <c r="AU51" s="21"/>
      <c r="AV51" s="147">
        <f>IF(Q51,AP51,0)</f>
        <v>25363</v>
      </c>
    </row>
    <row r="52" spans="1:48" ht="8.85" customHeight="1" x14ac:dyDescent="0.3">
      <c r="A52" s="10">
        <v>33</v>
      </c>
      <c r="B52" s="21"/>
      <c r="C52" s="10" t="s">
        <v>117</v>
      </c>
      <c r="D52" s="21"/>
      <c r="E52" s="138">
        <v>2590851</v>
      </c>
      <c r="F52" s="21"/>
      <c r="G52" s="135">
        <f>(E52/$AP52)</f>
        <v>103.75439509831405</v>
      </c>
      <c r="H52" s="21"/>
      <c r="I52" s="135">
        <f>IF(G$60&gt;0,G52/G$60*100,0)</f>
        <v>63.94960138046919</v>
      </c>
      <c r="J52" s="21"/>
      <c r="K52" s="138">
        <v>33809</v>
      </c>
      <c r="L52" s="21"/>
      <c r="M52" s="135">
        <f>(K52/$AP52)</f>
        <v>1.3539305594489608</v>
      </c>
      <c r="N52" s="21"/>
      <c r="O52" s="135">
        <f>IF(M$60&gt;0,M52/M$60*100,0)</f>
        <v>40.691725133435924</v>
      </c>
      <c r="P52" s="21"/>
      <c r="Q52" s="138">
        <v>0</v>
      </c>
      <c r="R52" s="21"/>
      <c r="S52" s="135">
        <f>(Q52/$AP52)</f>
        <v>0</v>
      </c>
      <c r="T52" s="21"/>
      <c r="U52" s="135">
        <f>IF(S$60&gt;0,S52/S$60*100,0)</f>
        <v>0</v>
      </c>
      <c r="V52" s="21"/>
      <c r="W52" s="138">
        <f t="shared" si="0"/>
        <v>2624660</v>
      </c>
      <c r="X52" s="21"/>
      <c r="Y52" s="21"/>
      <c r="Z52" s="138">
        <v>17028</v>
      </c>
      <c r="AA52" s="21"/>
      <c r="AB52" s="135">
        <f t="shared" si="1"/>
        <v>0.64876974541464416</v>
      </c>
      <c r="AC52" s="21"/>
      <c r="AD52" s="138">
        <v>23800</v>
      </c>
      <c r="AE52" s="21"/>
      <c r="AF52" s="135">
        <f t="shared" si="2"/>
        <v>0.90678411679989035</v>
      </c>
      <c r="AG52" s="21"/>
      <c r="AH52" s="138">
        <v>0</v>
      </c>
      <c r="AI52" s="21"/>
      <c r="AJ52" s="135">
        <f t="shared" si="3"/>
        <v>0</v>
      </c>
      <c r="AK52" s="21"/>
      <c r="AL52" s="138">
        <v>8288</v>
      </c>
      <c r="AM52" s="21"/>
      <c r="AN52" s="10">
        <v>33</v>
      </c>
      <c r="AO52" s="21"/>
      <c r="AP52" s="147">
        <v>24971</v>
      </c>
      <c r="AQ52" s="21"/>
      <c r="AR52" s="147">
        <f>IF(E52,AP52,0)</f>
        <v>24971</v>
      </c>
      <c r="AS52" s="21"/>
      <c r="AT52" s="147">
        <f>IF(K52,AP52,0)</f>
        <v>24971</v>
      </c>
      <c r="AU52" s="21"/>
      <c r="AV52" s="147">
        <f>IF(Q52,AP52,0)</f>
        <v>0</v>
      </c>
    </row>
    <row r="53" spans="1:48" ht="8.85" customHeight="1" x14ac:dyDescent="0.3">
      <c r="A53" s="10">
        <v>34</v>
      </c>
      <c r="B53" s="21"/>
      <c r="C53" s="10" t="s">
        <v>118</v>
      </c>
      <c r="D53" s="21"/>
      <c r="E53" s="138">
        <v>5465824</v>
      </c>
      <c r="F53" s="21"/>
      <c r="G53" s="135">
        <f>(E53/$AP53)</f>
        <v>58.255518252065016</v>
      </c>
      <c r="H53" s="21"/>
      <c r="I53" s="135">
        <f>IF(G$60&gt;0,G53/G$60*100,0)</f>
        <v>35.906114308720412</v>
      </c>
      <c r="J53" s="21"/>
      <c r="K53" s="138">
        <v>4251037</v>
      </c>
      <c r="L53" s="21"/>
      <c r="M53" s="135">
        <f>(K53/$AP53)</f>
        <v>45.308148148148149</v>
      </c>
      <c r="N53" s="21"/>
      <c r="O53" s="135">
        <f>IF(M$60&gt;0,M53/M$60*100,0)</f>
        <v>1361.7143788377125</v>
      </c>
      <c r="P53" s="21"/>
      <c r="Q53" s="138">
        <v>36211</v>
      </c>
      <c r="R53" s="21"/>
      <c r="S53" s="135">
        <f>(Q53/$AP53)</f>
        <v>0.38594191313615772</v>
      </c>
      <c r="T53" s="21"/>
      <c r="U53" s="135">
        <f>IF(S$60&gt;0,S53/S$60*100,0)</f>
        <v>40.773008656534991</v>
      </c>
      <c r="V53" s="21"/>
      <c r="W53" s="138">
        <f t="shared" si="0"/>
        <v>9753072</v>
      </c>
      <c r="X53" s="21"/>
      <c r="Y53" s="21"/>
      <c r="Z53" s="138">
        <v>0</v>
      </c>
      <c r="AA53" s="21"/>
      <c r="AB53" s="135">
        <f t="shared" si="1"/>
        <v>0</v>
      </c>
      <c r="AC53" s="21"/>
      <c r="AD53" s="138">
        <v>25000</v>
      </c>
      <c r="AE53" s="21"/>
      <c r="AF53" s="135">
        <f t="shared" si="2"/>
        <v>0.25632949290233886</v>
      </c>
      <c r="AG53" s="21"/>
      <c r="AH53" s="138">
        <v>176093</v>
      </c>
      <c r="AI53" s="21"/>
      <c r="AJ53" s="135">
        <f t="shared" si="3"/>
        <v>1.8055131757460625</v>
      </c>
      <c r="AK53" s="21"/>
      <c r="AL53" s="138">
        <v>6723769</v>
      </c>
      <c r="AM53" s="21"/>
      <c r="AN53" s="10">
        <v>34</v>
      </c>
      <c r="AO53" s="21"/>
      <c r="AP53" s="147">
        <v>93825</v>
      </c>
      <c r="AQ53" s="21"/>
      <c r="AR53" s="147">
        <f>IF(E53,AP53,0)</f>
        <v>93825</v>
      </c>
      <c r="AS53" s="21"/>
      <c r="AT53" s="147">
        <f>IF(K53,AP53,0)</f>
        <v>93825</v>
      </c>
      <c r="AU53" s="21"/>
      <c r="AV53" s="147">
        <f>IF(Q53,AP53,0)</f>
        <v>93825</v>
      </c>
    </row>
    <row r="54" spans="1:48" ht="8.85" customHeight="1" x14ac:dyDescent="0.3">
      <c r="A54" s="10">
        <v>35</v>
      </c>
      <c r="B54" s="21"/>
      <c r="C54" s="10" t="s">
        <v>119</v>
      </c>
      <c r="D54" s="21"/>
      <c r="E54" s="138">
        <v>87333704</v>
      </c>
      <c r="F54" s="21"/>
      <c r="G54" s="135">
        <f>(E54/$AP54)</f>
        <v>192.94168693650406</v>
      </c>
      <c r="H54" s="21"/>
      <c r="I54" s="135">
        <f>IF(G$60&gt;0,G54/G$60*100,0)</f>
        <v>118.9206872400262</v>
      </c>
      <c r="J54" s="21"/>
      <c r="K54" s="138">
        <v>644657</v>
      </c>
      <c r="L54" s="21"/>
      <c r="M54" s="135">
        <f>(K54/$AP54)</f>
        <v>1.4242062729347411</v>
      </c>
      <c r="N54" s="21"/>
      <c r="O54" s="135">
        <f>IF(M$60&gt;0,M54/M$60*100,0)</f>
        <v>42.80382755756861</v>
      </c>
      <c r="P54" s="21"/>
      <c r="Q54" s="138">
        <v>299354</v>
      </c>
      <c r="R54" s="21"/>
      <c r="S54" s="135">
        <f>(Q54/$AP54)</f>
        <v>0.66134680090048892</v>
      </c>
      <c r="T54" s="21"/>
      <c r="U54" s="135">
        <f>IF(S$60&gt;0,S54/S$60*100,0)</f>
        <v>69.86828307651119</v>
      </c>
      <c r="V54" s="21"/>
      <c r="W54" s="138">
        <f t="shared" si="0"/>
        <v>88277715</v>
      </c>
      <c r="X54" s="21"/>
      <c r="Y54" s="21"/>
      <c r="Z54" s="138">
        <v>1618849</v>
      </c>
      <c r="AA54" s="21"/>
      <c r="AB54" s="135">
        <f t="shared" si="1"/>
        <v>1.8338138906291355</v>
      </c>
      <c r="AC54" s="21"/>
      <c r="AD54" s="138">
        <v>0</v>
      </c>
      <c r="AE54" s="21"/>
      <c r="AF54" s="135">
        <f t="shared" si="2"/>
        <v>0</v>
      </c>
      <c r="AG54" s="21"/>
      <c r="AH54" s="138">
        <v>22584357</v>
      </c>
      <c r="AI54" s="21"/>
      <c r="AJ54" s="135">
        <f t="shared" si="3"/>
        <v>25.583304914496257</v>
      </c>
      <c r="AK54" s="21"/>
      <c r="AL54" s="138">
        <v>6792845</v>
      </c>
      <c r="AM54" s="21"/>
      <c r="AN54" s="10">
        <v>35</v>
      </c>
      <c r="AO54" s="21"/>
      <c r="AP54" s="147">
        <v>452643</v>
      </c>
      <c r="AQ54" s="21"/>
      <c r="AR54" s="147">
        <f>IF(E54,AP54,0)</f>
        <v>452643</v>
      </c>
      <c r="AS54" s="21"/>
      <c r="AT54" s="147">
        <f>IF(K54,AP54,0)</f>
        <v>452643</v>
      </c>
      <c r="AU54" s="21"/>
      <c r="AV54" s="147">
        <f>IF(Q54,AP54,0)</f>
        <v>452643</v>
      </c>
    </row>
    <row r="55" spans="1:48" ht="8.85" customHeight="1" x14ac:dyDescent="0.3">
      <c r="A55" s="29"/>
      <c r="B55" s="21"/>
      <c r="D55" s="21"/>
      <c r="E55" s="21"/>
      <c r="F55" s="21"/>
      <c r="G55" s="21"/>
      <c r="H55" s="21"/>
      <c r="I55" s="21"/>
      <c r="J55" s="21"/>
      <c r="K55" s="21"/>
      <c r="L55" s="21"/>
      <c r="M55" s="21"/>
      <c r="N55" s="21"/>
      <c r="O55" s="21"/>
      <c r="P55" s="21"/>
      <c r="Q55" s="21"/>
      <c r="R55" s="21"/>
      <c r="S55" s="21"/>
      <c r="T55" s="21"/>
      <c r="U55" s="21"/>
      <c r="V55" s="21"/>
      <c r="X55" s="21"/>
      <c r="Y55" s="21"/>
      <c r="Z55" s="21"/>
      <c r="AA55" s="21"/>
      <c r="AB55" s="21"/>
      <c r="AC55" s="21"/>
      <c r="AD55" s="21"/>
      <c r="AE55" s="21"/>
      <c r="AF55" s="21"/>
      <c r="AG55" s="21"/>
      <c r="AH55" s="21"/>
      <c r="AI55" s="21"/>
      <c r="AJ55" s="21"/>
      <c r="AK55" s="21"/>
      <c r="AL55" s="21"/>
      <c r="AM55" s="21"/>
      <c r="AN55" s="41"/>
      <c r="AO55" s="21"/>
      <c r="AP55" s="27"/>
      <c r="AQ55" s="21"/>
      <c r="AR55" s="21"/>
      <c r="AS55" s="21"/>
      <c r="AT55" s="21"/>
      <c r="AU55" s="21"/>
      <c r="AV55" s="21"/>
    </row>
    <row r="56" spans="1:48" ht="8.85" customHeight="1" x14ac:dyDescent="0.3">
      <c r="A56" s="10">
        <v>36</v>
      </c>
      <c r="B56" s="21"/>
      <c r="C56" s="10" t="s">
        <v>120</v>
      </c>
      <c r="D56" s="21"/>
      <c r="E56" s="138">
        <v>1200881</v>
      </c>
      <c r="F56" s="21"/>
      <c r="G56" s="135">
        <f>(E56/$AP56)</f>
        <v>54.135193616733538</v>
      </c>
      <c r="H56" s="21"/>
      <c r="I56" s="135">
        <f>IF(G$60&gt;0,G56/G$60*100,0)</f>
        <v>33.366529188129633</v>
      </c>
      <c r="J56" s="21"/>
      <c r="K56" s="138">
        <v>0</v>
      </c>
      <c r="L56" s="21"/>
      <c r="M56" s="135">
        <f>(K56/$AP56)</f>
        <v>0</v>
      </c>
      <c r="N56" s="21"/>
      <c r="O56" s="135">
        <f>IF(M$60&gt;0,M56/M$60*100,0)</f>
        <v>0</v>
      </c>
      <c r="P56" s="21"/>
      <c r="Q56" s="138">
        <v>0</v>
      </c>
      <c r="R56" s="21"/>
      <c r="S56" s="135">
        <f>(Q56/$AP56)</f>
        <v>0</v>
      </c>
      <c r="T56" s="21"/>
      <c r="U56" s="135">
        <f>IF(S$60&gt;0,S56/S$60*100,0)</f>
        <v>0</v>
      </c>
      <c r="V56" s="21"/>
      <c r="W56" s="138">
        <f t="shared" si="0"/>
        <v>1200881</v>
      </c>
      <c r="X56" s="21"/>
      <c r="Y56" s="21"/>
      <c r="Z56" s="138">
        <v>0</v>
      </c>
      <c r="AA56" s="21"/>
      <c r="AB56" s="135">
        <f t="shared" si="1"/>
        <v>0</v>
      </c>
      <c r="AC56" s="21"/>
      <c r="AD56" s="138">
        <v>0</v>
      </c>
      <c r="AE56" s="21"/>
      <c r="AF56" s="135">
        <f t="shared" si="2"/>
        <v>0</v>
      </c>
      <c r="AG56" s="21"/>
      <c r="AH56" s="138">
        <v>132696</v>
      </c>
      <c r="AI56" s="21"/>
      <c r="AJ56" s="135">
        <f t="shared" si="3"/>
        <v>11.049887540897057</v>
      </c>
      <c r="AK56" s="21"/>
      <c r="AL56" s="138">
        <v>32887</v>
      </c>
      <c r="AM56" s="21"/>
      <c r="AN56" s="10">
        <v>36</v>
      </c>
      <c r="AO56" s="21"/>
      <c r="AP56" s="147">
        <v>22183</v>
      </c>
      <c r="AQ56" s="21"/>
      <c r="AR56" s="147">
        <f>IF(E56,AP56,0)</f>
        <v>22183</v>
      </c>
      <c r="AS56" s="21"/>
      <c r="AT56" s="147">
        <f>IF(K56,AP56,0)</f>
        <v>0</v>
      </c>
      <c r="AU56" s="21"/>
      <c r="AV56" s="147">
        <f>IF(Q56,AP56,0)</f>
        <v>0</v>
      </c>
    </row>
    <row r="57" spans="1:48" ht="8.85" customHeight="1" x14ac:dyDescent="0.3">
      <c r="A57" s="10">
        <v>37</v>
      </c>
      <c r="B57" s="21"/>
      <c r="C57" s="10" t="s">
        <v>121</v>
      </c>
      <c r="D57" s="21"/>
      <c r="E57" s="138">
        <v>4843739</v>
      </c>
      <c r="F57" s="21"/>
      <c r="G57" s="135">
        <f>(E57/$AP57)</f>
        <v>314.87609699018395</v>
      </c>
      <c r="H57" s="21"/>
      <c r="I57" s="135">
        <f>IF(G$60&gt;0,G57/G$60*100,0)</f>
        <v>194.07564246006018</v>
      </c>
      <c r="J57" s="21"/>
      <c r="K57" s="138">
        <v>0</v>
      </c>
      <c r="L57" s="21"/>
      <c r="M57" s="135">
        <f>(K57/$AP57)</f>
        <v>0</v>
      </c>
      <c r="N57" s="21"/>
      <c r="O57" s="135">
        <f>IF(M$60&gt;0,M57/M$60*100,0)</f>
        <v>0</v>
      </c>
      <c r="P57" s="21"/>
      <c r="Q57" s="138">
        <v>0</v>
      </c>
      <c r="R57" s="21"/>
      <c r="S57" s="135">
        <f>(Q57/$AP57)</f>
        <v>0</v>
      </c>
      <c r="T57" s="21"/>
      <c r="U57" s="135">
        <f>IF(S$60&gt;0,S57/S$60*100,0)</f>
        <v>0</v>
      </c>
      <c r="V57" s="21"/>
      <c r="W57" s="138">
        <f t="shared" si="0"/>
        <v>4843739</v>
      </c>
      <c r="X57" s="21"/>
      <c r="Y57" s="21"/>
      <c r="Z57" s="138">
        <v>18423</v>
      </c>
      <c r="AA57" s="21"/>
      <c r="AB57" s="135">
        <f t="shared" si="1"/>
        <v>0.38034667020663171</v>
      </c>
      <c r="AC57" s="21"/>
      <c r="AD57" s="138">
        <v>0</v>
      </c>
      <c r="AE57" s="21"/>
      <c r="AF57" s="135">
        <f t="shared" si="2"/>
        <v>0</v>
      </c>
      <c r="AG57" s="21"/>
      <c r="AH57" s="138">
        <v>0</v>
      </c>
      <c r="AI57" s="21"/>
      <c r="AJ57" s="135">
        <f t="shared" si="3"/>
        <v>0</v>
      </c>
      <c r="AK57" s="21"/>
      <c r="AL57" s="138">
        <v>0</v>
      </c>
      <c r="AM57" s="21"/>
      <c r="AN57" s="10">
        <v>37</v>
      </c>
      <c r="AO57" s="21"/>
      <c r="AP57" s="147">
        <v>15383</v>
      </c>
      <c r="AQ57" s="21"/>
      <c r="AR57" s="147">
        <f>IF(E57,AP57,0)</f>
        <v>15383</v>
      </c>
      <c r="AS57" s="21"/>
      <c r="AT57" s="147">
        <f>IF(K57,AP57,0)</f>
        <v>0</v>
      </c>
      <c r="AU57" s="21"/>
      <c r="AV57" s="147">
        <f>IF(Q57,AP57,0)</f>
        <v>0</v>
      </c>
    </row>
    <row r="58" spans="1:48" ht="8.85" customHeight="1" x14ac:dyDescent="0.3">
      <c r="A58" s="30">
        <v>38</v>
      </c>
      <c r="B58" s="21"/>
      <c r="C58" s="10" t="s">
        <v>122</v>
      </c>
      <c r="D58" s="21"/>
      <c r="E58" s="139">
        <v>1902177</v>
      </c>
      <c r="F58" s="21"/>
      <c r="G58" s="135">
        <f>(E58/$AP58)</f>
        <v>67.50095812633073</v>
      </c>
      <c r="H58" s="21"/>
      <c r="I58" s="135">
        <f>IF(G$60&gt;0,G58/G$60*100,0)</f>
        <v>41.604592854965574</v>
      </c>
      <c r="J58" s="21"/>
      <c r="K58" s="139">
        <v>0</v>
      </c>
      <c r="L58" s="21"/>
      <c r="M58" s="135">
        <f>(K58/$AP58)</f>
        <v>0</v>
      </c>
      <c r="N58" s="21"/>
      <c r="O58" s="135">
        <f>IF(M$60&gt;0,M58/M$60*100,0)</f>
        <v>0</v>
      </c>
      <c r="P58" s="21"/>
      <c r="Q58" s="139">
        <v>0</v>
      </c>
      <c r="R58" s="21"/>
      <c r="S58" s="135">
        <f>(Q58/$AP58)</f>
        <v>0</v>
      </c>
      <c r="T58" s="21"/>
      <c r="U58" s="135">
        <f>IF(S$60&gt;0,S58/S$60*100,0)</f>
        <v>0</v>
      </c>
      <c r="V58" s="21"/>
      <c r="W58" s="139">
        <f t="shared" si="0"/>
        <v>1902177</v>
      </c>
      <c r="X58" s="21"/>
      <c r="Y58" s="21"/>
      <c r="Z58" s="139">
        <v>188931</v>
      </c>
      <c r="AA58" s="21"/>
      <c r="AB58" s="135">
        <f t="shared" si="1"/>
        <v>9.9323564526329573</v>
      </c>
      <c r="AC58" s="21"/>
      <c r="AD58" s="139">
        <v>1181</v>
      </c>
      <c r="AE58" s="21"/>
      <c r="AF58" s="135">
        <f t="shared" si="2"/>
        <v>6.2086756384921067E-2</v>
      </c>
      <c r="AG58" s="21"/>
      <c r="AH58" s="139">
        <v>332032</v>
      </c>
      <c r="AI58" s="21"/>
      <c r="AJ58" s="135">
        <f t="shared" si="3"/>
        <v>17.455368243859539</v>
      </c>
      <c r="AK58" s="21"/>
      <c r="AL58" s="139">
        <v>0</v>
      </c>
      <c r="AM58" s="21"/>
      <c r="AN58" s="30">
        <v>38</v>
      </c>
      <c r="AO58" s="21"/>
      <c r="AP58" s="151">
        <v>28180</v>
      </c>
      <c r="AQ58" s="21"/>
      <c r="AR58" s="151">
        <f>IF(E58,AP58,0)</f>
        <v>28180</v>
      </c>
      <c r="AS58" s="21"/>
      <c r="AT58" s="151">
        <f>IF(K58,AP58,0)</f>
        <v>0</v>
      </c>
      <c r="AU58" s="21"/>
      <c r="AV58" s="151">
        <f>IF(Q58,AP58,0)</f>
        <v>0</v>
      </c>
    </row>
    <row r="59" spans="1:48" ht="8.85" customHeight="1" x14ac:dyDescent="0.3">
      <c r="A59" s="21"/>
      <c r="B59" s="21"/>
      <c r="D59" s="21"/>
      <c r="E59" s="21"/>
      <c r="F59" s="21"/>
      <c r="G59" s="21"/>
      <c r="H59" s="21"/>
      <c r="I59" s="21"/>
      <c r="J59" s="21"/>
      <c r="K59" s="21"/>
      <c r="L59" s="21"/>
      <c r="M59" s="21"/>
      <c r="N59" s="21"/>
      <c r="O59" s="21"/>
      <c r="P59" s="21"/>
      <c r="Q59" s="21"/>
      <c r="R59" s="21"/>
      <c r="S59" s="21"/>
      <c r="T59" s="21"/>
      <c r="U59" s="21"/>
      <c r="V59" s="21"/>
      <c r="X59" s="21"/>
      <c r="Y59" s="21"/>
      <c r="Z59" s="21"/>
      <c r="AA59" s="21"/>
      <c r="AB59" s="21"/>
      <c r="AC59" s="21"/>
      <c r="AD59" s="21"/>
      <c r="AE59" s="21"/>
      <c r="AF59" s="21"/>
      <c r="AG59" s="21"/>
      <c r="AH59" s="21"/>
      <c r="AI59" s="21"/>
      <c r="AJ59" s="21"/>
      <c r="AK59" s="21"/>
      <c r="AL59" s="21"/>
      <c r="AM59" s="21"/>
      <c r="AO59" s="21"/>
      <c r="AP59" s="21"/>
      <c r="AQ59" s="21"/>
      <c r="AR59" s="21"/>
      <c r="AS59" s="21"/>
      <c r="AT59" s="21"/>
      <c r="AU59" s="21"/>
      <c r="AV59" s="21"/>
    </row>
    <row r="60" spans="1:48" ht="8.85" customHeight="1" x14ac:dyDescent="0.3">
      <c r="A60" s="30">
        <f>A58</f>
        <v>38</v>
      </c>
      <c r="B60" s="21"/>
      <c r="C60" s="18" t="s">
        <v>65</v>
      </c>
      <c r="D60" s="21"/>
      <c r="E60" s="141">
        <f>SUM(E14:E58)</f>
        <v>413114287</v>
      </c>
      <c r="F60" s="21"/>
      <c r="G60" s="142">
        <f>(E60/$AP60)</f>
        <v>162.24400599626196</v>
      </c>
      <c r="H60" s="21"/>
      <c r="I60" s="143">
        <f>IF(G$60&gt;0,G60/G$60*100,0)</f>
        <v>100</v>
      </c>
      <c r="J60" s="21"/>
      <c r="K60" s="141">
        <f>SUM(K14:K58)</f>
        <v>8472115</v>
      </c>
      <c r="L60" s="21"/>
      <c r="M60" s="142">
        <f>(K60/$AP60)</f>
        <v>3.3272871941633451</v>
      </c>
      <c r="N60" s="21"/>
      <c r="O60" s="143">
        <f>IF(M$60&gt;0,M60/M$60*100,0)</f>
        <v>100</v>
      </c>
      <c r="P60" s="21"/>
      <c r="Q60" s="141">
        <f>SUM(Q14:Q58)</f>
        <v>2410187</v>
      </c>
      <c r="R60" s="21"/>
      <c r="S60" s="142">
        <f>(Q60/$AP60)</f>
        <v>0.94656226227323048</v>
      </c>
      <c r="T60" s="21"/>
      <c r="U60" s="143">
        <f>IF(S$60&gt;0,S60/S$60*100,0)</f>
        <v>100</v>
      </c>
      <c r="V60" s="21"/>
      <c r="W60" s="141">
        <f>(E60+K60+Q60)</f>
        <v>423996589</v>
      </c>
      <c r="X60" s="21"/>
      <c r="Y60" s="21"/>
      <c r="Z60" s="141">
        <f>SUM(Z14:Z58)</f>
        <v>17473526</v>
      </c>
      <c r="AA60" s="21"/>
      <c r="AB60" s="143">
        <f>IF($W60&gt;0,Z60/$W60*100,0)</f>
        <v>4.1211477764977964</v>
      </c>
      <c r="AC60" s="21"/>
      <c r="AD60" s="141">
        <f>SUM(AD14:AD58)</f>
        <v>9853522</v>
      </c>
      <c r="AE60" s="21"/>
      <c r="AF60" s="143">
        <f>IF($W60&gt;0,AD60/$W60*100,0)</f>
        <v>2.3239625637648706</v>
      </c>
      <c r="AG60" s="21"/>
      <c r="AH60" s="141">
        <f>SUM(AH14:AH58)</f>
        <v>118327271</v>
      </c>
      <c r="AI60" s="21"/>
      <c r="AJ60" s="143">
        <f>IF($W60&gt;0,AH60/$W60*100,0)</f>
        <v>27.90759974722344</v>
      </c>
      <c r="AK60" s="21"/>
      <c r="AL60" s="141">
        <f>SUM(AL14:AL58)</f>
        <v>42937055</v>
      </c>
      <c r="AM60" s="21"/>
      <c r="AN60" s="30">
        <f>AN58</f>
        <v>38</v>
      </c>
      <c r="AO60" s="21"/>
      <c r="AP60" s="157">
        <f>SUM(AP14:AP58)</f>
        <v>2546253</v>
      </c>
      <c r="AQ60" s="21"/>
      <c r="AR60" s="157">
        <f>SUM(AR14:AR58)</f>
        <v>2546253</v>
      </c>
      <c r="AS60" s="21"/>
      <c r="AT60" s="157">
        <f>SUM(AT14:AT58)</f>
        <v>1109140</v>
      </c>
      <c r="AU60" s="21"/>
      <c r="AV60" s="157">
        <f>SUM(AV14:AV58)</f>
        <v>1463576</v>
      </c>
    </row>
    <row r="61" spans="1:48"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row>
    <row r="62" spans="1:48"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row>
    <row r="63" spans="1:48"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row>
    <row r="64" spans="1:48"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row>
    <row r="65" spans="1:48"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row>
    <row r="66" spans="1:48"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row>
    <row r="67" spans="1:48"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row>
    <row r="68" spans="1:48"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row>
    <row r="69" spans="1:48"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row>
    <row r="70" spans="1:48"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row>
    <row r="71" spans="1:48"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row>
    <row r="72" spans="1:48"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row>
    <row r="73" spans="1:48"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row>
    <row r="74" spans="1:48"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row>
    <row r="75" spans="1:48" s="8" customFormat="1" ht="10.5" customHeight="1" x14ac:dyDescent="0.3">
      <c r="A75" s="112" t="s">
        <v>581</v>
      </c>
      <c r="AO75" s="113" t="s">
        <v>582</v>
      </c>
    </row>
    <row r="76" spans="1:48" s="8" customFormat="1" ht="10.5" customHeight="1" x14ac:dyDescent="0.3">
      <c r="W76" s="11" t="s">
        <v>42</v>
      </c>
      <c r="Z76" s="38" t="s">
        <v>43</v>
      </c>
      <c r="AN76" s="11" t="s">
        <v>569</v>
      </c>
    </row>
    <row r="77" spans="1:48" s="8" customFormat="1" ht="10.5" customHeight="1" x14ac:dyDescent="0.3">
      <c r="A77" s="12"/>
      <c r="W77" s="11" t="s">
        <v>570</v>
      </c>
      <c r="Z77" s="38" t="s">
        <v>393</v>
      </c>
      <c r="AN77" s="11" t="s">
        <v>125</v>
      </c>
    </row>
    <row r="78" spans="1:48" s="8" customFormat="1" ht="10.5" customHeight="1" x14ac:dyDescent="0.3">
      <c r="A78" s="13"/>
      <c r="W78" s="11" t="s">
        <v>48</v>
      </c>
      <c r="Z78" s="14" t="s">
        <v>49</v>
      </c>
    </row>
    <row r="79" spans="1:48" ht="8.8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row>
    <row r="80" spans="1:48" ht="9.6" customHeight="1" x14ac:dyDescent="0.3">
      <c r="Z80" s="16" t="s">
        <v>505</v>
      </c>
      <c r="AA80" s="16"/>
      <c r="AB80" s="16"/>
      <c r="AC80" s="16"/>
      <c r="AD80" s="16"/>
      <c r="AE80" s="16"/>
      <c r="AF80" s="16"/>
      <c r="AG80" s="16"/>
      <c r="AH80" s="16"/>
      <c r="AI80" s="16"/>
      <c r="AJ80" s="16"/>
      <c r="AK80" s="16"/>
      <c r="AL80" s="16"/>
    </row>
    <row r="81" spans="1:48" ht="8.4" customHeight="1" x14ac:dyDescent="0.3"/>
    <row r="82" spans="1:48" ht="9.6" customHeight="1" x14ac:dyDescent="0.3">
      <c r="E82" s="17" t="s">
        <v>571</v>
      </c>
      <c r="F82" s="17"/>
      <c r="G82" s="17"/>
      <c r="H82" s="17"/>
      <c r="I82" s="17"/>
      <c r="AD82" s="16" t="s">
        <v>398</v>
      </c>
      <c r="AE82" s="16"/>
      <c r="AF82" s="16"/>
      <c r="AG82" s="16"/>
      <c r="AH82" s="16"/>
      <c r="AI82" s="16"/>
      <c r="AJ82" s="16"/>
    </row>
    <row r="83" spans="1:48" ht="9.6" customHeight="1" x14ac:dyDescent="0.3">
      <c r="E83" s="16" t="s">
        <v>572</v>
      </c>
      <c r="F83" s="16"/>
      <c r="G83" s="16"/>
      <c r="H83" s="16"/>
      <c r="I83" s="16"/>
      <c r="K83" s="16" t="s">
        <v>573</v>
      </c>
      <c r="L83" s="16"/>
      <c r="M83" s="16"/>
      <c r="N83" s="16"/>
      <c r="O83" s="16"/>
      <c r="Q83" s="16" t="s">
        <v>574</v>
      </c>
      <c r="R83" s="16"/>
      <c r="S83" s="16"/>
      <c r="T83" s="16"/>
      <c r="U83" s="16"/>
    </row>
    <row r="84" spans="1:48" ht="9.6" customHeight="1" x14ac:dyDescent="0.3">
      <c r="I84" s="18"/>
      <c r="Z84" s="16" t="s">
        <v>433</v>
      </c>
      <c r="AA84" s="16"/>
      <c r="AB84" s="154"/>
      <c r="AD84" s="16" t="s">
        <v>59</v>
      </c>
      <c r="AE84" s="16"/>
      <c r="AF84" s="16"/>
      <c r="AH84" s="16" t="s">
        <v>60</v>
      </c>
      <c r="AI84" s="16"/>
      <c r="AJ84" s="16"/>
      <c r="AR84" s="18" t="s">
        <v>571</v>
      </c>
      <c r="AV84" s="18" t="s">
        <v>575</v>
      </c>
    </row>
    <row r="85" spans="1:48" ht="9.6" customHeight="1" x14ac:dyDescent="0.3">
      <c r="I85" s="18" t="s">
        <v>64</v>
      </c>
      <c r="O85" s="18" t="s">
        <v>64</v>
      </c>
      <c r="U85" s="18" t="s">
        <v>64</v>
      </c>
      <c r="AB85" s="155" t="s">
        <v>273</v>
      </c>
      <c r="AF85" s="155" t="s">
        <v>273</v>
      </c>
      <c r="AJ85" s="155" t="s">
        <v>273</v>
      </c>
      <c r="AL85" s="18" t="s">
        <v>410</v>
      </c>
      <c r="AR85" s="18" t="s">
        <v>372</v>
      </c>
      <c r="AT85" s="18" t="s">
        <v>576</v>
      </c>
      <c r="AV85" s="18" t="s">
        <v>577</v>
      </c>
    </row>
    <row r="86" spans="1:48" ht="9.6" customHeight="1" x14ac:dyDescent="0.3">
      <c r="A86" s="19" t="s">
        <v>71</v>
      </c>
      <c r="C86" s="19" t="s">
        <v>73</v>
      </c>
      <c r="E86" s="19" t="s">
        <v>74</v>
      </c>
      <c r="G86" s="19" t="s">
        <v>436</v>
      </c>
      <c r="I86" s="19" t="s">
        <v>80</v>
      </c>
      <c r="K86" s="19" t="s">
        <v>74</v>
      </c>
      <c r="M86" s="19" t="s">
        <v>436</v>
      </c>
      <c r="O86" s="19" t="s">
        <v>80</v>
      </c>
      <c r="Q86" s="19" t="s">
        <v>74</v>
      </c>
      <c r="S86" s="19" t="s">
        <v>436</v>
      </c>
      <c r="U86" s="19" t="s">
        <v>80</v>
      </c>
      <c r="W86" s="19" t="s">
        <v>65</v>
      </c>
      <c r="Z86" s="19" t="s">
        <v>74</v>
      </c>
      <c r="AB86" s="156" t="s">
        <v>374</v>
      </c>
      <c r="AD86" s="19" t="s">
        <v>74</v>
      </c>
      <c r="AF86" s="156" t="s">
        <v>374</v>
      </c>
      <c r="AH86" s="19" t="s">
        <v>74</v>
      </c>
      <c r="AJ86" s="156" t="s">
        <v>374</v>
      </c>
      <c r="AL86" s="19" t="s">
        <v>578</v>
      </c>
      <c r="AN86" s="19" t="s">
        <v>71</v>
      </c>
      <c r="AR86" s="111" t="s">
        <v>381</v>
      </c>
      <c r="AT86" s="111" t="s">
        <v>579</v>
      </c>
      <c r="AV86" s="111" t="s">
        <v>580</v>
      </c>
    </row>
    <row r="87" spans="1:48" ht="8.4" customHeight="1" x14ac:dyDescent="0.3"/>
    <row r="88" spans="1:48" ht="8.85" customHeight="1" x14ac:dyDescent="0.3">
      <c r="B88" s="10" t="s">
        <v>286</v>
      </c>
    </row>
    <row r="89" spans="1:48" ht="8.85" customHeight="1" x14ac:dyDescent="0.3">
      <c r="A89" s="10">
        <v>1</v>
      </c>
      <c r="B89" s="21"/>
      <c r="C89" s="10" t="s">
        <v>126</v>
      </c>
      <c r="D89" s="21"/>
      <c r="E89" s="136">
        <v>2319191</v>
      </c>
      <c r="F89" s="21"/>
      <c r="G89" s="134">
        <f>(E89/$AP89)</f>
        <v>71.2260372838672</v>
      </c>
      <c r="H89" s="21"/>
      <c r="I89" s="135">
        <f>IF(G$219&gt;0,G89/G$219*100,0)</f>
        <v>48.587155927442033</v>
      </c>
      <c r="J89" s="21"/>
      <c r="K89" s="136">
        <v>209797</v>
      </c>
      <c r="L89" s="21"/>
      <c r="M89" s="135">
        <f>(K89/$AP89)</f>
        <v>6.4431989189521204</v>
      </c>
      <c r="N89" s="21"/>
      <c r="O89" s="135">
        <f>IF(M$219&gt;0,M89/M$219*100,0)</f>
        <v>131.21520390857063</v>
      </c>
      <c r="P89" s="21"/>
      <c r="Q89" s="136">
        <v>76272</v>
      </c>
      <c r="R89" s="21"/>
      <c r="S89" s="134">
        <f>(Q89/$AP89)</f>
        <v>2.3424342004238201</v>
      </c>
      <c r="T89" s="21"/>
      <c r="U89" s="135">
        <f>IF(S$219&gt;0,S89/S$219*100,0)</f>
        <v>151.33953413342985</v>
      </c>
      <c r="V89" s="21"/>
      <c r="W89" s="136">
        <f t="shared" ref="W89:W147" si="4">(E89+K89+Q89)</f>
        <v>2605260</v>
      </c>
      <c r="X89" s="21"/>
      <c r="Y89" s="21"/>
      <c r="Z89" s="136">
        <v>0</v>
      </c>
      <c r="AA89" s="21"/>
      <c r="AB89" s="135">
        <f t="shared" ref="AB89:AB147" si="5">IF($W89&gt;0,Z89/$W89*100,0)</f>
        <v>0</v>
      </c>
      <c r="AC89" s="21"/>
      <c r="AD89" s="136">
        <v>15880</v>
      </c>
      <c r="AE89" s="21"/>
      <c r="AF89" s="135">
        <f t="shared" ref="AF89:AF147" si="6">IF($W89&gt;0,AD89/$W89*100,0)</f>
        <v>0.6095360923669807</v>
      </c>
      <c r="AG89" s="21"/>
      <c r="AH89" s="136">
        <v>0</v>
      </c>
      <c r="AI89" s="21"/>
      <c r="AJ89" s="135">
        <f t="shared" ref="AJ89:AJ147" si="7">IF($W89&gt;0,AH89/$W89*100,0)</f>
        <v>0</v>
      </c>
      <c r="AK89" s="21"/>
      <c r="AL89" s="136">
        <v>1194187</v>
      </c>
      <c r="AM89" s="21"/>
      <c r="AN89" s="10">
        <v>1</v>
      </c>
      <c r="AO89" s="21"/>
      <c r="AP89" s="147">
        <v>32561</v>
      </c>
      <c r="AQ89" s="21"/>
      <c r="AR89" s="147">
        <f>IF(E89,AP89,0)</f>
        <v>32561</v>
      </c>
      <c r="AS89" s="21"/>
      <c r="AT89" s="147">
        <f>IF(K89,AP89,0)</f>
        <v>32561</v>
      </c>
      <c r="AU89" s="21"/>
      <c r="AV89" s="147">
        <f>IF(Q89,AP89,0)</f>
        <v>32561</v>
      </c>
    </row>
    <row r="90" spans="1:48" ht="8.85" customHeight="1" x14ac:dyDescent="0.3">
      <c r="A90" s="10">
        <v>2</v>
      </c>
      <c r="B90" s="21"/>
      <c r="C90" s="10" t="s">
        <v>127</v>
      </c>
      <c r="D90" s="21"/>
      <c r="E90" s="138">
        <v>28442707</v>
      </c>
      <c r="F90" s="21"/>
      <c r="G90" s="135">
        <f>(E90/$AP90)</f>
        <v>259.22519640546108</v>
      </c>
      <c r="H90" s="21"/>
      <c r="I90" s="135">
        <f>IF(G$219&gt;0,G90/G$219*100,0)</f>
        <v>176.83161268508073</v>
      </c>
      <c r="J90" s="21"/>
      <c r="K90" s="138">
        <v>122816</v>
      </c>
      <c r="L90" s="21"/>
      <c r="M90" s="135">
        <f>(K90/$AP90)</f>
        <v>1.119337963216128</v>
      </c>
      <c r="N90" s="21"/>
      <c r="O90" s="135">
        <f>IF(M$219&gt;0,M90/M$219*100,0)</f>
        <v>22.79522344933206</v>
      </c>
      <c r="P90" s="21"/>
      <c r="Q90" s="138">
        <v>175928</v>
      </c>
      <c r="R90" s="21"/>
      <c r="S90" s="135">
        <f>(Q90/$AP90)</f>
        <v>1.6033976777674486</v>
      </c>
      <c r="T90" s="21"/>
      <c r="U90" s="135">
        <f>IF(S$219&gt;0,S90/S$219*100,0)</f>
        <v>103.59200593128489</v>
      </c>
      <c r="V90" s="21"/>
      <c r="W90" s="138">
        <f t="shared" si="4"/>
        <v>28741451</v>
      </c>
      <c r="X90" s="21"/>
      <c r="Y90" s="21"/>
      <c r="Z90" s="138">
        <v>51913</v>
      </c>
      <c r="AA90" s="21"/>
      <c r="AB90" s="135">
        <f t="shared" si="5"/>
        <v>0.18062066525451342</v>
      </c>
      <c r="AC90" s="21"/>
      <c r="AD90" s="138">
        <v>105282</v>
      </c>
      <c r="AE90" s="21"/>
      <c r="AF90" s="135">
        <f t="shared" si="6"/>
        <v>0.36630718469989559</v>
      </c>
      <c r="AG90" s="21"/>
      <c r="AH90" s="138">
        <v>3628541</v>
      </c>
      <c r="AI90" s="21"/>
      <c r="AJ90" s="135">
        <f t="shared" si="7"/>
        <v>12.624766230487111</v>
      </c>
      <c r="AK90" s="21"/>
      <c r="AL90" s="138">
        <v>38519</v>
      </c>
      <c r="AM90" s="21"/>
      <c r="AN90" s="10">
        <v>2</v>
      </c>
      <c r="AO90" s="21"/>
      <c r="AP90" s="147">
        <v>109722</v>
      </c>
      <c r="AQ90" s="21"/>
      <c r="AR90" s="147">
        <f>IF(E90,AP90,0)</f>
        <v>109722</v>
      </c>
      <c r="AS90" s="21"/>
      <c r="AT90" s="147">
        <f>IF(K90,AP90,0)</f>
        <v>109722</v>
      </c>
      <c r="AU90" s="21"/>
      <c r="AV90" s="147">
        <f>IF(Q90,AP90,0)</f>
        <v>109722</v>
      </c>
    </row>
    <row r="91" spans="1:48" ht="8.85" customHeight="1" x14ac:dyDescent="0.3">
      <c r="A91" s="10">
        <v>3</v>
      </c>
      <c r="B91" s="21"/>
      <c r="C91" s="10" t="s">
        <v>128</v>
      </c>
      <c r="D91" s="21"/>
      <c r="E91" s="138">
        <v>371535</v>
      </c>
      <c r="F91" s="21"/>
      <c r="G91" s="135">
        <f>(E91/$AP91)</f>
        <v>24.848515248796147</v>
      </c>
      <c r="H91" s="21"/>
      <c r="I91" s="135">
        <f>IF(G$219&gt;0,G91/G$219*100,0)</f>
        <v>16.950524428966638</v>
      </c>
      <c r="J91" s="21"/>
      <c r="K91" s="138">
        <v>2500</v>
      </c>
      <c r="L91" s="21"/>
      <c r="M91" s="135">
        <f>(K91/$AP91)</f>
        <v>0.16720171214553237</v>
      </c>
      <c r="N91" s="21"/>
      <c r="O91" s="135">
        <f>IF(M$219&gt;0,M91/M$219*100,0)</f>
        <v>3.4050488009155297</v>
      </c>
      <c r="P91" s="21"/>
      <c r="Q91" s="138">
        <v>37678</v>
      </c>
      <c r="R91" s="21"/>
      <c r="S91" s="135">
        <f>(Q91/$AP91)</f>
        <v>2.5199304440877475</v>
      </c>
      <c r="T91" s="21"/>
      <c r="U91" s="135">
        <f>IF(S$219&gt;0,S91/S$219*100,0)</f>
        <v>162.8071769904511</v>
      </c>
      <c r="V91" s="21"/>
      <c r="W91" s="138">
        <f t="shared" si="4"/>
        <v>411713</v>
      </c>
      <c r="X91" s="21"/>
      <c r="Y91" s="21"/>
      <c r="Z91" s="138">
        <v>0</v>
      </c>
      <c r="AA91" s="21"/>
      <c r="AB91" s="135">
        <f t="shared" si="5"/>
        <v>0</v>
      </c>
      <c r="AC91" s="21"/>
      <c r="AD91" s="138">
        <v>85647</v>
      </c>
      <c r="AE91" s="21"/>
      <c r="AF91" s="135">
        <f t="shared" si="6"/>
        <v>20.802597926225307</v>
      </c>
      <c r="AG91" s="21"/>
      <c r="AH91" s="138">
        <v>0</v>
      </c>
      <c r="AI91" s="21"/>
      <c r="AJ91" s="135">
        <f t="shared" si="7"/>
        <v>0</v>
      </c>
      <c r="AK91" s="21"/>
      <c r="AL91" s="138">
        <v>0</v>
      </c>
      <c r="AM91" s="21"/>
      <c r="AN91" s="10">
        <v>3</v>
      </c>
      <c r="AO91" s="21"/>
      <c r="AP91" s="147">
        <v>14952</v>
      </c>
      <c r="AQ91" s="21"/>
      <c r="AR91" s="147">
        <f>IF(E91,AP91,0)</f>
        <v>14952</v>
      </c>
      <c r="AS91" s="21"/>
      <c r="AT91" s="147">
        <f>IF(K91,AP91,0)</f>
        <v>14952</v>
      </c>
      <c r="AU91" s="21"/>
      <c r="AV91" s="147">
        <f>IF(Q91,AP91,0)</f>
        <v>14952</v>
      </c>
    </row>
    <row r="92" spans="1:48" ht="8.85" customHeight="1" x14ac:dyDescent="0.3">
      <c r="A92" s="10">
        <v>4</v>
      </c>
      <c r="B92" s="21"/>
      <c r="C92" s="10" t="s">
        <v>129</v>
      </c>
      <c r="D92" s="21"/>
      <c r="E92" s="138">
        <v>153704</v>
      </c>
      <c r="F92" s="21"/>
      <c r="G92" s="135">
        <f>(E92/$AP92)</f>
        <v>11.775377307898568</v>
      </c>
      <c r="H92" s="21"/>
      <c r="I92" s="135">
        <f>IF(G$219&gt;0,G92/G$219*100,0)</f>
        <v>8.0326256405804433</v>
      </c>
      <c r="J92" s="21"/>
      <c r="K92" s="138">
        <v>25441</v>
      </c>
      <c r="L92" s="21"/>
      <c r="M92" s="135">
        <f>(K92/$AP92)</f>
        <v>1.9490538573508005</v>
      </c>
      <c r="N92" s="21"/>
      <c r="O92" s="135">
        <f>IF(M$219&gt;0,M92/M$219*100,0)</f>
        <v>39.692317828154863</v>
      </c>
      <c r="P92" s="21"/>
      <c r="Q92" s="138">
        <v>65653</v>
      </c>
      <c r="R92" s="21"/>
      <c r="S92" s="135">
        <f>(Q92/$AP92)</f>
        <v>5.0297249674404352</v>
      </c>
      <c r="T92" s="21"/>
      <c r="U92" s="135">
        <f>IF(S$219&gt;0,S92/S$219*100,0)</f>
        <v>324.95949438152485</v>
      </c>
      <c r="V92" s="21"/>
      <c r="W92" s="138">
        <f t="shared" si="4"/>
        <v>244798</v>
      </c>
      <c r="X92" s="21"/>
      <c r="Y92" s="21"/>
      <c r="Z92" s="138">
        <v>4883</v>
      </c>
      <c r="AA92" s="21"/>
      <c r="AB92" s="135">
        <f t="shared" si="5"/>
        <v>1.9947058390999928</v>
      </c>
      <c r="AC92" s="21"/>
      <c r="AD92" s="138">
        <v>0</v>
      </c>
      <c r="AE92" s="21"/>
      <c r="AF92" s="135">
        <f t="shared" si="6"/>
        <v>0</v>
      </c>
      <c r="AG92" s="21"/>
      <c r="AH92" s="138">
        <v>0</v>
      </c>
      <c r="AI92" s="21"/>
      <c r="AJ92" s="135">
        <f t="shared" si="7"/>
        <v>0</v>
      </c>
      <c r="AK92" s="21"/>
      <c r="AL92" s="138">
        <v>0</v>
      </c>
      <c r="AM92" s="21"/>
      <c r="AN92" s="10">
        <v>4</v>
      </c>
      <c r="AO92" s="21"/>
      <c r="AP92" s="147">
        <v>13053</v>
      </c>
      <c r="AQ92" s="21"/>
      <c r="AR92" s="147">
        <f>IF(E92,AP92,0)</f>
        <v>13053</v>
      </c>
      <c r="AS92" s="21"/>
      <c r="AT92" s="147">
        <f>IF(K92,AP92,0)</f>
        <v>13053</v>
      </c>
      <c r="AU92" s="21"/>
      <c r="AV92" s="147">
        <f>IF(Q92,AP92,0)</f>
        <v>13053</v>
      </c>
    </row>
    <row r="93" spans="1:48" ht="8.85" customHeight="1" x14ac:dyDescent="0.3">
      <c r="A93" s="10">
        <v>5</v>
      </c>
      <c r="B93" s="21"/>
      <c r="C93" s="10" t="s">
        <v>130</v>
      </c>
      <c r="D93" s="21"/>
      <c r="E93" s="138">
        <v>2207488</v>
      </c>
      <c r="F93" s="21"/>
      <c r="G93" s="135">
        <f>(E93/$AP93)</f>
        <v>69.492161430460243</v>
      </c>
      <c r="H93" s="21"/>
      <c r="I93" s="135">
        <f>IF(G$219&gt;0,G93/G$219*100,0)</f>
        <v>47.404384855782375</v>
      </c>
      <c r="J93" s="21"/>
      <c r="K93" s="138">
        <v>8500</v>
      </c>
      <c r="L93" s="21"/>
      <c r="M93" s="135">
        <f>(K93/$AP93)</f>
        <v>0.26758169111628788</v>
      </c>
      <c r="N93" s="21"/>
      <c r="O93" s="135">
        <f>IF(M$219&gt;0,M93/M$219*100,0)</f>
        <v>5.4492786275383311</v>
      </c>
      <c r="P93" s="21"/>
      <c r="Q93" s="138">
        <v>75593</v>
      </c>
      <c r="R93" s="21"/>
      <c r="S93" s="135">
        <f>(Q93/$AP93)</f>
        <v>2.3796826795945352</v>
      </c>
      <c r="T93" s="21"/>
      <c r="U93" s="135">
        <f>IF(S$219&gt;0,S93/S$219*100,0)</f>
        <v>153.74607664542648</v>
      </c>
      <c r="V93" s="21"/>
      <c r="W93" s="138">
        <f t="shared" si="4"/>
        <v>2291581</v>
      </c>
      <c r="X93" s="21"/>
      <c r="Y93" s="21"/>
      <c r="Z93" s="138">
        <v>0</v>
      </c>
      <c r="AA93" s="21"/>
      <c r="AB93" s="135">
        <f t="shared" si="5"/>
        <v>0</v>
      </c>
      <c r="AC93" s="21"/>
      <c r="AD93" s="138">
        <v>0</v>
      </c>
      <c r="AE93" s="21"/>
      <c r="AF93" s="135">
        <f t="shared" si="6"/>
        <v>0</v>
      </c>
      <c r="AG93" s="21"/>
      <c r="AH93" s="138">
        <v>0</v>
      </c>
      <c r="AI93" s="21"/>
      <c r="AJ93" s="135">
        <f t="shared" si="7"/>
        <v>0</v>
      </c>
      <c r="AK93" s="21"/>
      <c r="AL93" s="138">
        <v>0</v>
      </c>
      <c r="AM93" s="21"/>
      <c r="AN93" s="10">
        <v>5</v>
      </c>
      <c r="AO93" s="21"/>
      <c r="AP93" s="147">
        <v>31766</v>
      </c>
      <c r="AQ93" s="21"/>
      <c r="AR93" s="147">
        <f>IF(E93,AP93,0)</f>
        <v>31766</v>
      </c>
      <c r="AS93" s="21"/>
      <c r="AT93" s="147">
        <f>IF(K93,AP93,0)</f>
        <v>31766</v>
      </c>
      <c r="AU93" s="21"/>
      <c r="AV93" s="147">
        <f>IF(Q93,AP93,0)</f>
        <v>31766</v>
      </c>
    </row>
    <row r="94" spans="1:48" ht="8.85" customHeight="1" x14ac:dyDescent="0.3">
      <c r="A94" s="29"/>
      <c r="B94" s="21"/>
      <c r="D94" s="21"/>
      <c r="E94" s="21"/>
      <c r="F94" s="21"/>
      <c r="G94" s="21"/>
      <c r="H94" s="21"/>
      <c r="I94" s="21"/>
      <c r="J94" s="21"/>
      <c r="K94" s="21"/>
      <c r="L94" s="21"/>
      <c r="M94" s="21"/>
      <c r="N94" s="21"/>
      <c r="O94" s="21"/>
      <c r="P94" s="21"/>
      <c r="Q94" s="21"/>
      <c r="R94" s="21"/>
      <c r="S94" s="135"/>
      <c r="T94" s="21"/>
      <c r="U94" s="135"/>
      <c r="V94" s="21"/>
      <c r="X94" s="21"/>
      <c r="Y94" s="21"/>
      <c r="Z94" s="21"/>
      <c r="AA94" s="21"/>
      <c r="AB94" s="21"/>
      <c r="AC94" s="21"/>
      <c r="AD94" s="21"/>
      <c r="AE94" s="21"/>
      <c r="AF94" s="21"/>
      <c r="AG94" s="21"/>
      <c r="AH94" s="21"/>
      <c r="AI94" s="21"/>
      <c r="AJ94" s="21"/>
      <c r="AK94" s="21"/>
      <c r="AL94" s="21"/>
      <c r="AM94" s="21"/>
      <c r="AN94" s="41"/>
      <c r="AO94" s="21"/>
      <c r="AP94" s="27"/>
      <c r="AQ94" s="21"/>
      <c r="AR94" s="21"/>
      <c r="AS94" s="21"/>
      <c r="AT94" s="21"/>
      <c r="AU94" s="21"/>
      <c r="AV94" s="21"/>
    </row>
    <row r="95" spans="1:48" ht="8.85" customHeight="1" x14ac:dyDescent="0.3">
      <c r="A95" s="10">
        <v>6</v>
      </c>
      <c r="B95" s="21"/>
      <c r="C95" s="10" t="s">
        <v>131</v>
      </c>
      <c r="D95" s="21"/>
      <c r="E95" s="138">
        <v>1453824</v>
      </c>
      <c r="F95" s="21"/>
      <c r="G95" s="135">
        <f>(E95/$AP95)</f>
        <v>91.90947022379568</v>
      </c>
      <c r="H95" s="21"/>
      <c r="I95" s="135">
        <f>IF(G$219&gt;0,G95/G$219*100,0)</f>
        <v>62.696451062898319</v>
      </c>
      <c r="J95" s="21"/>
      <c r="K95" s="138">
        <v>10000</v>
      </c>
      <c r="L95" s="21"/>
      <c r="M95" s="135">
        <f>(K95/$AP95)</f>
        <v>0.63219117461120244</v>
      </c>
      <c r="N95" s="21"/>
      <c r="O95" s="135">
        <f>IF(M$219&gt;0,M95/M$219*100,0)</f>
        <v>12.874520083775195</v>
      </c>
      <c r="P95" s="21"/>
      <c r="Q95" s="138">
        <v>55941</v>
      </c>
      <c r="R95" s="21"/>
      <c r="S95" s="135">
        <f>(Q95/$AP95)</f>
        <v>3.5365406498925274</v>
      </c>
      <c r="T95" s="21"/>
      <c r="U95" s="135">
        <f>IF(S$219&gt;0,S95/S$219*100,0)</f>
        <v>228.48813183389927</v>
      </c>
      <c r="V95" s="21"/>
      <c r="W95" s="138">
        <f t="shared" si="4"/>
        <v>1519765</v>
      </c>
      <c r="X95" s="21"/>
      <c r="Y95" s="21"/>
      <c r="Z95" s="138">
        <v>979850</v>
      </c>
      <c r="AA95" s="21"/>
      <c r="AB95" s="135">
        <f t="shared" si="5"/>
        <v>64.473783775781129</v>
      </c>
      <c r="AC95" s="21"/>
      <c r="AD95" s="138">
        <v>229381</v>
      </c>
      <c r="AE95" s="21"/>
      <c r="AF95" s="135">
        <f t="shared" si="6"/>
        <v>15.093188749576413</v>
      </c>
      <c r="AG95" s="21"/>
      <c r="AH95" s="138">
        <v>0</v>
      </c>
      <c r="AI95" s="21"/>
      <c r="AJ95" s="135">
        <f t="shared" si="7"/>
        <v>0</v>
      </c>
      <c r="AK95" s="21"/>
      <c r="AL95" s="138">
        <v>3620</v>
      </c>
      <c r="AM95" s="21"/>
      <c r="AN95" s="10">
        <v>6</v>
      </c>
      <c r="AO95" s="21"/>
      <c r="AP95" s="147">
        <v>15818</v>
      </c>
      <c r="AQ95" s="21"/>
      <c r="AR95" s="147">
        <f>IF(E95,AP95,0)</f>
        <v>15818</v>
      </c>
      <c r="AS95" s="21"/>
      <c r="AT95" s="147">
        <f>IF(K95,AP95,0)</f>
        <v>15818</v>
      </c>
      <c r="AU95" s="21"/>
      <c r="AV95" s="147">
        <f>IF(Q95,AP95,0)</f>
        <v>15818</v>
      </c>
    </row>
    <row r="96" spans="1:48" ht="8.85" customHeight="1" x14ac:dyDescent="0.3">
      <c r="A96" s="10">
        <v>7</v>
      </c>
      <c r="B96" s="21"/>
      <c r="C96" s="10" t="s">
        <v>132</v>
      </c>
      <c r="D96" s="21"/>
      <c r="E96" s="138">
        <v>54638899</v>
      </c>
      <c r="F96" s="21"/>
      <c r="G96" s="135">
        <f>(E96/$AP96)</f>
        <v>225.6388508044534</v>
      </c>
      <c r="H96" s="21"/>
      <c r="I96" s="135">
        <f>IF(G$219&gt;0,G96/G$219*100,0)</f>
        <v>153.92053868772476</v>
      </c>
      <c r="J96" s="21"/>
      <c r="K96" s="138">
        <v>0</v>
      </c>
      <c r="L96" s="21"/>
      <c r="M96" s="135">
        <f>(K96/$AP96)</f>
        <v>0</v>
      </c>
      <c r="N96" s="21"/>
      <c r="O96" s="135">
        <f>IF(M$219&gt;0,M96/M$219*100,0)</f>
        <v>0</v>
      </c>
      <c r="P96" s="21"/>
      <c r="Q96" s="138">
        <v>0</v>
      </c>
      <c r="R96" s="21"/>
      <c r="S96" s="135">
        <f>(Q96/$AP96)</f>
        <v>0</v>
      </c>
      <c r="T96" s="21"/>
      <c r="U96" s="135">
        <f>IF(S$219&gt;0,S96/S$219*100,0)</f>
        <v>0</v>
      </c>
      <c r="V96" s="21"/>
      <c r="W96" s="138">
        <f t="shared" si="4"/>
        <v>54638899</v>
      </c>
      <c r="X96" s="21"/>
      <c r="Y96" s="21"/>
      <c r="Z96" s="138">
        <v>0</v>
      </c>
      <c r="AA96" s="21"/>
      <c r="AB96" s="135">
        <f t="shared" si="5"/>
        <v>0</v>
      </c>
      <c r="AC96" s="21"/>
      <c r="AD96" s="138">
        <v>28000</v>
      </c>
      <c r="AE96" s="21"/>
      <c r="AF96" s="135">
        <f t="shared" si="6"/>
        <v>5.1245542118262676E-2</v>
      </c>
      <c r="AG96" s="21"/>
      <c r="AH96" s="138">
        <v>4968017</v>
      </c>
      <c r="AI96" s="21"/>
      <c r="AJ96" s="135">
        <f t="shared" si="7"/>
        <v>9.0924544434908903</v>
      </c>
      <c r="AK96" s="21"/>
      <c r="AL96" s="138">
        <v>26686496</v>
      </c>
      <c r="AM96" s="21"/>
      <c r="AN96" s="10">
        <v>7</v>
      </c>
      <c r="AO96" s="21"/>
      <c r="AP96" s="147">
        <v>242152</v>
      </c>
      <c r="AQ96" s="21"/>
      <c r="AR96" s="147">
        <f>IF(E96,AP96,0)</f>
        <v>242152</v>
      </c>
      <c r="AS96" s="21"/>
      <c r="AT96" s="147">
        <f>IF(K96,AP96,0)</f>
        <v>0</v>
      </c>
      <c r="AU96" s="21"/>
      <c r="AV96" s="147">
        <f>IF(Q96,AP96,0)</f>
        <v>0</v>
      </c>
    </row>
    <row r="97" spans="1:48" ht="8.85" customHeight="1" x14ac:dyDescent="0.3">
      <c r="A97" s="10">
        <v>8</v>
      </c>
      <c r="B97" s="21"/>
      <c r="C97" s="10" t="s">
        <v>133</v>
      </c>
      <c r="D97" s="21"/>
      <c r="E97" s="138">
        <v>1854474</v>
      </c>
      <c r="F97" s="21"/>
      <c r="G97" s="135">
        <f>(E97/$AP97)</f>
        <v>24.455354670253591</v>
      </c>
      <c r="H97" s="21"/>
      <c r="I97" s="135">
        <f>IF(G$219&gt;0,G97/G$219*100,0)</f>
        <v>16.682328203785129</v>
      </c>
      <c r="J97" s="21"/>
      <c r="K97" s="138">
        <v>101895</v>
      </c>
      <c r="L97" s="21"/>
      <c r="M97" s="135">
        <f>(K97/$AP97)</f>
        <v>1.3437116746449342</v>
      </c>
      <c r="N97" s="21"/>
      <c r="O97" s="135">
        <f>IF(M$219&gt;0,M97/M$219*100,0)</f>
        <v>27.364575205686297</v>
      </c>
      <c r="P97" s="21"/>
      <c r="Q97" s="138">
        <v>110079</v>
      </c>
      <c r="R97" s="21"/>
      <c r="S97" s="135">
        <f>(Q97/$AP97)</f>
        <v>1.4516358745104245</v>
      </c>
      <c r="T97" s="21"/>
      <c r="U97" s="135">
        <f>IF(S$219&gt;0,S97/S$219*100,0)</f>
        <v>93.787008804786439</v>
      </c>
      <c r="V97" s="21"/>
      <c r="W97" s="138">
        <f t="shared" si="4"/>
        <v>2066448</v>
      </c>
      <c r="X97" s="21"/>
      <c r="Y97" s="21"/>
      <c r="Z97" s="138">
        <v>0</v>
      </c>
      <c r="AA97" s="21"/>
      <c r="AB97" s="135">
        <f t="shared" si="5"/>
        <v>0</v>
      </c>
      <c r="AC97" s="21"/>
      <c r="AD97" s="138">
        <v>20096</v>
      </c>
      <c r="AE97" s="21"/>
      <c r="AF97" s="135">
        <f t="shared" si="6"/>
        <v>0.97248999248952783</v>
      </c>
      <c r="AG97" s="21"/>
      <c r="AH97" s="138">
        <v>0</v>
      </c>
      <c r="AI97" s="21"/>
      <c r="AJ97" s="135">
        <f t="shared" si="7"/>
        <v>0</v>
      </c>
      <c r="AK97" s="21"/>
      <c r="AL97" s="138">
        <v>0</v>
      </c>
      <c r="AM97" s="21"/>
      <c r="AN97" s="10">
        <v>8</v>
      </c>
      <c r="AO97" s="21"/>
      <c r="AP97" s="147">
        <v>75831</v>
      </c>
      <c r="AQ97" s="21"/>
      <c r="AR97" s="147">
        <f>IF(E97,AP97,0)</f>
        <v>75831</v>
      </c>
      <c r="AS97" s="21"/>
      <c r="AT97" s="147">
        <f>IF(K97,AP97,0)</f>
        <v>75831</v>
      </c>
      <c r="AU97" s="21"/>
      <c r="AV97" s="147">
        <f>IF(Q97,AP97,0)</f>
        <v>75831</v>
      </c>
    </row>
    <row r="98" spans="1:48" ht="8.85" customHeight="1" x14ac:dyDescent="0.3">
      <c r="A98" s="10">
        <v>9</v>
      </c>
      <c r="B98" s="21"/>
      <c r="C98" s="10" t="s">
        <v>134</v>
      </c>
      <c r="D98" s="21"/>
      <c r="E98" s="138">
        <v>599754</v>
      </c>
      <c r="F98" s="21"/>
      <c r="G98" s="135">
        <f>(E98/$AP98)</f>
        <v>138.89624826308477</v>
      </c>
      <c r="H98" s="21"/>
      <c r="I98" s="135">
        <f>IF(G$219&gt;0,G98/G$219*100,0)</f>
        <v>94.748689235639404</v>
      </c>
      <c r="J98" s="21"/>
      <c r="K98" s="138">
        <v>135423</v>
      </c>
      <c r="L98" s="21"/>
      <c r="M98" s="135">
        <f>(K98/$AP98)</f>
        <v>31.362436313107921</v>
      </c>
      <c r="N98" s="21"/>
      <c r="O98" s="135">
        <f>IF(M$219&gt;0,M98/M$219*100,0)</f>
        <v>638.69337694812145</v>
      </c>
      <c r="P98" s="21"/>
      <c r="Q98" s="138">
        <v>44649</v>
      </c>
      <c r="R98" s="21"/>
      <c r="S98" s="135">
        <f>(Q98/$AP98)</f>
        <v>10.340203798054654</v>
      </c>
      <c r="T98" s="21"/>
      <c r="U98" s="135">
        <f>IF(S$219&gt;0,S98/S$219*100,0)</f>
        <v>668.05787985813083</v>
      </c>
      <c r="V98" s="21"/>
      <c r="W98" s="138">
        <f t="shared" si="4"/>
        <v>779826</v>
      </c>
      <c r="X98" s="21"/>
      <c r="Y98" s="21"/>
      <c r="Z98" s="138">
        <v>122521</v>
      </c>
      <c r="AA98" s="21"/>
      <c r="AB98" s="135">
        <f t="shared" si="5"/>
        <v>15.711325346936366</v>
      </c>
      <c r="AC98" s="21"/>
      <c r="AD98" s="138">
        <v>0</v>
      </c>
      <c r="AE98" s="21"/>
      <c r="AF98" s="135">
        <f t="shared" si="6"/>
        <v>0</v>
      </c>
      <c r="AG98" s="21"/>
      <c r="AH98" s="138">
        <v>0</v>
      </c>
      <c r="AI98" s="21"/>
      <c r="AJ98" s="135">
        <f t="shared" si="7"/>
        <v>0</v>
      </c>
      <c r="AK98" s="21"/>
      <c r="AL98" s="138">
        <v>780</v>
      </c>
      <c r="AM98" s="21"/>
      <c r="AN98" s="10">
        <v>9</v>
      </c>
      <c r="AO98" s="21"/>
      <c r="AP98" s="147">
        <v>4318</v>
      </c>
      <c r="AQ98" s="21"/>
      <c r="AR98" s="147">
        <f>IF(E98,AP98,0)</f>
        <v>4318</v>
      </c>
      <c r="AS98" s="21"/>
      <c r="AT98" s="147">
        <f>IF(K98,AP98,0)</f>
        <v>4318</v>
      </c>
      <c r="AU98" s="21"/>
      <c r="AV98" s="147">
        <f>IF(Q98,AP98,0)</f>
        <v>4318</v>
      </c>
    </row>
    <row r="99" spans="1:48" ht="8.85" customHeight="1" x14ac:dyDescent="0.3">
      <c r="A99" s="10">
        <v>10</v>
      </c>
      <c r="B99" s="21"/>
      <c r="C99" s="10" t="s">
        <v>135</v>
      </c>
      <c r="D99" s="21"/>
      <c r="E99" s="138">
        <v>0</v>
      </c>
      <c r="F99" s="21"/>
      <c r="G99" s="135">
        <v>0</v>
      </c>
      <c r="H99" s="21"/>
      <c r="I99" s="135">
        <f>IF(G$219&gt;0,G99/G$219*100,0)</f>
        <v>0</v>
      </c>
      <c r="J99" s="21"/>
      <c r="K99" s="138">
        <v>0</v>
      </c>
      <c r="L99" s="21"/>
      <c r="M99" s="135">
        <v>0</v>
      </c>
      <c r="N99" s="21"/>
      <c r="O99" s="135">
        <f>IF(M$219&gt;0,M99/M$219*100,0)</f>
        <v>0</v>
      </c>
      <c r="P99" s="21"/>
      <c r="Q99" s="138">
        <v>0</v>
      </c>
      <c r="R99" s="21"/>
      <c r="S99" s="135">
        <v>0</v>
      </c>
      <c r="T99" s="21"/>
      <c r="U99" s="135">
        <f>IF(S$219&gt;0,S99/S$219*100,0)</f>
        <v>0</v>
      </c>
      <c r="V99" s="21"/>
      <c r="W99" s="138">
        <f t="shared" si="4"/>
        <v>0</v>
      </c>
      <c r="X99" s="21"/>
      <c r="Y99" s="21"/>
      <c r="Z99" s="138">
        <v>0</v>
      </c>
      <c r="AA99" s="21"/>
      <c r="AB99" s="135">
        <f t="shared" si="5"/>
        <v>0</v>
      </c>
      <c r="AC99" s="21"/>
      <c r="AD99" s="138">
        <v>0</v>
      </c>
      <c r="AE99" s="21"/>
      <c r="AF99" s="135">
        <f t="shared" si="6"/>
        <v>0</v>
      </c>
      <c r="AG99" s="21"/>
      <c r="AH99" s="138">
        <v>0</v>
      </c>
      <c r="AI99" s="21"/>
      <c r="AJ99" s="135">
        <f t="shared" si="7"/>
        <v>0</v>
      </c>
      <c r="AK99" s="21"/>
      <c r="AL99" s="138">
        <v>0</v>
      </c>
      <c r="AM99" s="21"/>
      <c r="AN99" s="10">
        <v>10</v>
      </c>
      <c r="AO99" s="21"/>
      <c r="AP99" s="147">
        <v>0</v>
      </c>
      <c r="AQ99" s="21"/>
      <c r="AR99" s="147">
        <f>IF(E99,AP99,0)</f>
        <v>0</v>
      </c>
      <c r="AS99" s="21"/>
      <c r="AT99" s="147">
        <f>IF(K99,AP99,0)</f>
        <v>0</v>
      </c>
      <c r="AU99" s="21"/>
      <c r="AV99" s="147">
        <f>IF(Q99,AP99,0)</f>
        <v>0</v>
      </c>
    </row>
    <row r="100" spans="1:48"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X100" s="21"/>
      <c r="Y100" s="21"/>
      <c r="Z100" s="21"/>
      <c r="AA100" s="21"/>
      <c r="AB100" s="21"/>
      <c r="AC100" s="21"/>
      <c r="AD100" s="21"/>
      <c r="AE100" s="21"/>
      <c r="AF100" s="21"/>
      <c r="AG100" s="21"/>
      <c r="AH100" s="21"/>
      <c r="AI100" s="21"/>
      <c r="AJ100" s="21"/>
      <c r="AK100" s="21"/>
      <c r="AL100" s="21"/>
      <c r="AM100" s="21"/>
      <c r="AN100" s="41"/>
      <c r="AO100" s="21"/>
      <c r="AP100" s="27"/>
      <c r="AQ100" s="21"/>
      <c r="AR100" s="21"/>
      <c r="AS100" s="21"/>
      <c r="AT100" s="21"/>
      <c r="AU100" s="21"/>
      <c r="AV100" s="21"/>
    </row>
    <row r="101" spans="1:48" ht="8.85" customHeight="1" x14ac:dyDescent="0.3">
      <c r="A101" s="10">
        <v>11</v>
      </c>
      <c r="B101" s="21"/>
      <c r="C101" s="10" t="s">
        <v>136</v>
      </c>
      <c r="D101" s="21"/>
      <c r="E101" s="138">
        <v>643351</v>
      </c>
      <c r="F101" s="21"/>
      <c r="G101" s="135">
        <f>(E101/$AP101)</f>
        <v>101.09223758642364</v>
      </c>
      <c r="H101" s="21"/>
      <c r="I101" s="135">
        <f>IF(G$219&gt;0,G101/G$219*100,0)</f>
        <v>68.960516378160321</v>
      </c>
      <c r="J101" s="21"/>
      <c r="K101" s="138">
        <v>166028</v>
      </c>
      <c r="L101" s="21"/>
      <c r="M101" s="135">
        <f>(K101/$AP101)</f>
        <v>26.08862350722816</v>
      </c>
      <c r="N101" s="21"/>
      <c r="O101" s="135">
        <f>IF(M$219&gt;0,M101/M$219*100,0)</f>
        <v>531.29262285007997</v>
      </c>
      <c r="P101" s="21"/>
      <c r="Q101" s="138">
        <v>73214</v>
      </c>
      <c r="R101" s="21"/>
      <c r="S101" s="135">
        <f>(Q101/$AP101)</f>
        <v>11.504399748585795</v>
      </c>
      <c r="T101" s="21"/>
      <c r="U101" s="135">
        <f>IF(S$219&gt;0,S101/S$219*100,0)</f>
        <v>743.27402584913898</v>
      </c>
      <c r="V101" s="21"/>
      <c r="W101" s="138">
        <f t="shared" si="4"/>
        <v>882593</v>
      </c>
      <c r="X101" s="21"/>
      <c r="Y101" s="21"/>
      <c r="Z101" s="138">
        <v>0</v>
      </c>
      <c r="AA101" s="21"/>
      <c r="AB101" s="135">
        <f t="shared" si="5"/>
        <v>0</v>
      </c>
      <c r="AC101" s="21"/>
      <c r="AD101" s="138">
        <v>4375</v>
      </c>
      <c r="AE101" s="21"/>
      <c r="AF101" s="135">
        <f t="shared" si="6"/>
        <v>0.49569847030284631</v>
      </c>
      <c r="AG101" s="21"/>
      <c r="AH101" s="138">
        <v>0</v>
      </c>
      <c r="AI101" s="21"/>
      <c r="AJ101" s="135">
        <f t="shared" si="7"/>
        <v>0</v>
      </c>
      <c r="AK101" s="21"/>
      <c r="AL101" s="138">
        <v>12945</v>
      </c>
      <c r="AM101" s="21"/>
      <c r="AN101" s="10">
        <v>11</v>
      </c>
      <c r="AO101" s="21"/>
      <c r="AP101" s="147">
        <v>6364</v>
      </c>
      <c r="AQ101" s="21"/>
      <c r="AR101" s="147">
        <f>IF(E101,AP101,0)</f>
        <v>6364</v>
      </c>
      <c r="AS101" s="21"/>
      <c r="AT101" s="147">
        <f>IF(K101,AP101,0)</f>
        <v>6364</v>
      </c>
      <c r="AU101" s="21"/>
      <c r="AV101" s="147">
        <f>IF(Q101,AP101,0)</f>
        <v>6364</v>
      </c>
    </row>
    <row r="102" spans="1:48" ht="8.85" customHeight="1" x14ac:dyDescent="0.3">
      <c r="A102" s="10">
        <v>12</v>
      </c>
      <c r="B102" s="21"/>
      <c r="C102" s="10" t="s">
        <v>137</v>
      </c>
      <c r="D102" s="21"/>
      <c r="E102" s="138">
        <v>3273009</v>
      </c>
      <c r="F102" s="21"/>
      <c r="G102" s="135">
        <f>(E102/$AP102)</f>
        <v>97.71926315160924</v>
      </c>
      <c r="H102" s="21"/>
      <c r="I102" s="135">
        <f>IF(G$219&gt;0,G102/G$219*100,0)</f>
        <v>66.659626969551837</v>
      </c>
      <c r="J102" s="21"/>
      <c r="K102" s="138">
        <v>20234</v>
      </c>
      <c r="L102" s="21"/>
      <c r="M102" s="135">
        <f>(K102/$AP102)</f>
        <v>0.60410819848331043</v>
      </c>
      <c r="N102" s="21"/>
      <c r="O102" s="135">
        <f>IF(M$219&gt;0,M102/M$219*100,0)</f>
        <v>12.302612637593143</v>
      </c>
      <c r="P102" s="21"/>
      <c r="Q102" s="138">
        <v>55419</v>
      </c>
      <c r="R102" s="21"/>
      <c r="S102" s="135">
        <f>(Q102/$AP102)</f>
        <v>1.6545948528094585</v>
      </c>
      <c r="T102" s="21"/>
      <c r="U102" s="135">
        <f>IF(S$219&gt;0,S102/S$219*100,0)</f>
        <v>106.89974307856677</v>
      </c>
      <c r="V102" s="21"/>
      <c r="W102" s="138">
        <f t="shared" si="4"/>
        <v>3348662</v>
      </c>
      <c r="X102" s="21"/>
      <c r="Y102" s="21"/>
      <c r="Z102" s="138">
        <v>1178636</v>
      </c>
      <c r="AA102" s="21"/>
      <c r="AB102" s="135">
        <f t="shared" si="5"/>
        <v>35.197222054659441</v>
      </c>
      <c r="AC102" s="21"/>
      <c r="AD102" s="138">
        <v>0</v>
      </c>
      <c r="AE102" s="21"/>
      <c r="AF102" s="135">
        <f t="shared" si="6"/>
        <v>0</v>
      </c>
      <c r="AG102" s="21"/>
      <c r="AH102" s="138">
        <v>0</v>
      </c>
      <c r="AI102" s="21"/>
      <c r="AJ102" s="135">
        <f t="shared" si="7"/>
        <v>0</v>
      </c>
      <c r="AK102" s="21"/>
      <c r="AL102" s="138">
        <v>4664</v>
      </c>
      <c r="AM102" s="21"/>
      <c r="AN102" s="10">
        <v>12</v>
      </c>
      <c r="AO102" s="21"/>
      <c r="AP102" s="147">
        <v>33494</v>
      </c>
      <c r="AQ102" s="21"/>
      <c r="AR102" s="147">
        <f>IF(E102,AP102,0)</f>
        <v>33494</v>
      </c>
      <c r="AS102" s="21"/>
      <c r="AT102" s="147">
        <f>IF(K102,AP102,0)</f>
        <v>33494</v>
      </c>
      <c r="AU102" s="21"/>
      <c r="AV102" s="147">
        <f>IF(Q102,AP102,0)</f>
        <v>33494</v>
      </c>
    </row>
    <row r="103" spans="1:48" ht="8.85" customHeight="1" x14ac:dyDescent="0.3">
      <c r="A103" s="10">
        <v>13</v>
      </c>
      <c r="B103" s="21"/>
      <c r="C103" s="10" t="s">
        <v>138</v>
      </c>
      <c r="D103" s="21"/>
      <c r="E103" s="138">
        <v>564550</v>
      </c>
      <c r="F103" s="21"/>
      <c r="G103" s="135">
        <f>(E103/$AP103)</f>
        <v>34.651976430149766</v>
      </c>
      <c r="H103" s="21"/>
      <c r="I103" s="135">
        <f>IF(G$219&gt;0,G103/G$219*100,0)</f>
        <v>23.637998774179731</v>
      </c>
      <c r="J103" s="21"/>
      <c r="K103" s="138">
        <v>11543</v>
      </c>
      <c r="L103" s="21"/>
      <c r="M103" s="135">
        <f>(K103/$AP103)</f>
        <v>0.70850724281856126</v>
      </c>
      <c r="N103" s="21"/>
      <c r="O103" s="135">
        <f>IF(M$219&gt;0,M103/M$219*100,0)</f>
        <v>14.428690392233957</v>
      </c>
      <c r="P103" s="21"/>
      <c r="Q103" s="138">
        <v>80319</v>
      </c>
      <c r="R103" s="21"/>
      <c r="S103" s="135">
        <f>(Q103/$AP103)</f>
        <v>4.9299656273017431</v>
      </c>
      <c r="T103" s="21"/>
      <c r="U103" s="135">
        <f>IF(S$219&gt;0,S103/S$219*100,0)</f>
        <v>318.51426229802968</v>
      </c>
      <c r="V103" s="21"/>
      <c r="W103" s="138">
        <f t="shared" si="4"/>
        <v>656412</v>
      </c>
      <c r="X103" s="21"/>
      <c r="Y103" s="21"/>
      <c r="Z103" s="138">
        <v>0</v>
      </c>
      <c r="AA103" s="21"/>
      <c r="AB103" s="135">
        <f t="shared" si="5"/>
        <v>0</v>
      </c>
      <c r="AC103" s="21"/>
      <c r="AD103" s="138">
        <v>0</v>
      </c>
      <c r="AE103" s="21"/>
      <c r="AF103" s="135">
        <f t="shared" si="6"/>
        <v>0</v>
      </c>
      <c r="AG103" s="21"/>
      <c r="AH103" s="138">
        <v>0</v>
      </c>
      <c r="AI103" s="21"/>
      <c r="AJ103" s="135">
        <f t="shared" si="7"/>
        <v>0</v>
      </c>
      <c r="AK103" s="21"/>
      <c r="AL103" s="138">
        <v>1170</v>
      </c>
      <c r="AM103" s="21"/>
      <c r="AN103" s="10">
        <v>13</v>
      </c>
      <c r="AO103" s="21"/>
      <c r="AP103" s="147">
        <v>16292</v>
      </c>
      <c r="AQ103" s="21"/>
      <c r="AR103" s="147">
        <f>IF(E103,AP103,0)</f>
        <v>16292</v>
      </c>
      <c r="AS103" s="21"/>
      <c r="AT103" s="147">
        <f>IF(K103,AP103,0)</f>
        <v>16292</v>
      </c>
      <c r="AU103" s="21"/>
      <c r="AV103" s="147">
        <f>IF(Q103,AP103,0)</f>
        <v>16292</v>
      </c>
    </row>
    <row r="104" spans="1:48" ht="8.85" customHeight="1" x14ac:dyDescent="0.3">
      <c r="A104" s="10">
        <v>14</v>
      </c>
      <c r="B104" s="21"/>
      <c r="C104" s="10" t="s">
        <v>139</v>
      </c>
      <c r="D104" s="21"/>
      <c r="E104" s="138">
        <v>2291233</v>
      </c>
      <c r="F104" s="21"/>
      <c r="G104" s="135">
        <f>(E104/$AP104)</f>
        <v>107.59488142756516</v>
      </c>
      <c r="H104" s="21"/>
      <c r="I104" s="135">
        <f>IF(G$219&gt;0,G104/G$219*100,0)</f>
        <v>73.396323595554477</v>
      </c>
      <c r="J104" s="21"/>
      <c r="K104" s="138">
        <v>36801</v>
      </c>
      <c r="L104" s="21"/>
      <c r="M104" s="135">
        <f>(K104/$AP104)</f>
        <v>1.7281521483916413</v>
      </c>
      <c r="N104" s="21"/>
      <c r="O104" s="135">
        <f>IF(M$219&gt;0,M104/M$219*100,0)</f>
        <v>35.193673109990272</v>
      </c>
      <c r="P104" s="21"/>
      <c r="Q104" s="138">
        <v>37666</v>
      </c>
      <c r="R104" s="21"/>
      <c r="S104" s="135">
        <f>(Q104/$AP104)</f>
        <v>1.7687720122094388</v>
      </c>
      <c r="T104" s="21"/>
      <c r="U104" s="135">
        <f>IF(S$219&gt;0,S104/S$219*100,0)</f>
        <v>114.27647883026685</v>
      </c>
      <c r="V104" s="21"/>
      <c r="W104" s="138">
        <f t="shared" si="4"/>
        <v>2365700</v>
      </c>
      <c r="X104" s="21"/>
      <c r="Y104" s="21"/>
      <c r="Z104" s="138">
        <v>0</v>
      </c>
      <c r="AA104" s="21"/>
      <c r="AB104" s="135">
        <f t="shared" si="5"/>
        <v>0</v>
      </c>
      <c r="AC104" s="21"/>
      <c r="AD104" s="138">
        <v>0</v>
      </c>
      <c r="AE104" s="21"/>
      <c r="AF104" s="135">
        <f t="shared" si="6"/>
        <v>0</v>
      </c>
      <c r="AG104" s="21"/>
      <c r="AH104" s="138">
        <v>0</v>
      </c>
      <c r="AI104" s="21"/>
      <c r="AJ104" s="135">
        <f t="shared" si="7"/>
        <v>0</v>
      </c>
      <c r="AK104" s="21"/>
      <c r="AL104" s="138">
        <v>0</v>
      </c>
      <c r="AM104" s="21"/>
      <c r="AN104" s="10">
        <v>14</v>
      </c>
      <c r="AO104" s="21"/>
      <c r="AP104" s="147">
        <v>21295</v>
      </c>
      <c r="AQ104" s="21"/>
      <c r="AR104" s="147">
        <f>IF(E104,AP104,0)</f>
        <v>21295</v>
      </c>
      <c r="AS104" s="21"/>
      <c r="AT104" s="147">
        <f>IF(K104,AP104,0)</f>
        <v>21295</v>
      </c>
      <c r="AU104" s="21"/>
      <c r="AV104" s="147">
        <f>IF(Q104,AP104,0)</f>
        <v>21295</v>
      </c>
    </row>
    <row r="105" spans="1:48" ht="8.85" customHeight="1" x14ac:dyDescent="0.3">
      <c r="A105" s="10">
        <v>15</v>
      </c>
      <c r="B105" s="21"/>
      <c r="C105" s="10" t="s">
        <v>140</v>
      </c>
      <c r="D105" s="21"/>
      <c r="E105" s="138">
        <v>149631</v>
      </c>
      <c r="F105" s="21"/>
      <c r="G105" s="135">
        <f>(E105/$AP105)</f>
        <v>8.7631625183016109</v>
      </c>
      <c r="H105" s="21"/>
      <c r="I105" s="135">
        <f>IF(G$219&gt;0,G105/G$219*100,0)</f>
        <v>5.9778300173758945</v>
      </c>
      <c r="J105" s="21"/>
      <c r="K105" s="138">
        <v>10000</v>
      </c>
      <c r="L105" s="21"/>
      <c r="M105" s="135">
        <f>(K105/$AP105)</f>
        <v>0.58565153733528552</v>
      </c>
      <c r="N105" s="21"/>
      <c r="O105" s="135">
        <f>IF(M$219&gt;0,M105/M$219*100,0)</f>
        <v>11.926744286099915</v>
      </c>
      <c r="P105" s="21"/>
      <c r="Q105" s="138">
        <v>89885</v>
      </c>
      <c r="R105" s="21"/>
      <c r="S105" s="135">
        <f>(Q105/$AP105)</f>
        <v>5.2641288433382138</v>
      </c>
      <c r="T105" s="21"/>
      <c r="U105" s="135">
        <f>IF(S$219&gt;0,S105/S$219*100,0)</f>
        <v>340.10381449562738</v>
      </c>
      <c r="V105" s="21"/>
      <c r="W105" s="138">
        <f t="shared" si="4"/>
        <v>249516</v>
      </c>
      <c r="X105" s="21"/>
      <c r="Y105" s="21"/>
      <c r="Z105" s="138">
        <v>0</v>
      </c>
      <c r="AA105" s="21"/>
      <c r="AB105" s="135">
        <f t="shared" si="5"/>
        <v>0</v>
      </c>
      <c r="AC105" s="21"/>
      <c r="AD105" s="138">
        <v>0</v>
      </c>
      <c r="AE105" s="21"/>
      <c r="AF105" s="135">
        <f t="shared" si="6"/>
        <v>0</v>
      </c>
      <c r="AG105" s="21"/>
      <c r="AH105" s="138">
        <v>0</v>
      </c>
      <c r="AI105" s="21"/>
      <c r="AJ105" s="135">
        <f t="shared" si="7"/>
        <v>0</v>
      </c>
      <c r="AK105" s="21"/>
      <c r="AL105" s="138">
        <v>0</v>
      </c>
      <c r="AM105" s="21"/>
      <c r="AN105" s="10">
        <v>15</v>
      </c>
      <c r="AO105" s="21"/>
      <c r="AP105" s="147">
        <v>17075</v>
      </c>
      <c r="AQ105" s="21"/>
      <c r="AR105" s="147">
        <f>IF(E105,AP105,0)</f>
        <v>17075</v>
      </c>
      <c r="AS105" s="21"/>
      <c r="AT105" s="147">
        <f>IF(K105,AP105,0)</f>
        <v>17075</v>
      </c>
      <c r="AU105" s="21"/>
      <c r="AV105" s="147">
        <f>IF(Q105,AP105,0)</f>
        <v>17075</v>
      </c>
    </row>
    <row r="106" spans="1:48"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X106" s="21"/>
      <c r="Y106" s="21"/>
      <c r="Z106" s="21"/>
      <c r="AA106" s="21"/>
      <c r="AB106" s="21"/>
      <c r="AC106" s="21"/>
      <c r="AD106" s="21"/>
      <c r="AE106" s="21"/>
      <c r="AF106" s="21"/>
      <c r="AG106" s="21"/>
      <c r="AH106" s="21"/>
      <c r="AI106" s="21"/>
      <c r="AJ106" s="21"/>
      <c r="AK106" s="21"/>
      <c r="AL106" s="21"/>
      <c r="AM106" s="21"/>
      <c r="AN106" s="41"/>
      <c r="AO106" s="21"/>
      <c r="AP106" s="27"/>
      <c r="AQ106" s="21"/>
      <c r="AR106" s="21"/>
      <c r="AS106" s="21"/>
      <c r="AT106" s="21"/>
      <c r="AU106" s="21"/>
      <c r="AV106" s="21"/>
    </row>
    <row r="107" spans="1:48" ht="8.85" customHeight="1" x14ac:dyDescent="0.3">
      <c r="A107" s="10">
        <v>16</v>
      </c>
      <c r="B107" s="21"/>
      <c r="C107" s="10" t="s">
        <v>141</v>
      </c>
      <c r="D107" s="21"/>
      <c r="E107" s="138">
        <v>2248798</v>
      </c>
      <c r="F107" s="21"/>
      <c r="G107" s="135">
        <f>(E107/$AP107)</f>
        <v>40.533489545782267</v>
      </c>
      <c r="H107" s="21"/>
      <c r="I107" s="135">
        <f>IF(G$219&gt;0,G107/G$219*100,0)</f>
        <v>27.650098923730777</v>
      </c>
      <c r="J107" s="21"/>
      <c r="K107" s="138">
        <v>148643</v>
      </c>
      <c r="L107" s="21"/>
      <c r="M107" s="135">
        <f>(K107/$AP107)</f>
        <v>2.6792177361211249</v>
      </c>
      <c r="N107" s="21"/>
      <c r="O107" s="135">
        <f>IF(M$219&gt;0,M107/M$219*100,0)</f>
        <v>54.562043789541548</v>
      </c>
      <c r="P107" s="21"/>
      <c r="Q107" s="138">
        <v>79559</v>
      </c>
      <c r="R107" s="21"/>
      <c r="S107" s="135">
        <f>(Q107/$AP107)</f>
        <v>1.4340122566690698</v>
      </c>
      <c r="T107" s="21"/>
      <c r="U107" s="135">
        <f>IF(S$219&gt;0,S107/S$219*100,0)</f>
        <v>92.648385524194964</v>
      </c>
      <c r="V107" s="21"/>
      <c r="W107" s="138">
        <f t="shared" si="4"/>
        <v>2477000</v>
      </c>
      <c r="X107" s="21"/>
      <c r="Y107" s="21"/>
      <c r="Z107" s="138">
        <v>792273</v>
      </c>
      <c r="AA107" s="21"/>
      <c r="AB107" s="135">
        <f t="shared" si="5"/>
        <v>31.985183689947515</v>
      </c>
      <c r="AC107" s="21"/>
      <c r="AD107" s="138">
        <v>0</v>
      </c>
      <c r="AE107" s="21"/>
      <c r="AF107" s="135">
        <f t="shared" si="6"/>
        <v>0</v>
      </c>
      <c r="AG107" s="21"/>
      <c r="AH107" s="138">
        <v>0</v>
      </c>
      <c r="AI107" s="21"/>
      <c r="AJ107" s="135">
        <f t="shared" si="7"/>
        <v>0</v>
      </c>
      <c r="AK107" s="21"/>
      <c r="AL107" s="138">
        <v>1004</v>
      </c>
      <c r="AM107" s="21"/>
      <c r="AN107" s="10">
        <v>16</v>
      </c>
      <c r="AO107" s="21"/>
      <c r="AP107" s="147">
        <v>55480</v>
      </c>
      <c r="AQ107" s="21"/>
      <c r="AR107" s="147">
        <f>IF(E107,AP107,0)</f>
        <v>55480</v>
      </c>
      <c r="AS107" s="21"/>
      <c r="AT107" s="147">
        <f>IF(K107,AP107,0)</f>
        <v>55480</v>
      </c>
      <c r="AU107" s="21"/>
      <c r="AV107" s="147">
        <f>IF(Q107,AP107,0)</f>
        <v>55480</v>
      </c>
    </row>
    <row r="108" spans="1:48" ht="8.85" customHeight="1" x14ac:dyDescent="0.3">
      <c r="A108" s="10">
        <v>17</v>
      </c>
      <c r="B108" s="21"/>
      <c r="C108" s="10" t="s">
        <v>142</v>
      </c>
      <c r="D108" s="21"/>
      <c r="E108" s="138">
        <v>1248870</v>
      </c>
      <c r="F108" s="21"/>
      <c r="G108" s="135">
        <f>(E108/$AP108)</f>
        <v>41.192360973679001</v>
      </c>
      <c r="H108" s="21"/>
      <c r="I108" s="135">
        <f>IF(G$219&gt;0,G108/G$219*100,0)</f>
        <v>28.099550978402444</v>
      </c>
      <c r="J108" s="21"/>
      <c r="K108" s="138">
        <v>61518</v>
      </c>
      <c r="L108" s="21"/>
      <c r="M108" s="135">
        <f>(K108/$AP108)</f>
        <v>2.0290916287354048</v>
      </c>
      <c r="N108" s="21"/>
      <c r="O108" s="135">
        <f>IF(M$219&gt;0,M108/M$219*100,0)</f>
        <v>41.322280308705814</v>
      </c>
      <c r="P108" s="21"/>
      <c r="Q108" s="138">
        <v>56345</v>
      </c>
      <c r="R108" s="21"/>
      <c r="S108" s="135">
        <f>(Q108/$AP108)</f>
        <v>1.8584669173428325</v>
      </c>
      <c r="T108" s="21"/>
      <c r="U108" s="135">
        <f>IF(S$219&gt;0,S108/S$219*100,0)</f>
        <v>120.07146985053711</v>
      </c>
      <c r="V108" s="21"/>
      <c r="W108" s="138">
        <f t="shared" si="4"/>
        <v>1366733</v>
      </c>
      <c r="X108" s="21"/>
      <c r="Y108" s="21"/>
      <c r="Z108" s="138">
        <v>15021</v>
      </c>
      <c r="AA108" s="21"/>
      <c r="AB108" s="135">
        <f t="shared" si="5"/>
        <v>1.0990442171221446</v>
      </c>
      <c r="AC108" s="21"/>
      <c r="AD108" s="138">
        <v>12116</v>
      </c>
      <c r="AE108" s="21"/>
      <c r="AF108" s="135">
        <f t="shared" si="6"/>
        <v>0.8864935579955997</v>
      </c>
      <c r="AG108" s="21"/>
      <c r="AH108" s="138">
        <v>0</v>
      </c>
      <c r="AI108" s="21"/>
      <c r="AJ108" s="135">
        <f t="shared" si="7"/>
        <v>0</v>
      </c>
      <c r="AK108" s="21"/>
      <c r="AL108" s="138">
        <v>125</v>
      </c>
      <c r="AM108" s="21"/>
      <c r="AN108" s="10">
        <v>17</v>
      </c>
      <c r="AO108" s="21"/>
      <c r="AP108" s="147">
        <v>30318</v>
      </c>
      <c r="AQ108" s="21"/>
      <c r="AR108" s="147">
        <f>IF(E108,AP108,0)</f>
        <v>30318</v>
      </c>
      <c r="AS108" s="21"/>
      <c r="AT108" s="147">
        <f>IF(K108,AP108,0)</f>
        <v>30318</v>
      </c>
      <c r="AU108" s="21"/>
      <c r="AV108" s="147">
        <f>IF(Q108,AP108,0)</f>
        <v>30318</v>
      </c>
    </row>
    <row r="109" spans="1:48" ht="8.85" customHeight="1" x14ac:dyDescent="0.3">
      <c r="A109" s="10">
        <v>18</v>
      </c>
      <c r="B109" s="21"/>
      <c r="C109" s="10" t="s">
        <v>143</v>
      </c>
      <c r="D109" s="21"/>
      <c r="E109" s="138">
        <v>2056852</v>
      </c>
      <c r="F109" s="21"/>
      <c r="G109" s="135">
        <f>(E109/$AP109)</f>
        <v>70.5924425987576</v>
      </c>
      <c r="H109" s="21"/>
      <c r="I109" s="135">
        <f>IF(G$219&gt;0,G109/G$219*100,0)</f>
        <v>48.154946514506022</v>
      </c>
      <c r="J109" s="21"/>
      <c r="K109" s="138">
        <v>6500</v>
      </c>
      <c r="L109" s="21"/>
      <c r="M109" s="135">
        <f>(K109/$AP109)</f>
        <v>0.2230840512063699</v>
      </c>
      <c r="N109" s="21"/>
      <c r="O109" s="135">
        <f>IF(M$219&gt;0,M109/M$219*100,0)</f>
        <v>4.5430879344253494</v>
      </c>
      <c r="P109" s="21"/>
      <c r="Q109" s="138">
        <v>51929</v>
      </c>
      <c r="R109" s="21"/>
      <c r="S109" s="135">
        <f>(Q109/$AP109)</f>
        <v>1.7822356453993204</v>
      </c>
      <c r="T109" s="21"/>
      <c r="U109" s="135">
        <f>IF(S$219&gt;0,S109/S$219*100,0)</f>
        <v>115.1463346299864</v>
      </c>
      <c r="V109" s="21"/>
      <c r="W109" s="138">
        <f t="shared" si="4"/>
        <v>2115281</v>
      </c>
      <c r="X109" s="21"/>
      <c r="Y109" s="21"/>
      <c r="Z109" s="138">
        <v>0</v>
      </c>
      <c r="AA109" s="21"/>
      <c r="AB109" s="135">
        <f t="shared" si="5"/>
        <v>0</v>
      </c>
      <c r="AC109" s="21"/>
      <c r="AD109" s="138">
        <v>0</v>
      </c>
      <c r="AE109" s="21"/>
      <c r="AF109" s="135">
        <f t="shared" si="6"/>
        <v>0</v>
      </c>
      <c r="AG109" s="21"/>
      <c r="AH109" s="138">
        <v>0</v>
      </c>
      <c r="AI109" s="21"/>
      <c r="AJ109" s="135">
        <f t="shared" si="7"/>
        <v>0</v>
      </c>
      <c r="AK109" s="21"/>
      <c r="AL109" s="138">
        <v>851</v>
      </c>
      <c r="AM109" s="21"/>
      <c r="AN109" s="10">
        <v>18</v>
      </c>
      <c r="AO109" s="21"/>
      <c r="AP109" s="147">
        <v>29137</v>
      </c>
      <c r="AQ109" s="21"/>
      <c r="AR109" s="147">
        <f>IF(E109,AP109,0)</f>
        <v>29137</v>
      </c>
      <c r="AS109" s="21"/>
      <c r="AT109" s="147">
        <f>IF(K109,AP109,0)</f>
        <v>29137</v>
      </c>
      <c r="AU109" s="21"/>
      <c r="AV109" s="147">
        <f>IF(Q109,AP109,0)</f>
        <v>29137</v>
      </c>
    </row>
    <row r="110" spans="1:48" ht="8.85" customHeight="1" x14ac:dyDescent="0.3">
      <c r="A110" s="10">
        <v>19</v>
      </c>
      <c r="B110" s="21"/>
      <c r="C110" s="10" t="s">
        <v>144</v>
      </c>
      <c r="D110" s="21"/>
      <c r="E110" s="138">
        <v>286421</v>
      </c>
      <c r="F110" s="21"/>
      <c r="G110" s="135">
        <f>(E110/$AP110)</f>
        <v>40.823973774230332</v>
      </c>
      <c r="H110" s="21"/>
      <c r="I110" s="135">
        <f>IF(G$219&gt;0,G110/G$219*100,0)</f>
        <v>27.848254023189966</v>
      </c>
      <c r="J110" s="21"/>
      <c r="K110" s="138">
        <v>26670</v>
      </c>
      <c r="L110" s="21"/>
      <c r="M110" s="135">
        <f>(K110/$AP110)</f>
        <v>3.8013112884834666</v>
      </c>
      <c r="N110" s="21"/>
      <c r="O110" s="135">
        <f>IF(M$219&gt;0,M110/M$219*100,0)</f>
        <v>77.413384580004447</v>
      </c>
      <c r="P110" s="21"/>
      <c r="Q110" s="138">
        <v>17349</v>
      </c>
      <c r="R110" s="21"/>
      <c r="S110" s="135">
        <f>(Q110/$AP110)</f>
        <v>2.4727765108323831</v>
      </c>
      <c r="T110" s="21"/>
      <c r="U110" s="135">
        <f>IF(S$219&gt;0,S110/S$219*100,0)</f>
        <v>159.7606648236912</v>
      </c>
      <c r="V110" s="21"/>
      <c r="W110" s="138">
        <f t="shared" si="4"/>
        <v>330440</v>
      </c>
      <c r="X110" s="21"/>
      <c r="Y110" s="21"/>
      <c r="Z110" s="138">
        <v>4883</v>
      </c>
      <c r="AA110" s="21"/>
      <c r="AB110" s="135">
        <f t="shared" si="5"/>
        <v>1.4777266674736715</v>
      </c>
      <c r="AC110" s="21"/>
      <c r="AD110" s="138">
        <v>0</v>
      </c>
      <c r="AE110" s="21"/>
      <c r="AF110" s="135">
        <f t="shared" si="6"/>
        <v>0</v>
      </c>
      <c r="AG110" s="21"/>
      <c r="AH110" s="138">
        <v>0</v>
      </c>
      <c r="AI110" s="21"/>
      <c r="AJ110" s="135">
        <f t="shared" si="7"/>
        <v>0</v>
      </c>
      <c r="AK110" s="21"/>
      <c r="AL110" s="138">
        <v>53323</v>
      </c>
      <c r="AM110" s="21"/>
      <c r="AN110" s="10">
        <v>19</v>
      </c>
      <c r="AO110" s="21"/>
      <c r="AP110" s="147">
        <v>7016</v>
      </c>
      <c r="AQ110" s="21"/>
      <c r="AR110" s="147">
        <f>IF(E110,AP110,0)</f>
        <v>7016</v>
      </c>
      <c r="AS110" s="21"/>
      <c r="AT110" s="147">
        <f>IF(K110,AP110,0)</f>
        <v>7016</v>
      </c>
      <c r="AU110" s="21"/>
      <c r="AV110" s="147">
        <f>IF(Q110,AP110,0)</f>
        <v>7016</v>
      </c>
    </row>
    <row r="111" spans="1:48" ht="8.85" customHeight="1" x14ac:dyDescent="0.3">
      <c r="A111" s="10">
        <v>20</v>
      </c>
      <c r="B111" s="21"/>
      <c r="C111" s="10" t="s">
        <v>145</v>
      </c>
      <c r="D111" s="21"/>
      <c r="E111" s="138">
        <v>53531</v>
      </c>
      <c r="F111" s="21"/>
      <c r="G111" s="135">
        <f>(E111/$AP111)</f>
        <v>4.4878437290409119</v>
      </c>
      <c r="H111" s="21"/>
      <c r="I111" s="135">
        <f>IF(G$219&gt;0,G111/G$219*100,0)</f>
        <v>3.0614024218681712</v>
      </c>
      <c r="J111" s="21"/>
      <c r="K111" s="138">
        <v>161838</v>
      </c>
      <c r="L111" s="21"/>
      <c r="M111" s="135">
        <f>(K111/$AP111)</f>
        <v>13.567907444668007</v>
      </c>
      <c r="N111" s="21"/>
      <c r="O111" s="135">
        <f>IF(M$219&gt;0,M111/M$219*100,0)</f>
        <v>276.30929362247048</v>
      </c>
      <c r="P111" s="21"/>
      <c r="Q111" s="138">
        <v>57898</v>
      </c>
      <c r="R111" s="21"/>
      <c r="S111" s="135">
        <f>(Q111/$AP111)</f>
        <v>4.8539570757880615</v>
      </c>
      <c r="T111" s="21"/>
      <c r="U111" s="135">
        <f>IF(S$219&gt;0,S111/S$219*100,0)</f>
        <v>313.60351655577739</v>
      </c>
      <c r="V111" s="21"/>
      <c r="W111" s="138">
        <f t="shared" si="4"/>
        <v>273267</v>
      </c>
      <c r="X111" s="21"/>
      <c r="Y111" s="21"/>
      <c r="Z111" s="138">
        <v>0</v>
      </c>
      <c r="AA111" s="21"/>
      <c r="AB111" s="135">
        <f t="shared" si="5"/>
        <v>0</v>
      </c>
      <c r="AC111" s="21"/>
      <c r="AD111" s="138">
        <v>0</v>
      </c>
      <c r="AE111" s="21"/>
      <c r="AF111" s="135">
        <f t="shared" si="6"/>
        <v>0</v>
      </c>
      <c r="AG111" s="21"/>
      <c r="AH111" s="138">
        <v>0</v>
      </c>
      <c r="AI111" s="21"/>
      <c r="AJ111" s="135">
        <f t="shared" si="7"/>
        <v>0</v>
      </c>
      <c r="AK111" s="21"/>
      <c r="AL111" s="138">
        <v>0</v>
      </c>
      <c r="AM111" s="21"/>
      <c r="AN111" s="10">
        <v>20</v>
      </c>
      <c r="AO111" s="21"/>
      <c r="AP111" s="147">
        <v>11928</v>
      </c>
      <c r="AQ111" s="21"/>
      <c r="AR111" s="147">
        <f>IF(E111,AP111,0)</f>
        <v>11928</v>
      </c>
      <c r="AS111" s="21"/>
      <c r="AT111" s="147">
        <f>IF(K111,AP111,0)</f>
        <v>11928</v>
      </c>
      <c r="AU111" s="21"/>
      <c r="AV111" s="147">
        <f>IF(Q111,AP111,0)</f>
        <v>11928</v>
      </c>
    </row>
    <row r="112" spans="1:48"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X112" s="21"/>
      <c r="Y112" s="21"/>
      <c r="Z112" s="21"/>
      <c r="AA112" s="21"/>
      <c r="AB112" s="21"/>
      <c r="AC112" s="21"/>
      <c r="AD112" s="21"/>
      <c r="AE112" s="21"/>
      <c r="AF112" s="21"/>
      <c r="AG112" s="21"/>
      <c r="AH112" s="21"/>
      <c r="AI112" s="21"/>
      <c r="AJ112" s="21"/>
      <c r="AK112" s="21"/>
      <c r="AL112" s="21"/>
      <c r="AM112" s="21"/>
      <c r="AN112" s="41"/>
      <c r="AO112" s="21"/>
      <c r="AP112" s="27"/>
      <c r="AQ112" s="21"/>
      <c r="AR112" s="21"/>
      <c r="AS112" s="21"/>
      <c r="AT112" s="21"/>
      <c r="AU112" s="21"/>
      <c r="AV112" s="21"/>
    </row>
    <row r="113" spans="1:48" ht="8.85" customHeight="1" x14ac:dyDescent="0.3">
      <c r="A113" s="10">
        <v>21</v>
      </c>
      <c r="B113" s="21"/>
      <c r="C113" s="10" t="s">
        <v>146</v>
      </c>
      <c r="D113" s="21"/>
      <c r="E113" s="138">
        <v>19381762</v>
      </c>
      <c r="F113" s="21"/>
      <c r="G113" s="135">
        <f>(E113/$AP113)</f>
        <v>55.256477363439387</v>
      </c>
      <c r="H113" s="21"/>
      <c r="I113" s="135">
        <f>IF(G$219&gt;0,G113/G$219*100,0)</f>
        <v>37.693450092677011</v>
      </c>
      <c r="J113" s="21"/>
      <c r="K113" s="138">
        <v>0</v>
      </c>
      <c r="L113" s="21"/>
      <c r="M113" s="135">
        <f>(K113/$AP113)</f>
        <v>0</v>
      </c>
      <c r="N113" s="21"/>
      <c r="O113" s="135">
        <f>IF(M$219&gt;0,M113/M$219*100,0)</f>
        <v>0</v>
      </c>
      <c r="P113" s="21"/>
      <c r="Q113" s="138">
        <v>444475</v>
      </c>
      <c r="R113" s="21"/>
      <c r="S113" s="135">
        <f>(Q113/$AP113)</f>
        <v>1.267176987113696</v>
      </c>
      <c r="T113" s="21"/>
      <c r="U113" s="135">
        <f>IF(S$219&gt;0,S113/S$219*100,0)</f>
        <v>81.869524812988132</v>
      </c>
      <c r="V113" s="21"/>
      <c r="W113" s="138">
        <f t="shared" si="4"/>
        <v>19826237</v>
      </c>
      <c r="X113" s="21"/>
      <c r="Y113" s="21"/>
      <c r="Z113" s="138">
        <v>57446</v>
      </c>
      <c r="AA113" s="21"/>
      <c r="AB113" s="135">
        <f t="shared" si="5"/>
        <v>0.28974736860050648</v>
      </c>
      <c r="AC113" s="21"/>
      <c r="AD113" s="138">
        <v>0</v>
      </c>
      <c r="AE113" s="21"/>
      <c r="AF113" s="135">
        <f t="shared" si="6"/>
        <v>0</v>
      </c>
      <c r="AG113" s="21"/>
      <c r="AH113" s="138">
        <v>536392</v>
      </c>
      <c r="AI113" s="21"/>
      <c r="AJ113" s="135">
        <f t="shared" si="7"/>
        <v>2.7054654899969166</v>
      </c>
      <c r="AK113" s="21"/>
      <c r="AL113" s="138">
        <v>382170</v>
      </c>
      <c r="AM113" s="21"/>
      <c r="AN113" s="10">
        <v>21</v>
      </c>
      <c r="AO113" s="21"/>
      <c r="AP113" s="147">
        <v>350760</v>
      </c>
      <c r="AQ113" s="21"/>
      <c r="AR113" s="147">
        <f>IF(E113,AP113,0)</f>
        <v>350760</v>
      </c>
      <c r="AS113" s="21"/>
      <c r="AT113" s="147">
        <f>IF(K113,AP113,0)</f>
        <v>0</v>
      </c>
      <c r="AU113" s="21"/>
      <c r="AV113" s="147">
        <f>IF(Q113,AP113,0)</f>
        <v>350760</v>
      </c>
    </row>
    <row r="114" spans="1:48" ht="8.85" customHeight="1" x14ac:dyDescent="0.3">
      <c r="A114" s="10">
        <v>22</v>
      </c>
      <c r="B114" s="21"/>
      <c r="C114" s="10" t="s">
        <v>147</v>
      </c>
      <c r="D114" s="21"/>
      <c r="E114" s="138">
        <v>643742</v>
      </c>
      <c r="F114" s="21"/>
      <c r="G114" s="135">
        <f>(E114/$AP114)</f>
        <v>44.828830083565457</v>
      </c>
      <c r="H114" s="21"/>
      <c r="I114" s="135">
        <f>IF(G$219&gt;0,G114/G$219*100,0)</f>
        <v>30.580184443426045</v>
      </c>
      <c r="J114" s="21"/>
      <c r="K114" s="138">
        <v>35606</v>
      </c>
      <c r="L114" s="21"/>
      <c r="M114" s="135">
        <f>(K114/$AP114)</f>
        <v>2.4795264623955431</v>
      </c>
      <c r="N114" s="21"/>
      <c r="O114" s="135">
        <f>IF(M$219&gt;0,M114/M$219*100,0)</f>
        <v>50.495347800443348</v>
      </c>
      <c r="P114" s="21"/>
      <c r="Q114" s="138">
        <v>42145</v>
      </c>
      <c r="R114" s="21"/>
      <c r="S114" s="135">
        <f>(Q114/$AP114)</f>
        <v>2.9348885793871866</v>
      </c>
      <c r="T114" s="21"/>
      <c r="U114" s="135">
        <f>IF(S$219&gt;0,S114/S$219*100,0)</f>
        <v>189.61671164876998</v>
      </c>
      <c r="V114" s="21"/>
      <c r="W114" s="138">
        <f t="shared" si="4"/>
        <v>721493</v>
      </c>
      <c r="X114" s="21"/>
      <c r="Y114" s="21"/>
      <c r="Z114" s="138">
        <v>61657</v>
      </c>
      <c r="AA114" s="21"/>
      <c r="AB114" s="135">
        <f t="shared" si="5"/>
        <v>8.5457516566342289</v>
      </c>
      <c r="AC114" s="21"/>
      <c r="AD114" s="138">
        <v>0</v>
      </c>
      <c r="AE114" s="21"/>
      <c r="AF114" s="135">
        <f t="shared" si="6"/>
        <v>0</v>
      </c>
      <c r="AG114" s="21"/>
      <c r="AH114" s="138">
        <v>0</v>
      </c>
      <c r="AI114" s="21"/>
      <c r="AJ114" s="135">
        <f t="shared" si="7"/>
        <v>0</v>
      </c>
      <c r="AK114" s="21"/>
      <c r="AL114" s="138">
        <v>15159</v>
      </c>
      <c r="AM114" s="21"/>
      <c r="AN114" s="10">
        <v>22</v>
      </c>
      <c r="AO114" s="21"/>
      <c r="AP114" s="147">
        <v>14360</v>
      </c>
      <c r="AQ114" s="21"/>
      <c r="AR114" s="147">
        <f>IF(E114,AP114,0)</f>
        <v>14360</v>
      </c>
      <c r="AS114" s="21"/>
      <c r="AT114" s="147">
        <f>IF(K114,AP114,0)</f>
        <v>14360</v>
      </c>
      <c r="AU114" s="21"/>
      <c r="AV114" s="147">
        <f>IF(Q114,AP114,0)</f>
        <v>14360</v>
      </c>
    </row>
    <row r="115" spans="1:48" ht="8.85" customHeight="1" x14ac:dyDescent="0.3">
      <c r="A115" s="10">
        <v>23</v>
      </c>
      <c r="B115" s="21"/>
      <c r="C115" s="10" t="s">
        <v>148</v>
      </c>
      <c r="D115" s="21"/>
      <c r="E115" s="138">
        <v>74789</v>
      </c>
      <c r="F115" s="21"/>
      <c r="G115" s="135">
        <f>(E115/$AP115)</f>
        <v>14.641542678151918</v>
      </c>
      <c r="H115" s="21"/>
      <c r="I115" s="135">
        <f>IF(G$219&gt;0,G115/G$219*100,0)</f>
        <v>9.9877930073023382</v>
      </c>
      <c r="J115" s="21"/>
      <c r="K115" s="138">
        <v>3013</v>
      </c>
      <c r="L115" s="21"/>
      <c r="M115" s="135">
        <f>(K115/$AP115)</f>
        <v>0.58985904463586536</v>
      </c>
      <c r="N115" s="21"/>
      <c r="O115" s="135">
        <f>IF(M$219&gt;0,M115/M$219*100,0)</f>
        <v>12.012429818292388</v>
      </c>
      <c r="P115" s="21"/>
      <c r="Q115" s="138">
        <v>42711</v>
      </c>
      <c r="R115" s="21"/>
      <c r="S115" s="135">
        <f>(Q115/$AP115)</f>
        <v>8.3615896632732962</v>
      </c>
      <c r="T115" s="21"/>
      <c r="U115" s="135">
        <f>IF(S$219&gt;0,S115/S$219*100,0)</f>
        <v>540.22396190498125</v>
      </c>
      <c r="V115" s="21"/>
      <c r="W115" s="138">
        <f t="shared" si="4"/>
        <v>120513</v>
      </c>
      <c r="X115" s="21"/>
      <c r="Y115" s="21"/>
      <c r="Z115" s="138">
        <v>0</v>
      </c>
      <c r="AA115" s="21"/>
      <c r="AB115" s="135">
        <f t="shared" si="5"/>
        <v>0</v>
      </c>
      <c r="AC115" s="21"/>
      <c r="AD115" s="138">
        <v>0</v>
      </c>
      <c r="AE115" s="21"/>
      <c r="AF115" s="135">
        <f t="shared" si="6"/>
        <v>0</v>
      </c>
      <c r="AG115" s="21"/>
      <c r="AH115" s="138">
        <v>0</v>
      </c>
      <c r="AI115" s="21"/>
      <c r="AJ115" s="135">
        <f t="shared" si="7"/>
        <v>0</v>
      </c>
      <c r="AK115" s="21"/>
      <c r="AL115" s="138">
        <v>0</v>
      </c>
      <c r="AM115" s="21"/>
      <c r="AN115" s="10">
        <v>23</v>
      </c>
      <c r="AO115" s="21"/>
      <c r="AP115" s="147">
        <v>5108</v>
      </c>
      <c r="AQ115" s="21"/>
      <c r="AR115" s="147">
        <f>IF(E115,AP115,0)</f>
        <v>5108</v>
      </c>
      <c r="AS115" s="21"/>
      <c r="AT115" s="147">
        <f>IF(K115,AP115,0)</f>
        <v>5108</v>
      </c>
      <c r="AU115" s="21"/>
      <c r="AV115" s="147">
        <f>IF(Q115,AP115,0)</f>
        <v>5108</v>
      </c>
    </row>
    <row r="116" spans="1:48" ht="8.85" customHeight="1" x14ac:dyDescent="0.3">
      <c r="A116" s="10">
        <v>24</v>
      </c>
      <c r="B116" s="21"/>
      <c r="C116" s="10" t="s">
        <v>149</v>
      </c>
      <c r="D116" s="21"/>
      <c r="E116" s="138">
        <v>3402710</v>
      </c>
      <c r="F116" s="21"/>
      <c r="G116" s="135">
        <f>(E116/$AP116)</f>
        <v>65.439247663371674</v>
      </c>
      <c r="H116" s="21"/>
      <c r="I116" s="135">
        <f>IF(G$219&gt;0,G116/G$219*100,0)</f>
        <v>44.639671828477525</v>
      </c>
      <c r="J116" s="21"/>
      <c r="K116" s="138">
        <v>68215</v>
      </c>
      <c r="L116" s="21"/>
      <c r="M116" s="135">
        <f>(K116/$AP116)</f>
        <v>1.3118773798992269</v>
      </c>
      <c r="N116" s="21"/>
      <c r="O116" s="135">
        <f>IF(M$219&gt;0,M116/M$219*100,0)</f>
        <v>26.716272471456438</v>
      </c>
      <c r="P116" s="21"/>
      <c r="Q116" s="138">
        <v>196943</v>
      </c>
      <c r="R116" s="21"/>
      <c r="S116" s="135">
        <f>(Q116/$AP116)</f>
        <v>3.7875110581176199</v>
      </c>
      <c r="T116" s="21"/>
      <c r="U116" s="135">
        <f>IF(S$219&gt;0,S116/S$219*100,0)</f>
        <v>244.70277925289196</v>
      </c>
      <c r="V116" s="21"/>
      <c r="W116" s="138">
        <f t="shared" si="4"/>
        <v>3667868</v>
      </c>
      <c r="X116" s="21"/>
      <c r="Y116" s="21"/>
      <c r="Z116" s="138">
        <v>0</v>
      </c>
      <c r="AA116" s="21"/>
      <c r="AB116" s="135">
        <f t="shared" si="5"/>
        <v>0</v>
      </c>
      <c r="AC116" s="21"/>
      <c r="AD116" s="138">
        <v>0</v>
      </c>
      <c r="AE116" s="21"/>
      <c r="AF116" s="135">
        <f t="shared" si="6"/>
        <v>0</v>
      </c>
      <c r="AG116" s="21"/>
      <c r="AH116" s="138">
        <v>0</v>
      </c>
      <c r="AI116" s="21"/>
      <c r="AJ116" s="135">
        <f t="shared" si="7"/>
        <v>0</v>
      </c>
      <c r="AK116" s="21"/>
      <c r="AL116" s="138">
        <v>5086</v>
      </c>
      <c r="AM116" s="21"/>
      <c r="AN116" s="10">
        <v>24</v>
      </c>
      <c r="AO116" s="21"/>
      <c r="AP116" s="147">
        <v>51998</v>
      </c>
      <c r="AQ116" s="21"/>
      <c r="AR116" s="147">
        <f>IF(E116,AP116,0)</f>
        <v>51998</v>
      </c>
      <c r="AS116" s="21"/>
      <c r="AT116" s="147">
        <f>IF(K116,AP116,0)</f>
        <v>51998</v>
      </c>
      <c r="AU116" s="21"/>
      <c r="AV116" s="147">
        <f>IF(Q116,AP116,0)</f>
        <v>51998</v>
      </c>
    </row>
    <row r="117" spans="1:48" ht="8.85" customHeight="1" x14ac:dyDescent="0.3">
      <c r="A117" s="10">
        <v>25</v>
      </c>
      <c r="B117" s="21"/>
      <c r="C117" s="10" t="s">
        <v>150</v>
      </c>
      <c r="D117" s="21"/>
      <c r="E117" s="138">
        <v>262880</v>
      </c>
      <c r="F117" s="21"/>
      <c r="G117" s="135">
        <f>(E117/$AP117)</f>
        <v>26.674784373414511</v>
      </c>
      <c r="H117" s="21"/>
      <c r="I117" s="135">
        <f>IF(G$219&gt;0,G117/G$219*100,0)</f>
        <v>18.196321978669765</v>
      </c>
      <c r="J117" s="21"/>
      <c r="K117" s="138">
        <v>34197</v>
      </c>
      <c r="L117" s="21"/>
      <c r="M117" s="135">
        <f>(K117/$AP117)</f>
        <v>3.470015220700152</v>
      </c>
      <c r="N117" s="21"/>
      <c r="O117" s="135">
        <f>IF(M$219&gt;0,M117/M$219*100,0)</f>
        <v>70.6665680320272</v>
      </c>
      <c r="P117" s="21"/>
      <c r="Q117" s="138">
        <v>56033</v>
      </c>
      <c r="R117" s="21"/>
      <c r="S117" s="135">
        <f>(Q117/$AP117)</f>
        <v>5.6857432775240992</v>
      </c>
      <c r="T117" s="21"/>
      <c r="U117" s="135">
        <f>IF(S$219&gt;0,S117/S$219*100,0)</f>
        <v>367.3433980203543</v>
      </c>
      <c r="V117" s="21"/>
      <c r="W117" s="138">
        <f t="shared" si="4"/>
        <v>353110</v>
      </c>
      <c r="X117" s="21"/>
      <c r="Y117" s="21"/>
      <c r="Z117" s="138">
        <v>2000</v>
      </c>
      <c r="AA117" s="21"/>
      <c r="AB117" s="135">
        <f t="shared" si="5"/>
        <v>0.56639574070402987</v>
      </c>
      <c r="AC117" s="21"/>
      <c r="AD117" s="138">
        <v>0</v>
      </c>
      <c r="AE117" s="21"/>
      <c r="AF117" s="135">
        <f t="shared" si="6"/>
        <v>0</v>
      </c>
      <c r="AG117" s="21"/>
      <c r="AH117" s="138">
        <v>0</v>
      </c>
      <c r="AI117" s="21"/>
      <c r="AJ117" s="135">
        <f t="shared" si="7"/>
        <v>0</v>
      </c>
      <c r="AK117" s="21"/>
      <c r="AL117" s="138">
        <v>48302</v>
      </c>
      <c r="AM117" s="21"/>
      <c r="AN117" s="10">
        <v>25</v>
      </c>
      <c r="AO117" s="21"/>
      <c r="AP117" s="147">
        <v>9855</v>
      </c>
      <c r="AQ117" s="21"/>
      <c r="AR117" s="147">
        <f>IF(E117,AP117,0)</f>
        <v>9855</v>
      </c>
      <c r="AS117" s="21"/>
      <c r="AT117" s="147">
        <f>IF(K117,AP117,0)</f>
        <v>9855</v>
      </c>
      <c r="AU117" s="21"/>
      <c r="AV117" s="147">
        <f>IF(Q117,AP117,0)</f>
        <v>9855</v>
      </c>
    </row>
    <row r="118" spans="1:48"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X118" s="21"/>
      <c r="Y118" s="21"/>
      <c r="Z118" s="21"/>
      <c r="AA118" s="21"/>
      <c r="AB118" s="21"/>
      <c r="AC118" s="21"/>
      <c r="AD118" s="21"/>
      <c r="AE118" s="21"/>
      <c r="AF118" s="21"/>
      <c r="AG118" s="21"/>
      <c r="AH118" s="21"/>
      <c r="AI118" s="21"/>
      <c r="AJ118" s="21"/>
      <c r="AK118" s="21"/>
      <c r="AL118" s="21"/>
      <c r="AM118" s="21"/>
      <c r="AN118" s="41"/>
      <c r="AO118" s="21"/>
      <c r="AP118" s="27"/>
      <c r="AQ118" s="21"/>
      <c r="AR118" s="21"/>
      <c r="AS118" s="21"/>
      <c r="AT118" s="21"/>
      <c r="AU118" s="21"/>
      <c r="AV118" s="21"/>
    </row>
    <row r="119" spans="1:48" ht="8.85" customHeight="1" x14ac:dyDescent="0.3">
      <c r="A119" s="10">
        <v>26</v>
      </c>
      <c r="B119" s="21"/>
      <c r="C119" s="10" t="s">
        <v>151</v>
      </c>
      <c r="D119" s="21"/>
      <c r="E119" s="138">
        <v>940174</v>
      </c>
      <c r="F119" s="21"/>
      <c r="G119" s="135">
        <f>(E119/$AP119)</f>
        <v>65.751031540667185</v>
      </c>
      <c r="H119" s="21"/>
      <c r="I119" s="135">
        <f>IF(G$219&gt;0,G119/G$219*100,0)</f>
        <v>44.852356577475213</v>
      </c>
      <c r="J119" s="21"/>
      <c r="K119" s="138">
        <v>0</v>
      </c>
      <c r="L119" s="21"/>
      <c r="M119" s="135">
        <f>(K119/$AP119)</f>
        <v>0</v>
      </c>
      <c r="N119" s="21"/>
      <c r="O119" s="135">
        <f>IF(M$219&gt;0,M119/M$219*100,0)</f>
        <v>0</v>
      </c>
      <c r="P119" s="21"/>
      <c r="Q119" s="138">
        <v>49073</v>
      </c>
      <c r="R119" s="21"/>
      <c r="S119" s="135">
        <f>(Q119/$AP119)</f>
        <v>3.4319183159661515</v>
      </c>
      <c r="T119" s="21"/>
      <c r="U119" s="135">
        <f>IF(S$219&gt;0,S119/S$219*100,0)</f>
        <v>221.72871239172025</v>
      </c>
      <c r="V119" s="21"/>
      <c r="W119" s="138">
        <f t="shared" si="4"/>
        <v>989247</v>
      </c>
      <c r="X119" s="21"/>
      <c r="Y119" s="21"/>
      <c r="Z119" s="138">
        <v>42430</v>
      </c>
      <c r="AA119" s="21"/>
      <c r="AB119" s="135">
        <f t="shared" si="5"/>
        <v>4.2891209172228981</v>
      </c>
      <c r="AC119" s="21"/>
      <c r="AD119" s="138">
        <v>529081</v>
      </c>
      <c r="AE119" s="21"/>
      <c r="AF119" s="135">
        <f t="shared" si="6"/>
        <v>53.483204902314583</v>
      </c>
      <c r="AG119" s="21"/>
      <c r="AH119" s="138">
        <v>0</v>
      </c>
      <c r="AI119" s="21"/>
      <c r="AJ119" s="135">
        <f t="shared" si="7"/>
        <v>0</v>
      </c>
      <c r="AK119" s="21"/>
      <c r="AL119" s="138">
        <v>0</v>
      </c>
      <c r="AM119" s="21"/>
      <c r="AN119" s="10">
        <v>26</v>
      </c>
      <c r="AO119" s="21"/>
      <c r="AP119" s="147">
        <v>14299</v>
      </c>
      <c r="AQ119" s="21"/>
      <c r="AR119" s="147">
        <f>IF(E119,AP119,0)</f>
        <v>14299</v>
      </c>
      <c r="AS119" s="21"/>
      <c r="AT119" s="147">
        <f>IF(K119,AP119,0)</f>
        <v>0</v>
      </c>
      <c r="AU119" s="21"/>
      <c r="AV119" s="147">
        <f>IF(Q119,AP119,0)</f>
        <v>14299</v>
      </c>
    </row>
    <row r="120" spans="1:48" ht="8.85" customHeight="1" x14ac:dyDescent="0.3">
      <c r="A120" s="10">
        <v>27</v>
      </c>
      <c r="B120" s="21"/>
      <c r="C120" s="10" t="s">
        <v>152</v>
      </c>
      <c r="D120" s="21"/>
      <c r="E120" s="138">
        <v>1874597</v>
      </c>
      <c r="F120" s="21"/>
      <c r="G120" s="135">
        <f>(E120/$AP120)</f>
        <v>65.392158230718252</v>
      </c>
      <c r="H120" s="21"/>
      <c r="I120" s="135">
        <f>IF(G$219&gt;0,G120/G$219*100,0)</f>
        <v>44.607549564006341</v>
      </c>
      <c r="J120" s="21"/>
      <c r="K120" s="138">
        <v>12500</v>
      </c>
      <c r="L120" s="21"/>
      <c r="M120" s="135">
        <f>(K120/$AP120)</f>
        <v>0.43604144137858863</v>
      </c>
      <c r="N120" s="21"/>
      <c r="O120" s="135">
        <f>IF(M$219&gt;0,M120/M$219*100,0)</f>
        <v>8.8799472688612351</v>
      </c>
      <c r="P120" s="21"/>
      <c r="Q120" s="138">
        <v>119816</v>
      </c>
      <c r="R120" s="21"/>
      <c r="S120" s="135">
        <f>(Q120/$AP120)</f>
        <v>4.1795793072173577</v>
      </c>
      <c r="T120" s="21"/>
      <c r="U120" s="135">
        <f>IF(S$219&gt;0,S120/S$219*100,0)</f>
        <v>270.03344858675337</v>
      </c>
      <c r="V120" s="21"/>
      <c r="W120" s="138">
        <f t="shared" si="4"/>
        <v>2006913</v>
      </c>
      <c r="X120" s="21"/>
      <c r="Y120" s="21"/>
      <c r="Z120" s="138">
        <v>0</v>
      </c>
      <c r="AA120" s="21"/>
      <c r="AB120" s="135">
        <f t="shared" si="5"/>
        <v>0</v>
      </c>
      <c r="AC120" s="21"/>
      <c r="AD120" s="138">
        <v>0</v>
      </c>
      <c r="AE120" s="21"/>
      <c r="AF120" s="135">
        <f t="shared" si="6"/>
        <v>0</v>
      </c>
      <c r="AG120" s="21"/>
      <c r="AH120" s="138">
        <v>0</v>
      </c>
      <c r="AI120" s="21"/>
      <c r="AJ120" s="135">
        <f t="shared" si="7"/>
        <v>0</v>
      </c>
      <c r="AK120" s="21"/>
      <c r="AL120" s="138">
        <v>5203</v>
      </c>
      <c r="AM120" s="21"/>
      <c r="AN120" s="10">
        <v>27</v>
      </c>
      <c r="AO120" s="21"/>
      <c r="AP120" s="147">
        <v>28667</v>
      </c>
      <c r="AQ120" s="21"/>
      <c r="AR120" s="147">
        <f>IF(E120,AP120,0)</f>
        <v>28667</v>
      </c>
      <c r="AS120" s="21"/>
      <c r="AT120" s="147">
        <f>IF(K120,AP120,0)</f>
        <v>28667</v>
      </c>
      <c r="AU120" s="21"/>
      <c r="AV120" s="147">
        <f>IF(Q120,AP120,0)</f>
        <v>28667</v>
      </c>
    </row>
    <row r="121" spans="1:48" ht="8.85" customHeight="1" x14ac:dyDescent="0.3">
      <c r="A121" s="10">
        <v>28</v>
      </c>
      <c r="B121" s="21"/>
      <c r="C121" s="10" t="s">
        <v>153</v>
      </c>
      <c r="D121" s="21"/>
      <c r="E121" s="138">
        <v>78364</v>
      </c>
      <c r="F121" s="21"/>
      <c r="G121" s="135">
        <f>(E121/$AP121)</f>
        <v>7.2795169530887138</v>
      </c>
      <c r="H121" s="21"/>
      <c r="I121" s="135">
        <f>IF(G$219&gt;0,G121/G$219*100,0)</f>
        <v>4.9657546420358081</v>
      </c>
      <c r="J121" s="21"/>
      <c r="K121" s="138">
        <v>46825</v>
      </c>
      <c r="L121" s="21"/>
      <c r="M121" s="135">
        <f>(K121/$AP121)</f>
        <v>4.349744542498839</v>
      </c>
      <c r="N121" s="21"/>
      <c r="O121" s="135">
        <f>IF(M$219&gt;0,M121/M$219*100,0)</f>
        <v>88.582181657523748</v>
      </c>
      <c r="P121" s="21"/>
      <c r="Q121" s="138">
        <v>31251</v>
      </c>
      <c r="R121" s="21"/>
      <c r="S121" s="135">
        <f>(Q121/$AP121)</f>
        <v>2.9030190431955409</v>
      </c>
      <c r="T121" s="21"/>
      <c r="U121" s="135">
        <f>IF(S$219&gt;0,S121/S$219*100,0)</f>
        <v>187.55769084066384</v>
      </c>
      <c r="V121" s="21"/>
      <c r="W121" s="138">
        <f t="shared" si="4"/>
        <v>156440</v>
      </c>
      <c r="X121" s="21"/>
      <c r="Y121" s="21"/>
      <c r="Z121" s="138">
        <v>0</v>
      </c>
      <c r="AA121" s="21"/>
      <c r="AB121" s="135">
        <f t="shared" si="5"/>
        <v>0</v>
      </c>
      <c r="AC121" s="21"/>
      <c r="AD121" s="138">
        <v>0</v>
      </c>
      <c r="AE121" s="21"/>
      <c r="AF121" s="135">
        <f t="shared" si="6"/>
        <v>0</v>
      </c>
      <c r="AG121" s="21"/>
      <c r="AH121" s="138">
        <v>0</v>
      </c>
      <c r="AI121" s="21"/>
      <c r="AJ121" s="135">
        <f t="shared" si="7"/>
        <v>0</v>
      </c>
      <c r="AK121" s="21"/>
      <c r="AL121" s="138">
        <v>2409</v>
      </c>
      <c r="AM121" s="21"/>
      <c r="AN121" s="10">
        <v>28</v>
      </c>
      <c r="AO121" s="21"/>
      <c r="AP121" s="147">
        <v>10765</v>
      </c>
      <c r="AQ121" s="21"/>
      <c r="AR121" s="147">
        <f>IF(E121,AP121,0)</f>
        <v>10765</v>
      </c>
      <c r="AS121" s="21"/>
      <c r="AT121" s="147">
        <f>IF(K121,AP121,0)</f>
        <v>10765</v>
      </c>
      <c r="AU121" s="21"/>
      <c r="AV121" s="147">
        <f>IF(Q121,AP121,0)</f>
        <v>10765</v>
      </c>
    </row>
    <row r="122" spans="1:48" ht="8.85" customHeight="1" x14ac:dyDescent="0.3">
      <c r="A122" s="10">
        <v>29</v>
      </c>
      <c r="B122" s="21"/>
      <c r="C122" s="10" t="s">
        <v>94</v>
      </c>
      <c r="D122" s="21"/>
      <c r="E122" s="138">
        <v>432537666</v>
      </c>
      <c r="F122" s="21"/>
      <c r="G122" s="135">
        <f>(E122/$AP122)</f>
        <v>378.24842592398261</v>
      </c>
      <c r="H122" s="21"/>
      <c r="I122" s="135">
        <f>IF(G$219&gt;0,G122/G$219*100,0)</f>
        <v>258.02383440810479</v>
      </c>
      <c r="J122" s="21"/>
      <c r="K122" s="138">
        <v>12116481</v>
      </c>
      <c r="L122" s="21"/>
      <c r="M122" s="135">
        <f>(K122/$AP122)</f>
        <v>10.595701198396542</v>
      </c>
      <c r="N122" s="21"/>
      <c r="O122" s="135">
        <f>IF(M$219&gt;0,M122/M$219*100,0)</f>
        <v>215.78056347327555</v>
      </c>
      <c r="P122" s="21"/>
      <c r="Q122" s="138">
        <v>0</v>
      </c>
      <c r="R122" s="21"/>
      <c r="S122" s="135">
        <f>(Q122/$AP122)</f>
        <v>0</v>
      </c>
      <c r="T122" s="21"/>
      <c r="U122" s="135">
        <f>IF(S$219&gt;0,S122/S$219*100,0)</f>
        <v>0</v>
      </c>
      <c r="V122" s="21"/>
      <c r="W122" s="138">
        <f t="shared" si="4"/>
        <v>444654147</v>
      </c>
      <c r="X122" s="21"/>
      <c r="Y122" s="21"/>
      <c r="Z122" s="138">
        <v>70663767</v>
      </c>
      <c r="AA122" s="21"/>
      <c r="AB122" s="135">
        <f t="shared" si="5"/>
        <v>15.891849311820316</v>
      </c>
      <c r="AC122" s="21"/>
      <c r="AD122" s="138">
        <v>8019582</v>
      </c>
      <c r="AE122" s="21"/>
      <c r="AF122" s="135">
        <f t="shared" si="6"/>
        <v>1.8035549773023931</v>
      </c>
      <c r="AG122" s="21"/>
      <c r="AH122" s="138">
        <v>75105770</v>
      </c>
      <c r="AI122" s="21"/>
      <c r="AJ122" s="135">
        <f t="shared" si="7"/>
        <v>16.890828637655773</v>
      </c>
      <c r="AK122" s="21"/>
      <c r="AL122" s="138">
        <v>121824508</v>
      </c>
      <c r="AM122" s="21"/>
      <c r="AN122" s="10">
        <v>29</v>
      </c>
      <c r="AO122" s="21"/>
      <c r="AP122" s="147">
        <v>1143528</v>
      </c>
      <c r="AQ122" s="21"/>
      <c r="AR122" s="147">
        <f>IF(E122,AP122,0)</f>
        <v>1143528</v>
      </c>
      <c r="AS122" s="21"/>
      <c r="AT122" s="147">
        <f>IF(K122,AP122,0)</f>
        <v>1143528</v>
      </c>
      <c r="AU122" s="21"/>
      <c r="AV122" s="147">
        <f>IF(Q122,AP122,0)</f>
        <v>0</v>
      </c>
    </row>
    <row r="123" spans="1:48" ht="8.85" customHeight="1" x14ac:dyDescent="0.3">
      <c r="A123" s="10">
        <v>30</v>
      </c>
      <c r="B123" s="21"/>
      <c r="C123" s="10" t="s">
        <v>154</v>
      </c>
      <c r="D123" s="21"/>
      <c r="E123" s="138">
        <v>7533572</v>
      </c>
      <c r="F123" s="21"/>
      <c r="G123" s="135">
        <f>(E123/$AP123)</f>
        <v>106.73805610654577</v>
      </c>
      <c r="H123" s="21"/>
      <c r="I123" s="135">
        <f>IF(G$219&gt;0,G123/G$219*100,0)</f>
        <v>72.811836418357842</v>
      </c>
      <c r="J123" s="21"/>
      <c r="K123" s="138">
        <v>169751</v>
      </c>
      <c r="L123" s="21"/>
      <c r="M123" s="135">
        <f>(K123/$AP123)</f>
        <v>2.4050864267497873</v>
      </c>
      <c r="N123" s="21"/>
      <c r="O123" s="135">
        <f>IF(M$219&gt;0,M123/M$219*100,0)</f>
        <v>48.979382737268232</v>
      </c>
      <c r="P123" s="21"/>
      <c r="Q123" s="138">
        <v>198952</v>
      </c>
      <c r="R123" s="21"/>
      <c r="S123" s="135">
        <f>(Q123/$AP123)</f>
        <v>2.8188155284783223</v>
      </c>
      <c r="T123" s="21"/>
      <c r="U123" s="135">
        <f>IF(S$219&gt;0,S123/S$219*100,0)</f>
        <v>182.11748650647351</v>
      </c>
      <c r="V123" s="21"/>
      <c r="W123" s="138">
        <f t="shared" si="4"/>
        <v>7902275</v>
      </c>
      <c r="X123" s="21"/>
      <c r="Y123" s="21"/>
      <c r="Z123" s="138">
        <v>150860</v>
      </c>
      <c r="AA123" s="21"/>
      <c r="AB123" s="135">
        <f t="shared" si="5"/>
        <v>1.9090704891945673</v>
      </c>
      <c r="AC123" s="21"/>
      <c r="AD123" s="138">
        <v>0</v>
      </c>
      <c r="AE123" s="21"/>
      <c r="AF123" s="135">
        <f t="shared" si="6"/>
        <v>0</v>
      </c>
      <c r="AG123" s="21"/>
      <c r="AH123" s="138">
        <v>0</v>
      </c>
      <c r="AI123" s="21"/>
      <c r="AJ123" s="135">
        <f t="shared" si="7"/>
        <v>0</v>
      </c>
      <c r="AK123" s="21"/>
      <c r="AL123" s="138">
        <v>18416</v>
      </c>
      <c r="AM123" s="21"/>
      <c r="AN123" s="10">
        <v>30</v>
      </c>
      <c r="AO123" s="21"/>
      <c r="AP123" s="147">
        <v>70580</v>
      </c>
      <c r="AQ123" s="21"/>
      <c r="AR123" s="147">
        <f>IF(E123,AP123,0)</f>
        <v>70580</v>
      </c>
      <c r="AS123" s="21"/>
      <c r="AT123" s="147">
        <f>IF(K123,AP123,0)</f>
        <v>70580</v>
      </c>
      <c r="AU123" s="21"/>
      <c r="AV123" s="147">
        <f>IF(Q123,AP123,0)</f>
        <v>70580</v>
      </c>
    </row>
    <row r="124" spans="1:48"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X124" s="21"/>
      <c r="Y124" s="21"/>
      <c r="Z124" s="21"/>
      <c r="AA124" s="21"/>
      <c r="AB124" s="21"/>
      <c r="AC124" s="21"/>
      <c r="AD124" s="21"/>
      <c r="AE124" s="21"/>
      <c r="AF124" s="21"/>
      <c r="AG124" s="21"/>
      <c r="AH124" s="21"/>
      <c r="AI124" s="21"/>
      <c r="AJ124" s="21"/>
      <c r="AK124" s="21"/>
      <c r="AL124" s="21"/>
      <c r="AM124" s="21"/>
      <c r="AN124" s="41"/>
      <c r="AO124" s="21"/>
      <c r="AP124" s="27"/>
      <c r="AQ124" s="21"/>
      <c r="AR124" s="21"/>
      <c r="AS124" s="21"/>
      <c r="AT124" s="21"/>
      <c r="AU124" s="21"/>
      <c r="AV124" s="21"/>
    </row>
    <row r="125" spans="1:48" ht="8.85" customHeight="1" x14ac:dyDescent="0.3">
      <c r="A125" s="10">
        <v>31</v>
      </c>
      <c r="B125" s="21"/>
      <c r="C125" s="10" t="s">
        <v>155</v>
      </c>
      <c r="D125" s="21"/>
      <c r="E125" s="138">
        <v>615157</v>
      </c>
      <c r="F125" s="21"/>
      <c r="G125" s="135">
        <f>(E125/$AP125)</f>
        <v>39.531970953023581</v>
      </c>
      <c r="H125" s="21"/>
      <c r="I125" s="135">
        <f>IF(G$219&gt;0,G125/G$219*100,0)</f>
        <v>26.966908592129663</v>
      </c>
      <c r="J125" s="21"/>
      <c r="K125" s="138">
        <v>13000</v>
      </c>
      <c r="L125" s="21"/>
      <c r="M125" s="135">
        <f>(K125/$AP125)</f>
        <v>0.83542188805346695</v>
      </c>
      <c r="N125" s="21"/>
      <c r="O125" s="135">
        <f>IF(M$219&gt;0,M125/M$219*100,0)</f>
        <v>17.013296464925315</v>
      </c>
      <c r="P125" s="21"/>
      <c r="Q125" s="138">
        <v>80699</v>
      </c>
      <c r="R125" s="21"/>
      <c r="S125" s="135">
        <f>(Q125/$AP125)</f>
        <v>5.1859777649251333</v>
      </c>
      <c r="T125" s="21"/>
      <c r="U125" s="135">
        <f>IF(S$219&gt;0,S125/S$219*100,0)</f>
        <v>335.05464479134253</v>
      </c>
      <c r="V125" s="21"/>
      <c r="W125" s="138">
        <f t="shared" si="4"/>
        <v>708856</v>
      </c>
      <c r="X125" s="21"/>
      <c r="Y125" s="21"/>
      <c r="Z125" s="138">
        <v>24710</v>
      </c>
      <c r="AA125" s="21"/>
      <c r="AB125" s="135">
        <f t="shared" si="5"/>
        <v>3.4858984053178643</v>
      </c>
      <c r="AC125" s="21"/>
      <c r="AD125" s="138">
        <v>30000</v>
      </c>
      <c r="AE125" s="21"/>
      <c r="AF125" s="135">
        <f t="shared" si="6"/>
        <v>4.2321712731499765</v>
      </c>
      <c r="AG125" s="21"/>
      <c r="AH125" s="138">
        <v>60000</v>
      </c>
      <c r="AI125" s="21"/>
      <c r="AJ125" s="135">
        <f t="shared" si="7"/>
        <v>8.4643425462999531</v>
      </c>
      <c r="AK125" s="21"/>
      <c r="AL125" s="138">
        <v>0</v>
      </c>
      <c r="AM125" s="21"/>
      <c r="AN125" s="10">
        <v>31</v>
      </c>
      <c r="AO125" s="21"/>
      <c r="AP125" s="147">
        <v>15561</v>
      </c>
      <c r="AQ125" s="21"/>
      <c r="AR125" s="147">
        <f>IF(E125,AP125,0)</f>
        <v>15561</v>
      </c>
      <c r="AS125" s="21"/>
      <c r="AT125" s="147">
        <f>IF(K125,AP125,0)</f>
        <v>15561</v>
      </c>
      <c r="AU125" s="21"/>
      <c r="AV125" s="147">
        <f>IF(Q125,AP125,0)</f>
        <v>15561</v>
      </c>
    </row>
    <row r="126" spans="1:48" ht="8.85" customHeight="1" x14ac:dyDescent="0.3">
      <c r="A126" s="10">
        <v>32</v>
      </c>
      <c r="B126" s="21"/>
      <c r="C126" s="10" t="s">
        <v>156</v>
      </c>
      <c r="D126" s="21"/>
      <c r="E126" s="138">
        <v>535676</v>
      </c>
      <c r="F126" s="21"/>
      <c r="G126" s="135">
        <f>(E126/$AP126)</f>
        <v>19.811968340853614</v>
      </c>
      <c r="H126" s="21"/>
      <c r="I126" s="135">
        <f>IF(G$219&gt;0,G126/G$219*100,0)</f>
        <v>13.514821710074715</v>
      </c>
      <c r="J126" s="21"/>
      <c r="K126" s="138">
        <v>21000</v>
      </c>
      <c r="L126" s="21"/>
      <c r="M126" s="135">
        <f>(K126/$AP126)</f>
        <v>0.77668466602559361</v>
      </c>
      <c r="N126" s="21"/>
      <c r="O126" s="135">
        <f>IF(M$219&gt;0,M126/M$219*100,0)</f>
        <v>15.817117879977353</v>
      </c>
      <c r="P126" s="21"/>
      <c r="Q126" s="138">
        <v>82571</v>
      </c>
      <c r="R126" s="21"/>
      <c r="S126" s="135">
        <f>(Q126/$AP126)</f>
        <v>3.0538871218285375</v>
      </c>
      <c r="T126" s="21"/>
      <c r="U126" s="135">
        <f>IF(S$219&gt;0,S126/S$219*100,0)</f>
        <v>197.30494638013309</v>
      </c>
      <c r="V126" s="21"/>
      <c r="W126" s="138">
        <f t="shared" si="4"/>
        <v>639247</v>
      </c>
      <c r="X126" s="21"/>
      <c r="Y126" s="21"/>
      <c r="Z126" s="138">
        <v>0</v>
      </c>
      <c r="AA126" s="21"/>
      <c r="AB126" s="135">
        <f t="shared" si="5"/>
        <v>0</v>
      </c>
      <c r="AC126" s="21"/>
      <c r="AD126" s="138">
        <v>0</v>
      </c>
      <c r="AE126" s="21"/>
      <c r="AF126" s="135">
        <f t="shared" si="6"/>
        <v>0</v>
      </c>
      <c r="AG126" s="21"/>
      <c r="AH126" s="138">
        <v>0</v>
      </c>
      <c r="AI126" s="21"/>
      <c r="AJ126" s="135">
        <f t="shared" si="7"/>
        <v>0</v>
      </c>
      <c r="AK126" s="21"/>
      <c r="AL126" s="138">
        <v>6125</v>
      </c>
      <c r="AM126" s="21"/>
      <c r="AN126" s="10">
        <v>32</v>
      </c>
      <c r="AO126" s="21"/>
      <c r="AP126" s="147">
        <v>27038</v>
      </c>
      <c r="AQ126" s="21"/>
      <c r="AR126" s="147">
        <f>IF(E126,AP126,0)</f>
        <v>27038</v>
      </c>
      <c r="AS126" s="21"/>
      <c r="AT126" s="147">
        <f>IF(K126,AP126,0)</f>
        <v>27038</v>
      </c>
      <c r="AU126" s="21"/>
      <c r="AV126" s="147">
        <f>IF(Q126,AP126,0)</f>
        <v>27038</v>
      </c>
    </row>
    <row r="127" spans="1:48" ht="8.85" customHeight="1" x14ac:dyDescent="0.3">
      <c r="A127" s="10">
        <v>33</v>
      </c>
      <c r="B127" s="21"/>
      <c r="C127" s="10" t="s">
        <v>96</v>
      </c>
      <c r="D127" s="21"/>
      <c r="E127" s="138">
        <v>2217994</v>
      </c>
      <c r="F127" s="21"/>
      <c r="G127" s="135">
        <f>(E127/$AP127)</f>
        <v>39.761822810225517</v>
      </c>
      <c r="H127" s="21"/>
      <c r="I127" s="135">
        <f>IF(G$219&gt;0,G127/G$219*100,0)</f>
        <v>27.123703051739618</v>
      </c>
      <c r="J127" s="21"/>
      <c r="K127" s="138">
        <v>3568</v>
      </c>
      <c r="L127" s="21"/>
      <c r="M127" s="135">
        <f>(K127/$AP127)</f>
        <v>6.3963285647699972E-2</v>
      </c>
      <c r="N127" s="21"/>
      <c r="O127" s="135">
        <f>IF(M$219&gt;0,M127/M$219*100,0)</f>
        <v>1.3026069308892414</v>
      </c>
      <c r="P127" s="21"/>
      <c r="Q127" s="138">
        <v>89930</v>
      </c>
      <c r="R127" s="21"/>
      <c r="S127" s="135">
        <f>(Q127/$AP127)</f>
        <v>1.612168799971317</v>
      </c>
      <c r="T127" s="21"/>
      <c r="U127" s="135">
        <f>IF(S$219&gt;0,S127/S$219*100,0)</f>
        <v>104.15868889207869</v>
      </c>
      <c r="V127" s="21"/>
      <c r="W127" s="138">
        <f t="shared" si="4"/>
        <v>2311492</v>
      </c>
      <c r="X127" s="21"/>
      <c r="Y127" s="21"/>
      <c r="Z127" s="138">
        <v>542047</v>
      </c>
      <c r="AA127" s="21"/>
      <c r="AB127" s="135">
        <f t="shared" si="5"/>
        <v>23.450091975226389</v>
      </c>
      <c r="AC127" s="21"/>
      <c r="AD127" s="138">
        <v>0</v>
      </c>
      <c r="AE127" s="21"/>
      <c r="AF127" s="135">
        <f t="shared" si="6"/>
        <v>0</v>
      </c>
      <c r="AG127" s="21"/>
      <c r="AH127" s="138">
        <v>0</v>
      </c>
      <c r="AI127" s="21"/>
      <c r="AJ127" s="135">
        <f t="shared" si="7"/>
        <v>0</v>
      </c>
      <c r="AK127" s="21"/>
      <c r="AL127" s="138">
        <v>9705</v>
      </c>
      <c r="AM127" s="21"/>
      <c r="AN127" s="10">
        <v>33</v>
      </c>
      <c r="AO127" s="21"/>
      <c r="AP127" s="147">
        <v>55782</v>
      </c>
      <c r="AQ127" s="21"/>
      <c r="AR127" s="147">
        <f>IF(E127,AP127,0)</f>
        <v>55782</v>
      </c>
      <c r="AS127" s="21"/>
      <c r="AT127" s="147">
        <f>IF(K127,AP127,0)</f>
        <v>55782</v>
      </c>
      <c r="AU127" s="21"/>
      <c r="AV127" s="147">
        <f>IF(Q127,AP127,0)</f>
        <v>55782</v>
      </c>
    </row>
    <row r="128" spans="1:48" ht="8.85" customHeight="1" x14ac:dyDescent="0.3">
      <c r="A128" s="10">
        <v>34</v>
      </c>
      <c r="B128" s="21"/>
      <c r="C128" s="10" t="s">
        <v>157</v>
      </c>
      <c r="D128" s="21"/>
      <c r="E128" s="138">
        <v>598759</v>
      </c>
      <c r="F128" s="21"/>
      <c r="G128" s="135">
        <f>(E128/$AP128)</f>
        <v>6.7405043341213551</v>
      </c>
      <c r="H128" s="21"/>
      <c r="I128" s="135">
        <f>IF(G$219&gt;0,G128/G$219*100,0)</f>
        <v>4.5980648032729006</v>
      </c>
      <c r="J128" s="21"/>
      <c r="K128" s="138">
        <v>899191</v>
      </c>
      <c r="L128" s="21"/>
      <c r="M128" s="135">
        <f>(K128/$AP128)</f>
        <v>10.122604975796465</v>
      </c>
      <c r="N128" s="21"/>
      <c r="O128" s="135">
        <f>IF(M$219&gt;0,M128/M$219*100,0)</f>
        <v>206.14599870231243</v>
      </c>
      <c r="P128" s="21"/>
      <c r="Q128" s="138">
        <v>250033</v>
      </c>
      <c r="R128" s="21"/>
      <c r="S128" s="135">
        <f>(Q128/$AP128)</f>
        <v>2.8147360126083529</v>
      </c>
      <c r="T128" s="21"/>
      <c r="U128" s="135">
        <f>IF(S$219&gt;0,S128/S$219*100,0)</f>
        <v>181.85391793701726</v>
      </c>
      <c r="V128" s="21"/>
      <c r="W128" s="138">
        <f t="shared" si="4"/>
        <v>1747983</v>
      </c>
      <c r="X128" s="21"/>
      <c r="Y128" s="21"/>
      <c r="Z128" s="138">
        <v>0</v>
      </c>
      <c r="AA128" s="21"/>
      <c r="AB128" s="135">
        <f t="shared" si="5"/>
        <v>0</v>
      </c>
      <c r="AC128" s="21"/>
      <c r="AD128" s="138">
        <v>0</v>
      </c>
      <c r="AE128" s="21"/>
      <c r="AF128" s="135">
        <f t="shared" si="6"/>
        <v>0</v>
      </c>
      <c r="AG128" s="21"/>
      <c r="AH128" s="138">
        <v>0</v>
      </c>
      <c r="AI128" s="21"/>
      <c r="AJ128" s="135">
        <f t="shared" si="7"/>
        <v>0</v>
      </c>
      <c r="AK128" s="21"/>
      <c r="AL128" s="138">
        <v>101555</v>
      </c>
      <c r="AM128" s="21"/>
      <c r="AN128" s="10">
        <v>34</v>
      </c>
      <c r="AO128" s="21"/>
      <c r="AP128" s="147">
        <v>88830</v>
      </c>
      <c r="AQ128" s="21"/>
      <c r="AR128" s="147">
        <f>IF(E128,AP128,0)</f>
        <v>88830</v>
      </c>
      <c r="AS128" s="21"/>
      <c r="AT128" s="147">
        <f>IF(K128,AP128,0)</f>
        <v>88830</v>
      </c>
      <c r="AU128" s="21"/>
      <c r="AV128" s="147">
        <f>IF(Q128,AP128,0)</f>
        <v>88830</v>
      </c>
    </row>
    <row r="129" spans="1:48" ht="8.85" customHeight="1" x14ac:dyDescent="0.3">
      <c r="A129" s="10">
        <v>35</v>
      </c>
      <c r="B129" s="21"/>
      <c r="C129" s="10" t="s">
        <v>158</v>
      </c>
      <c r="D129" s="21"/>
      <c r="E129" s="138">
        <v>1694103</v>
      </c>
      <c r="F129" s="21"/>
      <c r="G129" s="135">
        <f>(E129/$AP129)</f>
        <v>101.09822760637346</v>
      </c>
      <c r="H129" s="21"/>
      <c r="I129" s="135">
        <f>IF(G$219&gt;0,G129/G$219*100,0)</f>
        <v>68.964602496726073</v>
      </c>
      <c r="J129" s="21"/>
      <c r="K129" s="138">
        <v>13000</v>
      </c>
      <c r="L129" s="21"/>
      <c r="M129" s="135">
        <f>(K129/$AP129)</f>
        <v>0.77579519006982156</v>
      </c>
      <c r="N129" s="21"/>
      <c r="O129" s="135">
        <f>IF(M$219&gt;0,M129/M$219*100,0)</f>
        <v>15.799003776970988</v>
      </c>
      <c r="P129" s="21"/>
      <c r="Q129" s="138">
        <v>76817</v>
      </c>
      <c r="R129" s="21"/>
      <c r="S129" s="135">
        <f>(Q129/$AP129)</f>
        <v>4.584173778122576</v>
      </c>
      <c r="T129" s="21"/>
      <c r="U129" s="135">
        <f>IF(S$219&gt;0,S129/S$219*100,0)</f>
        <v>296.17340962757089</v>
      </c>
      <c r="V129" s="21"/>
      <c r="W129" s="138">
        <f t="shared" si="4"/>
        <v>1783920</v>
      </c>
      <c r="X129" s="21"/>
      <c r="Y129" s="21"/>
      <c r="Z129" s="138">
        <v>261186</v>
      </c>
      <c r="AA129" s="21"/>
      <c r="AB129" s="135">
        <f t="shared" si="5"/>
        <v>14.641127404816359</v>
      </c>
      <c r="AC129" s="21"/>
      <c r="AD129" s="138">
        <v>0</v>
      </c>
      <c r="AE129" s="21"/>
      <c r="AF129" s="135">
        <f t="shared" si="6"/>
        <v>0</v>
      </c>
      <c r="AG129" s="21"/>
      <c r="AH129" s="138">
        <v>0</v>
      </c>
      <c r="AI129" s="21"/>
      <c r="AJ129" s="135">
        <f t="shared" si="7"/>
        <v>0</v>
      </c>
      <c r="AK129" s="21"/>
      <c r="AL129" s="138">
        <v>72334</v>
      </c>
      <c r="AM129" s="21"/>
      <c r="AN129" s="10">
        <v>35</v>
      </c>
      <c r="AO129" s="21"/>
      <c r="AP129" s="147">
        <v>16757</v>
      </c>
      <c r="AQ129" s="21"/>
      <c r="AR129" s="147">
        <f>IF(E129,AP129,0)</f>
        <v>16757</v>
      </c>
      <c r="AS129" s="21"/>
      <c r="AT129" s="147">
        <f>IF(K129,AP129,0)</f>
        <v>16757</v>
      </c>
      <c r="AU129" s="21"/>
      <c r="AV129" s="147">
        <f>IF(Q129,AP129,0)</f>
        <v>16757</v>
      </c>
    </row>
    <row r="130" spans="1:48" ht="8.85" customHeight="1" x14ac:dyDescent="0.3">
      <c r="A130" s="21"/>
      <c r="B130" s="21"/>
      <c r="D130" s="21"/>
      <c r="E130" s="21"/>
      <c r="F130" s="21"/>
      <c r="G130" s="21"/>
      <c r="H130" s="21"/>
      <c r="I130" s="21"/>
      <c r="J130" s="21"/>
      <c r="K130" s="21"/>
      <c r="L130" s="21"/>
      <c r="M130" s="21"/>
      <c r="N130" s="21"/>
      <c r="O130" s="21"/>
      <c r="P130" s="21"/>
      <c r="Q130" s="21"/>
      <c r="R130" s="21"/>
      <c r="S130" s="21"/>
      <c r="T130" s="21"/>
      <c r="U130" s="39"/>
      <c r="V130" s="21"/>
      <c r="X130" s="21"/>
      <c r="Y130" s="21"/>
      <c r="Z130" s="21"/>
      <c r="AA130" s="21"/>
      <c r="AB130" s="21"/>
      <c r="AC130" s="21"/>
      <c r="AD130" s="21"/>
      <c r="AE130" s="21"/>
      <c r="AF130" s="21"/>
      <c r="AG130" s="21"/>
      <c r="AH130" s="21"/>
      <c r="AI130" s="21"/>
      <c r="AJ130" s="21"/>
      <c r="AK130" s="21"/>
      <c r="AL130" s="21"/>
      <c r="AM130" s="21"/>
      <c r="AO130" s="21"/>
      <c r="AP130" s="27"/>
      <c r="AQ130" s="21"/>
      <c r="AR130" s="21"/>
      <c r="AS130" s="21"/>
      <c r="AT130" s="21"/>
      <c r="AU130" s="21"/>
      <c r="AV130" s="21"/>
    </row>
    <row r="131" spans="1:48" ht="8.85" customHeight="1" x14ac:dyDescent="0.3">
      <c r="A131" s="10">
        <v>36</v>
      </c>
      <c r="B131" s="21"/>
      <c r="C131" s="10" t="s">
        <v>159</v>
      </c>
      <c r="D131" s="21"/>
      <c r="E131" s="138">
        <v>4107538</v>
      </c>
      <c r="F131" s="21"/>
      <c r="G131" s="135">
        <f>(E131/$AP131)</f>
        <v>110.74516042059854</v>
      </c>
      <c r="H131" s="21"/>
      <c r="I131" s="135">
        <f>IF(G$219&gt;0,G131/G$219*100,0)</f>
        <v>75.545300324941138</v>
      </c>
      <c r="J131" s="21"/>
      <c r="K131" s="138">
        <v>23821</v>
      </c>
      <c r="L131" s="21"/>
      <c r="M131" s="135">
        <f>(K131/$AP131)</f>
        <v>0.64224858452413047</v>
      </c>
      <c r="N131" s="21"/>
      <c r="O131" s="135">
        <f>IF(M$219&gt;0,M131/M$219*100,0)</f>
        <v>13.07933839050715</v>
      </c>
      <c r="P131" s="21"/>
      <c r="Q131" s="138">
        <v>99537</v>
      </c>
      <c r="R131" s="21"/>
      <c r="S131" s="135">
        <f>(Q131/$AP131)</f>
        <v>2.6836613642491236</v>
      </c>
      <c r="T131" s="21"/>
      <c r="U131" s="135">
        <f>IF(S$219&gt;0,S131/S$219*100,0)</f>
        <v>173.38547249859266</v>
      </c>
      <c r="V131" s="21"/>
      <c r="W131" s="138">
        <f t="shared" si="4"/>
        <v>4230896</v>
      </c>
      <c r="X131" s="21"/>
      <c r="Y131" s="21"/>
      <c r="Z131" s="138">
        <v>0</v>
      </c>
      <c r="AA131" s="21"/>
      <c r="AB131" s="135">
        <f t="shared" si="5"/>
        <v>0</v>
      </c>
      <c r="AC131" s="21"/>
      <c r="AD131" s="138">
        <v>582515</v>
      </c>
      <c r="AE131" s="21"/>
      <c r="AF131" s="135">
        <f t="shared" si="6"/>
        <v>13.768123820580794</v>
      </c>
      <c r="AG131" s="21"/>
      <c r="AH131" s="138">
        <v>0</v>
      </c>
      <c r="AI131" s="21"/>
      <c r="AJ131" s="135">
        <f t="shared" si="7"/>
        <v>0</v>
      </c>
      <c r="AK131" s="21"/>
      <c r="AL131" s="138">
        <v>1492903</v>
      </c>
      <c r="AM131" s="21"/>
      <c r="AN131" s="10">
        <v>36</v>
      </c>
      <c r="AO131" s="21"/>
      <c r="AP131" s="147">
        <v>37090</v>
      </c>
      <c r="AQ131" s="21"/>
      <c r="AR131" s="147">
        <f>IF(E131,AP131,0)</f>
        <v>37090</v>
      </c>
      <c r="AS131" s="21"/>
      <c r="AT131" s="147">
        <f>IF(K131,AP131,0)</f>
        <v>37090</v>
      </c>
      <c r="AU131" s="21"/>
      <c r="AV131" s="147">
        <f>IF(Q131,AP131,0)</f>
        <v>37090</v>
      </c>
    </row>
    <row r="132" spans="1:48" ht="8.85" customHeight="1" x14ac:dyDescent="0.3">
      <c r="A132" s="10">
        <v>37</v>
      </c>
      <c r="B132" s="21"/>
      <c r="C132" s="10" t="s">
        <v>160</v>
      </c>
      <c r="D132" s="21"/>
      <c r="E132" s="138">
        <v>2275430</v>
      </c>
      <c r="F132" s="21"/>
      <c r="G132" s="135">
        <f>(E132/$AP132)</f>
        <v>96.942314246762095</v>
      </c>
      <c r="H132" s="21"/>
      <c r="I132" s="135">
        <f>IF(G$219&gt;0,G132/G$219*100,0)</f>
        <v>66.129627842448727</v>
      </c>
      <c r="J132" s="21"/>
      <c r="K132" s="138">
        <v>0</v>
      </c>
      <c r="L132" s="21"/>
      <c r="M132" s="135">
        <f>(K132/$AP132)</f>
        <v>0</v>
      </c>
      <c r="N132" s="21"/>
      <c r="O132" s="135">
        <f>IF(M$219&gt;0,M132/M$219*100,0)</f>
        <v>0</v>
      </c>
      <c r="P132" s="21"/>
      <c r="Q132" s="138">
        <v>37675</v>
      </c>
      <c r="R132" s="21"/>
      <c r="S132" s="135">
        <f>(Q132/$AP132)</f>
        <v>1.6051039536468985</v>
      </c>
      <c r="T132" s="21"/>
      <c r="U132" s="135">
        <f>IF(S$219&gt;0,S132/S$219*100,0)</f>
        <v>103.70224467210087</v>
      </c>
      <c r="V132" s="21"/>
      <c r="W132" s="138">
        <f t="shared" si="4"/>
        <v>2313105</v>
      </c>
      <c r="X132" s="21"/>
      <c r="Y132" s="21"/>
      <c r="Z132" s="138">
        <v>0</v>
      </c>
      <c r="AA132" s="21"/>
      <c r="AB132" s="135">
        <f t="shared" si="5"/>
        <v>0</v>
      </c>
      <c r="AC132" s="21"/>
      <c r="AD132" s="138">
        <v>0</v>
      </c>
      <c r="AE132" s="21"/>
      <c r="AF132" s="135">
        <f t="shared" si="6"/>
        <v>0</v>
      </c>
      <c r="AG132" s="21"/>
      <c r="AH132" s="138">
        <v>0</v>
      </c>
      <c r="AI132" s="21"/>
      <c r="AJ132" s="135">
        <f t="shared" si="7"/>
        <v>0</v>
      </c>
      <c r="AK132" s="21"/>
      <c r="AL132" s="138">
        <v>1114</v>
      </c>
      <c r="AM132" s="21"/>
      <c r="AN132" s="10">
        <v>37</v>
      </c>
      <c r="AO132" s="21"/>
      <c r="AP132" s="147">
        <v>23472</v>
      </c>
      <c r="AQ132" s="21"/>
      <c r="AR132" s="147">
        <f>IF(E132,AP132,0)</f>
        <v>23472</v>
      </c>
      <c r="AS132" s="21"/>
      <c r="AT132" s="147">
        <f>IF(K132,AP132,0)</f>
        <v>0</v>
      </c>
      <c r="AU132" s="21"/>
      <c r="AV132" s="147">
        <f>IF(Q132,AP132,0)</f>
        <v>23472</v>
      </c>
    </row>
    <row r="133" spans="1:48" ht="8.85" customHeight="1" x14ac:dyDescent="0.3">
      <c r="A133" s="10">
        <v>38</v>
      </c>
      <c r="B133" s="21"/>
      <c r="C133" s="10" t="s">
        <v>161</v>
      </c>
      <c r="D133" s="21"/>
      <c r="E133" s="138">
        <v>555138</v>
      </c>
      <c r="F133" s="21"/>
      <c r="G133" s="135">
        <f>(E133/$AP133)</f>
        <v>35.942894140498545</v>
      </c>
      <c r="H133" s="21"/>
      <c r="I133" s="135">
        <f>IF(G$219&gt;0,G133/G$219*100,0)</f>
        <v>24.518603992075509</v>
      </c>
      <c r="J133" s="21"/>
      <c r="K133" s="138">
        <v>32655</v>
      </c>
      <c r="L133" s="21"/>
      <c r="M133" s="135">
        <f>(K133/$AP133)</f>
        <v>2.1142764648753642</v>
      </c>
      <c r="N133" s="21"/>
      <c r="O133" s="135">
        <f>IF(M$219&gt;0,M133/M$219*100,0)</f>
        <v>43.057062329969376</v>
      </c>
      <c r="P133" s="21"/>
      <c r="Q133" s="138">
        <v>113361</v>
      </c>
      <c r="R133" s="21"/>
      <c r="S133" s="135">
        <f>(Q133/$AP133)</f>
        <v>7.3396568468760117</v>
      </c>
      <c r="T133" s="21"/>
      <c r="U133" s="135">
        <f>IF(S$219&gt;0,S133/S$219*100,0)</f>
        <v>474.19912486953922</v>
      </c>
      <c r="V133" s="21"/>
      <c r="W133" s="138">
        <f t="shared" si="4"/>
        <v>701154</v>
      </c>
      <c r="X133" s="21"/>
      <c r="Y133" s="21"/>
      <c r="Z133" s="138">
        <v>182540</v>
      </c>
      <c r="AA133" s="21"/>
      <c r="AB133" s="135">
        <f t="shared" si="5"/>
        <v>26.034223579983856</v>
      </c>
      <c r="AC133" s="21"/>
      <c r="AD133" s="138">
        <v>0</v>
      </c>
      <c r="AE133" s="21"/>
      <c r="AF133" s="135">
        <f t="shared" si="6"/>
        <v>0</v>
      </c>
      <c r="AG133" s="21"/>
      <c r="AH133" s="138">
        <v>0</v>
      </c>
      <c r="AI133" s="21"/>
      <c r="AJ133" s="135">
        <f t="shared" si="7"/>
        <v>0</v>
      </c>
      <c r="AK133" s="21"/>
      <c r="AL133" s="138">
        <v>0</v>
      </c>
      <c r="AM133" s="21"/>
      <c r="AN133" s="10">
        <v>38</v>
      </c>
      <c r="AO133" s="21"/>
      <c r="AP133" s="147">
        <v>15445</v>
      </c>
      <c r="AQ133" s="21"/>
      <c r="AR133" s="147">
        <f>IF(E133,AP133,0)</f>
        <v>15445</v>
      </c>
      <c r="AS133" s="21"/>
      <c r="AT133" s="147">
        <f>IF(K133,AP133,0)</f>
        <v>15445</v>
      </c>
      <c r="AU133" s="21"/>
      <c r="AV133" s="147">
        <f>IF(Q133,AP133,0)</f>
        <v>15445</v>
      </c>
    </row>
    <row r="134" spans="1:48" ht="8.85" customHeight="1" x14ac:dyDescent="0.3">
      <c r="A134" s="10">
        <v>39</v>
      </c>
      <c r="B134" s="21"/>
      <c r="C134" s="10" t="s">
        <v>162</v>
      </c>
      <c r="D134" s="21"/>
      <c r="E134" s="138">
        <v>1178357</v>
      </c>
      <c r="F134" s="21"/>
      <c r="G134" s="135">
        <f>(E134/$AP134)</f>
        <v>58.633477633477632</v>
      </c>
      <c r="H134" s="21"/>
      <c r="I134" s="135">
        <f>IF(G$219&gt;0,G134/G$219*100,0)</f>
        <v>39.997085742564927</v>
      </c>
      <c r="J134" s="21"/>
      <c r="K134" s="138">
        <v>100138</v>
      </c>
      <c r="L134" s="21"/>
      <c r="M134" s="135">
        <f>(K134/$AP134)</f>
        <v>4.9827337413544308</v>
      </c>
      <c r="N134" s="21"/>
      <c r="O134" s="135">
        <f>IF(M$219&gt;0,M134/M$219*100,0)</f>
        <v>101.47295343789698</v>
      </c>
      <c r="P134" s="21"/>
      <c r="Q134" s="138">
        <v>53937</v>
      </c>
      <c r="R134" s="21"/>
      <c r="S134" s="135">
        <f>(Q134/$AP134)</f>
        <v>2.6838334079713388</v>
      </c>
      <c r="T134" s="21"/>
      <c r="U134" s="135">
        <f>IF(S$219&gt;0,S134/S$219*100,0)</f>
        <v>173.39658786600231</v>
      </c>
      <c r="V134" s="21"/>
      <c r="W134" s="138">
        <f t="shared" si="4"/>
        <v>1332432</v>
      </c>
      <c r="X134" s="21"/>
      <c r="Y134" s="21"/>
      <c r="Z134" s="138">
        <v>0</v>
      </c>
      <c r="AA134" s="21"/>
      <c r="AB134" s="135">
        <f t="shared" si="5"/>
        <v>0</v>
      </c>
      <c r="AC134" s="21"/>
      <c r="AD134" s="138">
        <v>0</v>
      </c>
      <c r="AE134" s="21"/>
      <c r="AF134" s="135">
        <f t="shared" si="6"/>
        <v>0</v>
      </c>
      <c r="AG134" s="21"/>
      <c r="AH134" s="138">
        <v>0</v>
      </c>
      <c r="AI134" s="21"/>
      <c r="AJ134" s="135">
        <f t="shared" si="7"/>
        <v>0</v>
      </c>
      <c r="AK134" s="21"/>
      <c r="AL134" s="138">
        <v>0</v>
      </c>
      <c r="AM134" s="21"/>
      <c r="AN134" s="10">
        <v>39</v>
      </c>
      <c r="AO134" s="21"/>
      <c r="AP134" s="147">
        <v>20097</v>
      </c>
      <c r="AQ134" s="21"/>
      <c r="AR134" s="147">
        <f>IF(E134,AP134,0)</f>
        <v>20097</v>
      </c>
      <c r="AS134" s="21"/>
      <c r="AT134" s="147">
        <f>IF(K134,AP134,0)</f>
        <v>20097</v>
      </c>
      <c r="AU134" s="21"/>
      <c r="AV134" s="147">
        <f>IF(Q134,AP134,0)</f>
        <v>20097</v>
      </c>
    </row>
    <row r="135" spans="1:48" ht="8.85" customHeight="1" x14ac:dyDescent="0.3">
      <c r="A135" s="10">
        <v>40</v>
      </c>
      <c r="B135" s="21"/>
      <c r="C135" s="10" t="s">
        <v>163</v>
      </c>
      <c r="D135" s="21"/>
      <c r="E135" s="145">
        <v>2538168</v>
      </c>
      <c r="F135" s="21"/>
      <c r="G135" s="135">
        <f>(E135/$AP135)</f>
        <v>222.49018232819074</v>
      </c>
      <c r="H135" s="21"/>
      <c r="I135" s="135">
        <f>IF(G$219&gt;0,G135/G$219*100,0)</f>
        <v>151.77266057946662</v>
      </c>
      <c r="J135" s="21"/>
      <c r="K135" s="145">
        <v>16182</v>
      </c>
      <c r="L135" s="21"/>
      <c r="M135" s="135">
        <f>(K135/$AP135)</f>
        <v>1.4184782608695652</v>
      </c>
      <c r="N135" s="21"/>
      <c r="O135" s="135">
        <f>IF(M$219&gt;0,M135/M$219*100,0)</f>
        <v>28.887190443927025</v>
      </c>
      <c r="P135" s="21"/>
      <c r="Q135" s="145">
        <v>48288</v>
      </c>
      <c r="R135" s="21"/>
      <c r="S135" s="135">
        <f>(Q135/$AP135)</f>
        <v>4.2328190743338006</v>
      </c>
      <c r="T135" s="21"/>
      <c r="U135" s="135">
        <f>IF(S$219&gt;0,S135/S$219*100,0)</f>
        <v>273.47315312629473</v>
      </c>
      <c r="V135" s="21"/>
      <c r="W135" s="145">
        <f t="shared" si="4"/>
        <v>2602638</v>
      </c>
      <c r="X135" s="21"/>
      <c r="Y135" s="21"/>
      <c r="Z135" s="145">
        <v>42050</v>
      </c>
      <c r="AA135" s="21"/>
      <c r="AB135" s="143">
        <f t="shared" si="5"/>
        <v>1.6156684102821828</v>
      </c>
      <c r="AC135" s="21"/>
      <c r="AD135" s="145">
        <v>52934</v>
      </c>
      <c r="AE135" s="21"/>
      <c r="AF135" s="143">
        <f t="shared" si="6"/>
        <v>2.0338594917925579</v>
      </c>
      <c r="AG135" s="21"/>
      <c r="AH135" s="145">
        <v>0</v>
      </c>
      <c r="AI135" s="21"/>
      <c r="AJ135" s="143">
        <f t="shared" si="7"/>
        <v>0</v>
      </c>
      <c r="AK135" s="21"/>
      <c r="AL135" s="145">
        <v>1613</v>
      </c>
      <c r="AM135" s="21"/>
      <c r="AN135" s="10">
        <v>40</v>
      </c>
      <c r="AO135" s="21"/>
      <c r="AP135" s="152">
        <v>11408</v>
      </c>
      <c r="AQ135" s="21"/>
      <c r="AR135" s="152">
        <f>IF(E135,AP135,0)</f>
        <v>11408</v>
      </c>
      <c r="AS135" s="21"/>
      <c r="AT135" s="152">
        <f>IF(K135,AP135,0)</f>
        <v>11408</v>
      </c>
      <c r="AU135" s="21"/>
      <c r="AV135" s="152">
        <f>IF(Q135,AP135,0)</f>
        <v>11408</v>
      </c>
    </row>
    <row r="136" spans="1:48"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131"/>
      <c r="X136" s="21"/>
      <c r="Y136" s="21"/>
      <c r="Z136" s="21"/>
      <c r="AA136" s="21"/>
      <c r="AB136" s="21"/>
      <c r="AC136" s="21"/>
      <c r="AD136" s="21"/>
      <c r="AE136" s="21"/>
      <c r="AF136" s="21"/>
      <c r="AG136" s="21"/>
      <c r="AH136" s="21"/>
      <c r="AI136" s="21"/>
      <c r="AJ136" s="21"/>
      <c r="AK136" s="21"/>
      <c r="AL136" s="21"/>
      <c r="AM136" s="21"/>
      <c r="AN136" s="41"/>
      <c r="AO136" s="21"/>
      <c r="AP136" s="27"/>
      <c r="AQ136" s="21"/>
      <c r="AR136" s="21"/>
      <c r="AS136" s="21"/>
      <c r="AT136" s="21"/>
      <c r="AU136" s="21"/>
      <c r="AV136" s="21"/>
    </row>
    <row r="137" spans="1:48" ht="8.85" customHeight="1" x14ac:dyDescent="0.3">
      <c r="A137" s="10">
        <v>41</v>
      </c>
      <c r="B137" s="21"/>
      <c r="C137" s="10" t="s">
        <v>164</v>
      </c>
      <c r="D137" s="21"/>
      <c r="E137" s="138">
        <v>3863932</v>
      </c>
      <c r="F137" s="21"/>
      <c r="G137" s="135">
        <f>(E137/$AP137)</f>
        <v>112.55591482420111</v>
      </c>
      <c r="H137" s="21"/>
      <c r="I137" s="135">
        <f>IF(G$219&gt;0,G137/G$219*100,0)</f>
        <v>76.780514439177267</v>
      </c>
      <c r="J137" s="21"/>
      <c r="K137" s="138">
        <v>19255</v>
      </c>
      <c r="L137" s="21"/>
      <c r="M137" s="135">
        <f>(K137/$AP137)</f>
        <v>0.56089603542194644</v>
      </c>
      <c r="N137" s="21"/>
      <c r="O137" s="135">
        <f>IF(M$219&gt;0,M137/M$219*100,0)</f>
        <v>11.422600572351886</v>
      </c>
      <c r="P137" s="21"/>
      <c r="Q137" s="138">
        <v>88137</v>
      </c>
      <c r="R137" s="21"/>
      <c r="S137" s="135">
        <f>(Q137/$AP137)</f>
        <v>2.5674211308223369</v>
      </c>
      <c r="T137" s="21"/>
      <c r="U137" s="135">
        <f>IF(S$219&gt;0,S137/S$219*100,0)</f>
        <v>165.87544606062988</v>
      </c>
      <c r="V137" s="21"/>
      <c r="W137" s="138">
        <f t="shared" si="4"/>
        <v>3971324</v>
      </c>
      <c r="X137" s="21"/>
      <c r="Y137" s="21"/>
      <c r="Z137" s="138">
        <v>1493639</v>
      </c>
      <c r="AA137" s="21"/>
      <c r="AB137" s="135">
        <f t="shared" si="5"/>
        <v>37.610605430330033</v>
      </c>
      <c r="AC137" s="21"/>
      <c r="AD137" s="138">
        <v>461055</v>
      </c>
      <c r="AE137" s="21"/>
      <c r="AF137" s="135">
        <f t="shared" si="6"/>
        <v>11.60960425288896</v>
      </c>
      <c r="AG137" s="21"/>
      <c r="AH137" s="138">
        <v>50000</v>
      </c>
      <c r="AI137" s="21"/>
      <c r="AJ137" s="135">
        <f t="shared" si="7"/>
        <v>1.259025957086352</v>
      </c>
      <c r="AK137" s="21"/>
      <c r="AL137" s="138">
        <v>1925144</v>
      </c>
      <c r="AM137" s="21"/>
      <c r="AN137" s="10">
        <v>41</v>
      </c>
      <c r="AO137" s="21"/>
      <c r="AP137" s="147">
        <v>34329</v>
      </c>
      <c r="AQ137" s="21"/>
      <c r="AR137" s="147">
        <f>IF(E137,AP137,0)</f>
        <v>34329</v>
      </c>
      <c r="AS137" s="21"/>
      <c r="AT137" s="147">
        <f>IF(K137,AP137,0)</f>
        <v>34329</v>
      </c>
      <c r="AU137" s="21"/>
      <c r="AV137" s="147">
        <f>IF(Q137,AP137,0)</f>
        <v>34329</v>
      </c>
    </row>
    <row r="138" spans="1:48" ht="8.85" customHeight="1" x14ac:dyDescent="0.3">
      <c r="A138" s="10">
        <v>42</v>
      </c>
      <c r="B138" s="21"/>
      <c r="C138" s="10" t="s">
        <v>165</v>
      </c>
      <c r="D138" s="21"/>
      <c r="E138" s="138">
        <v>4477211</v>
      </c>
      <c r="F138" s="21"/>
      <c r="G138" s="135">
        <f>(E138/$AP138)</f>
        <v>41.483312949373655</v>
      </c>
      <c r="H138" s="21"/>
      <c r="I138" s="135">
        <f>IF(G$219&gt;0,G138/G$219*100,0)</f>
        <v>28.298025153711865</v>
      </c>
      <c r="J138" s="21"/>
      <c r="K138" s="138">
        <v>105994</v>
      </c>
      <c r="L138" s="21"/>
      <c r="M138" s="135">
        <f>(K138/$AP138)</f>
        <v>0.98208064635683046</v>
      </c>
      <c r="N138" s="21"/>
      <c r="O138" s="135">
        <f>IF(M$219&gt;0,M138/M$219*100,0)</f>
        <v>19.999989739154277</v>
      </c>
      <c r="P138" s="21"/>
      <c r="Q138" s="138">
        <v>69806</v>
      </c>
      <c r="R138" s="21"/>
      <c r="S138" s="135">
        <f>(Q138/$AP138)</f>
        <v>0.64678304054554892</v>
      </c>
      <c r="T138" s="21"/>
      <c r="U138" s="135">
        <f>IF(S$219&gt;0,S138/S$219*100,0)</f>
        <v>41.787233137159788</v>
      </c>
      <c r="V138" s="21"/>
      <c r="W138" s="138">
        <f t="shared" si="4"/>
        <v>4653011</v>
      </c>
      <c r="X138" s="21"/>
      <c r="Y138" s="21"/>
      <c r="Z138" s="138">
        <v>4500</v>
      </c>
      <c r="AA138" s="21"/>
      <c r="AB138" s="135">
        <f t="shared" si="5"/>
        <v>9.671157020690474E-2</v>
      </c>
      <c r="AC138" s="21"/>
      <c r="AD138" s="138">
        <v>0</v>
      </c>
      <c r="AE138" s="21"/>
      <c r="AF138" s="135">
        <f t="shared" si="6"/>
        <v>0</v>
      </c>
      <c r="AG138" s="21"/>
      <c r="AH138" s="138">
        <v>0</v>
      </c>
      <c r="AI138" s="21"/>
      <c r="AJ138" s="135">
        <f t="shared" si="7"/>
        <v>0</v>
      </c>
      <c r="AK138" s="21"/>
      <c r="AL138" s="138">
        <v>0</v>
      </c>
      <c r="AM138" s="21"/>
      <c r="AN138" s="10">
        <v>42</v>
      </c>
      <c r="AO138" s="21"/>
      <c r="AP138" s="147">
        <v>107928</v>
      </c>
      <c r="AQ138" s="21"/>
      <c r="AR138" s="147">
        <f>IF(E138,AP138,0)</f>
        <v>107928</v>
      </c>
      <c r="AS138" s="21"/>
      <c r="AT138" s="147">
        <f>IF(K138,AP138,0)</f>
        <v>107928</v>
      </c>
      <c r="AU138" s="21"/>
      <c r="AV138" s="147">
        <f>IF(Q138,AP138,0)</f>
        <v>107928</v>
      </c>
    </row>
    <row r="139" spans="1:48" ht="8.85" customHeight="1" x14ac:dyDescent="0.3">
      <c r="A139" s="10">
        <v>43</v>
      </c>
      <c r="B139" s="21"/>
      <c r="C139" s="10" t="s">
        <v>166</v>
      </c>
      <c r="D139" s="21"/>
      <c r="E139" s="138">
        <v>30208746</v>
      </c>
      <c r="F139" s="21"/>
      <c r="G139" s="135">
        <f>(E139/$AP139)</f>
        <v>91.820175745215025</v>
      </c>
      <c r="H139" s="21"/>
      <c r="I139" s="135">
        <f>IF(G$219&gt;0,G139/G$219*100,0)</f>
        <v>62.635538439934798</v>
      </c>
      <c r="J139" s="21"/>
      <c r="K139" s="138">
        <v>0</v>
      </c>
      <c r="L139" s="21"/>
      <c r="M139" s="135">
        <f>(K139/$AP139)</f>
        <v>0</v>
      </c>
      <c r="N139" s="21"/>
      <c r="O139" s="135">
        <f>IF(M$219&gt;0,M139/M$219*100,0)</f>
        <v>0</v>
      </c>
      <c r="P139" s="21"/>
      <c r="Q139" s="138">
        <v>361099</v>
      </c>
      <c r="R139" s="21"/>
      <c r="S139" s="135">
        <f>(Q139/$AP139)</f>
        <v>1.0975686856191051</v>
      </c>
      <c r="T139" s="21"/>
      <c r="U139" s="135">
        <f>IF(S$219&gt;0,S139/S$219*100,0)</f>
        <v>70.911504592522846</v>
      </c>
      <c r="V139" s="21"/>
      <c r="W139" s="138">
        <f t="shared" si="4"/>
        <v>30569845</v>
      </c>
      <c r="X139" s="21"/>
      <c r="Y139" s="21"/>
      <c r="Z139" s="138">
        <v>0</v>
      </c>
      <c r="AA139" s="21"/>
      <c r="AB139" s="135">
        <f t="shared" si="5"/>
        <v>0</v>
      </c>
      <c r="AC139" s="21"/>
      <c r="AD139" s="138">
        <v>246797</v>
      </c>
      <c r="AE139" s="21"/>
      <c r="AF139" s="135">
        <f t="shared" si="6"/>
        <v>0.80732172505290756</v>
      </c>
      <c r="AG139" s="21"/>
      <c r="AH139" s="138">
        <v>4017748</v>
      </c>
      <c r="AI139" s="21"/>
      <c r="AJ139" s="135">
        <f t="shared" si="7"/>
        <v>13.142847142339125</v>
      </c>
      <c r="AK139" s="21"/>
      <c r="AL139" s="138">
        <v>0</v>
      </c>
      <c r="AM139" s="21"/>
      <c r="AN139" s="10">
        <v>43</v>
      </c>
      <c r="AO139" s="21"/>
      <c r="AP139" s="147">
        <v>328999</v>
      </c>
      <c r="AQ139" s="21"/>
      <c r="AR139" s="147">
        <f>IF(E139,AP139,0)</f>
        <v>328999</v>
      </c>
      <c r="AS139" s="21"/>
      <c r="AT139" s="147">
        <f>IF(K139,AP139,0)</f>
        <v>0</v>
      </c>
      <c r="AU139" s="21"/>
      <c r="AV139" s="147">
        <f>IF(Q139,AP139,0)</f>
        <v>328999</v>
      </c>
    </row>
    <row r="140" spans="1:48" ht="8.85" customHeight="1" x14ac:dyDescent="0.3">
      <c r="A140" s="10">
        <v>44</v>
      </c>
      <c r="B140" s="21"/>
      <c r="C140" s="10" t="s">
        <v>167</v>
      </c>
      <c r="D140" s="21"/>
      <c r="E140" s="138">
        <v>4009824</v>
      </c>
      <c r="F140" s="21"/>
      <c r="G140" s="135">
        <f>(E140/$AP140)</f>
        <v>78.594719614261351</v>
      </c>
      <c r="H140" s="21"/>
      <c r="I140" s="135">
        <f>IF(G$219&gt;0,G140/G$219*100,0)</f>
        <v>53.613735125436243</v>
      </c>
      <c r="J140" s="21"/>
      <c r="K140" s="138">
        <v>0</v>
      </c>
      <c r="L140" s="21"/>
      <c r="M140" s="135">
        <f>(K140/$AP140)</f>
        <v>0</v>
      </c>
      <c r="N140" s="21"/>
      <c r="O140" s="135">
        <f>IF(M$219&gt;0,M140/M$219*100,0)</f>
        <v>0</v>
      </c>
      <c r="P140" s="21"/>
      <c r="Q140" s="138">
        <v>52009</v>
      </c>
      <c r="R140" s="21"/>
      <c r="S140" s="135">
        <f>(Q140/$AP140)</f>
        <v>1.0194045355651815</v>
      </c>
      <c r="T140" s="21"/>
      <c r="U140" s="135">
        <f>IF(S$219&gt;0,S140/S$219*100,0)</f>
        <v>65.861490358203696</v>
      </c>
      <c r="V140" s="21"/>
      <c r="W140" s="138">
        <f t="shared" si="4"/>
        <v>4061833</v>
      </c>
      <c r="X140" s="21"/>
      <c r="Y140" s="21"/>
      <c r="Z140" s="138">
        <v>1139625</v>
      </c>
      <c r="AA140" s="21"/>
      <c r="AB140" s="135">
        <f t="shared" si="5"/>
        <v>28.056914205975481</v>
      </c>
      <c r="AC140" s="21"/>
      <c r="AD140" s="138">
        <v>0</v>
      </c>
      <c r="AE140" s="21"/>
      <c r="AF140" s="135">
        <f t="shared" si="6"/>
        <v>0</v>
      </c>
      <c r="AG140" s="21"/>
      <c r="AH140" s="138">
        <v>0</v>
      </c>
      <c r="AI140" s="21"/>
      <c r="AJ140" s="135">
        <f t="shared" si="7"/>
        <v>0</v>
      </c>
      <c r="AK140" s="21"/>
      <c r="AL140" s="138">
        <v>0</v>
      </c>
      <c r="AM140" s="21"/>
      <c r="AN140" s="10">
        <v>44</v>
      </c>
      <c r="AO140" s="21"/>
      <c r="AP140" s="147">
        <v>51019</v>
      </c>
      <c r="AQ140" s="21"/>
      <c r="AR140" s="147">
        <f>IF(E140,AP140,0)</f>
        <v>51019</v>
      </c>
      <c r="AS140" s="21"/>
      <c r="AT140" s="147">
        <f>IF(K140,AP140,0)</f>
        <v>0</v>
      </c>
      <c r="AU140" s="21"/>
      <c r="AV140" s="147">
        <f>IF(Q140,AP140,0)</f>
        <v>51019</v>
      </c>
    </row>
    <row r="141" spans="1:48" ht="8.85" customHeight="1" x14ac:dyDescent="0.3">
      <c r="A141" s="10">
        <v>45</v>
      </c>
      <c r="B141" s="21"/>
      <c r="C141" s="10" t="s">
        <v>168</v>
      </c>
      <c r="D141" s="21"/>
      <c r="E141" s="138">
        <v>163389</v>
      </c>
      <c r="F141" s="21"/>
      <c r="G141" s="135">
        <f>(E141/$AP141)</f>
        <v>72.746660730187003</v>
      </c>
      <c r="H141" s="21"/>
      <c r="I141" s="135">
        <f>IF(G$219&gt;0,G141/G$219*100,0)</f>
        <v>49.624455927704702</v>
      </c>
      <c r="J141" s="21"/>
      <c r="K141" s="138">
        <v>0</v>
      </c>
      <c r="L141" s="21"/>
      <c r="M141" s="135">
        <f>(K141/$AP141)</f>
        <v>0</v>
      </c>
      <c r="N141" s="21"/>
      <c r="O141" s="135">
        <f>IF(M$219&gt;0,M141/M$219*100,0)</f>
        <v>0</v>
      </c>
      <c r="P141" s="21"/>
      <c r="Q141" s="138">
        <v>43667</v>
      </c>
      <c r="R141" s="21"/>
      <c r="S141" s="135">
        <f>(Q141/$AP141)</f>
        <v>19.442119323241318</v>
      </c>
      <c r="T141" s="21"/>
      <c r="U141" s="135">
        <f>IF(S$219&gt;0,S141/S$219*100,0)</f>
        <v>1256.1126713457008</v>
      </c>
      <c r="V141" s="21"/>
      <c r="W141" s="138">
        <f t="shared" si="4"/>
        <v>207056</v>
      </c>
      <c r="X141" s="21"/>
      <c r="Y141" s="21"/>
      <c r="Z141" s="138">
        <v>986</v>
      </c>
      <c r="AA141" s="21"/>
      <c r="AB141" s="135">
        <f t="shared" si="5"/>
        <v>0.47619967545011976</v>
      </c>
      <c r="AC141" s="21"/>
      <c r="AD141" s="138">
        <v>0</v>
      </c>
      <c r="AE141" s="21"/>
      <c r="AF141" s="135">
        <f t="shared" si="6"/>
        <v>0</v>
      </c>
      <c r="AG141" s="21"/>
      <c r="AH141" s="138">
        <v>0</v>
      </c>
      <c r="AI141" s="21"/>
      <c r="AJ141" s="135">
        <f t="shared" si="7"/>
        <v>0</v>
      </c>
      <c r="AK141" s="21"/>
      <c r="AL141" s="138">
        <v>0</v>
      </c>
      <c r="AM141" s="21"/>
      <c r="AN141" s="10">
        <v>45</v>
      </c>
      <c r="AO141" s="21"/>
      <c r="AP141" s="147">
        <v>2246</v>
      </c>
      <c r="AQ141" s="21"/>
      <c r="AR141" s="147">
        <f>IF(E141,AP141,0)</f>
        <v>2246</v>
      </c>
      <c r="AS141" s="21"/>
      <c r="AT141" s="147">
        <f>IF(K141,AP141,0)</f>
        <v>0</v>
      </c>
      <c r="AU141" s="21"/>
      <c r="AV141" s="147">
        <f>IF(Q141,AP141,0)</f>
        <v>2246</v>
      </c>
    </row>
    <row r="142" spans="1:48"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X142" s="21"/>
      <c r="Y142" s="21"/>
      <c r="Z142" s="21"/>
      <c r="AA142" s="21"/>
      <c r="AB142" s="21"/>
      <c r="AC142" s="21"/>
      <c r="AD142" s="21"/>
      <c r="AE142" s="21"/>
      <c r="AF142" s="21"/>
      <c r="AG142" s="21"/>
      <c r="AH142" s="21"/>
      <c r="AI142" s="21"/>
      <c r="AJ142" s="21"/>
      <c r="AK142" s="21"/>
      <c r="AL142" s="21"/>
      <c r="AM142" s="21"/>
      <c r="AN142" s="41"/>
      <c r="AO142" s="21"/>
      <c r="AP142" s="27"/>
      <c r="AQ142" s="21"/>
      <c r="AR142" s="21"/>
      <c r="AS142" s="21"/>
      <c r="AT142" s="21"/>
      <c r="AU142" s="21"/>
      <c r="AV142" s="21"/>
    </row>
    <row r="143" spans="1:48" ht="8.85" customHeight="1" x14ac:dyDescent="0.3">
      <c r="A143" s="10">
        <v>46</v>
      </c>
      <c r="B143" s="21"/>
      <c r="C143" s="10" t="s">
        <v>169</v>
      </c>
      <c r="D143" s="21"/>
      <c r="E143" s="138">
        <v>3417205</v>
      </c>
      <c r="F143" s="21"/>
      <c r="G143" s="135">
        <f>(E143/$AP143)</f>
        <v>90.764827751069092</v>
      </c>
      <c r="H143" s="21"/>
      <c r="I143" s="135">
        <f>IF(G$219&gt;0,G143/G$219*100,0)</f>
        <v>61.915628144421341</v>
      </c>
      <c r="J143" s="21"/>
      <c r="K143" s="138">
        <v>0</v>
      </c>
      <c r="L143" s="21"/>
      <c r="M143" s="135">
        <f>(K143/$AP143)</f>
        <v>0</v>
      </c>
      <c r="N143" s="21"/>
      <c r="O143" s="135">
        <f>IF(M$219&gt;0,M143/M$219*100,0)</f>
        <v>0</v>
      </c>
      <c r="P143" s="21"/>
      <c r="Q143" s="138">
        <v>70915</v>
      </c>
      <c r="R143" s="21"/>
      <c r="S143" s="135">
        <f>(Q143/$AP143)</f>
        <v>1.8835825652739782</v>
      </c>
      <c r="T143" s="21"/>
      <c r="U143" s="135">
        <f>IF(S$219&gt;0,S143/S$219*100,0)</f>
        <v>121.69413675689935</v>
      </c>
      <c r="V143" s="21"/>
      <c r="W143" s="138">
        <f t="shared" si="4"/>
        <v>3488120</v>
      </c>
      <c r="X143" s="21"/>
      <c r="Y143" s="21"/>
      <c r="Z143" s="138">
        <v>79511</v>
      </c>
      <c r="AA143" s="21"/>
      <c r="AB143" s="135">
        <f t="shared" si="5"/>
        <v>2.2794800637592743</v>
      </c>
      <c r="AC143" s="21"/>
      <c r="AD143" s="138">
        <v>100748</v>
      </c>
      <c r="AE143" s="21"/>
      <c r="AF143" s="135">
        <f t="shared" si="6"/>
        <v>2.88831806245198</v>
      </c>
      <c r="AG143" s="21"/>
      <c r="AH143" s="138">
        <v>0</v>
      </c>
      <c r="AI143" s="21"/>
      <c r="AJ143" s="135">
        <f t="shared" si="7"/>
        <v>0</v>
      </c>
      <c r="AK143" s="21"/>
      <c r="AL143" s="138">
        <v>0</v>
      </c>
      <c r="AM143" s="21"/>
      <c r="AN143" s="10">
        <v>46</v>
      </c>
      <c r="AO143" s="21"/>
      <c r="AP143" s="147">
        <v>37649</v>
      </c>
      <c r="AQ143" s="21"/>
      <c r="AR143" s="147">
        <f>IF(E143,AP143,0)</f>
        <v>37649</v>
      </c>
      <c r="AS143" s="21"/>
      <c r="AT143" s="147">
        <f>IF(K143,AP143,0)</f>
        <v>0</v>
      </c>
      <c r="AU143" s="21"/>
      <c r="AV143" s="147">
        <f>IF(Q143,AP143,0)</f>
        <v>37649</v>
      </c>
    </row>
    <row r="144" spans="1:48" ht="8.85" customHeight="1" x14ac:dyDescent="0.3">
      <c r="A144" s="10">
        <v>47</v>
      </c>
      <c r="B144" s="21"/>
      <c r="C144" s="10" t="s">
        <v>170</v>
      </c>
      <c r="D144" s="21"/>
      <c r="E144" s="138">
        <v>6999659</v>
      </c>
      <c r="F144" s="21"/>
      <c r="G144" s="135">
        <f>(E144/$AP144)</f>
        <v>92.2136166624949</v>
      </c>
      <c r="H144" s="21"/>
      <c r="I144" s="135">
        <f>IF(G$219&gt;0,G144/G$219*100,0)</f>
        <v>62.903925899424188</v>
      </c>
      <c r="J144" s="21"/>
      <c r="K144" s="138">
        <v>2122922</v>
      </c>
      <c r="L144" s="21"/>
      <c r="M144" s="135">
        <f>(K144/$AP144)</f>
        <v>27.967407485475647</v>
      </c>
      <c r="N144" s="21"/>
      <c r="O144" s="135">
        <f>IF(M$219&gt;0,M144/M$219*100,0)</f>
        <v>569.55390050220501</v>
      </c>
      <c r="P144" s="21"/>
      <c r="Q144" s="138">
        <v>4630</v>
      </c>
      <c r="R144" s="21"/>
      <c r="S144" s="135">
        <f>(Q144/$AP144)</f>
        <v>6.0995692096908055E-2</v>
      </c>
      <c r="T144" s="21"/>
      <c r="U144" s="135">
        <f>IF(S$219&gt;0,S144/S$219*100,0)</f>
        <v>3.9407978351844437</v>
      </c>
      <c r="V144" s="21"/>
      <c r="W144" s="138">
        <f t="shared" si="4"/>
        <v>9127211</v>
      </c>
      <c r="X144" s="21"/>
      <c r="Y144" s="21"/>
      <c r="Z144" s="138">
        <v>384915</v>
      </c>
      <c r="AA144" s="21"/>
      <c r="AB144" s="135">
        <f t="shared" si="5"/>
        <v>4.2172247360119099</v>
      </c>
      <c r="AC144" s="21"/>
      <c r="AD144" s="138">
        <v>0</v>
      </c>
      <c r="AE144" s="21"/>
      <c r="AF144" s="135">
        <f t="shared" si="6"/>
        <v>0</v>
      </c>
      <c r="AG144" s="21"/>
      <c r="AH144" s="138">
        <v>1396799</v>
      </c>
      <c r="AI144" s="21"/>
      <c r="AJ144" s="135">
        <f t="shared" si="7"/>
        <v>15.303678199178258</v>
      </c>
      <c r="AK144" s="21"/>
      <c r="AL144" s="138">
        <v>0</v>
      </c>
      <c r="AM144" s="21"/>
      <c r="AN144" s="10">
        <v>47</v>
      </c>
      <c r="AO144" s="21"/>
      <c r="AP144" s="147">
        <v>75907</v>
      </c>
      <c r="AQ144" s="21"/>
      <c r="AR144" s="147">
        <f>IF(E144,AP144,0)</f>
        <v>75907</v>
      </c>
      <c r="AS144" s="21"/>
      <c r="AT144" s="147">
        <f>IF(K144,AP144,0)</f>
        <v>75907</v>
      </c>
      <c r="AU144" s="21"/>
      <c r="AV144" s="147">
        <f>IF(Q144,AP144,0)</f>
        <v>75907</v>
      </c>
    </row>
    <row r="145" spans="1:48" ht="8.85" customHeight="1" x14ac:dyDescent="0.3">
      <c r="A145" s="10">
        <v>48</v>
      </c>
      <c r="B145" s="21"/>
      <c r="C145" s="10" t="s">
        <v>171</v>
      </c>
      <c r="D145" s="21"/>
      <c r="E145" s="138">
        <v>369464</v>
      </c>
      <c r="F145" s="21"/>
      <c r="G145" s="135">
        <f>(E145/$AP145)</f>
        <v>53.529991306867572</v>
      </c>
      <c r="H145" s="21"/>
      <c r="I145" s="135">
        <f>IF(G$219&gt;0,G145/G$219*100,0)</f>
        <v>36.515720003568021</v>
      </c>
      <c r="J145" s="21"/>
      <c r="K145" s="138">
        <v>9674</v>
      </c>
      <c r="L145" s="21"/>
      <c r="M145" s="135">
        <f>(K145/$AP145)</f>
        <v>1.4016227180527383</v>
      </c>
      <c r="N145" s="21"/>
      <c r="O145" s="135">
        <f>IF(M$219&gt;0,M145/M$219*100,0)</f>
        <v>28.543928732544181</v>
      </c>
      <c r="P145" s="21"/>
      <c r="Q145" s="138">
        <v>18310</v>
      </c>
      <c r="R145" s="21"/>
      <c r="S145" s="135">
        <f>(Q145/$AP145)</f>
        <v>2.6528542451463344</v>
      </c>
      <c r="T145" s="21"/>
      <c r="U145" s="135">
        <f>IF(S$219&gt;0,S145/S$219*100,0)</f>
        <v>171.39509212753862</v>
      </c>
      <c r="V145" s="21"/>
      <c r="W145" s="138">
        <f t="shared" si="4"/>
        <v>397448</v>
      </c>
      <c r="X145" s="21"/>
      <c r="Y145" s="21"/>
      <c r="Z145" s="138">
        <v>151770</v>
      </c>
      <c r="AA145" s="21"/>
      <c r="AB145" s="135">
        <f t="shared" si="5"/>
        <v>38.186127493407945</v>
      </c>
      <c r="AC145" s="21"/>
      <c r="AD145" s="138">
        <v>0</v>
      </c>
      <c r="AE145" s="21"/>
      <c r="AF145" s="135">
        <f t="shared" si="6"/>
        <v>0</v>
      </c>
      <c r="AG145" s="21"/>
      <c r="AH145" s="138">
        <v>0</v>
      </c>
      <c r="AI145" s="21"/>
      <c r="AJ145" s="135">
        <f t="shared" si="7"/>
        <v>0</v>
      </c>
      <c r="AK145" s="21"/>
      <c r="AL145" s="138">
        <v>29534</v>
      </c>
      <c r="AM145" s="21"/>
      <c r="AN145" s="10">
        <v>48</v>
      </c>
      <c r="AO145" s="21"/>
      <c r="AP145" s="147">
        <v>6902</v>
      </c>
      <c r="AQ145" s="21"/>
      <c r="AR145" s="147">
        <f>IF(E145,AP145,0)</f>
        <v>6902</v>
      </c>
      <c r="AS145" s="21"/>
      <c r="AT145" s="147">
        <f>IF(K145,AP145,0)</f>
        <v>6902</v>
      </c>
      <c r="AU145" s="21"/>
      <c r="AV145" s="147">
        <f>IF(Q145,AP145,0)</f>
        <v>6902</v>
      </c>
    </row>
    <row r="146" spans="1:48" ht="8.85" customHeight="1" x14ac:dyDescent="0.3">
      <c r="A146" s="10">
        <v>49</v>
      </c>
      <c r="B146" s="21"/>
      <c r="C146" s="10" t="s">
        <v>172</v>
      </c>
      <c r="D146" s="21"/>
      <c r="E146" s="138">
        <v>1560463</v>
      </c>
      <c r="F146" s="21"/>
      <c r="G146" s="135">
        <f>(E146/$AP146)</f>
        <v>59.980896371463714</v>
      </c>
      <c r="H146" s="21"/>
      <c r="I146" s="135">
        <f>IF(G$219&gt;0,G146/G$219*100,0)</f>
        <v>40.916233386019677</v>
      </c>
      <c r="J146" s="21"/>
      <c r="K146" s="138">
        <v>57604</v>
      </c>
      <c r="L146" s="21"/>
      <c r="M146" s="135">
        <f>(K146/$AP146)</f>
        <v>2.2141758917589174</v>
      </c>
      <c r="N146" s="21"/>
      <c r="O146" s="135">
        <f>IF(M$219&gt;0,M146/M$219*100,0)</f>
        <v>45.091505753765865</v>
      </c>
      <c r="P146" s="21"/>
      <c r="Q146" s="138">
        <v>114528</v>
      </c>
      <c r="R146" s="21"/>
      <c r="S146" s="135">
        <f>(Q146/$AP146)</f>
        <v>4.4022140221402211</v>
      </c>
      <c r="T146" s="21"/>
      <c r="U146" s="135">
        <f>IF(S$219&gt;0,S146/S$219*100,0)</f>
        <v>284.41738903308863</v>
      </c>
      <c r="V146" s="21"/>
      <c r="W146" s="138">
        <f t="shared" si="4"/>
        <v>1732595</v>
      </c>
      <c r="X146" s="21"/>
      <c r="Y146" s="21"/>
      <c r="Z146" s="138">
        <v>90957</v>
      </c>
      <c r="AA146" s="21"/>
      <c r="AB146" s="135">
        <f t="shared" si="5"/>
        <v>5.2497554246664686</v>
      </c>
      <c r="AC146" s="21"/>
      <c r="AD146" s="138">
        <v>0</v>
      </c>
      <c r="AE146" s="21"/>
      <c r="AF146" s="135">
        <f t="shared" si="6"/>
        <v>0</v>
      </c>
      <c r="AG146" s="21"/>
      <c r="AH146" s="138">
        <v>0</v>
      </c>
      <c r="AI146" s="21"/>
      <c r="AJ146" s="135">
        <f t="shared" si="7"/>
        <v>0</v>
      </c>
      <c r="AK146" s="21"/>
      <c r="AL146" s="138">
        <v>0</v>
      </c>
      <c r="AM146" s="21"/>
      <c r="AN146" s="10">
        <v>49</v>
      </c>
      <c r="AO146" s="21"/>
      <c r="AP146" s="147">
        <v>26016</v>
      </c>
      <c r="AQ146" s="21"/>
      <c r="AR146" s="147">
        <f>IF(E146,AP146,0)</f>
        <v>26016</v>
      </c>
      <c r="AS146" s="21"/>
      <c r="AT146" s="147">
        <f>IF(K146,AP146,0)</f>
        <v>26016</v>
      </c>
      <c r="AU146" s="21"/>
      <c r="AV146" s="147">
        <f>IF(Q146,AP146,0)</f>
        <v>26016</v>
      </c>
    </row>
    <row r="147" spans="1:48" ht="8.85" customHeight="1" x14ac:dyDescent="0.3">
      <c r="A147" s="10">
        <v>50</v>
      </c>
      <c r="B147" s="21"/>
      <c r="C147" s="10" t="s">
        <v>173</v>
      </c>
      <c r="D147" s="21"/>
      <c r="E147" s="145">
        <v>557426</v>
      </c>
      <c r="F147" s="21"/>
      <c r="G147" s="135">
        <f>(E147/$AP147)</f>
        <v>32.535224420708573</v>
      </c>
      <c r="H147" s="21"/>
      <c r="I147" s="135">
        <f>IF(G$219&gt;0,G147/G$219*100,0)</f>
        <v>22.194047041577299</v>
      </c>
      <c r="J147" s="21"/>
      <c r="K147" s="145">
        <v>5000</v>
      </c>
      <c r="L147" s="21"/>
      <c r="M147" s="135">
        <f>(K147/$AP147)</f>
        <v>0.29183447148777214</v>
      </c>
      <c r="N147" s="21"/>
      <c r="O147" s="135">
        <f>IF(M$219&gt;0,M147/M$219*100,0)</f>
        <v>5.9431844593811949</v>
      </c>
      <c r="P147" s="21"/>
      <c r="Q147" s="145">
        <v>18215</v>
      </c>
      <c r="R147" s="21"/>
      <c r="S147" s="135">
        <f>(Q147/$AP147)</f>
        <v>1.0631529796299539</v>
      </c>
      <c r="T147" s="21"/>
      <c r="U147" s="135">
        <f>IF(S$219&gt;0,S147/S$219*100,0)</f>
        <v>68.687981340373909</v>
      </c>
      <c r="V147" s="21"/>
      <c r="W147" s="145">
        <f t="shared" si="4"/>
        <v>580641</v>
      </c>
      <c r="X147" s="21"/>
      <c r="Y147" s="21"/>
      <c r="Z147" s="145">
        <v>0</v>
      </c>
      <c r="AA147" s="21"/>
      <c r="AB147" s="143">
        <f t="shared" si="5"/>
        <v>0</v>
      </c>
      <c r="AC147" s="21"/>
      <c r="AD147" s="145">
        <v>0</v>
      </c>
      <c r="AE147" s="21"/>
      <c r="AF147" s="143">
        <f t="shared" si="6"/>
        <v>0</v>
      </c>
      <c r="AG147" s="21"/>
      <c r="AH147" s="145">
        <v>0</v>
      </c>
      <c r="AI147" s="21"/>
      <c r="AJ147" s="143">
        <f t="shared" si="7"/>
        <v>0</v>
      </c>
      <c r="AK147" s="21"/>
      <c r="AL147" s="145">
        <v>479</v>
      </c>
      <c r="AM147" s="21"/>
      <c r="AN147" s="10">
        <v>50</v>
      </c>
      <c r="AO147" s="21"/>
      <c r="AP147" s="147">
        <v>17133</v>
      </c>
      <c r="AQ147" s="21"/>
      <c r="AR147" s="147">
        <f>IF(E147,AP147,0)</f>
        <v>17133</v>
      </c>
      <c r="AS147" s="21"/>
      <c r="AT147" s="147">
        <f>IF(K147,AP147,0)</f>
        <v>17133</v>
      </c>
      <c r="AU147" s="21"/>
      <c r="AV147" s="147">
        <f>IF(Q147,AP147,0)</f>
        <v>17133</v>
      </c>
    </row>
    <row r="148" spans="1:48" ht="10.3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row>
    <row r="149" spans="1:48" ht="12.1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row>
    <row r="150" spans="1:48" ht="0.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row>
    <row r="151" spans="1:48" s="8" customFormat="1" ht="9.6" customHeight="1" x14ac:dyDescent="0.3">
      <c r="A151" s="112" t="s">
        <v>583</v>
      </c>
      <c r="AO151" s="113" t="s">
        <v>584</v>
      </c>
    </row>
    <row r="152" spans="1:48" s="8" customFormat="1" ht="10.5" customHeight="1" x14ac:dyDescent="0.3">
      <c r="W152" s="11" t="s">
        <v>42</v>
      </c>
      <c r="Z152" s="38" t="s">
        <v>43</v>
      </c>
      <c r="AN152" s="11" t="s">
        <v>569</v>
      </c>
    </row>
    <row r="153" spans="1:48" s="8" customFormat="1" ht="10.5" customHeight="1" x14ac:dyDescent="0.3">
      <c r="A153" s="12"/>
      <c r="W153" s="11" t="s">
        <v>570</v>
      </c>
      <c r="Z153" s="38" t="s">
        <v>393</v>
      </c>
      <c r="AN153" s="11" t="s">
        <v>174</v>
      </c>
    </row>
    <row r="154" spans="1:48" s="8" customFormat="1" ht="10.5" customHeight="1" x14ac:dyDescent="0.3">
      <c r="A154" s="13"/>
      <c r="W154" s="11" t="s">
        <v>48</v>
      </c>
      <c r="Z154" s="14" t="s">
        <v>49</v>
      </c>
    </row>
    <row r="155" spans="1:48" ht="8.85" customHeight="1" x14ac:dyDescent="0.3">
      <c r="A155" s="21"/>
      <c r="B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row>
    <row r="156" spans="1:48" ht="8.85" customHeight="1" x14ac:dyDescent="0.3">
      <c r="Z156" s="16" t="s">
        <v>505</v>
      </c>
      <c r="AA156" s="16"/>
      <c r="AB156" s="16"/>
      <c r="AC156" s="16"/>
      <c r="AD156" s="16"/>
      <c r="AE156" s="16"/>
      <c r="AF156" s="16"/>
      <c r="AG156" s="16"/>
      <c r="AH156" s="16"/>
      <c r="AI156" s="16"/>
      <c r="AJ156" s="16"/>
      <c r="AK156" s="16"/>
      <c r="AL156" s="16"/>
    </row>
    <row r="157" spans="1:48" ht="8.4" customHeight="1" x14ac:dyDescent="0.3"/>
    <row r="158" spans="1:48" ht="9.6" customHeight="1" x14ac:dyDescent="0.3">
      <c r="E158" s="17" t="s">
        <v>571</v>
      </c>
      <c r="F158" s="17"/>
      <c r="G158" s="17"/>
      <c r="H158" s="17"/>
      <c r="I158" s="17"/>
      <c r="AD158" s="16" t="s">
        <v>398</v>
      </c>
      <c r="AE158" s="16"/>
      <c r="AF158" s="16"/>
      <c r="AG158" s="16"/>
      <c r="AH158" s="16"/>
      <c r="AI158" s="16"/>
      <c r="AJ158" s="16"/>
    </row>
    <row r="159" spans="1:48" ht="9.6" customHeight="1" x14ac:dyDescent="0.3">
      <c r="E159" s="16" t="s">
        <v>572</v>
      </c>
      <c r="F159" s="16"/>
      <c r="G159" s="16"/>
      <c r="H159" s="16"/>
      <c r="I159" s="16"/>
      <c r="K159" s="16" t="s">
        <v>573</v>
      </c>
      <c r="L159" s="16"/>
      <c r="M159" s="16"/>
      <c r="N159" s="16"/>
      <c r="O159" s="16"/>
      <c r="Q159" s="16" t="s">
        <v>574</v>
      </c>
      <c r="R159" s="16"/>
      <c r="S159" s="16"/>
      <c r="T159" s="16"/>
      <c r="U159" s="16"/>
    </row>
    <row r="160" spans="1:48" ht="9.6" customHeight="1" x14ac:dyDescent="0.3">
      <c r="I160" s="18"/>
      <c r="Z160" s="16" t="s">
        <v>433</v>
      </c>
      <c r="AA160" s="16"/>
      <c r="AB160" s="154"/>
      <c r="AD160" s="16" t="s">
        <v>59</v>
      </c>
      <c r="AE160" s="16"/>
      <c r="AF160" s="16"/>
      <c r="AH160" s="16" t="s">
        <v>60</v>
      </c>
      <c r="AI160" s="16"/>
      <c r="AJ160" s="16"/>
      <c r="AR160" s="18" t="s">
        <v>571</v>
      </c>
      <c r="AV160" s="18" t="s">
        <v>575</v>
      </c>
    </row>
    <row r="161" spans="1:48" ht="9.6" customHeight="1" x14ac:dyDescent="0.3">
      <c r="I161" s="18" t="s">
        <v>64</v>
      </c>
      <c r="O161" s="18" t="s">
        <v>64</v>
      </c>
      <c r="U161" s="18" t="s">
        <v>64</v>
      </c>
      <c r="AB161" s="155" t="s">
        <v>273</v>
      </c>
      <c r="AF161" s="155" t="s">
        <v>273</v>
      </c>
      <c r="AJ161" s="155" t="s">
        <v>273</v>
      </c>
      <c r="AL161" s="18" t="s">
        <v>410</v>
      </c>
      <c r="AR161" s="18" t="s">
        <v>372</v>
      </c>
      <c r="AT161" s="18" t="s">
        <v>576</v>
      </c>
      <c r="AV161" s="18" t="s">
        <v>577</v>
      </c>
    </row>
    <row r="162" spans="1:48" ht="9.6" customHeight="1" x14ac:dyDescent="0.3">
      <c r="A162" s="19" t="s">
        <v>71</v>
      </c>
      <c r="C162" s="19" t="s">
        <v>73</v>
      </c>
      <c r="E162" s="19" t="s">
        <v>74</v>
      </c>
      <c r="G162" s="19" t="s">
        <v>436</v>
      </c>
      <c r="I162" s="19" t="s">
        <v>80</v>
      </c>
      <c r="K162" s="19" t="s">
        <v>74</v>
      </c>
      <c r="M162" s="19" t="s">
        <v>436</v>
      </c>
      <c r="O162" s="19" t="s">
        <v>80</v>
      </c>
      <c r="Q162" s="19" t="s">
        <v>74</v>
      </c>
      <c r="S162" s="19" t="s">
        <v>436</v>
      </c>
      <c r="U162" s="19" t="s">
        <v>80</v>
      </c>
      <c r="W162" s="19" t="s">
        <v>65</v>
      </c>
      <c r="Z162" s="19" t="s">
        <v>74</v>
      </c>
      <c r="AB162" s="156" t="s">
        <v>374</v>
      </c>
      <c r="AD162" s="19" t="s">
        <v>74</v>
      </c>
      <c r="AF162" s="156" t="s">
        <v>374</v>
      </c>
      <c r="AH162" s="19" t="s">
        <v>74</v>
      </c>
      <c r="AJ162" s="156" t="s">
        <v>374</v>
      </c>
      <c r="AL162" s="19" t="s">
        <v>578</v>
      </c>
      <c r="AN162" s="19" t="s">
        <v>71</v>
      </c>
      <c r="AR162" s="111" t="s">
        <v>381</v>
      </c>
      <c r="AT162" s="111" t="s">
        <v>579</v>
      </c>
      <c r="AV162" s="111" t="s">
        <v>580</v>
      </c>
    </row>
    <row r="163" spans="1:48" ht="8.85" customHeight="1" x14ac:dyDescent="0.3"/>
    <row r="164" spans="1:48" ht="8.85" customHeight="1" x14ac:dyDescent="0.3">
      <c r="B164" s="10" t="s">
        <v>286</v>
      </c>
    </row>
    <row r="165" spans="1:48" ht="8.85" customHeight="1" x14ac:dyDescent="0.3">
      <c r="A165" s="10">
        <v>51</v>
      </c>
      <c r="B165" s="21"/>
      <c r="C165" s="10" t="s">
        <v>175</v>
      </c>
      <c r="D165" s="21"/>
      <c r="E165" s="136">
        <v>427269</v>
      </c>
      <c r="F165" s="21"/>
      <c r="G165" s="134">
        <f>(E165/$AP165)</f>
        <v>39.455997783728876</v>
      </c>
      <c r="H165" s="21"/>
      <c r="I165" s="135">
        <f>IF(G$219&gt;0,G165/G$219*100,0)</f>
        <v>26.915083159133683</v>
      </c>
      <c r="J165" s="21"/>
      <c r="K165" s="136">
        <v>17270</v>
      </c>
      <c r="L165" s="21"/>
      <c r="M165" s="134">
        <f>(K165/$AP165)</f>
        <v>1.5947917628589898</v>
      </c>
      <c r="N165" s="21"/>
      <c r="O165" s="135">
        <f>IF(M$219&gt;0,M165/M$219*100,0)</f>
        <v>32.477800078425012</v>
      </c>
      <c r="P165" s="21"/>
      <c r="Q165" s="136">
        <v>29621</v>
      </c>
      <c r="R165" s="21"/>
      <c r="S165" s="134">
        <f>(Q165/$AP165)</f>
        <v>2.7353402899621386</v>
      </c>
      <c r="T165" s="21"/>
      <c r="U165" s="135">
        <f>IF(S$219&gt;0,S165/S$219*100,0)</f>
        <v>176.72433449971473</v>
      </c>
      <c r="V165" s="21"/>
      <c r="W165" s="136">
        <f>(E165+K165+Q165)</f>
        <v>474160</v>
      </c>
      <c r="X165" s="21"/>
      <c r="Y165" s="21"/>
      <c r="Z165" s="136">
        <v>0</v>
      </c>
      <c r="AA165" s="21"/>
      <c r="AB165" s="135">
        <f t="shared" ref="AB165:AB211" si="8">IF($W165&gt;0,Z165/$W165*100,0)</f>
        <v>0</v>
      </c>
      <c r="AC165" s="21"/>
      <c r="AD165" s="136">
        <v>0</v>
      </c>
      <c r="AE165" s="21"/>
      <c r="AF165" s="135">
        <f t="shared" ref="AF165:AF211" si="9">IF($W165&gt;0,AD165/$W165*100,0)</f>
        <v>0</v>
      </c>
      <c r="AG165" s="21"/>
      <c r="AH165" s="136">
        <v>0</v>
      </c>
      <c r="AI165" s="21"/>
      <c r="AJ165" s="135">
        <f t="shared" ref="AJ165:AJ211" si="10">IF($W165&gt;0,AH165/$W165*100,0)</f>
        <v>0</v>
      </c>
      <c r="AK165" s="21"/>
      <c r="AL165" s="136">
        <v>40880</v>
      </c>
      <c r="AM165" s="21"/>
      <c r="AN165" s="10">
        <v>51</v>
      </c>
      <c r="AO165" s="21"/>
      <c r="AP165" s="147">
        <v>10829</v>
      </c>
      <c r="AQ165" s="21"/>
      <c r="AR165" s="147">
        <f>IF(E165,AP165,0)</f>
        <v>10829</v>
      </c>
      <c r="AS165" s="21"/>
      <c r="AT165" s="147">
        <f>IF(K165,AP165,0)</f>
        <v>10829</v>
      </c>
      <c r="AU165" s="21"/>
      <c r="AV165" s="147">
        <f>IF(Q165,AP165,0)</f>
        <v>10829</v>
      </c>
    </row>
    <row r="166" spans="1:48" ht="8.85" customHeight="1" x14ac:dyDescent="0.3">
      <c r="A166" s="10">
        <v>52</v>
      </c>
      <c r="B166" s="21"/>
      <c r="C166" s="10" t="s">
        <v>176</v>
      </c>
      <c r="D166" s="21"/>
      <c r="E166" s="138">
        <v>0</v>
      </c>
      <c r="F166" s="21"/>
      <c r="G166" s="135">
        <v>0</v>
      </c>
      <c r="H166" s="21"/>
      <c r="I166" s="135">
        <f>IF(G$219&gt;0,G166/G$219*100,0)</f>
        <v>0</v>
      </c>
      <c r="J166" s="21"/>
      <c r="K166" s="138">
        <v>0</v>
      </c>
      <c r="L166" s="21"/>
      <c r="M166" s="135">
        <v>0</v>
      </c>
      <c r="N166" s="21"/>
      <c r="O166" s="135">
        <f>IF(M$219&gt;0,M166/M$219*100,0)</f>
        <v>0</v>
      </c>
      <c r="P166" s="21"/>
      <c r="Q166" s="138">
        <v>0</v>
      </c>
      <c r="R166" s="21"/>
      <c r="S166" s="135" t="s">
        <v>768</v>
      </c>
      <c r="T166" s="21"/>
      <c r="U166" s="135">
        <f>IF(S$219&gt;0,S166/S$219*100,0)</f>
        <v>0</v>
      </c>
      <c r="V166" s="21"/>
      <c r="W166" s="138">
        <f>(E166+K166+Q166)</f>
        <v>0</v>
      </c>
      <c r="X166" s="21"/>
      <c r="Y166" s="21"/>
      <c r="Z166" s="138">
        <v>0</v>
      </c>
      <c r="AA166" s="21"/>
      <c r="AB166" s="135">
        <f t="shared" si="8"/>
        <v>0</v>
      </c>
      <c r="AC166" s="21"/>
      <c r="AD166" s="138">
        <v>0</v>
      </c>
      <c r="AE166" s="21"/>
      <c r="AF166" s="135">
        <f t="shared" si="9"/>
        <v>0</v>
      </c>
      <c r="AG166" s="21"/>
      <c r="AH166" s="138">
        <v>0</v>
      </c>
      <c r="AI166" s="21"/>
      <c r="AJ166" s="135">
        <f t="shared" si="10"/>
        <v>0</v>
      </c>
      <c r="AK166" s="21"/>
      <c r="AL166" s="138">
        <v>0</v>
      </c>
      <c r="AM166" s="21"/>
      <c r="AN166" s="10">
        <v>52</v>
      </c>
      <c r="AO166" s="21"/>
      <c r="AP166" s="147">
        <v>0</v>
      </c>
      <c r="AQ166" s="21"/>
      <c r="AR166" s="147">
        <f>IF(E166,AP166,0)</f>
        <v>0</v>
      </c>
      <c r="AS166" s="21"/>
      <c r="AT166" s="147">
        <f>IF(K166,AP166,0)</f>
        <v>0</v>
      </c>
      <c r="AU166" s="21"/>
      <c r="AV166" s="147">
        <f>IF(Q166,AP166,0)</f>
        <v>0</v>
      </c>
    </row>
    <row r="167" spans="1:48" ht="8.85" customHeight="1" x14ac:dyDescent="0.3">
      <c r="A167" s="10">
        <v>53</v>
      </c>
      <c r="B167" s="21"/>
      <c r="C167" s="10" t="s">
        <v>177</v>
      </c>
      <c r="D167" s="21"/>
      <c r="E167" s="138">
        <v>45642456</v>
      </c>
      <c r="F167" s="21"/>
      <c r="G167" s="135">
        <f>(E167/$AP167)</f>
        <v>110.36851039545782</v>
      </c>
      <c r="H167" s="21"/>
      <c r="I167" s="135">
        <f>IF(G$219&gt;0,G167/G$219*100,0)</f>
        <v>75.288366846687225</v>
      </c>
      <c r="J167" s="21"/>
      <c r="K167" s="138">
        <v>416550</v>
      </c>
      <c r="L167" s="21"/>
      <c r="M167" s="135">
        <f>(K167/$AP167)</f>
        <v>1.0072640044880135</v>
      </c>
      <c r="N167" s="21"/>
      <c r="O167" s="135">
        <f>IF(M$219&gt;0,M167/M$219*100,0)</f>
        <v>20.512846708782519</v>
      </c>
      <c r="P167" s="21"/>
      <c r="Q167" s="138">
        <v>556838</v>
      </c>
      <c r="R167" s="21"/>
      <c r="S167" s="135">
        <f>(Q167/$AP167)</f>
        <v>1.3464959158110585</v>
      </c>
      <c r="T167" s="21"/>
      <c r="U167" s="135">
        <f>IF(S$219&gt;0,S167/S$219*100,0)</f>
        <v>86.994146761749676</v>
      </c>
      <c r="V167" s="21"/>
      <c r="W167" s="138">
        <f>(E167+K167+Q167)</f>
        <v>46615844</v>
      </c>
      <c r="X167" s="21"/>
      <c r="Y167" s="21"/>
      <c r="Z167" s="138">
        <v>0</v>
      </c>
      <c r="AA167" s="21"/>
      <c r="AB167" s="135">
        <f t="shared" si="8"/>
        <v>0</v>
      </c>
      <c r="AC167" s="21"/>
      <c r="AD167" s="138">
        <v>0</v>
      </c>
      <c r="AE167" s="21"/>
      <c r="AF167" s="135">
        <f t="shared" si="9"/>
        <v>0</v>
      </c>
      <c r="AG167" s="21"/>
      <c r="AH167" s="138">
        <v>0</v>
      </c>
      <c r="AI167" s="21"/>
      <c r="AJ167" s="135">
        <f t="shared" si="10"/>
        <v>0</v>
      </c>
      <c r="AK167" s="21"/>
      <c r="AL167" s="138">
        <v>87292</v>
      </c>
      <c r="AM167" s="21"/>
      <c r="AN167" s="10">
        <v>53</v>
      </c>
      <c r="AO167" s="21"/>
      <c r="AP167" s="147">
        <v>413546</v>
      </c>
      <c r="AQ167" s="21"/>
      <c r="AR167" s="147">
        <f>IF(E167,AP167,0)</f>
        <v>413546</v>
      </c>
      <c r="AS167" s="21"/>
      <c r="AT167" s="147">
        <f>IF(K167,AP167,0)</f>
        <v>413546</v>
      </c>
      <c r="AU167" s="21"/>
      <c r="AV167" s="147">
        <f>IF(Q167,AP167,0)</f>
        <v>413546</v>
      </c>
    </row>
    <row r="168" spans="1:48" ht="8.85" customHeight="1" x14ac:dyDescent="0.3">
      <c r="A168" s="10">
        <v>54</v>
      </c>
      <c r="B168" s="21"/>
      <c r="C168" s="10" t="s">
        <v>178</v>
      </c>
      <c r="D168" s="21"/>
      <c r="E168" s="138">
        <v>2015320</v>
      </c>
      <c r="F168" s="21"/>
      <c r="G168" s="135">
        <f>(E168/$AP168)</f>
        <v>55.033315128345166</v>
      </c>
      <c r="H168" s="21"/>
      <c r="I168" s="135">
        <f>IF(G$219&gt;0,G168/G$219*100,0)</f>
        <v>37.541218988334847</v>
      </c>
      <c r="J168" s="21"/>
      <c r="K168" s="138">
        <v>48938</v>
      </c>
      <c r="L168" s="21"/>
      <c r="M168" s="135">
        <f>(K168/$AP168)</f>
        <v>1.3363735663571819</v>
      </c>
      <c r="N168" s="21"/>
      <c r="O168" s="135">
        <f>IF(M$219&gt;0,M168/M$219*100,0)</f>
        <v>27.21513524777216</v>
      </c>
      <c r="P168" s="21"/>
      <c r="Q168" s="138">
        <v>127972</v>
      </c>
      <c r="R168" s="21"/>
      <c r="S168" s="135">
        <f>(Q168/$AP168)</f>
        <v>3.494593118514473</v>
      </c>
      <c r="T168" s="21"/>
      <c r="U168" s="135">
        <f>IF(S$219&gt;0,S168/S$219*100,0)</f>
        <v>225.77799386901921</v>
      </c>
      <c r="V168" s="21"/>
      <c r="W168" s="138">
        <f>(E168+K168+Q168)</f>
        <v>2192230</v>
      </c>
      <c r="X168" s="21"/>
      <c r="Y168" s="21"/>
      <c r="Z168" s="138">
        <v>302750</v>
      </c>
      <c r="AA168" s="21"/>
      <c r="AB168" s="135">
        <f t="shared" si="8"/>
        <v>13.810138534734037</v>
      </c>
      <c r="AC168" s="21"/>
      <c r="AD168" s="138">
        <v>0</v>
      </c>
      <c r="AE168" s="21"/>
      <c r="AF168" s="135">
        <f t="shared" si="9"/>
        <v>0</v>
      </c>
      <c r="AG168" s="21"/>
      <c r="AH168" s="138">
        <v>0</v>
      </c>
      <c r="AI168" s="21"/>
      <c r="AJ168" s="135">
        <f t="shared" si="10"/>
        <v>0</v>
      </c>
      <c r="AK168" s="21"/>
      <c r="AL168" s="138">
        <v>4250</v>
      </c>
      <c r="AM168" s="21"/>
      <c r="AN168" s="10">
        <v>54</v>
      </c>
      <c r="AO168" s="21"/>
      <c r="AP168" s="147">
        <v>36620</v>
      </c>
      <c r="AQ168" s="21"/>
      <c r="AR168" s="147">
        <f>IF(E168,AP168,0)</f>
        <v>36620</v>
      </c>
      <c r="AS168" s="21"/>
      <c r="AT168" s="147">
        <f>IF(K168,AP168,0)</f>
        <v>36620</v>
      </c>
      <c r="AU168" s="21"/>
      <c r="AV168" s="147">
        <f>IF(Q168,AP168,0)</f>
        <v>36620</v>
      </c>
    </row>
    <row r="169" spans="1:48" ht="8.85" customHeight="1" x14ac:dyDescent="0.3">
      <c r="A169" s="10">
        <v>55</v>
      </c>
      <c r="B169" s="21"/>
      <c r="C169" s="10" t="s">
        <v>179</v>
      </c>
      <c r="D169" s="21"/>
      <c r="E169" s="138">
        <v>446193</v>
      </c>
      <c r="F169" s="21"/>
      <c r="G169" s="135">
        <f>(E169/$AP169)</f>
        <v>36.435815776580107</v>
      </c>
      <c r="H169" s="21"/>
      <c r="I169" s="135">
        <f>IF(G$219&gt;0,G169/G$219*100,0)</f>
        <v>24.854852663286216</v>
      </c>
      <c r="J169" s="21"/>
      <c r="K169" s="138">
        <v>0</v>
      </c>
      <c r="L169" s="21"/>
      <c r="M169" s="135">
        <f>(K169/$AP169)</f>
        <v>0</v>
      </c>
      <c r="N169" s="21"/>
      <c r="O169" s="135">
        <f>IF(M$219&gt;0,M169/M$219*100,0)</f>
        <v>0</v>
      </c>
      <c r="P169" s="21"/>
      <c r="Q169" s="138">
        <v>43590</v>
      </c>
      <c r="R169" s="21"/>
      <c r="S169" s="135">
        <f>(Q169/$AP169)</f>
        <v>3.55952964233219</v>
      </c>
      <c r="T169" s="21"/>
      <c r="U169" s="135">
        <f>IF(S$219&gt;0,S169/S$219*100,0)</f>
        <v>229.97340019507075</v>
      </c>
      <c r="V169" s="21"/>
      <c r="W169" s="138">
        <f>(E169+K169+Q169)</f>
        <v>489783</v>
      </c>
      <c r="X169" s="21"/>
      <c r="Y169" s="21"/>
      <c r="Z169" s="138">
        <v>7904</v>
      </c>
      <c r="AA169" s="21"/>
      <c r="AB169" s="135">
        <f t="shared" si="8"/>
        <v>1.6137758966726079</v>
      </c>
      <c r="AC169" s="21"/>
      <c r="AD169" s="138">
        <v>0</v>
      </c>
      <c r="AE169" s="21"/>
      <c r="AF169" s="135">
        <f t="shared" si="9"/>
        <v>0</v>
      </c>
      <c r="AG169" s="21"/>
      <c r="AH169" s="138">
        <v>0</v>
      </c>
      <c r="AI169" s="21"/>
      <c r="AJ169" s="135">
        <f t="shared" si="10"/>
        <v>0</v>
      </c>
      <c r="AK169" s="21"/>
      <c r="AL169" s="138">
        <v>2702</v>
      </c>
      <c r="AM169" s="21"/>
      <c r="AN169" s="10">
        <v>55</v>
      </c>
      <c r="AO169" s="21"/>
      <c r="AP169" s="147">
        <v>12246</v>
      </c>
      <c r="AQ169" s="21"/>
      <c r="AR169" s="147">
        <f>IF(E169,AP169,0)</f>
        <v>12246</v>
      </c>
      <c r="AS169" s="21"/>
      <c r="AT169" s="147">
        <f>IF(K169,AP169,0)</f>
        <v>0</v>
      </c>
      <c r="AU169" s="21"/>
      <c r="AV169" s="147">
        <f>IF(Q169,AP169,0)</f>
        <v>12246</v>
      </c>
    </row>
    <row r="170" spans="1:48"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X170" s="21"/>
      <c r="Y170" s="21"/>
      <c r="Z170" s="21"/>
      <c r="AA170" s="21"/>
      <c r="AB170" s="21"/>
      <c r="AC170" s="21"/>
      <c r="AD170" s="21"/>
      <c r="AE170" s="21"/>
      <c r="AF170" s="21"/>
      <c r="AG170" s="21"/>
      <c r="AH170" s="21"/>
      <c r="AI170" s="21"/>
      <c r="AJ170" s="21"/>
      <c r="AK170" s="21"/>
      <c r="AL170" s="21"/>
      <c r="AM170" s="21"/>
      <c r="AN170" s="41"/>
      <c r="AO170" s="21"/>
      <c r="AP170" s="27"/>
      <c r="AQ170" s="21"/>
      <c r="AR170" s="21"/>
      <c r="AS170" s="21"/>
      <c r="AT170" s="21"/>
      <c r="AU170" s="21"/>
      <c r="AV170" s="21"/>
    </row>
    <row r="171" spans="1:48" ht="8.85" customHeight="1" x14ac:dyDescent="0.3">
      <c r="A171" s="10">
        <v>56</v>
      </c>
      <c r="B171" s="21"/>
      <c r="C171" s="10" t="s">
        <v>180</v>
      </c>
      <c r="D171" s="21"/>
      <c r="E171" s="138">
        <v>454728</v>
      </c>
      <c r="F171" s="21"/>
      <c r="G171" s="135">
        <f>(E171/$AP171)</f>
        <v>34.316504414761148</v>
      </c>
      <c r="H171" s="21"/>
      <c r="I171" s="135">
        <f>IF(G$219&gt;0,G171/G$219*100,0)</f>
        <v>23.409155057155033</v>
      </c>
      <c r="J171" s="21"/>
      <c r="K171" s="138">
        <v>36263</v>
      </c>
      <c r="L171" s="21"/>
      <c r="M171" s="135">
        <f>(K171/$AP171)</f>
        <v>2.7366236510452042</v>
      </c>
      <c r="N171" s="21"/>
      <c r="O171" s="135">
        <f>IF(M$219&gt;0,M171/M$219*100,0)</f>
        <v>55.731110417325581</v>
      </c>
      <c r="P171" s="21"/>
      <c r="Q171" s="138">
        <v>105071</v>
      </c>
      <c r="R171" s="21"/>
      <c r="S171" s="135">
        <f>(Q171/$AP171)</f>
        <v>7.929288355595804</v>
      </c>
      <c r="T171" s="21"/>
      <c r="U171" s="135">
        <f>IF(S$219&gt;0,S171/S$219*100,0)</f>
        <v>512.29392293212697</v>
      </c>
      <c r="V171" s="21"/>
      <c r="W171" s="138">
        <f>(E171+K171+Q171)</f>
        <v>596062</v>
      </c>
      <c r="X171" s="21"/>
      <c r="Y171" s="21"/>
      <c r="Z171" s="138">
        <v>0</v>
      </c>
      <c r="AA171" s="21"/>
      <c r="AB171" s="135">
        <f t="shared" si="8"/>
        <v>0</v>
      </c>
      <c r="AC171" s="21"/>
      <c r="AD171" s="138">
        <v>0</v>
      </c>
      <c r="AE171" s="21"/>
      <c r="AF171" s="135">
        <f t="shared" si="9"/>
        <v>0</v>
      </c>
      <c r="AG171" s="21"/>
      <c r="AH171" s="138">
        <v>0</v>
      </c>
      <c r="AI171" s="21"/>
      <c r="AJ171" s="135">
        <f t="shared" si="10"/>
        <v>0</v>
      </c>
      <c r="AK171" s="21"/>
      <c r="AL171" s="138">
        <v>0</v>
      </c>
      <c r="AM171" s="21"/>
      <c r="AN171" s="10">
        <v>56</v>
      </c>
      <c r="AO171" s="21"/>
      <c r="AP171" s="147">
        <v>13251</v>
      </c>
      <c r="AQ171" s="21"/>
      <c r="AR171" s="147">
        <f>IF(E171,AP171,0)</f>
        <v>13251</v>
      </c>
      <c r="AS171" s="21"/>
      <c r="AT171" s="147">
        <f>IF(K171,AP171,0)</f>
        <v>13251</v>
      </c>
      <c r="AU171" s="21"/>
      <c r="AV171" s="147">
        <f>IF(Q171,AP171,0)</f>
        <v>13251</v>
      </c>
    </row>
    <row r="172" spans="1:48" ht="8.85" customHeight="1" x14ac:dyDescent="0.3">
      <c r="A172" s="10">
        <v>57</v>
      </c>
      <c r="B172" s="21"/>
      <c r="C172" s="10" t="s">
        <v>181</v>
      </c>
      <c r="D172" s="21"/>
      <c r="E172" s="138">
        <v>347561</v>
      </c>
      <c r="F172" s="21"/>
      <c r="G172" s="135">
        <f>(E172/$AP172)</f>
        <v>40.203701561596297</v>
      </c>
      <c r="H172" s="21"/>
      <c r="I172" s="135">
        <f>IF(G$219&gt;0,G172/G$219*100,0)</f>
        <v>27.425132593696439</v>
      </c>
      <c r="J172" s="21"/>
      <c r="K172" s="138">
        <v>10883</v>
      </c>
      <c r="L172" s="21"/>
      <c r="M172" s="135">
        <f>(K172/$AP172)</f>
        <v>1.2588779641411221</v>
      </c>
      <c r="N172" s="21"/>
      <c r="O172" s="135">
        <f>IF(M$219&gt;0,M172/M$219*100,0)</f>
        <v>25.636943828462154</v>
      </c>
      <c r="P172" s="21"/>
      <c r="Q172" s="138">
        <v>30477</v>
      </c>
      <c r="R172" s="21"/>
      <c r="S172" s="135">
        <f>(Q172/$AP172)</f>
        <v>3.5253903990746096</v>
      </c>
      <c r="T172" s="21"/>
      <c r="U172" s="135">
        <f>IF(S$219&gt;0,S172/S$219*100,0)</f>
        <v>227.76773859341927</v>
      </c>
      <c r="V172" s="21"/>
      <c r="W172" s="138">
        <f>(E172+K172+Q172)</f>
        <v>388921</v>
      </c>
      <c r="X172" s="21"/>
      <c r="Y172" s="21"/>
      <c r="Z172" s="138">
        <v>4883</v>
      </c>
      <c r="AA172" s="21"/>
      <c r="AB172" s="135">
        <f t="shared" si="8"/>
        <v>1.2555249009438936</v>
      </c>
      <c r="AC172" s="21"/>
      <c r="AD172" s="138">
        <v>0</v>
      </c>
      <c r="AE172" s="21"/>
      <c r="AF172" s="135">
        <f t="shared" si="9"/>
        <v>0</v>
      </c>
      <c r="AG172" s="21"/>
      <c r="AH172" s="138">
        <v>0</v>
      </c>
      <c r="AI172" s="21"/>
      <c r="AJ172" s="135">
        <f t="shared" si="10"/>
        <v>0</v>
      </c>
      <c r="AK172" s="21"/>
      <c r="AL172" s="138">
        <v>0</v>
      </c>
      <c r="AM172" s="21"/>
      <c r="AN172" s="10">
        <v>57</v>
      </c>
      <c r="AO172" s="21"/>
      <c r="AP172" s="147">
        <v>8645</v>
      </c>
      <c r="AQ172" s="21"/>
      <c r="AR172" s="147">
        <f>IF(E172,AP172,0)</f>
        <v>8645</v>
      </c>
      <c r="AS172" s="21"/>
      <c r="AT172" s="147">
        <f>IF(K172,AP172,0)</f>
        <v>8645</v>
      </c>
      <c r="AU172" s="21"/>
      <c r="AV172" s="147">
        <f>IF(Q172,AP172,0)</f>
        <v>8645</v>
      </c>
    </row>
    <row r="173" spans="1:48" ht="8.85" customHeight="1" x14ac:dyDescent="0.3">
      <c r="A173" s="10">
        <v>58</v>
      </c>
      <c r="B173" s="21"/>
      <c r="C173" s="10" t="s">
        <v>182</v>
      </c>
      <c r="D173" s="21"/>
      <c r="E173" s="138">
        <v>36672276</v>
      </c>
      <c r="F173" s="21"/>
      <c r="G173" s="135">
        <f>(E173/$AP173)</f>
        <v>1186.1524727496198</v>
      </c>
      <c r="H173" s="21"/>
      <c r="I173" s="135">
        <f>IF(G$219&gt;0,G173/G$219*100,0)</f>
        <v>809.13914833586273</v>
      </c>
      <c r="J173" s="21"/>
      <c r="K173" s="138">
        <v>19482</v>
      </c>
      <c r="L173" s="21"/>
      <c r="M173" s="135">
        <f>(K173/$AP173)</f>
        <v>0.63013875861176694</v>
      </c>
      <c r="N173" s="21"/>
      <c r="O173" s="135">
        <f>IF(M$219&gt;0,M173/M$219*100,0)</f>
        <v>12.832722804619495</v>
      </c>
      <c r="P173" s="21"/>
      <c r="Q173" s="138">
        <v>83526</v>
      </c>
      <c r="R173" s="21"/>
      <c r="S173" s="135">
        <f>(Q173/$AP173)</f>
        <v>2.7016204677038522</v>
      </c>
      <c r="T173" s="21"/>
      <c r="U173" s="135">
        <f>IF(S$219&gt;0,S173/S$219*100,0)</f>
        <v>174.5457707685722</v>
      </c>
      <c r="V173" s="21"/>
      <c r="W173" s="138">
        <f>(E173+K173+Q173)</f>
        <v>36775284</v>
      </c>
      <c r="X173" s="21"/>
      <c r="Y173" s="21"/>
      <c r="Z173" s="138">
        <v>32199</v>
      </c>
      <c r="AA173" s="21"/>
      <c r="AB173" s="135">
        <f t="shared" si="8"/>
        <v>8.7556087942108077E-2</v>
      </c>
      <c r="AC173" s="21"/>
      <c r="AD173" s="138">
        <v>0</v>
      </c>
      <c r="AE173" s="21"/>
      <c r="AF173" s="135">
        <f t="shared" si="9"/>
        <v>0</v>
      </c>
      <c r="AG173" s="21"/>
      <c r="AH173" s="138">
        <v>0</v>
      </c>
      <c r="AI173" s="21"/>
      <c r="AJ173" s="135">
        <f t="shared" si="10"/>
        <v>0</v>
      </c>
      <c r="AK173" s="21"/>
      <c r="AL173" s="138">
        <v>1433</v>
      </c>
      <c r="AM173" s="21"/>
      <c r="AN173" s="10">
        <v>58</v>
      </c>
      <c r="AO173" s="21"/>
      <c r="AP173" s="147">
        <v>30917</v>
      </c>
      <c r="AQ173" s="21"/>
      <c r="AR173" s="147">
        <f>IF(E173,AP173,0)</f>
        <v>30917</v>
      </c>
      <c r="AS173" s="21"/>
      <c r="AT173" s="147">
        <f>IF(K173,AP173,0)</f>
        <v>30917</v>
      </c>
      <c r="AU173" s="21"/>
      <c r="AV173" s="147">
        <f>IF(Q173,AP173,0)</f>
        <v>30917</v>
      </c>
    </row>
    <row r="174" spans="1:48" ht="8.85" customHeight="1" x14ac:dyDescent="0.3">
      <c r="A174" s="10">
        <v>59</v>
      </c>
      <c r="B174" s="21"/>
      <c r="C174" s="10" t="s">
        <v>183</v>
      </c>
      <c r="D174" s="21"/>
      <c r="E174" s="138">
        <v>409731</v>
      </c>
      <c r="F174" s="21"/>
      <c r="G174" s="135">
        <f>(E174/$AP174)</f>
        <v>38.249719940253918</v>
      </c>
      <c r="H174" s="21"/>
      <c r="I174" s="135">
        <f>IF(G$219&gt;0,G174/G$219*100,0)</f>
        <v>26.092215400266923</v>
      </c>
      <c r="J174" s="21"/>
      <c r="K174" s="138">
        <v>21060</v>
      </c>
      <c r="L174" s="21"/>
      <c r="M174" s="135">
        <f>(K174/$AP174)</f>
        <v>1.9660194174757282</v>
      </c>
      <c r="N174" s="21"/>
      <c r="O174" s="135">
        <f>IF(M$219&gt;0,M174/M$219*100,0)</f>
        <v>40.037820032761253</v>
      </c>
      <c r="P174" s="21"/>
      <c r="Q174" s="138">
        <v>8235</v>
      </c>
      <c r="R174" s="21"/>
      <c r="S174" s="135">
        <f>(Q174/$AP174)</f>
        <v>0.76876400298730396</v>
      </c>
      <c r="T174" s="21"/>
      <c r="U174" s="135">
        <f>IF(S$219&gt;0,S174/S$219*100,0)</f>
        <v>49.668155480994464</v>
      </c>
      <c r="V174" s="21"/>
      <c r="W174" s="138">
        <f>(E174+K174+Q174)</f>
        <v>439026</v>
      </c>
      <c r="X174" s="21"/>
      <c r="Y174" s="21"/>
      <c r="Z174" s="138">
        <v>0</v>
      </c>
      <c r="AA174" s="21"/>
      <c r="AB174" s="135">
        <f t="shared" si="8"/>
        <v>0</v>
      </c>
      <c r="AC174" s="21"/>
      <c r="AD174" s="138">
        <v>0</v>
      </c>
      <c r="AE174" s="21"/>
      <c r="AF174" s="135">
        <f t="shared" si="9"/>
        <v>0</v>
      </c>
      <c r="AG174" s="21"/>
      <c r="AH174" s="138">
        <v>0</v>
      </c>
      <c r="AI174" s="21"/>
      <c r="AJ174" s="135">
        <f t="shared" si="10"/>
        <v>0</v>
      </c>
      <c r="AK174" s="21"/>
      <c r="AL174" s="138">
        <v>60195</v>
      </c>
      <c r="AM174" s="21"/>
      <c r="AN174" s="10">
        <v>59</v>
      </c>
      <c r="AO174" s="21"/>
      <c r="AP174" s="147">
        <v>10712</v>
      </c>
      <c r="AQ174" s="21"/>
      <c r="AR174" s="147">
        <f>IF(E174,AP174,0)</f>
        <v>10712</v>
      </c>
      <c r="AS174" s="21"/>
      <c r="AT174" s="147">
        <f>IF(K174,AP174,0)</f>
        <v>10712</v>
      </c>
      <c r="AU174" s="21"/>
      <c r="AV174" s="147">
        <f>IF(Q174,AP174,0)</f>
        <v>10712</v>
      </c>
    </row>
    <row r="175" spans="1:48" ht="8.85" customHeight="1" x14ac:dyDescent="0.3">
      <c r="A175" s="10">
        <v>60</v>
      </c>
      <c r="B175" s="21"/>
      <c r="C175" s="10" t="s">
        <v>184</v>
      </c>
      <c r="D175" s="21"/>
      <c r="E175" s="138">
        <v>6080182</v>
      </c>
      <c r="F175" s="21"/>
      <c r="G175" s="135">
        <f>(E175/$AP175)</f>
        <v>60.757467049054192</v>
      </c>
      <c r="H175" s="21"/>
      <c r="I175" s="135">
        <f>IF(G$219&gt;0,G175/G$219*100,0)</f>
        <v>41.44597450372909</v>
      </c>
      <c r="J175" s="21"/>
      <c r="K175" s="138">
        <v>0</v>
      </c>
      <c r="L175" s="21"/>
      <c r="M175" s="135">
        <f>(K175/$AP175)</f>
        <v>0</v>
      </c>
      <c r="N175" s="21"/>
      <c r="O175" s="135">
        <f>IF(M$219&gt;0,M175/M$219*100,0)</f>
        <v>0</v>
      </c>
      <c r="P175" s="21"/>
      <c r="Q175" s="138">
        <v>79674</v>
      </c>
      <c r="R175" s="21"/>
      <c r="S175" s="135">
        <f>(Q175/$AP175)</f>
        <v>0.79615880407302664</v>
      </c>
      <c r="T175" s="21"/>
      <c r="U175" s="135">
        <f>IF(S$219&gt;0,S175/S$219*100,0)</f>
        <v>51.438073471963484</v>
      </c>
      <c r="V175" s="21"/>
      <c r="W175" s="138">
        <f>(E175+K175+Q175)</f>
        <v>6159856</v>
      </c>
      <c r="X175" s="21"/>
      <c r="Y175" s="21"/>
      <c r="Z175" s="138">
        <v>525901</v>
      </c>
      <c r="AA175" s="21"/>
      <c r="AB175" s="135">
        <f t="shared" si="8"/>
        <v>8.5375534752760451</v>
      </c>
      <c r="AC175" s="21"/>
      <c r="AD175" s="138">
        <v>0</v>
      </c>
      <c r="AE175" s="21"/>
      <c r="AF175" s="135">
        <f t="shared" si="9"/>
        <v>0</v>
      </c>
      <c r="AG175" s="21"/>
      <c r="AH175" s="138">
        <v>122289</v>
      </c>
      <c r="AI175" s="21"/>
      <c r="AJ175" s="135">
        <f t="shared" si="10"/>
        <v>1.9852574475766964</v>
      </c>
      <c r="AK175" s="21"/>
      <c r="AL175" s="138">
        <v>828526</v>
      </c>
      <c r="AM175" s="21"/>
      <c r="AN175" s="10">
        <v>60</v>
      </c>
      <c r="AO175" s="21"/>
      <c r="AP175" s="147">
        <v>100073</v>
      </c>
      <c r="AQ175" s="21"/>
      <c r="AR175" s="147">
        <f>IF(E175,AP175,0)</f>
        <v>100073</v>
      </c>
      <c r="AS175" s="21"/>
      <c r="AT175" s="147">
        <f>IF(K175,AP175,0)</f>
        <v>0</v>
      </c>
      <c r="AU175" s="21"/>
      <c r="AV175" s="147">
        <f>IF(Q175,AP175,0)</f>
        <v>100073</v>
      </c>
    </row>
    <row r="176" spans="1:48"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X176" s="21"/>
      <c r="Y176" s="21"/>
      <c r="Z176" s="21"/>
      <c r="AA176" s="21"/>
      <c r="AB176" s="21"/>
      <c r="AC176" s="21"/>
      <c r="AD176" s="21"/>
      <c r="AE176" s="21"/>
      <c r="AF176" s="21"/>
      <c r="AG176" s="21"/>
      <c r="AH176" s="21"/>
      <c r="AI176" s="21"/>
      <c r="AJ176" s="21"/>
      <c r="AK176" s="21"/>
      <c r="AL176" s="21"/>
      <c r="AM176" s="21"/>
      <c r="AN176" s="41"/>
      <c r="AO176" s="21"/>
      <c r="AP176" s="27"/>
      <c r="AQ176" s="21"/>
      <c r="AR176" s="21"/>
      <c r="AS176" s="21"/>
      <c r="AT176" s="21"/>
      <c r="AU176" s="21"/>
      <c r="AV176" s="21"/>
    </row>
    <row r="177" spans="1:48" ht="8.85" customHeight="1" x14ac:dyDescent="0.3">
      <c r="A177" s="10">
        <v>61</v>
      </c>
      <c r="B177" s="21"/>
      <c r="C177" s="10" t="s">
        <v>185</v>
      </c>
      <c r="D177" s="21"/>
      <c r="E177" s="138">
        <v>623020</v>
      </c>
      <c r="F177" s="21"/>
      <c r="G177" s="135">
        <f>(E177/$AP177)</f>
        <v>42.11301879140192</v>
      </c>
      <c r="H177" s="21"/>
      <c r="I177" s="135">
        <f>IF(G$219&gt;0,G177/G$219*100,0)</f>
        <v>28.727581775163529</v>
      </c>
      <c r="J177" s="21"/>
      <c r="K177" s="138">
        <v>33075</v>
      </c>
      <c r="L177" s="21"/>
      <c r="M177" s="135">
        <f>(K177/$AP177)</f>
        <v>2.2357036636474246</v>
      </c>
      <c r="N177" s="21"/>
      <c r="O177" s="135">
        <f>IF(M$219&gt;0,M177/M$219*100,0)</f>
        <v>45.529917017111913</v>
      </c>
      <c r="P177" s="21"/>
      <c r="Q177" s="138">
        <v>28094</v>
      </c>
      <c r="R177" s="21"/>
      <c r="S177" s="135">
        <f>(Q177/$AP177)</f>
        <v>1.8990131134243613</v>
      </c>
      <c r="T177" s="21"/>
      <c r="U177" s="135">
        <f>IF(S$219&gt;0,S177/S$219*100,0)</f>
        <v>122.69107061659111</v>
      </c>
      <c r="V177" s="21"/>
      <c r="W177" s="138">
        <f>(E177+K177+Q177)</f>
        <v>684189</v>
      </c>
      <c r="X177" s="21"/>
      <c r="Y177" s="21"/>
      <c r="Z177" s="138">
        <v>45074</v>
      </c>
      <c r="AA177" s="21"/>
      <c r="AB177" s="135">
        <f t="shared" si="8"/>
        <v>6.58794572844638</v>
      </c>
      <c r="AC177" s="21"/>
      <c r="AD177" s="138">
        <v>16432</v>
      </c>
      <c r="AE177" s="21"/>
      <c r="AF177" s="135">
        <f t="shared" si="9"/>
        <v>2.401675560408016</v>
      </c>
      <c r="AG177" s="21"/>
      <c r="AH177" s="138">
        <v>0</v>
      </c>
      <c r="AI177" s="21"/>
      <c r="AJ177" s="135">
        <f t="shared" si="10"/>
        <v>0</v>
      </c>
      <c r="AK177" s="21"/>
      <c r="AL177" s="138">
        <v>0</v>
      </c>
      <c r="AM177" s="21"/>
      <c r="AN177" s="10">
        <v>61</v>
      </c>
      <c r="AO177" s="21"/>
      <c r="AP177" s="147">
        <v>14794</v>
      </c>
      <c r="AQ177" s="21"/>
      <c r="AR177" s="147">
        <f>IF(E177,AP177,0)</f>
        <v>14794</v>
      </c>
      <c r="AS177" s="21"/>
      <c r="AT177" s="147">
        <f>IF(K177,AP177,0)</f>
        <v>14794</v>
      </c>
      <c r="AU177" s="21"/>
      <c r="AV177" s="147">
        <f>IF(Q177,AP177,0)</f>
        <v>14794</v>
      </c>
    </row>
    <row r="178" spans="1:48" ht="8.85" customHeight="1" x14ac:dyDescent="0.3">
      <c r="A178" s="10">
        <v>62</v>
      </c>
      <c r="B178" s="21"/>
      <c r="C178" s="10" t="s">
        <v>186</v>
      </c>
      <c r="D178" s="21"/>
      <c r="E178" s="138">
        <v>771796</v>
      </c>
      <c r="F178" s="21"/>
      <c r="G178" s="135">
        <f>(E178/$AP178)</f>
        <v>33.460331223445763</v>
      </c>
      <c r="H178" s="21"/>
      <c r="I178" s="135">
        <f>IF(G$219&gt;0,G178/G$219*100,0)</f>
        <v>22.825112733116342</v>
      </c>
      <c r="J178" s="21"/>
      <c r="K178" s="138">
        <v>281745</v>
      </c>
      <c r="L178" s="21"/>
      <c r="M178" s="135">
        <f>(K178/$AP178)</f>
        <v>12.214731639642764</v>
      </c>
      <c r="N178" s="21"/>
      <c r="O178" s="135">
        <f>IF(M$219&gt;0,M178/M$219*100,0)</f>
        <v>248.75198219782052</v>
      </c>
      <c r="P178" s="21"/>
      <c r="Q178" s="138">
        <v>27948</v>
      </c>
      <c r="R178" s="21"/>
      <c r="S178" s="135">
        <f>(Q178/$AP178)</f>
        <v>1.2116535159975721</v>
      </c>
      <c r="T178" s="21"/>
      <c r="U178" s="135">
        <f>IF(S$219&gt;0,S178/S$219*100,0)</f>
        <v>78.282275168722876</v>
      </c>
      <c r="V178" s="21"/>
      <c r="W178" s="138">
        <f>(E178+K178+Q178)</f>
        <v>1081489</v>
      </c>
      <c r="X178" s="21"/>
      <c r="Y178" s="21"/>
      <c r="Z178" s="138">
        <v>0</v>
      </c>
      <c r="AA178" s="21"/>
      <c r="AB178" s="135">
        <f t="shared" si="8"/>
        <v>0</v>
      </c>
      <c r="AC178" s="21"/>
      <c r="AD178" s="138">
        <v>0</v>
      </c>
      <c r="AE178" s="21"/>
      <c r="AF178" s="135">
        <f t="shared" si="9"/>
        <v>0</v>
      </c>
      <c r="AG178" s="21"/>
      <c r="AH178" s="138">
        <v>0</v>
      </c>
      <c r="AI178" s="21"/>
      <c r="AJ178" s="135">
        <f t="shared" si="10"/>
        <v>0</v>
      </c>
      <c r="AK178" s="21"/>
      <c r="AL178" s="138">
        <v>0</v>
      </c>
      <c r="AM178" s="21"/>
      <c r="AN178" s="10">
        <v>62</v>
      </c>
      <c r="AO178" s="21"/>
      <c r="AP178" s="147">
        <v>23066</v>
      </c>
      <c r="AQ178" s="21"/>
      <c r="AR178" s="147">
        <f>IF(E178,AP178,0)</f>
        <v>23066</v>
      </c>
      <c r="AS178" s="21"/>
      <c r="AT178" s="147">
        <f>IF(K178,AP178,0)</f>
        <v>23066</v>
      </c>
      <c r="AU178" s="21"/>
      <c r="AV178" s="147">
        <f>IF(Q178,AP178,0)</f>
        <v>23066</v>
      </c>
    </row>
    <row r="179" spans="1:48" ht="8.85" customHeight="1" x14ac:dyDescent="0.3">
      <c r="A179" s="10">
        <v>63</v>
      </c>
      <c r="B179" s="21"/>
      <c r="C179" s="10" t="s">
        <v>187</v>
      </c>
      <c r="D179" s="21"/>
      <c r="E179" s="138">
        <v>1217104</v>
      </c>
      <c r="F179" s="21"/>
      <c r="G179" s="135">
        <f>(E179/$AP179)</f>
        <v>103.05707027942422</v>
      </c>
      <c r="H179" s="21"/>
      <c r="I179" s="135">
        <f>IF(G$219&gt;0,G179/G$219*100,0)</f>
        <v>70.300835678048955</v>
      </c>
      <c r="J179" s="21"/>
      <c r="K179" s="138">
        <v>31283</v>
      </c>
      <c r="L179" s="21"/>
      <c r="M179" s="135">
        <f>(K179/$AP179)</f>
        <v>2.6488569009314142</v>
      </c>
      <c r="N179" s="21"/>
      <c r="O179" s="135">
        <f>IF(M$219&gt;0,M179/M$219*100,0)</f>
        <v>53.943747935205224</v>
      </c>
      <c r="P179" s="21"/>
      <c r="Q179" s="138">
        <v>87645</v>
      </c>
      <c r="R179" s="21"/>
      <c r="S179" s="135">
        <f>(Q179/$AP179)</f>
        <v>7.4212531752751909</v>
      </c>
      <c r="T179" s="21"/>
      <c r="U179" s="135">
        <f>IF(S$219&gt;0,S179/S$219*100,0)</f>
        <v>479.47088461617193</v>
      </c>
      <c r="V179" s="21"/>
      <c r="W179" s="138">
        <f>(E179+K179+Q179)</f>
        <v>1336032</v>
      </c>
      <c r="X179" s="21"/>
      <c r="Y179" s="21"/>
      <c r="Z179" s="138">
        <v>8967</v>
      </c>
      <c r="AA179" s="21"/>
      <c r="AB179" s="135">
        <f t="shared" si="8"/>
        <v>0.67116655888481713</v>
      </c>
      <c r="AC179" s="21"/>
      <c r="AD179" s="138">
        <v>6440</v>
      </c>
      <c r="AE179" s="21"/>
      <c r="AF179" s="135">
        <f t="shared" si="9"/>
        <v>0.48202438264951736</v>
      </c>
      <c r="AG179" s="21"/>
      <c r="AH179" s="138">
        <v>193504</v>
      </c>
      <c r="AI179" s="21"/>
      <c r="AJ179" s="135">
        <f t="shared" si="10"/>
        <v>14.48348542549879</v>
      </c>
      <c r="AK179" s="21"/>
      <c r="AL179" s="138">
        <v>0</v>
      </c>
      <c r="AM179" s="21"/>
      <c r="AN179" s="10">
        <v>63</v>
      </c>
      <c r="AO179" s="21"/>
      <c r="AP179" s="147">
        <v>11810</v>
      </c>
      <c r="AQ179" s="21"/>
      <c r="AR179" s="147">
        <f>IF(E179,AP179,0)</f>
        <v>11810</v>
      </c>
      <c r="AS179" s="21"/>
      <c r="AT179" s="147">
        <f>IF(K179,AP179,0)</f>
        <v>11810</v>
      </c>
      <c r="AU179" s="21"/>
      <c r="AV179" s="147">
        <f>IF(Q179,AP179,0)</f>
        <v>11810</v>
      </c>
    </row>
    <row r="180" spans="1:48" ht="8.85" customHeight="1" x14ac:dyDescent="0.3">
      <c r="A180" s="10">
        <v>64</v>
      </c>
      <c r="B180" s="21"/>
      <c r="C180" s="10" t="s">
        <v>188</v>
      </c>
      <c r="D180" s="21"/>
      <c r="E180" s="138">
        <v>518031</v>
      </c>
      <c r="F180" s="21"/>
      <c r="G180" s="135">
        <f>(E180/$AP180)</f>
        <v>43.237709707036139</v>
      </c>
      <c r="H180" s="21"/>
      <c r="I180" s="135">
        <f>IF(G$219&gt;0,G180/G$219*100,0)</f>
        <v>29.494794650847052</v>
      </c>
      <c r="J180" s="21"/>
      <c r="K180" s="138">
        <v>31351</v>
      </c>
      <c r="L180" s="21"/>
      <c r="M180" s="135">
        <f>(K180/$AP180)</f>
        <v>2.6167264835990318</v>
      </c>
      <c r="N180" s="21"/>
      <c r="O180" s="135">
        <f>IF(M$219&gt;0,M180/M$219*100,0)</f>
        <v>53.289414689410954</v>
      </c>
      <c r="P180" s="21"/>
      <c r="Q180" s="138">
        <v>38743</v>
      </c>
      <c r="R180" s="21"/>
      <c r="S180" s="135">
        <f>(Q180/$AP180)</f>
        <v>3.233703363659127</v>
      </c>
      <c r="T180" s="21"/>
      <c r="U180" s="135">
        <f>IF(S$219&gt;0,S180/S$219*100,0)</f>
        <v>208.92247922837353</v>
      </c>
      <c r="V180" s="21"/>
      <c r="W180" s="138">
        <f>(E180+K180+Q180)</f>
        <v>588125</v>
      </c>
      <c r="X180" s="21"/>
      <c r="Y180" s="21"/>
      <c r="Z180" s="138">
        <v>0</v>
      </c>
      <c r="AA180" s="21"/>
      <c r="AB180" s="135">
        <f t="shared" si="8"/>
        <v>0</v>
      </c>
      <c r="AC180" s="21"/>
      <c r="AD180" s="138">
        <v>246089</v>
      </c>
      <c r="AE180" s="21"/>
      <c r="AF180" s="135">
        <f t="shared" si="9"/>
        <v>41.842975557917114</v>
      </c>
      <c r="AG180" s="21"/>
      <c r="AH180" s="138">
        <v>0</v>
      </c>
      <c r="AI180" s="21"/>
      <c r="AJ180" s="135">
        <f t="shared" si="10"/>
        <v>0</v>
      </c>
      <c r="AK180" s="21"/>
      <c r="AL180" s="138">
        <v>0</v>
      </c>
      <c r="AM180" s="21"/>
      <c r="AN180" s="10">
        <v>64</v>
      </c>
      <c r="AO180" s="21"/>
      <c r="AP180" s="147">
        <v>11981</v>
      </c>
      <c r="AQ180" s="21"/>
      <c r="AR180" s="147">
        <f>IF(E180,AP180,0)</f>
        <v>11981</v>
      </c>
      <c r="AS180" s="21"/>
      <c r="AT180" s="147">
        <f>IF(K180,AP180,0)</f>
        <v>11981</v>
      </c>
      <c r="AU180" s="21"/>
      <c r="AV180" s="147">
        <f>IF(Q180,AP180,0)</f>
        <v>11981</v>
      </c>
    </row>
    <row r="181" spans="1:48" ht="8.85" customHeight="1" x14ac:dyDescent="0.3">
      <c r="A181" s="10">
        <v>65</v>
      </c>
      <c r="B181" s="21"/>
      <c r="C181" s="10" t="s">
        <v>189</v>
      </c>
      <c r="D181" s="21"/>
      <c r="E181" s="138">
        <v>708311</v>
      </c>
      <c r="F181" s="21"/>
      <c r="G181" s="135">
        <f>(E181/$AP181)</f>
        <v>45.9554272367482</v>
      </c>
      <c r="H181" s="21"/>
      <c r="I181" s="135">
        <f>IF(G$219&gt;0,G181/G$219*100,0)</f>
        <v>31.348697667472841</v>
      </c>
      <c r="J181" s="21"/>
      <c r="K181" s="138">
        <v>11622</v>
      </c>
      <c r="L181" s="21"/>
      <c r="M181" s="135">
        <f>(K181/$AP181)</f>
        <v>0.75403879841692079</v>
      </c>
      <c r="N181" s="21"/>
      <c r="O181" s="135">
        <f>IF(M$219&gt;0,M181/M$219*100,0)</f>
        <v>15.355936691357188</v>
      </c>
      <c r="P181" s="21"/>
      <c r="Q181" s="138">
        <v>54463</v>
      </c>
      <c r="R181" s="21"/>
      <c r="S181" s="135">
        <f>(Q181/$AP181)</f>
        <v>3.5335755531045221</v>
      </c>
      <c r="T181" s="21"/>
      <c r="U181" s="135">
        <f>IF(S$219&gt;0,S181/S$219*100,0)</f>
        <v>228.29656343617182</v>
      </c>
      <c r="V181" s="21"/>
      <c r="W181" s="138">
        <f>(E181+K181+Q181)</f>
        <v>774396</v>
      </c>
      <c r="X181" s="21"/>
      <c r="Y181" s="21"/>
      <c r="Z181" s="138">
        <v>0</v>
      </c>
      <c r="AA181" s="21"/>
      <c r="AB181" s="135">
        <f t="shared" si="8"/>
        <v>0</v>
      </c>
      <c r="AC181" s="21"/>
      <c r="AD181" s="138">
        <v>0</v>
      </c>
      <c r="AE181" s="21"/>
      <c r="AF181" s="135">
        <f t="shared" si="9"/>
        <v>0</v>
      </c>
      <c r="AG181" s="21"/>
      <c r="AH181" s="138">
        <v>0</v>
      </c>
      <c r="AI181" s="21"/>
      <c r="AJ181" s="135">
        <f t="shared" si="10"/>
        <v>0</v>
      </c>
      <c r="AK181" s="21"/>
      <c r="AL181" s="138">
        <v>12300</v>
      </c>
      <c r="AM181" s="21"/>
      <c r="AN181" s="10">
        <v>65</v>
      </c>
      <c r="AO181" s="21"/>
      <c r="AP181" s="147">
        <v>15413</v>
      </c>
      <c r="AQ181" s="21"/>
      <c r="AR181" s="147">
        <f>IF(E181,AP181,0)</f>
        <v>15413</v>
      </c>
      <c r="AS181" s="21"/>
      <c r="AT181" s="147">
        <f>IF(K181,AP181,0)</f>
        <v>15413</v>
      </c>
      <c r="AU181" s="21"/>
      <c r="AV181" s="147">
        <f>IF(Q181,AP181,0)</f>
        <v>15413</v>
      </c>
    </row>
    <row r="182" spans="1:48"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X182" s="21"/>
      <c r="Y182" s="21"/>
      <c r="Z182" s="21"/>
      <c r="AA182" s="21"/>
      <c r="AB182" s="21"/>
      <c r="AC182" s="21"/>
      <c r="AD182" s="21"/>
      <c r="AE182" s="21"/>
      <c r="AF182" s="21"/>
      <c r="AG182" s="21"/>
      <c r="AH182" s="21"/>
      <c r="AI182" s="21"/>
      <c r="AJ182" s="21"/>
      <c r="AK182" s="21"/>
      <c r="AL182" s="21"/>
      <c r="AM182" s="21"/>
      <c r="AN182" s="41"/>
      <c r="AO182" s="21"/>
      <c r="AP182" s="27"/>
      <c r="AQ182" s="21"/>
      <c r="AR182" s="21"/>
      <c r="AS182" s="21"/>
      <c r="AT182" s="21"/>
      <c r="AU182" s="21"/>
      <c r="AV182" s="21"/>
    </row>
    <row r="183" spans="1:48" ht="8.85" customHeight="1" x14ac:dyDescent="0.3">
      <c r="A183" s="10">
        <v>66</v>
      </c>
      <c r="B183" s="21"/>
      <c r="C183" s="10" t="s">
        <v>190</v>
      </c>
      <c r="D183" s="21"/>
      <c r="E183" s="138">
        <v>2946348</v>
      </c>
      <c r="F183" s="21"/>
      <c r="G183" s="135">
        <f>(E183/$AP183)</f>
        <v>82.022994905487039</v>
      </c>
      <c r="H183" s="21"/>
      <c r="I183" s="135">
        <f>IF(G$219&gt;0,G183/G$219*100,0)</f>
        <v>55.952348257500915</v>
      </c>
      <c r="J183" s="21"/>
      <c r="K183" s="138">
        <v>78756</v>
      </c>
      <c r="L183" s="21"/>
      <c r="M183" s="135">
        <f>(K183/$AP183)</f>
        <v>2.1924779376966121</v>
      </c>
      <c r="N183" s="21"/>
      <c r="O183" s="135">
        <f>IF(M$219&gt;0,M183/M$219*100,0)</f>
        <v>44.649628744768101</v>
      </c>
      <c r="P183" s="21"/>
      <c r="Q183" s="138">
        <v>150328</v>
      </c>
      <c r="R183" s="21"/>
      <c r="S183" s="135">
        <f>(Q183/$AP183)</f>
        <v>4.1849614431669497</v>
      </c>
      <c r="T183" s="21"/>
      <c r="U183" s="135">
        <f>IF(S$219&gt;0,S183/S$219*100,0)</f>
        <v>270.38117658146359</v>
      </c>
      <c r="V183" s="21"/>
      <c r="W183" s="138">
        <f>(E183+K183+Q183)</f>
        <v>3175432</v>
      </c>
      <c r="X183" s="21"/>
      <c r="Y183" s="21"/>
      <c r="Z183" s="138">
        <v>0</v>
      </c>
      <c r="AA183" s="21"/>
      <c r="AB183" s="135">
        <f t="shared" si="8"/>
        <v>0</v>
      </c>
      <c r="AC183" s="21"/>
      <c r="AD183" s="138">
        <v>0</v>
      </c>
      <c r="AE183" s="21"/>
      <c r="AF183" s="135">
        <f t="shared" si="9"/>
        <v>0</v>
      </c>
      <c r="AG183" s="21"/>
      <c r="AH183" s="138">
        <v>0</v>
      </c>
      <c r="AI183" s="21"/>
      <c r="AJ183" s="135">
        <f t="shared" si="10"/>
        <v>0</v>
      </c>
      <c r="AK183" s="21"/>
      <c r="AL183" s="138">
        <v>10566</v>
      </c>
      <c r="AM183" s="21"/>
      <c r="AN183" s="10">
        <v>66</v>
      </c>
      <c r="AO183" s="21"/>
      <c r="AP183" s="147">
        <v>35921</v>
      </c>
      <c r="AQ183" s="21"/>
      <c r="AR183" s="147">
        <f>IF(E183,AP183,0)</f>
        <v>35921</v>
      </c>
      <c r="AS183" s="21"/>
      <c r="AT183" s="147">
        <f>IF(K183,AP183,0)</f>
        <v>35921</v>
      </c>
      <c r="AU183" s="21"/>
      <c r="AV183" s="147">
        <f>IF(Q183,AP183,0)</f>
        <v>35921</v>
      </c>
    </row>
    <row r="184" spans="1:48" ht="8.85" customHeight="1" x14ac:dyDescent="0.3">
      <c r="A184" s="10">
        <v>67</v>
      </c>
      <c r="B184" s="21"/>
      <c r="C184" s="10" t="s">
        <v>191</v>
      </c>
      <c r="D184" s="21"/>
      <c r="E184" s="138">
        <v>2605370</v>
      </c>
      <c r="F184" s="21"/>
      <c r="G184" s="135">
        <f>(E184/$AP184)</f>
        <v>109.20777968730351</v>
      </c>
      <c r="H184" s="21"/>
      <c r="I184" s="135">
        <f>IF(G$219&gt;0,G184/G$219*100,0)</f>
        <v>74.496569267354019</v>
      </c>
      <c r="J184" s="21"/>
      <c r="K184" s="138">
        <v>74992</v>
      </c>
      <c r="L184" s="21"/>
      <c r="M184" s="135">
        <f>(K184/$AP184)</f>
        <v>3.1433960682399298</v>
      </c>
      <c r="N184" s="21"/>
      <c r="O184" s="135">
        <f>IF(M$219&gt;0,M184/M$219*100,0)</f>
        <v>64.01499647112891</v>
      </c>
      <c r="P184" s="21"/>
      <c r="Q184" s="138">
        <v>1500</v>
      </c>
      <c r="R184" s="21"/>
      <c r="S184" s="135">
        <f>(Q184/$AP184)</f>
        <v>6.2874627991784379E-2</v>
      </c>
      <c r="T184" s="21"/>
      <c r="U184" s="135">
        <f>IF(S$219&gt;0,S184/S$219*100,0)</f>
        <v>4.0621917607622526</v>
      </c>
      <c r="V184" s="21"/>
      <c r="W184" s="138">
        <f>(E184+K184+Q184)</f>
        <v>2681862</v>
      </c>
      <c r="X184" s="21"/>
      <c r="Y184" s="21"/>
      <c r="Z184" s="138">
        <v>4500</v>
      </c>
      <c r="AA184" s="21"/>
      <c r="AB184" s="135">
        <f t="shared" si="8"/>
        <v>0.1677938685883166</v>
      </c>
      <c r="AC184" s="21"/>
      <c r="AD184" s="138">
        <v>1606673</v>
      </c>
      <c r="AE184" s="21"/>
      <c r="AF184" s="135">
        <f t="shared" si="9"/>
        <v>59.908861828088099</v>
      </c>
      <c r="AG184" s="21"/>
      <c r="AH184" s="138">
        <v>0</v>
      </c>
      <c r="AI184" s="21"/>
      <c r="AJ184" s="135">
        <f t="shared" si="10"/>
        <v>0</v>
      </c>
      <c r="AK184" s="21"/>
      <c r="AL184" s="138">
        <v>13720</v>
      </c>
      <c r="AM184" s="21"/>
      <c r="AN184" s="10">
        <v>67</v>
      </c>
      <c r="AO184" s="21"/>
      <c r="AP184" s="147">
        <v>23857</v>
      </c>
      <c r="AQ184" s="21"/>
      <c r="AR184" s="147">
        <f>IF(E184,AP184,0)</f>
        <v>23857</v>
      </c>
      <c r="AS184" s="21"/>
      <c r="AT184" s="147">
        <f>IF(K184,AP184,0)</f>
        <v>23857</v>
      </c>
      <c r="AU184" s="21"/>
      <c r="AV184" s="147">
        <f>IF(Q184,AP184,0)</f>
        <v>23857</v>
      </c>
    </row>
    <row r="185" spans="1:48" ht="8.85" customHeight="1" x14ac:dyDescent="0.3">
      <c r="A185" s="10">
        <v>68</v>
      </c>
      <c r="B185" s="21"/>
      <c r="C185" s="10" t="s">
        <v>192</v>
      </c>
      <c r="D185" s="21"/>
      <c r="E185" s="138">
        <v>724560</v>
      </c>
      <c r="F185" s="21"/>
      <c r="G185" s="135">
        <f>(E185/$AP185)</f>
        <v>40.815682739972964</v>
      </c>
      <c r="H185" s="21"/>
      <c r="I185" s="135">
        <f>IF(G$219&gt;0,G185/G$219*100,0)</f>
        <v>27.842598257551103</v>
      </c>
      <c r="J185" s="21"/>
      <c r="K185" s="138">
        <v>10048</v>
      </c>
      <c r="L185" s="21"/>
      <c r="M185" s="135">
        <f>(K185/$AP185)</f>
        <v>0.566020730058585</v>
      </c>
      <c r="N185" s="21"/>
      <c r="O185" s="135">
        <f>IF(M$219&gt;0,M185/M$219*100,0)</f>
        <v>11.526964547478864</v>
      </c>
      <c r="P185" s="21"/>
      <c r="Q185" s="138">
        <v>117301</v>
      </c>
      <c r="R185" s="21"/>
      <c r="S185" s="135">
        <f>(Q185/$AP185)</f>
        <v>6.6077625056331684</v>
      </c>
      <c r="T185" s="21"/>
      <c r="U185" s="135">
        <f>IF(S$219&gt;0,S185/S$219*100,0)</f>
        <v>426.91303733779779</v>
      </c>
      <c r="V185" s="21"/>
      <c r="W185" s="138">
        <f>(E185+K185+Q185)</f>
        <v>851909</v>
      </c>
      <c r="X185" s="21"/>
      <c r="Y185" s="21"/>
      <c r="Z185" s="138">
        <v>1600</v>
      </c>
      <c r="AA185" s="21"/>
      <c r="AB185" s="135">
        <f t="shared" si="8"/>
        <v>0.18781348712127705</v>
      </c>
      <c r="AC185" s="21"/>
      <c r="AD185" s="138">
        <v>15000</v>
      </c>
      <c r="AE185" s="21"/>
      <c r="AF185" s="135">
        <f t="shared" si="9"/>
        <v>1.7607514417619721</v>
      </c>
      <c r="AG185" s="21"/>
      <c r="AH185" s="138">
        <v>0</v>
      </c>
      <c r="AI185" s="21"/>
      <c r="AJ185" s="135">
        <f t="shared" si="10"/>
        <v>0</v>
      </c>
      <c r="AK185" s="21"/>
      <c r="AL185" s="138">
        <v>0</v>
      </c>
      <c r="AM185" s="21"/>
      <c r="AN185" s="10">
        <v>68</v>
      </c>
      <c r="AO185" s="21"/>
      <c r="AP185" s="147">
        <v>17752</v>
      </c>
      <c r="AQ185" s="21"/>
      <c r="AR185" s="147">
        <f>IF(E185,AP185,0)</f>
        <v>17752</v>
      </c>
      <c r="AS185" s="21"/>
      <c r="AT185" s="147">
        <f>IF(K185,AP185,0)</f>
        <v>17752</v>
      </c>
      <c r="AU185" s="21"/>
      <c r="AV185" s="147">
        <f>IF(Q185,AP185,0)</f>
        <v>17752</v>
      </c>
    </row>
    <row r="186" spans="1:48" ht="8.85" customHeight="1" x14ac:dyDescent="0.3">
      <c r="A186" s="10">
        <v>69</v>
      </c>
      <c r="B186" s="21"/>
      <c r="C186" s="10" t="s">
        <v>193</v>
      </c>
      <c r="D186" s="21"/>
      <c r="E186" s="138">
        <v>2477589</v>
      </c>
      <c r="F186" s="21"/>
      <c r="G186" s="135">
        <f>(E186/$AP186)</f>
        <v>40.614881479295761</v>
      </c>
      <c r="H186" s="21"/>
      <c r="I186" s="135">
        <f>IF(G$219&gt;0,G186/G$219*100,0)</f>
        <v>27.70562079067243</v>
      </c>
      <c r="J186" s="21"/>
      <c r="K186" s="138">
        <v>2838</v>
      </c>
      <c r="L186" s="21"/>
      <c r="M186" s="135">
        <f>(K186/$AP186)</f>
        <v>4.6523064817546964E-2</v>
      </c>
      <c r="N186" s="21"/>
      <c r="O186" s="135">
        <f>IF(M$219&gt;0,M186/M$219*100,0)</f>
        <v>0.94743830095484205</v>
      </c>
      <c r="P186" s="21"/>
      <c r="Q186" s="138">
        <v>148810</v>
      </c>
      <c r="R186" s="21"/>
      <c r="S186" s="135">
        <f>(Q186/$AP186)</f>
        <v>2.4394282154683453</v>
      </c>
      <c r="T186" s="21"/>
      <c r="U186" s="135">
        <f>IF(S$219&gt;0,S186/S$219*100,0)</f>
        <v>157.60610463001558</v>
      </c>
      <c r="V186" s="21"/>
      <c r="W186" s="138">
        <f>(E186+K186+Q186)</f>
        <v>2629237</v>
      </c>
      <c r="X186" s="21"/>
      <c r="Y186" s="21"/>
      <c r="Z186" s="138">
        <v>49900</v>
      </c>
      <c r="AA186" s="21"/>
      <c r="AB186" s="135">
        <f t="shared" si="8"/>
        <v>1.8978890073431949</v>
      </c>
      <c r="AC186" s="21"/>
      <c r="AD186" s="138">
        <v>0</v>
      </c>
      <c r="AE186" s="21"/>
      <c r="AF186" s="135">
        <f t="shared" si="9"/>
        <v>0</v>
      </c>
      <c r="AG186" s="21"/>
      <c r="AH186" s="138">
        <v>0</v>
      </c>
      <c r="AI186" s="21"/>
      <c r="AJ186" s="135">
        <f t="shared" si="10"/>
        <v>0</v>
      </c>
      <c r="AK186" s="21"/>
      <c r="AL186" s="138">
        <v>0</v>
      </c>
      <c r="AM186" s="21"/>
      <c r="AN186" s="10">
        <v>69</v>
      </c>
      <c r="AO186" s="21"/>
      <c r="AP186" s="147">
        <v>61002</v>
      </c>
      <c r="AQ186" s="21"/>
      <c r="AR186" s="147">
        <f>IF(E186,AP186,0)</f>
        <v>61002</v>
      </c>
      <c r="AS186" s="21"/>
      <c r="AT186" s="147">
        <f>IF(K186,AP186,0)</f>
        <v>61002</v>
      </c>
      <c r="AU186" s="21"/>
      <c r="AV186" s="147">
        <f>IF(Q186,AP186,0)</f>
        <v>61002</v>
      </c>
    </row>
    <row r="187" spans="1:48" ht="8.85" customHeight="1" x14ac:dyDescent="0.3">
      <c r="A187" s="10">
        <v>70</v>
      </c>
      <c r="B187" s="21"/>
      <c r="C187" s="10" t="s">
        <v>194</v>
      </c>
      <c r="D187" s="21"/>
      <c r="E187" s="138">
        <v>987832</v>
      </c>
      <c r="F187" s="21"/>
      <c r="G187" s="135">
        <f>(E187/$AP187)</f>
        <v>33.074363009341411</v>
      </c>
      <c r="H187" s="21"/>
      <c r="I187" s="135">
        <f>IF(G$219&gt;0,G187/G$219*100,0)</f>
        <v>22.561822811103902</v>
      </c>
      <c r="J187" s="21"/>
      <c r="K187" s="138">
        <v>0</v>
      </c>
      <c r="L187" s="21"/>
      <c r="M187" s="135">
        <f>(K187/$AP187)</f>
        <v>0</v>
      </c>
      <c r="N187" s="21"/>
      <c r="O187" s="135">
        <f>IF(M$219&gt;0,M187/M$219*100,0)</f>
        <v>0</v>
      </c>
      <c r="P187" s="21"/>
      <c r="Q187" s="138">
        <v>89802</v>
      </c>
      <c r="R187" s="21"/>
      <c r="S187" s="135">
        <f>(Q187/$AP187)</f>
        <v>3.0067298356045131</v>
      </c>
      <c r="T187" s="21"/>
      <c r="U187" s="135">
        <f>IF(S$219&gt;0,S187/S$219*100,0)</f>
        <v>194.25821758542486</v>
      </c>
      <c r="V187" s="21"/>
      <c r="W187" s="138">
        <f>(E187+K187+Q187)</f>
        <v>1077634</v>
      </c>
      <c r="X187" s="21"/>
      <c r="Y187" s="21"/>
      <c r="Z187" s="138">
        <v>0</v>
      </c>
      <c r="AA187" s="21"/>
      <c r="AB187" s="135">
        <f t="shared" si="8"/>
        <v>0</v>
      </c>
      <c r="AC187" s="21"/>
      <c r="AD187" s="138">
        <v>245696</v>
      </c>
      <c r="AE187" s="21"/>
      <c r="AF187" s="135">
        <f t="shared" si="9"/>
        <v>22.79957759313459</v>
      </c>
      <c r="AG187" s="21"/>
      <c r="AH187" s="138">
        <v>0</v>
      </c>
      <c r="AI187" s="21"/>
      <c r="AJ187" s="135">
        <f t="shared" si="10"/>
        <v>0</v>
      </c>
      <c r="AK187" s="21"/>
      <c r="AL187" s="138">
        <v>11236</v>
      </c>
      <c r="AM187" s="21"/>
      <c r="AN187" s="10">
        <v>70</v>
      </c>
      <c r="AO187" s="21"/>
      <c r="AP187" s="147">
        <v>29867</v>
      </c>
      <c r="AQ187" s="21"/>
      <c r="AR187" s="147">
        <f>IF(E187,AP187,0)</f>
        <v>29867</v>
      </c>
      <c r="AS187" s="21"/>
      <c r="AT187" s="147">
        <f>IF(K187,AP187,0)</f>
        <v>0</v>
      </c>
      <c r="AU187" s="21"/>
      <c r="AV187" s="147">
        <f>IF(Q187,AP187,0)</f>
        <v>29867</v>
      </c>
    </row>
    <row r="188" spans="1:48"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131"/>
      <c r="X188" s="21"/>
      <c r="Y188" s="21"/>
      <c r="Z188" s="21"/>
      <c r="AA188" s="21"/>
      <c r="AB188" s="21"/>
      <c r="AC188" s="21"/>
      <c r="AD188" s="21"/>
      <c r="AE188" s="21"/>
      <c r="AF188" s="21"/>
      <c r="AG188" s="21"/>
      <c r="AH188" s="21"/>
      <c r="AI188" s="21"/>
      <c r="AJ188" s="21"/>
      <c r="AK188" s="21"/>
      <c r="AL188" s="21"/>
      <c r="AM188" s="21"/>
      <c r="AN188" s="41"/>
      <c r="AO188" s="21"/>
      <c r="AP188" s="27"/>
      <c r="AQ188" s="21"/>
      <c r="AR188" s="21"/>
      <c r="AS188" s="21"/>
      <c r="AT188" s="21"/>
      <c r="AU188" s="21"/>
      <c r="AV188" s="21"/>
    </row>
    <row r="189" spans="1:48" ht="8.85" customHeight="1" x14ac:dyDescent="0.3">
      <c r="A189" s="10">
        <v>71</v>
      </c>
      <c r="B189" s="21"/>
      <c r="C189" s="10" t="s">
        <v>195</v>
      </c>
      <c r="D189" s="21"/>
      <c r="E189" s="138">
        <v>671238</v>
      </c>
      <c r="F189" s="21"/>
      <c r="G189" s="135">
        <f>(E189/$AP189)</f>
        <v>29.236377891023128</v>
      </c>
      <c r="H189" s="21"/>
      <c r="I189" s="135">
        <f>IF(G$219&gt;0,G189/G$219*100,0)</f>
        <v>19.943724310863882</v>
      </c>
      <c r="J189" s="21"/>
      <c r="K189" s="138">
        <v>15107</v>
      </c>
      <c r="L189" s="21"/>
      <c r="M189" s="135">
        <f>(K189/$AP189)</f>
        <v>0.65799904177011193</v>
      </c>
      <c r="N189" s="21"/>
      <c r="O189" s="135">
        <f>IF(M$219&gt;0,M189/M$219*100,0)</f>
        <v>13.400095127212214</v>
      </c>
      <c r="P189" s="21"/>
      <c r="Q189" s="138">
        <v>139531</v>
      </c>
      <c r="R189" s="21"/>
      <c r="S189" s="135">
        <f>(Q189/$AP189)</f>
        <v>6.0773988414129532</v>
      </c>
      <c r="T189" s="21"/>
      <c r="U189" s="135">
        <f>IF(S$219&gt;0,S189/S$219*100,0)</f>
        <v>392.64740466821684</v>
      </c>
      <c r="V189" s="21"/>
      <c r="W189" s="138">
        <f>(E189+K189+Q189)</f>
        <v>825876</v>
      </c>
      <c r="X189" s="21"/>
      <c r="Y189" s="21"/>
      <c r="Z189" s="138">
        <v>0</v>
      </c>
      <c r="AA189" s="21"/>
      <c r="AB189" s="135">
        <f t="shared" si="8"/>
        <v>0</v>
      </c>
      <c r="AC189" s="21"/>
      <c r="AD189" s="138">
        <v>0</v>
      </c>
      <c r="AE189" s="21"/>
      <c r="AF189" s="135">
        <f t="shared" si="9"/>
        <v>0</v>
      </c>
      <c r="AG189" s="21"/>
      <c r="AH189" s="138">
        <v>0</v>
      </c>
      <c r="AI189" s="21"/>
      <c r="AJ189" s="135">
        <f t="shared" si="10"/>
        <v>0</v>
      </c>
      <c r="AK189" s="21"/>
      <c r="AL189" s="138">
        <v>16381</v>
      </c>
      <c r="AM189" s="21"/>
      <c r="AN189" s="10">
        <v>71</v>
      </c>
      <c r="AO189" s="21"/>
      <c r="AP189" s="147">
        <v>22959</v>
      </c>
      <c r="AQ189" s="21"/>
      <c r="AR189" s="147">
        <f>IF(E189,AP189,0)</f>
        <v>22959</v>
      </c>
      <c r="AS189" s="21"/>
      <c r="AT189" s="147">
        <f>IF(K189,AP189,0)</f>
        <v>22959</v>
      </c>
      <c r="AU189" s="21"/>
      <c r="AV189" s="147">
        <f>IF(Q189,AP189,0)</f>
        <v>22959</v>
      </c>
    </row>
    <row r="190" spans="1:48" ht="8.85" customHeight="1" x14ac:dyDescent="0.3">
      <c r="A190" s="10">
        <v>72</v>
      </c>
      <c r="B190" s="21"/>
      <c r="C190" s="10" t="s">
        <v>196</v>
      </c>
      <c r="D190" s="21"/>
      <c r="E190" s="138">
        <v>1322690</v>
      </c>
      <c r="F190" s="21"/>
      <c r="G190" s="135">
        <f>(E190/$AP190)</f>
        <v>35.413386880856763</v>
      </c>
      <c r="H190" s="21"/>
      <c r="I190" s="135">
        <f>IF(G$219&gt;0,G190/G$219*100,0)</f>
        <v>24.157398276160226</v>
      </c>
      <c r="J190" s="21"/>
      <c r="K190" s="138">
        <v>24000</v>
      </c>
      <c r="L190" s="21"/>
      <c r="M190" s="135">
        <f>(K190/$AP190)</f>
        <v>0.64257028112449799</v>
      </c>
      <c r="N190" s="21"/>
      <c r="O190" s="135">
        <f>IF(M$219&gt;0,M190/M$219*100,0)</f>
        <v>13.08588971470882</v>
      </c>
      <c r="P190" s="21"/>
      <c r="Q190" s="138">
        <v>66367</v>
      </c>
      <c r="R190" s="21"/>
      <c r="S190" s="135">
        <f>(Q190/$AP190)</f>
        <v>1.7768942436412316</v>
      </c>
      <c r="T190" s="21"/>
      <c r="U190" s="135">
        <f>IF(S$219&gt;0,S190/S$219*100,0)</f>
        <v>114.80123838201392</v>
      </c>
      <c r="V190" s="21"/>
      <c r="W190" s="138">
        <f>(E190+K190+Q190)</f>
        <v>1413057</v>
      </c>
      <c r="X190" s="21"/>
      <c r="Y190" s="21"/>
      <c r="Z190" s="138">
        <v>200000</v>
      </c>
      <c r="AA190" s="21"/>
      <c r="AB190" s="135">
        <f t="shared" si="8"/>
        <v>14.153710713722093</v>
      </c>
      <c r="AC190" s="21"/>
      <c r="AD190" s="138">
        <v>0</v>
      </c>
      <c r="AE190" s="21"/>
      <c r="AF190" s="135">
        <f t="shared" si="9"/>
        <v>0</v>
      </c>
      <c r="AG190" s="21"/>
      <c r="AH190" s="138">
        <v>0</v>
      </c>
      <c r="AI190" s="21"/>
      <c r="AJ190" s="135">
        <f t="shared" si="10"/>
        <v>0</v>
      </c>
      <c r="AK190" s="21"/>
      <c r="AL190" s="138">
        <v>0</v>
      </c>
      <c r="AM190" s="21"/>
      <c r="AN190" s="10">
        <v>72</v>
      </c>
      <c r="AO190" s="21"/>
      <c r="AP190" s="147">
        <v>37350</v>
      </c>
      <c r="AQ190" s="21"/>
      <c r="AR190" s="147">
        <f>IF(E190,AP190,0)</f>
        <v>37350</v>
      </c>
      <c r="AS190" s="21"/>
      <c r="AT190" s="147">
        <f>IF(K190,AP190,0)</f>
        <v>37350</v>
      </c>
      <c r="AU190" s="21"/>
      <c r="AV190" s="147">
        <f>IF(Q190,AP190,0)</f>
        <v>37350</v>
      </c>
    </row>
    <row r="191" spans="1:48" ht="8.85" customHeight="1" x14ac:dyDescent="0.3">
      <c r="A191" s="10">
        <v>73</v>
      </c>
      <c r="B191" s="21"/>
      <c r="C191" s="10" t="s">
        <v>197</v>
      </c>
      <c r="D191" s="21"/>
      <c r="E191" s="138">
        <v>55769000</v>
      </c>
      <c r="F191" s="21"/>
      <c r="G191" s="135">
        <f>(E191/$AP191)</f>
        <v>119.80502601514937</v>
      </c>
      <c r="H191" s="21"/>
      <c r="I191" s="135">
        <f>IF(G$219&gt;0,G191/G$219*100,0)</f>
        <v>81.725527656271467</v>
      </c>
      <c r="J191" s="21"/>
      <c r="K191" s="138">
        <v>7113000</v>
      </c>
      <c r="L191" s="21"/>
      <c r="M191" s="135">
        <f>(K191/$AP191)</f>
        <v>15.280409368031657</v>
      </c>
      <c r="N191" s="21"/>
      <c r="O191" s="135">
        <f>IF(M$219&gt;0,M191/M$219*100,0)</f>
        <v>311.18425121644236</v>
      </c>
      <c r="P191" s="21"/>
      <c r="Q191" s="138">
        <v>929000</v>
      </c>
      <c r="R191" s="21"/>
      <c r="S191" s="135">
        <f>(Q191/$AP191)</f>
        <v>1.9957121190638842</v>
      </c>
      <c r="T191" s="21"/>
      <c r="U191" s="135">
        <f>IF(S$219&gt;0,S191/S$219*100,0)</f>
        <v>128.93858120280242</v>
      </c>
      <c r="V191" s="21"/>
      <c r="W191" s="138">
        <f>(E191+K191+Q191)</f>
        <v>63811000</v>
      </c>
      <c r="X191" s="21"/>
      <c r="Y191" s="21"/>
      <c r="Z191" s="138">
        <v>259000</v>
      </c>
      <c r="AA191" s="21"/>
      <c r="AB191" s="135">
        <f t="shared" si="8"/>
        <v>0.40588613248499478</v>
      </c>
      <c r="AC191" s="21"/>
      <c r="AD191" s="138">
        <v>70000</v>
      </c>
      <c r="AE191" s="21"/>
      <c r="AF191" s="135">
        <f t="shared" si="9"/>
        <v>0.10969895472567426</v>
      </c>
      <c r="AG191" s="21"/>
      <c r="AH191" s="138">
        <v>28817000</v>
      </c>
      <c r="AI191" s="21"/>
      <c r="AJ191" s="135">
        <f t="shared" si="10"/>
        <v>45.159925404710791</v>
      </c>
      <c r="AK191" s="21"/>
      <c r="AL191" s="138">
        <v>13936000</v>
      </c>
      <c r="AM191" s="21"/>
      <c r="AN191" s="10">
        <v>73</v>
      </c>
      <c r="AO191" s="21"/>
      <c r="AP191" s="147">
        <v>465498</v>
      </c>
      <c r="AQ191" s="21"/>
      <c r="AR191" s="147">
        <f>IF(E191,AP191,0)</f>
        <v>465498</v>
      </c>
      <c r="AS191" s="21"/>
      <c r="AT191" s="147">
        <f>IF(K191,AP191,0)</f>
        <v>465498</v>
      </c>
      <c r="AU191" s="21"/>
      <c r="AV191" s="147">
        <f>IF(Q191,AP191,0)</f>
        <v>465498</v>
      </c>
    </row>
    <row r="192" spans="1:48" ht="8.85" customHeight="1" x14ac:dyDescent="0.3">
      <c r="A192" s="10">
        <v>74</v>
      </c>
      <c r="B192" s="21"/>
      <c r="C192" s="10" t="s">
        <v>198</v>
      </c>
      <c r="D192" s="21"/>
      <c r="E192" s="138">
        <v>3203183</v>
      </c>
      <c r="F192" s="21"/>
      <c r="G192" s="135">
        <f>(E192/$AP192)</f>
        <v>93.943250139308446</v>
      </c>
      <c r="H192" s="21"/>
      <c r="I192" s="135">
        <f>IF(G$219&gt;0,G192/G$219*100,0)</f>
        <v>64.083803015152725</v>
      </c>
      <c r="J192" s="21"/>
      <c r="K192" s="138">
        <v>13000</v>
      </c>
      <c r="L192" s="21"/>
      <c r="M192" s="135">
        <f>(K192/$AP192)</f>
        <v>0.38126521394844121</v>
      </c>
      <c r="N192" s="21"/>
      <c r="O192" s="135">
        <f>IF(M$219&gt;0,M192/M$219*100,0)</f>
        <v>7.7644340056516059</v>
      </c>
      <c r="P192" s="21"/>
      <c r="Q192" s="138">
        <v>113783</v>
      </c>
      <c r="R192" s="21"/>
      <c r="S192" s="135">
        <f>(Q192/$AP192)</f>
        <v>3.3370384491304219</v>
      </c>
      <c r="T192" s="21"/>
      <c r="U192" s="135">
        <f>IF(S$219&gt;0,S192/S$219*100,0)</f>
        <v>215.5987323722332</v>
      </c>
      <c r="V192" s="21"/>
      <c r="W192" s="138">
        <f>(E192+K192+Q192)</f>
        <v>3329966</v>
      </c>
      <c r="X192" s="21"/>
      <c r="Y192" s="21"/>
      <c r="Z192" s="138">
        <v>0</v>
      </c>
      <c r="AA192" s="21"/>
      <c r="AB192" s="135">
        <f t="shared" si="8"/>
        <v>0</v>
      </c>
      <c r="AC192" s="21"/>
      <c r="AD192" s="138">
        <v>0</v>
      </c>
      <c r="AE192" s="21"/>
      <c r="AF192" s="135">
        <f t="shared" si="9"/>
        <v>0</v>
      </c>
      <c r="AG192" s="21"/>
      <c r="AH192" s="138">
        <v>0</v>
      </c>
      <c r="AI192" s="21"/>
      <c r="AJ192" s="135">
        <f t="shared" si="10"/>
        <v>0</v>
      </c>
      <c r="AK192" s="21"/>
      <c r="AL192" s="138">
        <v>220056</v>
      </c>
      <c r="AM192" s="21"/>
      <c r="AN192" s="10">
        <v>74</v>
      </c>
      <c r="AO192" s="21"/>
      <c r="AP192" s="147">
        <v>34097</v>
      </c>
      <c r="AQ192" s="21"/>
      <c r="AR192" s="147">
        <f>IF(E192,AP192,0)</f>
        <v>34097</v>
      </c>
      <c r="AS192" s="21"/>
      <c r="AT192" s="147">
        <f>IF(K192,AP192,0)</f>
        <v>34097</v>
      </c>
      <c r="AU192" s="21"/>
      <c r="AV192" s="147">
        <f>IF(Q192,AP192,0)</f>
        <v>34097</v>
      </c>
    </row>
    <row r="193" spans="1:48" ht="8.85" customHeight="1" x14ac:dyDescent="0.3">
      <c r="A193" s="10">
        <v>75</v>
      </c>
      <c r="B193" s="21"/>
      <c r="C193" s="10" t="s">
        <v>199</v>
      </c>
      <c r="D193" s="21"/>
      <c r="E193" s="138">
        <v>144221</v>
      </c>
      <c r="F193" s="21"/>
      <c r="G193" s="135">
        <f>(E193/$AP193)</f>
        <v>19.79698009608785</v>
      </c>
      <c r="H193" s="21"/>
      <c r="I193" s="135">
        <f>IF(G$219&gt;0,G193/G$219*100,0)</f>
        <v>13.504597412707021</v>
      </c>
      <c r="J193" s="21"/>
      <c r="K193" s="138">
        <v>21110</v>
      </c>
      <c r="L193" s="21"/>
      <c r="M193" s="135">
        <f>(K193/$AP193)</f>
        <v>2.8977350720658888</v>
      </c>
      <c r="N193" s="21"/>
      <c r="O193" s="135">
        <f>IF(M$219&gt;0,M193/M$219*100,0)</f>
        <v>59.012130951868826</v>
      </c>
      <c r="P193" s="21"/>
      <c r="Q193" s="138">
        <v>82998</v>
      </c>
      <c r="R193" s="21"/>
      <c r="S193" s="135">
        <f>(Q193/$AP193)</f>
        <v>11.392999313658201</v>
      </c>
      <c r="T193" s="21"/>
      <c r="U193" s="135">
        <f>IF(S$219&gt;0,S193/S$219*100,0)</f>
        <v>736.07668817316357</v>
      </c>
      <c r="V193" s="21"/>
      <c r="W193" s="138">
        <f>(E193+K193+Q193)</f>
        <v>248329</v>
      </c>
      <c r="X193" s="21"/>
      <c r="Y193" s="21"/>
      <c r="Z193" s="138">
        <v>0</v>
      </c>
      <c r="AA193" s="21"/>
      <c r="AB193" s="135">
        <f t="shared" si="8"/>
        <v>0</v>
      </c>
      <c r="AC193" s="21"/>
      <c r="AD193" s="138">
        <v>0</v>
      </c>
      <c r="AE193" s="21"/>
      <c r="AF193" s="135">
        <f t="shared" si="9"/>
        <v>0</v>
      </c>
      <c r="AG193" s="21"/>
      <c r="AH193" s="138">
        <v>0</v>
      </c>
      <c r="AI193" s="21"/>
      <c r="AJ193" s="135">
        <f t="shared" si="10"/>
        <v>0</v>
      </c>
      <c r="AK193" s="21"/>
      <c r="AL193" s="138">
        <v>0</v>
      </c>
      <c r="AM193" s="21"/>
      <c r="AN193" s="10">
        <v>75</v>
      </c>
      <c r="AO193" s="21"/>
      <c r="AP193" s="147">
        <v>7285</v>
      </c>
      <c r="AQ193" s="21"/>
      <c r="AR193" s="147">
        <f>IF(E193,AP193,0)</f>
        <v>7285</v>
      </c>
      <c r="AS193" s="21"/>
      <c r="AT193" s="147">
        <f>IF(K193,AP193,0)</f>
        <v>7285</v>
      </c>
      <c r="AU193" s="21"/>
      <c r="AV193" s="147">
        <f>IF(Q193,AP193,0)</f>
        <v>7285</v>
      </c>
    </row>
    <row r="194" spans="1:48"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131"/>
      <c r="X194" s="21"/>
      <c r="Y194" s="21"/>
      <c r="Z194" s="21"/>
      <c r="AA194" s="21"/>
      <c r="AB194" s="21"/>
      <c r="AC194" s="21"/>
      <c r="AD194" s="21"/>
      <c r="AE194" s="21"/>
      <c r="AF194" s="21"/>
      <c r="AG194" s="21"/>
      <c r="AH194" s="21"/>
      <c r="AI194" s="21"/>
      <c r="AJ194" s="21"/>
      <c r="AK194" s="21"/>
      <c r="AL194" s="21"/>
      <c r="AM194" s="21"/>
      <c r="AN194" s="41"/>
      <c r="AO194" s="21"/>
      <c r="AP194" s="27"/>
      <c r="AQ194" s="21"/>
      <c r="AR194" s="21"/>
      <c r="AS194" s="21"/>
      <c r="AT194" s="21"/>
      <c r="AU194" s="21"/>
      <c r="AV194" s="21"/>
    </row>
    <row r="195" spans="1:48" ht="8.85" customHeight="1" x14ac:dyDescent="0.3">
      <c r="A195" s="10">
        <v>76</v>
      </c>
      <c r="B195" s="21"/>
      <c r="C195" s="10" t="s">
        <v>114</v>
      </c>
      <c r="D195" s="21"/>
      <c r="E195" s="138">
        <v>2162355</v>
      </c>
      <c r="F195" s="21"/>
      <c r="G195" s="135">
        <f>(E195/$AP195)</f>
        <v>235.24314621409923</v>
      </c>
      <c r="H195" s="21"/>
      <c r="I195" s="135">
        <f>IF(G$219&gt;0,G195/G$219*100,0)</f>
        <v>160.47215122208334</v>
      </c>
      <c r="J195" s="21"/>
      <c r="K195" s="138">
        <v>17344</v>
      </c>
      <c r="L195" s="21"/>
      <c r="M195" s="135">
        <f>(K195/$AP195)</f>
        <v>1.8868581375108791</v>
      </c>
      <c r="N195" s="21"/>
      <c r="O195" s="135">
        <f>IF(M$219&gt;0,M195/M$219*100,0)</f>
        <v>38.425707226233094</v>
      </c>
      <c r="P195" s="21"/>
      <c r="Q195" s="138">
        <v>25293</v>
      </c>
      <c r="R195" s="21"/>
      <c r="S195" s="135">
        <f>(Q195/$AP195)</f>
        <v>2.7516318537859008</v>
      </c>
      <c r="T195" s="21"/>
      <c r="U195" s="135">
        <f>IF(S$219&gt;0,S195/S$219*100,0)</f>
        <v>177.77689669290123</v>
      </c>
      <c r="V195" s="21"/>
      <c r="W195" s="138">
        <f>(E195+K195+Q195)</f>
        <v>2204992</v>
      </c>
      <c r="X195" s="21"/>
      <c r="Y195" s="21"/>
      <c r="Z195" s="138">
        <v>0</v>
      </c>
      <c r="AA195" s="21"/>
      <c r="AB195" s="135">
        <f t="shared" si="8"/>
        <v>0</v>
      </c>
      <c r="AC195" s="21"/>
      <c r="AD195" s="138">
        <v>1931511</v>
      </c>
      <c r="AE195" s="21"/>
      <c r="AF195" s="135">
        <f t="shared" si="9"/>
        <v>87.59718856122835</v>
      </c>
      <c r="AG195" s="21"/>
      <c r="AH195" s="138">
        <v>0</v>
      </c>
      <c r="AI195" s="21"/>
      <c r="AJ195" s="135">
        <f t="shared" si="10"/>
        <v>0</v>
      </c>
      <c r="AK195" s="21"/>
      <c r="AL195" s="138">
        <v>14300</v>
      </c>
      <c r="AM195" s="21"/>
      <c r="AN195" s="10">
        <v>76</v>
      </c>
      <c r="AO195" s="21"/>
      <c r="AP195" s="147">
        <v>9192</v>
      </c>
      <c r="AQ195" s="21"/>
      <c r="AR195" s="147">
        <f>IF(E195,AP195,0)</f>
        <v>9192</v>
      </c>
      <c r="AS195" s="21"/>
      <c r="AT195" s="147">
        <f>IF(K195,AP195,0)</f>
        <v>9192</v>
      </c>
      <c r="AU195" s="21"/>
      <c r="AV195" s="147">
        <f>IF(Q195,AP195,0)</f>
        <v>9192</v>
      </c>
    </row>
    <row r="196" spans="1:48" ht="8.85" customHeight="1" x14ac:dyDescent="0.3">
      <c r="A196" s="10">
        <v>77</v>
      </c>
      <c r="B196" s="21"/>
      <c r="C196" s="10" t="s">
        <v>115</v>
      </c>
      <c r="D196" s="21"/>
      <c r="E196" s="138">
        <v>3266996</v>
      </c>
      <c r="F196" s="21"/>
      <c r="G196" s="135">
        <f>(E196/$AP196)</f>
        <v>34.827525185224665</v>
      </c>
      <c r="H196" s="21"/>
      <c r="I196" s="135">
        <f>IF(G$219&gt;0,G196/G$219*100,0)</f>
        <v>23.757750132825432</v>
      </c>
      <c r="J196" s="21"/>
      <c r="K196" s="138">
        <v>0</v>
      </c>
      <c r="L196" s="21"/>
      <c r="M196" s="135">
        <f>(K196/$AP196)</f>
        <v>0</v>
      </c>
      <c r="N196" s="21"/>
      <c r="O196" s="135">
        <f>IF(M$219&gt;0,M196/M$219*100,0)</f>
        <v>0</v>
      </c>
      <c r="P196" s="21"/>
      <c r="Q196" s="138">
        <v>62471</v>
      </c>
      <c r="R196" s="21"/>
      <c r="S196" s="135">
        <f>(Q196/$AP196)</f>
        <v>0.66596663290869351</v>
      </c>
      <c r="T196" s="21"/>
      <c r="U196" s="135">
        <f>IF(S$219&gt;0,S196/S$219*100,0)</f>
        <v>43.026642948849961</v>
      </c>
      <c r="V196" s="21"/>
      <c r="W196" s="138">
        <f>(E196+K196+Q196)</f>
        <v>3329467</v>
      </c>
      <c r="X196" s="21"/>
      <c r="Y196" s="21"/>
      <c r="Z196" s="138">
        <v>48122</v>
      </c>
      <c r="AA196" s="21"/>
      <c r="AB196" s="135">
        <f t="shared" si="8"/>
        <v>1.4453364457434177</v>
      </c>
      <c r="AC196" s="21"/>
      <c r="AD196" s="138">
        <v>174910</v>
      </c>
      <c r="AE196" s="21"/>
      <c r="AF196" s="135">
        <f t="shared" si="9"/>
        <v>5.2533934110174387</v>
      </c>
      <c r="AG196" s="21"/>
      <c r="AH196" s="138">
        <v>0</v>
      </c>
      <c r="AI196" s="21"/>
      <c r="AJ196" s="135">
        <f t="shared" si="10"/>
        <v>0</v>
      </c>
      <c r="AK196" s="21"/>
      <c r="AL196" s="138">
        <v>1117110</v>
      </c>
      <c r="AM196" s="21"/>
      <c r="AN196" s="10">
        <v>77</v>
      </c>
      <c r="AO196" s="21"/>
      <c r="AP196" s="147">
        <v>93805</v>
      </c>
      <c r="AQ196" s="21"/>
      <c r="AR196" s="147">
        <f>IF(E196,AP196,0)</f>
        <v>93805</v>
      </c>
      <c r="AS196" s="21"/>
      <c r="AT196" s="147">
        <f>IF(K196,AP196,0)</f>
        <v>0</v>
      </c>
      <c r="AU196" s="21"/>
      <c r="AV196" s="147">
        <f>IF(Q196,AP196,0)</f>
        <v>93805</v>
      </c>
    </row>
    <row r="197" spans="1:48" ht="8.85" customHeight="1" x14ac:dyDescent="0.3">
      <c r="A197" s="10">
        <v>78</v>
      </c>
      <c r="B197" s="21"/>
      <c r="C197" s="10" t="s">
        <v>200</v>
      </c>
      <c r="D197" s="21"/>
      <c r="E197" s="138">
        <v>2457892</v>
      </c>
      <c r="F197" s="21"/>
      <c r="G197" s="135">
        <f>(E197/$AP197)</f>
        <v>109.23964444444445</v>
      </c>
      <c r="H197" s="21"/>
      <c r="I197" s="135">
        <f>IF(G$219&gt;0,G197/G$219*100,0)</f>
        <v>74.518305952179347</v>
      </c>
      <c r="J197" s="21"/>
      <c r="K197" s="138">
        <v>286485</v>
      </c>
      <c r="L197" s="21"/>
      <c r="M197" s="135">
        <f>(K197/$AP197)</f>
        <v>12.732666666666667</v>
      </c>
      <c r="N197" s="21"/>
      <c r="O197" s="135">
        <f>IF(M$219&gt;0,M197/M$219*100,0)</f>
        <v>259.29968544851965</v>
      </c>
      <c r="P197" s="21"/>
      <c r="Q197" s="138">
        <v>79776</v>
      </c>
      <c r="R197" s="21"/>
      <c r="S197" s="135">
        <f>(Q197/$AP197)</f>
        <v>3.5455999999999999</v>
      </c>
      <c r="T197" s="21"/>
      <c r="U197" s="135">
        <f>IF(S$219&gt;0,S197/S$219*100,0)</f>
        <v>229.07343656714153</v>
      </c>
      <c r="V197" s="21"/>
      <c r="W197" s="138">
        <f>(E197+K197+Q197)</f>
        <v>2824153</v>
      </c>
      <c r="X197" s="21"/>
      <c r="Y197" s="21"/>
      <c r="Z197" s="138">
        <v>256139</v>
      </c>
      <c r="AA197" s="21"/>
      <c r="AB197" s="135">
        <f t="shared" si="8"/>
        <v>9.0695865273588225</v>
      </c>
      <c r="AC197" s="21"/>
      <c r="AD197" s="138">
        <v>75796</v>
      </c>
      <c r="AE197" s="21"/>
      <c r="AF197" s="135">
        <f t="shared" si="9"/>
        <v>2.6838489274483361</v>
      </c>
      <c r="AG197" s="21"/>
      <c r="AH197" s="138">
        <v>0</v>
      </c>
      <c r="AI197" s="21"/>
      <c r="AJ197" s="135">
        <f t="shared" si="10"/>
        <v>0</v>
      </c>
      <c r="AK197" s="21"/>
      <c r="AL197" s="138">
        <v>37685</v>
      </c>
      <c r="AM197" s="21"/>
      <c r="AN197" s="10">
        <v>78</v>
      </c>
      <c r="AO197" s="21"/>
      <c r="AP197" s="147">
        <v>22500</v>
      </c>
      <c r="AQ197" s="21"/>
      <c r="AR197" s="147">
        <f>IF(E197,AP197,0)</f>
        <v>22500</v>
      </c>
      <c r="AS197" s="21"/>
      <c r="AT197" s="147">
        <f>IF(K197,AP197,0)</f>
        <v>22500</v>
      </c>
      <c r="AU197" s="21"/>
      <c r="AV197" s="147">
        <f>IF(Q197,AP197,0)</f>
        <v>22500</v>
      </c>
    </row>
    <row r="198" spans="1:48" ht="8.85" customHeight="1" x14ac:dyDescent="0.3">
      <c r="A198" s="10">
        <v>79</v>
      </c>
      <c r="B198" s="21"/>
      <c r="C198" s="10" t="s">
        <v>201</v>
      </c>
      <c r="D198" s="21"/>
      <c r="E198" s="138">
        <v>5714778</v>
      </c>
      <c r="F198" s="21"/>
      <c r="G198" s="135">
        <f>(E198/$AP198)</f>
        <v>69.516081159984424</v>
      </c>
      <c r="H198" s="21"/>
      <c r="I198" s="135">
        <f>IF(G$219&gt;0,G198/G$219*100,0)</f>
        <v>47.420701804926992</v>
      </c>
      <c r="J198" s="21"/>
      <c r="K198" s="138">
        <v>38599</v>
      </c>
      <c r="L198" s="21"/>
      <c r="M198" s="135">
        <f>(K198/$AP198)</f>
        <v>0.46952851304009341</v>
      </c>
      <c r="N198" s="21"/>
      <c r="O198" s="135">
        <f>IF(M$219&gt;0,M198/M$219*100,0)</f>
        <v>9.5619086659307335</v>
      </c>
      <c r="P198" s="21"/>
      <c r="Q198" s="138">
        <v>139853</v>
      </c>
      <c r="R198" s="21"/>
      <c r="S198" s="135">
        <f>(Q198/$AP198)</f>
        <v>1.7012091280653951</v>
      </c>
      <c r="T198" s="21"/>
      <c r="U198" s="135">
        <f>IF(S$219&gt;0,S198/S$219*100,0)</f>
        <v>109.91138912605214</v>
      </c>
      <c r="V198" s="21"/>
      <c r="W198" s="138">
        <f>(E198+K198+Q198)</f>
        <v>5893230</v>
      </c>
      <c r="X198" s="21"/>
      <c r="Y198" s="21"/>
      <c r="Z198" s="138">
        <v>0</v>
      </c>
      <c r="AA198" s="21"/>
      <c r="AB198" s="135">
        <f t="shared" si="8"/>
        <v>0</v>
      </c>
      <c r="AC198" s="21"/>
      <c r="AD198" s="138">
        <v>0</v>
      </c>
      <c r="AE198" s="21"/>
      <c r="AF198" s="135">
        <f t="shared" si="9"/>
        <v>0</v>
      </c>
      <c r="AG198" s="21"/>
      <c r="AH198" s="138">
        <v>0</v>
      </c>
      <c r="AI198" s="21"/>
      <c r="AJ198" s="135">
        <f t="shared" si="10"/>
        <v>0</v>
      </c>
      <c r="AK198" s="21"/>
      <c r="AL198" s="138">
        <v>17000</v>
      </c>
      <c r="AM198" s="21"/>
      <c r="AN198" s="10">
        <v>79</v>
      </c>
      <c r="AO198" s="21"/>
      <c r="AP198" s="147">
        <v>82208</v>
      </c>
      <c r="AQ198" s="21"/>
      <c r="AR198" s="147">
        <f>IF(E198,AP198,0)</f>
        <v>82208</v>
      </c>
      <c r="AS198" s="21"/>
      <c r="AT198" s="147">
        <f>IF(K198,AP198,0)</f>
        <v>82208</v>
      </c>
      <c r="AU198" s="21"/>
      <c r="AV198" s="147">
        <f>IF(Q198,AP198,0)</f>
        <v>82208</v>
      </c>
    </row>
    <row r="199" spans="1:48" ht="8.85" customHeight="1" x14ac:dyDescent="0.3">
      <c r="A199" s="10">
        <v>80</v>
      </c>
      <c r="B199" s="21"/>
      <c r="C199" s="10" t="s">
        <v>202</v>
      </c>
      <c r="D199" s="21"/>
      <c r="E199" s="138">
        <v>2204541</v>
      </c>
      <c r="F199" s="21"/>
      <c r="G199" s="135">
        <f>(E199/$AP199)</f>
        <v>82.167014535967198</v>
      </c>
      <c r="H199" s="21"/>
      <c r="I199" s="135">
        <f>IF(G$219&gt;0,G199/G$219*100,0)</f>
        <v>56.050591884545106</v>
      </c>
      <c r="J199" s="21"/>
      <c r="K199" s="138">
        <v>6875</v>
      </c>
      <c r="L199" s="21"/>
      <c r="M199" s="135">
        <f>(K199/$AP199)</f>
        <v>0.25624301155423035</v>
      </c>
      <c r="N199" s="21"/>
      <c r="O199" s="135">
        <f>IF(M$219&gt;0,M199/M$219*100,0)</f>
        <v>5.2183673721969726</v>
      </c>
      <c r="P199" s="21"/>
      <c r="Q199" s="138">
        <v>60227</v>
      </c>
      <c r="R199" s="21"/>
      <c r="S199" s="135">
        <f>(Q199/$AP199)</f>
        <v>2.244763324636601</v>
      </c>
      <c r="T199" s="21"/>
      <c r="U199" s="135">
        <f>IF(S$219&gt;0,S199/S$219*100,0)</f>
        <v>145.0292331493649</v>
      </c>
      <c r="V199" s="21"/>
      <c r="W199" s="138">
        <f>(E199+K199+Q199)</f>
        <v>2271643</v>
      </c>
      <c r="X199" s="21"/>
      <c r="Y199" s="21"/>
      <c r="Z199" s="138">
        <v>0</v>
      </c>
      <c r="AA199" s="21"/>
      <c r="AB199" s="135">
        <f t="shared" si="8"/>
        <v>0</v>
      </c>
      <c r="AC199" s="21"/>
      <c r="AD199" s="138">
        <v>0</v>
      </c>
      <c r="AE199" s="21"/>
      <c r="AF199" s="135">
        <f t="shared" si="9"/>
        <v>0</v>
      </c>
      <c r="AG199" s="21"/>
      <c r="AH199" s="138">
        <v>0</v>
      </c>
      <c r="AI199" s="21"/>
      <c r="AJ199" s="135">
        <f t="shared" si="10"/>
        <v>0</v>
      </c>
      <c r="AK199" s="21"/>
      <c r="AL199" s="138">
        <v>25942</v>
      </c>
      <c r="AM199" s="21"/>
      <c r="AN199" s="10">
        <v>80</v>
      </c>
      <c r="AO199" s="21"/>
      <c r="AP199" s="147">
        <v>26830</v>
      </c>
      <c r="AQ199" s="21"/>
      <c r="AR199" s="147">
        <f>IF(E199,AP199,0)</f>
        <v>26830</v>
      </c>
      <c r="AS199" s="21"/>
      <c r="AT199" s="147">
        <f>IF(K199,AP199,0)</f>
        <v>26830</v>
      </c>
      <c r="AU199" s="21"/>
      <c r="AV199" s="147">
        <f>IF(Q199,AP199,0)</f>
        <v>26830</v>
      </c>
    </row>
    <row r="200" spans="1:48"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X200" s="21"/>
      <c r="Y200" s="21"/>
      <c r="Z200" s="21"/>
      <c r="AA200" s="21"/>
      <c r="AB200" s="21"/>
      <c r="AC200" s="21"/>
      <c r="AD200" s="21"/>
      <c r="AE200" s="21"/>
      <c r="AF200" s="21"/>
      <c r="AG200" s="21"/>
      <c r="AH200" s="21"/>
      <c r="AI200" s="21"/>
      <c r="AJ200" s="21"/>
      <c r="AK200" s="21"/>
      <c r="AL200" s="21"/>
      <c r="AM200" s="21"/>
      <c r="AN200" s="41"/>
      <c r="AO200" s="21"/>
      <c r="AP200" s="27"/>
      <c r="AQ200" s="21"/>
      <c r="AR200" s="21"/>
      <c r="AS200" s="21"/>
      <c r="AT200" s="21"/>
      <c r="AU200" s="21"/>
      <c r="AV200" s="21"/>
    </row>
    <row r="201" spans="1:48" ht="8.85" customHeight="1" x14ac:dyDescent="0.3">
      <c r="A201" s="10">
        <v>81</v>
      </c>
      <c r="B201" s="21"/>
      <c r="C201" s="10" t="s">
        <v>203</v>
      </c>
      <c r="D201" s="21"/>
      <c r="E201" s="138">
        <v>1151294</v>
      </c>
      <c r="F201" s="21"/>
      <c r="G201" s="135">
        <f>(E201/$AP201)</f>
        <v>52.589713137219078</v>
      </c>
      <c r="H201" s="21"/>
      <c r="I201" s="135">
        <f>IF(G$219&gt;0,G201/G$219*100,0)</f>
        <v>35.874305097080885</v>
      </c>
      <c r="J201" s="21"/>
      <c r="K201" s="138">
        <v>40800</v>
      </c>
      <c r="L201" s="21"/>
      <c r="M201" s="135">
        <f>(K201/$AP201)</f>
        <v>1.8636945002740728</v>
      </c>
      <c r="N201" s="21"/>
      <c r="O201" s="135">
        <f>IF(M$219&gt;0,M201/M$219*100,0)</f>
        <v>37.953981702696723</v>
      </c>
      <c r="P201" s="21"/>
      <c r="Q201" s="138">
        <v>52739</v>
      </c>
      <c r="R201" s="21"/>
      <c r="S201" s="135">
        <f>(Q201/$AP201)</f>
        <v>2.4090535355380962</v>
      </c>
      <c r="T201" s="21"/>
      <c r="U201" s="135">
        <f>IF(S$219&gt;0,S201/S$219*100,0)</f>
        <v>155.64366320508068</v>
      </c>
      <c r="V201" s="21"/>
      <c r="W201" s="138">
        <f>(E201+K201+Q201)</f>
        <v>1244833</v>
      </c>
      <c r="X201" s="21"/>
      <c r="Y201" s="21"/>
      <c r="Z201" s="138">
        <v>0</v>
      </c>
      <c r="AA201" s="21"/>
      <c r="AB201" s="135">
        <f t="shared" si="8"/>
        <v>0</v>
      </c>
      <c r="AC201" s="21"/>
      <c r="AD201" s="138">
        <v>0</v>
      </c>
      <c r="AE201" s="21"/>
      <c r="AF201" s="135">
        <f t="shared" si="9"/>
        <v>0</v>
      </c>
      <c r="AG201" s="21"/>
      <c r="AH201" s="138">
        <v>0</v>
      </c>
      <c r="AI201" s="21"/>
      <c r="AJ201" s="135">
        <f t="shared" si="10"/>
        <v>0</v>
      </c>
      <c r="AK201" s="21"/>
      <c r="AL201" s="138">
        <v>456511</v>
      </c>
      <c r="AM201" s="21"/>
      <c r="AN201" s="10">
        <v>81</v>
      </c>
      <c r="AO201" s="21"/>
      <c r="AP201" s="147">
        <v>21892</v>
      </c>
      <c r="AQ201" s="21"/>
      <c r="AR201" s="147">
        <f>IF(E201,AP201,0)</f>
        <v>21892</v>
      </c>
      <c r="AS201" s="21"/>
      <c r="AT201" s="147">
        <f>IF(K201,AP201,0)</f>
        <v>21892</v>
      </c>
      <c r="AU201" s="21"/>
      <c r="AV201" s="147">
        <f>IF(Q201,AP201,0)</f>
        <v>21892</v>
      </c>
    </row>
    <row r="202" spans="1:48" ht="8.85" customHeight="1" x14ac:dyDescent="0.3">
      <c r="A202" s="10">
        <v>82</v>
      </c>
      <c r="B202" s="21"/>
      <c r="C202" s="10" t="s">
        <v>204</v>
      </c>
      <c r="D202" s="21"/>
      <c r="E202" s="138">
        <v>851376</v>
      </c>
      <c r="F202" s="21"/>
      <c r="G202" s="135">
        <f>(E202/$AP202)</f>
        <v>19.80542954846814</v>
      </c>
      <c r="H202" s="21"/>
      <c r="I202" s="135">
        <f>IF(G$219&gt;0,G202/G$219*100,0)</f>
        <v>13.510361243968141</v>
      </c>
      <c r="J202" s="21"/>
      <c r="K202" s="138">
        <v>17051</v>
      </c>
      <c r="L202" s="21"/>
      <c r="M202" s="135">
        <f>(K202/$AP202)</f>
        <v>0.39665480261474401</v>
      </c>
      <c r="N202" s="21"/>
      <c r="O202" s="135">
        <f>IF(M$219&gt;0,M202/M$219*100,0)</f>
        <v>8.0778416840919238</v>
      </c>
      <c r="P202" s="21"/>
      <c r="Q202" s="138">
        <v>138100</v>
      </c>
      <c r="R202" s="21"/>
      <c r="S202" s="135">
        <f>(Q202/$AP202)</f>
        <v>3.212599157884942</v>
      </c>
      <c r="T202" s="21"/>
      <c r="U202" s="135">
        <f>IF(S$219&gt;0,S202/S$219*100,0)</f>
        <v>207.5589827982312</v>
      </c>
      <c r="V202" s="21"/>
      <c r="W202" s="138">
        <f>(E202+K202+Q202)</f>
        <v>1006527</v>
      </c>
      <c r="X202" s="21"/>
      <c r="Y202" s="21"/>
      <c r="Z202" s="138">
        <v>2872</v>
      </c>
      <c r="AA202" s="21"/>
      <c r="AB202" s="135">
        <f t="shared" si="8"/>
        <v>0.28533760147517157</v>
      </c>
      <c r="AC202" s="21"/>
      <c r="AD202" s="138">
        <v>0</v>
      </c>
      <c r="AE202" s="21"/>
      <c r="AF202" s="135">
        <f t="shared" si="9"/>
        <v>0</v>
      </c>
      <c r="AG202" s="21"/>
      <c r="AH202" s="138">
        <v>0</v>
      </c>
      <c r="AI202" s="21"/>
      <c r="AJ202" s="135">
        <f t="shared" si="10"/>
        <v>0</v>
      </c>
      <c r="AK202" s="21"/>
      <c r="AL202" s="138">
        <v>0</v>
      </c>
      <c r="AM202" s="21"/>
      <c r="AN202" s="10">
        <v>82</v>
      </c>
      <c r="AO202" s="21"/>
      <c r="AP202" s="147">
        <v>42987</v>
      </c>
      <c r="AQ202" s="21"/>
      <c r="AR202" s="147">
        <f>IF(E202,AP202,0)</f>
        <v>42987</v>
      </c>
      <c r="AS202" s="21"/>
      <c r="AT202" s="147">
        <f>IF(K202,AP202,0)</f>
        <v>42987</v>
      </c>
      <c r="AU202" s="21"/>
      <c r="AV202" s="147">
        <f>IF(Q202,AP202,0)</f>
        <v>42987</v>
      </c>
    </row>
    <row r="203" spans="1:48" ht="8.85" customHeight="1" x14ac:dyDescent="0.3">
      <c r="A203" s="10">
        <v>83</v>
      </c>
      <c r="B203" s="21"/>
      <c r="C203" s="10" t="s">
        <v>205</v>
      </c>
      <c r="D203" s="21"/>
      <c r="E203" s="138">
        <v>254880</v>
      </c>
      <c r="F203" s="21"/>
      <c r="G203" s="135">
        <f>(E203/$AP203)</f>
        <v>8.4748129675810482</v>
      </c>
      <c r="H203" s="21"/>
      <c r="I203" s="135">
        <f>IF(G$219&gt;0,G203/G$219*100,0)</f>
        <v>5.7811310977570551</v>
      </c>
      <c r="J203" s="21"/>
      <c r="K203" s="138">
        <v>27600</v>
      </c>
      <c r="L203" s="21"/>
      <c r="M203" s="135">
        <f>(K203/$AP203)</f>
        <v>0.9177057356608479</v>
      </c>
      <c r="N203" s="21"/>
      <c r="O203" s="135">
        <f>IF(M$219&gt;0,M203/M$219*100,0)</f>
        <v>18.689000098787385</v>
      </c>
      <c r="P203" s="21"/>
      <c r="Q203" s="138">
        <v>86573</v>
      </c>
      <c r="R203" s="21"/>
      <c r="S203" s="135">
        <f>(Q203/$AP203)</f>
        <v>2.8785702410640068</v>
      </c>
      <c r="T203" s="21"/>
      <c r="U203" s="135">
        <f>IF(S$219&gt;0,S203/S$219*100,0)</f>
        <v>185.97810737828212</v>
      </c>
      <c r="V203" s="21"/>
      <c r="W203" s="138">
        <f>(E203+K203+Q203)</f>
        <v>369053</v>
      </c>
      <c r="X203" s="21"/>
      <c r="Y203" s="21"/>
      <c r="Z203" s="138">
        <v>0</v>
      </c>
      <c r="AA203" s="21"/>
      <c r="AB203" s="135">
        <f t="shared" si="8"/>
        <v>0</v>
      </c>
      <c r="AC203" s="21"/>
      <c r="AD203" s="138">
        <v>0</v>
      </c>
      <c r="AE203" s="21"/>
      <c r="AF203" s="135">
        <f t="shared" si="9"/>
        <v>0</v>
      </c>
      <c r="AG203" s="21"/>
      <c r="AH203" s="138">
        <v>0</v>
      </c>
      <c r="AI203" s="21"/>
      <c r="AJ203" s="135">
        <f t="shared" si="10"/>
        <v>0</v>
      </c>
      <c r="AK203" s="21"/>
      <c r="AL203" s="138">
        <v>0</v>
      </c>
      <c r="AM203" s="21"/>
      <c r="AN203" s="10">
        <v>83</v>
      </c>
      <c r="AO203" s="21"/>
      <c r="AP203" s="147">
        <v>30075</v>
      </c>
      <c r="AQ203" s="21"/>
      <c r="AR203" s="147">
        <f>IF(E203,AP203,0)</f>
        <v>30075</v>
      </c>
      <c r="AS203" s="21"/>
      <c r="AT203" s="147">
        <f>IF(K203,AP203,0)</f>
        <v>30075</v>
      </c>
      <c r="AU203" s="21"/>
      <c r="AV203" s="147">
        <f>IF(Q203,AP203,0)</f>
        <v>30075</v>
      </c>
    </row>
    <row r="204" spans="1:48" ht="8.85" customHeight="1" x14ac:dyDescent="0.3">
      <c r="A204" s="10">
        <v>84</v>
      </c>
      <c r="B204" s="21"/>
      <c r="C204" s="10" t="s">
        <v>206</v>
      </c>
      <c r="D204" s="21"/>
      <c r="E204" s="138">
        <v>670638</v>
      </c>
      <c r="F204" s="21"/>
      <c r="G204" s="135">
        <f>(E204/$AP204)</f>
        <v>37.560235228227384</v>
      </c>
      <c r="H204" s="21"/>
      <c r="I204" s="135">
        <f>IF(G$219&gt;0,G204/G$219*100,0)</f>
        <v>25.621880358612032</v>
      </c>
      <c r="J204" s="21"/>
      <c r="K204" s="138">
        <v>10415</v>
      </c>
      <c r="L204" s="21"/>
      <c r="M204" s="135">
        <f>(K204/$AP204)</f>
        <v>0.58330999719966392</v>
      </c>
      <c r="N204" s="21"/>
      <c r="O204" s="135">
        <f>IF(M$219&gt;0,M204/M$219*100,0)</f>
        <v>11.879059018235228</v>
      </c>
      <c r="P204" s="21"/>
      <c r="Q204" s="138">
        <v>68613</v>
      </c>
      <c r="R204" s="21"/>
      <c r="S204" s="135">
        <f>(Q204/$AP204)</f>
        <v>3.8427891346961633</v>
      </c>
      <c r="T204" s="21"/>
      <c r="U204" s="135">
        <f>IF(S$219&gt;0,S204/S$219*100,0)</f>
        <v>248.2741744945065</v>
      </c>
      <c r="V204" s="21"/>
      <c r="W204" s="138">
        <f>(E204+K204+Q204)</f>
        <v>749666</v>
      </c>
      <c r="X204" s="21"/>
      <c r="Y204" s="21"/>
      <c r="Z204" s="138">
        <v>0</v>
      </c>
      <c r="AA204" s="21"/>
      <c r="AB204" s="135">
        <f t="shared" si="8"/>
        <v>0</v>
      </c>
      <c r="AC204" s="21"/>
      <c r="AD204" s="138">
        <v>0</v>
      </c>
      <c r="AE204" s="21"/>
      <c r="AF204" s="135">
        <f t="shared" si="9"/>
        <v>0</v>
      </c>
      <c r="AG204" s="21"/>
      <c r="AH204" s="138">
        <v>0</v>
      </c>
      <c r="AI204" s="21"/>
      <c r="AJ204" s="135">
        <f t="shared" si="10"/>
        <v>0</v>
      </c>
      <c r="AK204" s="21"/>
      <c r="AL204" s="138">
        <v>0</v>
      </c>
      <c r="AM204" s="21"/>
      <c r="AN204" s="10">
        <v>84</v>
      </c>
      <c r="AO204" s="21"/>
      <c r="AP204" s="147">
        <v>17855</v>
      </c>
      <c r="AQ204" s="21"/>
      <c r="AR204" s="147">
        <f>IF(E204,AP204,0)</f>
        <v>17855</v>
      </c>
      <c r="AS204" s="21"/>
      <c r="AT204" s="147">
        <f>IF(K204,AP204,0)</f>
        <v>17855</v>
      </c>
      <c r="AU204" s="21"/>
      <c r="AV204" s="147">
        <f>IF(Q204,AP204,0)</f>
        <v>17855</v>
      </c>
    </row>
    <row r="205" spans="1:48" ht="8.85" customHeight="1" x14ac:dyDescent="0.3">
      <c r="A205" s="10">
        <v>85</v>
      </c>
      <c r="B205" s="21"/>
      <c r="C205" s="10" t="s">
        <v>207</v>
      </c>
      <c r="D205" s="21"/>
      <c r="E205" s="138">
        <v>8644879</v>
      </c>
      <c r="F205" s="21"/>
      <c r="G205" s="135">
        <f>(E205/$AP205)</f>
        <v>63.698773164351763</v>
      </c>
      <c r="H205" s="21"/>
      <c r="I205" s="135">
        <f>IF(G$219&gt;0,G205/G$219*100,0)</f>
        <v>43.452399461567801</v>
      </c>
      <c r="J205" s="21"/>
      <c r="K205" s="138">
        <v>0</v>
      </c>
      <c r="L205" s="21"/>
      <c r="M205" s="135">
        <f>(K205/$AP205)</f>
        <v>0</v>
      </c>
      <c r="N205" s="21"/>
      <c r="O205" s="135">
        <f>IF(M$219&gt;0,M205/M$219*100,0)</f>
        <v>0</v>
      </c>
      <c r="P205" s="21"/>
      <c r="Q205" s="138">
        <v>164566</v>
      </c>
      <c r="R205" s="21"/>
      <c r="S205" s="135">
        <f>(Q205/$AP205)</f>
        <v>1.2125851969200163</v>
      </c>
      <c r="T205" s="21"/>
      <c r="U205" s="135">
        <f>IF(S$219&gt;0,S205/S$219*100,0)</f>
        <v>78.342469028912504</v>
      </c>
      <c r="V205" s="21"/>
      <c r="W205" s="138">
        <f>(E205+K205+Q205)</f>
        <v>8809445</v>
      </c>
      <c r="X205" s="21"/>
      <c r="Y205" s="21"/>
      <c r="Z205" s="138">
        <v>0</v>
      </c>
      <c r="AA205" s="21"/>
      <c r="AB205" s="135">
        <f t="shared" si="8"/>
        <v>0</v>
      </c>
      <c r="AC205" s="21"/>
      <c r="AD205" s="138">
        <v>0</v>
      </c>
      <c r="AE205" s="21"/>
      <c r="AF205" s="135">
        <f t="shared" si="9"/>
        <v>0</v>
      </c>
      <c r="AG205" s="21"/>
      <c r="AH205" s="138">
        <v>0</v>
      </c>
      <c r="AI205" s="21"/>
      <c r="AJ205" s="135">
        <f t="shared" si="10"/>
        <v>0</v>
      </c>
      <c r="AK205" s="21"/>
      <c r="AL205" s="138">
        <v>1176886</v>
      </c>
      <c r="AM205" s="21"/>
      <c r="AN205" s="10">
        <v>85</v>
      </c>
      <c r="AO205" s="21"/>
      <c r="AP205" s="147">
        <v>135715</v>
      </c>
      <c r="AQ205" s="21"/>
      <c r="AR205" s="147">
        <f>IF(E205,AP205,0)</f>
        <v>135715</v>
      </c>
      <c r="AS205" s="21"/>
      <c r="AT205" s="147">
        <f>IF(K205,AP205,0)</f>
        <v>0</v>
      </c>
      <c r="AU205" s="21"/>
      <c r="AV205" s="147">
        <f>IF(Q205,AP205,0)</f>
        <v>135715</v>
      </c>
    </row>
    <row r="206" spans="1:48" ht="8.85" customHeight="1" x14ac:dyDescent="0.3">
      <c r="A206" s="21"/>
      <c r="B206" s="21"/>
      <c r="D206" s="21"/>
      <c r="E206" s="21"/>
      <c r="F206" s="21"/>
      <c r="G206" s="21"/>
      <c r="H206" s="21"/>
      <c r="I206" s="21"/>
      <c r="J206" s="21"/>
      <c r="K206" s="21"/>
      <c r="L206" s="21"/>
      <c r="M206" s="21"/>
      <c r="N206" s="21"/>
      <c r="O206" s="21"/>
      <c r="P206" s="21"/>
      <c r="Q206" s="21"/>
      <c r="R206" s="21"/>
      <c r="S206" s="21"/>
      <c r="T206" s="21"/>
      <c r="U206" s="39"/>
      <c r="V206" s="21"/>
      <c r="X206" s="21"/>
      <c r="Y206" s="21"/>
      <c r="Z206" s="21"/>
      <c r="AA206" s="21"/>
      <c r="AB206" s="21"/>
      <c r="AC206" s="21"/>
      <c r="AD206" s="21"/>
      <c r="AE206" s="21"/>
      <c r="AF206" s="21"/>
      <c r="AG206" s="21"/>
      <c r="AH206" s="21"/>
      <c r="AI206" s="21"/>
      <c r="AJ206" s="21"/>
      <c r="AK206" s="21"/>
      <c r="AL206" s="21"/>
      <c r="AM206" s="21"/>
      <c r="AO206" s="21"/>
      <c r="AP206" s="27"/>
      <c r="AQ206" s="21"/>
      <c r="AR206" s="21"/>
      <c r="AS206" s="21"/>
      <c r="AT206" s="21"/>
      <c r="AU206" s="21"/>
      <c r="AV206" s="21"/>
    </row>
    <row r="207" spans="1:48" ht="8.85" customHeight="1" x14ac:dyDescent="0.3">
      <c r="A207" s="10">
        <v>86</v>
      </c>
      <c r="B207" s="21"/>
      <c r="C207" s="10" t="s">
        <v>208</v>
      </c>
      <c r="D207" s="21"/>
      <c r="E207" s="138">
        <v>4276641</v>
      </c>
      <c r="F207" s="21"/>
      <c r="G207" s="135">
        <f>(E207/$AP207)</f>
        <v>28.19348139944228</v>
      </c>
      <c r="H207" s="21"/>
      <c r="I207" s="135">
        <f>IF(G$219&gt;0,G207/G$219*100,0)</f>
        <v>19.232307862821532</v>
      </c>
      <c r="J207" s="21"/>
      <c r="K207" s="138">
        <v>0</v>
      </c>
      <c r="L207" s="21"/>
      <c r="M207" s="135">
        <f>(K207/$AP207)</f>
        <v>0</v>
      </c>
      <c r="N207" s="21"/>
      <c r="O207" s="135">
        <f>IF(M$219&gt;0,M207/M$219*100,0)</f>
        <v>0</v>
      </c>
      <c r="P207" s="21"/>
      <c r="Q207" s="138">
        <v>162567</v>
      </c>
      <c r="R207" s="21"/>
      <c r="S207" s="135">
        <f>(Q207/$AP207)</f>
        <v>1.0717125170579278</v>
      </c>
      <c r="T207" s="21"/>
      <c r="U207" s="135">
        <f>IF(S$219&gt;0,S207/S$219*100,0)</f>
        <v>69.240994273037231</v>
      </c>
      <c r="V207" s="21"/>
      <c r="W207" s="138">
        <f>(E207+K207+Q207)</f>
        <v>4439208</v>
      </c>
      <c r="X207" s="21"/>
      <c r="Y207" s="21"/>
      <c r="Z207" s="138">
        <v>2872</v>
      </c>
      <c r="AA207" s="21"/>
      <c r="AB207" s="135">
        <f t="shared" si="8"/>
        <v>6.4696225092403872E-2</v>
      </c>
      <c r="AC207" s="21"/>
      <c r="AD207" s="138">
        <v>0</v>
      </c>
      <c r="AE207" s="21"/>
      <c r="AF207" s="135">
        <f t="shared" si="9"/>
        <v>0</v>
      </c>
      <c r="AG207" s="21"/>
      <c r="AH207" s="138">
        <v>0</v>
      </c>
      <c r="AI207" s="21"/>
      <c r="AJ207" s="135">
        <f t="shared" si="10"/>
        <v>0</v>
      </c>
      <c r="AK207" s="21"/>
      <c r="AL207" s="138">
        <v>2133568</v>
      </c>
      <c r="AM207" s="21"/>
      <c r="AN207" s="10">
        <v>86</v>
      </c>
      <c r="AO207" s="21"/>
      <c r="AP207" s="147">
        <v>151689</v>
      </c>
      <c r="AQ207" s="21"/>
      <c r="AR207" s="147">
        <f>IF(E207,AP207,0)</f>
        <v>151689</v>
      </c>
      <c r="AS207" s="21"/>
      <c r="AT207" s="147">
        <f>IF(K207,AP207,0)</f>
        <v>0</v>
      </c>
      <c r="AU207" s="21"/>
      <c r="AV207" s="147">
        <f>IF(Q207,AP207,0)</f>
        <v>151689</v>
      </c>
    </row>
    <row r="208" spans="1:48" ht="8.85" customHeight="1" x14ac:dyDescent="0.3">
      <c r="A208" s="10">
        <v>87</v>
      </c>
      <c r="B208" s="21"/>
      <c r="C208" s="10" t="s">
        <v>209</v>
      </c>
      <c r="D208" s="21"/>
      <c r="E208" s="138">
        <v>671662</v>
      </c>
      <c r="F208" s="21"/>
      <c r="G208" s="135">
        <f>(E208/$AP208)</f>
        <v>102.37189452827313</v>
      </c>
      <c r="H208" s="21"/>
      <c r="I208" s="135">
        <f>IF(G$219&gt;0,G208/G$219*100,0)</f>
        <v>69.833440013087255</v>
      </c>
      <c r="J208" s="21"/>
      <c r="K208" s="138">
        <v>12000</v>
      </c>
      <c r="L208" s="21"/>
      <c r="M208" s="135">
        <f>(K208/$AP208)</f>
        <v>1.828989483310471</v>
      </c>
      <c r="N208" s="21"/>
      <c r="O208" s="135">
        <f>IF(M$219&gt;0,M208/M$219*100,0)</f>
        <v>37.247216952017567</v>
      </c>
      <c r="P208" s="21"/>
      <c r="Q208" s="138">
        <v>58383</v>
      </c>
      <c r="R208" s="21"/>
      <c r="S208" s="135">
        <f>(Q208/$AP208)</f>
        <v>8.8984910836762694</v>
      </c>
      <c r="T208" s="21"/>
      <c r="U208" s="135">
        <f>IF(S$219&gt;0,S208/S$219*100,0)</f>
        <v>574.91198465698062</v>
      </c>
      <c r="V208" s="21"/>
      <c r="W208" s="138">
        <f>(E208+K208+Q208)</f>
        <v>742045</v>
      </c>
      <c r="X208" s="21"/>
      <c r="Y208" s="21"/>
      <c r="Z208" s="138">
        <v>0</v>
      </c>
      <c r="AA208" s="21"/>
      <c r="AB208" s="135">
        <f t="shared" si="8"/>
        <v>0</v>
      </c>
      <c r="AC208" s="21"/>
      <c r="AD208" s="138">
        <v>0</v>
      </c>
      <c r="AE208" s="21"/>
      <c r="AF208" s="135">
        <f t="shared" si="9"/>
        <v>0</v>
      </c>
      <c r="AG208" s="21"/>
      <c r="AH208" s="138">
        <v>0</v>
      </c>
      <c r="AI208" s="21"/>
      <c r="AJ208" s="135">
        <f t="shared" si="10"/>
        <v>0</v>
      </c>
      <c r="AK208" s="21"/>
      <c r="AL208" s="138">
        <v>5322</v>
      </c>
      <c r="AM208" s="21"/>
      <c r="AN208" s="10">
        <v>87</v>
      </c>
      <c r="AO208" s="21"/>
      <c r="AP208" s="147">
        <v>6561</v>
      </c>
      <c r="AQ208" s="21"/>
      <c r="AR208" s="147">
        <f>IF(E208,AP208,0)</f>
        <v>6561</v>
      </c>
      <c r="AS208" s="21"/>
      <c r="AT208" s="147">
        <f>IF(K208,AP208,0)</f>
        <v>6561</v>
      </c>
      <c r="AU208" s="21"/>
      <c r="AV208" s="147">
        <f>IF(Q208,AP208,0)</f>
        <v>6561</v>
      </c>
    </row>
    <row r="209" spans="1:48" ht="8.85" customHeight="1" x14ac:dyDescent="0.3">
      <c r="A209" s="10">
        <v>88</v>
      </c>
      <c r="B209" s="21"/>
      <c r="C209" s="10" t="s">
        <v>210</v>
      </c>
      <c r="D209" s="21"/>
      <c r="E209" s="138">
        <v>1079542</v>
      </c>
      <c r="F209" s="21"/>
      <c r="G209" s="135">
        <f>(E209/$AP209)</f>
        <v>94.291379159751941</v>
      </c>
      <c r="H209" s="21"/>
      <c r="I209" s="135">
        <f>IF(G$219&gt;0,G209/G$219*100,0)</f>
        <v>64.321280764079631</v>
      </c>
      <c r="J209" s="21"/>
      <c r="K209" s="138">
        <v>682078</v>
      </c>
      <c r="L209" s="21"/>
      <c r="M209" s="135">
        <f>(K209/$AP209)</f>
        <v>59.575334090313568</v>
      </c>
      <c r="N209" s="21"/>
      <c r="O209" s="135">
        <f>IF(M$219&gt;0,M209/M$219*100,0)</f>
        <v>1213.2466665879454</v>
      </c>
      <c r="P209" s="21"/>
      <c r="Q209" s="138">
        <v>34233</v>
      </c>
      <c r="R209" s="21"/>
      <c r="S209" s="135">
        <f>(Q209/$AP209)</f>
        <v>2.9900427984976852</v>
      </c>
      <c r="T209" s="21"/>
      <c r="U209" s="135">
        <f>IF(S$219&gt;0,S209/S$219*100,0)</f>
        <v>193.18010473113094</v>
      </c>
      <c r="V209" s="21"/>
      <c r="W209" s="138">
        <f>(E209+K209+Q209)</f>
        <v>1795853</v>
      </c>
      <c r="X209" s="21"/>
      <c r="Y209" s="21"/>
      <c r="Z209" s="138">
        <v>123152</v>
      </c>
      <c r="AA209" s="21"/>
      <c r="AB209" s="135">
        <f t="shared" si="8"/>
        <v>6.8575768729400455</v>
      </c>
      <c r="AC209" s="21"/>
      <c r="AD209" s="138">
        <v>305597</v>
      </c>
      <c r="AE209" s="21"/>
      <c r="AF209" s="135">
        <f t="shared" si="9"/>
        <v>17.01681596433561</v>
      </c>
      <c r="AG209" s="21"/>
      <c r="AH209" s="138">
        <v>17067</v>
      </c>
      <c r="AI209" s="21"/>
      <c r="AJ209" s="135">
        <f t="shared" si="10"/>
        <v>0.95035618171420488</v>
      </c>
      <c r="AK209" s="21"/>
      <c r="AL209" s="138">
        <v>9577</v>
      </c>
      <c r="AM209" s="21"/>
      <c r="AN209" s="10">
        <v>88</v>
      </c>
      <c r="AO209" s="21"/>
      <c r="AP209" s="147">
        <v>11449</v>
      </c>
      <c r="AQ209" s="21"/>
      <c r="AR209" s="147">
        <f>IF(E209,AP209,0)</f>
        <v>11449</v>
      </c>
      <c r="AS209" s="21"/>
      <c r="AT209" s="147">
        <f>IF(K209,AP209,0)</f>
        <v>11449</v>
      </c>
      <c r="AU209" s="21"/>
      <c r="AV209" s="147">
        <f>IF(Q209,AP209,0)</f>
        <v>11449</v>
      </c>
    </row>
    <row r="210" spans="1:48" ht="8.85" customHeight="1" x14ac:dyDescent="0.3">
      <c r="A210" s="10">
        <v>89</v>
      </c>
      <c r="B210" s="21"/>
      <c r="C210" s="10" t="s">
        <v>211</v>
      </c>
      <c r="D210" s="21"/>
      <c r="E210" s="138">
        <v>1291118</v>
      </c>
      <c r="F210" s="21"/>
      <c r="G210" s="135">
        <f>(E210/$AP210)</f>
        <v>31.237733475273394</v>
      </c>
      <c r="H210" s="21"/>
      <c r="I210" s="135">
        <f>IF(G$219&gt;0,G210/G$219*100,0)</f>
        <v>21.308957862334385</v>
      </c>
      <c r="J210" s="21"/>
      <c r="K210" s="138">
        <v>0</v>
      </c>
      <c r="L210" s="21"/>
      <c r="M210" s="135">
        <f>(K210/$AP210)</f>
        <v>0</v>
      </c>
      <c r="N210" s="21"/>
      <c r="O210" s="135">
        <f>IF(M$219&gt;0,M210/M$219*100,0)</f>
        <v>0</v>
      </c>
      <c r="P210" s="21"/>
      <c r="Q210" s="138">
        <v>117596</v>
      </c>
      <c r="R210" s="21"/>
      <c r="S210" s="135">
        <f>(Q210/$AP210)</f>
        <v>2.8451562953643665</v>
      </c>
      <c r="T210" s="21"/>
      <c r="U210" s="135">
        <f>IF(S$219&gt;0,S210/S$219*100,0)</f>
        <v>183.81930566046722</v>
      </c>
      <c r="V210" s="21"/>
      <c r="W210" s="138">
        <f>(E210+K210+Q210)</f>
        <v>1408714</v>
      </c>
      <c r="X210" s="21"/>
      <c r="Y210" s="21"/>
      <c r="Z210" s="138">
        <v>692102</v>
      </c>
      <c r="AA210" s="21"/>
      <c r="AB210" s="135">
        <f t="shared" si="8"/>
        <v>49.130057627027199</v>
      </c>
      <c r="AC210" s="21"/>
      <c r="AD210" s="138">
        <v>394590</v>
      </c>
      <c r="AE210" s="21"/>
      <c r="AF210" s="135">
        <f t="shared" si="9"/>
        <v>28.01065368839949</v>
      </c>
      <c r="AG210" s="21"/>
      <c r="AH210" s="138">
        <v>0</v>
      </c>
      <c r="AI210" s="21"/>
      <c r="AJ210" s="135">
        <f t="shared" si="10"/>
        <v>0</v>
      </c>
      <c r="AK210" s="21"/>
      <c r="AL210" s="138">
        <v>0</v>
      </c>
      <c r="AM210" s="21"/>
      <c r="AN210" s="10">
        <v>89</v>
      </c>
      <c r="AO210" s="21"/>
      <c r="AP210" s="147">
        <v>41332</v>
      </c>
      <c r="AQ210" s="21"/>
      <c r="AR210" s="147">
        <f>IF(E210,AP210,0)</f>
        <v>41332</v>
      </c>
      <c r="AS210" s="21"/>
      <c r="AT210" s="147">
        <f>IF(K210,AP210,0)</f>
        <v>0</v>
      </c>
      <c r="AU210" s="21"/>
      <c r="AV210" s="147">
        <f>IF(Q210,AP210,0)</f>
        <v>41332</v>
      </c>
    </row>
    <row r="211" spans="1:48" ht="8.85" customHeight="1" x14ac:dyDescent="0.3">
      <c r="A211" s="10">
        <v>90</v>
      </c>
      <c r="B211" s="21"/>
      <c r="C211" s="10" t="s">
        <v>212</v>
      </c>
      <c r="D211" s="21"/>
      <c r="E211" s="145">
        <v>628621</v>
      </c>
      <c r="F211" s="21"/>
      <c r="G211" s="135">
        <f>(E211/$AP211)</f>
        <v>15.740710136217949</v>
      </c>
      <c r="H211" s="21"/>
      <c r="I211" s="135">
        <f>IF(G$219&gt;0,G211/G$219*100,0)</f>
        <v>10.737594943672603</v>
      </c>
      <c r="J211" s="21"/>
      <c r="K211" s="145">
        <v>18532</v>
      </c>
      <c r="L211" s="21"/>
      <c r="M211" s="135">
        <f>(K211/$AP211)</f>
        <v>0.46404246794871795</v>
      </c>
      <c r="N211" s="21"/>
      <c r="O211" s="135">
        <f>IF(M$219&gt;0,M211/M$219*100,0)</f>
        <v>9.4501858191939885</v>
      </c>
      <c r="P211" s="21"/>
      <c r="Q211" s="145">
        <v>114737</v>
      </c>
      <c r="R211" s="21"/>
      <c r="S211" s="135">
        <f>(Q211/$AP211)</f>
        <v>2.8730218349358974</v>
      </c>
      <c r="T211" s="21"/>
      <c r="U211" s="135">
        <f>IF(S$219&gt;0,S211/S$219*100,0)</f>
        <v>185.61963703215275</v>
      </c>
      <c r="V211" s="21"/>
      <c r="W211" s="138">
        <f>(E211+K211+Q211)</f>
        <v>761890</v>
      </c>
      <c r="X211" s="21"/>
      <c r="Y211" s="21"/>
      <c r="Z211" s="145">
        <v>7620</v>
      </c>
      <c r="AA211" s="21"/>
      <c r="AB211" s="143">
        <f t="shared" si="8"/>
        <v>1.0001443777973198</v>
      </c>
      <c r="AC211" s="21"/>
      <c r="AD211" s="145">
        <v>0</v>
      </c>
      <c r="AE211" s="21"/>
      <c r="AF211" s="143">
        <f t="shared" si="9"/>
        <v>0</v>
      </c>
      <c r="AG211" s="21"/>
      <c r="AH211" s="145">
        <v>0</v>
      </c>
      <c r="AI211" s="21"/>
      <c r="AJ211" s="143">
        <f t="shared" si="10"/>
        <v>0</v>
      </c>
      <c r="AK211" s="21"/>
      <c r="AL211" s="145">
        <v>0</v>
      </c>
      <c r="AM211" s="21"/>
      <c r="AN211" s="10">
        <v>90</v>
      </c>
      <c r="AO211" s="21"/>
      <c r="AP211" s="147">
        <v>39936</v>
      </c>
      <c r="AQ211" s="21"/>
      <c r="AR211" s="147">
        <f>IF(E211,AP211,0)</f>
        <v>39936</v>
      </c>
      <c r="AS211" s="21"/>
      <c r="AT211" s="147">
        <f>IF(K211,AP211,0)</f>
        <v>39936</v>
      </c>
      <c r="AU211" s="21"/>
      <c r="AV211" s="147">
        <f>IF(Q211,AP211,0)</f>
        <v>39936</v>
      </c>
    </row>
    <row r="212" spans="1:48"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131"/>
      <c r="X212" s="21"/>
      <c r="Y212" s="21"/>
      <c r="Z212" s="21"/>
      <c r="AA212" s="21"/>
      <c r="AB212" s="21"/>
      <c r="AC212" s="21"/>
      <c r="AD212" s="21"/>
      <c r="AE212" s="21"/>
      <c r="AF212" s="21"/>
      <c r="AG212" s="21"/>
      <c r="AH212" s="21"/>
      <c r="AI212" s="21"/>
      <c r="AJ212" s="21"/>
      <c r="AK212" s="21"/>
      <c r="AL212" s="21"/>
      <c r="AM212" s="21"/>
      <c r="AN212" s="41"/>
      <c r="AO212" s="21"/>
      <c r="AP212" s="27"/>
      <c r="AQ212" s="21"/>
      <c r="AR212" s="21"/>
      <c r="AS212" s="21"/>
      <c r="AT212" s="21"/>
      <c r="AU212" s="21"/>
      <c r="AV212" s="21"/>
    </row>
    <row r="213" spans="1:48" ht="8.85" customHeight="1" x14ac:dyDescent="0.3">
      <c r="A213" s="10">
        <v>91</v>
      </c>
      <c r="B213" s="21"/>
      <c r="C213" s="10" t="s">
        <v>213</v>
      </c>
      <c r="D213" s="21"/>
      <c r="E213" s="138">
        <v>2015295</v>
      </c>
      <c r="F213" s="21"/>
      <c r="G213" s="135">
        <f>(E213/$AP213)</f>
        <v>37.727596083643782</v>
      </c>
      <c r="H213" s="21"/>
      <c r="I213" s="135">
        <f>IF(G$219&gt;0,G213/G$219*100,0)</f>
        <v>25.736046305341016</v>
      </c>
      <c r="J213" s="21"/>
      <c r="K213" s="138">
        <v>17770</v>
      </c>
      <c r="L213" s="21"/>
      <c r="M213" s="135">
        <f>(K213/$AP213)</f>
        <v>0.33266563079169553</v>
      </c>
      <c r="N213" s="21"/>
      <c r="O213" s="135">
        <f>IF(M$219&gt;0,M213/M$219*100,0)</f>
        <v>6.7747075834195538</v>
      </c>
      <c r="P213" s="21"/>
      <c r="Q213" s="138">
        <v>134608</v>
      </c>
      <c r="R213" s="21"/>
      <c r="S213" s="135">
        <f>(Q213/$AP213)</f>
        <v>2.5199468334050956</v>
      </c>
      <c r="T213" s="21"/>
      <c r="U213" s="135">
        <f>IF(S$219&gt;0,S213/S$219*100,0)</f>
        <v>162.80823586828501</v>
      </c>
      <c r="V213" s="21"/>
      <c r="W213" s="138">
        <f>(E213+K213+Q213)</f>
        <v>2167673</v>
      </c>
      <c r="X213" s="21"/>
      <c r="Y213" s="21"/>
      <c r="Z213" s="138">
        <v>304367</v>
      </c>
      <c r="AA213" s="21"/>
      <c r="AB213" s="135">
        <f>IF($W213&gt;0,Z213/$W213*100,0)</f>
        <v>14.041186101409206</v>
      </c>
      <c r="AC213" s="21"/>
      <c r="AD213" s="138">
        <v>60745</v>
      </c>
      <c r="AE213" s="21"/>
      <c r="AF213" s="135">
        <f>IF($W213&gt;0,AD213/$W213*100,0)</f>
        <v>2.8023138176283968</v>
      </c>
      <c r="AG213" s="21"/>
      <c r="AH213" s="138">
        <v>0</v>
      </c>
      <c r="AI213" s="21"/>
      <c r="AJ213" s="135">
        <f>IF($W213&gt;0,AH213/$W213*100,0)</f>
        <v>0</v>
      </c>
      <c r="AK213" s="21"/>
      <c r="AL213" s="138">
        <v>0</v>
      </c>
      <c r="AM213" s="21"/>
      <c r="AN213" s="10">
        <v>91</v>
      </c>
      <c r="AO213" s="21"/>
      <c r="AP213" s="147">
        <v>53417</v>
      </c>
      <c r="AQ213" s="21"/>
      <c r="AR213" s="147">
        <f>IF(E213,AP213,0)</f>
        <v>53417</v>
      </c>
      <c r="AS213" s="21"/>
      <c r="AT213" s="147">
        <f>IF(K213,AP213,0)</f>
        <v>53417</v>
      </c>
      <c r="AU213" s="21"/>
      <c r="AV213" s="147">
        <f>IF(Q213,AP213,0)</f>
        <v>53417</v>
      </c>
    </row>
    <row r="214" spans="1:48" ht="8.85" customHeight="1" x14ac:dyDescent="0.3">
      <c r="A214" s="10">
        <v>92</v>
      </c>
      <c r="B214" s="21"/>
      <c r="C214" s="10" t="s">
        <v>214</v>
      </c>
      <c r="D214" s="21"/>
      <c r="E214" s="138">
        <v>563466</v>
      </c>
      <c r="F214" s="21"/>
      <c r="G214" s="135">
        <f>(E214/$AP214)</f>
        <v>31.48734283319363</v>
      </c>
      <c r="H214" s="21"/>
      <c r="I214" s="135">
        <f>IF(G$219&gt;0,G214/G$219*100,0)</f>
        <v>21.479229988325116</v>
      </c>
      <c r="J214" s="21"/>
      <c r="K214" s="138">
        <v>16000</v>
      </c>
      <c r="L214" s="21"/>
      <c r="M214" s="135">
        <f>(K214/$AP214)</f>
        <v>0.8941044984632579</v>
      </c>
      <c r="N214" s="21"/>
      <c r="O214" s="135">
        <f>IF(M$219&gt;0,M214/M$219*100,0)</f>
        <v>18.208362888865583</v>
      </c>
      <c r="P214" s="21"/>
      <c r="Q214" s="138">
        <v>41991</v>
      </c>
      <c r="R214" s="21"/>
      <c r="S214" s="135">
        <f>(Q214/$AP214)</f>
        <v>2.3465213746856666</v>
      </c>
      <c r="T214" s="21"/>
      <c r="U214" s="135">
        <f>IF(S$219&gt;0,S214/S$219*100,0)</f>
        <v>151.60359749478192</v>
      </c>
      <c r="V214" s="21"/>
      <c r="W214" s="138">
        <f>(E214+K214+Q214)</f>
        <v>621457</v>
      </c>
      <c r="X214" s="21"/>
      <c r="Y214" s="21"/>
      <c r="Z214" s="138">
        <v>70313</v>
      </c>
      <c r="AA214" s="21"/>
      <c r="AB214" s="135">
        <f>IF($W214&gt;0,Z214/$W214*100,0)</f>
        <v>11.314218039220734</v>
      </c>
      <c r="AC214" s="21"/>
      <c r="AD214" s="138">
        <v>0</v>
      </c>
      <c r="AE214" s="21"/>
      <c r="AF214" s="135">
        <f>IF($W214&gt;0,AD214/$W214*100,0)</f>
        <v>0</v>
      </c>
      <c r="AG214" s="21"/>
      <c r="AH214" s="138">
        <v>1550</v>
      </c>
      <c r="AI214" s="21"/>
      <c r="AJ214" s="135">
        <f>IF($W214&gt;0,AH214/$W214*100,0)</f>
        <v>0.24941387738813786</v>
      </c>
      <c r="AK214" s="21"/>
      <c r="AL214" s="138">
        <v>6966</v>
      </c>
      <c r="AM214" s="21"/>
      <c r="AN214" s="10">
        <v>92</v>
      </c>
      <c r="AO214" s="21"/>
      <c r="AP214" s="147">
        <v>17895</v>
      </c>
      <c r="AQ214" s="21"/>
      <c r="AR214" s="147">
        <f>IF(E214,AP214,0)</f>
        <v>17895</v>
      </c>
      <c r="AS214" s="21"/>
      <c r="AT214" s="147">
        <f>IF(K214,AP214,0)</f>
        <v>17895</v>
      </c>
      <c r="AU214" s="21"/>
      <c r="AV214" s="147">
        <f>IF(Q214,AP214,0)</f>
        <v>17895</v>
      </c>
    </row>
    <row r="215" spans="1:48" ht="8.85" customHeight="1" x14ac:dyDescent="0.3">
      <c r="A215" s="10">
        <v>93</v>
      </c>
      <c r="B215" s="21"/>
      <c r="C215" s="10" t="s">
        <v>215</v>
      </c>
      <c r="D215" s="21"/>
      <c r="E215" s="138">
        <v>2521818</v>
      </c>
      <c r="F215" s="21"/>
      <c r="G215" s="135">
        <f>(E215/$AP215)</f>
        <v>66.799586776859499</v>
      </c>
      <c r="H215" s="21"/>
      <c r="I215" s="135">
        <f>IF(G$219&gt;0,G215/G$219*100,0)</f>
        <v>45.567633163148066</v>
      </c>
      <c r="J215" s="21"/>
      <c r="K215" s="138">
        <v>0</v>
      </c>
      <c r="L215" s="21"/>
      <c r="M215" s="135">
        <f>(K215/$AP215)</f>
        <v>0</v>
      </c>
      <c r="N215" s="21"/>
      <c r="O215" s="135">
        <f>IF(M$219&gt;0,M215/M$219*100,0)</f>
        <v>0</v>
      </c>
      <c r="P215" s="21"/>
      <c r="Q215" s="138">
        <v>99324</v>
      </c>
      <c r="R215" s="21"/>
      <c r="S215" s="135">
        <f>(Q215/$AP215)</f>
        <v>2.6309599491417672</v>
      </c>
      <c r="T215" s="21"/>
      <c r="U215" s="135">
        <f>IF(S$219&gt;0,S215/S$219*100,0)</f>
        <v>169.98054970115538</v>
      </c>
      <c r="V215" s="21"/>
      <c r="W215" s="138">
        <f>(E215+K215+Q215)</f>
        <v>2621142</v>
      </c>
      <c r="X215" s="21"/>
      <c r="Y215" s="21"/>
      <c r="Z215" s="138">
        <v>0</v>
      </c>
      <c r="AA215" s="21"/>
      <c r="AB215" s="135">
        <f>IF($W215&gt;0,Z215/$W215*100,0)</f>
        <v>0</v>
      </c>
      <c r="AC215" s="21"/>
      <c r="AD215" s="138">
        <v>0</v>
      </c>
      <c r="AE215" s="21"/>
      <c r="AF215" s="135">
        <f>IF($W215&gt;0,AD215/$W215*100,0)</f>
        <v>0</v>
      </c>
      <c r="AG215" s="21"/>
      <c r="AH215" s="138">
        <v>0</v>
      </c>
      <c r="AI215" s="21"/>
      <c r="AJ215" s="135">
        <f>IF($W215&gt;0,AH215/$W215*100,0)</f>
        <v>0</v>
      </c>
      <c r="AK215" s="21"/>
      <c r="AL215" s="138">
        <v>0</v>
      </c>
      <c r="AM215" s="21"/>
      <c r="AN215" s="10">
        <v>93</v>
      </c>
      <c r="AO215" s="21"/>
      <c r="AP215" s="147">
        <v>37752</v>
      </c>
      <c r="AQ215" s="21"/>
      <c r="AR215" s="147">
        <f>IF(E215,AP215,0)</f>
        <v>37752</v>
      </c>
      <c r="AS215" s="21"/>
      <c r="AT215" s="147">
        <f>IF(K215,AP215,0)</f>
        <v>0</v>
      </c>
      <c r="AU215" s="21"/>
      <c r="AV215" s="147">
        <f>IF(Q215,AP215,0)</f>
        <v>37752</v>
      </c>
    </row>
    <row r="216" spans="1:48" ht="8.85" customHeight="1" x14ac:dyDescent="0.3">
      <c r="A216" s="10">
        <v>94</v>
      </c>
      <c r="B216" s="21"/>
      <c r="C216" s="10" t="s">
        <v>216</v>
      </c>
      <c r="D216" s="21"/>
      <c r="E216" s="138">
        <v>981205</v>
      </c>
      <c r="F216" s="21"/>
      <c r="G216" s="135">
        <f>(E216/$AP216)</f>
        <v>34.452422752808985</v>
      </c>
      <c r="H216" s="21"/>
      <c r="I216" s="135">
        <f>IF(G$219&gt;0,G216/G$219*100,0)</f>
        <v>23.501872351784378</v>
      </c>
      <c r="J216" s="21"/>
      <c r="K216" s="138">
        <v>8000</v>
      </c>
      <c r="L216" s="21"/>
      <c r="M216" s="135">
        <f>(K216/$AP216)</f>
        <v>0.2808988764044944</v>
      </c>
      <c r="N216" s="21"/>
      <c r="O216" s="135">
        <f>IF(M$219&gt;0,M216/M$219*100,0)</f>
        <v>5.7204819855380906</v>
      </c>
      <c r="P216" s="21"/>
      <c r="Q216" s="138">
        <v>60631</v>
      </c>
      <c r="R216" s="21"/>
      <c r="S216" s="135">
        <f>(Q216/$AP216)</f>
        <v>2.1288974719101121</v>
      </c>
      <c r="T216" s="21"/>
      <c r="U216" s="135">
        <f>IF(S$219&gt;0,S216/S$219*100,0)</f>
        <v>137.54339462701631</v>
      </c>
      <c r="V216" s="21"/>
      <c r="W216" s="138">
        <f>(E216+K216+Q216)</f>
        <v>1049836</v>
      </c>
      <c r="X216" s="21"/>
      <c r="Y216" s="21"/>
      <c r="Z216" s="138">
        <v>217003</v>
      </c>
      <c r="AA216" s="21"/>
      <c r="AB216" s="135">
        <f>IF($W216&gt;0,Z216/$W216*100,0)</f>
        <v>20.67018086634484</v>
      </c>
      <c r="AC216" s="21"/>
      <c r="AD216" s="138">
        <v>0</v>
      </c>
      <c r="AE216" s="21"/>
      <c r="AF216" s="135">
        <f>IF($W216&gt;0,AD216/$W216*100,0)</f>
        <v>0</v>
      </c>
      <c r="AG216" s="21"/>
      <c r="AH216" s="138">
        <v>0</v>
      </c>
      <c r="AI216" s="21"/>
      <c r="AJ216" s="135">
        <f>IF($W216&gt;0,AH216/$W216*100,0)</f>
        <v>0</v>
      </c>
      <c r="AK216" s="21"/>
      <c r="AL216" s="138">
        <v>5101</v>
      </c>
      <c r="AM216" s="21"/>
      <c r="AN216" s="10">
        <v>94</v>
      </c>
      <c r="AO216" s="21"/>
      <c r="AP216" s="147">
        <v>28480</v>
      </c>
      <c r="AQ216" s="21"/>
      <c r="AR216" s="147">
        <f>IF(E216,AP216,0)</f>
        <v>28480</v>
      </c>
      <c r="AS216" s="21"/>
      <c r="AT216" s="147">
        <f>IF(K216,AP216,0)</f>
        <v>28480</v>
      </c>
      <c r="AU216" s="21"/>
      <c r="AV216" s="147">
        <f>IF(Q216,AP216,0)</f>
        <v>28480</v>
      </c>
    </row>
    <row r="217" spans="1:48" ht="8.85" customHeight="1" x14ac:dyDescent="0.3">
      <c r="A217" s="30">
        <v>95</v>
      </c>
      <c r="B217" s="21"/>
      <c r="C217" s="10" t="s">
        <v>217</v>
      </c>
      <c r="D217" s="21"/>
      <c r="E217" s="139">
        <v>6706388</v>
      </c>
      <c r="F217" s="21"/>
      <c r="G217" s="135">
        <f>(E217/$AP217)</f>
        <v>96.624086907660612</v>
      </c>
      <c r="H217" s="21"/>
      <c r="I217" s="135">
        <f>IF(G$219&gt;0,G217/G$219*100,0)</f>
        <v>65.912547657520321</v>
      </c>
      <c r="J217" s="21"/>
      <c r="K217" s="139">
        <v>2060285</v>
      </c>
      <c r="L217" s="21"/>
      <c r="M217" s="135">
        <f>(K217/$AP217)</f>
        <v>29.684109671935108</v>
      </c>
      <c r="N217" s="21"/>
      <c r="O217" s="135">
        <f>IF(M$219&gt;0,M217/M$219*100,0)</f>
        <v>604.51439610074874</v>
      </c>
      <c r="P217" s="21"/>
      <c r="Q217" s="139">
        <v>27358</v>
      </c>
      <c r="R217" s="21"/>
      <c r="S217" s="135">
        <f>(Q217/$AP217)</f>
        <v>0.39416773524284293</v>
      </c>
      <c r="T217" s="21"/>
      <c r="U217" s="135">
        <f>IF(S$219&gt;0,S217/S$219*100,0)</f>
        <v>25.466312527066005</v>
      </c>
      <c r="V217" s="21"/>
      <c r="W217" s="139">
        <f>(E217+K217+Q217)</f>
        <v>8794031</v>
      </c>
      <c r="X217" s="21"/>
      <c r="Y217" s="21"/>
      <c r="Z217" s="139">
        <v>0</v>
      </c>
      <c r="AA217" s="21"/>
      <c r="AB217" s="135">
        <f>IF($W217&gt;0,Z217/$W217*100,0)</f>
        <v>0</v>
      </c>
      <c r="AC217" s="21"/>
      <c r="AD217" s="139">
        <v>0</v>
      </c>
      <c r="AE217" s="21"/>
      <c r="AF217" s="135">
        <f>IF($W217&gt;0,AD217/$W217*100,0)</f>
        <v>0</v>
      </c>
      <c r="AG217" s="21"/>
      <c r="AH217" s="139">
        <v>12989</v>
      </c>
      <c r="AI217" s="21"/>
      <c r="AJ217" s="135">
        <f>IF($W217&gt;0,AH217/$W217*100,0)</f>
        <v>0.14770245863358908</v>
      </c>
      <c r="AK217" s="21"/>
      <c r="AL217" s="139">
        <v>379370</v>
      </c>
      <c r="AM217" s="21"/>
      <c r="AN217" s="30">
        <v>95</v>
      </c>
      <c r="AO217" s="21"/>
      <c r="AP217" s="151">
        <v>69407</v>
      </c>
      <c r="AQ217" s="21"/>
      <c r="AR217" s="151">
        <f>IF(E217,AP217,0)</f>
        <v>69407</v>
      </c>
      <c r="AS217" s="21"/>
      <c r="AT217" s="151">
        <f>IF(K217,AP217,0)</f>
        <v>69407</v>
      </c>
      <c r="AU217" s="21"/>
      <c r="AV217" s="151">
        <f>IF(Q217,AP217,0)</f>
        <v>69407</v>
      </c>
    </row>
    <row r="218" spans="1:48"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X218" s="21"/>
      <c r="Y218" s="21"/>
      <c r="Z218" s="21"/>
      <c r="AA218" s="21"/>
      <c r="AB218" s="21"/>
      <c r="AC218" s="21"/>
      <c r="AD218" s="21"/>
      <c r="AE218" s="21"/>
      <c r="AF218" s="21"/>
      <c r="AG218" s="21"/>
      <c r="AH218" s="21"/>
      <c r="AI218" s="21"/>
      <c r="AJ218" s="21"/>
      <c r="AK218" s="21"/>
      <c r="AL218" s="21"/>
      <c r="AM218" s="21"/>
      <c r="AO218" s="21"/>
      <c r="AP218" s="21"/>
      <c r="AQ218" s="21"/>
      <c r="AR218" s="21"/>
      <c r="AS218" s="21"/>
      <c r="AT218" s="21"/>
      <c r="AU218" s="21"/>
      <c r="AV218" s="21"/>
    </row>
    <row r="219" spans="1:48" ht="8.85" customHeight="1" x14ac:dyDescent="0.3">
      <c r="A219" s="30">
        <f>A217</f>
        <v>95</v>
      </c>
      <c r="B219" s="21"/>
      <c r="C219" s="18" t="s">
        <v>65</v>
      </c>
      <c r="D219" s="21"/>
      <c r="E219" s="141">
        <f>SUM(E89:E217)</f>
        <v>858833111</v>
      </c>
      <c r="F219" s="21"/>
      <c r="G219" s="142">
        <f>(E219/$AP219)</f>
        <v>146.59437442733446</v>
      </c>
      <c r="H219" s="21"/>
      <c r="I219" s="143">
        <f>IF(G$219&gt;0,G219/G$219*100,0)</f>
        <v>100</v>
      </c>
      <c r="J219" s="21"/>
      <c r="K219" s="141">
        <f>SUM(K89:K217)</f>
        <v>28767946</v>
      </c>
      <c r="L219" s="21"/>
      <c r="M219" s="142">
        <f>(K219/$AP219)</f>
        <v>4.9104057510299448</v>
      </c>
      <c r="N219" s="21"/>
      <c r="O219" s="143">
        <f>IF(M$219&gt;0,M219/M$219*100,0)</f>
        <v>100</v>
      </c>
      <c r="P219" s="21"/>
      <c r="Q219" s="141">
        <f>SUM(Q89:Q217)</f>
        <v>9067895</v>
      </c>
      <c r="R219" s="21"/>
      <c r="S219" s="142">
        <f>(Q219/$AP219)</f>
        <v>1.5478005888128294</v>
      </c>
      <c r="T219" s="21"/>
      <c r="U219" s="143">
        <f>IF(S$219&gt;0,S219/S$219*100,0)</f>
        <v>100</v>
      </c>
      <c r="V219" s="21"/>
      <c r="W219" s="141">
        <f>SUM(W89:W217)</f>
        <v>896668952</v>
      </c>
      <c r="X219" s="21"/>
      <c r="Y219" s="21"/>
      <c r="Z219" s="141">
        <f>SUM(Z89:Z217)</f>
        <v>81693816</v>
      </c>
      <c r="AA219" s="21"/>
      <c r="AB219" s="143">
        <f>IF($W219&gt;0,Z219/$W219*100,0)</f>
        <v>9.1108112774267234</v>
      </c>
      <c r="AC219" s="21"/>
      <c r="AD219" s="141">
        <f>SUM(AD89:AD217)</f>
        <v>15672968</v>
      </c>
      <c r="AE219" s="21"/>
      <c r="AF219" s="143">
        <f>IF($W219&gt;0,AD219/$W219*100,0)</f>
        <v>1.7479101919433919</v>
      </c>
      <c r="AG219" s="21"/>
      <c r="AH219" s="141">
        <f>SUM(AH89:AH217)</f>
        <v>118927666</v>
      </c>
      <c r="AI219" s="21"/>
      <c r="AJ219" s="143">
        <f>IF($W219&gt;0,AH219/$W219*100,0)</f>
        <v>13.263274671743067</v>
      </c>
      <c r="AK219" s="21"/>
      <c r="AL219" s="141">
        <f>SUM(AL89:AL217)</f>
        <v>174570318</v>
      </c>
      <c r="AM219" s="21"/>
      <c r="AN219" s="30">
        <f>AN217</f>
        <v>95</v>
      </c>
      <c r="AO219" s="21"/>
      <c r="AP219" s="157">
        <f>SUM(AP89:AP217)</f>
        <v>5858568</v>
      </c>
      <c r="AQ219" s="21"/>
      <c r="AR219" s="157">
        <f>SUM(AR89:AR217)</f>
        <v>5858568</v>
      </c>
      <c r="AS219" s="21"/>
      <c r="AT219" s="157">
        <f>SUM(AT89:AT217)</f>
        <v>4205493</v>
      </c>
      <c r="AU219" s="21"/>
      <c r="AV219" s="157">
        <f>SUM(AV89:AV217)</f>
        <v>4472888</v>
      </c>
    </row>
    <row r="220" spans="1:48"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row>
    <row r="221" spans="1:48"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row>
    <row r="222" spans="1:48"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row>
    <row r="223" spans="1:48"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row>
    <row r="224" spans="1:48"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row>
    <row r="225" spans="1:48" ht="1.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row>
    <row r="226" spans="1:48" ht="8.8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row>
    <row r="227" spans="1:48" s="8" customFormat="1" ht="10.5" customHeight="1" x14ac:dyDescent="0.3">
      <c r="A227" s="112" t="s">
        <v>585</v>
      </c>
      <c r="AO227" s="113" t="s">
        <v>586</v>
      </c>
    </row>
    <row r="228" spans="1:48" s="8" customFormat="1" ht="10.5" customHeight="1" x14ac:dyDescent="0.3">
      <c r="W228" s="11" t="s">
        <v>42</v>
      </c>
      <c r="Z228" s="38" t="s">
        <v>43</v>
      </c>
      <c r="AN228" s="11" t="s">
        <v>569</v>
      </c>
    </row>
    <row r="229" spans="1:48" s="8" customFormat="1" ht="10.5" customHeight="1" x14ac:dyDescent="0.3">
      <c r="A229" s="12"/>
      <c r="W229" s="11" t="s">
        <v>570</v>
      </c>
      <c r="Z229" s="38" t="s">
        <v>393</v>
      </c>
      <c r="AN229" s="11" t="s">
        <v>219</v>
      </c>
    </row>
    <row r="230" spans="1:48" s="8" customFormat="1" ht="10.5" customHeight="1" x14ac:dyDescent="0.3">
      <c r="A230" s="13"/>
      <c r="W230" s="11" t="s">
        <v>48</v>
      </c>
      <c r="Z230" s="14" t="s">
        <v>49</v>
      </c>
    </row>
    <row r="231" spans="1:48" ht="7.5" customHeight="1" x14ac:dyDescent="0.3">
      <c r="A231" s="21"/>
      <c r="B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row>
    <row r="232" spans="1:48" ht="9.6" customHeight="1" x14ac:dyDescent="0.3">
      <c r="Z232" s="16" t="s">
        <v>505</v>
      </c>
      <c r="AA232" s="16"/>
      <c r="AB232" s="16"/>
      <c r="AC232" s="16"/>
      <c r="AD232" s="16"/>
      <c r="AE232" s="16"/>
      <c r="AF232" s="16"/>
      <c r="AG232" s="16"/>
      <c r="AH232" s="16"/>
      <c r="AI232" s="16"/>
      <c r="AJ232" s="16"/>
      <c r="AK232" s="16"/>
      <c r="AL232" s="16"/>
    </row>
    <row r="233" spans="1:48" ht="9.6" customHeight="1" x14ac:dyDescent="0.3"/>
    <row r="234" spans="1:48" ht="9.6" customHeight="1" x14ac:dyDescent="0.3">
      <c r="E234" s="17" t="s">
        <v>571</v>
      </c>
      <c r="F234" s="17"/>
      <c r="G234" s="17"/>
      <c r="H234" s="17"/>
      <c r="I234" s="17"/>
      <c r="AD234" s="16" t="s">
        <v>398</v>
      </c>
      <c r="AE234" s="16"/>
      <c r="AF234" s="16"/>
      <c r="AG234" s="16"/>
      <c r="AH234" s="16"/>
      <c r="AI234" s="16"/>
      <c r="AJ234" s="16"/>
    </row>
    <row r="235" spans="1:48" ht="9.6" customHeight="1" x14ac:dyDescent="0.3">
      <c r="E235" s="16" t="s">
        <v>572</v>
      </c>
      <c r="F235" s="16"/>
      <c r="G235" s="16"/>
      <c r="H235" s="16"/>
      <c r="I235" s="16"/>
      <c r="K235" s="16" t="s">
        <v>573</v>
      </c>
      <c r="L235" s="16"/>
      <c r="M235" s="16"/>
      <c r="N235" s="16"/>
      <c r="O235" s="16"/>
      <c r="Q235" s="16" t="s">
        <v>574</v>
      </c>
      <c r="R235" s="16"/>
      <c r="S235" s="16"/>
      <c r="T235" s="16"/>
      <c r="U235" s="16"/>
    </row>
    <row r="236" spans="1:48" ht="9.6" customHeight="1" x14ac:dyDescent="0.3">
      <c r="I236" s="18"/>
      <c r="Z236" s="16" t="s">
        <v>433</v>
      </c>
      <c r="AA236" s="16"/>
      <c r="AB236" s="154"/>
      <c r="AD236" s="16" t="s">
        <v>59</v>
      </c>
      <c r="AE236" s="16"/>
      <c r="AF236" s="16"/>
      <c r="AH236" s="16" t="s">
        <v>60</v>
      </c>
      <c r="AI236" s="16"/>
      <c r="AJ236" s="16"/>
      <c r="AR236" s="18" t="s">
        <v>571</v>
      </c>
      <c r="AV236" s="18" t="s">
        <v>575</v>
      </c>
    </row>
    <row r="237" spans="1:48" ht="9.6" customHeight="1" x14ac:dyDescent="0.3">
      <c r="I237" s="18" t="s">
        <v>64</v>
      </c>
      <c r="O237" s="18" t="s">
        <v>64</v>
      </c>
      <c r="U237" s="18" t="s">
        <v>64</v>
      </c>
      <c r="AB237" s="155" t="s">
        <v>273</v>
      </c>
      <c r="AF237" s="155" t="s">
        <v>273</v>
      </c>
      <c r="AJ237" s="155" t="s">
        <v>273</v>
      </c>
      <c r="AL237" s="18" t="s">
        <v>410</v>
      </c>
      <c r="AR237" s="18" t="s">
        <v>372</v>
      </c>
      <c r="AT237" s="18" t="s">
        <v>576</v>
      </c>
      <c r="AV237" s="18" t="s">
        <v>577</v>
      </c>
    </row>
    <row r="238" spans="1:48" ht="9.6" customHeight="1" x14ac:dyDescent="0.3">
      <c r="A238" s="19" t="s">
        <v>71</v>
      </c>
      <c r="C238" s="19" t="s">
        <v>73</v>
      </c>
      <c r="E238" s="19" t="s">
        <v>74</v>
      </c>
      <c r="G238" s="19" t="s">
        <v>436</v>
      </c>
      <c r="I238" s="19" t="s">
        <v>80</v>
      </c>
      <c r="K238" s="19" t="s">
        <v>74</v>
      </c>
      <c r="M238" s="19" t="s">
        <v>436</v>
      </c>
      <c r="O238" s="19" t="s">
        <v>80</v>
      </c>
      <c r="Q238" s="19" t="s">
        <v>74</v>
      </c>
      <c r="S238" s="19" t="s">
        <v>436</v>
      </c>
      <c r="U238" s="19" t="s">
        <v>80</v>
      </c>
      <c r="W238" s="19" t="s">
        <v>65</v>
      </c>
      <c r="Z238" s="19" t="s">
        <v>74</v>
      </c>
      <c r="AB238" s="156" t="s">
        <v>374</v>
      </c>
      <c r="AD238" s="19" t="s">
        <v>74</v>
      </c>
      <c r="AF238" s="156" t="s">
        <v>374</v>
      </c>
      <c r="AH238" s="19" t="s">
        <v>74</v>
      </c>
      <c r="AJ238" s="156" t="s">
        <v>374</v>
      </c>
      <c r="AL238" s="19" t="s">
        <v>578</v>
      </c>
      <c r="AN238" s="19" t="s">
        <v>71</v>
      </c>
      <c r="AR238" s="111" t="s">
        <v>381</v>
      </c>
      <c r="AT238" s="111" t="s">
        <v>579</v>
      </c>
      <c r="AV238" s="111" t="s">
        <v>580</v>
      </c>
    </row>
    <row r="239" spans="1:48" ht="8.85" customHeight="1" x14ac:dyDescent="0.3"/>
    <row r="240" spans="1:48" ht="8.85" customHeight="1" x14ac:dyDescent="0.3">
      <c r="B240" s="10" t="s">
        <v>291</v>
      </c>
    </row>
    <row r="241" spans="1:48" ht="8.85" customHeight="1" x14ac:dyDescent="0.3">
      <c r="A241" s="10">
        <v>1</v>
      </c>
      <c r="B241" s="18"/>
      <c r="C241" s="10" t="s">
        <v>220</v>
      </c>
      <c r="D241" s="21"/>
      <c r="E241" s="136">
        <v>1248916</v>
      </c>
      <c r="F241" s="21"/>
      <c r="G241" s="134">
        <f>(E241/$AP241)</f>
        <v>152.47417897692588</v>
      </c>
      <c r="H241" s="21"/>
      <c r="I241" s="135">
        <f>IF(G$287&gt;0,G241/G$287*100,0)</f>
        <v>168.75480076270429</v>
      </c>
      <c r="J241" s="21"/>
      <c r="K241" s="136">
        <v>0</v>
      </c>
      <c r="L241" s="21"/>
      <c r="M241" s="134">
        <f>(K241/$AP241)</f>
        <v>0</v>
      </c>
      <c r="N241" s="21"/>
      <c r="O241" s="135">
        <f>IF(M$287&gt;0,M241/M$287*100,0)</f>
        <v>0</v>
      </c>
      <c r="P241" s="21"/>
      <c r="Q241" s="136">
        <v>0</v>
      </c>
      <c r="R241" s="21"/>
      <c r="S241" s="134">
        <f>(Q241/$AP241)</f>
        <v>0</v>
      </c>
      <c r="T241" s="21"/>
      <c r="U241" s="135">
        <f>IF(S$287&gt;0,S241/S$287*100,0)</f>
        <v>0</v>
      </c>
      <c r="V241" s="21"/>
      <c r="W241" s="136">
        <f>(E241+K241+Q241)</f>
        <v>1248916</v>
      </c>
      <c r="X241" s="21"/>
      <c r="Y241" s="21"/>
      <c r="Z241" s="136">
        <v>60000</v>
      </c>
      <c r="AA241" s="21"/>
      <c r="AB241" s="135">
        <f>IF($W241&gt;0,Z241/$W241*100,0)</f>
        <v>4.8041661729051439</v>
      </c>
      <c r="AC241" s="21"/>
      <c r="AD241" s="136">
        <v>0</v>
      </c>
      <c r="AE241" s="21"/>
      <c r="AF241" s="135">
        <f>IF($W241&gt;0,AD241/$W241*100,0)</f>
        <v>0</v>
      </c>
      <c r="AG241" s="21"/>
      <c r="AH241" s="136">
        <v>0</v>
      </c>
      <c r="AI241" s="21"/>
      <c r="AJ241" s="135">
        <f>IF($W241&gt;0,AH241/$W241*100,0)</f>
        <v>0</v>
      </c>
      <c r="AK241" s="21"/>
      <c r="AL241" s="136">
        <v>11718</v>
      </c>
      <c r="AM241" s="21"/>
      <c r="AN241" s="10">
        <v>1</v>
      </c>
      <c r="AO241" s="21"/>
      <c r="AP241" s="147">
        <v>8191</v>
      </c>
      <c r="AQ241" s="21"/>
      <c r="AR241" s="147">
        <f>IF(E241,AP241,0)</f>
        <v>8191</v>
      </c>
      <c r="AS241" s="21"/>
      <c r="AT241" s="147">
        <f>IF(K241,AP241,0)</f>
        <v>0</v>
      </c>
      <c r="AU241" s="21"/>
      <c r="AV241" s="147">
        <f>IF(Q241,AP241,0)</f>
        <v>0</v>
      </c>
    </row>
    <row r="242" spans="1:48" ht="8.85" customHeight="1" x14ac:dyDescent="0.3">
      <c r="A242" s="10">
        <v>2</v>
      </c>
      <c r="B242" s="18"/>
      <c r="C242" s="10" t="s">
        <v>221</v>
      </c>
      <c r="D242" s="21"/>
      <c r="E242" s="138">
        <v>582507</v>
      </c>
      <c r="F242" s="21"/>
      <c r="G242" s="135">
        <f>(E242/$AP242)</f>
        <v>80.623806228373709</v>
      </c>
      <c r="H242" s="21"/>
      <c r="I242" s="135">
        <f>IF(G$287&gt;0,G242/G$287*100,0)</f>
        <v>89.232514305645452</v>
      </c>
      <c r="J242" s="21"/>
      <c r="K242" s="138">
        <v>0</v>
      </c>
      <c r="L242" s="21"/>
      <c r="M242" s="135">
        <f>(K242/$AP242)</f>
        <v>0</v>
      </c>
      <c r="N242" s="21"/>
      <c r="O242" s="135">
        <f>IF(M$287&gt;0,M242/M$287*100,0)</f>
        <v>0</v>
      </c>
      <c r="P242" s="21"/>
      <c r="Q242" s="138">
        <v>0</v>
      </c>
      <c r="R242" s="21"/>
      <c r="S242" s="135">
        <f>(Q242/$AP242)</f>
        <v>0</v>
      </c>
      <c r="T242" s="21"/>
      <c r="U242" s="135">
        <f>IF(S$287&gt;0,S242/S$287*100,0)</f>
        <v>0</v>
      </c>
      <c r="V242" s="21"/>
      <c r="W242" s="138">
        <f>(E242+K242+Q242)</f>
        <v>582507</v>
      </c>
      <c r="X242" s="21"/>
      <c r="Y242" s="21"/>
      <c r="Z242" s="138">
        <v>2648</v>
      </c>
      <c r="AA242" s="21"/>
      <c r="AB242" s="135">
        <f>IF($W242&gt;0,Z242/$W242*100,0)</f>
        <v>0.45458681183230415</v>
      </c>
      <c r="AC242" s="21"/>
      <c r="AD242" s="138">
        <v>91692</v>
      </c>
      <c r="AE242" s="21"/>
      <c r="AF242" s="135">
        <f>IF($W242&gt;0,AD242/$W242*100,0)</f>
        <v>15.740926718477203</v>
      </c>
      <c r="AG242" s="21"/>
      <c r="AH242" s="138">
        <v>0</v>
      </c>
      <c r="AI242" s="21"/>
      <c r="AJ242" s="135">
        <f>IF($W242&gt;0,AH242/$W242*100,0)</f>
        <v>0</v>
      </c>
      <c r="AK242" s="21"/>
      <c r="AL242" s="138">
        <v>0</v>
      </c>
      <c r="AM242" s="21"/>
      <c r="AN242" s="10">
        <v>2</v>
      </c>
      <c r="AO242" s="21"/>
      <c r="AP242" s="147">
        <v>7225</v>
      </c>
      <c r="AQ242" s="21"/>
      <c r="AR242" s="147">
        <f>IF(E242,AP242,0)</f>
        <v>7225</v>
      </c>
      <c r="AS242" s="21"/>
      <c r="AT242" s="147">
        <f>IF(K242,AP242,0)</f>
        <v>0</v>
      </c>
      <c r="AU242" s="21"/>
      <c r="AV242" s="147">
        <f>IF(Q242,AP242,0)</f>
        <v>0</v>
      </c>
    </row>
    <row r="243" spans="1:48" ht="8.85" customHeight="1" x14ac:dyDescent="0.3">
      <c r="A243" s="10">
        <v>3</v>
      </c>
      <c r="B243" s="18"/>
      <c r="C243" s="10" t="s">
        <v>135</v>
      </c>
      <c r="D243" s="21"/>
      <c r="E243" s="138">
        <v>174855</v>
      </c>
      <c r="F243" s="21"/>
      <c r="G243" s="135">
        <f>(E243/$AP243)</f>
        <v>28.330362929358394</v>
      </c>
      <c r="H243" s="21"/>
      <c r="I243" s="135">
        <f>IF(G$287&gt;0,G243/G$287*100,0)</f>
        <v>31.35537298025049</v>
      </c>
      <c r="J243" s="21"/>
      <c r="K243" s="138">
        <v>0</v>
      </c>
      <c r="L243" s="21"/>
      <c r="M243" s="135">
        <f>(K243/$AP243)</f>
        <v>0</v>
      </c>
      <c r="N243" s="21"/>
      <c r="O243" s="135">
        <f>IF(M$287&gt;0,M243/M$287*100,0)</f>
        <v>0</v>
      </c>
      <c r="P243" s="21"/>
      <c r="Q243" s="138">
        <v>0</v>
      </c>
      <c r="R243" s="21"/>
      <c r="S243" s="135">
        <f>(Q243/$AP243)</f>
        <v>0</v>
      </c>
      <c r="T243" s="21"/>
      <c r="U243" s="135">
        <f>IF(S$287&gt;0,S243/S$287*100,0)</f>
        <v>0</v>
      </c>
      <c r="V243" s="21"/>
      <c r="W243" s="138">
        <f>(E243+K243+Q243)</f>
        <v>174855</v>
      </c>
      <c r="X243" s="21"/>
      <c r="Y243" s="21"/>
      <c r="Z243" s="138">
        <v>0</v>
      </c>
      <c r="AA243" s="21"/>
      <c r="AB243" s="135">
        <f>IF($W243&gt;0,Z243/$W243*100,0)</f>
        <v>0</v>
      </c>
      <c r="AC243" s="21"/>
      <c r="AD243" s="138">
        <v>0</v>
      </c>
      <c r="AE243" s="21"/>
      <c r="AF243" s="135">
        <f>IF($W243&gt;0,AD243/$W243*100,0)</f>
        <v>0</v>
      </c>
      <c r="AG243" s="21"/>
      <c r="AH243" s="138">
        <v>0</v>
      </c>
      <c r="AI243" s="21"/>
      <c r="AJ243" s="135">
        <f>IF($W243&gt;0,AH243/$W243*100,0)</f>
        <v>0</v>
      </c>
      <c r="AK243" s="21"/>
      <c r="AL243" s="138">
        <v>0</v>
      </c>
      <c r="AM243" s="21"/>
      <c r="AN243" s="10">
        <v>3</v>
      </c>
      <c r="AO243" s="21"/>
      <c r="AP243" s="147">
        <v>6172</v>
      </c>
      <c r="AQ243" s="21"/>
      <c r="AR243" s="147">
        <f>IF(E243,AP243,0)</f>
        <v>6172</v>
      </c>
      <c r="AS243" s="21"/>
      <c r="AT243" s="147">
        <f>IF(K243,AP243,0)</f>
        <v>0</v>
      </c>
      <c r="AU243" s="21"/>
      <c r="AV243" s="147">
        <f>IF(Q243,AP243,0)</f>
        <v>0</v>
      </c>
    </row>
    <row r="244" spans="1:48" ht="8.85" customHeight="1" x14ac:dyDescent="0.3">
      <c r="A244" s="10">
        <v>4</v>
      </c>
      <c r="B244" s="18"/>
      <c r="C244" s="10" t="s">
        <v>222</v>
      </c>
      <c r="D244" s="21"/>
      <c r="E244" s="138">
        <v>133217</v>
      </c>
      <c r="F244" s="21"/>
      <c r="G244" s="135">
        <f>(E244/$AP244)</f>
        <v>31.832019115890084</v>
      </c>
      <c r="H244" s="21"/>
      <c r="I244" s="135">
        <f>IF(G$287&gt;0,G244/G$287*100,0)</f>
        <v>35.230922899998355</v>
      </c>
      <c r="J244" s="21"/>
      <c r="K244" s="138">
        <v>0</v>
      </c>
      <c r="L244" s="21"/>
      <c r="M244" s="135">
        <f>(K244/$AP244)</f>
        <v>0</v>
      </c>
      <c r="N244" s="21"/>
      <c r="O244" s="135">
        <f>IF(M$287&gt;0,M244/M$287*100,0)</f>
        <v>0</v>
      </c>
      <c r="P244" s="21"/>
      <c r="Q244" s="138">
        <v>0</v>
      </c>
      <c r="R244" s="21"/>
      <c r="S244" s="135">
        <f>(Q244/$AP244)</f>
        <v>0</v>
      </c>
      <c r="T244" s="21"/>
      <c r="U244" s="135">
        <f>IF(S$287&gt;0,S244/S$287*100,0)</f>
        <v>0</v>
      </c>
      <c r="V244" s="21"/>
      <c r="W244" s="138">
        <f>(E244+K244+Q244)</f>
        <v>133217</v>
      </c>
      <c r="X244" s="21"/>
      <c r="Y244" s="21"/>
      <c r="Z244" s="138">
        <v>0</v>
      </c>
      <c r="AA244" s="21"/>
      <c r="AB244" s="135">
        <f>IF($W244&gt;0,Z244/$W244*100,0)</f>
        <v>0</v>
      </c>
      <c r="AC244" s="21"/>
      <c r="AD244" s="138">
        <v>0</v>
      </c>
      <c r="AE244" s="21"/>
      <c r="AF244" s="135">
        <f>IF($W244&gt;0,AD244/$W244*100,0)</f>
        <v>0</v>
      </c>
      <c r="AG244" s="21"/>
      <c r="AH244" s="138">
        <v>0</v>
      </c>
      <c r="AI244" s="21"/>
      <c r="AJ244" s="135">
        <f>IF($W244&gt;0,AH244/$W244*100,0)</f>
        <v>0</v>
      </c>
      <c r="AK244" s="21"/>
      <c r="AL244" s="138">
        <v>66156</v>
      </c>
      <c r="AM244" s="21"/>
      <c r="AN244" s="10">
        <v>4</v>
      </c>
      <c r="AO244" s="21"/>
      <c r="AP244" s="147">
        <v>4185</v>
      </c>
      <c r="AQ244" s="21"/>
      <c r="AR244" s="147">
        <f>IF(E244,AP244,0)</f>
        <v>4185</v>
      </c>
      <c r="AS244" s="21"/>
      <c r="AT244" s="147">
        <f>IF(K244,AP244,0)</f>
        <v>0</v>
      </c>
      <c r="AU244" s="21"/>
      <c r="AV244" s="147">
        <f>IF(Q244,AP244,0)</f>
        <v>0</v>
      </c>
    </row>
    <row r="245" spans="1:48" ht="8.85" customHeight="1" x14ac:dyDescent="0.3">
      <c r="A245" s="10">
        <v>5</v>
      </c>
      <c r="B245" s="18"/>
      <c r="C245" s="10" t="s">
        <v>223</v>
      </c>
      <c r="D245" s="21"/>
      <c r="E245" s="138">
        <v>106619</v>
      </c>
      <c r="F245" s="21"/>
      <c r="G245" s="135">
        <f>(E245/$AP245)</f>
        <v>18.991628072675454</v>
      </c>
      <c r="H245" s="21"/>
      <c r="I245" s="135">
        <f>IF(G$287&gt;0,G245/G$287*100,0)</f>
        <v>21.019482990944546</v>
      </c>
      <c r="J245" s="21"/>
      <c r="K245" s="138">
        <v>0</v>
      </c>
      <c r="L245" s="21"/>
      <c r="M245" s="135">
        <f>(K245/$AP245)</f>
        <v>0</v>
      </c>
      <c r="N245" s="21"/>
      <c r="O245" s="135">
        <f>IF(M$287&gt;0,M245/M$287*100,0)</f>
        <v>0</v>
      </c>
      <c r="P245" s="21"/>
      <c r="Q245" s="138">
        <v>0</v>
      </c>
      <c r="R245" s="21"/>
      <c r="S245" s="143">
        <f>(Q245/$AP245)</f>
        <v>0</v>
      </c>
      <c r="T245" s="21"/>
      <c r="U245" s="143">
        <f>IF(S$287&gt;0,S245/S$287*100,0)</f>
        <v>0</v>
      </c>
      <c r="V245" s="21"/>
      <c r="W245" s="138">
        <f>(E245+K245+Q245)</f>
        <v>106619</v>
      </c>
      <c r="X245" s="21"/>
      <c r="Y245" s="21"/>
      <c r="Z245" s="138">
        <v>0</v>
      </c>
      <c r="AA245" s="21"/>
      <c r="AB245" s="143">
        <f>IF($W245&gt;0,Z245/$W245*100,0)</f>
        <v>0</v>
      </c>
      <c r="AC245" s="21"/>
      <c r="AD245" s="138">
        <v>0</v>
      </c>
      <c r="AE245" s="21"/>
      <c r="AF245" s="143">
        <f>IF($W245&gt;0,AD245/$W245*100,0)</f>
        <v>0</v>
      </c>
      <c r="AG245" s="21"/>
      <c r="AH245" s="138">
        <v>55306</v>
      </c>
      <c r="AI245" s="21"/>
      <c r="AJ245" s="143">
        <f>IF($W245&gt;0,AH245/$W245*100,0)</f>
        <v>51.872555548260621</v>
      </c>
      <c r="AK245" s="21"/>
      <c r="AL245" s="138">
        <v>0</v>
      </c>
      <c r="AM245" s="21"/>
      <c r="AN245" s="10">
        <v>5</v>
      </c>
      <c r="AO245" s="21"/>
      <c r="AP245" s="147">
        <v>5614</v>
      </c>
      <c r="AQ245" s="21"/>
      <c r="AR245" s="147">
        <f>IF(E245,AP245,0)</f>
        <v>5614</v>
      </c>
      <c r="AS245" s="21"/>
      <c r="AT245" s="147">
        <f>IF(K245,AP245,0)</f>
        <v>0</v>
      </c>
      <c r="AU245" s="21"/>
      <c r="AV245" s="147">
        <f>IF(Q245,AP245,0)</f>
        <v>0</v>
      </c>
    </row>
    <row r="246" spans="1:48"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X246" s="21"/>
      <c r="Y246" s="21"/>
      <c r="Z246" s="21"/>
      <c r="AA246" s="21"/>
      <c r="AB246" s="21"/>
      <c r="AC246" s="21"/>
      <c r="AD246" s="21"/>
      <c r="AE246" s="21"/>
      <c r="AF246" s="21"/>
      <c r="AG246" s="21"/>
      <c r="AH246" s="21"/>
      <c r="AI246" s="21"/>
      <c r="AJ246" s="21"/>
      <c r="AK246" s="21"/>
      <c r="AL246" s="21"/>
      <c r="AM246" s="21"/>
      <c r="AN246" s="41"/>
      <c r="AO246" s="21"/>
      <c r="AP246" s="27"/>
      <c r="AQ246" s="21"/>
      <c r="AR246" s="21"/>
      <c r="AS246" s="21"/>
      <c r="AT246" s="21"/>
      <c r="AU246" s="21"/>
      <c r="AV246" s="21"/>
    </row>
    <row r="247" spans="1:48" ht="8.85" customHeight="1" x14ac:dyDescent="0.3">
      <c r="A247" s="10">
        <v>6</v>
      </c>
      <c r="B247" s="18"/>
      <c r="C247" s="10" t="s">
        <v>224</v>
      </c>
      <c r="D247" s="21"/>
      <c r="E247" s="138">
        <v>4667756</v>
      </c>
      <c r="F247" s="21"/>
      <c r="G247" s="135">
        <f>(E247/$AP247)</f>
        <v>109.52031909901454</v>
      </c>
      <c r="H247" s="21"/>
      <c r="I247" s="135">
        <f>IF(G$287&gt;0,G247/G$287*100,0)</f>
        <v>121.21448859756715</v>
      </c>
      <c r="J247" s="21"/>
      <c r="K247" s="138">
        <v>0</v>
      </c>
      <c r="L247" s="21"/>
      <c r="M247" s="135">
        <f>(K247/$AP247)</f>
        <v>0</v>
      </c>
      <c r="N247" s="21"/>
      <c r="O247" s="135">
        <f>IF(M$287&gt;0,M247/M$287*100,0)</f>
        <v>0</v>
      </c>
      <c r="P247" s="21"/>
      <c r="Q247" s="138">
        <v>0</v>
      </c>
      <c r="R247" s="21"/>
      <c r="S247" s="143">
        <f>(Q247/$AP247)</f>
        <v>0</v>
      </c>
      <c r="T247" s="21"/>
      <c r="U247" s="143">
        <f>IF(S$287&gt;0,S247/S$287*100,0)</f>
        <v>0</v>
      </c>
      <c r="V247" s="21"/>
      <c r="W247" s="138">
        <f>(E247+K247+Q247)</f>
        <v>4667756</v>
      </c>
      <c r="X247" s="21"/>
      <c r="Y247" s="21"/>
      <c r="Z247" s="138">
        <v>0</v>
      </c>
      <c r="AA247" s="21"/>
      <c r="AB247" s="143">
        <f>IF($W247&gt;0,Z247/$W247*100,0)</f>
        <v>0</v>
      </c>
      <c r="AC247" s="21"/>
      <c r="AD247" s="138">
        <v>0</v>
      </c>
      <c r="AE247" s="21"/>
      <c r="AF247" s="143">
        <f>IF($W247&gt;0,AD247/$W247*100,0)</f>
        <v>0</v>
      </c>
      <c r="AG247" s="21"/>
      <c r="AH247" s="138">
        <v>1710163</v>
      </c>
      <c r="AI247" s="21"/>
      <c r="AJ247" s="143">
        <f>IF($W247&gt;0,AH247/$W247*100,0)</f>
        <v>36.637797691224648</v>
      </c>
      <c r="AK247" s="21"/>
      <c r="AL247" s="138">
        <v>8864</v>
      </c>
      <c r="AM247" s="21"/>
      <c r="AN247" s="10">
        <v>6</v>
      </c>
      <c r="AO247" s="21"/>
      <c r="AP247" s="147">
        <v>42620</v>
      </c>
      <c r="AQ247" s="21"/>
      <c r="AR247" s="147">
        <f>IF(E247,AP247,0)</f>
        <v>42620</v>
      </c>
      <c r="AS247" s="21"/>
      <c r="AT247" s="147">
        <f>IF(K247,AP247,0)</f>
        <v>0</v>
      </c>
      <c r="AU247" s="21"/>
      <c r="AV247" s="147">
        <f>IF(Q247,AP247,0)</f>
        <v>0</v>
      </c>
    </row>
    <row r="248" spans="1:48" ht="8.85" customHeight="1" x14ac:dyDescent="0.3">
      <c r="A248" s="10">
        <v>7</v>
      </c>
      <c r="B248" s="18"/>
      <c r="C248" s="10" t="s">
        <v>225</v>
      </c>
      <c r="D248" s="21"/>
      <c r="E248" s="138">
        <v>482373</v>
      </c>
      <c r="F248" s="21"/>
      <c r="G248" s="135">
        <f>(E248/$AP248)</f>
        <v>133.21541010770505</v>
      </c>
      <c r="H248" s="21"/>
      <c r="I248" s="135">
        <f>IF(G$287&gt;0,G248/G$287*100,0)</f>
        <v>147.43965268145337</v>
      </c>
      <c r="J248" s="21"/>
      <c r="K248" s="138">
        <v>0</v>
      </c>
      <c r="L248" s="21"/>
      <c r="M248" s="135">
        <f>(K248/$AP248)</f>
        <v>0</v>
      </c>
      <c r="N248" s="21"/>
      <c r="O248" s="135">
        <f>IF(M$287&gt;0,M248/M$287*100,0)</f>
        <v>0</v>
      </c>
      <c r="P248" s="21"/>
      <c r="Q248" s="138">
        <v>0</v>
      </c>
      <c r="R248" s="21"/>
      <c r="S248" s="143">
        <f>(Q248/$AP248)</f>
        <v>0</v>
      </c>
      <c r="T248" s="21"/>
      <c r="U248" s="143">
        <f>IF(S$287&gt;0,S248/S$287*100,0)</f>
        <v>0</v>
      </c>
      <c r="V248" s="21"/>
      <c r="W248" s="138">
        <f>(E248+K248+Q248)</f>
        <v>482373</v>
      </c>
      <c r="X248" s="21"/>
      <c r="Y248" s="21"/>
      <c r="Z248" s="138">
        <v>144335</v>
      </c>
      <c r="AA248" s="21"/>
      <c r="AB248" s="143">
        <f>IF($W248&gt;0,Z248/$W248*100,0)</f>
        <v>29.921865444376035</v>
      </c>
      <c r="AC248" s="21"/>
      <c r="AD248" s="138">
        <v>361614</v>
      </c>
      <c r="AE248" s="21"/>
      <c r="AF248" s="143">
        <f>IF($W248&gt;0,AD248/$W248*100,0)</f>
        <v>74.965638624052346</v>
      </c>
      <c r="AG248" s="21"/>
      <c r="AH248" s="138">
        <v>0</v>
      </c>
      <c r="AI248" s="21"/>
      <c r="AJ248" s="143">
        <f>IF($W248&gt;0,AH248/$W248*100,0)</f>
        <v>0</v>
      </c>
      <c r="AK248" s="21"/>
      <c r="AL248" s="138">
        <v>43514</v>
      </c>
      <c r="AM248" s="21"/>
      <c r="AN248" s="10">
        <v>7</v>
      </c>
      <c r="AO248" s="21"/>
      <c r="AP248" s="147">
        <v>3621</v>
      </c>
      <c r="AQ248" s="21"/>
      <c r="AR248" s="147">
        <f>IF(E248,AP248,0)</f>
        <v>3621</v>
      </c>
      <c r="AS248" s="21"/>
      <c r="AT248" s="147">
        <f>IF(K248,AP248,0)</f>
        <v>0</v>
      </c>
      <c r="AU248" s="21"/>
      <c r="AV248" s="147">
        <f>IF(Q248,AP248,0)</f>
        <v>0</v>
      </c>
    </row>
    <row r="249" spans="1:48" ht="8.85" customHeight="1" x14ac:dyDescent="0.3">
      <c r="A249" s="10">
        <v>8</v>
      </c>
      <c r="B249" s="18"/>
      <c r="C249" s="10" t="s">
        <v>226</v>
      </c>
      <c r="D249" s="21"/>
      <c r="E249" s="138">
        <v>455126</v>
      </c>
      <c r="F249" s="21"/>
      <c r="G249" s="135">
        <f>(E249/$AP249)</f>
        <v>83.601396032329163</v>
      </c>
      <c r="H249" s="21"/>
      <c r="I249" s="135">
        <f>IF(G$287&gt;0,G249/G$287*100,0)</f>
        <v>92.528039997215856</v>
      </c>
      <c r="J249" s="21"/>
      <c r="K249" s="138">
        <v>0</v>
      </c>
      <c r="L249" s="21"/>
      <c r="M249" s="135">
        <f>(K249/$AP249)</f>
        <v>0</v>
      </c>
      <c r="N249" s="21"/>
      <c r="O249" s="135">
        <f>IF(M$287&gt;0,M249/M$287*100,0)</f>
        <v>0</v>
      </c>
      <c r="P249" s="21"/>
      <c r="Q249" s="138">
        <v>0</v>
      </c>
      <c r="R249" s="21"/>
      <c r="S249" s="143">
        <f>(Q249/$AP249)</f>
        <v>0</v>
      </c>
      <c r="T249" s="21"/>
      <c r="U249" s="143">
        <f>IF(S$287&gt;0,S249/S$287*100,0)</f>
        <v>0</v>
      </c>
      <c r="V249" s="21"/>
      <c r="W249" s="138">
        <f>(E249+K249+Q249)</f>
        <v>455126</v>
      </c>
      <c r="X249" s="21"/>
      <c r="Y249" s="21"/>
      <c r="Z249" s="138">
        <v>0</v>
      </c>
      <c r="AA249" s="21"/>
      <c r="AB249" s="143">
        <f>IF($W249&gt;0,Z249/$W249*100,0)</f>
        <v>0</v>
      </c>
      <c r="AC249" s="21"/>
      <c r="AD249" s="138">
        <v>193562</v>
      </c>
      <c r="AE249" s="21"/>
      <c r="AF249" s="143">
        <f>IF($W249&gt;0,AD249/$W249*100,0)</f>
        <v>42.529321550515682</v>
      </c>
      <c r="AG249" s="21"/>
      <c r="AH249" s="138">
        <v>0</v>
      </c>
      <c r="AI249" s="21"/>
      <c r="AJ249" s="143">
        <f>IF($W249&gt;0,AH249/$W249*100,0)</f>
        <v>0</v>
      </c>
      <c r="AK249" s="21"/>
      <c r="AL249" s="138">
        <v>0</v>
      </c>
      <c r="AM249" s="21"/>
      <c r="AN249" s="10">
        <v>8</v>
      </c>
      <c r="AO249" s="21"/>
      <c r="AP249" s="147">
        <v>5444</v>
      </c>
      <c r="AQ249" s="21"/>
      <c r="AR249" s="147">
        <f>IF(E249,AP249,0)</f>
        <v>5444</v>
      </c>
      <c r="AS249" s="21"/>
      <c r="AT249" s="147">
        <f>IF(K249,AP249,0)</f>
        <v>0</v>
      </c>
      <c r="AU249" s="21"/>
      <c r="AV249" s="147">
        <f>IF(Q249,AP249,0)</f>
        <v>0</v>
      </c>
    </row>
    <row r="250" spans="1:48" ht="8.85" customHeight="1" x14ac:dyDescent="0.3">
      <c r="A250" s="10">
        <v>9</v>
      </c>
      <c r="B250" s="18"/>
      <c r="C250" s="10" t="s">
        <v>227</v>
      </c>
      <c r="D250" s="21"/>
      <c r="E250" s="138">
        <v>265730</v>
      </c>
      <c r="F250" s="21"/>
      <c r="G250" s="135">
        <f>(E250/$AP250)</f>
        <v>47.081856839121194</v>
      </c>
      <c r="H250" s="21"/>
      <c r="I250" s="135">
        <f>IF(G$287&gt;0,G250/G$287*100,0)</f>
        <v>52.109081181715588</v>
      </c>
      <c r="J250" s="21"/>
      <c r="K250" s="138">
        <v>0</v>
      </c>
      <c r="L250" s="21"/>
      <c r="M250" s="135">
        <f>(K250/$AP250)</f>
        <v>0</v>
      </c>
      <c r="N250" s="21"/>
      <c r="O250" s="135">
        <f>IF(M$287&gt;0,M250/M$287*100,0)</f>
        <v>0</v>
      </c>
      <c r="P250" s="21"/>
      <c r="Q250" s="138">
        <v>0</v>
      </c>
      <c r="R250" s="21"/>
      <c r="S250" s="143">
        <f>(Q250/$AP250)</f>
        <v>0</v>
      </c>
      <c r="T250" s="21"/>
      <c r="U250" s="143">
        <f>IF(S$287&gt;0,S250/S$287*100,0)</f>
        <v>0</v>
      </c>
      <c r="V250" s="21"/>
      <c r="W250" s="138">
        <f>(E250+K250+Q250)</f>
        <v>265730</v>
      </c>
      <c r="X250" s="21"/>
      <c r="Y250" s="21"/>
      <c r="Z250" s="138">
        <v>0</v>
      </c>
      <c r="AA250" s="21"/>
      <c r="AB250" s="143">
        <f>IF($W250&gt;0,Z250/$W250*100,0)</f>
        <v>0</v>
      </c>
      <c r="AC250" s="21"/>
      <c r="AD250" s="138">
        <v>0</v>
      </c>
      <c r="AE250" s="21"/>
      <c r="AF250" s="143">
        <f>IF($W250&gt;0,AD250/$W250*100,0)</f>
        <v>0</v>
      </c>
      <c r="AG250" s="21"/>
      <c r="AH250" s="138">
        <v>0</v>
      </c>
      <c r="AI250" s="21"/>
      <c r="AJ250" s="143">
        <f>IF($W250&gt;0,AH250/$W250*100,0)</f>
        <v>0</v>
      </c>
      <c r="AK250" s="21"/>
      <c r="AL250" s="138">
        <v>6000</v>
      </c>
      <c r="AM250" s="21"/>
      <c r="AN250" s="10">
        <v>9</v>
      </c>
      <c r="AO250" s="21"/>
      <c r="AP250" s="147">
        <v>5644</v>
      </c>
      <c r="AQ250" s="21"/>
      <c r="AR250" s="147">
        <f>IF(E250,AP250,0)</f>
        <v>5644</v>
      </c>
      <c r="AS250" s="21"/>
      <c r="AT250" s="147">
        <f>IF(K250,AP250,0)</f>
        <v>0</v>
      </c>
      <c r="AU250" s="21"/>
      <c r="AV250" s="147">
        <f>IF(Q250,AP250,0)</f>
        <v>0</v>
      </c>
    </row>
    <row r="251" spans="1:48" ht="8.85" customHeight="1" x14ac:dyDescent="0.3">
      <c r="A251" s="10">
        <v>10</v>
      </c>
      <c r="B251" s="18"/>
      <c r="C251" s="10" t="s">
        <v>228</v>
      </c>
      <c r="D251" s="21"/>
      <c r="E251" s="138">
        <v>14084</v>
      </c>
      <c r="F251" s="21"/>
      <c r="G251" s="135">
        <f>(E251/$AP251)</f>
        <v>3.8157680845299375</v>
      </c>
      <c r="H251" s="21"/>
      <c r="I251" s="135">
        <f>IF(G$287&gt;0,G251/G$287*100,0)</f>
        <v>4.2232015098043716</v>
      </c>
      <c r="J251" s="21"/>
      <c r="K251" s="138">
        <v>0</v>
      </c>
      <c r="L251" s="21"/>
      <c r="M251" s="135">
        <f>(K251/$AP251)</f>
        <v>0</v>
      </c>
      <c r="N251" s="21"/>
      <c r="O251" s="135">
        <f>IF(M$287&gt;0,M251/M$287*100,0)</f>
        <v>0</v>
      </c>
      <c r="P251" s="21"/>
      <c r="Q251" s="138">
        <v>0</v>
      </c>
      <c r="R251" s="21"/>
      <c r="S251" s="143">
        <f>(Q251/$AP251)</f>
        <v>0</v>
      </c>
      <c r="T251" s="21"/>
      <c r="U251" s="143">
        <f>IF(S$287&gt;0,S251/S$287*100,0)</f>
        <v>0</v>
      </c>
      <c r="V251" s="21"/>
      <c r="W251" s="138">
        <f>(E251+K251+Q251)</f>
        <v>14084</v>
      </c>
      <c r="X251" s="21"/>
      <c r="Y251" s="21"/>
      <c r="Z251" s="138">
        <v>0</v>
      </c>
      <c r="AA251" s="21"/>
      <c r="AB251" s="143">
        <f>IF($W251&gt;0,Z251/$W251*100,0)</f>
        <v>0</v>
      </c>
      <c r="AC251" s="21"/>
      <c r="AD251" s="138">
        <v>0</v>
      </c>
      <c r="AE251" s="21"/>
      <c r="AF251" s="143">
        <f>IF($W251&gt;0,AD251/$W251*100,0)</f>
        <v>0</v>
      </c>
      <c r="AG251" s="21"/>
      <c r="AH251" s="138">
        <v>0</v>
      </c>
      <c r="AI251" s="21"/>
      <c r="AJ251" s="143">
        <f>IF($W251&gt;0,AH251/$W251*100,0)</f>
        <v>0</v>
      </c>
      <c r="AK251" s="21"/>
      <c r="AL251" s="138">
        <v>0</v>
      </c>
      <c r="AM251" s="21"/>
      <c r="AN251" s="10">
        <v>10</v>
      </c>
      <c r="AO251" s="21"/>
      <c r="AP251" s="147">
        <v>3691</v>
      </c>
      <c r="AQ251" s="21"/>
      <c r="AR251" s="147">
        <f>IF(E251,AP251,0)</f>
        <v>3691</v>
      </c>
      <c r="AS251" s="21"/>
      <c r="AT251" s="147">
        <f>IF(K251,AP251,0)</f>
        <v>0</v>
      </c>
      <c r="AU251" s="21"/>
      <c r="AV251" s="147">
        <f>IF(Q251,AP251,0)</f>
        <v>0</v>
      </c>
    </row>
    <row r="252" spans="1:48"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X252" s="21"/>
      <c r="Y252" s="21"/>
      <c r="Z252" s="21"/>
      <c r="AA252" s="21"/>
      <c r="AB252" s="21"/>
      <c r="AC252" s="21"/>
      <c r="AD252" s="21"/>
      <c r="AE252" s="21"/>
      <c r="AF252" s="21"/>
      <c r="AG252" s="21"/>
      <c r="AH252" s="21"/>
      <c r="AI252" s="21"/>
      <c r="AJ252" s="21"/>
      <c r="AK252" s="21"/>
      <c r="AL252" s="21"/>
      <c r="AM252" s="21"/>
      <c r="AN252" s="41"/>
      <c r="AO252" s="21"/>
      <c r="AP252" s="21"/>
      <c r="AQ252" s="21"/>
      <c r="AR252" s="21"/>
      <c r="AS252" s="21"/>
      <c r="AT252" s="21"/>
      <c r="AU252" s="21"/>
      <c r="AV252" s="21"/>
    </row>
    <row r="253" spans="1:48" ht="8.85" customHeight="1" x14ac:dyDescent="0.3">
      <c r="A253" s="10">
        <v>11</v>
      </c>
      <c r="B253" s="18"/>
      <c r="C253" s="10" t="s">
        <v>229</v>
      </c>
      <c r="D253" s="21"/>
      <c r="E253" s="138">
        <v>2899760</v>
      </c>
      <c r="F253" s="21"/>
      <c r="G253" s="135">
        <f>(E253/$AP253)</f>
        <v>137.81474264531153</v>
      </c>
      <c r="H253" s="21"/>
      <c r="I253" s="135">
        <f>IF(G$287&gt;0,G253/G$287*100,0)</f>
        <v>152.53008472203291</v>
      </c>
      <c r="J253" s="21"/>
      <c r="K253" s="138">
        <v>0</v>
      </c>
      <c r="L253" s="21"/>
      <c r="M253" s="135">
        <f>(K253/$AP253)</f>
        <v>0</v>
      </c>
      <c r="N253" s="21"/>
      <c r="O253" s="135">
        <f>IF(M$287&gt;0,M253/M$287*100,0)</f>
        <v>0</v>
      </c>
      <c r="P253" s="21"/>
      <c r="Q253" s="138">
        <v>0</v>
      </c>
      <c r="R253" s="21"/>
      <c r="S253" s="143">
        <f>(Q253/$AP253)</f>
        <v>0</v>
      </c>
      <c r="T253" s="21"/>
      <c r="U253" s="143">
        <f>IF(S$287&gt;0,S253/S$287*100,0)</f>
        <v>0</v>
      </c>
      <c r="V253" s="21"/>
      <c r="W253" s="138">
        <f>(E253+K253+Q253)</f>
        <v>2899760</v>
      </c>
      <c r="X253" s="21"/>
      <c r="Y253" s="21"/>
      <c r="Z253" s="138">
        <v>20000</v>
      </c>
      <c r="AA253" s="21"/>
      <c r="AB253" s="143">
        <f>IF($W253&gt;0,Z253/$W253*100,0)</f>
        <v>0.68971225204844533</v>
      </c>
      <c r="AC253" s="21"/>
      <c r="AD253" s="138">
        <v>0</v>
      </c>
      <c r="AE253" s="21"/>
      <c r="AF253" s="143">
        <f>IF($W253&gt;0,AD253/$W253*100,0)</f>
        <v>0</v>
      </c>
      <c r="AG253" s="21"/>
      <c r="AH253" s="138">
        <v>25006</v>
      </c>
      <c r="AI253" s="21"/>
      <c r="AJ253" s="143">
        <f>IF($W253&gt;0,AH253/$W253*100,0)</f>
        <v>0.86234722873617131</v>
      </c>
      <c r="AK253" s="21"/>
      <c r="AL253" s="138">
        <v>766</v>
      </c>
      <c r="AM253" s="21"/>
      <c r="AN253" s="10">
        <v>11</v>
      </c>
      <c r="AO253" s="21"/>
      <c r="AP253" s="147">
        <v>21041</v>
      </c>
      <c r="AQ253" s="21"/>
      <c r="AR253" s="147">
        <f>IF(E253,AP253,0)</f>
        <v>21041</v>
      </c>
      <c r="AS253" s="21"/>
      <c r="AT253" s="147">
        <f>IF(K253,AP253,0)</f>
        <v>0</v>
      </c>
      <c r="AU253" s="21"/>
      <c r="AV253" s="147">
        <f>IF(Q253,AP253,0)</f>
        <v>0</v>
      </c>
    </row>
    <row r="254" spans="1:48" ht="8.85" customHeight="1" x14ac:dyDescent="0.3">
      <c r="A254" s="10">
        <v>12</v>
      </c>
      <c r="B254" s="18"/>
      <c r="C254" s="10" t="s">
        <v>230</v>
      </c>
      <c r="D254" s="21"/>
      <c r="E254" s="138">
        <v>58408</v>
      </c>
      <c r="F254" s="21"/>
      <c r="G254" s="135">
        <f>(E254/$AP254)</f>
        <v>15.038105046343976</v>
      </c>
      <c r="H254" s="21"/>
      <c r="I254" s="135">
        <f>IF(G$287&gt;0,G254/G$287*100,0)</f>
        <v>16.643817582572044</v>
      </c>
      <c r="J254" s="21"/>
      <c r="K254" s="138">
        <v>0</v>
      </c>
      <c r="L254" s="21"/>
      <c r="M254" s="135">
        <f>(K254/$AP254)</f>
        <v>0</v>
      </c>
      <c r="N254" s="21"/>
      <c r="O254" s="135">
        <f>IF(M$287&gt;0,M254/M$287*100,0)</f>
        <v>0</v>
      </c>
      <c r="P254" s="21"/>
      <c r="Q254" s="138">
        <v>0</v>
      </c>
      <c r="R254" s="21"/>
      <c r="S254" s="143">
        <f>(Q254/$AP254)</f>
        <v>0</v>
      </c>
      <c r="T254" s="21"/>
      <c r="U254" s="143">
        <f>IF(S$287&gt;0,S254/S$287*100,0)</f>
        <v>0</v>
      </c>
      <c r="V254" s="21"/>
      <c r="W254" s="138">
        <f>(E254+K254+Q254)</f>
        <v>58408</v>
      </c>
      <c r="X254" s="21"/>
      <c r="Y254" s="21"/>
      <c r="Z254" s="138">
        <v>0</v>
      </c>
      <c r="AA254" s="21"/>
      <c r="AB254" s="143">
        <f>IF($W254&gt;0,Z254/$W254*100,0)</f>
        <v>0</v>
      </c>
      <c r="AC254" s="21"/>
      <c r="AD254" s="138">
        <v>0</v>
      </c>
      <c r="AE254" s="21"/>
      <c r="AF254" s="143">
        <f>IF($W254&gt;0,AD254/$W254*100,0)</f>
        <v>0</v>
      </c>
      <c r="AG254" s="21"/>
      <c r="AH254" s="138">
        <v>0</v>
      </c>
      <c r="AI254" s="21"/>
      <c r="AJ254" s="143">
        <f>IF($W254&gt;0,AH254/$W254*100,0)</f>
        <v>0</v>
      </c>
      <c r="AK254" s="21"/>
      <c r="AL254" s="138">
        <v>0</v>
      </c>
      <c r="AM254" s="21"/>
      <c r="AN254" s="10">
        <v>12</v>
      </c>
      <c r="AO254" s="21"/>
      <c r="AP254" s="147">
        <v>3884</v>
      </c>
      <c r="AQ254" s="21"/>
      <c r="AR254" s="147">
        <f>IF(E254,AP254,0)</f>
        <v>3884</v>
      </c>
      <c r="AS254" s="21"/>
      <c r="AT254" s="147">
        <f>IF(K254,AP254,0)</f>
        <v>0</v>
      </c>
      <c r="AU254" s="21"/>
      <c r="AV254" s="147">
        <f>IF(Q254,AP254,0)</f>
        <v>0</v>
      </c>
    </row>
    <row r="255" spans="1:48" ht="8.85" customHeight="1" x14ac:dyDescent="0.3">
      <c r="A255" s="10">
        <v>13</v>
      </c>
      <c r="B255" s="18"/>
      <c r="C255" s="10" t="s">
        <v>231</v>
      </c>
      <c r="D255" s="21"/>
      <c r="E255" s="138">
        <v>269078</v>
      </c>
      <c r="F255" s="21"/>
      <c r="G255" s="135">
        <f>(E255/$AP255)</f>
        <v>75.967814793901752</v>
      </c>
      <c r="H255" s="21"/>
      <c r="I255" s="135">
        <f>IF(G$287&gt;0,G255/G$287*100,0)</f>
        <v>84.079373543391682</v>
      </c>
      <c r="J255" s="21"/>
      <c r="K255" s="138">
        <v>1522</v>
      </c>
      <c r="L255" s="21"/>
      <c r="M255" s="135">
        <f>(K255/$AP255)</f>
        <v>0.42970073404856013</v>
      </c>
      <c r="N255" s="21"/>
      <c r="O255" s="135">
        <f>IF(M$287&gt;0,M255/M$287*100,0)</f>
        <v>144.07312026162523</v>
      </c>
      <c r="P255" s="21"/>
      <c r="Q255" s="138">
        <v>0</v>
      </c>
      <c r="R255" s="21"/>
      <c r="S255" s="143">
        <f>(Q255/$AP255)</f>
        <v>0</v>
      </c>
      <c r="T255" s="21"/>
      <c r="U255" s="143">
        <f>IF(S$287&gt;0,S255/S$287*100,0)</f>
        <v>0</v>
      </c>
      <c r="V255" s="21"/>
      <c r="W255" s="138">
        <f>(E255+K255+Q255)</f>
        <v>270600</v>
      </c>
      <c r="X255" s="21"/>
      <c r="Y255" s="21"/>
      <c r="Z255" s="138">
        <v>18657</v>
      </c>
      <c r="AA255" s="21"/>
      <c r="AB255" s="143">
        <f>IF($W255&gt;0,Z255/$W255*100,0)</f>
        <v>6.8946784922394668</v>
      </c>
      <c r="AC255" s="21"/>
      <c r="AD255" s="138">
        <v>93625</v>
      </c>
      <c r="AE255" s="21"/>
      <c r="AF255" s="143">
        <f>IF($W255&gt;0,AD255/$W255*100,0)</f>
        <v>34.599039172209906</v>
      </c>
      <c r="AG255" s="21"/>
      <c r="AH255" s="138">
        <v>0</v>
      </c>
      <c r="AI255" s="21"/>
      <c r="AJ255" s="143">
        <f>IF($W255&gt;0,AH255/$W255*100,0)</f>
        <v>0</v>
      </c>
      <c r="AK255" s="21"/>
      <c r="AL255" s="138">
        <v>0</v>
      </c>
      <c r="AM255" s="21"/>
      <c r="AN255" s="10">
        <v>13</v>
      </c>
      <c r="AO255" s="21"/>
      <c r="AP255" s="147">
        <v>3542</v>
      </c>
      <c r="AQ255" s="21"/>
      <c r="AR255" s="147">
        <f>IF(E255,AP255,0)</f>
        <v>3542</v>
      </c>
      <c r="AS255" s="21"/>
      <c r="AT255" s="147">
        <f>IF(K255,AP255,0)</f>
        <v>3542</v>
      </c>
      <c r="AU255" s="21"/>
      <c r="AV255" s="147">
        <f>IF(Q255,AP255,0)</f>
        <v>0</v>
      </c>
    </row>
    <row r="256" spans="1:48" ht="8.85" customHeight="1" x14ac:dyDescent="0.3">
      <c r="A256" s="10">
        <v>14</v>
      </c>
      <c r="B256" s="18"/>
      <c r="C256" s="10" t="s">
        <v>149</v>
      </c>
      <c r="D256" s="21"/>
      <c r="E256" s="138">
        <v>1642695</v>
      </c>
      <c r="F256" s="21"/>
      <c r="G256" s="135">
        <f>(E256/$AP256)</f>
        <v>100.2927529153184</v>
      </c>
      <c r="H256" s="21"/>
      <c r="I256" s="135">
        <f>IF(G$287&gt;0,G256/G$287*100,0)</f>
        <v>111.0016374558013</v>
      </c>
      <c r="J256" s="21"/>
      <c r="K256" s="138">
        <v>0</v>
      </c>
      <c r="L256" s="21"/>
      <c r="M256" s="135">
        <f>(K256/$AP256)</f>
        <v>0</v>
      </c>
      <c r="N256" s="21"/>
      <c r="O256" s="135">
        <f>IF(M$287&gt;0,M256/M$287*100,0)</f>
        <v>0</v>
      </c>
      <c r="P256" s="21"/>
      <c r="Q256" s="138">
        <v>0</v>
      </c>
      <c r="R256" s="21"/>
      <c r="S256" s="143">
        <f>(Q256/$AP256)</f>
        <v>0</v>
      </c>
      <c r="T256" s="21"/>
      <c r="U256" s="143">
        <f>IF(S$287&gt;0,S256/S$287*100,0)</f>
        <v>0</v>
      </c>
      <c r="V256" s="21"/>
      <c r="W256" s="138">
        <f>(E256+K256+Q256)</f>
        <v>1642695</v>
      </c>
      <c r="X256" s="21"/>
      <c r="Y256" s="21"/>
      <c r="Z256" s="138">
        <v>111917</v>
      </c>
      <c r="AA256" s="21"/>
      <c r="AB256" s="143">
        <f>IF($W256&gt;0,Z256/$W256*100,0)</f>
        <v>6.8130115450524897</v>
      </c>
      <c r="AC256" s="21"/>
      <c r="AD256" s="138">
        <v>0</v>
      </c>
      <c r="AE256" s="21"/>
      <c r="AF256" s="143">
        <f>IF($W256&gt;0,AD256/$W256*100,0)</f>
        <v>0</v>
      </c>
      <c r="AG256" s="21"/>
      <c r="AH256" s="138">
        <v>0</v>
      </c>
      <c r="AI256" s="21"/>
      <c r="AJ256" s="143">
        <f>IF($W256&gt;0,AH256/$W256*100,0)</f>
        <v>0</v>
      </c>
      <c r="AK256" s="21"/>
      <c r="AL256" s="138">
        <v>8214</v>
      </c>
      <c r="AM256" s="21"/>
      <c r="AN256" s="10">
        <v>14</v>
      </c>
      <c r="AO256" s="21"/>
      <c r="AP256" s="147">
        <v>16379</v>
      </c>
      <c r="AQ256" s="21"/>
      <c r="AR256" s="147">
        <f>IF(E256,AP256,0)</f>
        <v>16379</v>
      </c>
      <c r="AS256" s="21"/>
      <c r="AT256" s="147">
        <f>IF(K256,AP256,0)</f>
        <v>0</v>
      </c>
      <c r="AU256" s="21"/>
      <c r="AV256" s="147">
        <f>IF(Q256,AP256,0)</f>
        <v>0</v>
      </c>
    </row>
    <row r="257" spans="1:48" ht="8.85" customHeight="1" x14ac:dyDescent="0.3">
      <c r="A257" s="10">
        <v>15</v>
      </c>
      <c r="B257" s="18"/>
      <c r="C257" s="10" t="s">
        <v>232</v>
      </c>
      <c r="D257" s="21"/>
      <c r="E257" s="138">
        <v>398165</v>
      </c>
      <c r="F257" s="21"/>
      <c r="G257" s="135">
        <f>(E257/$AP257)</f>
        <v>80.259020358798622</v>
      </c>
      <c r="H257" s="21"/>
      <c r="I257" s="135">
        <f>IF(G$287&gt;0,G257/G$287*100,0)</f>
        <v>88.828777967110966</v>
      </c>
      <c r="J257" s="21"/>
      <c r="K257" s="138">
        <v>0</v>
      </c>
      <c r="L257" s="21"/>
      <c r="M257" s="135">
        <f>(K257/$AP257)</f>
        <v>0</v>
      </c>
      <c r="N257" s="21"/>
      <c r="O257" s="135">
        <f>IF(M$287&gt;0,M257/M$287*100,0)</f>
        <v>0</v>
      </c>
      <c r="P257" s="21"/>
      <c r="Q257" s="138">
        <v>0</v>
      </c>
      <c r="R257" s="21"/>
      <c r="S257" s="143">
        <f>(Q257/$AP257)</f>
        <v>0</v>
      </c>
      <c r="T257" s="21"/>
      <c r="U257" s="143">
        <f>IF(S$287&gt;0,S257/S$287*100,0)</f>
        <v>0</v>
      </c>
      <c r="V257" s="21"/>
      <c r="W257" s="138">
        <f>(E257+K257+Q257)</f>
        <v>398165</v>
      </c>
      <c r="X257" s="21"/>
      <c r="Y257" s="21"/>
      <c r="Z257" s="138">
        <v>10000</v>
      </c>
      <c r="AA257" s="21"/>
      <c r="AB257" s="143">
        <f>IF($W257&gt;0,Z257/$W257*100,0)</f>
        <v>2.5115216053646101</v>
      </c>
      <c r="AC257" s="21"/>
      <c r="AD257" s="138">
        <v>0</v>
      </c>
      <c r="AE257" s="21"/>
      <c r="AF257" s="143">
        <f>IF($W257&gt;0,AD257/$W257*100,0)</f>
        <v>0</v>
      </c>
      <c r="AG257" s="21"/>
      <c r="AH257" s="138">
        <v>0</v>
      </c>
      <c r="AI257" s="21"/>
      <c r="AJ257" s="143">
        <f>IF($W257&gt;0,AH257/$W257*100,0)</f>
        <v>0</v>
      </c>
      <c r="AK257" s="21"/>
      <c r="AL257" s="138">
        <v>0</v>
      </c>
      <c r="AM257" s="21"/>
      <c r="AN257" s="10">
        <v>15</v>
      </c>
      <c r="AO257" s="21"/>
      <c r="AP257" s="147">
        <v>4961</v>
      </c>
      <c r="AQ257" s="21"/>
      <c r="AR257" s="147">
        <f>IF(E257,AP257,0)</f>
        <v>4961</v>
      </c>
      <c r="AS257" s="21"/>
      <c r="AT257" s="147">
        <f>IF(K257,AP257,0)</f>
        <v>0</v>
      </c>
      <c r="AU257" s="21"/>
      <c r="AV257" s="147">
        <f>IF(Q257,AP257,0)</f>
        <v>0</v>
      </c>
    </row>
    <row r="258" spans="1:48"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X258" s="21"/>
      <c r="Y258" s="21"/>
      <c r="Z258" s="21"/>
      <c r="AA258" s="21"/>
      <c r="AB258" s="21"/>
      <c r="AC258" s="21"/>
      <c r="AD258" s="21"/>
      <c r="AE258" s="21"/>
      <c r="AF258" s="21"/>
      <c r="AG258" s="21"/>
      <c r="AH258" s="21"/>
      <c r="AI258" s="21"/>
      <c r="AJ258" s="21"/>
      <c r="AK258" s="21"/>
      <c r="AL258" s="21"/>
      <c r="AM258" s="21"/>
      <c r="AN258" s="41"/>
      <c r="AO258" s="21"/>
      <c r="AP258" s="27"/>
      <c r="AQ258" s="21"/>
      <c r="AR258" s="21"/>
      <c r="AS258" s="21"/>
      <c r="AT258" s="21"/>
      <c r="AU258" s="21"/>
      <c r="AV258" s="21"/>
    </row>
    <row r="259" spans="1:48" ht="8.85" customHeight="1" x14ac:dyDescent="0.3">
      <c r="A259" s="10">
        <v>16</v>
      </c>
      <c r="B259" s="18"/>
      <c r="C259" s="10" t="s">
        <v>233</v>
      </c>
      <c r="D259" s="21"/>
      <c r="E259" s="138">
        <v>365713</v>
      </c>
      <c r="F259" s="21"/>
      <c r="G259" s="135">
        <f>(E259/$AP259)</f>
        <v>44.512293086660172</v>
      </c>
      <c r="H259" s="21"/>
      <c r="I259" s="135">
        <f>IF(G$287&gt;0,G259/G$287*100,0)</f>
        <v>49.265149035281489</v>
      </c>
      <c r="J259" s="21"/>
      <c r="K259" s="138">
        <v>0</v>
      </c>
      <c r="L259" s="21"/>
      <c r="M259" s="135">
        <f>(K259/$AP259)</f>
        <v>0</v>
      </c>
      <c r="N259" s="21"/>
      <c r="O259" s="135">
        <f>IF(M$287&gt;0,M259/M$287*100,0)</f>
        <v>0</v>
      </c>
      <c r="P259" s="21"/>
      <c r="Q259" s="138">
        <v>0</v>
      </c>
      <c r="R259" s="21"/>
      <c r="S259" s="143">
        <f>(Q259/$AP259)</f>
        <v>0</v>
      </c>
      <c r="T259" s="21"/>
      <c r="U259" s="143">
        <f>IF(S$287&gt;0,S259/S$287*100,0)</f>
        <v>0</v>
      </c>
      <c r="V259" s="21"/>
      <c r="W259" s="138">
        <f>(E259+K259+Q259)</f>
        <v>365713</v>
      </c>
      <c r="X259" s="21"/>
      <c r="Y259" s="21"/>
      <c r="Z259" s="138">
        <v>2172</v>
      </c>
      <c r="AA259" s="21"/>
      <c r="AB259" s="143">
        <f>IF($W259&gt;0,Z259/$W259*100,0)</f>
        <v>0.59390833795900067</v>
      </c>
      <c r="AC259" s="21"/>
      <c r="AD259" s="138">
        <v>0</v>
      </c>
      <c r="AE259" s="21"/>
      <c r="AF259" s="143">
        <f>IF($W259&gt;0,AD259/$W259*100,0)</f>
        <v>0</v>
      </c>
      <c r="AG259" s="21"/>
      <c r="AH259" s="138">
        <v>0</v>
      </c>
      <c r="AI259" s="21"/>
      <c r="AJ259" s="143">
        <f>IF($W259&gt;0,AH259/$W259*100,0)</f>
        <v>0</v>
      </c>
      <c r="AK259" s="21"/>
      <c r="AL259" s="138">
        <v>312418</v>
      </c>
      <c r="AM259" s="21"/>
      <c r="AN259" s="10">
        <v>16</v>
      </c>
      <c r="AO259" s="21"/>
      <c r="AP259" s="147">
        <v>8216</v>
      </c>
      <c r="AQ259" s="21"/>
      <c r="AR259" s="147">
        <f>IF(E259,AP259,0)</f>
        <v>8216</v>
      </c>
      <c r="AS259" s="21"/>
      <c r="AT259" s="147">
        <f>IF(K259,AP259,0)</f>
        <v>0</v>
      </c>
      <c r="AU259" s="21"/>
      <c r="AV259" s="147">
        <f>IF(Q259,AP259,0)</f>
        <v>0</v>
      </c>
    </row>
    <row r="260" spans="1:48" ht="8.85" customHeight="1" x14ac:dyDescent="0.3">
      <c r="A260" s="10">
        <v>17</v>
      </c>
      <c r="B260" s="18"/>
      <c r="C260" s="10" t="s">
        <v>234</v>
      </c>
      <c r="D260" s="21"/>
      <c r="E260" s="138">
        <v>936489</v>
      </c>
      <c r="F260" s="21"/>
      <c r="G260" s="135">
        <f>(E260/$AP260)</f>
        <v>64.853808864265929</v>
      </c>
      <c r="H260" s="21"/>
      <c r="I260" s="135">
        <f>IF(G$287&gt;0,G260/G$287*100,0)</f>
        <v>71.778655684697483</v>
      </c>
      <c r="J260" s="21"/>
      <c r="K260" s="138">
        <v>0</v>
      </c>
      <c r="L260" s="21"/>
      <c r="M260" s="135">
        <f>(K260/$AP260)</f>
        <v>0</v>
      </c>
      <c r="N260" s="21"/>
      <c r="O260" s="135">
        <f>IF(M$287&gt;0,M260/M$287*100,0)</f>
        <v>0</v>
      </c>
      <c r="P260" s="21"/>
      <c r="Q260" s="138">
        <v>0</v>
      </c>
      <c r="R260" s="21"/>
      <c r="S260" s="143">
        <f>(Q260/$AP260)</f>
        <v>0</v>
      </c>
      <c r="T260" s="21"/>
      <c r="U260" s="143">
        <f>IF(S$287&gt;0,S260/S$287*100,0)</f>
        <v>0</v>
      </c>
      <c r="V260" s="21"/>
      <c r="W260" s="138">
        <f>(E260+K260+Q260)</f>
        <v>936489</v>
      </c>
      <c r="X260" s="21"/>
      <c r="Y260" s="21"/>
      <c r="Z260" s="138">
        <v>0</v>
      </c>
      <c r="AA260" s="21"/>
      <c r="AB260" s="143">
        <f>IF($W260&gt;0,Z260/$W260*100,0)</f>
        <v>0</v>
      </c>
      <c r="AC260" s="21"/>
      <c r="AD260" s="138">
        <v>0</v>
      </c>
      <c r="AE260" s="21"/>
      <c r="AF260" s="143">
        <f>IF($W260&gt;0,AD260/$W260*100,0)</f>
        <v>0</v>
      </c>
      <c r="AG260" s="21"/>
      <c r="AH260" s="138">
        <v>0</v>
      </c>
      <c r="AI260" s="21"/>
      <c r="AJ260" s="143">
        <f>IF($W260&gt;0,AH260/$W260*100,0)</f>
        <v>0</v>
      </c>
      <c r="AK260" s="21"/>
      <c r="AL260" s="138">
        <v>3341</v>
      </c>
      <c r="AM260" s="21"/>
      <c r="AN260" s="10">
        <v>17</v>
      </c>
      <c r="AO260" s="21"/>
      <c r="AP260" s="147">
        <v>14440</v>
      </c>
      <c r="AQ260" s="21"/>
      <c r="AR260" s="147">
        <f>IF(E260,AP260,0)</f>
        <v>14440</v>
      </c>
      <c r="AS260" s="21"/>
      <c r="AT260" s="147">
        <f>IF(K260,AP260,0)</f>
        <v>0</v>
      </c>
      <c r="AU260" s="21"/>
      <c r="AV260" s="147">
        <f>IF(Q260,AP260,0)</f>
        <v>0</v>
      </c>
    </row>
    <row r="261" spans="1:48" ht="8.85" customHeight="1" x14ac:dyDescent="0.3">
      <c r="A261" s="10">
        <v>18</v>
      </c>
      <c r="B261" s="18"/>
      <c r="C261" s="10" t="s">
        <v>235</v>
      </c>
      <c r="D261" s="21"/>
      <c r="E261" s="138">
        <v>2230659</v>
      </c>
      <c r="F261" s="21"/>
      <c r="G261" s="135">
        <f>(E261/$AP261)</f>
        <v>95.769319938176196</v>
      </c>
      <c r="H261" s="21"/>
      <c r="I261" s="135">
        <f>IF(G$287&gt;0,G261/G$287*100,0)</f>
        <v>105.99520924649381</v>
      </c>
      <c r="J261" s="21"/>
      <c r="K261" s="138">
        <v>0</v>
      </c>
      <c r="L261" s="21"/>
      <c r="M261" s="135">
        <f>(K261/$AP261)</f>
        <v>0</v>
      </c>
      <c r="N261" s="21"/>
      <c r="O261" s="135">
        <f>IF(M$287&gt;0,M261/M$287*100,0)</f>
        <v>0</v>
      </c>
      <c r="P261" s="21"/>
      <c r="Q261" s="138">
        <v>0</v>
      </c>
      <c r="R261" s="21"/>
      <c r="S261" s="143">
        <f>(Q261/$AP261)</f>
        <v>0</v>
      </c>
      <c r="T261" s="21"/>
      <c r="U261" s="143">
        <f>IF(S$287&gt;0,S261/S$287*100,0)</f>
        <v>0</v>
      </c>
      <c r="V261" s="21"/>
      <c r="W261" s="138">
        <f>(E261+K261+Q261)</f>
        <v>2230659</v>
      </c>
      <c r="X261" s="21"/>
      <c r="Y261" s="21"/>
      <c r="Z261" s="138">
        <v>0</v>
      </c>
      <c r="AA261" s="21"/>
      <c r="AB261" s="143">
        <f>IF($W261&gt;0,Z261/$W261*100,0)</f>
        <v>0</v>
      </c>
      <c r="AC261" s="21"/>
      <c r="AD261" s="138">
        <v>0</v>
      </c>
      <c r="AE261" s="21"/>
      <c r="AF261" s="143">
        <f>IF($W261&gt;0,AD261/$W261*100,0)</f>
        <v>0</v>
      </c>
      <c r="AG261" s="21"/>
      <c r="AH261" s="138">
        <v>40000</v>
      </c>
      <c r="AI261" s="21"/>
      <c r="AJ261" s="143">
        <f>IF($W261&gt;0,AH261/$W261*100,0)</f>
        <v>1.7931920566971464</v>
      </c>
      <c r="AK261" s="21"/>
      <c r="AL261" s="138">
        <v>0</v>
      </c>
      <c r="AM261" s="21"/>
      <c r="AN261" s="10">
        <v>18</v>
      </c>
      <c r="AO261" s="21"/>
      <c r="AP261" s="147">
        <v>23292</v>
      </c>
      <c r="AQ261" s="21"/>
      <c r="AR261" s="147">
        <f>IF(E261,AP261,0)</f>
        <v>23292</v>
      </c>
      <c r="AS261" s="21"/>
      <c r="AT261" s="147">
        <f>IF(K261,AP261,0)</f>
        <v>0</v>
      </c>
      <c r="AU261" s="21"/>
      <c r="AV261" s="147">
        <f>IF(Q261,AP261,0)</f>
        <v>0</v>
      </c>
    </row>
    <row r="262" spans="1:48" ht="8.85" customHeight="1" x14ac:dyDescent="0.3">
      <c r="A262" s="10">
        <v>19</v>
      </c>
      <c r="B262" s="18"/>
      <c r="C262" s="10" t="s">
        <v>236</v>
      </c>
      <c r="D262" s="21"/>
      <c r="E262" s="138">
        <v>4425961</v>
      </c>
      <c r="F262" s="21"/>
      <c r="G262" s="135">
        <f>(E262/$AP262)</f>
        <v>103.85679087666604</v>
      </c>
      <c r="H262" s="21"/>
      <c r="I262" s="135">
        <f>IF(G$287&gt;0,G262/G$287*100,0)</f>
        <v>114.9462300426481</v>
      </c>
      <c r="J262" s="21"/>
      <c r="K262" s="138">
        <v>0</v>
      </c>
      <c r="L262" s="21"/>
      <c r="M262" s="135">
        <f>(K262/$AP262)</f>
        <v>0</v>
      </c>
      <c r="N262" s="21"/>
      <c r="O262" s="135">
        <f>IF(M$287&gt;0,M262/M$287*100,0)</f>
        <v>0</v>
      </c>
      <c r="P262" s="21"/>
      <c r="Q262" s="138">
        <v>0</v>
      </c>
      <c r="R262" s="21"/>
      <c r="S262" s="143">
        <f>(Q262/$AP262)</f>
        <v>0</v>
      </c>
      <c r="T262" s="21"/>
      <c r="U262" s="143">
        <f>IF(S$287&gt;0,S262/S$287*100,0)</f>
        <v>0</v>
      </c>
      <c r="V262" s="21"/>
      <c r="W262" s="138">
        <f>(E262+K262+Q262)</f>
        <v>4425961</v>
      </c>
      <c r="X262" s="21"/>
      <c r="Y262" s="21"/>
      <c r="Z262" s="138">
        <v>64217</v>
      </c>
      <c r="AA262" s="21"/>
      <c r="AB262" s="143">
        <f>IF($W262&gt;0,Z262/$W262*100,0)</f>
        <v>1.4509165354145688</v>
      </c>
      <c r="AC262" s="21"/>
      <c r="AD262" s="138">
        <v>0</v>
      </c>
      <c r="AE262" s="21"/>
      <c r="AF262" s="143">
        <f>IF($W262&gt;0,AD262/$W262*100,0)</f>
        <v>0</v>
      </c>
      <c r="AG262" s="21"/>
      <c r="AH262" s="138">
        <v>0</v>
      </c>
      <c r="AI262" s="21"/>
      <c r="AJ262" s="143">
        <f>IF($W262&gt;0,AH262/$W262*100,0)</f>
        <v>0</v>
      </c>
      <c r="AK262" s="21"/>
      <c r="AL262" s="138">
        <v>20</v>
      </c>
      <c r="AM262" s="21"/>
      <c r="AN262" s="10">
        <v>19</v>
      </c>
      <c r="AO262" s="21"/>
      <c r="AP262" s="147">
        <v>42616</v>
      </c>
      <c r="AQ262" s="21"/>
      <c r="AR262" s="147">
        <f>IF(E262,AP262,0)</f>
        <v>42616</v>
      </c>
      <c r="AS262" s="21"/>
      <c r="AT262" s="147">
        <f>IF(K262,AP262,0)</f>
        <v>0</v>
      </c>
      <c r="AU262" s="21"/>
      <c r="AV262" s="147">
        <f>IF(Q262,AP262,0)</f>
        <v>0</v>
      </c>
    </row>
    <row r="263" spans="1:48" ht="8.85" customHeight="1" x14ac:dyDescent="0.3">
      <c r="A263" s="10">
        <v>20</v>
      </c>
      <c r="B263" s="18"/>
      <c r="C263" s="10" t="s">
        <v>237</v>
      </c>
      <c r="D263" s="21"/>
      <c r="E263" s="138">
        <v>33739</v>
      </c>
      <c r="F263" s="21"/>
      <c r="G263" s="135">
        <f>(E263/$AP263)</f>
        <v>6.8925434116445352</v>
      </c>
      <c r="H263" s="21"/>
      <c r="I263" s="135">
        <f>IF(G$287&gt;0,G263/G$287*100,0)</f>
        <v>7.6285033832278231</v>
      </c>
      <c r="J263" s="21"/>
      <c r="K263" s="138">
        <v>0</v>
      </c>
      <c r="L263" s="21"/>
      <c r="M263" s="135">
        <f>(K263/$AP263)</f>
        <v>0</v>
      </c>
      <c r="N263" s="21"/>
      <c r="O263" s="135">
        <f>IF(M$287&gt;0,M263/M$287*100,0)</f>
        <v>0</v>
      </c>
      <c r="P263" s="21"/>
      <c r="Q263" s="138">
        <v>0</v>
      </c>
      <c r="R263" s="21"/>
      <c r="S263" s="143">
        <f>(Q263/$AP263)</f>
        <v>0</v>
      </c>
      <c r="T263" s="21"/>
      <c r="U263" s="143">
        <f>IF(S$287&gt;0,S263/S$287*100,0)</f>
        <v>0</v>
      </c>
      <c r="V263" s="21"/>
      <c r="W263" s="138">
        <f>(E263+K263+Q263)</f>
        <v>33739</v>
      </c>
      <c r="X263" s="21"/>
      <c r="Y263" s="21"/>
      <c r="Z263" s="138">
        <v>4500</v>
      </c>
      <c r="AA263" s="21"/>
      <c r="AB263" s="143">
        <f>IF($W263&gt;0,Z263/$W263*100,0)</f>
        <v>13.337680429176919</v>
      </c>
      <c r="AC263" s="21"/>
      <c r="AD263" s="138">
        <v>0</v>
      </c>
      <c r="AE263" s="21"/>
      <c r="AF263" s="143">
        <f>IF($W263&gt;0,AD263/$W263*100,0)</f>
        <v>0</v>
      </c>
      <c r="AG263" s="21"/>
      <c r="AH263" s="138">
        <v>0</v>
      </c>
      <c r="AI263" s="21"/>
      <c r="AJ263" s="143">
        <f>IF($W263&gt;0,AH263/$W263*100,0)</f>
        <v>0</v>
      </c>
      <c r="AK263" s="21"/>
      <c r="AL263" s="138">
        <v>0</v>
      </c>
      <c r="AM263" s="21"/>
      <c r="AN263" s="10">
        <v>20</v>
      </c>
      <c r="AO263" s="21"/>
      <c r="AP263" s="147">
        <v>4895</v>
      </c>
      <c r="AQ263" s="21"/>
      <c r="AR263" s="147">
        <f>IF(E263,AP263,0)</f>
        <v>4895</v>
      </c>
      <c r="AS263" s="21"/>
      <c r="AT263" s="147">
        <f>IF(K263,AP263,0)</f>
        <v>0</v>
      </c>
      <c r="AU263" s="21"/>
      <c r="AV263" s="147">
        <f>IF(Q263,AP263,0)</f>
        <v>0</v>
      </c>
    </row>
    <row r="264" spans="1:48"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131"/>
      <c r="X264" s="21"/>
      <c r="Y264" s="21"/>
      <c r="Z264" s="21"/>
      <c r="AA264" s="21"/>
      <c r="AB264" s="21"/>
      <c r="AC264" s="21"/>
      <c r="AD264" s="21"/>
      <c r="AE264" s="21"/>
      <c r="AF264" s="21"/>
      <c r="AG264" s="21"/>
      <c r="AH264" s="21"/>
      <c r="AI264" s="21"/>
      <c r="AJ264" s="21"/>
      <c r="AK264" s="21"/>
      <c r="AL264" s="21"/>
      <c r="AM264" s="21"/>
      <c r="AN264" s="41"/>
      <c r="AO264" s="21"/>
      <c r="AP264" s="21"/>
      <c r="AQ264" s="21"/>
      <c r="AR264" s="21"/>
      <c r="AS264" s="21"/>
      <c r="AT264" s="21"/>
      <c r="AU264" s="21"/>
      <c r="AV264" s="21"/>
    </row>
    <row r="265" spans="1:48" ht="8.85" customHeight="1" x14ac:dyDescent="0.3">
      <c r="A265" s="10">
        <v>21</v>
      </c>
      <c r="B265" s="18"/>
      <c r="C265" s="10" t="s">
        <v>238</v>
      </c>
      <c r="D265" s="21"/>
      <c r="E265" s="138">
        <v>644629</v>
      </c>
      <c r="F265" s="21"/>
      <c r="G265" s="135">
        <f>(E265/$AP265)</f>
        <v>108.01424262734585</v>
      </c>
      <c r="H265" s="21"/>
      <c r="I265" s="135">
        <f>IF(G$287&gt;0,G265/G$287*100,0)</f>
        <v>119.54759892080222</v>
      </c>
      <c r="J265" s="21"/>
      <c r="K265" s="138">
        <v>0</v>
      </c>
      <c r="L265" s="21"/>
      <c r="M265" s="135">
        <f>(K265/$AP265)</f>
        <v>0</v>
      </c>
      <c r="N265" s="21"/>
      <c r="O265" s="135">
        <f>IF(M$287&gt;0,M265/M$287*100,0)</f>
        <v>0</v>
      </c>
      <c r="P265" s="21"/>
      <c r="Q265" s="138">
        <v>0</v>
      </c>
      <c r="R265" s="21"/>
      <c r="S265" s="143">
        <f>(Q265/$AP265)</f>
        <v>0</v>
      </c>
      <c r="T265" s="21"/>
      <c r="U265" s="143">
        <f>IF(S$287&gt;0,S265/S$287*100,0)</f>
        <v>0</v>
      </c>
      <c r="V265" s="21"/>
      <c r="W265" s="138">
        <f>(E265+K265+Q265)</f>
        <v>644629</v>
      </c>
      <c r="X265" s="21"/>
      <c r="Y265" s="21"/>
      <c r="Z265" s="138">
        <v>0</v>
      </c>
      <c r="AA265" s="21"/>
      <c r="AB265" s="143">
        <f>IF($W265&gt;0,Z265/$W265*100,0)</f>
        <v>0</v>
      </c>
      <c r="AC265" s="21"/>
      <c r="AD265" s="138">
        <v>0</v>
      </c>
      <c r="AE265" s="21"/>
      <c r="AF265" s="143">
        <f>IF($W265&gt;0,AD265/$W265*100,0)</f>
        <v>0</v>
      </c>
      <c r="AG265" s="21"/>
      <c r="AH265" s="138">
        <v>30939</v>
      </c>
      <c r="AI265" s="21"/>
      <c r="AJ265" s="143">
        <f>IF($W265&gt;0,AH265/$W265*100,0)</f>
        <v>4.7995048314611974</v>
      </c>
      <c r="AK265" s="21"/>
      <c r="AL265" s="138">
        <v>3186</v>
      </c>
      <c r="AM265" s="21"/>
      <c r="AN265" s="10">
        <v>21</v>
      </c>
      <c r="AO265" s="21"/>
      <c r="AP265" s="147">
        <v>5968</v>
      </c>
      <c r="AQ265" s="21"/>
      <c r="AR265" s="147">
        <f>IF(E265,AP265,0)</f>
        <v>5968</v>
      </c>
      <c r="AS265" s="21"/>
      <c r="AT265" s="147">
        <f>IF(K265,AP265,0)</f>
        <v>0</v>
      </c>
      <c r="AU265" s="21"/>
      <c r="AV265" s="147">
        <f>IF(Q265,AP265,0)</f>
        <v>0</v>
      </c>
    </row>
    <row r="266" spans="1:48" ht="8.85" customHeight="1" x14ac:dyDescent="0.3">
      <c r="A266" s="10">
        <v>22</v>
      </c>
      <c r="B266" s="18"/>
      <c r="C266" s="10" t="s">
        <v>190</v>
      </c>
      <c r="D266" s="21"/>
      <c r="E266" s="138">
        <v>119082</v>
      </c>
      <c r="F266" s="21"/>
      <c r="G266" s="135">
        <f>(E266/$AP266)</f>
        <v>25.223893242957001</v>
      </c>
      <c r="H266" s="21"/>
      <c r="I266" s="135">
        <f>IF(G$287&gt;0,G266/G$287*100,0)</f>
        <v>27.917206095066739</v>
      </c>
      <c r="J266" s="21"/>
      <c r="K266" s="138">
        <v>0</v>
      </c>
      <c r="L266" s="21"/>
      <c r="M266" s="135">
        <f>(K266/$AP266)</f>
        <v>0</v>
      </c>
      <c r="N266" s="21"/>
      <c r="O266" s="135">
        <f>IF(M$287&gt;0,M266/M$287*100,0)</f>
        <v>0</v>
      </c>
      <c r="P266" s="21"/>
      <c r="Q266" s="138">
        <v>0</v>
      </c>
      <c r="R266" s="21"/>
      <c r="S266" s="143">
        <f>(Q266/$AP266)</f>
        <v>0</v>
      </c>
      <c r="T266" s="21"/>
      <c r="U266" s="143">
        <f>IF(S$287&gt;0,S266/S$287*100,0)</f>
        <v>0</v>
      </c>
      <c r="V266" s="21"/>
      <c r="W266" s="138">
        <f>(E266+K266+Q266)</f>
        <v>119082</v>
      </c>
      <c r="X266" s="21"/>
      <c r="Y266" s="21"/>
      <c r="Z266" s="138">
        <v>0</v>
      </c>
      <c r="AA266" s="21"/>
      <c r="AB266" s="143">
        <f>IF($W266&gt;0,Z266/$W266*100,0)</f>
        <v>0</v>
      </c>
      <c r="AC266" s="21"/>
      <c r="AD266" s="138">
        <v>0</v>
      </c>
      <c r="AE266" s="21"/>
      <c r="AF266" s="143">
        <f>IF($W266&gt;0,AD266/$W266*100,0)</f>
        <v>0</v>
      </c>
      <c r="AG266" s="21"/>
      <c r="AH266" s="138">
        <v>0</v>
      </c>
      <c r="AI266" s="21"/>
      <c r="AJ266" s="143">
        <f>IF($W266&gt;0,AH266/$W266*100,0)</f>
        <v>0</v>
      </c>
      <c r="AK266" s="21"/>
      <c r="AL266" s="138">
        <v>0</v>
      </c>
      <c r="AM266" s="21"/>
      <c r="AN266" s="10">
        <v>22</v>
      </c>
      <c r="AO266" s="21"/>
      <c r="AP266" s="147">
        <v>4721</v>
      </c>
      <c r="AQ266" s="21"/>
      <c r="AR266" s="147">
        <f>IF(E266,AP266,0)</f>
        <v>4721</v>
      </c>
      <c r="AS266" s="21"/>
      <c r="AT266" s="147">
        <f>IF(K266,AP266,0)</f>
        <v>0</v>
      </c>
      <c r="AU266" s="21"/>
      <c r="AV266" s="147">
        <f>IF(Q266,AP266,0)</f>
        <v>0</v>
      </c>
    </row>
    <row r="267" spans="1:48" ht="8.85" customHeight="1" x14ac:dyDescent="0.3">
      <c r="A267" s="10">
        <v>23</v>
      </c>
      <c r="B267" s="18"/>
      <c r="C267" s="10" t="s">
        <v>198</v>
      </c>
      <c r="D267" s="21"/>
      <c r="E267" s="138">
        <v>1108273</v>
      </c>
      <c r="F267" s="21"/>
      <c r="G267" s="135">
        <f>(E267/$AP267)</f>
        <v>121.97589698437156</v>
      </c>
      <c r="H267" s="21"/>
      <c r="I267" s="135">
        <f>IF(G$287&gt;0,G267/G$287*100,0)</f>
        <v>135.00002644096725</v>
      </c>
      <c r="J267" s="21"/>
      <c r="K267" s="138">
        <v>0</v>
      </c>
      <c r="L267" s="21"/>
      <c r="M267" s="135">
        <f>(K267/$AP267)</f>
        <v>0</v>
      </c>
      <c r="N267" s="21"/>
      <c r="O267" s="135">
        <f>IF(M$287&gt;0,M267/M$287*100,0)</f>
        <v>0</v>
      </c>
      <c r="P267" s="21"/>
      <c r="Q267" s="138">
        <v>0</v>
      </c>
      <c r="R267" s="21"/>
      <c r="S267" s="143">
        <f>(Q267/$AP267)</f>
        <v>0</v>
      </c>
      <c r="T267" s="21"/>
      <c r="U267" s="143">
        <f>IF(S$287&gt;0,S267/S$287*100,0)</f>
        <v>0</v>
      </c>
      <c r="V267" s="21"/>
      <c r="W267" s="138">
        <f>(E267+K267+Q267)</f>
        <v>1108273</v>
      </c>
      <c r="X267" s="21"/>
      <c r="Y267" s="21"/>
      <c r="Z267" s="138">
        <v>50000</v>
      </c>
      <c r="AA267" s="21"/>
      <c r="AB267" s="143">
        <f>IF($W267&gt;0,Z267/$W267*100,0)</f>
        <v>4.511523785204548</v>
      </c>
      <c r="AC267" s="21"/>
      <c r="AD267" s="138">
        <v>429630</v>
      </c>
      <c r="AE267" s="21"/>
      <c r="AF267" s="143">
        <f>IF($W267&gt;0,AD267/$W267*100,0)</f>
        <v>38.765719276748598</v>
      </c>
      <c r="AG267" s="21"/>
      <c r="AH267" s="138">
        <v>0</v>
      </c>
      <c r="AI267" s="21"/>
      <c r="AJ267" s="143">
        <f>IF($W267&gt;0,AH267/$W267*100,0)</f>
        <v>0</v>
      </c>
      <c r="AK267" s="21"/>
      <c r="AL267" s="138">
        <v>29722</v>
      </c>
      <c r="AM267" s="21"/>
      <c r="AN267" s="10">
        <v>23</v>
      </c>
      <c r="AO267" s="21"/>
      <c r="AP267" s="147">
        <v>9086</v>
      </c>
      <c r="AQ267" s="21"/>
      <c r="AR267" s="147">
        <f>IF(E267,AP267,0)</f>
        <v>9086</v>
      </c>
      <c r="AS267" s="21"/>
      <c r="AT267" s="147">
        <f>IF(K267,AP267,0)</f>
        <v>0</v>
      </c>
      <c r="AU267" s="21"/>
      <c r="AV267" s="147">
        <f>IF(Q267,AP267,0)</f>
        <v>0</v>
      </c>
    </row>
    <row r="268" spans="1:48" ht="8.85" customHeight="1" x14ac:dyDescent="0.3">
      <c r="A268" s="10">
        <v>24</v>
      </c>
      <c r="B268" s="18"/>
      <c r="C268" s="37" t="s">
        <v>239</v>
      </c>
      <c r="D268" s="21"/>
      <c r="E268" s="138">
        <v>497165</v>
      </c>
      <c r="F268" s="21"/>
      <c r="G268" s="135">
        <f>(E268/$AP268)</f>
        <v>64.341270868383589</v>
      </c>
      <c r="H268" s="21"/>
      <c r="I268" s="135">
        <f>IF(G$287&gt;0,G268/G$287*100,0)</f>
        <v>71.211390801169046</v>
      </c>
      <c r="J268" s="21"/>
      <c r="K268" s="138">
        <v>1839</v>
      </c>
      <c r="L268" s="21"/>
      <c r="M268" s="135">
        <f>(K268/$AP268)</f>
        <v>0.23799663517535913</v>
      </c>
      <c r="N268" s="21"/>
      <c r="O268" s="135">
        <f>IF(M$287&gt;0,M268/M$287*100,0)</f>
        <v>79.797205646864683</v>
      </c>
      <c r="P268" s="21"/>
      <c r="Q268" s="138">
        <v>0</v>
      </c>
      <c r="R268" s="21"/>
      <c r="S268" s="143">
        <f>(Q268/$AP268)</f>
        <v>0</v>
      </c>
      <c r="T268" s="21"/>
      <c r="U268" s="143">
        <f>IF(S$287&gt;0,S268/S$287*100,0)</f>
        <v>0</v>
      </c>
      <c r="V268" s="21"/>
      <c r="W268" s="138">
        <f>(E268+K268+Q268)</f>
        <v>499004</v>
      </c>
      <c r="X268" s="21"/>
      <c r="Y268" s="21"/>
      <c r="Z268" s="138">
        <v>0</v>
      </c>
      <c r="AA268" s="21"/>
      <c r="AB268" s="143">
        <f>IF($W268&gt;0,Z268/$W268*100,0)</f>
        <v>0</v>
      </c>
      <c r="AC268" s="21"/>
      <c r="AD268" s="138">
        <v>0</v>
      </c>
      <c r="AE268" s="21"/>
      <c r="AF268" s="143">
        <f>IF($W268&gt;0,AD268/$W268*100,0)</f>
        <v>0</v>
      </c>
      <c r="AG268" s="21"/>
      <c r="AH268" s="138">
        <v>0</v>
      </c>
      <c r="AI268" s="21"/>
      <c r="AJ268" s="143">
        <f>IF($W268&gt;0,AH268/$W268*100,0)</f>
        <v>0</v>
      </c>
      <c r="AK268" s="21"/>
      <c r="AL268" s="138">
        <v>0</v>
      </c>
      <c r="AM268" s="21"/>
      <c r="AN268" s="10">
        <v>24</v>
      </c>
      <c r="AO268" s="21"/>
      <c r="AP268" s="147">
        <v>7727</v>
      </c>
      <c r="AQ268" s="21"/>
      <c r="AR268" s="147">
        <f>IF(E268,AP268,0)</f>
        <v>7727</v>
      </c>
      <c r="AS268" s="21"/>
      <c r="AT268" s="147">
        <f>IF(K268,AP268,0)</f>
        <v>7727</v>
      </c>
      <c r="AU268" s="21"/>
      <c r="AV268" s="147">
        <f>IF(Q268,AP268,0)</f>
        <v>0</v>
      </c>
    </row>
    <row r="269" spans="1:48" ht="8.85" customHeight="1" x14ac:dyDescent="0.3">
      <c r="A269" s="10">
        <v>25</v>
      </c>
      <c r="B269" s="18"/>
      <c r="C269" s="10" t="s">
        <v>240</v>
      </c>
      <c r="D269" s="21"/>
      <c r="E269" s="138">
        <v>99036</v>
      </c>
      <c r="F269" s="21"/>
      <c r="G269" s="135">
        <f>(E269/$AP269)</f>
        <v>17.00772797527048</v>
      </c>
      <c r="H269" s="21"/>
      <c r="I269" s="135">
        <f>IF(G$287&gt;0,G269/G$287*100,0)</f>
        <v>18.823749471229377</v>
      </c>
      <c r="J269" s="21"/>
      <c r="K269" s="138">
        <v>0</v>
      </c>
      <c r="L269" s="21"/>
      <c r="M269" s="135">
        <f>(K269/$AP269)</f>
        <v>0</v>
      </c>
      <c r="N269" s="21"/>
      <c r="O269" s="135">
        <f>IF(M$287&gt;0,M269/M$287*100,0)</f>
        <v>0</v>
      </c>
      <c r="P269" s="21"/>
      <c r="Q269" s="138">
        <v>0</v>
      </c>
      <c r="R269" s="21"/>
      <c r="S269" s="143">
        <f>(Q269/$AP269)</f>
        <v>0</v>
      </c>
      <c r="T269" s="21"/>
      <c r="U269" s="143">
        <f>IF(S$287&gt;0,S269/S$287*100,0)</f>
        <v>0</v>
      </c>
      <c r="V269" s="21"/>
      <c r="W269" s="138">
        <f>(E269+K269+Q269)</f>
        <v>99036</v>
      </c>
      <c r="X269" s="21"/>
      <c r="Y269" s="21"/>
      <c r="Z269" s="138">
        <v>0</v>
      </c>
      <c r="AA269" s="21"/>
      <c r="AB269" s="143">
        <f>IF($W269&gt;0,Z269/$W269*100,0)</f>
        <v>0</v>
      </c>
      <c r="AC269" s="21"/>
      <c r="AD269" s="138">
        <v>0</v>
      </c>
      <c r="AE269" s="21"/>
      <c r="AF269" s="143">
        <f>IF($W269&gt;0,AD269/$W269*100,0)</f>
        <v>0</v>
      </c>
      <c r="AG269" s="21"/>
      <c r="AH269" s="138">
        <v>0</v>
      </c>
      <c r="AI269" s="21"/>
      <c r="AJ269" s="143">
        <f>IF($W269&gt;0,AH269/$W269*100,0)</f>
        <v>0</v>
      </c>
      <c r="AK269" s="21"/>
      <c r="AL269" s="138">
        <v>0</v>
      </c>
      <c r="AM269" s="21"/>
      <c r="AN269" s="10">
        <v>25</v>
      </c>
      <c r="AO269" s="21"/>
      <c r="AP269" s="147">
        <v>5823</v>
      </c>
      <c r="AQ269" s="21"/>
      <c r="AR269" s="147">
        <f>IF(E269,AP269,0)</f>
        <v>5823</v>
      </c>
      <c r="AS269" s="21"/>
      <c r="AT269" s="147">
        <f>IF(K269,AP269,0)</f>
        <v>0</v>
      </c>
      <c r="AU269" s="21"/>
      <c r="AV269" s="147">
        <f>IF(Q269,AP269,0)</f>
        <v>0</v>
      </c>
    </row>
    <row r="270" spans="1:48"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131"/>
      <c r="X270" s="21"/>
      <c r="Y270" s="21"/>
      <c r="Z270" s="21"/>
      <c r="AA270" s="21"/>
      <c r="AB270" s="21"/>
      <c r="AC270" s="21"/>
      <c r="AD270" s="21"/>
      <c r="AE270" s="21"/>
      <c r="AF270" s="21"/>
      <c r="AG270" s="21"/>
      <c r="AH270" s="21"/>
      <c r="AI270" s="21"/>
      <c r="AJ270" s="21"/>
      <c r="AK270" s="21"/>
      <c r="AL270" s="21"/>
      <c r="AM270" s="21"/>
      <c r="AN270" s="41"/>
      <c r="AO270" s="21"/>
      <c r="AP270" s="27"/>
      <c r="AQ270" s="21"/>
      <c r="AR270" s="21"/>
      <c r="AS270" s="21"/>
      <c r="AT270" s="21"/>
      <c r="AU270" s="21"/>
      <c r="AV270" s="21"/>
    </row>
    <row r="271" spans="1:48" ht="8.85" customHeight="1" x14ac:dyDescent="0.3">
      <c r="A271" s="10">
        <v>26</v>
      </c>
      <c r="B271" s="18"/>
      <c r="C271" s="10" t="s">
        <v>241</v>
      </c>
      <c r="D271" s="21"/>
      <c r="E271" s="138">
        <v>0</v>
      </c>
      <c r="F271" s="21"/>
      <c r="G271" s="135">
        <v>0</v>
      </c>
      <c r="H271" s="21"/>
      <c r="I271" s="135">
        <f>IF(G$287&gt;0,G271/G$287*100,0)</f>
        <v>0</v>
      </c>
      <c r="J271" s="21"/>
      <c r="K271" s="138">
        <v>0</v>
      </c>
      <c r="L271" s="21"/>
      <c r="M271" s="135">
        <v>0</v>
      </c>
      <c r="N271" s="21"/>
      <c r="O271" s="135">
        <f>IF(M$287&gt;0,M271/M$287*100,0)</f>
        <v>0</v>
      </c>
      <c r="P271" s="21"/>
      <c r="Q271" s="138">
        <v>0</v>
      </c>
      <c r="R271" s="21"/>
      <c r="S271" s="143">
        <v>0</v>
      </c>
      <c r="T271" s="21"/>
      <c r="U271" s="143">
        <f>IF(S$287&gt;0,S271/S$287*100,0)</f>
        <v>0</v>
      </c>
      <c r="V271" s="21"/>
      <c r="W271" s="138">
        <f>(E271+K271+Q271)</f>
        <v>0</v>
      </c>
      <c r="X271" s="21"/>
      <c r="Y271" s="21"/>
      <c r="Z271" s="138">
        <v>0</v>
      </c>
      <c r="AA271" s="21"/>
      <c r="AB271" s="143">
        <f>IF($W271&gt;0,Z271/$W271*100,0)</f>
        <v>0</v>
      </c>
      <c r="AC271" s="21"/>
      <c r="AD271" s="138">
        <v>0</v>
      </c>
      <c r="AE271" s="21"/>
      <c r="AF271" s="143">
        <f>IF($W271&gt;0,AD271/$W271*100,0)</f>
        <v>0</v>
      </c>
      <c r="AG271" s="21"/>
      <c r="AH271" s="138">
        <v>0</v>
      </c>
      <c r="AI271" s="21"/>
      <c r="AJ271" s="143">
        <f>IF($W271&gt;0,AH271/$W271*100,0)</f>
        <v>0</v>
      </c>
      <c r="AK271" s="21"/>
      <c r="AL271" s="138">
        <v>0</v>
      </c>
      <c r="AM271" s="21"/>
      <c r="AN271" s="10">
        <v>26</v>
      </c>
      <c r="AO271" s="21"/>
      <c r="AP271" s="147">
        <v>0</v>
      </c>
      <c r="AQ271" s="21"/>
      <c r="AR271" s="147">
        <f>IF(E271,AP271,0)</f>
        <v>0</v>
      </c>
      <c r="AS271" s="21"/>
      <c r="AT271" s="147">
        <f>IF(K271,AP271,0)</f>
        <v>0</v>
      </c>
      <c r="AU271" s="21"/>
      <c r="AV271" s="147">
        <f>IF(Q271,AP271,0)</f>
        <v>0</v>
      </c>
    </row>
    <row r="272" spans="1:48" ht="8.85" customHeight="1" x14ac:dyDescent="0.3">
      <c r="A272" s="10">
        <v>27</v>
      </c>
      <c r="B272" s="18"/>
      <c r="C272" s="10" t="s">
        <v>242</v>
      </c>
      <c r="D272" s="21"/>
      <c r="E272" s="138">
        <v>953855</v>
      </c>
      <c r="F272" s="21"/>
      <c r="G272" s="135">
        <f>(E272/$AP272)</f>
        <v>117.92001483496105</v>
      </c>
      <c r="H272" s="21"/>
      <c r="I272" s="135">
        <f>IF(G$287&gt;0,G272/G$287*100,0)</f>
        <v>130.5110723857081</v>
      </c>
      <c r="J272" s="21"/>
      <c r="K272" s="138">
        <v>0</v>
      </c>
      <c r="L272" s="21"/>
      <c r="M272" s="135">
        <f>(K272/$AP272)</f>
        <v>0</v>
      </c>
      <c r="N272" s="21"/>
      <c r="O272" s="135">
        <f>IF(M$287&gt;0,M272/M$287*100,0)</f>
        <v>0</v>
      </c>
      <c r="P272" s="21"/>
      <c r="Q272" s="138">
        <v>0</v>
      </c>
      <c r="R272" s="21"/>
      <c r="S272" s="143">
        <f>(Q272/$AP272)</f>
        <v>0</v>
      </c>
      <c r="T272" s="21"/>
      <c r="U272" s="143">
        <f>IF(S$287&gt;0,S272/S$287*100,0)</f>
        <v>0</v>
      </c>
      <c r="V272" s="21"/>
      <c r="W272" s="138">
        <f>(E272+K272+Q272)</f>
        <v>953855</v>
      </c>
      <c r="X272" s="21"/>
      <c r="Y272" s="21"/>
      <c r="Z272" s="138">
        <v>0</v>
      </c>
      <c r="AA272" s="21"/>
      <c r="AB272" s="143">
        <f>IF($W272&gt;0,Z272/$W272*100,0)</f>
        <v>0</v>
      </c>
      <c r="AC272" s="21"/>
      <c r="AD272" s="138">
        <v>582571</v>
      </c>
      <c r="AE272" s="21"/>
      <c r="AF272" s="143">
        <f>IF($W272&gt;0,AD272/$W272*100,0)</f>
        <v>61.075425510166639</v>
      </c>
      <c r="AG272" s="21"/>
      <c r="AH272" s="138">
        <v>0</v>
      </c>
      <c r="AI272" s="21"/>
      <c r="AJ272" s="143">
        <f>IF($W272&gt;0,AH272/$W272*100,0)</f>
        <v>0</v>
      </c>
      <c r="AK272" s="21"/>
      <c r="AL272" s="138">
        <v>0</v>
      </c>
      <c r="AM272" s="21"/>
      <c r="AN272" s="10">
        <v>27</v>
      </c>
      <c r="AO272" s="21"/>
      <c r="AP272" s="147">
        <v>8089</v>
      </c>
      <c r="AQ272" s="21"/>
      <c r="AR272" s="147">
        <f>IF(E272,AP272,0)</f>
        <v>8089</v>
      </c>
      <c r="AS272" s="21"/>
      <c r="AT272" s="147">
        <f>IF(K272,AP272,0)</f>
        <v>0</v>
      </c>
      <c r="AU272" s="21"/>
      <c r="AV272" s="147">
        <f>IF(Q272,AP272,0)</f>
        <v>0</v>
      </c>
    </row>
    <row r="273" spans="1:48" ht="8.85" customHeight="1" x14ac:dyDescent="0.3">
      <c r="A273" s="10">
        <v>28</v>
      </c>
      <c r="B273" s="18"/>
      <c r="C273" s="10" t="s">
        <v>243</v>
      </c>
      <c r="D273" s="21"/>
      <c r="E273" s="138">
        <v>433601</v>
      </c>
      <c r="F273" s="21"/>
      <c r="G273" s="135">
        <f>(E273/$AP273)</f>
        <v>53.254851387865386</v>
      </c>
      <c r="H273" s="21"/>
      <c r="I273" s="135">
        <f>IF(G$287&gt;0,G273/G$287*100,0)</f>
        <v>58.941204969312643</v>
      </c>
      <c r="J273" s="21"/>
      <c r="K273" s="138">
        <v>0</v>
      </c>
      <c r="L273" s="21"/>
      <c r="M273" s="135">
        <f>(K273/$AP273)</f>
        <v>0</v>
      </c>
      <c r="N273" s="21"/>
      <c r="O273" s="135">
        <f>IF(M$287&gt;0,M273/M$287*100,0)</f>
        <v>0</v>
      </c>
      <c r="P273" s="21"/>
      <c r="Q273" s="138">
        <v>0</v>
      </c>
      <c r="R273" s="21"/>
      <c r="S273" s="143">
        <f>(Q273/$AP273)</f>
        <v>0</v>
      </c>
      <c r="T273" s="21"/>
      <c r="U273" s="143">
        <f>IF(S$287&gt;0,S273/S$287*100,0)</f>
        <v>0</v>
      </c>
      <c r="V273" s="21"/>
      <c r="W273" s="138">
        <f>(E273+K273+Q273)</f>
        <v>433601</v>
      </c>
      <c r="X273" s="21"/>
      <c r="Y273" s="21"/>
      <c r="Z273" s="138">
        <v>3000</v>
      </c>
      <c r="AA273" s="21"/>
      <c r="AB273" s="143">
        <f>IF($W273&gt;0,Z273/$W273*100,0)</f>
        <v>0.69188032315423631</v>
      </c>
      <c r="AC273" s="21"/>
      <c r="AD273" s="138">
        <v>0</v>
      </c>
      <c r="AE273" s="21"/>
      <c r="AF273" s="143">
        <f>IF($W273&gt;0,AD273/$W273*100,0)</f>
        <v>0</v>
      </c>
      <c r="AG273" s="21"/>
      <c r="AH273" s="138">
        <v>0</v>
      </c>
      <c r="AI273" s="21"/>
      <c r="AJ273" s="143">
        <f>IF($W273&gt;0,AH273/$W273*100,0)</f>
        <v>0</v>
      </c>
      <c r="AK273" s="21"/>
      <c r="AL273" s="138">
        <v>0</v>
      </c>
      <c r="AM273" s="21"/>
      <c r="AN273" s="10">
        <v>28</v>
      </c>
      <c r="AO273" s="21"/>
      <c r="AP273" s="147">
        <v>8142</v>
      </c>
      <c r="AQ273" s="21"/>
      <c r="AR273" s="147">
        <f>IF(E273,AP273,0)</f>
        <v>8142</v>
      </c>
      <c r="AS273" s="21"/>
      <c r="AT273" s="147">
        <f>IF(K273,AP273,0)</f>
        <v>0</v>
      </c>
      <c r="AU273" s="21"/>
      <c r="AV273" s="147">
        <f>IF(Q273,AP273,0)</f>
        <v>0</v>
      </c>
    </row>
    <row r="274" spans="1:48" ht="8.85" customHeight="1" x14ac:dyDescent="0.3">
      <c r="A274" s="10">
        <v>29</v>
      </c>
      <c r="B274" s="18"/>
      <c r="C274" s="10" t="s">
        <v>244</v>
      </c>
      <c r="D274" s="21"/>
      <c r="E274" s="138">
        <v>786263</v>
      </c>
      <c r="F274" s="21"/>
      <c r="G274" s="135">
        <f>(E274/$AP274)</f>
        <v>169.08881720430108</v>
      </c>
      <c r="H274" s="21"/>
      <c r="I274" s="135">
        <f>IF(G$287&gt;0,G274/G$287*100,0)</f>
        <v>187.14348783495549</v>
      </c>
      <c r="J274" s="21"/>
      <c r="K274" s="138">
        <v>0</v>
      </c>
      <c r="L274" s="21"/>
      <c r="M274" s="135">
        <f>(K274/$AP274)</f>
        <v>0</v>
      </c>
      <c r="N274" s="21"/>
      <c r="O274" s="135">
        <f>IF(M$287&gt;0,M274/M$287*100,0)</f>
        <v>0</v>
      </c>
      <c r="P274" s="21"/>
      <c r="Q274" s="138">
        <v>0</v>
      </c>
      <c r="R274" s="21"/>
      <c r="S274" s="143">
        <f>(Q274/$AP274)</f>
        <v>0</v>
      </c>
      <c r="T274" s="21"/>
      <c r="U274" s="143">
        <f>IF(S$287&gt;0,S274/S$287*100,0)</f>
        <v>0</v>
      </c>
      <c r="V274" s="21"/>
      <c r="W274" s="138">
        <f>(E274+K274+Q274)</f>
        <v>786263</v>
      </c>
      <c r="X274" s="21"/>
      <c r="Y274" s="21"/>
      <c r="Z274" s="138">
        <v>100</v>
      </c>
      <c r="AA274" s="21"/>
      <c r="AB274" s="143">
        <f>IF($W274&gt;0,Z274/$W274*100,0)</f>
        <v>1.2718390665718724E-2</v>
      </c>
      <c r="AC274" s="21"/>
      <c r="AD274" s="138">
        <v>0</v>
      </c>
      <c r="AE274" s="21"/>
      <c r="AF274" s="143">
        <f>IF($W274&gt;0,AD274/$W274*100,0)</f>
        <v>0</v>
      </c>
      <c r="AG274" s="21"/>
      <c r="AH274" s="138">
        <v>0</v>
      </c>
      <c r="AI274" s="21"/>
      <c r="AJ274" s="143">
        <f>IF($W274&gt;0,AH274/$W274*100,0)</f>
        <v>0</v>
      </c>
      <c r="AK274" s="21"/>
      <c r="AL274" s="138">
        <v>0</v>
      </c>
      <c r="AM274" s="21"/>
      <c r="AN274" s="10">
        <v>29</v>
      </c>
      <c r="AO274" s="21"/>
      <c r="AP274" s="147">
        <v>4650</v>
      </c>
      <c r="AQ274" s="21"/>
      <c r="AR274" s="147">
        <f>IF(E274,AP274,0)</f>
        <v>4650</v>
      </c>
      <c r="AS274" s="21"/>
      <c r="AT274" s="147">
        <f>IF(K274,AP274,0)</f>
        <v>0</v>
      </c>
      <c r="AU274" s="21"/>
      <c r="AV274" s="147">
        <f>IF(Q274,AP274,0)</f>
        <v>0</v>
      </c>
    </row>
    <row r="275" spans="1:48" ht="8.85" customHeight="1" x14ac:dyDescent="0.3">
      <c r="A275" s="10">
        <v>30</v>
      </c>
      <c r="B275" s="18"/>
      <c r="C275" s="10" t="s">
        <v>245</v>
      </c>
      <c r="D275" s="21"/>
      <c r="E275" s="138">
        <v>183898</v>
      </c>
      <c r="F275" s="21"/>
      <c r="G275" s="135">
        <f>(E275/$AP275)</f>
        <v>28.743044701469209</v>
      </c>
      <c r="H275" s="21"/>
      <c r="I275" s="135">
        <f>IF(G$287&gt;0,G275/G$287*100,0)</f>
        <v>31.812119366414009</v>
      </c>
      <c r="J275" s="21"/>
      <c r="K275" s="138">
        <v>0</v>
      </c>
      <c r="L275" s="21"/>
      <c r="M275" s="135">
        <f>(K275/$AP275)</f>
        <v>0</v>
      </c>
      <c r="N275" s="21"/>
      <c r="O275" s="135">
        <f>IF(M$287&gt;0,M275/M$287*100,0)</f>
        <v>0</v>
      </c>
      <c r="P275" s="21"/>
      <c r="Q275" s="138">
        <v>0</v>
      </c>
      <c r="R275" s="21"/>
      <c r="S275" s="143">
        <f>(Q275/$AP275)</f>
        <v>0</v>
      </c>
      <c r="T275" s="21"/>
      <c r="U275" s="143">
        <f>IF(S$287&gt;0,S275/S$287*100,0)</f>
        <v>0</v>
      </c>
      <c r="V275" s="21"/>
      <c r="W275" s="138">
        <f>(E275+K275+Q275)</f>
        <v>183898</v>
      </c>
      <c r="X275" s="21"/>
      <c r="Y275" s="21"/>
      <c r="Z275" s="138">
        <v>0</v>
      </c>
      <c r="AA275" s="21"/>
      <c r="AB275" s="143">
        <f>IF($W275&gt;0,Z275/$W275*100,0)</f>
        <v>0</v>
      </c>
      <c r="AC275" s="21"/>
      <c r="AD275" s="138">
        <v>0</v>
      </c>
      <c r="AE275" s="21"/>
      <c r="AF275" s="143">
        <f>IF($W275&gt;0,AD275/$W275*100,0)</f>
        <v>0</v>
      </c>
      <c r="AG275" s="21"/>
      <c r="AH275" s="138">
        <v>0</v>
      </c>
      <c r="AI275" s="21"/>
      <c r="AJ275" s="143">
        <f>IF($W275&gt;0,AH275/$W275*100,0)</f>
        <v>0</v>
      </c>
      <c r="AK275" s="21"/>
      <c r="AL275" s="138">
        <v>16229</v>
      </c>
      <c r="AM275" s="21"/>
      <c r="AN275" s="10">
        <v>30</v>
      </c>
      <c r="AO275" s="21"/>
      <c r="AP275" s="147">
        <v>6398</v>
      </c>
      <c r="AQ275" s="21"/>
      <c r="AR275" s="147">
        <f>IF(E275,AP275,0)</f>
        <v>6398</v>
      </c>
      <c r="AS275" s="21"/>
      <c r="AT275" s="147">
        <f>IF(K275,AP275,0)</f>
        <v>0</v>
      </c>
      <c r="AU275" s="21"/>
      <c r="AV275" s="147">
        <f>IF(Q275,AP275,0)</f>
        <v>0</v>
      </c>
    </row>
    <row r="276" spans="1:48"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X276" s="21"/>
      <c r="Y276" s="21"/>
      <c r="Z276" s="21"/>
      <c r="AA276" s="21"/>
      <c r="AB276" s="21"/>
      <c r="AC276" s="21"/>
      <c r="AD276" s="21"/>
      <c r="AE276" s="21"/>
      <c r="AF276" s="21"/>
      <c r="AG276" s="21"/>
      <c r="AH276" s="21"/>
      <c r="AI276" s="21"/>
      <c r="AJ276" s="21"/>
      <c r="AK276" s="21"/>
      <c r="AL276" s="21"/>
      <c r="AM276" s="21"/>
      <c r="AN276" s="41"/>
      <c r="AO276" s="21"/>
      <c r="AP276" s="21"/>
      <c r="AQ276" s="21"/>
      <c r="AR276" s="21"/>
      <c r="AS276" s="21"/>
      <c r="AT276" s="21"/>
      <c r="AU276" s="21"/>
      <c r="AV276" s="21"/>
    </row>
    <row r="277" spans="1:48" ht="8.85" customHeight="1" x14ac:dyDescent="0.3">
      <c r="A277" s="10">
        <v>31</v>
      </c>
      <c r="B277" s="18"/>
      <c r="C277" s="10" t="s">
        <v>211</v>
      </c>
      <c r="D277" s="21"/>
      <c r="E277" s="138">
        <v>127294</v>
      </c>
      <c r="F277" s="21"/>
      <c r="G277" s="135">
        <f>(E277/$AP277)</f>
        <v>27.511130322022908</v>
      </c>
      <c r="H277" s="21"/>
      <c r="I277" s="135">
        <f>IF(G$287&gt;0,G277/G$287*100,0)</f>
        <v>30.448665783288753</v>
      </c>
      <c r="J277" s="21"/>
      <c r="K277" s="138">
        <v>0</v>
      </c>
      <c r="L277" s="21"/>
      <c r="M277" s="135">
        <f>(K277/$AP277)</f>
        <v>0</v>
      </c>
      <c r="N277" s="21"/>
      <c r="O277" s="135">
        <f>IF(M$287&gt;0,M277/M$287*100,0)</f>
        <v>0</v>
      </c>
      <c r="P277" s="21"/>
      <c r="Q277" s="138">
        <v>0</v>
      </c>
      <c r="R277" s="21"/>
      <c r="S277" s="143">
        <f t="shared" ref="S277:S285" si="11">(Q277/$AP277)</f>
        <v>0</v>
      </c>
      <c r="T277" s="21"/>
      <c r="U277" s="143">
        <f t="shared" ref="U277:U285" si="12">IF(S$287&gt;0,S277/S$287*100,0)</f>
        <v>0</v>
      </c>
      <c r="V277" s="21"/>
      <c r="W277" s="138">
        <f t="shared" ref="W277:W285" si="13">(E277+K277+Q277)</f>
        <v>127294</v>
      </c>
      <c r="X277" s="21"/>
      <c r="Y277" s="21"/>
      <c r="Z277" s="138">
        <v>0</v>
      </c>
      <c r="AA277" s="21"/>
      <c r="AB277" s="143">
        <f t="shared" ref="AB277:AB285" si="14">IF($W277&gt;0,Z277/$W277*100,0)</f>
        <v>0</v>
      </c>
      <c r="AC277" s="21"/>
      <c r="AD277" s="138">
        <v>0</v>
      </c>
      <c r="AE277" s="21"/>
      <c r="AF277" s="143">
        <f t="shared" ref="AF277:AF285" si="15">IF($W277&gt;0,AD277/$W277*100,0)</f>
        <v>0</v>
      </c>
      <c r="AG277" s="21"/>
      <c r="AH277" s="138">
        <v>0</v>
      </c>
      <c r="AI277" s="21"/>
      <c r="AJ277" s="143">
        <f t="shared" ref="AJ277:AJ285" si="16">IF($W277&gt;0,AH277/$W277*100,0)</f>
        <v>0</v>
      </c>
      <c r="AK277" s="21"/>
      <c r="AL277" s="138">
        <v>0</v>
      </c>
      <c r="AM277" s="21"/>
      <c r="AN277" s="10">
        <v>31</v>
      </c>
      <c r="AO277" s="21"/>
      <c r="AP277" s="147">
        <v>4627</v>
      </c>
      <c r="AQ277" s="21"/>
      <c r="AR277" s="147">
        <f t="shared" ref="AR277:AR285" si="17">IF(E277,AP277,0)</f>
        <v>4627</v>
      </c>
      <c r="AS277" s="21"/>
      <c r="AT277" s="147">
        <f t="shared" ref="AT277:AT285" si="18">IF(K277,AP277,0)</f>
        <v>0</v>
      </c>
      <c r="AU277" s="21"/>
      <c r="AV277" s="147">
        <f t="shared" ref="AV277:AV285" si="19">IF(Q277,AP277,0)</f>
        <v>0</v>
      </c>
    </row>
    <row r="278" spans="1:48" ht="8.85" customHeight="1" x14ac:dyDescent="0.3">
      <c r="A278" s="10">
        <v>32</v>
      </c>
      <c r="B278" s="18"/>
      <c r="C278" s="10" t="s">
        <v>246</v>
      </c>
      <c r="D278" s="21"/>
      <c r="E278" s="138">
        <v>1099505</v>
      </c>
      <c r="F278" s="21"/>
      <c r="G278" s="135">
        <f>(E278/$AP278)</f>
        <v>70.090202078153879</v>
      </c>
      <c r="H278" s="21"/>
      <c r="I278" s="135">
        <f>IF(G$287&gt;0,G278/G$287*100,0)</f>
        <v>77.574171354656031</v>
      </c>
      <c r="J278" s="21"/>
      <c r="K278" s="138">
        <v>0</v>
      </c>
      <c r="L278" s="21"/>
      <c r="M278" s="135">
        <f>(K278/$AP278)</f>
        <v>0</v>
      </c>
      <c r="N278" s="21"/>
      <c r="O278" s="135">
        <f>IF(M$287&gt;0,M278/M$287*100,0)</f>
        <v>0</v>
      </c>
      <c r="P278" s="21"/>
      <c r="Q278" s="138">
        <v>0</v>
      </c>
      <c r="R278" s="21"/>
      <c r="S278" s="143">
        <f t="shared" si="11"/>
        <v>0</v>
      </c>
      <c r="T278" s="21"/>
      <c r="U278" s="143">
        <f t="shared" si="12"/>
        <v>0</v>
      </c>
      <c r="V278" s="21"/>
      <c r="W278" s="138">
        <f t="shared" si="13"/>
        <v>1099505</v>
      </c>
      <c r="X278" s="21"/>
      <c r="Y278" s="21"/>
      <c r="Z278" s="138">
        <v>0</v>
      </c>
      <c r="AA278" s="21"/>
      <c r="AB278" s="143">
        <f t="shared" si="14"/>
        <v>0</v>
      </c>
      <c r="AC278" s="21"/>
      <c r="AD278" s="138">
        <v>0</v>
      </c>
      <c r="AE278" s="21"/>
      <c r="AF278" s="143">
        <f t="shared" si="15"/>
        <v>0</v>
      </c>
      <c r="AG278" s="21"/>
      <c r="AH278" s="138">
        <v>0</v>
      </c>
      <c r="AI278" s="21"/>
      <c r="AJ278" s="143">
        <f t="shared" si="16"/>
        <v>0</v>
      </c>
      <c r="AK278" s="21"/>
      <c r="AL278" s="138">
        <v>0</v>
      </c>
      <c r="AM278" s="21"/>
      <c r="AN278" s="10">
        <v>32</v>
      </c>
      <c r="AO278" s="21"/>
      <c r="AP278" s="147">
        <v>15687</v>
      </c>
      <c r="AQ278" s="21"/>
      <c r="AR278" s="147">
        <f t="shared" si="17"/>
        <v>15687</v>
      </c>
      <c r="AS278" s="21"/>
      <c r="AT278" s="147">
        <f t="shared" si="18"/>
        <v>0</v>
      </c>
      <c r="AU278" s="21"/>
      <c r="AV278" s="147">
        <f t="shared" si="19"/>
        <v>0</v>
      </c>
    </row>
    <row r="279" spans="1:48" ht="8.85" customHeight="1" x14ac:dyDescent="0.3">
      <c r="A279" s="10">
        <v>33</v>
      </c>
      <c r="B279" s="18"/>
      <c r="C279" s="10" t="s">
        <v>247</v>
      </c>
      <c r="D279" s="21"/>
      <c r="E279" s="138">
        <v>1030274</v>
      </c>
      <c r="F279" s="21"/>
      <c r="G279" s="135">
        <f>(E279/$AP279)</f>
        <v>127.22573474932082</v>
      </c>
      <c r="H279" s="21"/>
      <c r="I279" s="135">
        <f>IF(G$287&gt;0,G279/G$287*100,0)</f>
        <v>140.81042222079699</v>
      </c>
      <c r="J279" s="21"/>
      <c r="K279" s="138">
        <v>0</v>
      </c>
      <c r="L279" s="21"/>
      <c r="M279" s="135">
        <f>(K279/$AP279)</f>
        <v>0</v>
      </c>
      <c r="N279" s="21"/>
      <c r="O279" s="135">
        <f>IF(M$287&gt;0,M279/M$287*100,0)</f>
        <v>0</v>
      </c>
      <c r="P279" s="21"/>
      <c r="Q279" s="138">
        <v>0</v>
      </c>
      <c r="R279" s="21"/>
      <c r="S279" s="143">
        <f t="shared" si="11"/>
        <v>0</v>
      </c>
      <c r="T279" s="21"/>
      <c r="U279" s="143">
        <f t="shared" si="12"/>
        <v>0</v>
      </c>
      <c r="V279" s="21"/>
      <c r="W279" s="138">
        <f t="shared" si="13"/>
        <v>1030274</v>
      </c>
      <c r="X279" s="21"/>
      <c r="Y279" s="21"/>
      <c r="Z279" s="138">
        <v>0</v>
      </c>
      <c r="AA279" s="21"/>
      <c r="AB279" s="143">
        <f t="shared" si="14"/>
        <v>0</v>
      </c>
      <c r="AC279" s="21"/>
      <c r="AD279" s="138">
        <v>173298</v>
      </c>
      <c r="AE279" s="21"/>
      <c r="AF279" s="143">
        <f t="shared" si="15"/>
        <v>16.820573944407023</v>
      </c>
      <c r="AG279" s="21"/>
      <c r="AH279" s="138">
        <v>0</v>
      </c>
      <c r="AI279" s="21"/>
      <c r="AJ279" s="143">
        <f t="shared" si="16"/>
        <v>0</v>
      </c>
      <c r="AK279" s="21"/>
      <c r="AL279" s="138">
        <v>0</v>
      </c>
      <c r="AM279" s="21"/>
      <c r="AN279" s="10">
        <v>33</v>
      </c>
      <c r="AO279" s="21"/>
      <c r="AP279" s="147">
        <v>8098</v>
      </c>
      <c r="AQ279" s="21"/>
      <c r="AR279" s="147">
        <f t="shared" si="17"/>
        <v>8098</v>
      </c>
      <c r="AS279" s="21"/>
      <c r="AT279" s="147">
        <f t="shared" si="18"/>
        <v>0</v>
      </c>
      <c r="AU279" s="21"/>
      <c r="AV279" s="147">
        <f t="shared" si="19"/>
        <v>0</v>
      </c>
    </row>
    <row r="280" spans="1:48" ht="8.85" customHeight="1" x14ac:dyDescent="0.3">
      <c r="A280" s="10">
        <v>34</v>
      </c>
      <c r="B280" s="18"/>
      <c r="C280" s="10" t="s">
        <v>248</v>
      </c>
      <c r="D280" s="21"/>
      <c r="E280" s="138">
        <v>1046675</v>
      </c>
      <c r="F280" s="21"/>
      <c r="G280" s="135">
        <f>(E280/$AP280)</f>
        <v>108.90386016023307</v>
      </c>
      <c r="H280" s="21"/>
      <c r="I280" s="135">
        <f>IF(G$287&gt;0,G280/G$287*100,0)</f>
        <v>120.53220648206091</v>
      </c>
      <c r="J280" s="21"/>
      <c r="K280" s="138">
        <v>0</v>
      </c>
      <c r="L280" s="21"/>
      <c r="M280" s="135">
        <f>(K280/$AP280)</f>
        <v>0</v>
      </c>
      <c r="N280" s="21"/>
      <c r="O280" s="135">
        <f>IF(M$287&gt;0,M280/M$287*100,0)</f>
        <v>0</v>
      </c>
      <c r="P280" s="21"/>
      <c r="Q280" s="138">
        <v>0</v>
      </c>
      <c r="R280" s="21"/>
      <c r="S280" s="143">
        <f t="shared" si="11"/>
        <v>0</v>
      </c>
      <c r="T280" s="21"/>
      <c r="U280" s="143">
        <f t="shared" si="12"/>
        <v>0</v>
      </c>
      <c r="V280" s="21"/>
      <c r="W280" s="138">
        <f t="shared" si="13"/>
        <v>1046675</v>
      </c>
      <c r="X280" s="21"/>
      <c r="Y280" s="21"/>
      <c r="Z280" s="138">
        <v>0</v>
      </c>
      <c r="AA280" s="21"/>
      <c r="AB280" s="143">
        <f t="shared" si="14"/>
        <v>0</v>
      </c>
      <c r="AC280" s="21"/>
      <c r="AD280" s="138">
        <v>0</v>
      </c>
      <c r="AE280" s="21"/>
      <c r="AF280" s="143">
        <f t="shared" si="15"/>
        <v>0</v>
      </c>
      <c r="AG280" s="21"/>
      <c r="AH280" s="138">
        <v>0</v>
      </c>
      <c r="AI280" s="21"/>
      <c r="AJ280" s="143">
        <f t="shared" si="16"/>
        <v>0</v>
      </c>
      <c r="AK280" s="21"/>
      <c r="AL280" s="138">
        <v>0</v>
      </c>
      <c r="AM280" s="21"/>
      <c r="AN280" s="10">
        <v>34</v>
      </c>
      <c r="AO280" s="21"/>
      <c r="AP280" s="147">
        <v>9611</v>
      </c>
      <c r="AQ280" s="21"/>
      <c r="AR280" s="147">
        <f t="shared" si="17"/>
        <v>9611</v>
      </c>
      <c r="AS280" s="21"/>
      <c r="AT280" s="147">
        <f t="shared" si="18"/>
        <v>0</v>
      </c>
      <c r="AU280" s="21"/>
      <c r="AV280" s="147">
        <f t="shared" si="19"/>
        <v>0</v>
      </c>
    </row>
    <row r="281" spans="1:48" ht="8.85" customHeight="1" x14ac:dyDescent="0.3">
      <c r="A281" s="10">
        <v>35</v>
      </c>
      <c r="B281" s="18"/>
      <c r="C281" s="10" t="s">
        <v>249</v>
      </c>
      <c r="D281" s="21"/>
      <c r="E281" s="138">
        <v>415253</v>
      </c>
      <c r="F281" s="21"/>
      <c r="G281" s="135">
        <f>(E281/$AP281)</f>
        <v>125.60586811857229</v>
      </c>
      <c r="H281" s="21"/>
      <c r="I281" s="135">
        <f>IF(G$287&gt;0,G281/G$287*100,0)</f>
        <v>139.01759229793186</v>
      </c>
      <c r="J281" s="21"/>
      <c r="K281" s="138">
        <v>0</v>
      </c>
      <c r="L281" s="21"/>
      <c r="M281" s="135">
        <f>(K281/$AP281)</f>
        <v>0</v>
      </c>
      <c r="N281" s="21"/>
      <c r="O281" s="135">
        <f>IF(M$287&gt;0,M281/M$287*100,0)</f>
        <v>0</v>
      </c>
      <c r="P281" s="21"/>
      <c r="Q281" s="138">
        <v>0</v>
      </c>
      <c r="R281" s="21"/>
      <c r="S281" s="143">
        <f t="shared" si="11"/>
        <v>0</v>
      </c>
      <c r="T281" s="21"/>
      <c r="U281" s="143">
        <f t="shared" si="12"/>
        <v>0</v>
      </c>
      <c r="V281" s="21"/>
      <c r="W281" s="138">
        <f t="shared" si="13"/>
        <v>415253</v>
      </c>
      <c r="X281" s="21"/>
      <c r="Y281" s="21"/>
      <c r="Z281" s="138">
        <v>0</v>
      </c>
      <c r="AA281" s="21"/>
      <c r="AB281" s="143">
        <f t="shared" si="14"/>
        <v>0</v>
      </c>
      <c r="AC281" s="21"/>
      <c r="AD281" s="138">
        <v>17561</v>
      </c>
      <c r="AE281" s="21"/>
      <c r="AF281" s="143">
        <f t="shared" si="15"/>
        <v>4.2289881108625345</v>
      </c>
      <c r="AG281" s="21"/>
      <c r="AH281" s="138">
        <v>0</v>
      </c>
      <c r="AI281" s="21"/>
      <c r="AJ281" s="143">
        <f t="shared" si="16"/>
        <v>0</v>
      </c>
      <c r="AK281" s="21"/>
      <c r="AL281" s="138">
        <v>0</v>
      </c>
      <c r="AM281" s="21"/>
      <c r="AN281" s="10">
        <v>35</v>
      </c>
      <c r="AO281" s="21"/>
      <c r="AP281" s="147">
        <v>3306</v>
      </c>
      <c r="AQ281" s="21"/>
      <c r="AR281" s="147">
        <f t="shared" si="17"/>
        <v>3306</v>
      </c>
      <c r="AS281" s="21"/>
      <c r="AT281" s="147">
        <f t="shared" si="18"/>
        <v>0</v>
      </c>
      <c r="AU281" s="21"/>
      <c r="AV281" s="147">
        <f t="shared" si="19"/>
        <v>0</v>
      </c>
    </row>
    <row r="282" spans="1:48" ht="8.85" customHeight="1" x14ac:dyDescent="0.3">
      <c r="B282" s="18"/>
      <c r="D282" s="21"/>
      <c r="E282" s="138"/>
      <c r="F282" s="21"/>
      <c r="G282" s="143"/>
      <c r="H282" s="21"/>
      <c r="I282" s="143"/>
      <c r="J282" s="21"/>
      <c r="K282" s="138"/>
      <c r="L282" s="21"/>
      <c r="M282" s="143"/>
      <c r="N282" s="21"/>
      <c r="O282" s="143"/>
      <c r="P282" s="21"/>
      <c r="Q282" s="138"/>
      <c r="R282" s="21"/>
      <c r="S282" s="143"/>
      <c r="T282" s="21"/>
      <c r="U282" s="143"/>
      <c r="V282" s="21"/>
      <c r="W282" s="138"/>
      <c r="X282" s="21"/>
      <c r="Y282" s="21"/>
      <c r="Z282" s="138"/>
      <c r="AA282" s="21"/>
      <c r="AB282" s="143"/>
      <c r="AC282" s="21"/>
      <c r="AD282" s="138"/>
      <c r="AE282" s="21"/>
      <c r="AF282" s="143"/>
      <c r="AG282" s="21"/>
      <c r="AH282" s="138"/>
      <c r="AI282" s="21"/>
      <c r="AJ282" s="143"/>
      <c r="AK282" s="21"/>
      <c r="AL282" s="138"/>
      <c r="AM282" s="21"/>
      <c r="AO282" s="21"/>
      <c r="AP282" s="147"/>
      <c r="AQ282" s="21"/>
      <c r="AR282" s="147"/>
      <c r="AS282" s="21"/>
      <c r="AT282" s="147"/>
      <c r="AU282" s="21"/>
      <c r="AV282" s="147"/>
    </row>
    <row r="283" spans="1:48" ht="8.85" customHeight="1" x14ac:dyDescent="0.3">
      <c r="A283" s="10">
        <v>36</v>
      </c>
      <c r="B283" s="18"/>
      <c r="C283" s="10" t="s">
        <v>215</v>
      </c>
      <c r="D283" s="21"/>
      <c r="E283" s="138">
        <v>122623</v>
      </c>
      <c r="F283" s="21"/>
      <c r="G283" s="135">
        <f>(E283/$AP283)</f>
        <v>37.316798539257455</v>
      </c>
      <c r="H283" s="21"/>
      <c r="I283" s="135">
        <f>IF(G$287&gt;0,G283/G$287*100,0)</f>
        <v>41.301346528629992</v>
      </c>
      <c r="J283" s="21"/>
      <c r="K283" s="138">
        <v>0</v>
      </c>
      <c r="L283" s="21"/>
      <c r="M283" s="135">
        <f>(K283/$AP283)</f>
        <v>0</v>
      </c>
      <c r="N283" s="21"/>
      <c r="O283" s="135">
        <f>IF(M$287&gt;0,M283/M$287*100,0)</f>
        <v>0</v>
      </c>
      <c r="P283" s="21"/>
      <c r="Q283" s="138">
        <v>0</v>
      </c>
      <c r="R283" s="21"/>
      <c r="S283" s="143">
        <f>(Q283/$AP283)</f>
        <v>0</v>
      </c>
      <c r="T283" s="21"/>
      <c r="U283" s="143">
        <f>IF(S$287&gt;0,S283/S$287*100,0)</f>
        <v>0</v>
      </c>
      <c r="V283" s="21"/>
      <c r="W283" s="138">
        <f>(E283+K283+Q283)</f>
        <v>122623</v>
      </c>
      <c r="X283" s="21"/>
      <c r="Y283" s="21"/>
      <c r="Z283" s="138">
        <v>0</v>
      </c>
      <c r="AA283" s="21"/>
      <c r="AB283" s="143">
        <f>IF($W283&gt;0,Z283/$W283*100,0)</f>
        <v>0</v>
      </c>
      <c r="AC283" s="21"/>
      <c r="AD283" s="138">
        <v>0</v>
      </c>
      <c r="AE283" s="21"/>
      <c r="AF283" s="143">
        <f>IF($W283&gt;0,AD283/$W283*100,0)</f>
        <v>0</v>
      </c>
      <c r="AG283" s="21"/>
      <c r="AH283" s="138">
        <v>0</v>
      </c>
      <c r="AI283" s="21"/>
      <c r="AJ283" s="143">
        <f>IF($W283&gt;0,AH283/$W283*100,0)</f>
        <v>0</v>
      </c>
      <c r="AK283" s="21"/>
      <c r="AL283" s="138">
        <v>0</v>
      </c>
      <c r="AM283" s="21"/>
      <c r="AN283" s="10">
        <v>36</v>
      </c>
      <c r="AO283" s="21"/>
      <c r="AP283" s="147">
        <v>3286</v>
      </c>
      <c r="AQ283" s="21"/>
      <c r="AR283" s="147">
        <f>IF(E283,AP283,0)</f>
        <v>3286</v>
      </c>
      <c r="AS283" s="21"/>
      <c r="AT283" s="147">
        <f>IF(K283,AP283,0)</f>
        <v>0</v>
      </c>
      <c r="AU283" s="21"/>
      <c r="AV283" s="147">
        <f>IF(Q283,AP283,0)</f>
        <v>0</v>
      </c>
    </row>
    <row r="284" spans="1:48" ht="8.85" customHeight="1" x14ac:dyDescent="0.3">
      <c r="A284" s="10">
        <v>37</v>
      </c>
      <c r="B284" s="18"/>
      <c r="C284" s="10" t="s">
        <v>250</v>
      </c>
      <c r="D284" s="21"/>
      <c r="E284" s="138">
        <v>378149</v>
      </c>
      <c r="F284" s="21"/>
      <c r="G284" s="135">
        <f>(E284/$AP284)</f>
        <v>74.190504218167547</v>
      </c>
      <c r="H284" s="21"/>
      <c r="I284" s="135">
        <f>IF(G$287&gt;0,G284/G$287*100,0)</f>
        <v>82.112288400753457</v>
      </c>
      <c r="J284" s="21"/>
      <c r="K284" s="138">
        <v>0</v>
      </c>
      <c r="L284" s="21"/>
      <c r="M284" s="135">
        <f>(K284/$AP284)</f>
        <v>0</v>
      </c>
      <c r="N284" s="21"/>
      <c r="O284" s="135">
        <f>IF(M$287&gt;0,M284/M$287*100,0)</f>
        <v>0</v>
      </c>
      <c r="P284" s="21"/>
      <c r="Q284" s="138">
        <v>0</v>
      </c>
      <c r="R284" s="21"/>
      <c r="S284" s="143">
        <f>(Q284/$AP284)</f>
        <v>0</v>
      </c>
      <c r="T284" s="21"/>
      <c r="U284" s="143">
        <f>IF(S$287&gt;0,S284/S$287*100,0)</f>
        <v>0</v>
      </c>
      <c r="V284" s="21"/>
      <c r="W284" s="138">
        <f>(E284+K284+Q284)</f>
        <v>378149</v>
      </c>
      <c r="X284" s="21"/>
      <c r="Y284" s="21"/>
      <c r="Z284" s="138">
        <v>10000</v>
      </c>
      <c r="AA284" s="21"/>
      <c r="AB284" s="143">
        <f>IF($W284&gt;0,Z284/$W284*100,0)</f>
        <v>2.6444602524401755</v>
      </c>
      <c r="AC284" s="21"/>
      <c r="AD284" s="138">
        <v>0</v>
      </c>
      <c r="AE284" s="21"/>
      <c r="AF284" s="143">
        <f>IF($W284&gt;0,AD284/$W284*100,0)</f>
        <v>0</v>
      </c>
      <c r="AG284" s="21"/>
      <c r="AH284" s="138">
        <v>0</v>
      </c>
      <c r="AI284" s="21"/>
      <c r="AJ284" s="143">
        <f>IF($W284&gt;0,AH284/$W284*100,0)</f>
        <v>0</v>
      </c>
      <c r="AK284" s="21"/>
      <c r="AL284" s="138">
        <v>0</v>
      </c>
      <c r="AM284" s="21"/>
      <c r="AN284" s="10">
        <v>37</v>
      </c>
      <c r="AO284" s="21"/>
      <c r="AP284" s="147">
        <v>5097</v>
      </c>
      <c r="AQ284" s="21"/>
      <c r="AR284" s="147">
        <f>IF(E284,AP284,0)</f>
        <v>5097</v>
      </c>
      <c r="AS284" s="21"/>
      <c r="AT284" s="147">
        <f>IF(K284,AP284,0)</f>
        <v>0</v>
      </c>
      <c r="AU284" s="21"/>
      <c r="AV284" s="147">
        <f>IF(Q284,AP284,0)</f>
        <v>0</v>
      </c>
    </row>
    <row r="285" spans="1:48" ht="8.85" customHeight="1" x14ac:dyDescent="0.3">
      <c r="A285" s="30">
        <v>38</v>
      </c>
      <c r="B285" s="18"/>
      <c r="C285" s="10" t="s">
        <v>251</v>
      </c>
      <c r="D285" s="21"/>
      <c r="E285" s="139">
        <v>1565430</v>
      </c>
      <c r="F285" s="21"/>
      <c r="G285" s="135">
        <f>(E285/$AP285)</f>
        <v>190.65034709535988</v>
      </c>
      <c r="H285" s="21"/>
      <c r="I285" s="135">
        <f>IF(G$287&gt;0,G285/G$287*100,0)</f>
        <v>211.00727713566951</v>
      </c>
      <c r="J285" s="21"/>
      <c r="K285" s="139">
        <v>0</v>
      </c>
      <c r="L285" s="21"/>
      <c r="M285" s="135">
        <f>(K285/$AP285)</f>
        <v>0</v>
      </c>
      <c r="N285" s="21"/>
      <c r="O285" s="135">
        <f>IF(M$287&gt;0,M285/M$287*100,0)</f>
        <v>0</v>
      </c>
      <c r="P285" s="21"/>
      <c r="Q285" s="139">
        <v>0</v>
      </c>
      <c r="R285" s="21"/>
      <c r="S285" s="143">
        <f t="shared" si="11"/>
        <v>0</v>
      </c>
      <c r="T285" s="21"/>
      <c r="U285" s="143">
        <f t="shared" si="12"/>
        <v>0</v>
      </c>
      <c r="V285" s="21"/>
      <c r="W285" s="139">
        <f t="shared" si="13"/>
        <v>1565430</v>
      </c>
      <c r="X285" s="21"/>
      <c r="Y285" s="21"/>
      <c r="Z285" s="139">
        <v>57873</v>
      </c>
      <c r="AA285" s="21"/>
      <c r="AB285" s="143">
        <f t="shared" si="14"/>
        <v>3.6969394990513793</v>
      </c>
      <c r="AC285" s="21"/>
      <c r="AD285" s="139">
        <v>0</v>
      </c>
      <c r="AE285" s="21"/>
      <c r="AF285" s="143">
        <f t="shared" si="15"/>
        <v>0</v>
      </c>
      <c r="AG285" s="21"/>
      <c r="AH285" s="139">
        <v>0</v>
      </c>
      <c r="AI285" s="21"/>
      <c r="AJ285" s="143">
        <f t="shared" si="16"/>
        <v>0</v>
      </c>
      <c r="AK285" s="21"/>
      <c r="AL285" s="139">
        <v>2099</v>
      </c>
      <c r="AM285" s="21"/>
      <c r="AN285" s="30">
        <v>38</v>
      </c>
      <c r="AO285" s="21"/>
      <c r="AP285" s="151">
        <v>8211</v>
      </c>
      <c r="AQ285" s="21"/>
      <c r="AR285" s="151">
        <f t="shared" si="17"/>
        <v>8211</v>
      </c>
      <c r="AS285" s="21"/>
      <c r="AT285" s="151">
        <f t="shared" si="18"/>
        <v>0</v>
      </c>
      <c r="AU285" s="21"/>
      <c r="AV285" s="151">
        <f t="shared" si="19"/>
        <v>0</v>
      </c>
    </row>
    <row r="286" spans="1:48"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X286" s="21"/>
      <c r="Y286" s="21"/>
      <c r="Z286" s="21"/>
      <c r="AA286" s="21"/>
      <c r="AB286" s="21"/>
      <c r="AC286" s="21"/>
      <c r="AD286" s="21"/>
      <c r="AE286" s="21"/>
      <c r="AF286" s="21"/>
      <c r="AG286" s="21"/>
      <c r="AH286" s="21"/>
      <c r="AI286" s="21"/>
      <c r="AJ286" s="21"/>
      <c r="AK286" s="21"/>
      <c r="AL286" s="21"/>
      <c r="AM286" s="21"/>
      <c r="AO286" s="21"/>
      <c r="AP286" s="21"/>
      <c r="AQ286" s="21"/>
      <c r="AR286" s="21"/>
      <c r="AS286" s="21"/>
      <c r="AT286" s="21"/>
      <c r="AU286" s="21"/>
      <c r="AV286" s="21"/>
    </row>
    <row r="287" spans="1:48" ht="8.85" customHeight="1" x14ac:dyDescent="0.3">
      <c r="A287" s="30">
        <f>A285</f>
        <v>38</v>
      </c>
      <c r="B287" s="21"/>
      <c r="C287" s="18" t="s">
        <v>65</v>
      </c>
      <c r="D287" s="21"/>
      <c r="E287" s="141">
        <f>SUM(E241:E285)</f>
        <v>32002855</v>
      </c>
      <c r="F287" s="21"/>
      <c r="G287" s="142">
        <f>IF(ISNONTEXT(H$287),E287/$AP287,E287/AR287)</f>
        <v>90.35249858836815</v>
      </c>
      <c r="H287" s="21"/>
      <c r="I287" s="143">
        <f>IF(G$287&gt;0,G287/G$287*100,0)</f>
        <v>100</v>
      </c>
      <c r="J287" s="21"/>
      <c r="K287" s="141">
        <f>SUM(K241:K285)</f>
        <v>3361</v>
      </c>
      <c r="L287" s="21"/>
      <c r="M287" s="142">
        <f>(K287/$AT287)</f>
        <v>0.29825184133463484</v>
      </c>
      <c r="N287" s="119" t="s">
        <v>382</v>
      </c>
      <c r="O287" s="143">
        <f>IF(M$287&gt;0,M287/M$287*100,0)</f>
        <v>100</v>
      </c>
      <c r="P287" s="21"/>
      <c r="Q287" s="141">
        <f>SUM(Q241:Q285)</f>
        <v>0</v>
      </c>
      <c r="R287" s="21"/>
      <c r="S287" s="142">
        <f>IF(ISNONTEXT(T$287),Q287/$AP287,Q287/AV287)</f>
        <v>0</v>
      </c>
      <c r="T287" s="21"/>
      <c r="U287" s="143">
        <f>IF(S$287&gt;0,S287/S$287*100,0)</f>
        <v>0</v>
      </c>
      <c r="V287" s="21"/>
      <c r="W287" s="141">
        <f>SUM(W241:W285)</f>
        <v>32006216</v>
      </c>
      <c r="X287" s="21"/>
      <c r="Y287" s="21"/>
      <c r="Z287" s="141">
        <f>SUM(Z241:Z285)</f>
        <v>559419</v>
      </c>
      <c r="AA287" s="21"/>
      <c r="AB287" s="143">
        <f>IF($W287&gt;0,Z287/$W287*100,0)</f>
        <v>1.7478448561366953</v>
      </c>
      <c r="AC287" s="21"/>
      <c r="AD287" s="141">
        <f>SUM(AD241:AD285)</f>
        <v>1943553</v>
      </c>
      <c r="AE287" s="21"/>
      <c r="AF287" s="143">
        <f>IF($W287&gt;0,AD287/$W287*100,0)</f>
        <v>6.0724235567241065</v>
      </c>
      <c r="AG287" s="21"/>
      <c r="AH287" s="141">
        <f>SUM(AH241:AH285)</f>
        <v>1861414</v>
      </c>
      <c r="AI287" s="21"/>
      <c r="AJ287" s="143">
        <f>IF($W287&gt;0,AH287/$W287*100,0)</f>
        <v>5.8157890329803434</v>
      </c>
      <c r="AK287" s="21"/>
      <c r="AL287" s="141">
        <f>SUM(AL241:AL285)</f>
        <v>512247</v>
      </c>
      <c r="AM287" s="21"/>
      <c r="AN287" s="30">
        <f>AN285</f>
        <v>38</v>
      </c>
      <c r="AO287" s="21"/>
      <c r="AP287" s="157">
        <f>SUM(AP241:AP285)</f>
        <v>354200</v>
      </c>
      <c r="AQ287" s="21"/>
      <c r="AR287" s="157">
        <f>SUM(AR241:AR285)</f>
        <v>354200</v>
      </c>
      <c r="AS287" s="152"/>
      <c r="AT287" s="157">
        <f>SUM(AT241:AT285)</f>
        <v>11269</v>
      </c>
      <c r="AU287" s="152"/>
      <c r="AV287" s="157">
        <f>SUM(AV241:AV285)</f>
        <v>0</v>
      </c>
    </row>
    <row r="288" spans="1:48"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X288" s="21"/>
      <c r="Y288" s="21"/>
      <c r="Z288" s="21"/>
      <c r="AA288" s="21"/>
      <c r="AB288" s="39"/>
      <c r="AC288" s="21"/>
      <c r="AD288" s="21"/>
      <c r="AE288" s="21"/>
      <c r="AF288" s="39"/>
      <c r="AG288" s="21"/>
      <c r="AH288" s="21"/>
      <c r="AI288" s="21"/>
      <c r="AJ288" s="39"/>
      <c r="AK288" s="21"/>
      <c r="AL288" s="21"/>
      <c r="AM288" s="21"/>
      <c r="AO288" s="21"/>
      <c r="AP288" s="21"/>
      <c r="AQ288" s="21"/>
      <c r="AR288" s="21"/>
      <c r="AS288" s="21"/>
      <c r="AT288" s="21"/>
      <c r="AU288" s="21"/>
      <c r="AV288" s="21"/>
    </row>
    <row r="289" spans="1:48" ht="12" thickBot="1" x14ac:dyDescent="0.35">
      <c r="A289" s="42">
        <f>(A60+A219+A287)</f>
        <v>171</v>
      </c>
      <c r="B289" s="21"/>
      <c r="C289" s="18" t="s">
        <v>252</v>
      </c>
      <c r="D289" s="21"/>
      <c r="E289" s="148">
        <f>(E60+E219+E287)</f>
        <v>1303950253</v>
      </c>
      <c r="F289" s="21"/>
      <c r="G289" s="142">
        <f>(E289/$AP289)</f>
        <v>148.86940595301689</v>
      </c>
      <c r="H289" s="21"/>
      <c r="I289" s="143"/>
      <c r="J289" s="21"/>
      <c r="K289" s="148">
        <f>(K60+K219+K287)</f>
        <v>37243422</v>
      </c>
      <c r="L289" s="21"/>
      <c r="M289" s="142">
        <f>(K289/$AP289)</f>
        <v>4.2520073875836122</v>
      </c>
      <c r="N289" s="21"/>
      <c r="O289" s="143"/>
      <c r="P289" s="21"/>
      <c r="Q289" s="148">
        <f>(Q60+Q219+Q287)</f>
        <v>11478082</v>
      </c>
      <c r="R289" s="21"/>
      <c r="S289" s="142">
        <f>(Q289/$AP289)</f>
        <v>1.3104297843332033</v>
      </c>
      <c r="T289" s="21"/>
      <c r="U289" s="143"/>
      <c r="V289" s="21"/>
      <c r="W289" s="148">
        <f>(W60+W219+W287)</f>
        <v>1352671757</v>
      </c>
      <c r="X289" s="21"/>
      <c r="Y289" s="21"/>
      <c r="Z289" s="148">
        <f>(Z60+Z219+Z287)</f>
        <v>99726761</v>
      </c>
      <c r="AA289" s="21"/>
      <c r="AB289" s="143">
        <f>IF($W289&gt;0,Z289/$W289*100,0)</f>
        <v>7.3725765681082374</v>
      </c>
      <c r="AC289" s="21"/>
      <c r="AD289" s="148">
        <f>(AD60+AD219+AD287)</f>
        <v>27470043</v>
      </c>
      <c r="AE289" s="21"/>
      <c r="AF289" s="143">
        <f>IF($W289&gt;0,AD289/$W289*100,0)</f>
        <v>2.0307988880409513</v>
      </c>
      <c r="AG289" s="21"/>
      <c r="AH289" s="148">
        <f>(AH60+AH219+AH287)</f>
        <v>239116351</v>
      </c>
      <c r="AI289" s="21"/>
      <c r="AJ289" s="143">
        <f>IF($W289&gt;0,AH289/$W289*100,0)</f>
        <v>17.677337444401157</v>
      </c>
      <c r="AK289" s="21"/>
      <c r="AL289" s="148">
        <f>(AL60+AL219+AL287)</f>
        <v>218019620</v>
      </c>
      <c r="AM289" s="21"/>
      <c r="AN289" s="42">
        <f>(AN60+AN219+AN287)</f>
        <v>171</v>
      </c>
      <c r="AO289" s="21"/>
      <c r="AP289" s="153">
        <f>(AP60+AP219+AP287)</f>
        <v>8759021</v>
      </c>
      <c r="AQ289" s="21"/>
      <c r="AR289" s="153">
        <f>(AR60+AR219+AR287)</f>
        <v>8759021</v>
      </c>
      <c r="AS289" s="152"/>
      <c r="AT289" s="153">
        <f>(AT60+AT219+AT287)</f>
        <v>5325902</v>
      </c>
      <c r="AU289" s="152"/>
      <c r="AV289" s="153">
        <f>(AV60+AV219+AV287)</f>
        <v>5936464</v>
      </c>
    </row>
    <row r="290" spans="1:48" ht="8.85" customHeight="1" thickTop="1" x14ac:dyDescent="0.3">
      <c r="B290" s="21"/>
      <c r="C290" s="18"/>
      <c r="D290" s="21"/>
      <c r="E290" s="27"/>
      <c r="F290" s="21"/>
      <c r="G290" s="39"/>
      <c r="H290" s="21"/>
      <c r="I290" s="21"/>
      <c r="J290" s="21"/>
      <c r="K290" s="27"/>
      <c r="L290" s="21"/>
      <c r="M290" s="39"/>
      <c r="N290" s="21"/>
      <c r="O290" s="21"/>
      <c r="P290" s="21"/>
      <c r="Q290" s="27"/>
      <c r="R290" s="21"/>
      <c r="S290" s="39"/>
      <c r="T290" s="21"/>
      <c r="U290" s="21"/>
      <c r="V290" s="21"/>
      <c r="W290" s="27"/>
      <c r="X290" s="21"/>
      <c r="Y290" s="21"/>
      <c r="Z290" s="27"/>
      <c r="AA290" s="21"/>
      <c r="AB290" s="39"/>
      <c r="AC290" s="21"/>
      <c r="AD290" s="27"/>
      <c r="AE290" s="21"/>
      <c r="AF290" s="39"/>
      <c r="AG290" s="21"/>
      <c r="AH290" s="27"/>
      <c r="AI290" s="21"/>
      <c r="AJ290" s="39"/>
      <c r="AK290" s="21"/>
      <c r="AL290" s="27"/>
      <c r="AM290" s="21"/>
      <c r="AN290" s="21"/>
      <c r="AO290" s="21"/>
      <c r="AP290" s="27"/>
      <c r="AQ290" s="21"/>
      <c r="AR290" s="27"/>
      <c r="AS290" s="27"/>
      <c r="AT290" s="27"/>
      <c r="AU290" s="27"/>
      <c r="AV290" s="27"/>
    </row>
    <row r="291" spans="1:48" ht="8.85" customHeight="1" x14ac:dyDescent="0.3">
      <c r="B291" s="21"/>
      <c r="C291" s="18"/>
      <c r="D291" s="21"/>
      <c r="E291" s="27"/>
      <c r="F291" s="21"/>
      <c r="G291" s="39"/>
      <c r="H291" s="21"/>
      <c r="I291" s="21"/>
      <c r="J291" s="21"/>
      <c r="K291" s="27"/>
      <c r="L291" s="21"/>
      <c r="M291" s="39"/>
      <c r="N291" s="21"/>
      <c r="O291" s="21"/>
      <c r="P291" s="21"/>
      <c r="Q291" s="27"/>
      <c r="R291" s="21"/>
      <c r="S291" s="39"/>
      <c r="T291" s="21"/>
      <c r="U291" s="21"/>
      <c r="V291" s="21"/>
      <c r="W291" s="27"/>
      <c r="X291" s="21"/>
      <c r="Y291" s="21"/>
      <c r="Z291" s="27"/>
      <c r="AA291" s="21"/>
      <c r="AB291" s="39"/>
      <c r="AC291" s="21"/>
      <c r="AD291" s="27"/>
      <c r="AE291" s="21"/>
      <c r="AF291" s="39"/>
      <c r="AG291" s="21"/>
      <c r="AH291" s="27"/>
      <c r="AI291" s="21"/>
      <c r="AJ291" s="39"/>
      <c r="AK291" s="21"/>
      <c r="AL291" s="27"/>
      <c r="AM291" s="21"/>
      <c r="AN291" s="21"/>
      <c r="AO291" s="21"/>
      <c r="AP291" s="27"/>
      <c r="AQ291" s="21"/>
      <c r="AR291" s="27"/>
      <c r="AS291" s="27"/>
      <c r="AT291" s="27"/>
      <c r="AU291" s="27"/>
      <c r="AV291" s="27"/>
    </row>
    <row r="292" spans="1:48" ht="12.15" customHeight="1" x14ac:dyDescent="0.3">
      <c r="B292" s="21"/>
      <c r="C292" s="10" t="s">
        <v>253</v>
      </c>
      <c r="D292" s="21"/>
      <c r="E292" s="27"/>
      <c r="F292" s="21"/>
      <c r="G292" s="39"/>
      <c r="H292" s="21"/>
      <c r="I292" s="21"/>
      <c r="J292" s="21"/>
      <c r="K292" s="27"/>
      <c r="L292" s="21"/>
      <c r="M292" s="39"/>
      <c r="N292" s="21"/>
      <c r="O292" s="21"/>
      <c r="P292" s="21"/>
      <c r="Q292" s="27"/>
      <c r="R292" s="21"/>
      <c r="S292" s="39"/>
      <c r="T292" s="21"/>
      <c r="U292" s="21"/>
      <c r="V292" s="21"/>
      <c r="W292" s="27"/>
      <c r="X292" s="21"/>
      <c r="Y292" s="21"/>
      <c r="Z292" s="27"/>
      <c r="AA292" s="21"/>
      <c r="AB292" s="39"/>
      <c r="AC292" s="21"/>
      <c r="AD292" s="27"/>
      <c r="AE292" s="21"/>
      <c r="AF292" s="39"/>
      <c r="AG292" s="21"/>
      <c r="AH292" s="27"/>
      <c r="AI292" s="21"/>
      <c r="AJ292" s="39"/>
      <c r="AK292" s="21"/>
      <c r="AL292" s="27"/>
      <c r="AM292" s="21"/>
      <c r="AN292" s="21"/>
      <c r="AO292" s="21"/>
      <c r="AP292" s="27"/>
      <c r="AQ292" s="21"/>
      <c r="AR292" s="27"/>
      <c r="AS292" s="27"/>
      <c r="AT292" s="27"/>
      <c r="AU292" s="27"/>
      <c r="AV292" s="27"/>
    </row>
    <row r="293" spans="1:48" ht="3.9" customHeight="1" x14ac:dyDescent="0.3">
      <c r="B293" s="21"/>
      <c r="C293" s="18"/>
      <c r="D293" s="21"/>
      <c r="E293" s="27"/>
      <c r="F293" s="21"/>
      <c r="G293" s="39"/>
      <c r="H293" s="21"/>
      <c r="I293" s="21"/>
      <c r="J293" s="21"/>
      <c r="K293" s="27"/>
      <c r="L293" s="21"/>
      <c r="M293" s="39"/>
      <c r="N293" s="21"/>
      <c r="O293" s="21"/>
      <c r="P293" s="21"/>
      <c r="Q293" s="27"/>
      <c r="R293" s="21"/>
      <c r="S293" s="39"/>
      <c r="T293" s="21"/>
      <c r="U293" s="21"/>
      <c r="V293" s="21"/>
      <c r="W293" s="27"/>
      <c r="X293" s="21"/>
      <c r="Y293" s="21"/>
      <c r="Z293" s="27"/>
      <c r="AA293" s="21"/>
      <c r="AB293" s="39"/>
      <c r="AC293" s="21"/>
      <c r="AD293" s="27"/>
      <c r="AE293" s="21"/>
      <c r="AF293" s="39"/>
      <c r="AG293" s="21"/>
      <c r="AH293" s="27"/>
      <c r="AI293" s="21"/>
      <c r="AJ293" s="39"/>
      <c r="AK293" s="21"/>
      <c r="AL293" s="27"/>
      <c r="AM293" s="21"/>
      <c r="AN293" s="21"/>
      <c r="AO293" s="21"/>
      <c r="AP293" s="27"/>
      <c r="AQ293" s="21"/>
      <c r="AR293" s="27"/>
      <c r="AS293" s="27"/>
      <c r="AT293" s="27"/>
      <c r="AU293" s="27"/>
      <c r="AV293" s="27"/>
    </row>
    <row r="294" spans="1:48" ht="8.85" customHeight="1" x14ac:dyDescent="0.3">
      <c r="B294" s="21"/>
      <c r="C294" s="18"/>
      <c r="D294" s="21"/>
      <c r="E294" s="27"/>
      <c r="F294" s="21"/>
      <c r="G294" s="39"/>
      <c r="H294" s="21"/>
      <c r="I294" s="21"/>
      <c r="J294" s="21"/>
      <c r="K294" s="27"/>
      <c r="L294" s="21"/>
      <c r="M294" s="39"/>
      <c r="N294" s="21"/>
      <c r="O294" s="21"/>
      <c r="P294" s="21"/>
      <c r="Q294" s="27"/>
      <c r="R294" s="21"/>
      <c r="S294" s="39"/>
      <c r="T294" s="21"/>
      <c r="U294" s="21"/>
      <c r="V294" s="21"/>
      <c r="W294" s="27"/>
      <c r="X294" s="21"/>
      <c r="Y294" s="21"/>
      <c r="Z294" s="27"/>
      <c r="AA294" s="21"/>
      <c r="AB294" s="39"/>
      <c r="AC294" s="21"/>
      <c r="AD294" s="27"/>
      <c r="AE294" s="21"/>
      <c r="AF294" s="39"/>
      <c r="AG294" s="21"/>
      <c r="AH294" s="27"/>
      <c r="AI294" s="21"/>
      <c r="AJ294" s="39"/>
      <c r="AK294" s="21"/>
      <c r="AL294" s="27"/>
      <c r="AM294" s="21"/>
      <c r="AN294" s="21"/>
      <c r="AO294" s="21"/>
      <c r="AP294" s="27"/>
      <c r="AQ294" s="21"/>
      <c r="AR294" s="27"/>
      <c r="AS294" s="27"/>
      <c r="AT294" s="27"/>
      <c r="AU294" s="27"/>
      <c r="AV294" s="27"/>
    </row>
    <row r="295" spans="1:48" ht="8.85" customHeight="1" x14ac:dyDescent="0.3">
      <c r="B295" s="21"/>
      <c r="C295" s="18"/>
      <c r="D295" s="21"/>
      <c r="E295" s="27"/>
      <c r="F295" s="21"/>
      <c r="G295" s="39"/>
      <c r="H295" s="21"/>
      <c r="I295" s="21"/>
      <c r="J295" s="21"/>
      <c r="K295" s="27"/>
      <c r="L295" s="21"/>
      <c r="M295" s="39"/>
      <c r="N295" s="21"/>
      <c r="O295" s="21"/>
      <c r="P295" s="21"/>
      <c r="Q295" s="27"/>
      <c r="R295" s="21"/>
      <c r="S295" s="39"/>
      <c r="T295" s="21"/>
      <c r="U295" s="21"/>
      <c r="V295" s="21"/>
      <c r="W295" s="27"/>
      <c r="X295" s="21"/>
      <c r="Y295" s="21"/>
      <c r="Z295" s="27"/>
      <c r="AA295" s="21"/>
      <c r="AB295" s="39"/>
      <c r="AC295" s="21"/>
      <c r="AD295" s="27"/>
      <c r="AE295" s="21"/>
      <c r="AF295" s="39"/>
      <c r="AG295" s="21"/>
      <c r="AH295" s="27"/>
      <c r="AI295" s="21"/>
      <c r="AJ295" s="39"/>
      <c r="AK295" s="21"/>
      <c r="AL295" s="27"/>
      <c r="AM295" s="21"/>
      <c r="AN295" s="21"/>
      <c r="AO295" s="21"/>
      <c r="AP295" s="27"/>
      <c r="AQ295" s="21"/>
      <c r="AR295" s="27"/>
      <c r="AS295" s="27"/>
      <c r="AT295" s="27"/>
      <c r="AU295" s="27"/>
      <c r="AV295" s="27"/>
    </row>
    <row r="296" spans="1:48" ht="8.85" customHeight="1" x14ac:dyDescent="0.3">
      <c r="B296" s="21"/>
      <c r="C296" s="18"/>
      <c r="D296" s="21"/>
      <c r="E296" s="27"/>
      <c r="F296" s="21"/>
      <c r="G296" s="39"/>
      <c r="H296" s="21"/>
      <c r="I296" s="21"/>
      <c r="J296" s="21"/>
      <c r="K296" s="27"/>
      <c r="L296" s="21"/>
      <c r="M296" s="39"/>
      <c r="N296" s="21"/>
      <c r="O296" s="21"/>
      <c r="P296" s="21"/>
      <c r="Q296" s="27"/>
      <c r="R296" s="21"/>
      <c r="S296" s="39"/>
      <c r="T296" s="21"/>
      <c r="U296" s="21"/>
      <c r="V296" s="21"/>
      <c r="W296" s="27"/>
      <c r="X296" s="21"/>
      <c r="Y296" s="21"/>
      <c r="Z296" s="27"/>
      <c r="AA296" s="21"/>
      <c r="AB296" s="39"/>
      <c r="AC296" s="21"/>
      <c r="AD296" s="27"/>
      <c r="AE296" s="21"/>
      <c r="AF296" s="39"/>
      <c r="AG296" s="21"/>
      <c r="AH296" s="27"/>
      <c r="AI296" s="21"/>
      <c r="AJ296" s="39"/>
      <c r="AK296" s="21"/>
      <c r="AL296" s="27"/>
      <c r="AM296" s="21"/>
      <c r="AN296" s="21"/>
      <c r="AO296" s="21"/>
      <c r="AP296" s="27"/>
      <c r="AQ296" s="21"/>
      <c r="AR296" s="27"/>
      <c r="AS296" s="27"/>
      <c r="AT296" s="27"/>
      <c r="AU296" s="27"/>
      <c r="AV296" s="27"/>
    </row>
    <row r="297" spans="1:48" ht="8.85" customHeight="1" x14ac:dyDescent="0.3">
      <c r="B297" s="21"/>
      <c r="C297" s="18"/>
      <c r="D297" s="21"/>
      <c r="E297" s="27"/>
      <c r="F297" s="21"/>
      <c r="G297" s="39"/>
      <c r="H297" s="21"/>
      <c r="I297" s="21"/>
      <c r="J297" s="21"/>
      <c r="K297" s="27"/>
      <c r="L297" s="21"/>
      <c r="M297" s="39"/>
      <c r="N297" s="21"/>
      <c r="O297" s="21"/>
      <c r="P297" s="21"/>
      <c r="Q297" s="27"/>
      <c r="R297" s="21"/>
      <c r="S297" s="39"/>
      <c r="T297" s="21"/>
      <c r="U297" s="21"/>
      <c r="V297" s="21"/>
      <c r="W297" s="27"/>
      <c r="X297" s="21"/>
      <c r="Y297" s="21"/>
      <c r="Z297" s="27"/>
      <c r="AA297" s="21"/>
      <c r="AB297" s="39"/>
      <c r="AC297" s="21"/>
      <c r="AD297" s="27"/>
      <c r="AE297" s="21"/>
      <c r="AF297" s="39"/>
      <c r="AG297" s="21"/>
      <c r="AH297" s="27"/>
      <c r="AI297" s="21"/>
      <c r="AJ297" s="39"/>
      <c r="AK297" s="21"/>
      <c r="AL297" s="27"/>
      <c r="AM297" s="21"/>
      <c r="AN297" s="21"/>
      <c r="AO297" s="21"/>
      <c r="AP297" s="27"/>
      <c r="AQ297" s="21"/>
      <c r="AR297" s="27"/>
      <c r="AS297" s="27"/>
      <c r="AT297" s="27"/>
      <c r="AU297" s="27"/>
      <c r="AV297" s="27"/>
    </row>
    <row r="298" spans="1:48" ht="8.85" customHeight="1" x14ac:dyDescent="0.3">
      <c r="B298" s="21"/>
      <c r="C298" s="18"/>
      <c r="D298" s="21"/>
      <c r="E298" s="27"/>
      <c r="F298" s="21"/>
      <c r="G298" s="39"/>
      <c r="H298" s="21"/>
      <c r="I298" s="21"/>
      <c r="J298" s="21"/>
      <c r="K298" s="27"/>
      <c r="L298" s="21"/>
      <c r="M298" s="39"/>
      <c r="N298" s="21"/>
      <c r="O298" s="21"/>
      <c r="P298" s="21"/>
      <c r="Q298" s="27"/>
      <c r="R298" s="21"/>
      <c r="S298" s="39"/>
      <c r="T298" s="21"/>
      <c r="U298" s="21"/>
      <c r="V298" s="21"/>
      <c r="W298" s="27"/>
      <c r="X298" s="21"/>
      <c r="Y298" s="21"/>
      <c r="Z298" s="27"/>
      <c r="AA298" s="21"/>
      <c r="AB298" s="39"/>
      <c r="AC298" s="21"/>
      <c r="AD298" s="27"/>
      <c r="AE298" s="21"/>
      <c r="AF298" s="39"/>
      <c r="AG298" s="21"/>
      <c r="AH298" s="27"/>
      <c r="AI298" s="21"/>
      <c r="AJ298" s="39"/>
      <c r="AK298" s="21"/>
      <c r="AL298" s="27"/>
      <c r="AM298" s="21"/>
      <c r="AN298" s="21"/>
      <c r="AO298" s="21"/>
      <c r="AP298" s="27"/>
      <c r="AQ298" s="21"/>
      <c r="AR298" s="27"/>
      <c r="AS298" s="27"/>
      <c r="AT298" s="27"/>
      <c r="AU298" s="27"/>
      <c r="AV298" s="27"/>
    </row>
    <row r="299" spans="1:48" ht="8.85" customHeight="1" x14ac:dyDescent="0.3">
      <c r="B299" s="21"/>
      <c r="C299" s="18"/>
      <c r="D299" s="21"/>
      <c r="E299" s="27"/>
      <c r="F299" s="21"/>
      <c r="G299" s="39"/>
      <c r="H299" s="21"/>
      <c r="I299" s="21"/>
      <c r="J299" s="21"/>
      <c r="K299" s="27"/>
      <c r="L299" s="21"/>
      <c r="M299" s="39"/>
      <c r="N299" s="21"/>
      <c r="O299" s="21"/>
      <c r="P299" s="21"/>
      <c r="Q299" s="27"/>
      <c r="R299" s="21"/>
      <c r="S299" s="39"/>
      <c r="T299" s="21"/>
      <c r="U299" s="21"/>
      <c r="V299" s="21"/>
      <c r="W299" s="27"/>
      <c r="X299" s="21"/>
      <c r="Y299" s="21"/>
      <c r="Z299" s="27"/>
      <c r="AA299" s="21"/>
      <c r="AB299" s="39"/>
      <c r="AC299" s="21"/>
      <c r="AD299" s="27"/>
      <c r="AE299" s="21"/>
      <c r="AF299" s="39"/>
      <c r="AG299" s="21"/>
      <c r="AH299" s="27"/>
      <c r="AI299" s="21"/>
      <c r="AJ299" s="39"/>
      <c r="AK299" s="21"/>
      <c r="AL299" s="27"/>
      <c r="AM299" s="21"/>
      <c r="AN299" s="21"/>
      <c r="AO299" s="21"/>
      <c r="AP299" s="27"/>
      <c r="AQ299" s="21"/>
      <c r="AR299" s="27"/>
      <c r="AS299" s="27"/>
      <c r="AT299" s="27"/>
      <c r="AU299" s="27"/>
      <c r="AV299" s="27"/>
    </row>
    <row r="300" spans="1:48" ht="8.85" customHeight="1" x14ac:dyDescent="0.3">
      <c r="B300" s="21"/>
      <c r="C300" s="18"/>
      <c r="D300" s="21"/>
      <c r="E300" s="27"/>
      <c r="F300" s="21"/>
      <c r="G300" s="39"/>
      <c r="H300" s="21"/>
      <c r="I300" s="21"/>
      <c r="J300" s="21"/>
      <c r="K300" s="27"/>
      <c r="L300" s="21"/>
      <c r="M300" s="39"/>
      <c r="N300" s="21"/>
      <c r="O300" s="21"/>
      <c r="P300" s="21"/>
      <c r="Q300" s="27"/>
      <c r="R300" s="21"/>
      <c r="S300" s="39"/>
      <c r="T300" s="21"/>
      <c r="U300" s="21"/>
      <c r="V300" s="21"/>
      <c r="W300" s="27"/>
      <c r="X300" s="21"/>
      <c r="Y300" s="21"/>
      <c r="Z300" s="27"/>
      <c r="AA300" s="21"/>
      <c r="AB300" s="39"/>
      <c r="AC300" s="21"/>
      <c r="AD300" s="27"/>
      <c r="AE300" s="21"/>
      <c r="AF300" s="39"/>
      <c r="AG300" s="21"/>
      <c r="AH300" s="27"/>
      <c r="AI300" s="21"/>
      <c r="AJ300" s="39"/>
      <c r="AK300" s="21"/>
      <c r="AL300" s="27"/>
      <c r="AM300" s="21"/>
      <c r="AN300" s="21"/>
      <c r="AO300" s="21"/>
      <c r="AP300" s="27"/>
      <c r="AQ300" s="21"/>
      <c r="AR300" s="27"/>
      <c r="AS300" s="27"/>
      <c r="AT300" s="27"/>
      <c r="AU300" s="27"/>
      <c r="AV300" s="27"/>
    </row>
    <row r="301" spans="1:48" ht="8.85" hidden="1" customHeight="1" x14ac:dyDescent="0.3">
      <c r="B301" s="21"/>
      <c r="C301" s="18"/>
      <c r="D301" s="21"/>
      <c r="E301" s="27"/>
      <c r="F301" s="21"/>
      <c r="G301" s="39"/>
      <c r="H301" s="21"/>
      <c r="I301" s="21"/>
      <c r="J301" s="21"/>
      <c r="K301" s="27"/>
      <c r="L301" s="21"/>
      <c r="M301" s="39"/>
      <c r="N301" s="21"/>
      <c r="O301" s="21"/>
      <c r="P301" s="21"/>
      <c r="Q301" s="27"/>
      <c r="R301" s="21"/>
      <c r="S301" s="39"/>
      <c r="T301" s="21"/>
      <c r="U301" s="21"/>
      <c r="V301" s="21"/>
      <c r="W301" s="27"/>
      <c r="X301" s="21"/>
      <c r="Y301" s="21"/>
      <c r="Z301" s="27"/>
      <c r="AA301" s="21"/>
      <c r="AB301" s="39"/>
      <c r="AC301" s="21"/>
      <c r="AD301" s="27"/>
      <c r="AE301" s="21"/>
      <c r="AF301" s="39"/>
      <c r="AG301" s="21"/>
      <c r="AH301" s="27"/>
      <c r="AI301" s="21"/>
      <c r="AJ301" s="39"/>
      <c r="AK301" s="21"/>
      <c r="AL301" s="27"/>
      <c r="AM301" s="21"/>
      <c r="AN301" s="21"/>
      <c r="AO301" s="21"/>
      <c r="AP301" s="27"/>
      <c r="AQ301" s="21"/>
      <c r="AR301" s="27"/>
      <c r="AS301" s="27"/>
      <c r="AT301" s="27"/>
      <c r="AU301" s="27"/>
      <c r="AV301" s="27"/>
    </row>
    <row r="302" spans="1:48" ht="8.85" hidden="1" customHeight="1" x14ac:dyDescent="0.3">
      <c r="B302" s="21"/>
      <c r="C302" s="18"/>
      <c r="D302" s="21"/>
      <c r="E302" s="27"/>
      <c r="F302" s="21"/>
      <c r="G302" s="39"/>
      <c r="H302" s="21"/>
      <c r="I302" s="21"/>
      <c r="J302" s="21"/>
      <c r="K302" s="27"/>
      <c r="L302" s="21"/>
      <c r="M302" s="39"/>
      <c r="N302" s="21"/>
      <c r="O302" s="21"/>
      <c r="P302" s="21"/>
      <c r="Q302" s="27"/>
      <c r="R302" s="21"/>
      <c r="S302" s="39"/>
      <c r="T302" s="21"/>
      <c r="U302" s="21"/>
      <c r="V302" s="21"/>
      <c r="W302" s="27"/>
      <c r="X302" s="21"/>
      <c r="Y302" s="21"/>
      <c r="Z302" s="27"/>
      <c r="AA302" s="21"/>
      <c r="AB302" s="39"/>
      <c r="AC302" s="21"/>
      <c r="AD302" s="27"/>
      <c r="AE302" s="21"/>
      <c r="AF302" s="39"/>
      <c r="AG302" s="21"/>
      <c r="AH302" s="27"/>
      <c r="AI302" s="21"/>
      <c r="AJ302" s="39"/>
      <c r="AK302" s="21"/>
      <c r="AL302" s="27"/>
      <c r="AM302" s="21"/>
      <c r="AN302" s="21"/>
      <c r="AO302" s="21"/>
      <c r="AP302" s="27"/>
      <c r="AQ302" s="21"/>
      <c r="AR302" s="27"/>
      <c r="AS302" s="27"/>
      <c r="AT302" s="27"/>
      <c r="AU302" s="27"/>
      <c r="AV302" s="27"/>
    </row>
    <row r="303" spans="1:48" ht="8.85" customHeight="1" x14ac:dyDescent="0.3">
      <c r="B303" s="21"/>
      <c r="C303" s="18"/>
      <c r="D303" s="21"/>
      <c r="E303" s="27"/>
      <c r="F303" s="21"/>
      <c r="G303" s="39"/>
      <c r="H303" s="21"/>
      <c r="I303" s="21"/>
      <c r="J303" s="21"/>
      <c r="K303" s="27"/>
      <c r="L303" s="21"/>
      <c r="M303" s="39"/>
      <c r="N303" s="21"/>
      <c r="O303" s="21"/>
      <c r="P303" s="21"/>
      <c r="Q303" s="27"/>
      <c r="R303" s="21"/>
      <c r="S303" s="39"/>
      <c r="T303" s="21"/>
      <c r="U303" s="21"/>
      <c r="V303" s="21"/>
      <c r="W303" s="27"/>
      <c r="X303" s="21"/>
      <c r="Y303" s="21"/>
      <c r="Z303" s="27"/>
      <c r="AA303" s="21"/>
      <c r="AB303" s="39"/>
      <c r="AC303" s="21"/>
      <c r="AD303" s="27"/>
      <c r="AE303" s="21"/>
      <c r="AF303" s="39"/>
      <c r="AG303" s="21"/>
      <c r="AH303" s="27"/>
      <c r="AI303" s="21"/>
      <c r="AJ303" s="39"/>
      <c r="AK303" s="21"/>
      <c r="AL303" s="27"/>
      <c r="AM303" s="21"/>
      <c r="AN303" s="21"/>
      <c r="AO303" s="21"/>
      <c r="AP303" s="27"/>
      <c r="AQ303" s="21"/>
      <c r="AR303" s="27"/>
      <c r="AS303" s="27"/>
      <c r="AT303" s="27"/>
      <c r="AU303" s="27"/>
      <c r="AV303" s="27"/>
    </row>
    <row r="304" spans="1:48" s="8" customFormat="1" ht="10.5" customHeight="1" x14ac:dyDescent="0.3">
      <c r="A304" s="112" t="s">
        <v>587</v>
      </c>
      <c r="C304" s="116"/>
      <c r="E304" s="12"/>
      <c r="G304" s="158"/>
      <c r="K304" s="12"/>
      <c r="M304" s="158"/>
      <c r="Q304" s="12"/>
      <c r="S304" s="158"/>
      <c r="W304" s="12"/>
      <c r="Z304" s="12"/>
      <c r="AB304" s="158"/>
      <c r="AD304" s="12"/>
      <c r="AF304" s="158"/>
      <c r="AH304" s="12"/>
      <c r="AJ304" s="158"/>
      <c r="AL304" s="12"/>
      <c r="AO304" s="113" t="s">
        <v>588</v>
      </c>
      <c r="AP304" s="12"/>
      <c r="AR304" s="12"/>
      <c r="AS304" s="12"/>
      <c r="AT304" s="12"/>
      <c r="AU304" s="12"/>
      <c r="AV304" s="12"/>
    </row>
    <row r="305" spans="40:40" ht="9.75" customHeight="1" x14ac:dyDescent="0.3">
      <c r="AN305" s="21"/>
    </row>
    <row r="306" spans="40:40" ht="9.75" customHeight="1" x14ac:dyDescent="0.3">
      <c r="AN306" s="21"/>
    </row>
    <row r="307" spans="40:40" ht="9.75" customHeight="1" x14ac:dyDescent="0.3">
      <c r="AN307" s="21"/>
    </row>
    <row r="308" spans="40:40" ht="9.75" customHeight="1" x14ac:dyDescent="0.3">
      <c r="AN308" s="21"/>
    </row>
    <row r="309" spans="40:40" ht="9.75" customHeight="1" x14ac:dyDescent="0.3">
      <c r="AN309" s="21"/>
    </row>
    <row r="310" spans="40:40" ht="9.75" customHeight="1" x14ac:dyDescent="0.3">
      <c r="AN310" s="21"/>
    </row>
    <row r="311" spans="40:40" ht="9.75" customHeight="1" x14ac:dyDescent="0.3">
      <c r="AN311" s="21"/>
    </row>
    <row r="312" spans="40:40" ht="9.75" customHeight="1" x14ac:dyDescent="0.3">
      <c r="AN312" s="21"/>
    </row>
    <row r="313" spans="40:40" ht="9.75" customHeight="1" x14ac:dyDescent="0.3">
      <c r="AN313" s="21"/>
    </row>
    <row r="314" spans="40:40" ht="9.75" customHeight="1" x14ac:dyDescent="0.3">
      <c r="AN314" s="21"/>
    </row>
    <row r="315" spans="40:40" ht="9.75" customHeight="1" x14ac:dyDescent="0.3">
      <c r="AN315" s="21"/>
    </row>
    <row r="316" spans="40:40" ht="9.75" customHeight="1" x14ac:dyDescent="0.3">
      <c r="AN316" s="21"/>
    </row>
    <row r="317" spans="40:40" ht="9.75" customHeight="1" x14ac:dyDescent="0.3">
      <c r="AN317" s="21"/>
    </row>
    <row r="318" spans="40:40" ht="9.75" customHeight="1" x14ac:dyDescent="0.3">
      <c r="AN318" s="21"/>
    </row>
    <row r="319" spans="40:40" ht="9.75" customHeight="1" x14ac:dyDescent="0.3">
      <c r="AN319" s="21"/>
    </row>
    <row r="320" spans="40:40" ht="9.75" customHeight="1" x14ac:dyDescent="0.3">
      <c r="AN320" s="21"/>
    </row>
    <row r="321" spans="40:40" ht="9.75" customHeight="1" x14ac:dyDescent="0.3">
      <c r="AN321" s="21"/>
    </row>
    <row r="322" spans="40:40" ht="9.75" customHeight="1" x14ac:dyDescent="0.3">
      <c r="AN322" s="21"/>
    </row>
    <row r="323" spans="40:40" ht="9.75" customHeight="1" x14ac:dyDescent="0.3">
      <c r="AN323" s="21"/>
    </row>
    <row r="324" spans="40:40" ht="9.75" customHeight="1" x14ac:dyDescent="0.3">
      <c r="AN324" s="21"/>
    </row>
    <row r="325" spans="40:40" ht="9.75" customHeight="1" x14ac:dyDescent="0.3">
      <c r="AN325" s="21"/>
    </row>
    <row r="326" spans="40:40" ht="9.75" customHeight="1" x14ac:dyDescent="0.3">
      <c r="AN326" s="21"/>
    </row>
    <row r="327" spans="40:40" ht="9.75" customHeight="1" x14ac:dyDescent="0.3">
      <c r="AN327" s="21"/>
    </row>
    <row r="328" spans="40:40" ht="9.75" customHeight="1" x14ac:dyDescent="0.3">
      <c r="AN328" s="21"/>
    </row>
    <row r="329" spans="40:40" ht="9.75" customHeight="1" x14ac:dyDescent="0.3">
      <c r="AN329" s="21"/>
    </row>
    <row r="330" spans="40:40" ht="9.75" customHeight="1" x14ac:dyDescent="0.3">
      <c r="AN330" s="21"/>
    </row>
    <row r="331" spans="40:40" ht="9.75" customHeight="1" x14ac:dyDescent="0.3">
      <c r="AN331" s="21"/>
    </row>
    <row r="332" spans="40:40" ht="9.75" customHeight="1" x14ac:dyDescent="0.3">
      <c r="AN332" s="21"/>
    </row>
    <row r="333" spans="40:40" ht="9.75" customHeight="1" x14ac:dyDescent="0.3">
      <c r="AN333" s="21"/>
    </row>
    <row r="334" spans="40:40" ht="9.75" customHeight="1" x14ac:dyDescent="0.3">
      <c r="AN334" s="21"/>
    </row>
    <row r="335" spans="40:40" ht="9.75" customHeight="1" x14ac:dyDescent="0.3">
      <c r="AN335" s="21"/>
    </row>
    <row r="336" spans="40:40" ht="9.75" customHeight="1" x14ac:dyDescent="0.3">
      <c r="AN336" s="21"/>
    </row>
    <row r="337" spans="40:40" ht="9.75" customHeight="1" x14ac:dyDescent="0.3">
      <c r="AN337" s="21"/>
    </row>
    <row r="338" spans="40:40" ht="9.75" customHeight="1" x14ac:dyDescent="0.3">
      <c r="AN338" s="21"/>
    </row>
    <row r="339" spans="40:40" ht="9.75" customHeight="1" x14ac:dyDescent="0.3">
      <c r="AN339" s="21"/>
    </row>
    <row r="340" spans="40:40" ht="9.75" customHeight="1" x14ac:dyDescent="0.3">
      <c r="AN340" s="21"/>
    </row>
    <row r="341" spans="40:40" ht="9.75" customHeight="1" x14ac:dyDescent="0.3">
      <c r="AN341" s="21"/>
    </row>
    <row r="342" spans="40:40" ht="9.75" customHeight="1" x14ac:dyDescent="0.3">
      <c r="AN342" s="21"/>
    </row>
    <row r="343" spans="40:40" ht="9.75" customHeight="1" x14ac:dyDescent="0.3">
      <c r="AN343" s="21"/>
    </row>
    <row r="344" spans="40:40" ht="9.75" customHeight="1" x14ac:dyDescent="0.3">
      <c r="AN344" s="21"/>
    </row>
    <row r="345" spans="40:40" ht="9.75" customHeight="1" x14ac:dyDescent="0.3">
      <c r="AN345" s="21"/>
    </row>
    <row r="346" spans="40:40" ht="9.75" customHeight="1" x14ac:dyDescent="0.3">
      <c r="AN346" s="21"/>
    </row>
    <row r="347" spans="40:40" ht="9.75" customHeight="1" x14ac:dyDescent="0.3">
      <c r="AN347" s="21"/>
    </row>
    <row r="348" spans="40:40" ht="9.75" customHeight="1" x14ac:dyDescent="0.3">
      <c r="AN348" s="21"/>
    </row>
    <row r="349" spans="40:40" ht="9.75" customHeight="1" x14ac:dyDescent="0.3">
      <c r="AN349" s="21"/>
    </row>
    <row r="350" spans="40:40" ht="9.75" customHeight="1" x14ac:dyDescent="0.3">
      <c r="AN350" s="21"/>
    </row>
    <row r="351" spans="40:40" ht="9.75" customHeight="1" x14ac:dyDescent="0.3">
      <c r="AN351" s="21"/>
    </row>
    <row r="352" spans="40:40" ht="9.75" customHeight="1" x14ac:dyDescent="0.3">
      <c r="AN352" s="21"/>
    </row>
    <row r="353" spans="40:40" ht="9.75" customHeight="1" x14ac:dyDescent="0.3">
      <c r="AN353" s="21"/>
    </row>
    <row r="354" spans="40:40" ht="9.75" customHeight="1" x14ac:dyDescent="0.3">
      <c r="AN354" s="21"/>
    </row>
    <row r="355" spans="40:40" ht="9.75" customHeight="1" x14ac:dyDescent="0.3">
      <c r="AN355" s="21"/>
    </row>
    <row r="356" spans="40:40" ht="9.75" customHeight="1" x14ac:dyDescent="0.3">
      <c r="AN356" s="21"/>
    </row>
    <row r="357" spans="40:40" ht="9.75" customHeight="1" x14ac:dyDescent="0.3">
      <c r="AN357" s="21"/>
    </row>
    <row r="358" spans="40:40" ht="9.75" customHeight="1" x14ac:dyDescent="0.3">
      <c r="AN358" s="21"/>
    </row>
    <row r="359" spans="40:40" ht="9.75" customHeight="1" x14ac:dyDescent="0.3">
      <c r="AN359" s="21"/>
    </row>
    <row r="360" spans="40:40" ht="9.75" customHeight="1" x14ac:dyDescent="0.3">
      <c r="AN360" s="21"/>
    </row>
    <row r="361" spans="40:40" ht="9.75" customHeight="1" x14ac:dyDescent="0.3">
      <c r="AN361" s="21"/>
    </row>
    <row r="362" spans="40:40" ht="9.75" customHeight="1" x14ac:dyDescent="0.3">
      <c r="AN362" s="21"/>
    </row>
    <row r="363" spans="40:40" ht="9.75" customHeight="1" x14ac:dyDescent="0.3">
      <c r="AN363" s="21"/>
    </row>
    <row r="364" spans="40:40" ht="9.75" customHeight="1" x14ac:dyDescent="0.3">
      <c r="AN364" s="21"/>
    </row>
    <row r="365" spans="40:40" ht="9.75" customHeight="1" x14ac:dyDescent="0.3">
      <c r="AN365" s="21"/>
    </row>
    <row r="366" spans="40:40" ht="9.75" customHeight="1" x14ac:dyDescent="0.3">
      <c r="AN366" s="21"/>
    </row>
    <row r="367" spans="40:40" ht="9.75" customHeight="1" x14ac:dyDescent="0.3">
      <c r="AN367" s="21"/>
    </row>
    <row r="368" spans="40:40" ht="9.75" customHeight="1" x14ac:dyDescent="0.3">
      <c r="AN368" s="21"/>
    </row>
    <row r="369" spans="40:40" ht="9.75" customHeight="1" x14ac:dyDescent="0.3">
      <c r="AN369" s="21"/>
    </row>
    <row r="370" spans="40:40" ht="9.75" customHeight="1" x14ac:dyDescent="0.3">
      <c r="AN370" s="21"/>
    </row>
    <row r="371" spans="40:40" ht="9.75" customHeight="1" x14ac:dyDescent="0.3">
      <c r="AN371" s="21"/>
    </row>
    <row r="372" spans="40:40" ht="9.75" customHeight="1" x14ac:dyDescent="0.3">
      <c r="AN372" s="21"/>
    </row>
    <row r="373" spans="40:40" ht="9.75" customHeight="1" x14ac:dyDescent="0.3">
      <c r="AN373" s="21"/>
    </row>
    <row r="374" spans="40:40" ht="9.75" customHeight="1" x14ac:dyDescent="0.3">
      <c r="AN374" s="21"/>
    </row>
    <row r="375" spans="40:40" ht="9.75" customHeight="1" x14ac:dyDescent="0.3">
      <c r="AN375" s="21"/>
    </row>
    <row r="376" spans="40:40" ht="9.75" customHeight="1" x14ac:dyDescent="0.3">
      <c r="AN376" s="21"/>
    </row>
    <row r="377" spans="40:40" ht="9.75" customHeight="1" x14ac:dyDescent="0.3">
      <c r="AN377" s="21"/>
    </row>
    <row r="378" spans="40:40" ht="9.75" customHeight="1" x14ac:dyDescent="0.3">
      <c r="AN378" s="21"/>
    </row>
    <row r="379" spans="40:40" ht="9.75" customHeight="1" x14ac:dyDescent="0.3">
      <c r="AN379" s="21"/>
    </row>
    <row r="380" spans="40:40" ht="9.75" customHeight="1" x14ac:dyDescent="0.3">
      <c r="AN380" s="21"/>
    </row>
    <row r="381" spans="40:40" ht="9.75" customHeight="1" x14ac:dyDescent="0.3">
      <c r="AN381" s="21"/>
    </row>
    <row r="382" spans="40:40" ht="9.75" customHeight="1" x14ac:dyDescent="0.3">
      <c r="AN382" s="21"/>
    </row>
    <row r="383" spans="40:40" ht="9.75" customHeight="1" x14ac:dyDescent="0.3">
      <c r="AN383" s="21"/>
    </row>
    <row r="384" spans="40:40" ht="9.75" customHeight="1" x14ac:dyDescent="0.3">
      <c r="AN384" s="21"/>
    </row>
    <row r="385" spans="40:40" ht="9.75" customHeight="1" x14ac:dyDescent="0.3">
      <c r="AN385" s="21"/>
    </row>
    <row r="386" spans="40:40" ht="9.75" customHeight="1" x14ac:dyDescent="0.3">
      <c r="AN386" s="21"/>
    </row>
    <row r="387" spans="40:40" ht="9.75" customHeight="1" x14ac:dyDescent="0.3">
      <c r="AN387" s="21"/>
    </row>
    <row r="388" spans="40:40" ht="9.75" customHeight="1" x14ac:dyDescent="0.3">
      <c r="AN388" s="21"/>
    </row>
    <row r="389" spans="40:40" ht="9.75" customHeight="1" x14ac:dyDescent="0.3">
      <c r="AN389" s="21"/>
    </row>
    <row r="390" spans="40:40" ht="9.75" customHeight="1" x14ac:dyDescent="0.3">
      <c r="AN390" s="21"/>
    </row>
    <row r="391" spans="40:40" ht="9.75" customHeight="1" x14ac:dyDescent="0.3">
      <c r="AN391" s="21"/>
    </row>
    <row r="392" spans="40:40" ht="9.75" customHeight="1" x14ac:dyDescent="0.3">
      <c r="AN392" s="21"/>
    </row>
    <row r="393" spans="40:40" ht="9.75" customHeight="1" x14ac:dyDescent="0.3">
      <c r="AN393" s="21"/>
    </row>
    <row r="394" spans="40:40" ht="9.75" customHeight="1" x14ac:dyDescent="0.3">
      <c r="AN394" s="21"/>
    </row>
    <row r="395" spans="40:40" ht="9.75" customHeight="1" x14ac:dyDescent="0.3">
      <c r="AN395" s="21"/>
    </row>
    <row r="396" spans="40:40" ht="9.75" customHeight="1" x14ac:dyDescent="0.3">
      <c r="AN396" s="21"/>
    </row>
    <row r="397" spans="40:40" ht="9.75" customHeight="1" x14ac:dyDescent="0.3">
      <c r="AN397" s="21"/>
    </row>
    <row r="398" spans="40:40" ht="9.75" customHeight="1" x14ac:dyDescent="0.3">
      <c r="AN398" s="21"/>
    </row>
    <row r="399" spans="40:40" ht="9.75" customHeight="1" x14ac:dyDescent="0.3">
      <c r="AN399" s="21"/>
    </row>
    <row r="400" spans="40:40" ht="9.75" customHeight="1" x14ac:dyDescent="0.3">
      <c r="AN400" s="21"/>
    </row>
    <row r="401" spans="40:40" ht="9.75" customHeight="1" x14ac:dyDescent="0.3">
      <c r="AN401" s="21"/>
    </row>
    <row r="402" spans="40:40" ht="9.75" customHeight="1" x14ac:dyDescent="0.3">
      <c r="AN402" s="21"/>
    </row>
    <row r="403" spans="40:40" ht="9.75" customHeight="1" x14ac:dyDescent="0.3">
      <c r="AN403" s="21"/>
    </row>
    <row r="404" spans="40:40" ht="9.75" customHeight="1" x14ac:dyDescent="0.3">
      <c r="AN404" s="21"/>
    </row>
    <row r="405" spans="40:40" ht="9.75" customHeight="1" x14ac:dyDescent="0.3">
      <c r="AN405" s="21"/>
    </row>
    <row r="406" spans="40:40" ht="9.75" customHeight="1" x14ac:dyDescent="0.3">
      <c r="AN406" s="21"/>
    </row>
    <row r="407" spans="40:40" ht="9.75" customHeight="1" x14ac:dyDescent="0.3">
      <c r="AN407" s="21"/>
    </row>
    <row r="408" spans="40:40" ht="9.75" customHeight="1" x14ac:dyDescent="0.3">
      <c r="AN408" s="21"/>
    </row>
    <row r="409" spans="40:40" ht="9.75" customHeight="1" x14ac:dyDescent="0.3">
      <c r="AN409" s="21"/>
    </row>
    <row r="410" spans="40:40" ht="9.75" customHeight="1" x14ac:dyDescent="0.3">
      <c r="AN410" s="21"/>
    </row>
    <row r="411" spans="40:40" ht="9.75" customHeight="1" x14ac:dyDescent="0.3">
      <c r="AN411" s="21"/>
    </row>
    <row r="412" spans="40:40" ht="9.75" customHeight="1" x14ac:dyDescent="0.3">
      <c r="AN412" s="21"/>
    </row>
    <row r="413" spans="40:40" ht="9.75" customHeight="1" x14ac:dyDescent="0.3">
      <c r="AN413" s="21"/>
    </row>
    <row r="414" spans="40:40" ht="9.75" customHeight="1" x14ac:dyDescent="0.3">
      <c r="AN414" s="21"/>
    </row>
    <row r="415" spans="40:40" ht="9.75" customHeight="1" x14ac:dyDescent="0.3">
      <c r="AN415" s="21"/>
    </row>
    <row r="416" spans="40:40" ht="9.75" customHeight="1" x14ac:dyDescent="0.3">
      <c r="AN416" s="21"/>
    </row>
    <row r="417" spans="40:40" ht="9.75" customHeight="1" x14ac:dyDescent="0.3">
      <c r="AN417" s="21"/>
    </row>
    <row r="418" spans="40:40" ht="9.75" customHeight="1" x14ac:dyDescent="0.3">
      <c r="AN418" s="21"/>
    </row>
    <row r="419" spans="40:40" ht="9.75" customHeight="1" x14ac:dyDescent="0.3">
      <c r="AN419" s="21"/>
    </row>
    <row r="420" spans="40:40" ht="9.75" customHeight="1" x14ac:dyDescent="0.3">
      <c r="AN420" s="21"/>
    </row>
    <row r="421" spans="40:40" ht="9.75" customHeight="1" x14ac:dyDescent="0.3">
      <c r="AN421" s="21"/>
    </row>
    <row r="422" spans="40:40" ht="9.75" customHeight="1" x14ac:dyDescent="0.3">
      <c r="AN422" s="21"/>
    </row>
    <row r="423" spans="40:40" ht="9.75" customHeight="1" x14ac:dyDescent="0.3">
      <c r="AN423" s="21"/>
    </row>
    <row r="424" spans="40:40" ht="9.75" customHeight="1" x14ac:dyDescent="0.3">
      <c r="AN424" s="21"/>
    </row>
    <row r="425" spans="40:40" ht="9.75" customHeight="1" x14ac:dyDescent="0.3">
      <c r="AN425" s="21"/>
    </row>
    <row r="426" spans="40:40" ht="9.75" customHeight="1" x14ac:dyDescent="0.3">
      <c r="AN426" s="21"/>
    </row>
    <row r="427" spans="40:40" ht="9.75" customHeight="1" x14ac:dyDescent="0.3">
      <c r="AN427" s="21"/>
    </row>
    <row r="428" spans="40:40" ht="9.75" customHeight="1" x14ac:dyDescent="0.3">
      <c r="AN428" s="21"/>
    </row>
    <row r="429" spans="40:40" ht="9.75" customHeight="1" x14ac:dyDescent="0.3">
      <c r="AN429" s="21"/>
    </row>
    <row r="430" spans="40:40" ht="9.75" customHeight="1" x14ac:dyDescent="0.3">
      <c r="AN430" s="21"/>
    </row>
    <row r="431" spans="40:40" ht="9.75" customHeight="1" x14ac:dyDescent="0.3">
      <c r="AN431" s="21"/>
    </row>
    <row r="432" spans="40:40" ht="9.75" customHeight="1" x14ac:dyDescent="0.3">
      <c r="AN432" s="21"/>
    </row>
    <row r="433" spans="40:40" ht="9.75" customHeight="1" x14ac:dyDescent="0.3">
      <c r="AN433" s="21"/>
    </row>
    <row r="434" spans="40:40" ht="9.75" customHeight="1" x14ac:dyDescent="0.3">
      <c r="AN434" s="21"/>
    </row>
    <row r="435" spans="40:40" ht="9.75" customHeight="1" x14ac:dyDescent="0.3">
      <c r="AN435" s="21"/>
    </row>
    <row r="436" spans="40:40" ht="9.75" customHeight="1" x14ac:dyDescent="0.3">
      <c r="AN436" s="21"/>
    </row>
    <row r="437" spans="40:40" ht="9.75" customHeight="1" x14ac:dyDescent="0.3">
      <c r="AN437" s="21"/>
    </row>
    <row r="438" spans="40:40" ht="9.75" customHeight="1" x14ac:dyDescent="0.3">
      <c r="AN438" s="21"/>
    </row>
    <row r="439" spans="40:40" ht="9.75" customHeight="1" x14ac:dyDescent="0.3">
      <c r="AN439" s="21"/>
    </row>
    <row r="440" spans="40:40" ht="9.75" customHeight="1" x14ac:dyDescent="0.3">
      <c r="AN440" s="21"/>
    </row>
    <row r="441" spans="40:40" ht="9.75" customHeight="1" x14ac:dyDescent="0.3">
      <c r="AN441" s="21"/>
    </row>
    <row r="442" spans="40:40" ht="9.75" customHeight="1" x14ac:dyDescent="0.3">
      <c r="AN442" s="21"/>
    </row>
    <row r="443" spans="40:40" ht="9.75" customHeight="1" x14ac:dyDescent="0.3">
      <c r="AN443" s="21"/>
    </row>
    <row r="444" spans="40:40" ht="9.75" customHeight="1" x14ac:dyDescent="0.3">
      <c r="AN444" s="21"/>
    </row>
    <row r="445" spans="40:40" ht="9.75" customHeight="1" x14ac:dyDescent="0.3">
      <c r="AN445" s="21"/>
    </row>
    <row r="446" spans="40:40" ht="9.75" customHeight="1" x14ac:dyDescent="0.3">
      <c r="AN446" s="21"/>
    </row>
    <row r="447" spans="40:40" ht="9.75" customHeight="1" x14ac:dyDescent="0.3">
      <c r="AN447" s="21"/>
    </row>
    <row r="448" spans="40:40" ht="9.75" customHeight="1" x14ac:dyDescent="0.3">
      <c r="AN448" s="21"/>
    </row>
    <row r="449" spans="40:40" ht="9.75" customHeight="1" x14ac:dyDescent="0.3">
      <c r="AN449" s="21"/>
    </row>
    <row r="450" spans="40:40" ht="9.75" customHeight="1" x14ac:dyDescent="0.3">
      <c r="AN450" s="21"/>
    </row>
    <row r="451" spans="40:40" ht="9.75" customHeight="1" x14ac:dyDescent="0.3">
      <c r="AN451" s="21"/>
    </row>
    <row r="452" spans="40:40" ht="9.75" customHeight="1" x14ac:dyDescent="0.3">
      <c r="AN452" s="21"/>
    </row>
    <row r="453" spans="40:40" ht="9.75" customHeight="1" x14ac:dyDescent="0.3">
      <c r="AN453" s="21"/>
    </row>
    <row r="454" spans="40:40" ht="9.75" customHeight="1" x14ac:dyDescent="0.3">
      <c r="AN454" s="21"/>
    </row>
    <row r="455" spans="40:40" ht="9.75" customHeight="1" x14ac:dyDescent="0.3">
      <c r="AN455" s="21"/>
    </row>
    <row r="456" spans="40:40" ht="9.75" customHeight="1" x14ac:dyDescent="0.3">
      <c r="AN456" s="21"/>
    </row>
    <row r="457" spans="40:40" ht="9.75" customHeight="1" x14ac:dyDescent="0.3">
      <c r="AN457" s="21"/>
    </row>
    <row r="458" spans="40:40" ht="9.75" customHeight="1" x14ac:dyDescent="0.3">
      <c r="AN458" s="21"/>
    </row>
    <row r="459" spans="40:40" ht="9.75" customHeight="1" x14ac:dyDescent="0.3">
      <c r="AN459" s="21"/>
    </row>
    <row r="460" spans="40:40" ht="9.75" customHeight="1" x14ac:dyDescent="0.3">
      <c r="AN460" s="21"/>
    </row>
    <row r="461" spans="40:40" ht="9.75" customHeight="1" x14ac:dyDescent="0.3">
      <c r="AN461" s="21"/>
    </row>
    <row r="462" spans="40:40" ht="9.75" customHeight="1" x14ac:dyDescent="0.3">
      <c r="AN462" s="21"/>
    </row>
    <row r="463" spans="40:40" ht="9.75" customHeight="1" x14ac:dyDescent="0.3">
      <c r="AN463" s="21"/>
    </row>
    <row r="464" spans="40:40" ht="9.75" customHeight="1" x14ac:dyDescent="0.3">
      <c r="AN464" s="21"/>
    </row>
    <row r="465" spans="40:40" ht="9.75" customHeight="1" x14ac:dyDescent="0.3">
      <c r="AN465" s="21"/>
    </row>
    <row r="466" spans="40:40" ht="9.75" customHeight="1" x14ac:dyDescent="0.3">
      <c r="AN466" s="21"/>
    </row>
    <row r="467" spans="40:40" ht="9.75" customHeight="1" x14ac:dyDescent="0.3">
      <c r="AN467" s="21"/>
    </row>
    <row r="468" spans="40:40" ht="9.75" customHeight="1" x14ac:dyDescent="0.3">
      <c r="AN468" s="21"/>
    </row>
    <row r="469" spans="40:40" ht="9.75" customHeight="1" x14ac:dyDescent="0.3">
      <c r="AN469" s="21"/>
    </row>
    <row r="470" spans="40:40" ht="9.75" customHeight="1" x14ac:dyDescent="0.3">
      <c r="AN470" s="21"/>
    </row>
    <row r="471" spans="40:40" ht="9.75" customHeight="1" x14ac:dyDescent="0.3">
      <c r="AN471" s="21"/>
    </row>
    <row r="472" spans="40:40" ht="9.75" customHeight="1" x14ac:dyDescent="0.3">
      <c r="AN472" s="21"/>
    </row>
    <row r="473" spans="40:40" ht="9.75" customHeight="1" x14ac:dyDescent="0.3">
      <c r="AN473" s="21"/>
    </row>
    <row r="474" spans="40:40" ht="9.75" customHeight="1" x14ac:dyDescent="0.3">
      <c r="AN474" s="21"/>
    </row>
    <row r="475" spans="40:40" ht="9.75" customHeight="1" x14ac:dyDescent="0.3">
      <c r="AN475" s="21"/>
    </row>
    <row r="476" spans="40:40" ht="9.75" customHeight="1" x14ac:dyDescent="0.3">
      <c r="AN476" s="21"/>
    </row>
    <row r="477" spans="40:40" ht="9.75" customHeight="1" x14ac:dyDescent="0.3">
      <c r="AN477" s="21"/>
    </row>
    <row r="478" spans="40:40" ht="9.75" customHeight="1" x14ac:dyDescent="0.3">
      <c r="AN478" s="21"/>
    </row>
    <row r="479" spans="40:40" ht="9.75" customHeight="1" x14ac:dyDescent="0.3">
      <c r="AN479" s="21"/>
    </row>
    <row r="480" spans="40:40" ht="9.75" customHeight="1" x14ac:dyDescent="0.3">
      <c r="AN480" s="21"/>
    </row>
    <row r="481" spans="40:40" ht="9.75" customHeight="1" x14ac:dyDescent="0.3">
      <c r="AN481" s="21"/>
    </row>
    <row r="482" spans="40:40" ht="9.75" customHeight="1" x14ac:dyDescent="0.3">
      <c r="AN482" s="21"/>
    </row>
    <row r="483" spans="40:40" ht="9.75" customHeight="1" x14ac:dyDescent="0.3">
      <c r="AN483" s="21"/>
    </row>
    <row r="484" spans="40:40" ht="9.75" customHeight="1" x14ac:dyDescent="0.3">
      <c r="AN484" s="21"/>
    </row>
    <row r="485" spans="40:40" ht="9.75" customHeight="1" x14ac:dyDescent="0.3">
      <c r="AN485" s="21"/>
    </row>
    <row r="486" spans="40:40" ht="9.75" customHeight="1" x14ac:dyDescent="0.3">
      <c r="AN486" s="21"/>
    </row>
    <row r="487" spans="40:40" ht="9.75" customHeight="1" x14ac:dyDescent="0.3">
      <c r="AN487" s="21"/>
    </row>
    <row r="488" spans="40:40" ht="9.75" customHeight="1" x14ac:dyDescent="0.3">
      <c r="AN488" s="21"/>
    </row>
    <row r="489" spans="40:40" ht="9.75" customHeight="1" x14ac:dyDescent="0.3">
      <c r="AN489" s="21"/>
    </row>
    <row r="490" spans="40:40" ht="9.75" customHeight="1" x14ac:dyDescent="0.3">
      <c r="AN490" s="21"/>
    </row>
    <row r="491" spans="40:40" ht="9.75" customHeight="1" x14ac:dyDescent="0.3">
      <c r="AN491" s="21"/>
    </row>
    <row r="492" spans="40:40" ht="9.75" customHeight="1" x14ac:dyDescent="0.3">
      <c r="AN492" s="21"/>
    </row>
    <row r="493" spans="40:40" ht="9.75" customHeight="1" x14ac:dyDescent="0.3">
      <c r="AN493" s="21"/>
    </row>
    <row r="494" spans="40:40" ht="9.75" customHeight="1" x14ac:dyDescent="0.3">
      <c r="AN494" s="21"/>
    </row>
    <row r="495" spans="40:40" ht="9.75" customHeight="1" x14ac:dyDescent="0.3">
      <c r="AN495" s="21"/>
    </row>
    <row r="496" spans="40:40" ht="9.75" customHeight="1" x14ac:dyDescent="0.3">
      <c r="AN496" s="21"/>
    </row>
    <row r="497" spans="40:40" ht="9.75" customHeight="1" x14ac:dyDescent="0.3">
      <c r="AN497" s="21"/>
    </row>
    <row r="498" spans="40:40" ht="9.75" customHeight="1" x14ac:dyDescent="0.3">
      <c r="AN498" s="21"/>
    </row>
    <row r="499" spans="40:40" ht="9.75" customHeight="1" x14ac:dyDescent="0.3">
      <c r="AN499" s="21"/>
    </row>
    <row r="500" spans="40:40" ht="9.75" customHeight="1" x14ac:dyDescent="0.3">
      <c r="AN500" s="21"/>
    </row>
    <row r="501" spans="40:40" ht="9.75" customHeight="1" x14ac:dyDescent="0.3">
      <c r="AN501" s="21"/>
    </row>
    <row r="502" spans="40:40" ht="9.75" customHeight="1" x14ac:dyDescent="0.3">
      <c r="AN502" s="21"/>
    </row>
    <row r="503" spans="40:40" ht="9.75" customHeight="1" x14ac:dyDescent="0.3">
      <c r="AN503" s="21"/>
    </row>
    <row r="504" spans="40:40" ht="9.75" customHeight="1" x14ac:dyDescent="0.3">
      <c r="AN504" s="21"/>
    </row>
    <row r="505" spans="40:40" ht="9.75" customHeight="1" x14ac:dyDescent="0.3">
      <c r="AN505" s="21"/>
    </row>
    <row r="506" spans="40:40" ht="9.75" customHeight="1" x14ac:dyDescent="0.3">
      <c r="AN506" s="21"/>
    </row>
    <row r="507" spans="40:40" ht="9.75" customHeight="1" x14ac:dyDescent="0.3">
      <c r="AN507" s="21"/>
    </row>
    <row r="508" spans="40:40" ht="9.75" customHeight="1" x14ac:dyDescent="0.3">
      <c r="AN508" s="21"/>
    </row>
    <row r="509" spans="40:40" ht="9.75" customHeight="1" x14ac:dyDescent="0.3">
      <c r="AN509" s="21"/>
    </row>
    <row r="510" spans="40:40" ht="9.75" customHeight="1" x14ac:dyDescent="0.3">
      <c r="AN510" s="21"/>
    </row>
    <row r="511" spans="40:40" ht="9.75" customHeight="1" x14ac:dyDescent="0.3">
      <c r="AN511" s="21"/>
    </row>
    <row r="512" spans="40:40" ht="9.75" customHeight="1" x14ac:dyDescent="0.3">
      <c r="AN512" s="21"/>
    </row>
    <row r="513" spans="40:40" ht="9.75" customHeight="1" x14ac:dyDescent="0.3">
      <c r="AN513" s="21"/>
    </row>
    <row r="514" spans="40:40" ht="9.75" customHeight="1" x14ac:dyDescent="0.3">
      <c r="AN514" s="21"/>
    </row>
    <row r="515" spans="40:40" ht="9.75" customHeight="1" x14ac:dyDescent="0.3">
      <c r="AN515" s="21"/>
    </row>
    <row r="516" spans="40:40" ht="9.75" customHeight="1" x14ac:dyDescent="0.3">
      <c r="AN516" s="21"/>
    </row>
    <row r="517" spans="40:40" ht="9.75" customHeight="1" x14ac:dyDescent="0.3">
      <c r="AN517" s="21"/>
    </row>
    <row r="518" spans="40:40" ht="9.75" customHeight="1" x14ac:dyDescent="0.3">
      <c r="AN518" s="21"/>
    </row>
    <row r="519" spans="40:40" ht="9.75" customHeight="1" x14ac:dyDescent="0.3">
      <c r="AN519" s="21"/>
    </row>
    <row r="520" spans="40:40" ht="9.75" customHeight="1" x14ac:dyDescent="0.3">
      <c r="AN520" s="21"/>
    </row>
    <row r="521" spans="40:40" ht="9.75" customHeight="1" x14ac:dyDescent="0.3">
      <c r="AN521" s="21"/>
    </row>
    <row r="522" spans="40:40" ht="9.75" customHeight="1" x14ac:dyDescent="0.3">
      <c r="AN522" s="21"/>
    </row>
    <row r="523" spans="40:40" ht="9.75" customHeight="1" x14ac:dyDescent="0.3">
      <c r="AN523" s="21"/>
    </row>
    <row r="524" spans="40:40" ht="9.75" customHeight="1" x14ac:dyDescent="0.3">
      <c r="AN524" s="21"/>
    </row>
    <row r="525" spans="40:40" ht="9.75" customHeight="1" x14ac:dyDescent="0.3">
      <c r="AN525" s="21"/>
    </row>
    <row r="526" spans="40:40" ht="9.75" customHeight="1" x14ac:dyDescent="0.3">
      <c r="AN526" s="21"/>
    </row>
    <row r="527" spans="40:40" ht="9.75" customHeight="1" x14ac:dyDescent="0.3">
      <c r="AN527" s="21"/>
    </row>
    <row r="528" spans="40:40" ht="9.75" customHeight="1" x14ac:dyDescent="0.3">
      <c r="AN528" s="21"/>
    </row>
    <row r="529" spans="40:40" ht="9.75" customHeight="1" x14ac:dyDescent="0.3">
      <c r="AN529" s="21"/>
    </row>
    <row r="530" spans="40:40" ht="9.75" customHeight="1" x14ac:dyDescent="0.3">
      <c r="AN530" s="21"/>
    </row>
    <row r="531" spans="40:40" ht="9.75" customHeight="1" x14ac:dyDescent="0.3">
      <c r="AN531" s="21"/>
    </row>
    <row r="532" spans="40:40" ht="9.75" customHeight="1" x14ac:dyDescent="0.3">
      <c r="AN532" s="21"/>
    </row>
    <row r="533" spans="40:40" ht="9.75" customHeight="1" x14ac:dyDescent="0.3">
      <c r="AN533" s="21"/>
    </row>
    <row r="534" spans="40:40" ht="9.75" customHeight="1" x14ac:dyDescent="0.3">
      <c r="AN534" s="21"/>
    </row>
    <row r="535" spans="40:40" ht="9.75" customHeight="1" x14ac:dyDescent="0.3">
      <c r="AN535" s="21"/>
    </row>
    <row r="536" spans="40:40" ht="9.75" customHeight="1" x14ac:dyDescent="0.3">
      <c r="AN536" s="21"/>
    </row>
    <row r="537" spans="40:40" ht="9.75" customHeight="1" x14ac:dyDescent="0.3">
      <c r="AN537" s="21"/>
    </row>
    <row r="538" spans="40:40" ht="9.75" customHeight="1" x14ac:dyDescent="0.3">
      <c r="AN538" s="21"/>
    </row>
    <row r="539" spans="40:40" ht="9.75" customHeight="1" x14ac:dyDescent="0.3">
      <c r="AN539" s="21"/>
    </row>
    <row r="540" spans="40:40" ht="9.75" customHeight="1" x14ac:dyDescent="0.3">
      <c r="AN540" s="21"/>
    </row>
    <row r="541" spans="40:40" ht="9.75" customHeight="1" x14ac:dyDescent="0.3">
      <c r="AN541" s="21"/>
    </row>
    <row r="542" spans="40:40" ht="9.75" customHeight="1" x14ac:dyDescent="0.3">
      <c r="AN542" s="21"/>
    </row>
    <row r="543" spans="40:40" ht="9.75" customHeight="1" x14ac:dyDescent="0.3">
      <c r="AN543" s="21"/>
    </row>
    <row r="544" spans="40:40" ht="9.75" customHeight="1" x14ac:dyDescent="0.3">
      <c r="AN544" s="21"/>
    </row>
    <row r="545" spans="40:40" ht="9.75" customHeight="1" x14ac:dyDescent="0.3">
      <c r="AN545" s="21"/>
    </row>
    <row r="546" spans="40:40" ht="9.75" customHeight="1" x14ac:dyDescent="0.3">
      <c r="AN546" s="21"/>
    </row>
    <row r="547" spans="40:40" ht="9.75" customHeight="1" x14ac:dyDescent="0.3">
      <c r="AN547" s="21"/>
    </row>
    <row r="548" spans="40:40" ht="9.75" customHeight="1" x14ac:dyDescent="0.3">
      <c r="AN548" s="21"/>
    </row>
    <row r="549" spans="40:40" ht="9.75" customHeight="1" x14ac:dyDescent="0.3">
      <c r="AN549" s="21"/>
    </row>
    <row r="550" spans="40:40" ht="9.75" customHeight="1" x14ac:dyDescent="0.3">
      <c r="AN550" s="21"/>
    </row>
    <row r="551" spans="40:40" ht="9.75" customHeight="1" x14ac:dyDescent="0.3">
      <c r="AN551" s="21"/>
    </row>
    <row r="552" spans="40:40" ht="9.75" customHeight="1" x14ac:dyDescent="0.3">
      <c r="AN552" s="21"/>
    </row>
    <row r="553" spans="40:40" ht="9.75" customHeight="1" x14ac:dyDescent="0.3">
      <c r="AN553" s="21"/>
    </row>
    <row r="554" spans="40:40" ht="9.75" customHeight="1" x14ac:dyDescent="0.3">
      <c r="AN554" s="21"/>
    </row>
    <row r="555" spans="40:40" ht="9.75" customHeight="1" x14ac:dyDescent="0.3">
      <c r="AN555" s="21"/>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1" man="1"/>
  </colBreaks>
  <ignoredErrors>
    <ignoredError sqref="A75 AO75 A151 AO151 A227 AO227"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43400-E2D1-4435-823C-E704F8DED320}">
  <sheetPr transitionEvaluation="1"/>
  <dimension ref="A1:AU304"/>
  <sheetViews>
    <sheetView showGridLines="0" zoomScale="120" zoomScaleNormal="120" workbookViewId="0">
      <pane xSplit="3" ySplit="13" topLeftCell="D14" activePane="bottomRight" state="frozen"/>
      <selection pane="topRight" activeCell="D1" sqref="D1"/>
      <selection pane="bottomLeft" activeCell="A14" sqref="A14"/>
      <selection pane="bottomRight"/>
    </sheetView>
  </sheetViews>
  <sheetFormatPr defaultColWidth="11.5546875" defaultRowHeight="9.75" customHeight="1" x14ac:dyDescent="0.3"/>
  <cols>
    <col min="1" max="1" width="4.5546875" style="10" customWidth="1"/>
    <col min="2" max="2" width="1.44140625" style="10" customWidth="1"/>
    <col min="3" max="3" width="17.77734375" style="10" customWidth="1"/>
    <col min="4" max="4" width="1.44140625" style="10" customWidth="1"/>
    <col min="5" max="5" width="1.44140625" style="10" hidden="1" customWidth="1"/>
    <col min="6" max="6" width="1.44140625" style="10" customWidth="1"/>
    <col min="7" max="7" width="12.33203125" style="10" customWidth="1"/>
    <col min="8" max="8" width="1.44140625" style="10" customWidth="1"/>
    <col min="9" max="9" width="12.33203125" style="10" customWidth="1"/>
    <col min="10" max="10" width="1.44140625" style="10" customWidth="1"/>
    <col min="11" max="11" width="12.33203125" style="10" customWidth="1"/>
    <col min="12" max="12" width="1.44140625" style="10" customWidth="1"/>
    <col min="13" max="13" width="12.33203125" style="10" customWidth="1"/>
    <col min="14" max="14" width="1.44140625" style="10" customWidth="1"/>
    <col min="15" max="15" width="12.33203125" style="10" customWidth="1"/>
    <col min="16" max="16" width="1.44140625" style="10" customWidth="1"/>
    <col min="17" max="17" width="12.33203125" style="10" customWidth="1"/>
    <col min="18" max="18" width="1.44140625" style="10" customWidth="1"/>
    <col min="19" max="19" width="12.33203125" style="10" customWidth="1"/>
    <col min="20" max="20" width="1.44140625" style="10" customWidth="1"/>
    <col min="21" max="21" width="12.33203125" style="10" customWidth="1"/>
    <col min="22" max="22" width="1.44140625" style="10" customWidth="1"/>
    <col min="23" max="23" width="13.21875" style="10" customWidth="1"/>
    <col min="24" max="24" width="1.109375" style="10" customWidth="1"/>
    <col min="25" max="25" width="1.44140625" style="10" customWidth="1"/>
    <col min="26" max="26" width="12.33203125" style="10" customWidth="1"/>
    <col min="27" max="27" width="1.44140625" style="10" customWidth="1"/>
    <col min="28" max="28" width="12.33203125" style="10" customWidth="1"/>
    <col min="29" max="29" width="1.44140625" style="10" customWidth="1"/>
    <col min="30" max="30" width="12.33203125" style="10" customWidth="1"/>
    <col min="31" max="31" width="1.44140625" style="10" customWidth="1"/>
    <col min="32" max="32" width="16.21875" style="10" hidden="1" customWidth="1"/>
    <col min="33" max="33" width="1.44140625" style="10" hidden="1" customWidth="1"/>
    <col min="34" max="34" width="12.33203125" style="10" customWidth="1"/>
    <col min="35" max="35" width="1.44140625" style="10" customWidth="1"/>
    <col min="36" max="36" width="12.33203125" style="10" customWidth="1"/>
    <col min="37" max="37" width="1.44140625" style="10" customWidth="1"/>
    <col min="38" max="38" width="13.88671875" style="10" customWidth="1"/>
    <col min="39" max="39" width="1.44140625" style="10" customWidth="1"/>
    <col min="40" max="40" width="1.44140625" style="10" hidden="1" customWidth="1"/>
    <col min="41" max="41" width="1.44140625" style="10" customWidth="1"/>
    <col min="42" max="42" width="20.109375" style="10" customWidth="1"/>
    <col min="43" max="43" width="1.44140625" style="10" customWidth="1"/>
    <col min="44" max="44" width="6.88671875" style="10" customWidth="1"/>
    <col min="45" max="45" width="7.6640625" style="10" customWidth="1"/>
    <col min="46" max="46" width="1.44140625" style="10" customWidth="1"/>
    <col min="47" max="47" width="35.21875" style="10" customWidth="1"/>
    <col min="48" max="256" width="11.5546875" style="10"/>
    <col min="257" max="257" width="4.5546875" style="10" customWidth="1"/>
    <col min="258" max="258" width="1.44140625" style="10" customWidth="1"/>
    <col min="259" max="259" width="17.77734375" style="10" customWidth="1"/>
    <col min="260" max="260" width="1.44140625" style="10" customWidth="1"/>
    <col min="261" max="261" width="0" style="10" hidden="1" customWidth="1"/>
    <col min="262" max="262" width="1.44140625" style="10" customWidth="1"/>
    <col min="263" max="263" width="12.33203125" style="10" customWidth="1"/>
    <col min="264" max="264" width="1.44140625" style="10" customWidth="1"/>
    <col min="265" max="265" width="12.33203125" style="10" customWidth="1"/>
    <col min="266" max="266" width="1.44140625" style="10" customWidth="1"/>
    <col min="267" max="267" width="12.33203125" style="10" customWidth="1"/>
    <col min="268" max="268" width="1.44140625" style="10" customWidth="1"/>
    <col min="269" max="269" width="12.33203125" style="10" customWidth="1"/>
    <col min="270" max="270" width="1.44140625" style="10" customWidth="1"/>
    <col min="271" max="271" width="12.33203125" style="10" customWidth="1"/>
    <col min="272" max="272" width="1.44140625" style="10" customWidth="1"/>
    <col min="273" max="273" width="12.33203125" style="10" customWidth="1"/>
    <col min="274" max="274" width="1.44140625" style="10" customWidth="1"/>
    <col min="275" max="275" width="12.33203125" style="10" customWidth="1"/>
    <col min="276" max="276" width="1.44140625" style="10" customWidth="1"/>
    <col min="277" max="277" width="12.33203125" style="10" customWidth="1"/>
    <col min="278" max="278" width="1.44140625" style="10" customWidth="1"/>
    <col min="279" max="279" width="13.21875" style="10" customWidth="1"/>
    <col min="280" max="280" width="1.109375" style="10" customWidth="1"/>
    <col min="281" max="281" width="1.44140625" style="10" customWidth="1"/>
    <col min="282" max="282" width="12.33203125" style="10" customWidth="1"/>
    <col min="283" max="283" width="1.44140625" style="10" customWidth="1"/>
    <col min="284" max="284" width="12.33203125" style="10" customWidth="1"/>
    <col min="285" max="285" width="1.44140625" style="10" customWidth="1"/>
    <col min="286" max="286" width="12.33203125" style="10" customWidth="1"/>
    <col min="287" max="287" width="1.44140625" style="10" customWidth="1"/>
    <col min="288" max="289" width="0" style="10" hidden="1" customWidth="1"/>
    <col min="290" max="290" width="12.33203125" style="10" customWidth="1"/>
    <col min="291" max="291" width="1.44140625" style="10" customWidth="1"/>
    <col min="292" max="292" width="12.33203125" style="10" customWidth="1"/>
    <col min="293" max="293" width="1.44140625" style="10" customWidth="1"/>
    <col min="294" max="294" width="13.88671875" style="10" customWidth="1"/>
    <col min="295" max="295" width="1.44140625" style="10" customWidth="1"/>
    <col min="296" max="296" width="0" style="10" hidden="1" customWidth="1"/>
    <col min="297" max="297" width="1.44140625" style="10" customWidth="1"/>
    <col min="298" max="298" width="20.109375" style="10" customWidth="1"/>
    <col min="299" max="299" width="1.44140625" style="10" customWidth="1"/>
    <col min="300" max="300" width="6.88671875" style="10" customWidth="1"/>
    <col min="301" max="301" width="7.6640625" style="10" customWidth="1"/>
    <col min="302" max="302" width="1.44140625" style="10" customWidth="1"/>
    <col min="303" max="303" width="35.21875" style="10" customWidth="1"/>
    <col min="304" max="512" width="11.5546875" style="10"/>
    <col min="513" max="513" width="4.5546875" style="10" customWidth="1"/>
    <col min="514" max="514" width="1.44140625" style="10" customWidth="1"/>
    <col min="515" max="515" width="17.77734375" style="10" customWidth="1"/>
    <col min="516" max="516" width="1.44140625" style="10" customWidth="1"/>
    <col min="517" max="517" width="0" style="10" hidden="1" customWidth="1"/>
    <col min="518" max="518" width="1.44140625" style="10" customWidth="1"/>
    <col min="519" max="519" width="12.33203125" style="10" customWidth="1"/>
    <col min="520" max="520" width="1.44140625" style="10" customWidth="1"/>
    <col min="521" max="521" width="12.33203125" style="10" customWidth="1"/>
    <col min="522" max="522" width="1.44140625" style="10" customWidth="1"/>
    <col min="523" max="523" width="12.33203125" style="10" customWidth="1"/>
    <col min="524" max="524" width="1.44140625" style="10" customWidth="1"/>
    <col min="525" max="525" width="12.33203125" style="10" customWidth="1"/>
    <col min="526" max="526" width="1.44140625" style="10" customWidth="1"/>
    <col min="527" max="527" width="12.33203125" style="10" customWidth="1"/>
    <col min="528" max="528" width="1.44140625" style="10" customWidth="1"/>
    <col min="529" max="529" width="12.33203125" style="10" customWidth="1"/>
    <col min="530" max="530" width="1.44140625" style="10" customWidth="1"/>
    <col min="531" max="531" width="12.33203125" style="10" customWidth="1"/>
    <col min="532" max="532" width="1.44140625" style="10" customWidth="1"/>
    <col min="533" max="533" width="12.33203125" style="10" customWidth="1"/>
    <col min="534" max="534" width="1.44140625" style="10" customWidth="1"/>
    <col min="535" max="535" width="13.21875" style="10" customWidth="1"/>
    <col min="536" max="536" width="1.109375" style="10" customWidth="1"/>
    <col min="537" max="537" width="1.44140625" style="10" customWidth="1"/>
    <col min="538" max="538" width="12.33203125" style="10" customWidth="1"/>
    <col min="539" max="539" width="1.44140625" style="10" customWidth="1"/>
    <col min="540" max="540" width="12.33203125" style="10" customWidth="1"/>
    <col min="541" max="541" width="1.44140625" style="10" customWidth="1"/>
    <col min="542" max="542" width="12.33203125" style="10" customWidth="1"/>
    <col min="543" max="543" width="1.44140625" style="10" customWidth="1"/>
    <col min="544" max="545" width="0" style="10" hidden="1" customWidth="1"/>
    <col min="546" max="546" width="12.33203125" style="10" customWidth="1"/>
    <col min="547" max="547" width="1.44140625" style="10" customWidth="1"/>
    <col min="548" max="548" width="12.33203125" style="10" customWidth="1"/>
    <col min="549" max="549" width="1.44140625" style="10" customWidth="1"/>
    <col min="550" max="550" width="13.88671875" style="10" customWidth="1"/>
    <col min="551" max="551" width="1.44140625" style="10" customWidth="1"/>
    <col min="552" max="552" width="0" style="10" hidden="1" customWidth="1"/>
    <col min="553" max="553" width="1.44140625" style="10" customWidth="1"/>
    <col min="554" max="554" width="20.109375" style="10" customWidth="1"/>
    <col min="555" max="555" width="1.44140625" style="10" customWidth="1"/>
    <col min="556" max="556" width="6.88671875" style="10" customWidth="1"/>
    <col min="557" max="557" width="7.6640625" style="10" customWidth="1"/>
    <col min="558" max="558" width="1.44140625" style="10" customWidth="1"/>
    <col min="559" max="559" width="35.21875" style="10" customWidth="1"/>
    <col min="560" max="768" width="11.5546875" style="10"/>
    <col min="769" max="769" width="4.5546875" style="10" customWidth="1"/>
    <col min="770" max="770" width="1.44140625" style="10" customWidth="1"/>
    <col min="771" max="771" width="17.77734375" style="10" customWidth="1"/>
    <col min="772" max="772" width="1.44140625" style="10" customWidth="1"/>
    <col min="773" max="773" width="0" style="10" hidden="1" customWidth="1"/>
    <col min="774" max="774" width="1.44140625" style="10" customWidth="1"/>
    <col min="775" max="775" width="12.33203125" style="10" customWidth="1"/>
    <col min="776" max="776" width="1.44140625" style="10" customWidth="1"/>
    <col min="777" max="777" width="12.33203125" style="10" customWidth="1"/>
    <col min="778" max="778" width="1.44140625" style="10" customWidth="1"/>
    <col min="779" max="779" width="12.33203125" style="10" customWidth="1"/>
    <col min="780" max="780" width="1.44140625" style="10" customWidth="1"/>
    <col min="781" max="781" width="12.33203125" style="10" customWidth="1"/>
    <col min="782" max="782" width="1.44140625" style="10" customWidth="1"/>
    <col min="783" max="783" width="12.33203125" style="10" customWidth="1"/>
    <col min="784" max="784" width="1.44140625" style="10" customWidth="1"/>
    <col min="785" max="785" width="12.33203125" style="10" customWidth="1"/>
    <col min="786" max="786" width="1.44140625" style="10" customWidth="1"/>
    <col min="787" max="787" width="12.33203125" style="10" customWidth="1"/>
    <col min="788" max="788" width="1.44140625" style="10" customWidth="1"/>
    <col min="789" max="789" width="12.33203125" style="10" customWidth="1"/>
    <col min="790" max="790" width="1.44140625" style="10" customWidth="1"/>
    <col min="791" max="791" width="13.21875" style="10" customWidth="1"/>
    <col min="792" max="792" width="1.109375" style="10" customWidth="1"/>
    <col min="793" max="793" width="1.44140625" style="10" customWidth="1"/>
    <col min="794" max="794" width="12.33203125" style="10" customWidth="1"/>
    <col min="795" max="795" width="1.44140625" style="10" customWidth="1"/>
    <col min="796" max="796" width="12.33203125" style="10" customWidth="1"/>
    <col min="797" max="797" width="1.44140625" style="10" customWidth="1"/>
    <col min="798" max="798" width="12.33203125" style="10" customWidth="1"/>
    <col min="799" max="799" width="1.44140625" style="10" customWidth="1"/>
    <col min="800" max="801" width="0" style="10" hidden="1" customWidth="1"/>
    <col min="802" max="802" width="12.33203125" style="10" customWidth="1"/>
    <col min="803" max="803" width="1.44140625" style="10" customWidth="1"/>
    <col min="804" max="804" width="12.33203125" style="10" customWidth="1"/>
    <col min="805" max="805" width="1.44140625" style="10" customWidth="1"/>
    <col min="806" max="806" width="13.88671875" style="10" customWidth="1"/>
    <col min="807" max="807" width="1.44140625" style="10" customWidth="1"/>
    <col min="808" max="808" width="0" style="10" hidden="1" customWidth="1"/>
    <col min="809" max="809" width="1.44140625" style="10" customWidth="1"/>
    <col min="810" max="810" width="20.109375" style="10" customWidth="1"/>
    <col min="811" max="811" width="1.44140625" style="10" customWidth="1"/>
    <col min="812" max="812" width="6.88671875" style="10" customWidth="1"/>
    <col min="813" max="813" width="7.6640625" style="10" customWidth="1"/>
    <col min="814" max="814" width="1.44140625" style="10" customWidth="1"/>
    <col min="815" max="815" width="35.21875" style="10" customWidth="1"/>
    <col min="816" max="1024" width="11.5546875" style="10"/>
    <col min="1025" max="1025" width="4.5546875" style="10" customWidth="1"/>
    <col min="1026" max="1026" width="1.44140625" style="10" customWidth="1"/>
    <col min="1027" max="1027" width="17.77734375" style="10" customWidth="1"/>
    <col min="1028" max="1028" width="1.44140625" style="10" customWidth="1"/>
    <col min="1029" max="1029" width="0" style="10" hidden="1" customWidth="1"/>
    <col min="1030" max="1030" width="1.44140625" style="10" customWidth="1"/>
    <col min="1031" max="1031" width="12.33203125" style="10" customWidth="1"/>
    <col min="1032" max="1032" width="1.44140625" style="10" customWidth="1"/>
    <col min="1033" max="1033" width="12.33203125" style="10" customWidth="1"/>
    <col min="1034" max="1034" width="1.44140625" style="10" customWidth="1"/>
    <col min="1035" max="1035" width="12.33203125" style="10" customWidth="1"/>
    <col min="1036" max="1036" width="1.44140625" style="10" customWidth="1"/>
    <col min="1037" max="1037" width="12.33203125" style="10" customWidth="1"/>
    <col min="1038" max="1038" width="1.44140625" style="10" customWidth="1"/>
    <col min="1039" max="1039" width="12.33203125" style="10" customWidth="1"/>
    <col min="1040" max="1040" width="1.44140625" style="10" customWidth="1"/>
    <col min="1041" max="1041" width="12.33203125" style="10" customWidth="1"/>
    <col min="1042" max="1042" width="1.44140625" style="10" customWidth="1"/>
    <col min="1043" max="1043" width="12.33203125" style="10" customWidth="1"/>
    <col min="1044" max="1044" width="1.44140625" style="10" customWidth="1"/>
    <col min="1045" max="1045" width="12.33203125" style="10" customWidth="1"/>
    <col min="1046" max="1046" width="1.44140625" style="10" customWidth="1"/>
    <col min="1047" max="1047" width="13.21875" style="10" customWidth="1"/>
    <col min="1048" max="1048" width="1.109375" style="10" customWidth="1"/>
    <col min="1049" max="1049" width="1.44140625" style="10" customWidth="1"/>
    <col min="1050" max="1050" width="12.33203125" style="10" customWidth="1"/>
    <col min="1051" max="1051" width="1.44140625" style="10" customWidth="1"/>
    <col min="1052" max="1052" width="12.33203125" style="10" customWidth="1"/>
    <col min="1053" max="1053" width="1.44140625" style="10" customWidth="1"/>
    <col min="1054" max="1054" width="12.33203125" style="10" customWidth="1"/>
    <col min="1055" max="1055" width="1.44140625" style="10" customWidth="1"/>
    <col min="1056" max="1057" width="0" style="10" hidden="1" customWidth="1"/>
    <col min="1058" max="1058" width="12.33203125" style="10" customWidth="1"/>
    <col min="1059" max="1059" width="1.44140625" style="10" customWidth="1"/>
    <col min="1060" max="1060" width="12.33203125" style="10" customWidth="1"/>
    <col min="1061" max="1061" width="1.44140625" style="10" customWidth="1"/>
    <col min="1062" max="1062" width="13.88671875" style="10" customWidth="1"/>
    <col min="1063" max="1063" width="1.44140625" style="10" customWidth="1"/>
    <col min="1064" max="1064" width="0" style="10" hidden="1" customWidth="1"/>
    <col min="1065" max="1065" width="1.44140625" style="10" customWidth="1"/>
    <col min="1066" max="1066" width="20.109375" style="10" customWidth="1"/>
    <col min="1067" max="1067" width="1.44140625" style="10" customWidth="1"/>
    <col min="1068" max="1068" width="6.88671875" style="10" customWidth="1"/>
    <col min="1069" max="1069" width="7.6640625" style="10" customWidth="1"/>
    <col min="1070" max="1070" width="1.44140625" style="10" customWidth="1"/>
    <col min="1071" max="1071" width="35.21875" style="10" customWidth="1"/>
    <col min="1072" max="1280" width="11.5546875" style="10"/>
    <col min="1281" max="1281" width="4.5546875" style="10" customWidth="1"/>
    <col min="1282" max="1282" width="1.44140625" style="10" customWidth="1"/>
    <col min="1283" max="1283" width="17.77734375" style="10" customWidth="1"/>
    <col min="1284" max="1284" width="1.44140625" style="10" customWidth="1"/>
    <col min="1285" max="1285" width="0" style="10" hidden="1" customWidth="1"/>
    <col min="1286" max="1286" width="1.44140625" style="10" customWidth="1"/>
    <col min="1287" max="1287" width="12.33203125" style="10" customWidth="1"/>
    <col min="1288" max="1288" width="1.44140625" style="10" customWidth="1"/>
    <col min="1289" max="1289" width="12.33203125" style="10" customWidth="1"/>
    <col min="1290" max="1290" width="1.44140625" style="10" customWidth="1"/>
    <col min="1291" max="1291" width="12.33203125" style="10" customWidth="1"/>
    <col min="1292" max="1292" width="1.44140625" style="10" customWidth="1"/>
    <col min="1293" max="1293" width="12.33203125" style="10" customWidth="1"/>
    <col min="1294" max="1294" width="1.44140625" style="10" customWidth="1"/>
    <col min="1295" max="1295" width="12.33203125" style="10" customWidth="1"/>
    <col min="1296" max="1296" width="1.44140625" style="10" customWidth="1"/>
    <col min="1297" max="1297" width="12.33203125" style="10" customWidth="1"/>
    <col min="1298" max="1298" width="1.44140625" style="10" customWidth="1"/>
    <col min="1299" max="1299" width="12.33203125" style="10" customWidth="1"/>
    <col min="1300" max="1300" width="1.44140625" style="10" customWidth="1"/>
    <col min="1301" max="1301" width="12.33203125" style="10" customWidth="1"/>
    <col min="1302" max="1302" width="1.44140625" style="10" customWidth="1"/>
    <col min="1303" max="1303" width="13.21875" style="10" customWidth="1"/>
    <col min="1304" max="1304" width="1.109375" style="10" customWidth="1"/>
    <col min="1305" max="1305" width="1.44140625" style="10" customWidth="1"/>
    <col min="1306" max="1306" width="12.33203125" style="10" customWidth="1"/>
    <col min="1307" max="1307" width="1.44140625" style="10" customWidth="1"/>
    <col min="1308" max="1308" width="12.33203125" style="10" customWidth="1"/>
    <col min="1309" max="1309" width="1.44140625" style="10" customWidth="1"/>
    <col min="1310" max="1310" width="12.33203125" style="10" customWidth="1"/>
    <col min="1311" max="1311" width="1.44140625" style="10" customWidth="1"/>
    <col min="1312" max="1313" width="0" style="10" hidden="1" customWidth="1"/>
    <col min="1314" max="1314" width="12.33203125" style="10" customWidth="1"/>
    <col min="1315" max="1315" width="1.44140625" style="10" customWidth="1"/>
    <col min="1316" max="1316" width="12.33203125" style="10" customWidth="1"/>
    <col min="1317" max="1317" width="1.44140625" style="10" customWidth="1"/>
    <col min="1318" max="1318" width="13.88671875" style="10" customWidth="1"/>
    <col min="1319" max="1319" width="1.44140625" style="10" customWidth="1"/>
    <col min="1320" max="1320" width="0" style="10" hidden="1" customWidth="1"/>
    <col min="1321" max="1321" width="1.44140625" style="10" customWidth="1"/>
    <col min="1322" max="1322" width="20.109375" style="10" customWidth="1"/>
    <col min="1323" max="1323" width="1.44140625" style="10" customWidth="1"/>
    <col min="1324" max="1324" width="6.88671875" style="10" customWidth="1"/>
    <col min="1325" max="1325" width="7.6640625" style="10" customWidth="1"/>
    <col min="1326" max="1326" width="1.44140625" style="10" customWidth="1"/>
    <col min="1327" max="1327" width="35.21875" style="10" customWidth="1"/>
    <col min="1328" max="1536" width="11.5546875" style="10"/>
    <col min="1537" max="1537" width="4.5546875" style="10" customWidth="1"/>
    <col min="1538" max="1538" width="1.44140625" style="10" customWidth="1"/>
    <col min="1539" max="1539" width="17.77734375" style="10" customWidth="1"/>
    <col min="1540" max="1540" width="1.44140625" style="10" customWidth="1"/>
    <col min="1541" max="1541" width="0" style="10" hidden="1" customWidth="1"/>
    <col min="1542" max="1542" width="1.44140625" style="10" customWidth="1"/>
    <col min="1543" max="1543" width="12.33203125" style="10" customWidth="1"/>
    <col min="1544" max="1544" width="1.44140625" style="10" customWidth="1"/>
    <col min="1545" max="1545" width="12.33203125" style="10" customWidth="1"/>
    <col min="1546" max="1546" width="1.44140625" style="10" customWidth="1"/>
    <col min="1547" max="1547" width="12.33203125" style="10" customWidth="1"/>
    <col min="1548" max="1548" width="1.44140625" style="10" customWidth="1"/>
    <col min="1549" max="1549" width="12.33203125" style="10" customWidth="1"/>
    <col min="1550" max="1550" width="1.44140625" style="10" customWidth="1"/>
    <col min="1551" max="1551" width="12.33203125" style="10" customWidth="1"/>
    <col min="1552" max="1552" width="1.44140625" style="10" customWidth="1"/>
    <col min="1553" max="1553" width="12.33203125" style="10" customWidth="1"/>
    <col min="1554" max="1554" width="1.44140625" style="10" customWidth="1"/>
    <col min="1555" max="1555" width="12.33203125" style="10" customWidth="1"/>
    <col min="1556" max="1556" width="1.44140625" style="10" customWidth="1"/>
    <col min="1557" max="1557" width="12.33203125" style="10" customWidth="1"/>
    <col min="1558" max="1558" width="1.44140625" style="10" customWidth="1"/>
    <col min="1559" max="1559" width="13.21875" style="10" customWidth="1"/>
    <col min="1560" max="1560" width="1.109375" style="10" customWidth="1"/>
    <col min="1561" max="1561" width="1.44140625" style="10" customWidth="1"/>
    <col min="1562" max="1562" width="12.33203125" style="10" customWidth="1"/>
    <col min="1563" max="1563" width="1.44140625" style="10" customWidth="1"/>
    <col min="1564" max="1564" width="12.33203125" style="10" customWidth="1"/>
    <col min="1565" max="1565" width="1.44140625" style="10" customWidth="1"/>
    <col min="1566" max="1566" width="12.33203125" style="10" customWidth="1"/>
    <col min="1567" max="1567" width="1.44140625" style="10" customWidth="1"/>
    <col min="1568" max="1569" width="0" style="10" hidden="1" customWidth="1"/>
    <col min="1570" max="1570" width="12.33203125" style="10" customWidth="1"/>
    <col min="1571" max="1571" width="1.44140625" style="10" customWidth="1"/>
    <col min="1572" max="1572" width="12.33203125" style="10" customWidth="1"/>
    <col min="1573" max="1573" width="1.44140625" style="10" customWidth="1"/>
    <col min="1574" max="1574" width="13.88671875" style="10" customWidth="1"/>
    <col min="1575" max="1575" width="1.44140625" style="10" customWidth="1"/>
    <col min="1576" max="1576" width="0" style="10" hidden="1" customWidth="1"/>
    <col min="1577" max="1577" width="1.44140625" style="10" customWidth="1"/>
    <col min="1578" max="1578" width="20.109375" style="10" customWidth="1"/>
    <col min="1579" max="1579" width="1.44140625" style="10" customWidth="1"/>
    <col min="1580" max="1580" width="6.88671875" style="10" customWidth="1"/>
    <col min="1581" max="1581" width="7.6640625" style="10" customWidth="1"/>
    <col min="1582" max="1582" width="1.44140625" style="10" customWidth="1"/>
    <col min="1583" max="1583" width="35.21875" style="10" customWidth="1"/>
    <col min="1584" max="1792" width="11.5546875" style="10"/>
    <col min="1793" max="1793" width="4.5546875" style="10" customWidth="1"/>
    <col min="1794" max="1794" width="1.44140625" style="10" customWidth="1"/>
    <col min="1795" max="1795" width="17.77734375" style="10" customWidth="1"/>
    <col min="1796" max="1796" width="1.44140625" style="10" customWidth="1"/>
    <col min="1797" max="1797" width="0" style="10" hidden="1" customWidth="1"/>
    <col min="1798" max="1798" width="1.44140625" style="10" customWidth="1"/>
    <col min="1799" max="1799" width="12.33203125" style="10" customWidth="1"/>
    <col min="1800" max="1800" width="1.44140625" style="10" customWidth="1"/>
    <col min="1801" max="1801" width="12.33203125" style="10" customWidth="1"/>
    <col min="1802" max="1802" width="1.44140625" style="10" customWidth="1"/>
    <col min="1803" max="1803" width="12.33203125" style="10" customWidth="1"/>
    <col min="1804" max="1804" width="1.44140625" style="10" customWidth="1"/>
    <col min="1805" max="1805" width="12.33203125" style="10" customWidth="1"/>
    <col min="1806" max="1806" width="1.44140625" style="10" customWidth="1"/>
    <col min="1807" max="1807" width="12.33203125" style="10" customWidth="1"/>
    <col min="1808" max="1808" width="1.44140625" style="10" customWidth="1"/>
    <col min="1809" max="1809" width="12.33203125" style="10" customWidth="1"/>
    <col min="1810" max="1810" width="1.44140625" style="10" customWidth="1"/>
    <col min="1811" max="1811" width="12.33203125" style="10" customWidth="1"/>
    <col min="1812" max="1812" width="1.44140625" style="10" customWidth="1"/>
    <col min="1813" max="1813" width="12.33203125" style="10" customWidth="1"/>
    <col min="1814" max="1814" width="1.44140625" style="10" customWidth="1"/>
    <col min="1815" max="1815" width="13.21875" style="10" customWidth="1"/>
    <col min="1816" max="1816" width="1.109375" style="10" customWidth="1"/>
    <col min="1817" max="1817" width="1.44140625" style="10" customWidth="1"/>
    <col min="1818" max="1818" width="12.33203125" style="10" customWidth="1"/>
    <col min="1819" max="1819" width="1.44140625" style="10" customWidth="1"/>
    <col min="1820" max="1820" width="12.33203125" style="10" customWidth="1"/>
    <col min="1821" max="1821" width="1.44140625" style="10" customWidth="1"/>
    <col min="1822" max="1822" width="12.33203125" style="10" customWidth="1"/>
    <col min="1823" max="1823" width="1.44140625" style="10" customWidth="1"/>
    <col min="1824" max="1825" width="0" style="10" hidden="1" customWidth="1"/>
    <col min="1826" max="1826" width="12.33203125" style="10" customWidth="1"/>
    <col min="1827" max="1827" width="1.44140625" style="10" customWidth="1"/>
    <col min="1828" max="1828" width="12.33203125" style="10" customWidth="1"/>
    <col min="1829" max="1829" width="1.44140625" style="10" customWidth="1"/>
    <col min="1830" max="1830" width="13.88671875" style="10" customWidth="1"/>
    <col min="1831" max="1831" width="1.44140625" style="10" customWidth="1"/>
    <col min="1832" max="1832" width="0" style="10" hidden="1" customWidth="1"/>
    <col min="1833" max="1833" width="1.44140625" style="10" customWidth="1"/>
    <col min="1834" max="1834" width="20.109375" style="10" customWidth="1"/>
    <col min="1835" max="1835" width="1.44140625" style="10" customWidth="1"/>
    <col min="1836" max="1836" width="6.88671875" style="10" customWidth="1"/>
    <col min="1837" max="1837" width="7.6640625" style="10" customWidth="1"/>
    <col min="1838" max="1838" width="1.44140625" style="10" customWidth="1"/>
    <col min="1839" max="1839" width="35.21875" style="10" customWidth="1"/>
    <col min="1840" max="2048" width="11.5546875" style="10"/>
    <col min="2049" max="2049" width="4.5546875" style="10" customWidth="1"/>
    <col min="2050" max="2050" width="1.44140625" style="10" customWidth="1"/>
    <col min="2051" max="2051" width="17.77734375" style="10" customWidth="1"/>
    <col min="2052" max="2052" width="1.44140625" style="10" customWidth="1"/>
    <col min="2053" max="2053" width="0" style="10" hidden="1" customWidth="1"/>
    <col min="2054" max="2054" width="1.44140625" style="10" customWidth="1"/>
    <col min="2055" max="2055" width="12.33203125" style="10" customWidth="1"/>
    <col min="2056" max="2056" width="1.44140625" style="10" customWidth="1"/>
    <col min="2057" max="2057" width="12.33203125" style="10" customWidth="1"/>
    <col min="2058" max="2058" width="1.44140625" style="10" customWidth="1"/>
    <col min="2059" max="2059" width="12.33203125" style="10" customWidth="1"/>
    <col min="2060" max="2060" width="1.44140625" style="10" customWidth="1"/>
    <col min="2061" max="2061" width="12.33203125" style="10" customWidth="1"/>
    <col min="2062" max="2062" width="1.44140625" style="10" customWidth="1"/>
    <col min="2063" max="2063" width="12.33203125" style="10" customWidth="1"/>
    <col min="2064" max="2064" width="1.44140625" style="10" customWidth="1"/>
    <col min="2065" max="2065" width="12.33203125" style="10" customWidth="1"/>
    <col min="2066" max="2066" width="1.44140625" style="10" customWidth="1"/>
    <col min="2067" max="2067" width="12.33203125" style="10" customWidth="1"/>
    <col min="2068" max="2068" width="1.44140625" style="10" customWidth="1"/>
    <col min="2069" max="2069" width="12.33203125" style="10" customWidth="1"/>
    <col min="2070" max="2070" width="1.44140625" style="10" customWidth="1"/>
    <col min="2071" max="2071" width="13.21875" style="10" customWidth="1"/>
    <col min="2072" max="2072" width="1.109375" style="10" customWidth="1"/>
    <col min="2073" max="2073" width="1.44140625" style="10" customWidth="1"/>
    <col min="2074" max="2074" width="12.33203125" style="10" customWidth="1"/>
    <col min="2075" max="2075" width="1.44140625" style="10" customWidth="1"/>
    <col min="2076" max="2076" width="12.33203125" style="10" customWidth="1"/>
    <col min="2077" max="2077" width="1.44140625" style="10" customWidth="1"/>
    <col min="2078" max="2078" width="12.33203125" style="10" customWidth="1"/>
    <col min="2079" max="2079" width="1.44140625" style="10" customWidth="1"/>
    <col min="2080" max="2081" width="0" style="10" hidden="1" customWidth="1"/>
    <col min="2082" max="2082" width="12.33203125" style="10" customWidth="1"/>
    <col min="2083" max="2083" width="1.44140625" style="10" customWidth="1"/>
    <col min="2084" max="2084" width="12.33203125" style="10" customWidth="1"/>
    <col min="2085" max="2085" width="1.44140625" style="10" customWidth="1"/>
    <col min="2086" max="2086" width="13.88671875" style="10" customWidth="1"/>
    <col min="2087" max="2087" width="1.44140625" style="10" customWidth="1"/>
    <col min="2088" max="2088" width="0" style="10" hidden="1" customWidth="1"/>
    <col min="2089" max="2089" width="1.44140625" style="10" customWidth="1"/>
    <col min="2090" max="2090" width="20.109375" style="10" customWidth="1"/>
    <col min="2091" max="2091" width="1.44140625" style="10" customWidth="1"/>
    <col min="2092" max="2092" width="6.88671875" style="10" customWidth="1"/>
    <col min="2093" max="2093" width="7.6640625" style="10" customWidth="1"/>
    <col min="2094" max="2094" width="1.44140625" style="10" customWidth="1"/>
    <col min="2095" max="2095" width="35.21875" style="10" customWidth="1"/>
    <col min="2096" max="2304" width="11.5546875" style="10"/>
    <col min="2305" max="2305" width="4.5546875" style="10" customWidth="1"/>
    <col min="2306" max="2306" width="1.44140625" style="10" customWidth="1"/>
    <col min="2307" max="2307" width="17.77734375" style="10" customWidth="1"/>
    <col min="2308" max="2308" width="1.44140625" style="10" customWidth="1"/>
    <col min="2309" max="2309" width="0" style="10" hidden="1" customWidth="1"/>
    <col min="2310" max="2310" width="1.44140625" style="10" customWidth="1"/>
    <col min="2311" max="2311" width="12.33203125" style="10" customWidth="1"/>
    <col min="2312" max="2312" width="1.44140625" style="10" customWidth="1"/>
    <col min="2313" max="2313" width="12.33203125" style="10" customWidth="1"/>
    <col min="2314" max="2314" width="1.44140625" style="10" customWidth="1"/>
    <col min="2315" max="2315" width="12.33203125" style="10" customWidth="1"/>
    <col min="2316" max="2316" width="1.44140625" style="10" customWidth="1"/>
    <col min="2317" max="2317" width="12.33203125" style="10" customWidth="1"/>
    <col min="2318" max="2318" width="1.44140625" style="10" customWidth="1"/>
    <col min="2319" max="2319" width="12.33203125" style="10" customWidth="1"/>
    <col min="2320" max="2320" width="1.44140625" style="10" customWidth="1"/>
    <col min="2321" max="2321" width="12.33203125" style="10" customWidth="1"/>
    <col min="2322" max="2322" width="1.44140625" style="10" customWidth="1"/>
    <col min="2323" max="2323" width="12.33203125" style="10" customWidth="1"/>
    <col min="2324" max="2324" width="1.44140625" style="10" customWidth="1"/>
    <col min="2325" max="2325" width="12.33203125" style="10" customWidth="1"/>
    <col min="2326" max="2326" width="1.44140625" style="10" customWidth="1"/>
    <col min="2327" max="2327" width="13.21875" style="10" customWidth="1"/>
    <col min="2328" max="2328" width="1.109375" style="10" customWidth="1"/>
    <col min="2329" max="2329" width="1.44140625" style="10" customWidth="1"/>
    <col min="2330" max="2330" width="12.33203125" style="10" customWidth="1"/>
    <col min="2331" max="2331" width="1.44140625" style="10" customWidth="1"/>
    <col min="2332" max="2332" width="12.33203125" style="10" customWidth="1"/>
    <col min="2333" max="2333" width="1.44140625" style="10" customWidth="1"/>
    <col min="2334" max="2334" width="12.33203125" style="10" customWidth="1"/>
    <col min="2335" max="2335" width="1.44140625" style="10" customWidth="1"/>
    <col min="2336" max="2337" width="0" style="10" hidden="1" customWidth="1"/>
    <col min="2338" max="2338" width="12.33203125" style="10" customWidth="1"/>
    <col min="2339" max="2339" width="1.44140625" style="10" customWidth="1"/>
    <col min="2340" max="2340" width="12.33203125" style="10" customWidth="1"/>
    <col min="2341" max="2341" width="1.44140625" style="10" customWidth="1"/>
    <col min="2342" max="2342" width="13.88671875" style="10" customWidth="1"/>
    <col min="2343" max="2343" width="1.44140625" style="10" customWidth="1"/>
    <col min="2344" max="2344" width="0" style="10" hidden="1" customWidth="1"/>
    <col min="2345" max="2345" width="1.44140625" style="10" customWidth="1"/>
    <col min="2346" max="2346" width="20.109375" style="10" customWidth="1"/>
    <col min="2347" max="2347" width="1.44140625" style="10" customWidth="1"/>
    <col min="2348" max="2348" width="6.88671875" style="10" customWidth="1"/>
    <col min="2349" max="2349" width="7.6640625" style="10" customWidth="1"/>
    <col min="2350" max="2350" width="1.44140625" style="10" customWidth="1"/>
    <col min="2351" max="2351" width="35.21875" style="10" customWidth="1"/>
    <col min="2352" max="2560" width="11.5546875" style="10"/>
    <col min="2561" max="2561" width="4.5546875" style="10" customWidth="1"/>
    <col min="2562" max="2562" width="1.44140625" style="10" customWidth="1"/>
    <col min="2563" max="2563" width="17.77734375" style="10" customWidth="1"/>
    <col min="2564" max="2564" width="1.44140625" style="10" customWidth="1"/>
    <col min="2565" max="2565" width="0" style="10" hidden="1" customWidth="1"/>
    <col min="2566" max="2566" width="1.44140625" style="10" customWidth="1"/>
    <col min="2567" max="2567" width="12.33203125" style="10" customWidth="1"/>
    <col min="2568" max="2568" width="1.44140625" style="10" customWidth="1"/>
    <col min="2569" max="2569" width="12.33203125" style="10" customWidth="1"/>
    <col min="2570" max="2570" width="1.44140625" style="10" customWidth="1"/>
    <col min="2571" max="2571" width="12.33203125" style="10" customWidth="1"/>
    <col min="2572" max="2572" width="1.44140625" style="10" customWidth="1"/>
    <col min="2573" max="2573" width="12.33203125" style="10" customWidth="1"/>
    <col min="2574" max="2574" width="1.44140625" style="10" customWidth="1"/>
    <col min="2575" max="2575" width="12.33203125" style="10" customWidth="1"/>
    <col min="2576" max="2576" width="1.44140625" style="10" customWidth="1"/>
    <col min="2577" max="2577" width="12.33203125" style="10" customWidth="1"/>
    <col min="2578" max="2578" width="1.44140625" style="10" customWidth="1"/>
    <col min="2579" max="2579" width="12.33203125" style="10" customWidth="1"/>
    <col min="2580" max="2580" width="1.44140625" style="10" customWidth="1"/>
    <col min="2581" max="2581" width="12.33203125" style="10" customWidth="1"/>
    <col min="2582" max="2582" width="1.44140625" style="10" customWidth="1"/>
    <col min="2583" max="2583" width="13.21875" style="10" customWidth="1"/>
    <col min="2584" max="2584" width="1.109375" style="10" customWidth="1"/>
    <col min="2585" max="2585" width="1.44140625" style="10" customWidth="1"/>
    <col min="2586" max="2586" width="12.33203125" style="10" customWidth="1"/>
    <col min="2587" max="2587" width="1.44140625" style="10" customWidth="1"/>
    <col min="2588" max="2588" width="12.33203125" style="10" customWidth="1"/>
    <col min="2589" max="2589" width="1.44140625" style="10" customWidth="1"/>
    <col min="2590" max="2590" width="12.33203125" style="10" customWidth="1"/>
    <col min="2591" max="2591" width="1.44140625" style="10" customWidth="1"/>
    <col min="2592" max="2593" width="0" style="10" hidden="1" customWidth="1"/>
    <col min="2594" max="2594" width="12.33203125" style="10" customWidth="1"/>
    <col min="2595" max="2595" width="1.44140625" style="10" customWidth="1"/>
    <col min="2596" max="2596" width="12.33203125" style="10" customWidth="1"/>
    <col min="2597" max="2597" width="1.44140625" style="10" customWidth="1"/>
    <col min="2598" max="2598" width="13.88671875" style="10" customWidth="1"/>
    <col min="2599" max="2599" width="1.44140625" style="10" customWidth="1"/>
    <col min="2600" max="2600" width="0" style="10" hidden="1" customWidth="1"/>
    <col min="2601" max="2601" width="1.44140625" style="10" customWidth="1"/>
    <col min="2602" max="2602" width="20.109375" style="10" customWidth="1"/>
    <col min="2603" max="2603" width="1.44140625" style="10" customWidth="1"/>
    <col min="2604" max="2604" width="6.88671875" style="10" customWidth="1"/>
    <col min="2605" max="2605" width="7.6640625" style="10" customWidth="1"/>
    <col min="2606" max="2606" width="1.44140625" style="10" customWidth="1"/>
    <col min="2607" max="2607" width="35.21875" style="10" customWidth="1"/>
    <col min="2608" max="2816" width="11.5546875" style="10"/>
    <col min="2817" max="2817" width="4.5546875" style="10" customWidth="1"/>
    <col min="2818" max="2818" width="1.44140625" style="10" customWidth="1"/>
    <col min="2819" max="2819" width="17.77734375" style="10" customWidth="1"/>
    <col min="2820" max="2820" width="1.44140625" style="10" customWidth="1"/>
    <col min="2821" max="2821" width="0" style="10" hidden="1" customWidth="1"/>
    <col min="2822" max="2822" width="1.44140625" style="10" customWidth="1"/>
    <col min="2823" max="2823" width="12.33203125" style="10" customWidth="1"/>
    <col min="2824" max="2824" width="1.44140625" style="10" customWidth="1"/>
    <col min="2825" max="2825" width="12.33203125" style="10" customWidth="1"/>
    <col min="2826" max="2826" width="1.44140625" style="10" customWidth="1"/>
    <col min="2827" max="2827" width="12.33203125" style="10" customWidth="1"/>
    <col min="2828" max="2828" width="1.44140625" style="10" customWidth="1"/>
    <col min="2829" max="2829" width="12.33203125" style="10" customWidth="1"/>
    <col min="2830" max="2830" width="1.44140625" style="10" customWidth="1"/>
    <col min="2831" max="2831" width="12.33203125" style="10" customWidth="1"/>
    <col min="2832" max="2832" width="1.44140625" style="10" customWidth="1"/>
    <col min="2833" max="2833" width="12.33203125" style="10" customWidth="1"/>
    <col min="2834" max="2834" width="1.44140625" style="10" customWidth="1"/>
    <col min="2835" max="2835" width="12.33203125" style="10" customWidth="1"/>
    <col min="2836" max="2836" width="1.44140625" style="10" customWidth="1"/>
    <col min="2837" max="2837" width="12.33203125" style="10" customWidth="1"/>
    <col min="2838" max="2838" width="1.44140625" style="10" customWidth="1"/>
    <col min="2839" max="2839" width="13.21875" style="10" customWidth="1"/>
    <col min="2840" max="2840" width="1.109375" style="10" customWidth="1"/>
    <col min="2841" max="2841" width="1.44140625" style="10" customWidth="1"/>
    <col min="2842" max="2842" width="12.33203125" style="10" customWidth="1"/>
    <col min="2843" max="2843" width="1.44140625" style="10" customWidth="1"/>
    <col min="2844" max="2844" width="12.33203125" style="10" customWidth="1"/>
    <col min="2845" max="2845" width="1.44140625" style="10" customWidth="1"/>
    <col min="2846" max="2846" width="12.33203125" style="10" customWidth="1"/>
    <col min="2847" max="2847" width="1.44140625" style="10" customWidth="1"/>
    <col min="2848" max="2849" width="0" style="10" hidden="1" customWidth="1"/>
    <col min="2850" max="2850" width="12.33203125" style="10" customWidth="1"/>
    <col min="2851" max="2851" width="1.44140625" style="10" customWidth="1"/>
    <col min="2852" max="2852" width="12.33203125" style="10" customWidth="1"/>
    <col min="2853" max="2853" width="1.44140625" style="10" customWidth="1"/>
    <col min="2854" max="2854" width="13.88671875" style="10" customWidth="1"/>
    <col min="2855" max="2855" width="1.44140625" style="10" customWidth="1"/>
    <col min="2856" max="2856" width="0" style="10" hidden="1" customWidth="1"/>
    <col min="2857" max="2857" width="1.44140625" style="10" customWidth="1"/>
    <col min="2858" max="2858" width="20.109375" style="10" customWidth="1"/>
    <col min="2859" max="2859" width="1.44140625" style="10" customWidth="1"/>
    <col min="2860" max="2860" width="6.88671875" style="10" customWidth="1"/>
    <col min="2861" max="2861" width="7.6640625" style="10" customWidth="1"/>
    <col min="2862" max="2862" width="1.44140625" style="10" customWidth="1"/>
    <col min="2863" max="2863" width="35.21875" style="10" customWidth="1"/>
    <col min="2864" max="3072" width="11.5546875" style="10"/>
    <col min="3073" max="3073" width="4.5546875" style="10" customWidth="1"/>
    <col min="3074" max="3074" width="1.44140625" style="10" customWidth="1"/>
    <col min="3075" max="3075" width="17.77734375" style="10" customWidth="1"/>
    <col min="3076" max="3076" width="1.44140625" style="10" customWidth="1"/>
    <col min="3077" max="3077" width="0" style="10" hidden="1" customWidth="1"/>
    <col min="3078" max="3078" width="1.44140625" style="10" customWidth="1"/>
    <col min="3079" max="3079" width="12.33203125" style="10" customWidth="1"/>
    <col min="3080" max="3080" width="1.44140625" style="10" customWidth="1"/>
    <col min="3081" max="3081" width="12.33203125" style="10" customWidth="1"/>
    <col min="3082" max="3082" width="1.44140625" style="10" customWidth="1"/>
    <col min="3083" max="3083" width="12.33203125" style="10" customWidth="1"/>
    <col min="3084" max="3084" width="1.44140625" style="10" customWidth="1"/>
    <col min="3085" max="3085" width="12.33203125" style="10" customWidth="1"/>
    <col min="3086" max="3086" width="1.44140625" style="10" customWidth="1"/>
    <col min="3087" max="3087" width="12.33203125" style="10" customWidth="1"/>
    <col min="3088" max="3088" width="1.44140625" style="10" customWidth="1"/>
    <col min="3089" max="3089" width="12.33203125" style="10" customWidth="1"/>
    <col min="3090" max="3090" width="1.44140625" style="10" customWidth="1"/>
    <col min="3091" max="3091" width="12.33203125" style="10" customWidth="1"/>
    <col min="3092" max="3092" width="1.44140625" style="10" customWidth="1"/>
    <col min="3093" max="3093" width="12.33203125" style="10" customWidth="1"/>
    <col min="3094" max="3094" width="1.44140625" style="10" customWidth="1"/>
    <col min="3095" max="3095" width="13.21875" style="10" customWidth="1"/>
    <col min="3096" max="3096" width="1.109375" style="10" customWidth="1"/>
    <col min="3097" max="3097" width="1.44140625" style="10" customWidth="1"/>
    <col min="3098" max="3098" width="12.33203125" style="10" customWidth="1"/>
    <col min="3099" max="3099" width="1.44140625" style="10" customWidth="1"/>
    <col min="3100" max="3100" width="12.33203125" style="10" customWidth="1"/>
    <col min="3101" max="3101" width="1.44140625" style="10" customWidth="1"/>
    <col min="3102" max="3102" width="12.33203125" style="10" customWidth="1"/>
    <col min="3103" max="3103" width="1.44140625" style="10" customWidth="1"/>
    <col min="3104" max="3105" width="0" style="10" hidden="1" customWidth="1"/>
    <col min="3106" max="3106" width="12.33203125" style="10" customWidth="1"/>
    <col min="3107" max="3107" width="1.44140625" style="10" customWidth="1"/>
    <col min="3108" max="3108" width="12.33203125" style="10" customWidth="1"/>
    <col min="3109" max="3109" width="1.44140625" style="10" customWidth="1"/>
    <col min="3110" max="3110" width="13.88671875" style="10" customWidth="1"/>
    <col min="3111" max="3111" width="1.44140625" style="10" customWidth="1"/>
    <col min="3112" max="3112" width="0" style="10" hidden="1" customWidth="1"/>
    <col min="3113" max="3113" width="1.44140625" style="10" customWidth="1"/>
    <col min="3114" max="3114" width="20.109375" style="10" customWidth="1"/>
    <col min="3115" max="3115" width="1.44140625" style="10" customWidth="1"/>
    <col min="3116" max="3116" width="6.88671875" style="10" customWidth="1"/>
    <col min="3117" max="3117" width="7.6640625" style="10" customWidth="1"/>
    <col min="3118" max="3118" width="1.44140625" style="10" customWidth="1"/>
    <col min="3119" max="3119" width="35.21875" style="10" customWidth="1"/>
    <col min="3120" max="3328" width="11.5546875" style="10"/>
    <col min="3329" max="3329" width="4.5546875" style="10" customWidth="1"/>
    <col min="3330" max="3330" width="1.44140625" style="10" customWidth="1"/>
    <col min="3331" max="3331" width="17.77734375" style="10" customWidth="1"/>
    <col min="3332" max="3332" width="1.44140625" style="10" customWidth="1"/>
    <col min="3333" max="3333" width="0" style="10" hidden="1" customWidth="1"/>
    <col min="3334" max="3334" width="1.44140625" style="10" customWidth="1"/>
    <col min="3335" max="3335" width="12.33203125" style="10" customWidth="1"/>
    <col min="3336" max="3336" width="1.44140625" style="10" customWidth="1"/>
    <col min="3337" max="3337" width="12.33203125" style="10" customWidth="1"/>
    <col min="3338" max="3338" width="1.44140625" style="10" customWidth="1"/>
    <col min="3339" max="3339" width="12.33203125" style="10" customWidth="1"/>
    <col min="3340" max="3340" width="1.44140625" style="10" customWidth="1"/>
    <col min="3341" max="3341" width="12.33203125" style="10" customWidth="1"/>
    <col min="3342" max="3342" width="1.44140625" style="10" customWidth="1"/>
    <col min="3343" max="3343" width="12.33203125" style="10" customWidth="1"/>
    <col min="3344" max="3344" width="1.44140625" style="10" customWidth="1"/>
    <col min="3345" max="3345" width="12.33203125" style="10" customWidth="1"/>
    <col min="3346" max="3346" width="1.44140625" style="10" customWidth="1"/>
    <col min="3347" max="3347" width="12.33203125" style="10" customWidth="1"/>
    <col min="3348" max="3348" width="1.44140625" style="10" customWidth="1"/>
    <col min="3349" max="3349" width="12.33203125" style="10" customWidth="1"/>
    <col min="3350" max="3350" width="1.44140625" style="10" customWidth="1"/>
    <col min="3351" max="3351" width="13.21875" style="10" customWidth="1"/>
    <col min="3352" max="3352" width="1.109375" style="10" customWidth="1"/>
    <col min="3353" max="3353" width="1.44140625" style="10" customWidth="1"/>
    <col min="3354" max="3354" width="12.33203125" style="10" customWidth="1"/>
    <col min="3355" max="3355" width="1.44140625" style="10" customWidth="1"/>
    <col min="3356" max="3356" width="12.33203125" style="10" customWidth="1"/>
    <col min="3357" max="3357" width="1.44140625" style="10" customWidth="1"/>
    <col min="3358" max="3358" width="12.33203125" style="10" customWidth="1"/>
    <col min="3359" max="3359" width="1.44140625" style="10" customWidth="1"/>
    <col min="3360" max="3361" width="0" style="10" hidden="1" customWidth="1"/>
    <col min="3362" max="3362" width="12.33203125" style="10" customWidth="1"/>
    <col min="3363" max="3363" width="1.44140625" style="10" customWidth="1"/>
    <col min="3364" max="3364" width="12.33203125" style="10" customWidth="1"/>
    <col min="3365" max="3365" width="1.44140625" style="10" customWidth="1"/>
    <col min="3366" max="3366" width="13.88671875" style="10" customWidth="1"/>
    <col min="3367" max="3367" width="1.44140625" style="10" customWidth="1"/>
    <col min="3368" max="3368" width="0" style="10" hidden="1" customWidth="1"/>
    <col min="3369" max="3369" width="1.44140625" style="10" customWidth="1"/>
    <col min="3370" max="3370" width="20.109375" style="10" customWidth="1"/>
    <col min="3371" max="3371" width="1.44140625" style="10" customWidth="1"/>
    <col min="3372" max="3372" width="6.88671875" style="10" customWidth="1"/>
    <col min="3373" max="3373" width="7.6640625" style="10" customWidth="1"/>
    <col min="3374" max="3374" width="1.44140625" style="10" customWidth="1"/>
    <col min="3375" max="3375" width="35.21875" style="10" customWidth="1"/>
    <col min="3376" max="3584" width="11.5546875" style="10"/>
    <col min="3585" max="3585" width="4.5546875" style="10" customWidth="1"/>
    <col min="3586" max="3586" width="1.44140625" style="10" customWidth="1"/>
    <col min="3587" max="3587" width="17.77734375" style="10" customWidth="1"/>
    <col min="3588" max="3588" width="1.44140625" style="10" customWidth="1"/>
    <col min="3589" max="3589" width="0" style="10" hidden="1" customWidth="1"/>
    <col min="3590" max="3590" width="1.44140625" style="10" customWidth="1"/>
    <col min="3591" max="3591" width="12.33203125" style="10" customWidth="1"/>
    <col min="3592" max="3592" width="1.44140625" style="10" customWidth="1"/>
    <col min="3593" max="3593" width="12.33203125" style="10" customWidth="1"/>
    <col min="3594" max="3594" width="1.44140625" style="10" customWidth="1"/>
    <col min="3595" max="3595" width="12.33203125" style="10" customWidth="1"/>
    <col min="3596" max="3596" width="1.44140625" style="10" customWidth="1"/>
    <col min="3597" max="3597" width="12.33203125" style="10" customWidth="1"/>
    <col min="3598" max="3598" width="1.44140625" style="10" customWidth="1"/>
    <col min="3599" max="3599" width="12.33203125" style="10" customWidth="1"/>
    <col min="3600" max="3600" width="1.44140625" style="10" customWidth="1"/>
    <col min="3601" max="3601" width="12.33203125" style="10" customWidth="1"/>
    <col min="3602" max="3602" width="1.44140625" style="10" customWidth="1"/>
    <col min="3603" max="3603" width="12.33203125" style="10" customWidth="1"/>
    <col min="3604" max="3604" width="1.44140625" style="10" customWidth="1"/>
    <col min="3605" max="3605" width="12.33203125" style="10" customWidth="1"/>
    <col min="3606" max="3606" width="1.44140625" style="10" customWidth="1"/>
    <col min="3607" max="3607" width="13.21875" style="10" customWidth="1"/>
    <col min="3608" max="3608" width="1.109375" style="10" customWidth="1"/>
    <col min="3609" max="3609" width="1.44140625" style="10" customWidth="1"/>
    <col min="3610" max="3610" width="12.33203125" style="10" customWidth="1"/>
    <col min="3611" max="3611" width="1.44140625" style="10" customWidth="1"/>
    <col min="3612" max="3612" width="12.33203125" style="10" customWidth="1"/>
    <col min="3613" max="3613" width="1.44140625" style="10" customWidth="1"/>
    <col min="3614" max="3614" width="12.33203125" style="10" customWidth="1"/>
    <col min="3615" max="3615" width="1.44140625" style="10" customWidth="1"/>
    <col min="3616" max="3617" width="0" style="10" hidden="1" customWidth="1"/>
    <col min="3618" max="3618" width="12.33203125" style="10" customWidth="1"/>
    <col min="3619" max="3619" width="1.44140625" style="10" customWidth="1"/>
    <col min="3620" max="3620" width="12.33203125" style="10" customWidth="1"/>
    <col min="3621" max="3621" width="1.44140625" style="10" customWidth="1"/>
    <col min="3622" max="3622" width="13.88671875" style="10" customWidth="1"/>
    <col min="3623" max="3623" width="1.44140625" style="10" customWidth="1"/>
    <col min="3624" max="3624" width="0" style="10" hidden="1" customWidth="1"/>
    <col min="3625" max="3625" width="1.44140625" style="10" customWidth="1"/>
    <col min="3626" max="3626" width="20.109375" style="10" customWidth="1"/>
    <col min="3627" max="3627" width="1.44140625" style="10" customWidth="1"/>
    <col min="3628" max="3628" width="6.88671875" style="10" customWidth="1"/>
    <col min="3629" max="3629" width="7.6640625" style="10" customWidth="1"/>
    <col min="3630" max="3630" width="1.44140625" style="10" customWidth="1"/>
    <col min="3631" max="3631" width="35.21875" style="10" customWidth="1"/>
    <col min="3632" max="3840" width="11.5546875" style="10"/>
    <col min="3841" max="3841" width="4.5546875" style="10" customWidth="1"/>
    <col min="3842" max="3842" width="1.44140625" style="10" customWidth="1"/>
    <col min="3843" max="3843" width="17.77734375" style="10" customWidth="1"/>
    <col min="3844" max="3844" width="1.44140625" style="10" customWidth="1"/>
    <col min="3845" max="3845" width="0" style="10" hidden="1" customWidth="1"/>
    <col min="3846" max="3846" width="1.44140625" style="10" customWidth="1"/>
    <col min="3847" max="3847" width="12.33203125" style="10" customWidth="1"/>
    <col min="3848" max="3848" width="1.44140625" style="10" customWidth="1"/>
    <col min="3849" max="3849" width="12.33203125" style="10" customWidth="1"/>
    <col min="3850" max="3850" width="1.44140625" style="10" customWidth="1"/>
    <col min="3851" max="3851" width="12.33203125" style="10" customWidth="1"/>
    <col min="3852" max="3852" width="1.44140625" style="10" customWidth="1"/>
    <col min="3853" max="3853" width="12.33203125" style="10" customWidth="1"/>
    <col min="3854" max="3854" width="1.44140625" style="10" customWidth="1"/>
    <col min="3855" max="3855" width="12.33203125" style="10" customWidth="1"/>
    <col min="3856" max="3856" width="1.44140625" style="10" customWidth="1"/>
    <col min="3857" max="3857" width="12.33203125" style="10" customWidth="1"/>
    <col min="3858" max="3858" width="1.44140625" style="10" customWidth="1"/>
    <col min="3859" max="3859" width="12.33203125" style="10" customWidth="1"/>
    <col min="3860" max="3860" width="1.44140625" style="10" customWidth="1"/>
    <col min="3861" max="3861" width="12.33203125" style="10" customWidth="1"/>
    <col min="3862" max="3862" width="1.44140625" style="10" customWidth="1"/>
    <col min="3863" max="3863" width="13.21875" style="10" customWidth="1"/>
    <col min="3864" max="3864" width="1.109375" style="10" customWidth="1"/>
    <col min="3865" max="3865" width="1.44140625" style="10" customWidth="1"/>
    <col min="3866" max="3866" width="12.33203125" style="10" customWidth="1"/>
    <col min="3867" max="3867" width="1.44140625" style="10" customWidth="1"/>
    <col min="3868" max="3868" width="12.33203125" style="10" customWidth="1"/>
    <col min="3869" max="3869" width="1.44140625" style="10" customWidth="1"/>
    <col min="3870" max="3870" width="12.33203125" style="10" customWidth="1"/>
    <col min="3871" max="3871" width="1.44140625" style="10" customWidth="1"/>
    <col min="3872" max="3873" width="0" style="10" hidden="1" customWidth="1"/>
    <col min="3874" max="3874" width="12.33203125" style="10" customWidth="1"/>
    <col min="3875" max="3875" width="1.44140625" style="10" customWidth="1"/>
    <col min="3876" max="3876" width="12.33203125" style="10" customWidth="1"/>
    <col min="3877" max="3877" width="1.44140625" style="10" customWidth="1"/>
    <col min="3878" max="3878" width="13.88671875" style="10" customWidth="1"/>
    <col min="3879" max="3879" width="1.44140625" style="10" customWidth="1"/>
    <col min="3880" max="3880" width="0" style="10" hidden="1" customWidth="1"/>
    <col min="3881" max="3881" width="1.44140625" style="10" customWidth="1"/>
    <col min="3882" max="3882" width="20.109375" style="10" customWidth="1"/>
    <col min="3883" max="3883" width="1.44140625" style="10" customWidth="1"/>
    <col min="3884" max="3884" width="6.88671875" style="10" customWidth="1"/>
    <col min="3885" max="3885" width="7.6640625" style="10" customWidth="1"/>
    <col min="3886" max="3886" width="1.44140625" style="10" customWidth="1"/>
    <col min="3887" max="3887" width="35.21875" style="10" customWidth="1"/>
    <col min="3888" max="4096" width="11.5546875" style="10"/>
    <col min="4097" max="4097" width="4.5546875" style="10" customWidth="1"/>
    <col min="4098" max="4098" width="1.44140625" style="10" customWidth="1"/>
    <col min="4099" max="4099" width="17.77734375" style="10" customWidth="1"/>
    <col min="4100" max="4100" width="1.44140625" style="10" customWidth="1"/>
    <col min="4101" max="4101" width="0" style="10" hidden="1" customWidth="1"/>
    <col min="4102" max="4102" width="1.44140625" style="10" customWidth="1"/>
    <col min="4103" max="4103" width="12.33203125" style="10" customWidth="1"/>
    <col min="4104" max="4104" width="1.44140625" style="10" customWidth="1"/>
    <col min="4105" max="4105" width="12.33203125" style="10" customWidth="1"/>
    <col min="4106" max="4106" width="1.44140625" style="10" customWidth="1"/>
    <col min="4107" max="4107" width="12.33203125" style="10" customWidth="1"/>
    <col min="4108" max="4108" width="1.44140625" style="10" customWidth="1"/>
    <col min="4109" max="4109" width="12.33203125" style="10" customWidth="1"/>
    <col min="4110" max="4110" width="1.44140625" style="10" customWidth="1"/>
    <col min="4111" max="4111" width="12.33203125" style="10" customWidth="1"/>
    <col min="4112" max="4112" width="1.44140625" style="10" customWidth="1"/>
    <col min="4113" max="4113" width="12.33203125" style="10" customWidth="1"/>
    <col min="4114" max="4114" width="1.44140625" style="10" customWidth="1"/>
    <col min="4115" max="4115" width="12.33203125" style="10" customWidth="1"/>
    <col min="4116" max="4116" width="1.44140625" style="10" customWidth="1"/>
    <col min="4117" max="4117" width="12.33203125" style="10" customWidth="1"/>
    <col min="4118" max="4118" width="1.44140625" style="10" customWidth="1"/>
    <col min="4119" max="4119" width="13.21875" style="10" customWidth="1"/>
    <col min="4120" max="4120" width="1.109375" style="10" customWidth="1"/>
    <col min="4121" max="4121" width="1.44140625" style="10" customWidth="1"/>
    <col min="4122" max="4122" width="12.33203125" style="10" customWidth="1"/>
    <col min="4123" max="4123" width="1.44140625" style="10" customWidth="1"/>
    <col min="4124" max="4124" width="12.33203125" style="10" customWidth="1"/>
    <col min="4125" max="4125" width="1.44140625" style="10" customWidth="1"/>
    <col min="4126" max="4126" width="12.33203125" style="10" customWidth="1"/>
    <col min="4127" max="4127" width="1.44140625" style="10" customWidth="1"/>
    <col min="4128" max="4129" width="0" style="10" hidden="1" customWidth="1"/>
    <col min="4130" max="4130" width="12.33203125" style="10" customWidth="1"/>
    <col min="4131" max="4131" width="1.44140625" style="10" customWidth="1"/>
    <col min="4132" max="4132" width="12.33203125" style="10" customWidth="1"/>
    <col min="4133" max="4133" width="1.44140625" style="10" customWidth="1"/>
    <col min="4134" max="4134" width="13.88671875" style="10" customWidth="1"/>
    <col min="4135" max="4135" width="1.44140625" style="10" customWidth="1"/>
    <col min="4136" max="4136" width="0" style="10" hidden="1" customWidth="1"/>
    <col min="4137" max="4137" width="1.44140625" style="10" customWidth="1"/>
    <col min="4138" max="4138" width="20.109375" style="10" customWidth="1"/>
    <col min="4139" max="4139" width="1.44140625" style="10" customWidth="1"/>
    <col min="4140" max="4140" width="6.88671875" style="10" customWidth="1"/>
    <col min="4141" max="4141" width="7.6640625" style="10" customWidth="1"/>
    <col min="4142" max="4142" width="1.44140625" style="10" customWidth="1"/>
    <col min="4143" max="4143" width="35.21875" style="10" customWidth="1"/>
    <col min="4144" max="4352" width="11.5546875" style="10"/>
    <col min="4353" max="4353" width="4.5546875" style="10" customWidth="1"/>
    <col min="4354" max="4354" width="1.44140625" style="10" customWidth="1"/>
    <col min="4355" max="4355" width="17.77734375" style="10" customWidth="1"/>
    <col min="4356" max="4356" width="1.44140625" style="10" customWidth="1"/>
    <col min="4357" max="4357" width="0" style="10" hidden="1" customWidth="1"/>
    <col min="4358" max="4358" width="1.44140625" style="10" customWidth="1"/>
    <col min="4359" max="4359" width="12.33203125" style="10" customWidth="1"/>
    <col min="4360" max="4360" width="1.44140625" style="10" customWidth="1"/>
    <col min="4361" max="4361" width="12.33203125" style="10" customWidth="1"/>
    <col min="4362" max="4362" width="1.44140625" style="10" customWidth="1"/>
    <col min="4363" max="4363" width="12.33203125" style="10" customWidth="1"/>
    <col min="4364" max="4364" width="1.44140625" style="10" customWidth="1"/>
    <col min="4365" max="4365" width="12.33203125" style="10" customWidth="1"/>
    <col min="4366" max="4366" width="1.44140625" style="10" customWidth="1"/>
    <col min="4367" max="4367" width="12.33203125" style="10" customWidth="1"/>
    <col min="4368" max="4368" width="1.44140625" style="10" customWidth="1"/>
    <col min="4369" max="4369" width="12.33203125" style="10" customWidth="1"/>
    <col min="4370" max="4370" width="1.44140625" style="10" customWidth="1"/>
    <col min="4371" max="4371" width="12.33203125" style="10" customWidth="1"/>
    <col min="4372" max="4372" width="1.44140625" style="10" customWidth="1"/>
    <col min="4373" max="4373" width="12.33203125" style="10" customWidth="1"/>
    <col min="4374" max="4374" width="1.44140625" style="10" customWidth="1"/>
    <col min="4375" max="4375" width="13.21875" style="10" customWidth="1"/>
    <col min="4376" max="4376" width="1.109375" style="10" customWidth="1"/>
    <col min="4377" max="4377" width="1.44140625" style="10" customWidth="1"/>
    <col min="4378" max="4378" width="12.33203125" style="10" customWidth="1"/>
    <col min="4379" max="4379" width="1.44140625" style="10" customWidth="1"/>
    <col min="4380" max="4380" width="12.33203125" style="10" customWidth="1"/>
    <col min="4381" max="4381" width="1.44140625" style="10" customWidth="1"/>
    <col min="4382" max="4382" width="12.33203125" style="10" customWidth="1"/>
    <col min="4383" max="4383" width="1.44140625" style="10" customWidth="1"/>
    <col min="4384" max="4385" width="0" style="10" hidden="1" customWidth="1"/>
    <col min="4386" max="4386" width="12.33203125" style="10" customWidth="1"/>
    <col min="4387" max="4387" width="1.44140625" style="10" customWidth="1"/>
    <col min="4388" max="4388" width="12.33203125" style="10" customWidth="1"/>
    <col min="4389" max="4389" width="1.44140625" style="10" customWidth="1"/>
    <col min="4390" max="4390" width="13.88671875" style="10" customWidth="1"/>
    <col min="4391" max="4391" width="1.44140625" style="10" customWidth="1"/>
    <col min="4392" max="4392" width="0" style="10" hidden="1" customWidth="1"/>
    <col min="4393" max="4393" width="1.44140625" style="10" customWidth="1"/>
    <col min="4394" max="4394" width="20.109375" style="10" customWidth="1"/>
    <col min="4395" max="4395" width="1.44140625" style="10" customWidth="1"/>
    <col min="4396" max="4396" width="6.88671875" style="10" customWidth="1"/>
    <col min="4397" max="4397" width="7.6640625" style="10" customWidth="1"/>
    <col min="4398" max="4398" width="1.44140625" style="10" customWidth="1"/>
    <col min="4399" max="4399" width="35.21875" style="10" customWidth="1"/>
    <col min="4400" max="4608" width="11.5546875" style="10"/>
    <col min="4609" max="4609" width="4.5546875" style="10" customWidth="1"/>
    <col min="4610" max="4610" width="1.44140625" style="10" customWidth="1"/>
    <col min="4611" max="4611" width="17.77734375" style="10" customWidth="1"/>
    <col min="4612" max="4612" width="1.44140625" style="10" customWidth="1"/>
    <col min="4613" max="4613" width="0" style="10" hidden="1" customWidth="1"/>
    <col min="4614" max="4614" width="1.44140625" style="10" customWidth="1"/>
    <col min="4615" max="4615" width="12.33203125" style="10" customWidth="1"/>
    <col min="4616" max="4616" width="1.44140625" style="10" customWidth="1"/>
    <col min="4617" max="4617" width="12.33203125" style="10" customWidth="1"/>
    <col min="4618" max="4618" width="1.44140625" style="10" customWidth="1"/>
    <col min="4619" max="4619" width="12.33203125" style="10" customWidth="1"/>
    <col min="4620" max="4620" width="1.44140625" style="10" customWidth="1"/>
    <col min="4621" max="4621" width="12.33203125" style="10" customWidth="1"/>
    <col min="4622" max="4622" width="1.44140625" style="10" customWidth="1"/>
    <col min="4623" max="4623" width="12.33203125" style="10" customWidth="1"/>
    <col min="4624" max="4624" width="1.44140625" style="10" customWidth="1"/>
    <col min="4625" max="4625" width="12.33203125" style="10" customWidth="1"/>
    <col min="4626" max="4626" width="1.44140625" style="10" customWidth="1"/>
    <col min="4627" max="4627" width="12.33203125" style="10" customWidth="1"/>
    <col min="4628" max="4628" width="1.44140625" style="10" customWidth="1"/>
    <col min="4629" max="4629" width="12.33203125" style="10" customWidth="1"/>
    <col min="4630" max="4630" width="1.44140625" style="10" customWidth="1"/>
    <col min="4631" max="4631" width="13.21875" style="10" customWidth="1"/>
    <col min="4632" max="4632" width="1.109375" style="10" customWidth="1"/>
    <col min="4633" max="4633" width="1.44140625" style="10" customWidth="1"/>
    <col min="4634" max="4634" width="12.33203125" style="10" customWidth="1"/>
    <col min="4635" max="4635" width="1.44140625" style="10" customWidth="1"/>
    <col min="4636" max="4636" width="12.33203125" style="10" customWidth="1"/>
    <col min="4637" max="4637" width="1.44140625" style="10" customWidth="1"/>
    <col min="4638" max="4638" width="12.33203125" style="10" customWidth="1"/>
    <col min="4639" max="4639" width="1.44140625" style="10" customWidth="1"/>
    <col min="4640" max="4641" width="0" style="10" hidden="1" customWidth="1"/>
    <col min="4642" max="4642" width="12.33203125" style="10" customWidth="1"/>
    <col min="4643" max="4643" width="1.44140625" style="10" customWidth="1"/>
    <col min="4644" max="4644" width="12.33203125" style="10" customWidth="1"/>
    <col min="4645" max="4645" width="1.44140625" style="10" customWidth="1"/>
    <col min="4646" max="4646" width="13.88671875" style="10" customWidth="1"/>
    <col min="4647" max="4647" width="1.44140625" style="10" customWidth="1"/>
    <col min="4648" max="4648" width="0" style="10" hidden="1" customWidth="1"/>
    <col min="4649" max="4649" width="1.44140625" style="10" customWidth="1"/>
    <col min="4650" max="4650" width="20.109375" style="10" customWidth="1"/>
    <col min="4651" max="4651" width="1.44140625" style="10" customWidth="1"/>
    <col min="4652" max="4652" width="6.88671875" style="10" customWidth="1"/>
    <col min="4653" max="4653" width="7.6640625" style="10" customWidth="1"/>
    <col min="4654" max="4654" width="1.44140625" style="10" customWidth="1"/>
    <col min="4655" max="4655" width="35.21875" style="10" customWidth="1"/>
    <col min="4656" max="4864" width="11.5546875" style="10"/>
    <col min="4865" max="4865" width="4.5546875" style="10" customWidth="1"/>
    <col min="4866" max="4866" width="1.44140625" style="10" customWidth="1"/>
    <col min="4867" max="4867" width="17.77734375" style="10" customWidth="1"/>
    <col min="4868" max="4868" width="1.44140625" style="10" customWidth="1"/>
    <col min="4869" max="4869" width="0" style="10" hidden="1" customWidth="1"/>
    <col min="4870" max="4870" width="1.44140625" style="10" customWidth="1"/>
    <col min="4871" max="4871" width="12.33203125" style="10" customWidth="1"/>
    <col min="4872" max="4872" width="1.44140625" style="10" customWidth="1"/>
    <col min="4873" max="4873" width="12.33203125" style="10" customWidth="1"/>
    <col min="4874" max="4874" width="1.44140625" style="10" customWidth="1"/>
    <col min="4875" max="4875" width="12.33203125" style="10" customWidth="1"/>
    <col min="4876" max="4876" width="1.44140625" style="10" customWidth="1"/>
    <col min="4877" max="4877" width="12.33203125" style="10" customWidth="1"/>
    <col min="4878" max="4878" width="1.44140625" style="10" customWidth="1"/>
    <col min="4879" max="4879" width="12.33203125" style="10" customWidth="1"/>
    <col min="4880" max="4880" width="1.44140625" style="10" customWidth="1"/>
    <col min="4881" max="4881" width="12.33203125" style="10" customWidth="1"/>
    <col min="4882" max="4882" width="1.44140625" style="10" customWidth="1"/>
    <col min="4883" max="4883" width="12.33203125" style="10" customWidth="1"/>
    <col min="4884" max="4884" width="1.44140625" style="10" customWidth="1"/>
    <col min="4885" max="4885" width="12.33203125" style="10" customWidth="1"/>
    <col min="4886" max="4886" width="1.44140625" style="10" customWidth="1"/>
    <col min="4887" max="4887" width="13.21875" style="10" customWidth="1"/>
    <col min="4888" max="4888" width="1.109375" style="10" customWidth="1"/>
    <col min="4889" max="4889" width="1.44140625" style="10" customWidth="1"/>
    <col min="4890" max="4890" width="12.33203125" style="10" customWidth="1"/>
    <col min="4891" max="4891" width="1.44140625" style="10" customWidth="1"/>
    <col min="4892" max="4892" width="12.33203125" style="10" customWidth="1"/>
    <col min="4893" max="4893" width="1.44140625" style="10" customWidth="1"/>
    <col min="4894" max="4894" width="12.33203125" style="10" customWidth="1"/>
    <col min="4895" max="4895" width="1.44140625" style="10" customWidth="1"/>
    <col min="4896" max="4897" width="0" style="10" hidden="1" customWidth="1"/>
    <col min="4898" max="4898" width="12.33203125" style="10" customWidth="1"/>
    <col min="4899" max="4899" width="1.44140625" style="10" customWidth="1"/>
    <col min="4900" max="4900" width="12.33203125" style="10" customWidth="1"/>
    <col min="4901" max="4901" width="1.44140625" style="10" customWidth="1"/>
    <col min="4902" max="4902" width="13.88671875" style="10" customWidth="1"/>
    <col min="4903" max="4903" width="1.44140625" style="10" customWidth="1"/>
    <col min="4904" max="4904" width="0" style="10" hidden="1" customWidth="1"/>
    <col min="4905" max="4905" width="1.44140625" style="10" customWidth="1"/>
    <col min="4906" max="4906" width="20.109375" style="10" customWidth="1"/>
    <col min="4907" max="4907" width="1.44140625" style="10" customWidth="1"/>
    <col min="4908" max="4908" width="6.88671875" style="10" customWidth="1"/>
    <col min="4909" max="4909" width="7.6640625" style="10" customWidth="1"/>
    <col min="4910" max="4910" width="1.44140625" style="10" customWidth="1"/>
    <col min="4911" max="4911" width="35.21875" style="10" customWidth="1"/>
    <col min="4912" max="5120" width="11.5546875" style="10"/>
    <col min="5121" max="5121" width="4.5546875" style="10" customWidth="1"/>
    <col min="5122" max="5122" width="1.44140625" style="10" customWidth="1"/>
    <col min="5123" max="5123" width="17.77734375" style="10" customWidth="1"/>
    <col min="5124" max="5124" width="1.44140625" style="10" customWidth="1"/>
    <col min="5125" max="5125" width="0" style="10" hidden="1" customWidth="1"/>
    <col min="5126" max="5126" width="1.44140625" style="10" customWidth="1"/>
    <col min="5127" max="5127" width="12.33203125" style="10" customWidth="1"/>
    <col min="5128" max="5128" width="1.44140625" style="10" customWidth="1"/>
    <col min="5129" max="5129" width="12.33203125" style="10" customWidth="1"/>
    <col min="5130" max="5130" width="1.44140625" style="10" customWidth="1"/>
    <col min="5131" max="5131" width="12.33203125" style="10" customWidth="1"/>
    <col min="5132" max="5132" width="1.44140625" style="10" customWidth="1"/>
    <col min="5133" max="5133" width="12.33203125" style="10" customWidth="1"/>
    <col min="5134" max="5134" width="1.44140625" style="10" customWidth="1"/>
    <col min="5135" max="5135" width="12.33203125" style="10" customWidth="1"/>
    <col min="5136" max="5136" width="1.44140625" style="10" customWidth="1"/>
    <col min="5137" max="5137" width="12.33203125" style="10" customWidth="1"/>
    <col min="5138" max="5138" width="1.44140625" style="10" customWidth="1"/>
    <col min="5139" max="5139" width="12.33203125" style="10" customWidth="1"/>
    <col min="5140" max="5140" width="1.44140625" style="10" customWidth="1"/>
    <col min="5141" max="5141" width="12.33203125" style="10" customWidth="1"/>
    <col min="5142" max="5142" width="1.44140625" style="10" customWidth="1"/>
    <col min="5143" max="5143" width="13.21875" style="10" customWidth="1"/>
    <col min="5144" max="5144" width="1.109375" style="10" customWidth="1"/>
    <col min="5145" max="5145" width="1.44140625" style="10" customWidth="1"/>
    <col min="5146" max="5146" width="12.33203125" style="10" customWidth="1"/>
    <col min="5147" max="5147" width="1.44140625" style="10" customWidth="1"/>
    <col min="5148" max="5148" width="12.33203125" style="10" customWidth="1"/>
    <col min="5149" max="5149" width="1.44140625" style="10" customWidth="1"/>
    <col min="5150" max="5150" width="12.33203125" style="10" customWidth="1"/>
    <col min="5151" max="5151" width="1.44140625" style="10" customWidth="1"/>
    <col min="5152" max="5153" width="0" style="10" hidden="1" customWidth="1"/>
    <col min="5154" max="5154" width="12.33203125" style="10" customWidth="1"/>
    <col min="5155" max="5155" width="1.44140625" style="10" customWidth="1"/>
    <col min="5156" max="5156" width="12.33203125" style="10" customWidth="1"/>
    <col min="5157" max="5157" width="1.44140625" style="10" customWidth="1"/>
    <col min="5158" max="5158" width="13.88671875" style="10" customWidth="1"/>
    <col min="5159" max="5159" width="1.44140625" style="10" customWidth="1"/>
    <col min="5160" max="5160" width="0" style="10" hidden="1" customWidth="1"/>
    <col min="5161" max="5161" width="1.44140625" style="10" customWidth="1"/>
    <col min="5162" max="5162" width="20.109375" style="10" customWidth="1"/>
    <col min="5163" max="5163" width="1.44140625" style="10" customWidth="1"/>
    <col min="5164" max="5164" width="6.88671875" style="10" customWidth="1"/>
    <col min="5165" max="5165" width="7.6640625" style="10" customWidth="1"/>
    <col min="5166" max="5166" width="1.44140625" style="10" customWidth="1"/>
    <col min="5167" max="5167" width="35.21875" style="10" customWidth="1"/>
    <col min="5168" max="5376" width="11.5546875" style="10"/>
    <col min="5377" max="5377" width="4.5546875" style="10" customWidth="1"/>
    <col min="5378" max="5378" width="1.44140625" style="10" customWidth="1"/>
    <col min="5379" max="5379" width="17.77734375" style="10" customWidth="1"/>
    <col min="5380" max="5380" width="1.44140625" style="10" customWidth="1"/>
    <col min="5381" max="5381" width="0" style="10" hidden="1" customWidth="1"/>
    <col min="5382" max="5382" width="1.44140625" style="10" customWidth="1"/>
    <col min="5383" max="5383" width="12.33203125" style="10" customWidth="1"/>
    <col min="5384" max="5384" width="1.44140625" style="10" customWidth="1"/>
    <col min="5385" max="5385" width="12.33203125" style="10" customWidth="1"/>
    <col min="5386" max="5386" width="1.44140625" style="10" customWidth="1"/>
    <col min="5387" max="5387" width="12.33203125" style="10" customWidth="1"/>
    <col min="5388" max="5388" width="1.44140625" style="10" customWidth="1"/>
    <col min="5389" max="5389" width="12.33203125" style="10" customWidth="1"/>
    <col min="5390" max="5390" width="1.44140625" style="10" customWidth="1"/>
    <col min="5391" max="5391" width="12.33203125" style="10" customWidth="1"/>
    <col min="5392" max="5392" width="1.44140625" style="10" customWidth="1"/>
    <col min="5393" max="5393" width="12.33203125" style="10" customWidth="1"/>
    <col min="5394" max="5394" width="1.44140625" style="10" customWidth="1"/>
    <col min="5395" max="5395" width="12.33203125" style="10" customWidth="1"/>
    <col min="5396" max="5396" width="1.44140625" style="10" customWidth="1"/>
    <col min="5397" max="5397" width="12.33203125" style="10" customWidth="1"/>
    <col min="5398" max="5398" width="1.44140625" style="10" customWidth="1"/>
    <col min="5399" max="5399" width="13.21875" style="10" customWidth="1"/>
    <col min="5400" max="5400" width="1.109375" style="10" customWidth="1"/>
    <col min="5401" max="5401" width="1.44140625" style="10" customWidth="1"/>
    <col min="5402" max="5402" width="12.33203125" style="10" customWidth="1"/>
    <col min="5403" max="5403" width="1.44140625" style="10" customWidth="1"/>
    <col min="5404" max="5404" width="12.33203125" style="10" customWidth="1"/>
    <col min="5405" max="5405" width="1.44140625" style="10" customWidth="1"/>
    <col min="5406" max="5406" width="12.33203125" style="10" customWidth="1"/>
    <col min="5407" max="5407" width="1.44140625" style="10" customWidth="1"/>
    <col min="5408" max="5409" width="0" style="10" hidden="1" customWidth="1"/>
    <col min="5410" max="5410" width="12.33203125" style="10" customWidth="1"/>
    <col min="5411" max="5411" width="1.44140625" style="10" customWidth="1"/>
    <col min="5412" max="5412" width="12.33203125" style="10" customWidth="1"/>
    <col min="5413" max="5413" width="1.44140625" style="10" customWidth="1"/>
    <col min="5414" max="5414" width="13.88671875" style="10" customWidth="1"/>
    <col min="5415" max="5415" width="1.44140625" style="10" customWidth="1"/>
    <col min="5416" max="5416" width="0" style="10" hidden="1" customWidth="1"/>
    <col min="5417" max="5417" width="1.44140625" style="10" customWidth="1"/>
    <col min="5418" max="5418" width="20.109375" style="10" customWidth="1"/>
    <col min="5419" max="5419" width="1.44140625" style="10" customWidth="1"/>
    <col min="5420" max="5420" width="6.88671875" style="10" customWidth="1"/>
    <col min="5421" max="5421" width="7.6640625" style="10" customWidth="1"/>
    <col min="5422" max="5422" width="1.44140625" style="10" customWidth="1"/>
    <col min="5423" max="5423" width="35.21875" style="10" customWidth="1"/>
    <col min="5424" max="5632" width="11.5546875" style="10"/>
    <col min="5633" max="5633" width="4.5546875" style="10" customWidth="1"/>
    <col min="5634" max="5634" width="1.44140625" style="10" customWidth="1"/>
    <col min="5635" max="5635" width="17.77734375" style="10" customWidth="1"/>
    <col min="5636" max="5636" width="1.44140625" style="10" customWidth="1"/>
    <col min="5637" max="5637" width="0" style="10" hidden="1" customWidth="1"/>
    <col min="5638" max="5638" width="1.44140625" style="10" customWidth="1"/>
    <col min="5639" max="5639" width="12.33203125" style="10" customWidth="1"/>
    <col min="5640" max="5640" width="1.44140625" style="10" customWidth="1"/>
    <col min="5641" max="5641" width="12.33203125" style="10" customWidth="1"/>
    <col min="5642" max="5642" width="1.44140625" style="10" customWidth="1"/>
    <col min="5643" max="5643" width="12.33203125" style="10" customWidth="1"/>
    <col min="5644" max="5644" width="1.44140625" style="10" customWidth="1"/>
    <col min="5645" max="5645" width="12.33203125" style="10" customWidth="1"/>
    <col min="5646" max="5646" width="1.44140625" style="10" customWidth="1"/>
    <col min="5647" max="5647" width="12.33203125" style="10" customWidth="1"/>
    <col min="5648" max="5648" width="1.44140625" style="10" customWidth="1"/>
    <col min="5649" max="5649" width="12.33203125" style="10" customWidth="1"/>
    <col min="5650" max="5650" width="1.44140625" style="10" customWidth="1"/>
    <col min="5651" max="5651" width="12.33203125" style="10" customWidth="1"/>
    <col min="5652" max="5652" width="1.44140625" style="10" customWidth="1"/>
    <col min="5653" max="5653" width="12.33203125" style="10" customWidth="1"/>
    <col min="5654" max="5654" width="1.44140625" style="10" customWidth="1"/>
    <col min="5655" max="5655" width="13.21875" style="10" customWidth="1"/>
    <col min="5656" max="5656" width="1.109375" style="10" customWidth="1"/>
    <col min="5657" max="5657" width="1.44140625" style="10" customWidth="1"/>
    <col min="5658" max="5658" width="12.33203125" style="10" customWidth="1"/>
    <col min="5659" max="5659" width="1.44140625" style="10" customWidth="1"/>
    <col min="5660" max="5660" width="12.33203125" style="10" customWidth="1"/>
    <col min="5661" max="5661" width="1.44140625" style="10" customWidth="1"/>
    <col min="5662" max="5662" width="12.33203125" style="10" customWidth="1"/>
    <col min="5663" max="5663" width="1.44140625" style="10" customWidth="1"/>
    <col min="5664" max="5665" width="0" style="10" hidden="1" customWidth="1"/>
    <col min="5666" max="5666" width="12.33203125" style="10" customWidth="1"/>
    <col min="5667" max="5667" width="1.44140625" style="10" customWidth="1"/>
    <col min="5668" max="5668" width="12.33203125" style="10" customWidth="1"/>
    <col min="5669" max="5669" width="1.44140625" style="10" customWidth="1"/>
    <col min="5670" max="5670" width="13.88671875" style="10" customWidth="1"/>
    <col min="5671" max="5671" width="1.44140625" style="10" customWidth="1"/>
    <col min="5672" max="5672" width="0" style="10" hidden="1" customWidth="1"/>
    <col min="5673" max="5673" width="1.44140625" style="10" customWidth="1"/>
    <col min="5674" max="5674" width="20.109375" style="10" customWidth="1"/>
    <col min="5675" max="5675" width="1.44140625" style="10" customWidth="1"/>
    <col min="5676" max="5676" width="6.88671875" style="10" customWidth="1"/>
    <col min="5677" max="5677" width="7.6640625" style="10" customWidth="1"/>
    <col min="5678" max="5678" width="1.44140625" style="10" customWidth="1"/>
    <col min="5679" max="5679" width="35.21875" style="10" customWidth="1"/>
    <col min="5680" max="5888" width="11.5546875" style="10"/>
    <col min="5889" max="5889" width="4.5546875" style="10" customWidth="1"/>
    <col min="5890" max="5890" width="1.44140625" style="10" customWidth="1"/>
    <col min="5891" max="5891" width="17.77734375" style="10" customWidth="1"/>
    <col min="5892" max="5892" width="1.44140625" style="10" customWidth="1"/>
    <col min="5893" max="5893" width="0" style="10" hidden="1" customWidth="1"/>
    <col min="5894" max="5894" width="1.44140625" style="10" customWidth="1"/>
    <col min="5895" max="5895" width="12.33203125" style="10" customWidth="1"/>
    <col min="5896" max="5896" width="1.44140625" style="10" customWidth="1"/>
    <col min="5897" max="5897" width="12.33203125" style="10" customWidth="1"/>
    <col min="5898" max="5898" width="1.44140625" style="10" customWidth="1"/>
    <col min="5899" max="5899" width="12.33203125" style="10" customWidth="1"/>
    <col min="5900" max="5900" width="1.44140625" style="10" customWidth="1"/>
    <col min="5901" max="5901" width="12.33203125" style="10" customWidth="1"/>
    <col min="5902" max="5902" width="1.44140625" style="10" customWidth="1"/>
    <col min="5903" max="5903" width="12.33203125" style="10" customWidth="1"/>
    <col min="5904" max="5904" width="1.44140625" style="10" customWidth="1"/>
    <col min="5905" max="5905" width="12.33203125" style="10" customWidth="1"/>
    <col min="5906" max="5906" width="1.44140625" style="10" customWidth="1"/>
    <col min="5907" max="5907" width="12.33203125" style="10" customWidth="1"/>
    <col min="5908" max="5908" width="1.44140625" style="10" customWidth="1"/>
    <col min="5909" max="5909" width="12.33203125" style="10" customWidth="1"/>
    <col min="5910" max="5910" width="1.44140625" style="10" customWidth="1"/>
    <col min="5911" max="5911" width="13.21875" style="10" customWidth="1"/>
    <col min="5912" max="5912" width="1.109375" style="10" customWidth="1"/>
    <col min="5913" max="5913" width="1.44140625" style="10" customWidth="1"/>
    <col min="5914" max="5914" width="12.33203125" style="10" customWidth="1"/>
    <col min="5915" max="5915" width="1.44140625" style="10" customWidth="1"/>
    <col min="5916" max="5916" width="12.33203125" style="10" customWidth="1"/>
    <col min="5917" max="5917" width="1.44140625" style="10" customWidth="1"/>
    <col min="5918" max="5918" width="12.33203125" style="10" customWidth="1"/>
    <col min="5919" max="5919" width="1.44140625" style="10" customWidth="1"/>
    <col min="5920" max="5921" width="0" style="10" hidden="1" customWidth="1"/>
    <col min="5922" max="5922" width="12.33203125" style="10" customWidth="1"/>
    <col min="5923" max="5923" width="1.44140625" style="10" customWidth="1"/>
    <col min="5924" max="5924" width="12.33203125" style="10" customWidth="1"/>
    <col min="5925" max="5925" width="1.44140625" style="10" customWidth="1"/>
    <col min="5926" max="5926" width="13.88671875" style="10" customWidth="1"/>
    <col min="5927" max="5927" width="1.44140625" style="10" customWidth="1"/>
    <col min="5928" max="5928" width="0" style="10" hidden="1" customWidth="1"/>
    <col min="5929" max="5929" width="1.44140625" style="10" customWidth="1"/>
    <col min="5930" max="5930" width="20.109375" style="10" customWidth="1"/>
    <col min="5931" max="5931" width="1.44140625" style="10" customWidth="1"/>
    <col min="5932" max="5932" width="6.88671875" style="10" customWidth="1"/>
    <col min="5933" max="5933" width="7.6640625" style="10" customWidth="1"/>
    <col min="5934" max="5934" width="1.44140625" style="10" customWidth="1"/>
    <col min="5935" max="5935" width="35.21875" style="10" customWidth="1"/>
    <col min="5936" max="6144" width="11.5546875" style="10"/>
    <col min="6145" max="6145" width="4.5546875" style="10" customWidth="1"/>
    <col min="6146" max="6146" width="1.44140625" style="10" customWidth="1"/>
    <col min="6147" max="6147" width="17.77734375" style="10" customWidth="1"/>
    <col min="6148" max="6148" width="1.44140625" style="10" customWidth="1"/>
    <col min="6149" max="6149" width="0" style="10" hidden="1" customWidth="1"/>
    <col min="6150" max="6150" width="1.44140625" style="10" customWidth="1"/>
    <col min="6151" max="6151" width="12.33203125" style="10" customWidth="1"/>
    <col min="6152" max="6152" width="1.44140625" style="10" customWidth="1"/>
    <col min="6153" max="6153" width="12.33203125" style="10" customWidth="1"/>
    <col min="6154" max="6154" width="1.44140625" style="10" customWidth="1"/>
    <col min="6155" max="6155" width="12.33203125" style="10" customWidth="1"/>
    <col min="6156" max="6156" width="1.44140625" style="10" customWidth="1"/>
    <col min="6157" max="6157" width="12.33203125" style="10" customWidth="1"/>
    <col min="6158" max="6158" width="1.44140625" style="10" customWidth="1"/>
    <col min="6159" max="6159" width="12.33203125" style="10" customWidth="1"/>
    <col min="6160" max="6160" width="1.44140625" style="10" customWidth="1"/>
    <col min="6161" max="6161" width="12.33203125" style="10" customWidth="1"/>
    <col min="6162" max="6162" width="1.44140625" style="10" customWidth="1"/>
    <col min="6163" max="6163" width="12.33203125" style="10" customWidth="1"/>
    <col min="6164" max="6164" width="1.44140625" style="10" customWidth="1"/>
    <col min="6165" max="6165" width="12.33203125" style="10" customWidth="1"/>
    <col min="6166" max="6166" width="1.44140625" style="10" customWidth="1"/>
    <col min="6167" max="6167" width="13.21875" style="10" customWidth="1"/>
    <col min="6168" max="6168" width="1.109375" style="10" customWidth="1"/>
    <col min="6169" max="6169" width="1.44140625" style="10" customWidth="1"/>
    <col min="6170" max="6170" width="12.33203125" style="10" customWidth="1"/>
    <col min="6171" max="6171" width="1.44140625" style="10" customWidth="1"/>
    <col min="6172" max="6172" width="12.33203125" style="10" customWidth="1"/>
    <col min="6173" max="6173" width="1.44140625" style="10" customWidth="1"/>
    <col min="6174" max="6174" width="12.33203125" style="10" customWidth="1"/>
    <col min="6175" max="6175" width="1.44140625" style="10" customWidth="1"/>
    <col min="6176" max="6177" width="0" style="10" hidden="1" customWidth="1"/>
    <col min="6178" max="6178" width="12.33203125" style="10" customWidth="1"/>
    <col min="6179" max="6179" width="1.44140625" style="10" customWidth="1"/>
    <col min="6180" max="6180" width="12.33203125" style="10" customWidth="1"/>
    <col min="6181" max="6181" width="1.44140625" style="10" customWidth="1"/>
    <col min="6182" max="6182" width="13.88671875" style="10" customWidth="1"/>
    <col min="6183" max="6183" width="1.44140625" style="10" customWidth="1"/>
    <col min="6184" max="6184" width="0" style="10" hidden="1" customWidth="1"/>
    <col min="6185" max="6185" width="1.44140625" style="10" customWidth="1"/>
    <col min="6186" max="6186" width="20.109375" style="10" customWidth="1"/>
    <col min="6187" max="6187" width="1.44140625" style="10" customWidth="1"/>
    <col min="6188" max="6188" width="6.88671875" style="10" customWidth="1"/>
    <col min="6189" max="6189" width="7.6640625" style="10" customWidth="1"/>
    <col min="6190" max="6190" width="1.44140625" style="10" customWidth="1"/>
    <col min="6191" max="6191" width="35.21875" style="10" customWidth="1"/>
    <col min="6192" max="6400" width="11.5546875" style="10"/>
    <col min="6401" max="6401" width="4.5546875" style="10" customWidth="1"/>
    <col min="6402" max="6402" width="1.44140625" style="10" customWidth="1"/>
    <col min="6403" max="6403" width="17.77734375" style="10" customWidth="1"/>
    <col min="6404" max="6404" width="1.44140625" style="10" customWidth="1"/>
    <col min="6405" max="6405" width="0" style="10" hidden="1" customWidth="1"/>
    <col min="6406" max="6406" width="1.44140625" style="10" customWidth="1"/>
    <col min="6407" max="6407" width="12.33203125" style="10" customWidth="1"/>
    <col min="6408" max="6408" width="1.44140625" style="10" customWidth="1"/>
    <col min="6409" max="6409" width="12.33203125" style="10" customWidth="1"/>
    <col min="6410" max="6410" width="1.44140625" style="10" customWidth="1"/>
    <col min="6411" max="6411" width="12.33203125" style="10" customWidth="1"/>
    <col min="6412" max="6412" width="1.44140625" style="10" customWidth="1"/>
    <col min="6413" max="6413" width="12.33203125" style="10" customWidth="1"/>
    <col min="6414" max="6414" width="1.44140625" style="10" customWidth="1"/>
    <col min="6415" max="6415" width="12.33203125" style="10" customWidth="1"/>
    <col min="6416" max="6416" width="1.44140625" style="10" customWidth="1"/>
    <col min="6417" max="6417" width="12.33203125" style="10" customWidth="1"/>
    <col min="6418" max="6418" width="1.44140625" style="10" customWidth="1"/>
    <col min="6419" max="6419" width="12.33203125" style="10" customWidth="1"/>
    <col min="6420" max="6420" width="1.44140625" style="10" customWidth="1"/>
    <col min="6421" max="6421" width="12.33203125" style="10" customWidth="1"/>
    <col min="6422" max="6422" width="1.44140625" style="10" customWidth="1"/>
    <col min="6423" max="6423" width="13.21875" style="10" customWidth="1"/>
    <col min="6424" max="6424" width="1.109375" style="10" customWidth="1"/>
    <col min="6425" max="6425" width="1.44140625" style="10" customWidth="1"/>
    <col min="6426" max="6426" width="12.33203125" style="10" customWidth="1"/>
    <col min="6427" max="6427" width="1.44140625" style="10" customWidth="1"/>
    <col min="6428" max="6428" width="12.33203125" style="10" customWidth="1"/>
    <col min="6429" max="6429" width="1.44140625" style="10" customWidth="1"/>
    <col min="6430" max="6430" width="12.33203125" style="10" customWidth="1"/>
    <col min="6431" max="6431" width="1.44140625" style="10" customWidth="1"/>
    <col min="6432" max="6433" width="0" style="10" hidden="1" customWidth="1"/>
    <col min="6434" max="6434" width="12.33203125" style="10" customWidth="1"/>
    <col min="6435" max="6435" width="1.44140625" style="10" customWidth="1"/>
    <col min="6436" max="6436" width="12.33203125" style="10" customWidth="1"/>
    <col min="6437" max="6437" width="1.44140625" style="10" customWidth="1"/>
    <col min="6438" max="6438" width="13.88671875" style="10" customWidth="1"/>
    <col min="6439" max="6439" width="1.44140625" style="10" customWidth="1"/>
    <col min="6440" max="6440" width="0" style="10" hidden="1" customWidth="1"/>
    <col min="6441" max="6441" width="1.44140625" style="10" customWidth="1"/>
    <col min="6442" max="6442" width="20.109375" style="10" customWidth="1"/>
    <col min="6443" max="6443" width="1.44140625" style="10" customWidth="1"/>
    <col min="6444" max="6444" width="6.88671875" style="10" customWidth="1"/>
    <col min="6445" max="6445" width="7.6640625" style="10" customWidth="1"/>
    <col min="6446" max="6446" width="1.44140625" style="10" customWidth="1"/>
    <col min="6447" max="6447" width="35.21875" style="10" customWidth="1"/>
    <col min="6448" max="6656" width="11.5546875" style="10"/>
    <col min="6657" max="6657" width="4.5546875" style="10" customWidth="1"/>
    <col min="6658" max="6658" width="1.44140625" style="10" customWidth="1"/>
    <col min="6659" max="6659" width="17.77734375" style="10" customWidth="1"/>
    <col min="6660" max="6660" width="1.44140625" style="10" customWidth="1"/>
    <col min="6661" max="6661" width="0" style="10" hidden="1" customWidth="1"/>
    <col min="6662" max="6662" width="1.44140625" style="10" customWidth="1"/>
    <col min="6663" max="6663" width="12.33203125" style="10" customWidth="1"/>
    <col min="6664" max="6664" width="1.44140625" style="10" customWidth="1"/>
    <col min="6665" max="6665" width="12.33203125" style="10" customWidth="1"/>
    <col min="6666" max="6666" width="1.44140625" style="10" customWidth="1"/>
    <col min="6667" max="6667" width="12.33203125" style="10" customWidth="1"/>
    <col min="6668" max="6668" width="1.44140625" style="10" customWidth="1"/>
    <col min="6669" max="6669" width="12.33203125" style="10" customWidth="1"/>
    <col min="6670" max="6670" width="1.44140625" style="10" customWidth="1"/>
    <col min="6671" max="6671" width="12.33203125" style="10" customWidth="1"/>
    <col min="6672" max="6672" width="1.44140625" style="10" customWidth="1"/>
    <col min="6673" max="6673" width="12.33203125" style="10" customWidth="1"/>
    <col min="6674" max="6674" width="1.44140625" style="10" customWidth="1"/>
    <col min="6675" max="6675" width="12.33203125" style="10" customWidth="1"/>
    <col min="6676" max="6676" width="1.44140625" style="10" customWidth="1"/>
    <col min="6677" max="6677" width="12.33203125" style="10" customWidth="1"/>
    <col min="6678" max="6678" width="1.44140625" style="10" customWidth="1"/>
    <col min="6679" max="6679" width="13.21875" style="10" customWidth="1"/>
    <col min="6680" max="6680" width="1.109375" style="10" customWidth="1"/>
    <col min="6681" max="6681" width="1.44140625" style="10" customWidth="1"/>
    <col min="6682" max="6682" width="12.33203125" style="10" customWidth="1"/>
    <col min="6683" max="6683" width="1.44140625" style="10" customWidth="1"/>
    <col min="6684" max="6684" width="12.33203125" style="10" customWidth="1"/>
    <col min="6685" max="6685" width="1.44140625" style="10" customWidth="1"/>
    <col min="6686" max="6686" width="12.33203125" style="10" customWidth="1"/>
    <col min="6687" max="6687" width="1.44140625" style="10" customWidth="1"/>
    <col min="6688" max="6689" width="0" style="10" hidden="1" customWidth="1"/>
    <col min="6690" max="6690" width="12.33203125" style="10" customWidth="1"/>
    <col min="6691" max="6691" width="1.44140625" style="10" customWidth="1"/>
    <col min="6692" max="6692" width="12.33203125" style="10" customWidth="1"/>
    <col min="6693" max="6693" width="1.44140625" style="10" customWidth="1"/>
    <col min="6694" max="6694" width="13.88671875" style="10" customWidth="1"/>
    <col min="6695" max="6695" width="1.44140625" style="10" customWidth="1"/>
    <col min="6696" max="6696" width="0" style="10" hidden="1" customWidth="1"/>
    <col min="6697" max="6697" width="1.44140625" style="10" customWidth="1"/>
    <col min="6698" max="6698" width="20.109375" style="10" customWidth="1"/>
    <col min="6699" max="6699" width="1.44140625" style="10" customWidth="1"/>
    <col min="6700" max="6700" width="6.88671875" style="10" customWidth="1"/>
    <col min="6701" max="6701" width="7.6640625" style="10" customWidth="1"/>
    <col min="6702" max="6702" width="1.44140625" style="10" customWidth="1"/>
    <col min="6703" max="6703" width="35.21875" style="10" customWidth="1"/>
    <col min="6704" max="6912" width="11.5546875" style="10"/>
    <col min="6913" max="6913" width="4.5546875" style="10" customWidth="1"/>
    <col min="6914" max="6914" width="1.44140625" style="10" customWidth="1"/>
    <col min="6915" max="6915" width="17.77734375" style="10" customWidth="1"/>
    <col min="6916" max="6916" width="1.44140625" style="10" customWidth="1"/>
    <col min="6917" max="6917" width="0" style="10" hidden="1" customWidth="1"/>
    <col min="6918" max="6918" width="1.44140625" style="10" customWidth="1"/>
    <col min="6919" max="6919" width="12.33203125" style="10" customWidth="1"/>
    <col min="6920" max="6920" width="1.44140625" style="10" customWidth="1"/>
    <col min="6921" max="6921" width="12.33203125" style="10" customWidth="1"/>
    <col min="6922" max="6922" width="1.44140625" style="10" customWidth="1"/>
    <col min="6923" max="6923" width="12.33203125" style="10" customWidth="1"/>
    <col min="6924" max="6924" width="1.44140625" style="10" customWidth="1"/>
    <col min="6925" max="6925" width="12.33203125" style="10" customWidth="1"/>
    <col min="6926" max="6926" width="1.44140625" style="10" customWidth="1"/>
    <col min="6927" max="6927" width="12.33203125" style="10" customWidth="1"/>
    <col min="6928" max="6928" width="1.44140625" style="10" customWidth="1"/>
    <col min="6929" max="6929" width="12.33203125" style="10" customWidth="1"/>
    <col min="6930" max="6930" width="1.44140625" style="10" customWidth="1"/>
    <col min="6931" max="6931" width="12.33203125" style="10" customWidth="1"/>
    <col min="6932" max="6932" width="1.44140625" style="10" customWidth="1"/>
    <col min="6933" max="6933" width="12.33203125" style="10" customWidth="1"/>
    <col min="6934" max="6934" width="1.44140625" style="10" customWidth="1"/>
    <col min="6935" max="6935" width="13.21875" style="10" customWidth="1"/>
    <col min="6936" max="6936" width="1.109375" style="10" customWidth="1"/>
    <col min="6937" max="6937" width="1.44140625" style="10" customWidth="1"/>
    <col min="6938" max="6938" width="12.33203125" style="10" customWidth="1"/>
    <col min="6939" max="6939" width="1.44140625" style="10" customWidth="1"/>
    <col min="6940" max="6940" width="12.33203125" style="10" customWidth="1"/>
    <col min="6941" max="6941" width="1.44140625" style="10" customWidth="1"/>
    <col min="6942" max="6942" width="12.33203125" style="10" customWidth="1"/>
    <col min="6943" max="6943" width="1.44140625" style="10" customWidth="1"/>
    <col min="6944" max="6945" width="0" style="10" hidden="1" customWidth="1"/>
    <col min="6946" max="6946" width="12.33203125" style="10" customWidth="1"/>
    <col min="6947" max="6947" width="1.44140625" style="10" customWidth="1"/>
    <col min="6948" max="6948" width="12.33203125" style="10" customWidth="1"/>
    <col min="6949" max="6949" width="1.44140625" style="10" customWidth="1"/>
    <col min="6950" max="6950" width="13.88671875" style="10" customWidth="1"/>
    <col min="6951" max="6951" width="1.44140625" style="10" customWidth="1"/>
    <col min="6952" max="6952" width="0" style="10" hidden="1" customWidth="1"/>
    <col min="6953" max="6953" width="1.44140625" style="10" customWidth="1"/>
    <col min="6954" max="6954" width="20.109375" style="10" customWidth="1"/>
    <col min="6955" max="6955" width="1.44140625" style="10" customWidth="1"/>
    <col min="6956" max="6956" width="6.88671875" style="10" customWidth="1"/>
    <col min="6957" max="6957" width="7.6640625" style="10" customWidth="1"/>
    <col min="6958" max="6958" width="1.44140625" style="10" customWidth="1"/>
    <col min="6959" max="6959" width="35.21875" style="10" customWidth="1"/>
    <col min="6960" max="7168" width="11.5546875" style="10"/>
    <col min="7169" max="7169" width="4.5546875" style="10" customWidth="1"/>
    <col min="7170" max="7170" width="1.44140625" style="10" customWidth="1"/>
    <col min="7171" max="7171" width="17.77734375" style="10" customWidth="1"/>
    <col min="7172" max="7172" width="1.44140625" style="10" customWidth="1"/>
    <col min="7173" max="7173" width="0" style="10" hidden="1" customWidth="1"/>
    <col min="7174" max="7174" width="1.44140625" style="10" customWidth="1"/>
    <col min="7175" max="7175" width="12.33203125" style="10" customWidth="1"/>
    <col min="7176" max="7176" width="1.44140625" style="10" customWidth="1"/>
    <col min="7177" max="7177" width="12.33203125" style="10" customWidth="1"/>
    <col min="7178" max="7178" width="1.44140625" style="10" customWidth="1"/>
    <col min="7179" max="7179" width="12.33203125" style="10" customWidth="1"/>
    <col min="7180" max="7180" width="1.44140625" style="10" customWidth="1"/>
    <col min="7181" max="7181" width="12.33203125" style="10" customWidth="1"/>
    <col min="7182" max="7182" width="1.44140625" style="10" customWidth="1"/>
    <col min="7183" max="7183" width="12.33203125" style="10" customWidth="1"/>
    <col min="7184" max="7184" width="1.44140625" style="10" customWidth="1"/>
    <col min="7185" max="7185" width="12.33203125" style="10" customWidth="1"/>
    <col min="7186" max="7186" width="1.44140625" style="10" customWidth="1"/>
    <col min="7187" max="7187" width="12.33203125" style="10" customWidth="1"/>
    <col min="7188" max="7188" width="1.44140625" style="10" customWidth="1"/>
    <col min="7189" max="7189" width="12.33203125" style="10" customWidth="1"/>
    <col min="7190" max="7190" width="1.44140625" style="10" customWidth="1"/>
    <col min="7191" max="7191" width="13.21875" style="10" customWidth="1"/>
    <col min="7192" max="7192" width="1.109375" style="10" customWidth="1"/>
    <col min="7193" max="7193" width="1.44140625" style="10" customWidth="1"/>
    <col min="7194" max="7194" width="12.33203125" style="10" customWidth="1"/>
    <col min="7195" max="7195" width="1.44140625" style="10" customWidth="1"/>
    <col min="7196" max="7196" width="12.33203125" style="10" customWidth="1"/>
    <col min="7197" max="7197" width="1.44140625" style="10" customWidth="1"/>
    <col min="7198" max="7198" width="12.33203125" style="10" customWidth="1"/>
    <col min="7199" max="7199" width="1.44140625" style="10" customWidth="1"/>
    <col min="7200" max="7201" width="0" style="10" hidden="1" customWidth="1"/>
    <col min="7202" max="7202" width="12.33203125" style="10" customWidth="1"/>
    <col min="7203" max="7203" width="1.44140625" style="10" customWidth="1"/>
    <col min="7204" max="7204" width="12.33203125" style="10" customWidth="1"/>
    <col min="7205" max="7205" width="1.44140625" style="10" customWidth="1"/>
    <col min="7206" max="7206" width="13.88671875" style="10" customWidth="1"/>
    <col min="7207" max="7207" width="1.44140625" style="10" customWidth="1"/>
    <col min="7208" max="7208" width="0" style="10" hidden="1" customWidth="1"/>
    <col min="7209" max="7209" width="1.44140625" style="10" customWidth="1"/>
    <col min="7210" max="7210" width="20.109375" style="10" customWidth="1"/>
    <col min="7211" max="7211" width="1.44140625" style="10" customWidth="1"/>
    <col min="7212" max="7212" width="6.88671875" style="10" customWidth="1"/>
    <col min="7213" max="7213" width="7.6640625" style="10" customWidth="1"/>
    <col min="7214" max="7214" width="1.44140625" style="10" customWidth="1"/>
    <col min="7215" max="7215" width="35.21875" style="10" customWidth="1"/>
    <col min="7216" max="7424" width="11.5546875" style="10"/>
    <col min="7425" max="7425" width="4.5546875" style="10" customWidth="1"/>
    <col min="7426" max="7426" width="1.44140625" style="10" customWidth="1"/>
    <col min="7427" max="7427" width="17.77734375" style="10" customWidth="1"/>
    <col min="7428" max="7428" width="1.44140625" style="10" customWidth="1"/>
    <col min="7429" max="7429" width="0" style="10" hidden="1" customWidth="1"/>
    <col min="7430" max="7430" width="1.44140625" style="10" customWidth="1"/>
    <col min="7431" max="7431" width="12.33203125" style="10" customWidth="1"/>
    <col min="7432" max="7432" width="1.44140625" style="10" customWidth="1"/>
    <col min="7433" max="7433" width="12.33203125" style="10" customWidth="1"/>
    <col min="7434" max="7434" width="1.44140625" style="10" customWidth="1"/>
    <col min="7435" max="7435" width="12.33203125" style="10" customWidth="1"/>
    <col min="7436" max="7436" width="1.44140625" style="10" customWidth="1"/>
    <col min="7437" max="7437" width="12.33203125" style="10" customWidth="1"/>
    <col min="7438" max="7438" width="1.44140625" style="10" customWidth="1"/>
    <col min="7439" max="7439" width="12.33203125" style="10" customWidth="1"/>
    <col min="7440" max="7440" width="1.44140625" style="10" customWidth="1"/>
    <col min="7441" max="7441" width="12.33203125" style="10" customWidth="1"/>
    <col min="7442" max="7442" width="1.44140625" style="10" customWidth="1"/>
    <col min="7443" max="7443" width="12.33203125" style="10" customWidth="1"/>
    <col min="7444" max="7444" width="1.44140625" style="10" customWidth="1"/>
    <col min="7445" max="7445" width="12.33203125" style="10" customWidth="1"/>
    <col min="7446" max="7446" width="1.44140625" style="10" customWidth="1"/>
    <col min="7447" max="7447" width="13.21875" style="10" customWidth="1"/>
    <col min="7448" max="7448" width="1.109375" style="10" customWidth="1"/>
    <col min="7449" max="7449" width="1.44140625" style="10" customWidth="1"/>
    <col min="7450" max="7450" width="12.33203125" style="10" customWidth="1"/>
    <col min="7451" max="7451" width="1.44140625" style="10" customWidth="1"/>
    <col min="7452" max="7452" width="12.33203125" style="10" customWidth="1"/>
    <col min="7453" max="7453" width="1.44140625" style="10" customWidth="1"/>
    <col min="7454" max="7454" width="12.33203125" style="10" customWidth="1"/>
    <col min="7455" max="7455" width="1.44140625" style="10" customWidth="1"/>
    <col min="7456" max="7457" width="0" style="10" hidden="1" customWidth="1"/>
    <col min="7458" max="7458" width="12.33203125" style="10" customWidth="1"/>
    <col min="7459" max="7459" width="1.44140625" style="10" customWidth="1"/>
    <col min="7460" max="7460" width="12.33203125" style="10" customWidth="1"/>
    <col min="7461" max="7461" width="1.44140625" style="10" customWidth="1"/>
    <col min="7462" max="7462" width="13.88671875" style="10" customWidth="1"/>
    <col min="7463" max="7463" width="1.44140625" style="10" customWidth="1"/>
    <col min="7464" max="7464" width="0" style="10" hidden="1" customWidth="1"/>
    <col min="7465" max="7465" width="1.44140625" style="10" customWidth="1"/>
    <col min="7466" max="7466" width="20.109375" style="10" customWidth="1"/>
    <col min="7467" max="7467" width="1.44140625" style="10" customWidth="1"/>
    <col min="7468" max="7468" width="6.88671875" style="10" customWidth="1"/>
    <col min="7469" max="7469" width="7.6640625" style="10" customWidth="1"/>
    <col min="7470" max="7470" width="1.44140625" style="10" customWidth="1"/>
    <col min="7471" max="7471" width="35.21875" style="10" customWidth="1"/>
    <col min="7472" max="7680" width="11.5546875" style="10"/>
    <col min="7681" max="7681" width="4.5546875" style="10" customWidth="1"/>
    <col min="7682" max="7682" width="1.44140625" style="10" customWidth="1"/>
    <col min="7683" max="7683" width="17.77734375" style="10" customWidth="1"/>
    <col min="7684" max="7684" width="1.44140625" style="10" customWidth="1"/>
    <col min="7685" max="7685" width="0" style="10" hidden="1" customWidth="1"/>
    <col min="7686" max="7686" width="1.44140625" style="10" customWidth="1"/>
    <col min="7687" max="7687" width="12.33203125" style="10" customWidth="1"/>
    <col min="7688" max="7688" width="1.44140625" style="10" customWidth="1"/>
    <col min="7689" max="7689" width="12.33203125" style="10" customWidth="1"/>
    <col min="7690" max="7690" width="1.44140625" style="10" customWidth="1"/>
    <col min="7691" max="7691" width="12.33203125" style="10" customWidth="1"/>
    <col min="7692" max="7692" width="1.44140625" style="10" customWidth="1"/>
    <col min="7693" max="7693" width="12.33203125" style="10" customWidth="1"/>
    <col min="7694" max="7694" width="1.44140625" style="10" customWidth="1"/>
    <col min="7695" max="7695" width="12.33203125" style="10" customWidth="1"/>
    <col min="7696" max="7696" width="1.44140625" style="10" customWidth="1"/>
    <col min="7697" max="7697" width="12.33203125" style="10" customWidth="1"/>
    <col min="7698" max="7698" width="1.44140625" style="10" customWidth="1"/>
    <col min="7699" max="7699" width="12.33203125" style="10" customWidth="1"/>
    <col min="7700" max="7700" width="1.44140625" style="10" customWidth="1"/>
    <col min="7701" max="7701" width="12.33203125" style="10" customWidth="1"/>
    <col min="7702" max="7702" width="1.44140625" style="10" customWidth="1"/>
    <col min="7703" max="7703" width="13.21875" style="10" customWidth="1"/>
    <col min="7704" max="7704" width="1.109375" style="10" customWidth="1"/>
    <col min="7705" max="7705" width="1.44140625" style="10" customWidth="1"/>
    <col min="7706" max="7706" width="12.33203125" style="10" customWidth="1"/>
    <col min="7707" max="7707" width="1.44140625" style="10" customWidth="1"/>
    <col min="7708" max="7708" width="12.33203125" style="10" customWidth="1"/>
    <col min="7709" max="7709" width="1.44140625" style="10" customWidth="1"/>
    <col min="7710" max="7710" width="12.33203125" style="10" customWidth="1"/>
    <col min="7711" max="7711" width="1.44140625" style="10" customWidth="1"/>
    <col min="7712" max="7713" width="0" style="10" hidden="1" customWidth="1"/>
    <col min="7714" max="7714" width="12.33203125" style="10" customWidth="1"/>
    <col min="7715" max="7715" width="1.44140625" style="10" customWidth="1"/>
    <col min="7716" max="7716" width="12.33203125" style="10" customWidth="1"/>
    <col min="7717" max="7717" width="1.44140625" style="10" customWidth="1"/>
    <col min="7718" max="7718" width="13.88671875" style="10" customWidth="1"/>
    <col min="7719" max="7719" width="1.44140625" style="10" customWidth="1"/>
    <col min="7720" max="7720" width="0" style="10" hidden="1" customWidth="1"/>
    <col min="7721" max="7721" width="1.44140625" style="10" customWidth="1"/>
    <col min="7722" max="7722" width="20.109375" style="10" customWidth="1"/>
    <col min="7723" max="7723" width="1.44140625" style="10" customWidth="1"/>
    <col min="7724" max="7724" width="6.88671875" style="10" customWidth="1"/>
    <col min="7725" max="7725" width="7.6640625" style="10" customWidth="1"/>
    <col min="7726" max="7726" width="1.44140625" style="10" customWidth="1"/>
    <col min="7727" max="7727" width="35.21875" style="10" customWidth="1"/>
    <col min="7728" max="7936" width="11.5546875" style="10"/>
    <col min="7937" max="7937" width="4.5546875" style="10" customWidth="1"/>
    <col min="7938" max="7938" width="1.44140625" style="10" customWidth="1"/>
    <col min="7939" max="7939" width="17.77734375" style="10" customWidth="1"/>
    <col min="7940" max="7940" width="1.44140625" style="10" customWidth="1"/>
    <col min="7941" max="7941" width="0" style="10" hidden="1" customWidth="1"/>
    <col min="7942" max="7942" width="1.44140625" style="10" customWidth="1"/>
    <col min="7943" max="7943" width="12.33203125" style="10" customWidth="1"/>
    <col min="7944" max="7944" width="1.44140625" style="10" customWidth="1"/>
    <col min="7945" max="7945" width="12.33203125" style="10" customWidth="1"/>
    <col min="7946" max="7946" width="1.44140625" style="10" customWidth="1"/>
    <col min="7947" max="7947" width="12.33203125" style="10" customWidth="1"/>
    <col min="7948" max="7948" width="1.44140625" style="10" customWidth="1"/>
    <col min="7949" max="7949" width="12.33203125" style="10" customWidth="1"/>
    <col min="7950" max="7950" width="1.44140625" style="10" customWidth="1"/>
    <col min="7951" max="7951" width="12.33203125" style="10" customWidth="1"/>
    <col min="7952" max="7952" width="1.44140625" style="10" customWidth="1"/>
    <col min="7953" max="7953" width="12.33203125" style="10" customWidth="1"/>
    <col min="7954" max="7954" width="1.44140625" style="10" customWidth="1"/>
    <col min="7955" max="7955" width="12.33203125" style="10" customWidth="1"/>
    <col min="7956" max="7956" width="1.44140625" style="10" customWidth="1"/>
    <col min="7957" max="7957" width="12.33203125" style="10" customWidth="1"/>
    <col min="7958" max="7958" width="1.44140625" style="10" customWidth="1"/>
    <col min="7959" max="7959" width="13.21875" style="10" customWidth="1"/>
    <col min="7960" max="7960" width="1.109375" style="10" customWidth="1"/>
    <col min="7961" max="7961" width="1.44140625" style="10" customWidth="1"/>
    <col min="7962" max="7962" width="12.33203125" style="10" customWidth="1"/>
    <col min="7963" max="7963" width="1.44140625" style="10" customWidth="1"/>
    <col min="7964" max="7964" width="12.33203125" style="10" customWidth="1"/>
    <col min="7965" max="7965" width="1.44140625" style="10" customWidth="1"/>
    <col min="7966" max="7966" width="12.33203125" style="10" customWidth="1"/>
    <col min="7967" max="7967" width="1.44140625" style="10" customWidth="1"/>
    <col min="7968" max="7969" width="0" style="10" hidden="1" customWidth="1"/>
    <col min="7970" max="7970" width="12.33203125" style="10" customWidth="1"/>
    <col min="7971" max="7971" width="1.44140625" style="10" customWidth="1"/>
    <col min="7972" max="7972" width="12.33203125" style="10" customWidth="1"/>
    <col min="7973" max="7973" width="1.44140625" style="10" customWidth="1"/>
    <col min="7974" max="7974" width="13.88671875" style="10" customWidth="1"/>
    <col min="7975" max="7975" width="1.44140625" style="10" customWidth="1"/>
    <col min="7976" max="7976" width="0" style="10" hidden="1" customWidth="1"/>
    <col min="7977" max="7977" width="1.44140625" style="10" customWidth="1"/>
    <col min="7978" max="7978" width="20.109375" style="10" customWidth="1"/>
    <col min="7979" max="7979" width="1.44140625" style="10" customWidth="1"/>
    <col min="7980" max="7980" width="6.88671875" style="10" customWidth="1"/>
    <col min="7981" max="7981" width="7.6640625" style="10" customWidth="1"/>
    <col min="7982" max="7982" width="1.44140625" style="10" customWidth="1"/>
    <col min="7983" max="7983" width="35.21875" style="10" customWidth="1"/>
    <col min="7984" max="8192" width="11.5546875" style="10"/>
    <col min="8193" max="8193" width="4.5546875" style="10" customWidth="1"/>
    <col min="8194" max="8194" width="1.44140625" style="10" customWidth="1"/>
    <col min="8195" max="8195" width="17.77734375" style="10" customWidth="1"/>
    <col min="8196" max="8196" width="1.44140625" style="10" customWidth="1"/>
    <col min="8197" max="8197" width="0" style="10" hidden="1" customWidth="1"/>
    <col min="8198" max="8198" width="1.44140625" style="10" customWidth="1"/>
    <col min="8199" max="8199" width="12.33203125" style="10" customWidth="1"/>
    <col min="8200" max="8200" width="1.44140625" style="10" customWidth="1"/>
    <col min="8201" max="8201" width="12.33203125" style="10" customWidth="1"/>
    <col min="8202" max="8202" width="1.44140625" style="10" customWidth="1"/>
    <col min="8203" max="8203" width="12.33203125" style="10" customWidth="1"/>
    <col min="8204" max="8204" width="1.44140625" style="10" customWidth="1"/>
    <col min="8205" max="8205" width="12.33203125" style="10" customWidth="1"/>
    <col min="8206" max="8206" width="1.44140625" style="10" customWidth="1"/>
    <col min="8207" max="8207" width="12.33203125" style="10" customWidth="1"/>
    <col min="8208" max="8208" width="1.44140625" style="10" customWidth="1"/>
    <col min="8209" max="8209" width="12.33203125" style="10" customWidth="1"/>
    <col min="8210" max="8210" width="1.44140625" style="10" customWidth="1"/>
    <col min="8211" max="8211" width="12.33203125" style="10" customWidth="1"/>
    <col min="8212" max="8212" width="1.44140625" style="10" customWidth="1"/>
    <col min="8213" max="8213" width="12.33203125" style="10" customWidth="1"/>
    <col min="8214" max="8214" width="1.44140625" style="10" customWidth="1"/>
    <col min="8215" max="8215" width="13.21875" style="10" customWidth="1"/>
    <col min="8216" max="8216" width="1.109375" style="10" customWidth="1"/>
    <col min="8217" max="8217" width="1.44140625" style="10" customWidth="1"/>
    <col min="8218" max="8218" width="12.33203125" style="10" customWidth="1"/>
    <col min="8219" max="8219" width="1.44140625" style="10" customWidth="1"/>
    <col min="8220" max="8220" width="12.33203125" style="10" customWidth="1"/>
    <col min="8221" max="8221" width="1.44140625" style="10" customWidth="1"/>
    <col min="8222" max="8222" width="12.33203125" style="10" customWidth="1"/>
    <col min="8223" max="8223" width="1.44140625" style="10" customWidth="1"/>
    <col min="8224" max="8225" width="0" style="10" hidden="1" customWidth="1"/>
    <col min="8226" max="8226" width="12.33203125" style="10" customWidth="1"/>
    <col min="8227" max="8227" width="1.44140625" style="10" customWidth="1"/>
    <col min="8228" max="8228" width="12.33203125" style="10" customWidth="1"/>
    <col min="8229" max="8229" width="1.44140625" style="10" customWidth="1"/>
    <col min="8230" max="8230" width="13.88671875" style="10" customWidth="1"/>
    <col min="8231" max="8231" width="1.44140625" style="10" customWidth="1"/>
    <col min="8232" max="8232" width="0" style="10" hidden="1" customWidth="1"/>
    <col min="8233" max="8233" width="1.44140625" style="10" customWidth="1"/>
    <col min="8234" max="8234" width="20.109375" style="10" customWidth="1"/>
    <col min="8235" max="8235" width="1.44140625" style="10" customWidth="1"/>
    <col min="8236" max="8236" width="6.88671875" style="10" customWidth="1"/>
    <col min="8237" max="8237" width="7.6640625" style="10" customWidth="1"/>
    <col min="8238" max="8238" width="1.44140625" style="10" customWidth="1"/>
    <col min="8239" max="8239" width="35.21875" style="10" customWidth="1"/>
    <col min="8240" max="8448" width="11.5546875" style="10"/>
    <col min="8449" max="8449" width="4.5546875" style="10" customWidth="1"/>
    <col min="8450" max="8450" width="1.44140625" style="10" customWidth="1"/>
    <col min="8451" max="8451" width="17.77734375" style="10" customWidth="1"/>
    <col min="8452" max="8452" width="1.44140625" style="10" customWidth="1"/>
    <col min="8453" max="8453" width="0" style="10" hidden="1" customWidth="1"/>
    <col min="8454" max="8454" width="1.44140625" style="10" customWidth="1"/>
    <col min="8455" max="8455" width="12.33203125" style="10" customWidth="1"/>
    <col min="8456" max="8456" width="1.44140625" style="10" customWidth="1"/>
    <col min="8457" max="8457" width="12.33203125" style="10" customWidth="1"/>
    <col min="8458" max="8458" width="1.44140625" style="10" customWidth="1"/>
    <col min="8459" max="8459" width="12.33203125" style="10" customWidth="1"/>
    <col min="8460" max="8460" width="1.44140625" style="10" customWidth="1"/>
    <col min="8461" max="8461" width="12.33203125" style="10" customWidth="1"/>
    <col min="8462" max="8462" width="1.44140625" style="10" customWidth="1"/>
    <col min="8463" max="8463" width="12.33203125" style="10" customWidth="1"/>
    <col min="8464" max="8464" width="1.44140625" style="10" customWidth="1"/>
    <col min="8465" max="8465" width="12.33203125" style="10" customWidth="1"/>
    <col min="8466" max="8466" width="1.44140625" style="10" customWidth="1"/>
    <col min="8467" max="8467" width="12.33203125" style="10" customWidth="1"/>
    <col min="8468" max="8468" width="1.44140625" style="10" customWidth="1"/>
    <col min="8469" max="8469" width="12.33203125" style="10" customWidth="1"/>
    <col min="8470" max="8470" width="1.44140625" style="10" customWidth="1"/>
    <col min="8471" max="8471" width="13.21875" style="10" customWidth="1"/>
    <col min="8472" max="8472" width="1.109375" style="10" customWidth="1"/>
    <col min="8473" max="8473" width="1.44140625" style="10" customWidth="1"/>
    <col min="8474" max="8474" width="12.33203125" style="10" customWidth="1"/>
    <col min="8475" max="8475" width="1.44140625" style="10" customWidth="1"/>
    <col min="8476" max="8476" width="12.33203125" style="10" customWidth="1"/>
    <col min="8477" max="8477" width="1.44140625" style="10" customWidth="1"/>
    <col min="8478" max="8478" width="12.33203125" style="10" customWidth="1"/>
    <col min="8479" max="8479" width="1.44140625" style="10" customWidth="1"/>
    <col min="8480" max="8481" width="0" style="10" hidden="1" customWidth="1"/>
    <col min="8482" max="8482" width="12.33203125" style="10" customWidth="1"/>
    <col min="8483" max="8483" width="1.44140625" style="10" customWidth="1"/>
    <col min="8484" max="8484" width="12.33203125" style="10" customWidth="1"/>
    <col min="8485" max="8485" width="1.44140625" style="10" customWidth="1"/>
    <col min="8486" max="8486" width="13.88671875" style="10" customWidth="1"/>
    <col min="8487" max="8487" width="1.44140625" style="10" customWidth="1"/>
    <col min="8488" max="8488" width="0" style="10" hidden="1" customWidth="1"/>
    <col min="8489" max="8489" width="1.44140625" style="10" customWidth="1"/>
    <col min="8490" max="8490" width="20.109375" style="10" customWidth="1"/>
    <col min="8491" max="8491" width="1.44140625" style="10" customWidth="1"/>
    <col min="8492" max="8492" width="6.88671875" style="10" customWidth="1"/>
    <col min="8493" max="8493" width="7.6640625" style="10" customWidth="1"/>
    <col min="8494" max="8494" width="1.44140625" style="10" customWidth="1"/>
    <col min="8495" max="8495" width="35.21875" style="10" customWidth="1"/>
    <col min="8496" max="8704" width="11.5546875" style="10"/>
    <col min="8705" max="8705" width="4.5546875" style="10" customWidth="1"/>
    <col min="8706" max="8706" width="1.44140625" style="10" customWidth="1"/>
    <col min="8707" max="8707" width="17.77734375" style="10" customWidth="1"/>
    <col min="8708" max="8708" width="1.44140625" style="10" customWidth="1"/>
    <col min="8709" max="8709" width="0" style="10" hidden="1" customWidth="1"/>
    <col min="8710" max="8710" width="1.44140625" style="10" customWidth="1"/>
    <col min="8711" max="8711" width="12.33203125" style="10" customWidth="1"/>
    <col min="8712" max="8712" width="1.44140625" style="10" customWidth="1"/>
    <col min="8713" max="8713" width="12.33203125" style="10" customWidth="1"/>
    <col min="8714" max="8714" width="1.44140625" style="10" customWidth="1"/>
    <col min="8715" max="8715" width="12.33203125" style="10" customWidth="1"/>
    <col min="8716" max="8716" width="1.44140625" style="10" customWidth="1"/>
    <col min="8717" max="8717" width="12.33203125" style="10" customWidth="1"/>
    <col min="8718" max="8718" width="1.44140625" style="10" customWidth="1"/>
    <col min="8719" max="8719" width="12.33203125" style="10" customWidth="1"/>
    <col min="8720" max="8720" width="1.44140625" style="10" customWidth="1"/>
    <col min="8721" max="8721" width="12.33203125" style="10" customWidth="1"/>
    <col min="8722" max="8722" width="1.44140625" style="10" customWidth="1"/>
    <col min="8723" max="8723" width="12.33203125" style="10" customWidth="1"/>
    <col min="8724" max="8724" width="1.44140625" style="10" customWidth="1"/>
    <col min="8725" max="8725" width="12.33203125" style="10" customWidth="1"/>
    <col min="8726" max="8726" width="1.44140625" style="10" customWidth="1"/>
    <col min="8727" max="8727" width="13.21875" style="10" customWidth="1"/>
    <col min="8728" max="8728" width="1.109375" style="10" customWidth="1"/>
    <col min="8729" max="8729" width="1.44140625" style="10" customWidth="1"/>
    <col min="8730" max="8730" width="12.33203125" style="10" customWidth="1"/>
    <col min="8731" max="8731" width="1.44140625" style="10" customWidth="1"/>
    <col min="8732" max="8732" width="12.33203125" style="10" customWidth="1"/>
    <col min="8733" max="8733" width="1.44140625" style="10" customWidth="1"/>
    <col min="8734" max="8734" width="12.33203125" style="10" customWidth="1"/>
    <col min="8735" max="8735" width="1.44140625" style="10" customWidth="1"/>
    <col min="8736" max="8737" width="0" style="10" hidden="1" customWidth="1"/>
    <col min="8738" max="8738" width="12.33203125" style="10" customWidth="1"/>
    <col min="8739" max="8739" width="1.44140625" style="10" customWidth="1"/>
    <col min="8740" max="8740" width="12.33203125" style="10" customWidth="1"/>
    <col min="8741" max="8741" width="1.44140625" style="10" customWidth="1"/>
    <col min="8742" max="8742" width="13.88671875" style="10" customWidth="1"/>
    <col min="8743" max="8743" width="1.44140625" style="10" customWidth="1"/>
    <col min="8744" max="8744" width="0" style="10" hidden="1" customWidth="1"/>
    <col min="8745" max="8745" width="1.44140625" style="10" customWidth="1"/>
    <col min="8746" max="8746" width="20.109375" style="10" customWidth="1"/>
    <col min="8747" max="8747" width="1.44140625" style="10" customWidth="1"/>
    <col min="8748" max="8748" width="6.88671875" style="10" customWidth="1"/>
    <col min="8749" max="8749" width="7.6640625" style="10" customWidth="1"/>
    <col min="8750" max="8750" width="1.44140625" style="10" customWidth="1"/>
    <col min="8751" max="8751" width="35.21875" style="10" customWidth="1"/>
    <col min="8752" max="8960" width="11.5546875" style="10"/>
    <col min="8961" max="8961" width="4.5546875" style="10" customWidth="1"/>
    <col min="8962" max="8962" width="1.44140625" style="10" customWidth="1"/>
    <col min="8963" max="8963" width="17.77734375" style="10" customWidth="1"/>
    <col min="8964" max="8964" width="1.44140625" style="10" customWidth="1"/>
    <col min="8965" max="8965" width="0" style="10" hidden="1" customWidth="1"/>
    <col min="8966" max="8966" width="1.44140625" style="10" customWidth="1"/>
    <col min="8967" max="8967" width="12.33203125" style="10" customWidth="1"/>
    <col min="8968" max="8968" width="1.44140625" style="10" customWidth="1"/>
    <col min="8969" max="8969" width="12.33203125" style="10" customWidth="1"/>
    <col min="8970" max="8970" width="1.44140625" style="10" customWidth="1"/>
    <col min="8971" max="8971" width="12.33203125" style="10" customWidth="1"/>
    <col min="8972" max="8972" width="1.44140625" style="10" customWidth="1"/>
    <col min="8973" max="8973" width="12.33203125" style="10" customWidth="1"/>
    <col min="8974" max="8974" width="1.44140625" style="10" customWidth="1"/>
    <col min="8975" max="8975" width="12.33203125" style="10" customWidth="1"/>
    <col min="8976" max="8976" width="1.44140625" style="10" customWidth="1"/>
    <col min="8977" max="8977" width="12.33203125" style="10" customWidth="1"/>
    <col min="8978" max="8978" width="1.44140625" style="10" customWidth="1"/>
    <col min="8979" max="8979" width="12.33203125" style="10" customWidth="1"/>
    <col min="8980" max="8980" width="1.44140625" style="10" customWidth="1"/>
    <col min="8981" max="8981" width="12.33203125" style="10" customWidth="1"/>
    <col min="8982" max="8982" width="1.44140625" style="10" customWidth="1"/>
    <col min="8983" max="8983" width="13.21875" style="10" customWidth="1"/>
    <col min="8984" max="8984" width="1.109375" style="10" customWidth="1"/>
    <col min="8985" max="8985" width="1.44140625" style="10" customWidth="1"/>
    <col min="8986" max="8986" width="12.33203125" style="10" customWidth="1"/>
    <col min="8987" max="8987" width="1.44140625" style="10" customWidth="1"/>
    <col min="8988" max="8988" width="12.33203125" style="10" customWidth="1"/>
    <col min="8989" max="8989" width="1.44140625" style="10" customWidth="1"/>
    <col min="8990" max="8990" width="12.33203125" style="10" customWidth="1"/>
    <col min="8991" max="8991" width="1.44140625" style="10" customWidth="1"/>
    <col min="8992" max="8993" width="0" style="10" hidden="1" customWidth="1"/>
    <col min="8994" max="8994" width="12.33203125" style="10" customWidth="1"/>
    <col min="8995" max="8995" width="1.44140625" style="10" customWidth="1"/>
    <col min="8996" max="8996" width="12.33203125" style="10" customWidth="1"/>
    <col min="8997" max="8997" width="1.44140625" style="10" customWidth="1"/>
    <col min="8998" max="8998" width="13.88671875" style="10" customWidth="1"/>
    <col min="8999" max="8999" width="1.44140625" style="10" customWidth="1"/>
    <col min="9000" max="9000" width="0" style="10" hidden="1" customWidth="1"/>
    <col min="9001" max="9001" width="1.44140625" style="10" customWidth="1"/>
    <col min="9002" max="9002" width="20.109375" style="10" customWidth="1"/>
    <col min="9003" max="9003" width="1.44140625" style="10" customWidth="1"/>
    <col min="9004" max="9004" width="6.88671875" style="10" customWidth="1"/>
    <col min="9005" max="9005" width="7.6640625" style="10" customWidth="1"/>
    <col min="9006" max="9006" width="1.44140625" style="10" customWidth="1"/>
    <col min="9007" max="9007" width="35.21875" style="10" customWidth="1"/>
    <col min="9008" max="9216" width="11.5546875" style="10"/>
    <col min="9217" max="9217" width="4.5546875" style="10" customWidth="1"/>
    <col min="9218" max="9218" width="1.44140625" style="10" customWidth="1"/>
    <col min="9219" max="9219" width="17.77734375" style="10" customWidth="1"/>
    <col min="9220" max="9220" width="1.44140625" style="10" customWidth="1"/>
    <col min="9221" max="9221" width="0" style="10" hidden="1" customWidth="1"/>
    <col min="9222" max="9222" width="1.44140625" style="10" customWidth="1"/>
    <col min="9223" max="9223" width="12.33203125" style="10" customWidth="1"/>
    <col min="9224" max="9224" width="1.44140625" style="10" customWidth="1"/>
    <col min="9225" max="9225" width="12.33203125" style="10" customWidth="1"/>
    <col min="9226" max="9226" width="1.44140625" style="10" customWidth="1"/>
    <col min="9227" max="9227" width="12.33203125" style="10" customWidth="1"/>
    <col min="9228" max="9228" width="1.44140625" style="10" customWidth="1"/>
    <col min="9229" max="9229" width="12.33203125" style="10" customWidth="1"/>
    <col min="9230" max="9230" width="1.44140625" style="10" customWidth="1"/>
    <col min="9231" max="9231" width="12.33203125" style="10" customWidth="1"/>
    <col min="9232" max="9232" width="1.44140625" style="10" customWidth="1"/>
    <col min="9233" max="9233" width="12.33203125" style="10" customWidth="1"/>
    <col min="9234" max="9234" width="1.44140625" style="10" customWidth="1"/>
    <col min="9235" max="9235" width="12.33203125" style="10" customWidth="1"/>
    <col min="9236" max="9236" width="1.44140625" style="10" customWidth="1"/>
    <col min="9237" max="9237" width="12.33203125" style="10" customWidth="1"/>
    <col min="9238" max="9238" width="1.44140625" style="10" customWidth="1"/>
    <col min="9239" max="9239" width="13.21875" style="10" customWidth="1"/>
    <col min="9240" max="9240" width="1.109375" style="10" customWidth="1"/>
    <col min="9241" max="9241" width="1.44140625" style="10" customWidth="1"/>
    <col min="9242" max="9242" width="12.33203125" style="10" customWidth="1"/>
    <col min="9243" max="9243" width="1.44140625" style="10" customWidth="1"/>
    <col min="9244" max="9244" width="12.33203125" style="10" customWidth="1"/>
    <col min="9245" max="9245" width="1.44140625" style="10" customWidth="1"/>
    <col min="9246" max="9246" width="12.33203125" style="10" customWidth="1"/>
    <col min="9247" max="9247" width="1.44140625" style="10" customWidth="1"/>
    <col min="9248" max="9249" width="0" style="10" hidden="1" customWidth="1"/>
    <col min="9250" max="9250" width="12.33203125" style="10" customWidth="1"/>
    <col min="9251" max="9251" width="1.44140625" style="10" customWidth="1"/>
    <col min="9252" max="9252" width="12.33203125" style="10" customWidth="1"/>
    <col min="9253" max="9253" width="1.44140625" style="10" customWidth="1"/>
    <col min="9254" max="9254" width="13.88671875" style="10" customWidth="1"/>
    <col min="9255" max="9255" width="1.44140625" style="10" customWidth="1"/>
    <col min="9256" max="9256" width="0" style="10" hidden="1" customWidth="1"/>
    <col min="9257" max="9257" width="1.44140625" style="10" customWidth="1"/>
    <col min="9258" max="9258" width="20.109375" style="10" customWidth="1"/>
    <col min="9259" max="9259" width="1.44140625" style="10" customWidth="1"/>
    <col min="9260" max="9260" width="6.88671875" style="10" customWidth="1"/>
    <col min="9261" max="9261" width="7.6640625" style="10" customWidth="1"/>
    <col min="9262" max="9262" width="1.44140625" style="10" customWidth="1"/>
    <col min="9263" max="9263" width="35.21875" style="10" customWidth="1"/>
    <col min="9264" max="9472" width="11.5546875" style="10"/>
    <col min="9473" max="9473" width="4.5546875" style="10" customWidth="1"/>
    <col min="9474" max="9474" width="1.44140625" style="10" customWidth="1"/>
    <col min="9475" max="9475" width="17.77734375" style="10" customWidth="1"/>
    <col min="9476" max="9476" width="1.44140625" style="10" customWidth="1"/>
    <col min="9477" max="9477" width="0" style="10" hidden="1" customWidth="1"/>
    <col min="9478" max="9478" width="1.44140625" style="10" customWidth="1"/>
    <col min="9479" max="9479" width="12.33203125" style="10" customWidth="1"/>
    <col min="9480" max="9480" width="1.44140625" style="10" customWidth="1"/>
    <col min="9481" max="9481" width="12.33203125" style="10" customWidth="1"/>
    <col min="9482" max="9482" width="1.44140625" style="10" customWidth="1"/>
    <col min="9483" max="9483" width="12.33203125" style="10" customWidth="1"/>
    <col min="9484" max="9484" width="1.44140625" style="10" customWidth="1"/>
    <col min="9485" max="9485" width="12.33203125" style="10" customWidth="1"/>
    <col min="9486" max="9486" width="1.44140625" style="10" customWidth="1"/>
    <col min="9487" max="9487" width="12.33203125" style="10" customWidth="1"/>
    <col min="9488" max="9488" width="1.44140625" style="10" customWidth="1"/>
    <col min="9489" max="9489" width="12.33203125" style="10" customWidth="1"/>
    <col min="9490" max="9490" width="1.44140625" style="10" customWidth="1"/>
    <col min="9491" max="9491" width="12.33203125" style="10" customWidth="1"/>
    <col min="9492" max="9492" width="1.44140625" style="10" customWidth="1"/>
    <col min="9493" max="9493" width="12.33203125" style="10" customWidth="1"/>
    <col min="9494" max="9494" width="1.44140625" style="10" customWidth="1"/>
    <col min="9495" max="9495" width="13.21875" style="10" customWidth="1"/>
    <col min="9496" max="9496" width="1.109375" style="10" customWidth="1"/>
    <col min="9497" max="9497" width="1.44140625" style="10" customWidth="1"/>
    <col min="9498" max="9498" width="12.33203125" style="10" customWidth="1"/>
    <col min="9499" max="9499" width="1.44140625" style="10" customWidth="1"/>
    <col min="9500" max="9500" width="12.33203125" style="10" customWidth="1"/>
    <col min="9501" max="9501" width="1.44140625" style="10" customWidth="1"/>
    <col min="9502" max="9502" width="12.33203125" style="10" customWidth="1"/>
    <col min="9503" max="9503" width="1.44140625" style="10" customWidth="1"/>
    <col min="9504" max="9505" width="0" style="10" hidden="1" customWidth="1"/>
    <col min="9506" max="9506" width="12.33203125" style="10" customWidth="1"/>
    <col min="9507" max="9507" width="1.44140625" style="10" customWidth="1"/>
    <col min="9508" max="9508" width="12.33203125" style="10" customWidth="1"/>
    <col min="9509" max="9509" width="1.44140625" style="10" customWidth="1"/>
    <col min="9510" max="9510" width="13.88671875" style="10" customWidth="1"/>
    <col min="9511" max="9511" width="1.44140625" style="10" customWidth="1"/>
    <col min="9512" max="9512" width="0" style="10" hidden="1" customWidth="1"/>
    <col min="9513" max="9513" width="1.44140625" style="10" customWidth="1"/>
    <col min="9514" max="9514" width="20.109375" style="10" customWidth="1"/>
    <col min="9515" max="9515" width="1.44140625" style="10" customWidth="1"/>
    <col min="9516" max="9516" width="6.88671875" style="10" customWidth="1"/>
    <col min="9517" max="9517" width="7.6640625" style="10" customWidth="1"/>
    <col min="9518" max="9518" width="1.44140625" style="10" customWidth="1"/>
    <col min="9519" max="9519" width="35.21875" style="10" customWidth="1"/>
    <col min="9520" max="9728" width="11.5546875" style="10"/>
    <col min="9729" max="9729" width="4.5546875" style="10" customWidth="1"/>
    <col min="9730" max="9730" width="1.44140625" style="10" customWidth="1"/>
    <col min="9731" max="9731" width="17.77734375" style="10" customWidth="1"/>
    <col min="9732" max="9732" width="1.44140625" style="10" customWidth="1"/>
    <col min="9733" max="9733" width="0" style="10" hidden="1" customWidth="1"/>
    <col min="9734" max="9734" width="1.44140625" style="10" customWidth="1"/>
    <col min="9735" max="9735" width="12.33203125" style="10" customWidth="1"/>
    <col min="9736" max="9736" width="1.44140625" style="10" customWidth="1"/>
    <col min="9737" max="9737" width="12.33203125" style="10" customWidth="1"/>
    <col min="9738" max="9738" width="1.44140625" style="10" customWidth="1"/>
    <col min="9739" max="9739" width="12.33203125" style="10" customWidth="1"/>
    <col min="9740" max="9740" width="1.44140625" style="10" customWidth="1"/>
    <col min="9741" max="9741" width="12.33203125" style="10" customWidth="1"/>
    <col min="9742" max="9742" width="1.44140625" style="10" customWidth="1"/>
    <col min="9743" max="9743" width="12.33203125" style="10" customWidth="1"/>
    <col min="9744" max="9744" width="1.44140625" style="10" customWidth="1"/>
    <col min="9745" max="9745" width="12.33203125" style="10" customWidth="1"/>
    <col min="9746" max="9746" width="1.44140625" style="10" customWidth="1"/>
    <col min="9747" max="9747" width="12.33203125" style="10" customWidth="1"/>
    <col min="9748" max="9748" width="1.44140625" style="10" customWidth="1"/>
    <col min="9749" max="9749" width="12.33203125" style="10" customWidth="1"/>
    <col min="9750" max="9750" width="1.44140625" style="10" customWidth="1"/>
    <col min="9751" max="9751" width="13.21875" style="10" customWidth="1"/>
    <col min="9752" max="9752" width="1.109375" style="10" customWidth="1"/>
    <col min="9753" max="9753" width="1.44140625" style="10" customWidth="1"/>
    <col min="9754" max="9754" width="12.33203125" style="10" customWidth="1"/>
    <col min="9755" max="9755" width="1.44140625" style="10" customWidth="1"/>
    <col min="9756" max="9756" width="12.33203125" style="10" customWidth="1"/>
    <col min="9757" max="9757" width="1.44140625" style="10" customWidth="1"/>
    <col min="9758" max="9758" width="12.33203125" style="10" customWidth="1"/>
    <col min="9759" max="9759" width="1.44140625" style="10" customWidth="1"/>
    <col min="9760" max="9761" width="0" style="10" hidden="1" customWidth="1"/>
    <col min="9762" max="9762" width="12.33203125" style="10" customWidth="1"/>
    <col min="9763" max="9763" width="1.44140625" style="10" customWidth="1"/>
    <col min="9764" max="9764" width="12.33203125" style="10" customWidth="1"/>
    <col min="9765" max="9765" width="1.44140625" style="10" customWidth="1"/>
    <col min="9766" max="9766" width="13.88671875" style="10" customWidth="1"/>
    <col min="9767" max="9767" width="1.44140625" style="10" customWidth="1"/>
    <col min="9768" max="9768" width="0" style="10" hidden="1" customWidth="1"/>
    <col min="9769" max="9769" width="1.44140625" style="10" customWidth="1"/>
    <col min="9770" max="9770" width="20.109375" style="10" customWidth="1"/>
    <col min="9771" max="9771" width="1.44140625" style="10" customWidth="1"/>
    <col min="9772" max="9772" width="6.88671875" style="10" customWidth="1"/>
    <col min="9773" max="9773" width="7.6640625" style="10" customWidth="1"/>
    <col min="9774" max="9774" width="1.44140625" style="10" customWidth="1"/>
    <col min="9775" max="9775" width="35.21875" style="10" customWidth="1"/>
    <col min="9776" max="9984" width="11.5546875" style="10"/>
    <col min="9985" max="9985" width="4.5546875" style="10" customWidth="1"/>
    <col min="9986" max="9986" width="1.44140625" style="10" customWidth="1"/>
    <col min="9987" max="9987" width="17.77734375" style="10" customWidth="1"/>
    <col min="9988" max="9988" width="1.44140625" style="10" customWidth="1"/>
    <col min="9989" max="9989" width="0" style="10" hidden="1" customWidth="1"/>
    <col min="9990" max="9990" width="1.44140625" style="10" customWidth="1"/>
    <col min="9991" max="9991" width="12.33203125" style="10" customWidth="1"/>
    <col min="9992" max="9992" width="1.44140625" style="10" customWidth="1"/>
    <col min="9993" max="9993" width="12.33203125" style="10" customWidth="1"/>
    <col min="9994" max="9994" width="1.44140625" style="10" customWidth="1"/>
    <col min="9995" max="9995" width="12.33203125" style="10" customWidth="1"/>
    <col min="9996" max="9996" width="1.44140625" style="10" customWidth="1"/>
    <col min="9997" max="9997" width="12.33203125" style="10" customWidth="1"/>
    <col min="9998" max="9998" width="1.44140625" style="10" customWidth="1"/>
    <col min="9999" max="9999" width="12.33203125" style="10" customWidth="1"/>
    <col min="10000" max="10000" width="1.44140625" style="10" customWidth="1"/>
    <col min="10001" max="10001" width="12.33203125" style="10" customWidth="1"/>
    <col min="10002" max="10002" width="1.44140625" style="10" customWidth="1"/>
    <col min="10003" max="10003" width="12.33203125" style="10" customWidth="1"/>
    <col min="10004" max="10004" width="1.44140625" style="10" customWidth="1"/>
    <col min="10005" max="10005" width="12.33203125" style="10" customWidth="1"/>
    <col min="10006" max="10006" width="1.44140625" style="10" customWidth="1"/>
    <col min="10007" max="10007" width="13.21875" style="10" customWidth="1"/>
    <col min="10008" max="10008" width="1.109375" style="10" customWidth="1"/>
    <col min="10009" max="10009" width="1.44140625" style="10" customWidth="1"/>
    <col min="10010" max="10010" width="12.33203125" style="10" customWidth="1"/>
    <col min="10011" max="10011" width="1.44140625" style="10" customWidth="1"/>
    <col min="10012" max="10012" width="12.33203125" style="10" customWidth="1"/>
    <col min="10013" max="10013" width="1.44140625" style="10" customWidth="1"/>
    <col min="10014" max="10014" width="12.33203125" style="10" customWidth="1"/>
    <col min="10015" max="10015" width="1.44140625" style="10" customWidth="1"/>
    <col min="10016" max="10017" width="0" style="10" hidden="1" customWidth="1"/>
    <col min="10018" max="10018" width="12.33203125" style="10" customWidth="1"/>
    <col min="10019" max="10019" width="1.44140625" style="10" customWidth="1"/>
    <col min="10020" max="10020" width="12.33203125" style="10" customWidth="1"/>
    <col min="10021" max="10021" width="1.44140625" style="10" customWidth="1"/>
    <col min="10022" max="10022" width="13.88671875" style="10" customWidth="1"/>
    <col min="10023" max="10023" width="1.44140625" style="10" customWidth="1"/>
    <col min="10024" max="10024" width="0" style="10" hidden="1" customWidth="1"/>
    <col min="10025" max="10025" width="1.44140625" style="10" customWidth="1"/>
    <col min="10026" max="10026" width="20.109375" style="10" customWidth="1"/>
    <col min="10027" max="10027" width="1.44140625" style="10" customWidth="1"/>
    <col min="10028" max="10028" width="6.88671875" style="10" customWidth="1"/>
    <col min="10029" max="10029" width="7.6640625" style="10" customWidth="1"/>
    <col min="10030" max="10030" width="1.44140625" style="10" customWidth="1"/>
    <col min="10031" max="10031" width="35.21875" style="10" customWidth="1"/>
    <col min="10032" max="10240" width="11.5546875" style="10"/>
    <col min="10241" max="10241" width="4.5546875" style="10" customWidth="1"/>
    <col min="10242" max="10242" width="1.44140625" style="10" customWidth="1"/>
    <col min="10243" max="10243" width="17.77734375" style="10" customWidth="1"/>
    <col min="10244" max="10244" width="1.44140625" style="10" customWidth="1"/>
    <col min="10245" max="10245" width="0" style="10" hidden="1" customWidth="1"/>
    <col min="10246" max="10246" width="1.44140625" style="10" customWidth="1"/>
    <col min="10247" max="10247" width="12.33203125" style="10" customWidth="1"/>
    <col min="10248" max="10248" width="1.44140625" style="10" customWidth="1"/>
    <col min="10249" max="10249" width="12.33203125" style="10" customWidth="1"/>
    <col min="10250" max="10250" width="1.44140625" style="10" customWidth="1"/>
    <col min="10251" max="10251" width="12.33203125" style="10" customWidth="1"/>
    <col min="10252" max="10252" width="1.44140625" style="10" customWidth="1"/>
    <col min="10253" max="10253" width="12.33203125" style="10" customWidth="1"/>
    <col min="10254" max="10254" width="1.44140625" style="10" customWidth="1"/>
    <col min="10255" max="10255" width="12.33203125" style="10" customWidth="1"/>
    <col min="10256" max="10256" width="1.44140625" style="10" customWidth="1"/>
    <col min="10257" max="10257" width="12.33203125" style="10" customWidth="1"/>
    <col min="10258" max="10258" width="1.44140625" style="10" customWidth="1"/>
    <col min="10259" max="10259" width="12.33203125" style="10" customWidth="1"/>
    <col min="10260" max="10260" width="1.44140625" style="10" customWidth="1"/>
    <col min="10261" max="10261" width="12.33203125" style="10" customWidth="1"/>
    <col min="10262" max="10262" width="1.44140625" style="10" customWidth="1"/>
    <col min="10263" max="10263" width="13.21875" style="10" customWidth="1"/>
    <col min="10264" max="10264" width="1.109375" style="10" customWidth="1"/>
    <col min="10265" max="10265" width="1.44140625" style="10" customWidth="1"/>
    <col min="10266" max="10266" width="12.33203125" style="10" customWidth="1"/>
    <col min="10267" max="10267" width="1.44140625" style="10" customWidth="1"/>
    <col min="10268" max="10268" width="12.33203125" style="10" customWidth="1"/>
    <col min="10269" max="10269" width="1.44140625" style="10" customWidth="1"/>
    <col min="10270" max="10270" width="12.33203125" style="10" customWidth="1"/>
    <col min="10271" max="10271" width="1.44140625" style="10" customWidth="1"/>
    <col min="10272" max="10273" width="0" style="10" hidden="1" customWidth="1"/>
    <col min="10274" max="10274" width="12.33203125" style="10" customWidth="1"/>
    <col min="10275" max="10275" width="1.44140625" style="10" customWidth="1"/>
    <col min="10276" max="10276" width="12.33203125" style="10" customWidth="1"/>
    <col min="10277" max="10277" width="1.44140625" style="10" customWidth="1"/>
    <col min="10278" max="10278" width="13.88671875" style="10" customWidth="1"/>
    <col min="10279" max="10279" width="1.44140625" style="10" customWidth="1"/>
    <col min="10280" max="10280" width="0" style="10" hidden="1" customWidth="1"/>
    <col min="10281" max="10281" width="1.44140625" style="10" customWidth="1"/>
    <col min="10282" max="10282" width="20.109375" style="10" customWidth="1"/>
    <col min="10283" max="10283" width="1.44140625" style="10" customWidth="1"/>
    <col min="10284" max="10284" width="6.88671875" style="10" customWidth="1"/>
    <col min="10285" max="10285" width="7.6640625" style="10" customWidth="1"/>
    <col min="10286" max="10286" width="1.44140625" style="10" customWidth="1"/>
    <col min="10287" max="10287" width="35.21875" style="10" customWidth="1"/>
    <col min="10288" max="10496" width="11.5546875" style="10"/>
    <col min="10497" max="10497" width="4.5546875" style="10" customWidth="1"/>
    <col min="10498" max="10498" width="1.44140625" style="10" customWidth="1"/>
    <col min="10499" max="10499" width="17.77734375" style="10" customWidth="1"/>
    <col min="10500" max="10500" width="1.44140625" style="10" customWidth="1"/>
    <col min="10501" max="10501" width="0" style="10" hidden="1" customWidth="1"/>
    <col min="10502" max="10502" width="1.44140625" style="10" customWidth="1"/>
    <col min="10503" max="10503" width="12.33203125" style="10" customWidth="1"/>
    <col min="10504" max="10504" width="1.44140625" style="10" customWidth="1"/>
    <col min="10505" max="10505" width="12.33203125" style="10" customWidth="1"/>
    <col min="10506" max="10506" width="1.44140625" style="10" customWidth="1"/>
    <col min="10507" max="10507" width="12.33203125" style="10" customWidth="1"/>
    <col min="10508" max="10508" width="1.44140625" style="10" customWidth="1"/>
    <col min="10509" max="10509" width="12.33203125" style="10" customWidth="1"/>
    <col min="10510" max="10510" width="1.44140625" style="10" customWidth="1"/>
    <col min="10511" max="10511" width="12.33203125" style="10" customWidth="1"/>
    <col min="10512" max="10512" width="1.44140625" style="10" customWidth="1"/>
    <col min="10513" max="10513" width="12.33203125" style="10" customWidth="1"/>
    <col min="10514" max="10514" width="1.44140625" style="10" customWidth="1"/>
    <col min="10515" max="10515" width="12.33203125" style="10" customWidth="1"/>
    <col min="10516" max="10516" width="1.44140625" style="10" customWidth="1"/>
    <col min="10517" max="10517" width="12.33203125" style="10" customWidth="1"/>
    <col min="10518" max="10518" width="1.44140625" style="10" customWidth="1"/>
    <col min="10519" max="10519" width="13.21875" style="10" customWidth="1"/>
    <col min="10520" max="10520" width="1.109375" style="10" customWidth="1"/>
    <col min="10521" max="10521" width="1.44140625" style="10" customWidth="1"/>
    <col min="10522" max="10522" width="12.33203125" style="10" customWidth="1"/>
    <col min="10523" max="10523" width="1.44140625" style="10" customWidth="1"/>
    <col min="10524" max="10524" width="12.33203125" style="10" customWidth="1"/>
    <col min="10525" max="10525" width="1.44140625" style="10" customWidth="1"/>
    <col min="10526" max="10526" width="12.33203125" style="10" customWidth="1"/>
    <col min="10527" max="10527" width="1.44140625" style="10" customWidth="1"/>
    <col min="10528" max="10529" width="0" style="10" hidden="1" customWidth="1"/>
    <col min="10530" max="10530" width="12.33203125" style="10" customWidth="1"/>
    <col min="10531" max="10531" width="1.44140625" style="10" customWidth="1"/>
    <col min="10532" max="10532" width="12.33203125" style="10" customWidth="1"/>
    <col min="10533" max="10533" width="1.44140625" style="10" customWidth="1"/>
    <col min="10534" max="10534" width="13.88671875" style="10" customWidth="1"/>
    <col min="10535" max="10535" width="1.44140625" style="10" customWidth="1"/>
    <col min="10536" max="10536" width="0" style="10" hidden="1" customWidth="1"/>
    <col min="10537" max="10537" width="1.44140625" style="10" customWidth="1"/>
    <col min="10538" max="10538" width="20.109375" style="10" customWidth="1"/>
    <col min="10539" max="10539" width="1.44140625" style="10" customWidth="1"/>
    <col min="10540" max="10540" width="6.88671875" style="10" customWidth="1"/>
    <col min="10541" max="10541" width="7.6640625" style="10" customWidth="1"/>
    <col min="10542" max="10542" width="1.44140625" style="10" customWidth="1"/>
    <col min="10543" max="10543" width="35.21875" style="10" customWidth="1"/>
    <col min="10544" max="10752" width="11.5546875" style="10"/>
    <col min="10753" max="10753" width="4.5546875" style="10" customWidth="1"/>
    <col min="10754" max="10754" width="1.44140625" style="10" customWidth="1"/>
    <col min="10755" max="10755" width="17.77734375" style="10" customWidth="1"/>
    <col min="10756" max="10756" width="1.44140625" style="10" customWidth="1"/>
    <col min="10757" max="10757" width="0" style="10" hidden="1" customWidth="1"/>
    <col min="10758" max="10758" width="1.44140625" style="10" customWidth="1"/>
    <col min="10759" max="10759" width="12.33203125" style="10" customWidth="1"/>
    <col min="10760" max="10760" width="1.44140625" style="10" customWidth="1"/>
    <col min="10761" max="10761" width="12.33203125" style="10" customWidth="1"/>
    <col min="10762" max="10762" width="1.44140625" style="10" customWidth="1"/>
    <col min="10763" max="10763" width="12.33203125" style="10" customWidth="1"/>
    <col min="10764" max="10764" width="1.44140625" style="10" customWidth="1"/>
    <col min="10765" max="10765" width="12.33203125" style="10" customWidth="1"/>
    <col min="10766" max="10766" width="1.44140625" style="10" customWidth="1"/>
    <col min="10767" max="10767" width="12.33203125" style="10" customWidth="1"/>
    <col min="10768" max="10768" width="1.44140625" style="10" customWidth="1"/>
    <col min="10769" max="10769" width="12.33203125" style="10" customWidth="1"/>
    <col min="10770" max="10770" width="1.44140625" style="10" customWidth="1"/>
    <col min="10771" max="10771" width="12.33203125" style="10" customWidth="1"/>
    <col min="10772" max="10772" width="1.44140625" style="10" customWidth="1"/>
    <col min="10773" max="10773" width="12.33203125" style="10" customWidth="1"/>
    <col min="10774" max="10774" width="1.44140625" style="10" customWidth="1"/>
    <col min="10775" max="10775" width="13.21875" style="10" customWidth="1"/>
    <col min="10776" max="10776" width="1.109375" style="10" customWidth="1"/>
    <col min="10777" max="10777" width="1.44140625" style="10" customWidth="1"/>
    <col min="10778" max="10778" width="12.33203125" style="10" customWidth="1"/>
    <col min="10779" max="10779" width="1.44140625" style="10" customWidth="1"/>
    <col min="10780" max="10780" width="12.33203125" style="10" customWidth="1"/>
    <col min="10781" max="10781" width="1.44140625" style="10" customWidth="1"/>
    <col min="10782" max="10782" width="12.33203125" style="10" customWidth="1"/>
    <col min="10783" max="10783" width="1.44140625" style="10" customWidth="1"/>
    <col min="10784" max="10785" width="0" style="10" hidden="1" customWidth="1"/>
    <col min="10786" max="10786" width="12.33203125" style="10" customWidth="1"/>
    <col min="10787" max="10787" width="1.44140625" style="10" customWidth="1"/>
    <col min="10788" max="10788" width="12.33203125" style="10" customWidth="1"/>
    <col min="10789" max="10789" width="1.44140625" style="10" customWidth="1"/>
    <col min="10790" max="10790" width="13.88671875" style="10" customWidth="1"/>
    <col min="10791" max="10791" width="1.44140625" style="10" customWidth="1"/>
    <col min="10792" max="10792" width="0" style="10" hidden="1" customWidth="1"/>
    <col min="10793" max="10793" width="1.44140625" style="10" customWidth="1"/>
    <col min="10794" max="10794" width="20.109375" style="10" customWidth="1"/>
    <col min="10795" max="10795" width="1.44140625" style="10" customWidth="1"/>
    <col min="10796" max="10796" width="6.88671875" style="10" customWidth="1"/>
    <col min="10797" max="10797" width="7.6640625" style="10" customWidth="1"/>
    <col min="10798" max="10798" width="1.44140625" style="10" customWidth="1"/>
    <col min="10799" max="10799" width="35.21875" style="10" customWidth="1"/>
    <col min="10800" max="11008" width="11.5546875" style="10"/>
    <col min="11009" max="11009" width="4.5546875" style="10" customWidth="1"/>
    <col min="11010" max="11010" width="1.44140625" style="10" customWidth="1"/>
    <col min="11011" max="11011" width="17.77734375" style="10" customWidth="1"/>
    <col min="11012" max="11012" width="1.44140625" style="10" customWidth="1"/>
    <col min="11013" max="11013" width="0" style="10" hidden="1" customWidth="1"/>
    <col min="11014" max="11014" width="1.44140625" style="10" customWidth="1"/>
    <col min="11015" max="11015" width="12.33203125" style="10" customWidth="1"/>
    <col min="11016" max="11016" width="1.44140625" style="10" customWidth="1"/>
    <col min="11017" max="11017" width="12.33203125" style="10" customWidth="1"/>
    <col min="11018" max="11018" width="1.44140625" style="10" customWidth="1"/>
    <col min="11019" max="11019" width="12.33203125" style="10" customWidth="1"/>
    <col min="11020" max="11020" width="1.44140625" style="10" customWidth="1"/>
    <col min="11021" max="11021" width="12.33203125" style="10" customWidth="1"/>
    <col min="11022" max="11022" width="1.44140625" style="10" customWidth="1"/>
    <col min="11023" max="11023" width="12.33203125" style="10" customWidth="1"/>
    <col min="11024" max="11024" width="1.44140625" style="10" customWidth="1"/>
    <col min="11025" max="11025" width="12.33203125" style="10" customWidth="1"/>
    <col min="11026" max="11026" width="1.44140625" style="10" customWidth="1"/>
    <col min="11027" max="11027" width="12.33203125" style="10" customWidth="1"/>
    <col min="11028" max="11028" width="1.44140625" style="10" customWidth="1"/>
    <col min="11029" max="11029" width="12.33203125" style="10" customWidth="1"/>
    <col min="11030" max="11030" width="1.44140625" style="10" customWidth="1"/>
    <col min="11031" max="11031" width="13.21875" style="10" customWidth="1"/>
    <col min="11032" max="11032" width="1.109375" style="10" customWidth="1"/>
    <col min="11033" max="11033" width="1.44140625" style="10" customWidth="1"/>
    <col min="11034" max="11034" width="12.33203125" style="10" customWidth="1"/>
    <col min="11035" max="11035" width="1.44140625" style="10" customWidth="1"/>
    <col min="11036" max="11036" width="12.33203125" style="10" customWidth="1"/>
    <col min="11037" max="11037" width="1.44140625" style="10" customWidth="1"/>
    <col min="11038" max="11038" width="12.33203125" style="10" customWidth="1"/>
    <col min="11039" max="11039" width="1.44140625" style="10" customWidth="1"/>
    <col min="11040" max="11041" width="0" style="10" hidden="1" customWidth="1"/>
    <col min="11042" max="11042" width="12.33203125" style="10" customWidth="1"/>
    <col min="11043" max="11043" width="1.44140625" style="10" customWidth="1"/>
    <col min="11044" max="11044" width="12.33203125" style="10" customWidth="1"/>
    <col min="11045" max="11045" width="1.44140625" style="10" customWidth="1"/>
    <col min="11046" max="11046" width="13.88671875" style="10" customWidth="1"/>
    <col min="11047" max="11047" width="1.44140625" style="10" customWidth="1"/>
    <col min="11048" max="11048" width="0" style="10" hidden="1" customWidth="1"/>
    <col min="11049" max="11049" width="1.44140625" style="10" customWidth="1"/>
    <col min="11050" max="11050" width="20.109375" style="10" customWidth="1"/>
    <col min="11051" max="11051" width="1.44140625" style="10" customWidth="1"/>
    <col min="11052" max="11052" width="6.88671875" style="10" customWidth="1"/>
    <col min="11053" max="11053" width="7.6640625" style="10" customWidth="1"/>
    <col min="11054" max="11054" width="1.44140625" style="10" customWidth="1"/>
    <col min="11055" max="11055" width="35.21875" style="10" customWidth="1"/>
    <col min="11056" max="11264" width="11.5546875" style="10"/>
    <col min="11265" max="11265" width="4.5546875" style="10" customWidth="1"/>
    <col min="11266" max="11266" width="1.44140625" style="10" customWidth="1"/>
    <col min="11267" max="11267" width="17.77734375" style="10" customWidth="1"/>
    <col min="11268" max="11268" width="1.44140625" style="10" customWidth="1"/>
    <col min="11269" max="11269" width="0" style="10" hidden="1" customWidth="1"/>
    <col min="11270" max="11270" width="1.44140625" style="10" customWidth="1"/>
    <col min="11271" max="11271" width="12.33203125" style="10" customWidth="1"/>
    <col min="11272" max="11272" width="1.44140625" style="10" customWidth="1"/>
    <col min="11273" max="11273" width="12.33203125" style="10" customWidth="1"/>
    <col min="11274" max="11274" width="1.44140625" style="10" customWidth="1"/>
    <col min="11275" max="11275" width="12.33203125" style="10" customWidth="1"/>
    <col min="11276" max="11276" width="1.44140625" style="10" customWidth="1"/>
    <col min="11277" max="11277" width="12.33203125" style="10" customWidth="1"/>
    <col min="11278" max="11278" width="1.44140625" style="10" customWidth="1"/>
    <col min="11279" max="11279" width="12.33203125" style="10" customWidth="1"/>
    <col min="11280" max="11280" width="1.44140625" style="10" customWidth="1"/>
    <col min="11281" max="11281" width="12.33203125" style="10" customWidth="1"/>
    <col min="11282" max="11282" width="1.44140625" style="10" customWidth="1"/>
    <col min="11283" max="11283" width="12.33203125" style="10" customWidth="1"/>
    <col min="11284" max="11284" width="1.44140625" style="10" customWidth="1"/>
    <col min="11285" max="11285" width="12.33203125" style="10" customWidth="1"/>
    <col min="11286" max="11286" width="1.44140625" style="10" customWidth="1"/>
    <col min="11287" max="11287" width="13.21875" style="10" customWidth="1"/>
    <col min="11288" max="11288" width="1.109375" style="10" customWidth="1"/>
    <col min="11289" max="11289" width="1.44140625" style="10" customWidth="1"/>
    <col min="11290" max="11290" width="12.33203125" style="10" customWidth="1"/>
    <col min="11291" max="11291" width="1.44140625" style="10" customWidth="1"/>
    <col min="11292" max="11292" width="12.33203125" style="10" customWidth="1"/>
    <col min="11293" max="11293" width="1.44140625" style="10" customWidth="1"/>
    <col min="11294" max="11294" width="12.33203125" style="10" customWidth="1"/>
    <col min="11295" max="11295" width="1.44140625" style="10" customWidth="1"/>
    <col min="11296" max="11297" width="0" style="10" hidden="1" customWidth="1"/>
    <col min="11298" max="11298" width="12.33203125" style="10" customWidth="1"/>
    <col min="11299" max="11299" width="1.44140625" style="10" customWidth="1"/>
    <col min="11300" max="11300" width="12.33203125" style="10" customWidth="1"/>
    <col min="11301" max="11301" width="1.44140625" style="10" customWidth="1"/>
    <col min="11302" max="11302" width="13.88671875" style="10" customWidth="1"/>
    <col min="11303" max="11303" width="1.44140625" style="10" customWidth="1"/>
    <col min="11304" max="11304" width="0" style="10" hidden="1" customWidth="1"/>
    <col min="11305" max="11305" width="1.44140625" style="10" customWidth="1"/>
    <col min="11306" max="11306" width="20.109375" style="10" customWidth="1"/>
    <col min="11307" max="11307" width="1.44140625" style="10" customWidth="1"/>
    <col min="11308" max="11308" width="6.88671875" style="10" customWidth="1"/>
    <col min="11309" max="11309" width="7.6640625" style="10" customWidth="1"/>
    <col min="11310" max="11310" width="1.44140625" style="10" customWidth="1"/>
    <col min="11311" max="11311" width="35.21875" style="10" customWidth="1"/>
    <col min="11312" max="11520" width="11.5546875" style="10"/>
    <col min="11521" max="11521" width="4.5546875" style="10" customWidth="1"/>
    <col min="11522" max="11522" width="1.44140625" style="10" customWidth="1"/>
    <col min="11523" max="11523" width="17.77734375" style="10" customWidth="1"/>
    <col min="11524" max="11524" width="1.44140625" style="10" customWidth="1"/>
    <col min="11525" max="11525" width="0" style="10" hidden="1" customWidth="1"/>
    <col min="11526" max="11526" width="1.44140625" style="10" customWidth="1"/>
    <col min="11527" max="11527" width="12.33203125" style="10" customWidth="1"/>
    <col min="11528" max="11528" width="1.44140625" style="10" customWidth="1"/>
    <col min="11529" max="11529" width="12.33203125" style="10" customWidth="1"/>
    <col min="11530" max="11530" width="1.44140625" style="10" customWidth="1"/>
    <col min="11531" max="11531" width="12.33203125" style="10" customWidth="1"/>
    <col min="11532" max="11532" width="1.44140625" style="10" customWidth="1"/>
    <col min="11533" max="11533" width="12.33203125" style="10" customWidth="1"/>
    <col min="11534" max="11534" width="1.44140625" style="10" customWidth="1"/>
    <col min="11535" max="11535" width="12.33203125" style="10" customWidth="1"/>
    <col min="11536" max="11536" width="1.44140625" style="10" customWidth="1"/>
    <col min="11537" max="11537" width="12.33203125" style="10" customWidth="1"/>
    <col min="11538" max="11538" width="1.44140625" style="10" customWidth="1"/>
    <col min="11539" max="11539" width="12.33203125" style="10" customWidth="1"/>
    <col min="11540" max="11540" width="1.44140625" style="10" customWidth="1"/>
    <col min="11541" max="11541" width="12.33203125" style="10" customWidth="1"/>
    <col min="11542" max="11542" width="1.44140625" style="10" customWidth="1"/>
    <col min="11543" max="11543" width="13.21875" style="10" customWidth="1"/>
    <col min="11544" max="11544" width="1.109375" style="10" customWidth="1"/>
    <col min="11545" max="11545" width="1.44140625" style="10" customWidth="1"/>
    <col min="11546" max="11546" width="12.33203125" style="10" customWidth="1"/>
    <col min="11547" max="11547" width="1.44140625" style="10" customWidth="1"/>
    <col min="11548" max="11548" width="12.33203125" style="10" customWidth="1"/>
    <col min="11549" max="11549" width="1.44140625" style="10" customWidth="1"/>
    <col min="11550" max="11550" width="12.33203125" style="10" customWidth="1"/>
    <col min="11551" max="11551" width="1.44140625" style="10" customWidth="1"/>
    <col min="11552" max="11553" width="0" style="10" hidden="1" customWidth="1"/>
    <col min="11554" max="11554" width="12.33203125" style="10" customWidth="1"/>
    <col min="11555" max="11555" width="1.44140625" style="10" customWidth="1"/>
    <col min="11556" max="11556" width="12.33203125" style="10" customWidth="1"/>
    <col min="11557" max="11557" width="1.44140625" style="10" customWidth="1"/>
    <col min="11558" max="11558" width="13.88671875" style="10" customWidth="1"/>
    <col min="11559" max="11559" width="1.44140625" style="10" customWidth="1"/>
    <col min="11560" max="11560" width="0" style="10" hidden="1" customWidth="1"/>
    <col min="11561" max="11561" width="1.44140625" style="10" customWidth="1"/>
    <col min="11562" max="11562" width="20.109375" style="10" customWidth="1"/>
    <col min="11563" max="11563" width="1.44140625" style="10" customWidth="1"/>
    <col min="11564" max="11564" width="6.88671875" style="10" customWidth="1"/>
    <col min="11565" max="11565" width="7.6640625" style="10" customWidth="1"/>
    <col min="11566" max="11566" width="1.44140625" style="10" customWidth="1"/>
    <col min="11567" max="11567" width="35.21875" style="10" customWidth="1"/>
    <col min="11568" max="11776" width="11.5546875" style="10"/>
    <col min="11777" max="11777" width="4.5546875" style="10" customWidth="1"/>
    <col min="11778" max="11778" width="1.44140625" style="10" customWidth="1"/>
    <col min="11779" max="11779" width="17.77734375" style="10" customWidth="1"/>
    <col min="11780" max="11780" width="1.44140625" style="10" customWidth="1"/>
    <col min="11781" max="11781" width="0" style="10" hidden="1" customWidth="1"/>
    <col min="11782" max="11782" width="1.44140625" style="10" customWidth="1"/>
    <col min="11783" max="11783" width="12.33203125" style="10" customWidth="1"/>
    <col min="11784" max="11784" width="1.44140625" style="10" customWidth="1"/>
    <col min="11785" max="11785" width="12.33203125" style="10" customWidth="1"/>
    <col min="11786" max="11786" width="1.44140625" style="10" customWidth="1"/>
    <col min="11787" max="11787" width="12.33203125" style="10" customWidth="1"/>
    <col min="11788" max="11788" width="1.44140625" style="10" customWidth="1"/>
    <col min="11789" max="11789" width="12.33203125" style="10" customWidth="1"/>
    <col min="11790" max="11790" width="1.44140625" style="10" customWidth="1"/>
    <col min="11791" max="11791" width="12.33203125" style="10" customWidth="1"/>
    <col min="11792" max="11792" width="1.44140625" style="10" customWidth="1"/>
    <col min="11793" max="11793" width="12.33203125" style="10" customWidth="1"/>
    <col min="11794" max="11794" width="1.44140625" style="10" customWidth="1"/>
    <col min="11795" max="11795" width="12.33203125" style="10" customWidth="1"/>
    <col min="11796" max="11796" width="1.44140625" style="10" customWidth="1"/>
    <col min="11797" max="11797" width="12.33203125" style="10" customWidth="1"/>
    <col min="11798" max="11798" width="1.44140625" style="10" customWidth="1"/>
    <col min="11799" max="11799" width="13.21875" style="10" customWidth="1"/>
    <col min="11800" max="11800" width="1.109375" style="10" customWidth="1"/>
    <col min="11801" max="11801" width="1.44140625" style="10" customWidth="1"/>
    <col min="11802" max="11802" width="12.33203125" style="10" customWidth="1"/>
    <col min="11803" max="11803" width="1.44140625" style="10" customWidth="1"/>
    <col min="11804" max="11804" width="12.33203125" style="10" customWidth="1"/>
    <col min="11805" max="11805" width="1.44140625" style="10" customWidth="1"/>
    <col min="11806" max="11806" width="12.33203125" style="10" customWidth="1"/>
    <col min="11807" max="11807" width="1.44140625" style="10" customWidth="1"/>
    <col min="11808" max="11809" width="0" style="10" hidden="1" customWidth="1"/>
    <col min="11810" max="11810" width="12.33203125" style="10" customWidth="1"/>
    <col min="11811" max="11811" width="1.44140625" style="10" customWidth="1"/>
    <col min="11812" max="11812" width="12.33203125" style="10" customWidth="1"/>
    <col min="11813" max="11813" width="1.44140625" style="10" customWidth="1"/>
    <col min="11814" max="11814" width="13.88671875" style="10" customWidth="1"/>
    <col min="11815" max="11815" width="1.44140625" style="10" customWidth="1"/>
    <col min="11816" max="11816" width="0" style="10" hidden="1" customWidth="1"/>
    <col min="11817" max="11817" width="1.44140625" style="10" customWidth="1"/>
    <col min="11818" max="11818" width="20.109375" style="10" customWidth="1"/>
    <col min="11819" max="11819" width="1.44140625" style="10" customWidth="1"/>
    <col min="11820" max="11820" width="6.88671875" style="10" customWidth="1"/>
    <col min="11821" max="11821" width="7.6640625" style="10" customWidth="1"/>
    <col min="11822" max="11822" width="1.44140625" style="10" customWidth="1"/>
    <col min="11823" max="11823" width="35.21875" style="10" customWidth="1"/>
    <col min="11824" max="12032" width="11.5546875" style="10"/>
    <col min="12033" max="12033" width="4.5546875" style="10" customWidth="1"/>
    <col min="12034" max="12034" width="1.44140625" style="10" customWidth="1"/>
    <col min="12035" max="12035" width="17.77734375" style="10" customWidth="1"/>
    <col min="12036" max="12036" width="1.44140625" style="10" customWidth="1"/>
    <col min="12037" max="12037" width="0" style="10" hidden="1" customWidth="1"/>
    <col min="12038" max="12038" width="1.44140625" style="10" customWidth="1"/>
    <col min="12039" max="12039" width="12.33203125" style="10" customWidth="1"/>
    <col min="12040" max="12040" width="1.44140625" style="10" customWidth="1"/>
    <col min="12041" max="12041" width="12.33203125" style="10" customWidth="1"/>
    <col min="12042" max="12042" width="1.44140625" style="10" customWidth="1"/>
    <col min="12043" max="12043" width="12.33203125" style="10" customWidth="1"/>
    <col min="12044" max="12044" width="1.44140625" style="10" customWidth="1"/>
    <col min="12045" max="12045" width="12.33203125" style="10" customWidth="1"/>
    <col min="12046" max="12046" width="1.44140625" style="10" customWidth="1"/>
    <col min="12047" max="12047" width="12.33203125" style="10" customWidth="1"/>
    <col min="12048" max="12048" width="1.44140625" style="10" customWidth="1"/>
    <col min="12049" max="12049" width="12.33203125" style="10" customWidth="1"/>
    <col min="12050" max="12050" width="1.44140625" style="10" customWidth="1"/>
    <col min="12051" max="12051" width="12.33203125" style="10" customWidth="1"/>
    <col min="12052" max="12052" width="1.44140625" style="10" customWidth="1"/>
    <col min="12053" max="12053" width="12.33203125" style="10" customWidth="1"/>
    <col min="12054" max="12054" width="1.44140625" style="10" customWidth="1"/>
    <col min="12055" max="12055" width="13.21875" style="10" customWidth="1"/>
    <col min="12056" max="12056" width="1.109375" style="10" customWidth="1"/>
    <col min="12057" max="12057" width="1.44140625" style="10" customWidth="1"/>
    <col min="12058" max="12058" width="12.33203125" style="10" customWidth="1"/>
    <col min="12059" max="12059" width="1.44140625" style="10" customWidth="1"/>
    <col min="12060" max="12060" width="12.33203125" style="10" customWidth="1"/>
    <col min="12061" max="12061" width="1.44140625" style="10" customWidth="1"/>
    <col min="12062" max="12062" width="12.33203125" style="10" customWidth="1"/>
    <col min="12063" max="12063" width="1.44140625" style="10" customWidth="1"/>
    <col min="12064" max="12065" width="0" style="10" hidden="1" customWidth="1"/>
    <col min="12066" max="12066" width="12.33203125" style="10" customWidth="1"/>
    <col min="12067" max="12067" width="1.44140625" style="10" customWidth="1"/>
    <col min="12068" max="12068" width="12.33203125" style="10" customWidth="1"/>
    <col min="12069" max="12069" width="1.44140625" style="10" customWidth="1"/>
    <col min="12070" max="12070" width="13.88671875" style="10" customWidth="1"/>
    <col min="12071" max="12071" width="1.44140625" style="10" customWidth="1"/>
    <col min="12072" max="12072" width="0" style="10" hidden="1" customWidth="1"/>
    <col min="12073" max="12073" width="1.44140625" style="10" customWidth="1"/>
    <col min="12074" max="12074" width="20.109375" style="10" customWidth="1"/>
    <col min="12075" max="12075" width="1.44140625" style="10" customWidth="1"/>
    <col min="12076" max="12076" width="6.88671875" style="10" customWidth="1"/>
    <col min="12077" max="12077" width="7.6640625" style="10" customWidth="1"/>
    <col min="12078" max="12078" width="1.44140625" style="10" customWidth="1"/>
    <col min="12079" max="12079" width="35.21875" style="10" customWidth="1"/>
    <col min="12080" max="12288" width="11.5546875" style="10"/>
    <col min="12289" max="12289" width="4.5546875" style="10" customWidth="1"/>
    <col min="12290" max="12290" width="1.44140625" style="10" customWidth="1"/>
    <col min="12291" max="12291" width="17.77734375" style="10" customWidth="1"/>
    <col min="12292" max="12292" width="1.44140625" style="10" customWidth="1"/>
    <col min="12293" max="12293" width="0" style="10" hidden="1" customWidth="1"/>
    <col min="12294" max="12294" width="1.44140625" style="10" customWidth="1"/>
    <col min="12295" max="12295" width="12.33203125" style="10" customWidth="1"/>
    <col min="12296" max="12296" width="1.44140625" style="10" customWidth="1"/>
    <col min="12297" max="12297" width="12.33203125" style="10" customWidth="1"/>
    <col min="12298" max="12298" width="1.44140625" style="10" customWidth="1"/>
    <col min="12299" max="12299" width="12.33203125" style="10" customWidth="1"/>
    <col min="12300" max="12300" width="1.44140625" style="10" customWidth="1"/>
    <col min="12301" max="12301" width="12.33203125" style="10" customWidth="1"/>
    <col min="12302" max="12302" width="1.44140625" style="10" customWidth="1"/>
    <col min="12303" max="12303" width="12.33203125" style="10" customWidth="1"/>
    <col min="12304" max="12304" width="1.44140625" style="10" customWidth="1"/>
    <col min="12305" max="12305" width="12.33203125" style="10" customWidth="1"/>
    <col min="12306" max="12306" width="1.44140625" style="10" customWidth="1"/>
    <col min="12307" max="12307" width="12.33203125" style="10" customWidth="1"/>
    <col min="12308" max="12308" width="1.44140625" style="10" customWidth="1"/>
    <col min="12309" max="12309" width="12.33203125" style="10" customWidth="1"/>
    <col min="12310" max="12310" width="1.44140625" style="10" customWidth="1"/>
    <col min="12311" max="12311" width="13.21875" style="10" customWidth="1"/>
    <col min="12312" max="12312" width="1.109375" style="10" customWidth="1"/>
    <col min="12313" max="12313" width="1.44140625" style="10" customWidth="1"/>
    <col min="12314" max="12314" width="12.33203125" style="10" customWidth="1"/>
    <col min="12315" max="12315" width="1.44140625" style="10" customWidth="1"/>
    <col min="12316" max="12316" width="12.33203125" style="10" customWidth="1"/>
    <col min="12317" max="12317" width="1.44140625" style="10" customWidth="1"/>
    <col min="12318" max="12318" width="12.33203125" style="10" customWidth="1"/>
    <col min="12319" max="12319" width="1.44140625" style="10" customWidth="1"/>
    <col min="12320" max="12321" width="0" style="10" hidden="1" customWidth="1"/>
    <col min="12322" max="12322" width="12.33203125" style="10" customWidth="1"/>
    <col min="12323" max="12323" width="1.44140625" style="10" customWidth="1"/>
    <col min="12324" max="12324" width="12.33203125" style="10" customWidth="1"/>
    <col min="12325" max="12325" width="1.44140625" style="10" customWidth="1"/>
    <col min="12326" max="12326" width="13.88671875" style="10" customWidth="1"/>
    <col min="12327" max="12327" width="1.44140625" style="10" customWidth="1"/>
    <col min="12328" max="12328" width="0" style="10" hidden="1" customWidth="1"/>
    <col min="12329" max="12329" width="1.44140625" style="10" customWidth="1"/>
    <col min="12330" max="12330" width="20.109375" style="10" customWidth="1"/>
    <col min="12331" max="12331" width="1.44140625" style="10" customWidth="1"/>
    <col min="12332" max="12332" width="6.88671875" style="10" customWidth="1"/>
    <col min="12333" max="12333" width="7.6640625" style="10" customWidth="1"/>
    <col min="12334" max="12334" width="1.44140625" style="10" customWidth="1"/>
    <col min="12335" max="12335" width="35.21875" style="10" customWidth="1"/>
    <col min="12336" max="12544" width="11.5546875" style="10"/>
    <col min="12545" max="12545" width="4.5546875" style="10" customWidth="1"/>
    <col min="12546" max="12546" width="1.44140625" style="10" customWidth="1"/>
    <col min="12547" max="12547" width="17.77734375" style="10" customWidth="1"/>
    <col min="12548" max="12548" width="1.44140625" style="10" customWidth="1"/>
    <col min="12549" max="12549" width="0" style="10" hidden="1" customWidth="1"/>
    <col min="12550" max="12550" width="1.44140625" style="10" customWidth="1"/>
    <col min="12551" max="12551" width="12.33203125" style="10" customWidth="1"/>
    <col min="12552" max="12552" width="1.44140625" style="10" customWidth="1"/>
    <col min="12553" max="12553" width="12.33203125" style="10" customWidth="1"/>
    <col min="12554" max="12554" width="1.44140625" style="10" customWidth="1"/>
    <col min="12555" max="12555" width="12.33203125" style="10" customWidth="1"/>
    <col min="12556" max="12556" width="1.44140625" style="10" customWidth="1"/>
    <col min="12557" max="12557" width="12.33203125" style="10" customWidth="1"/>
    <col min="12558" max="12558" width="1.44140625" style="10" customWidth="1"/>
    <col min="12559" max="12559" width="12.33203125" style="10" customWidth="1"/>
    <col min="12560" max="12560" width="1.44140625" style="10" customWidth="1"/>
    <col min="12561" max="12561" width="12.33203125" style="10" customWidth="1"/>
    <col min="12562" max="12562" width="1.44140625" style="10" customWidth="1"/>
    <col min="12563" max="12563" width="12.33203125" style="10" customWidth="1"/>
    <col min="12564" max="12564" width="1.44140625" style="10" customWidth="1"/>
    <col min="12565" max="12565" width="12.33203125" style="10" customWidth="1"/>
    <col min="12566" max="12566" width="1.44140625" style="10" customWidth="1"/>
    <col min="12567" max="12567" width="13.21875" style="10" customWidth="1"/>
    <col min="12568" max="12568" width="1.109375" style="10" customWidth="1"/>
    <col min="12569" max="12569" width="1.44140625" style="10" customWidth="1"/>
    <col min="12570" max="12570" width="12.33203125" style="10" customWidth="1"/>
    <col min="12571" max="12571" width="1.44140625" style="10" customWidth="1"/>
    <col min="12572" max="12572" width="12.33203125" style="10" customWidth="1"/>
    <col min="12573" max="12573" width="1.44140625" style="10" customWidth="1"/>
    <col min="12574" max="12574" width="12.33203125" style="10" customWidth="1"/>
    <col min="12575" max="12575" width="1.44140625" style="10" customWidth="1"/>
    <col min="12576" max="12577" width="0" style="10" hidden="1" customWidth="1"/>
    <col min="12578" max="12578" width="12.33203125" style="10" customWidth="1"/>
    <col min="12579" max="12579" width="1.44140625" style="10" customWidth="1"/>
    <col min="12580" max="12580" width="12.33203125" style="10" customWidth="1"/>
    <col min="12581" max="12581" width="1.44140625" style="10" customWidth="1"/>
    <col min="12582" max="12582" width="13.88671875" style="10" customWidth="1"/>
    <col min="12583" max="12583" width="1.44140625" style="10" customWidth="1"/>
    <col min="12584" max="12584" width="0" style="10" hidden="1" customWidth="1"/>
    <col min="12585" max="12585" width="1.44140625" style="10" customWidth="1"/>
    <col min="12586" max="12586" width="20.109375" style="10" customWidth="1"/>
    <col min="12587" max="12587" width="1.44140625" style="10" customWidth="1"/>
    <col min="12588" max="12588" width="6.88671875" style="10" customWidth="1"/>
    <col min="12589" max="12589" width="7.6640625" style="10" customWidth="1"/>
    <col min="12590" max="12590" width="1.44140625" style="10" customWidth="1"/>
    <col min="12591" max="12591" width="35.21875" style="10" customWidth="1"/>
    <col min="12592" max="12800" width="11.5546875" style="10"/>
    <col min="12801" max="12801" width="4.5546875" style="10" customWidth="1"/>
    <col min="12802" max="12802" width="1.44140625" style="10" customWidth="1"/>
    <col min="12803" max="12803" width="17.77734375" style="10" customWidth="1"/>
    <col min="12804" max="12804" width="1.44140625" style="10" customWidth="1"/>
    <col min="12805" max="12805" width="0" style="10" hidden="1" customWidth="1"/>
    <col min="12806" max="12806" width="1.44140625" style="10" customWidth="1"/>
    <col min="12807" max="12807" width="12.33203125" style="10" customWidth="1"/>
    <col min="12808" max="12808" width="1.44140625" style="10" customWidth="1"/>
    <col min="12809" max="12809" width="12.33203125" style="10" customWidth="1"/>
    <col min="12810" max="12810" width="1.44140625" style="10" customWidth="1"/>
    <col min="12811" max="12811" width="12.33203125" style="10" customWidth="1"/>
    <col min="12812" max="12812" width="1.44140625" style="10" customWidth="1"/>
    <col min="12813" max="12813" width="12.33203125" style="10" customWidth="1"/>
    <col min="12814" max="12814" width="1.44140625" style="10" customWidth="1"/>
    <col min="12815" max="12815" width="12.33203125" style="10" customWidth="1"/>
    <col min="12816" max="12816" width="1.44140625" style="10" customWidth="1"/>
    <col min="12817" max="12817" width="12.33203125" style="10" customWidth="1"/>
    <col min="12818" max="12818" width="1.44140625" style="10" customWidth="1"/>
    <col min="12819" max="12819" width="12.33203125" style="10" customWidth="1"/>
    <col min="12820" max="12820" width="1.44140625" style="10" customWidth="1"/>
    <col min="12821" max="12821" width="12.33203125" style="10" customWidth="1"/>
    <col min="12822" max="12822" width="1.44140625" style="10" customWidth="1"/>
    <col min="12823" max="12823" width="13.21875" style="10" customWidth="1"/>
    <col min="12824" max="12824" width="1.109375" style="10" customWidth="1"/>
    <col min="12825" max="12825" width="1.44140625" style="10" customWidth="1"/>
    <col min="12826" max="12826" width="12.33203125" style="10" customWidth="1"/>
    <col min="12827" max="12827" width="1.44140625" style="10" customWidth="1"/>
    <col min="12828" max="12828" width="12.33203125" style="10" customWidth="1"/>
    <col min="12829" max="12829" width="1.44140625" style="10" customWidth="1"/>
    <col min="12830" max="12830" width="12.33203125" style="10" customWidth="1"/>
    <col min="12831" max="12831" width="1.44140625" style="10" customWidth="1"/>
    <col min="12832" max="12833" width="0" style="10" hidden="1" customWidth="1"/>
    <col min="12834" max="12834" width="12.33203125" style="10" customWidth="1"/>
    <col min="12835" max="12835" width="1.44140625" style="10" customWidth="1"/>
    <col min="12836" max="12836" width="12.33203125" style="10" customWidth="1"/>
    <col min="12837" max="12837" width="1.44140625" style="10" customWidth="1"/>
    <col min="12838" max="12838" width="13.88671875" style="10" customWidth="1"/>
    <col min="12839" max="12839" width="1.44140625" style="10" customWidth="1"/>
    <col min="12840" max="12840" width="0" style="10" hidden="1" customWidth="1"/>
    <col min="12841" max="12841" width="1.44140625" style="10" customWidth="1"/>
    <col min="12842" max="12842" width="20.109375" style="10" customWidth="1"/>
    <col min="12843" max="12843" width="1.44140625" style="10" customWidth="1"/>
    <col min="12844" max="12844" width="6.88671875" style="10" customWidth="1"/>
    <col min="12845" max="12845" width="7.6640625" style="10" customWidth="1"/>
    <col min="12846" max="12846" width="1.44140625" style="10" customWidth="1"/>
    <col min="12847" max="12847" width="35.21875" style="10" customWidth="1"/>
    <col min="12848" max="13056" width="11.5546875" style="10"/>
    <col min="13057" max="13057" width="4.5546875" style="10" customWidth="1"/>
    <col min="13058" max="13058" width="1.44140625" style="10" customWidth="1"/>
    <col min="13059" max="13059" width="17.77734375" style="10" customWidth="1"/>
    <col min="13060" max="13060" width="1.44140625" style="10" customWidth="1"/>
    <col min="13061" max="13061" width="0" style="10" hidden="1" customWidth="1"/>
    <col min="13062" max="13062" width="1.44140625" style="10" customWidth="1"/>
    <col min="13063" max="13063" width="12.33203125" style="10" customWidth="1"/>
    <col min="13064" max="13064" width="1.44140625" style="10" customWidth="1"/>
    <col min="13065" max="13065" width="12.33203125" style="10" customWidth="1"/>
    <col min="13066" max="13066" width="1.44140625" style="10" customWidth="1"/>
    <col min="13067" max="13067" width="12.33203125" style="10" customWidth="1"/>
    <col min="13068" max="13068" width="1.44140625" style="10" customWidth="1"/>
    <col min="13069" max="13069" width="12.33203125" style="10" customWidth="1"/>
    <col min="13070" max="13070" width="1.44140625" style="10" customWidth="1"/>
    <col min="13071" max="13071" width="12.33203125" style="10" customWidth="1"/>
    <col min="13072" max="13072" width="1.44140625" style="10" customWidth="1"/>
    <col min="13073" max="13073" width="12.33203125" style="10" customWidth="1"/>
    <col min="13074" max="13074" width="1.44140625" style="10" customWidth="1"/>
    <col min="13075" max="13075" width="12.33203125" style="10" customWidth="1"/>
    <col min="13076" max="13076" width="1.44140625" style="10" customWidth="1"/>
    <col min="13077" max="13077" width="12.33203125" style="10" customWidth="1"/>
    <col min="13078" max="13078" width="1.44140625" style="10" customWidth="1"/>
    <col min="13079" max="13079" width="13.21875" style="10" customWidth="1"/>
    <col min="13080" max="13080" width="1.109375" style="10" customWidth="1"/>
    <col min="13081" max="13081" width="1.44140625" style="10" customWidth="1"/>
    <col min="13082" max="13082" width="12.33203125" style="10" customWidth="1"/>
    <col min="13083" max="13083" width="1.44140625" style="10" customWidth="1"/>
    <col min="13084" max="13084" width="12.33203125" style="10" customWidth="1"/>
    <col min="13085" max="13085" width="1.44140625" style="10" customWidth="1"/>
    <col min="13086" max="13086" width="12.33203125" style="10" customWidth="1"/>
    <col min="13087" max="13087" width="1.44140625" style="10" customWidth="1"/>
    <col min="13088" max="13089" width="0" style="10" hidden="1" customWidth="1"/>
    <col min="13090" max="13090" width="12.33203125" style="10" customWidth="1"/>
    <col min="13091" max="13091" width="1.44140625" style="10" customWidth="1"/>
    <col min="13092" max="13092" width="12.33203125" style="10" customWidth="1"/>
    <col min="13093" max="13093" width="1.44140625" style="10" customWidth="1"/>
    <col min="13094" max="13094" width="13.88671875" style="10" customWidth="1"/>
    <col min="13095" max="13095" width="1.44140625" style="10" customWidth="1"/>
    <col min="13096" max="13096" width="0" style="10" hidden="1" customWidth="1"/>
    <col min="13097" max="13097" width="1.44140625" style="10" customWidth="1"/>
    <col min="13098" max="13098" width="20.109375" style="10" customWidth="1"/>
    <col min="13099" max="13099" width="1.44140625" style="10" customWidth="1"/>
    <col min="13100" max="13100" width="6.88671875" style="10" customWidth="1"/>
    <col min="13101" max="13101" width="7.6640625" style="10" customWidth="1"/>
    <col min="13102" max="13102" width="1.44140625" style="10" customWidth="1"/>
    <col min="13103" max="13103" width="35.21875" style="10" customWidth="1"/>
    <col min="13104" max="13312" width="11.5546875" style="10"/>
    <col min="13313" max="13313" width="4.5546875" style="10" customWidth="1"/>
    <col min="13314" max="13314" width="1.44140625" style="10" customWidth="1"/>
    <col min="13315" max="13315" width="17.77734375" style="10" customWidth="1"/>
    <col min="13316" max="13316" width="1.44140625" style="10" customWidth="1"/>
    <col min="13317" max="13317" width="0" style="10" hidden="1" customWidth="1"/>
    <col min="13318" max="13318" width="1.44140625" style="10" customWidth="1"/>
    <col min="13319" max="13319" width="12.33203125" style="10" customWidth="1"/>
    <col min="13320" max="13320" width="1.44140625" style="10" customWidth="1"/>
    <col min="13321" max="13321" width="12.33203125" style="10" customWidth="1"/>
    <col min="13322" max="13322" width="1.44140625" style="10" customWidth="1"/>
    <col min="13323" max="13323" width="12.33203125" style="10" customWidth="1"/>
    <col min="13324" max="13324" width="1.44140625" style="10" customWidth="1"/>
    <col min="13325" max="13325" width="12.33203125" style="10" customWidth="1"/>
    <col min="13326" max="13326" width="1.44140625" style="10" customWidth="1"/>
    <col min="13327" max="13327" width="12.33203125" style="10" customWidth="1"/>
    <col min="13328" max="13328" width="1.44140625" style="10" customWidth="1"/>
    <col min="13329" max="13329" width="12.33203125" style="10" customWidth="1"/>
    <col min="13330" max="13330" width="1.44140625" style="10" customWidth="1"/>
    <col min="13331" max="13331" width="12.33203125" style="10" customWidth="1"/>
    <col min="13332" max="13332" width="1.44140625" style="10" customWidth="1"/>
    <col min="13333" max="13333" width="12.33203125" style="10" customWidth="1"/>
    <col min="13334" max="13334" width="1.44140625" style="10" customWidth="1"/>
    <col min="13335" max="13335" width="13.21875" style="10" customWidth="1"/>
    <col min="13336" max="13336" width="1.109375" style="10" customWidth="1"/>
    <col min="13337" max="13337" width="1.44140625" style="10" customWidth="1"/>
    <col min="13338" max="13338" width="12.33203125" style="10" customWidth="1"/>
    <col min="13339" max="13339" width="1.44140625" style="10" customWidth="1"/>
    <col min="13340" max="13340" width="12.33203125" style="10" customWidth="1"/>
    <col min="13341" max="13341" width="1.44140625" style="10" customWidth="1"/>
    <col min="13342" max="13342" width="12.33203125" style="10" customWidth="1"/>
    <col min="13343" max="13343" width="1.44140625" style="10" customWidth="1"/>
    <col min="13344" max="13345" width="0" style="10" hidden="1" customWidth="1"/>
    <col min="13346" max="13346" width="12.33203125" style="10" customWidth="1"/>
    <col min="13347" max="13347" width="1.44140625" style="10" customWidth="1"/>
    <col min="13348" max="13348" width="12.33203125" style="10" customWidth="1"/>
    <col min="13349" max="13349" width="1.44140625" style="10" customWidth="1"/>
    <col min="13350" max="13350" width="13.88671875" style="10" customWidth="1"/>
    <col min="13351" max="13351" width="1.44140625" style="10" customWidth="1"/>
    <col min="13352" max="13352" width="0" style="10" hidden="1" customWidth="1"/>
    <col min="13353" max="13353" width="1.44140625" style="10" customWidth="1"/>
    <col min="13354" max="13354" width="20.109375" style="10" customWidth="1"/>
    <col min="13355" max="13355" width="1.44140625" style="10" customWidth="1"/>
    <col min="13356" max="13356" width="6.88671875" style="10" customWidth="1"/>
    <col min="13357" max="13357" width="7.6640625" style="10" customWidth="1"/>
    <col min="13358" max="13358" width="1.44140625" style="10" customWidth="1"/>
    <col min="13359" max="13359" width="35.21875" style="10" customWidth="1"/>
    <col min="13360" max="13568" width="11.5546875" style="10"/>
    <col min="13569" max="13569" width="4.5546875" style="10" customWidth="1"/>
    <col min="13570" max="13570" width="1.44140625" style="10" customWidth="1"/>
    <col min="13571" max="13571" width="17.77734375" style="10" customWidth="1"/>
    <col min="13572" max="13572" width="1.44140625" style="10" customWidth="1"/>
    <col min="13573" max="13573" width="0" style="10" hidden="1" customWidth="1"/>
    <col min="13574" max="13574" width="1.44140625" style="10" customWidth="1"/>
    <col min="13575" max="13575" width="12.33203125" style="10" customWidth="1"/>
    <col min="13576" max="13576" width="1.44140625" style="10" customWidth="1"/>
    <col min="13577" max="13577" width="12.33203125" style="10" customWidth="1"/>
    <col min="13578" max="13578" width="1.44140625" style="10" customWidth="1"/>
    <col min="13579" max="13579" width="12.33203125" style="10" customWidth="1"/>
    <col min="13580" max="13580" width="1.44140625" style="10" customWidth="1"/>
    <col min="13581" max="13581" width="12.33203125" style="10" customWidth="1"/>
    <col min="13582" max="13582" width="1.44140625" style="10" customWidth="1"/>
    <col min="13583" max="13583" width="12.33203125" style="10" customWidth="1"/>
    <col min="13584" max="13584" width="1.44140625" style="10" customWidth="1"/>
    <col min="13585" max="13585" width="12.33203125" style="10" customWidth="1"/>
    <col min="13586" max="13586" width="1.44140625" style="10" customWidth="1"/>
    <col min="13587" max="13587" width="12.33203125" style="10" customWidth="1"/>
    <col min="13588" max="13588" width="1.44140625" style="10" customWidth="1"/>
    <col min="13589" max="13589" width="12.33203125" style="10" customWidth="1"/>
    <col min="13590" max="13590" width="1.44140625" style="10" customWidth="1"/>
    <col min="13591" max="13591" width="13.21875" style="10" customWidth="1"/>
    <col min="13592" max="13592" width="1.109375" style="10" customWidth="1"/>
    <col min="13593" max="13593" width="1.44140625" style="10" customWidth="1"/>
    <col min="13594" max="13594" width="12.33203125" style="10" customWidth="1"/>
    <col min="13595" max="13595" width="1.44140625" style="10" customWidth="1"/>
    <col min="13596" max="13596" width="12.33203125" style="10" customWidth="1"/>
    <col min="13597" max="13597" width="1.44140625" style="10" customWidth="1"/>
    <col min="13598" max="13598" width="12.33203125" style="10" customWidth="1"/>
    <col min="13599" max="13599" width="1.44140625" style="10" customWidth="1"/>
    <col min="13600" max="13601" width="0" style="10" hidden="1" customWidth="1"/>
    <col min="13602" max="13602" width="12.33203125" style="10" customWidth="1"/>
    <col min="13603" max="13603" width="1.44140625" style="10" customWidth="1"/>
    <col min="13604" max="13604" width="12.33203125" style="10" customWidth="1"/>
    <col min="13605" max="13605" width="1.44140625" style="10" customWidth="1"/>
    <col min="13606" max="13606" width="13.88671875" style="10" customWidth="1"/>
    <col min="13607" max="13607" width="1.44140625" style="10" customWidth="1"/>
    <col min="13608" max="13608" width="0" style="10" hidden="1" customWidth="1"/>
    <col min="13609" max="13609" width="1.44140625" style="10" customWidth="1"/>
    <col min="13610" max="13610" width="20.109375" style="10" customWidth="1"/>
    <col min="13611" max="13611" width="1.44140625" style="10" customWidth="1"/>
    <col min="13612" max="13612" width="6.88671875" style="10" customWidth="1"/>
    <col min="13613" max="13613" width="7.6640625" style="10" customWidth="1"/>
    <col min="13614" max="13614" width="1.44140625" style="10" customWidth="1"/>
    <col min="13615" max="13615" width="35.21875" style="10" customWidth="1"/>
    <col min="13616" max="13824" width="11.5546875" style="10"/>
    <col min="13825" max="13825" width="4.5546875" style="10" customWidth="1"/>
    <col min="13826" max="13826" width="1.44140625" style="10" customWidth="1"/>
    <col min="13827" max="13827" width="17.77734375" style="10" customWidth="1"/>
    <col min="13828" max="13828" width="1.44140625" style="10" customWidth="1"/>
    <col min="13829" max="13829" width="0" style="10" hidden="1" customWidth="1"/>
    <col min="13830" max="13830" width="1.44140625" style="10" customWidth="1"/>
    <col min="13831" max="13831" width="12.33203125" style="10" customWidth="1"/>
    <col min="13832" max="13832" width="1.44140625" style="10" customWidth="1"/>
    <col min="13833" max="13833" width="12.33203125" style="10" customWidth="1"/>
    <col min="13834" max="13834" width="1.44140625" style="10" customWidth="1"/>
    <col min="13835" max="13835" width="12.33203125" style="10" customWidth="1"/>
    <col min="13836" max="13836" width="1.44140625" style="10" customWidth="1"/>
    <col min="13837" max="13837" width="12.33203125" style="10" customWidth="1"/>
    <col min="13838" max="13838" width="1.44140625" style="10" customWidth="1"/>
    <col min="13839" max="13839" width="12.33203125" style="10" customWidth="1"/>
    <col min="13840" max="13840" width="1.44140625" style="10" customWidth="1"/>
    <col min="13841" max="13841" width="12.33203125" style="10" customWidth="1"/>
    <col min="13842" max="13842" width="1.44140625" style="10" customWidth="1"/>
    <col min="13843" max="13843" width="12.33203125" style="10" customWidth="1"/>
    <col min="13844" max="13844" width="1.44140625" style="10" customWidth="1"/>
    <col min="13845" max="13845" width="12.33203125" style="10" customWidth="1"/>
    <col min="13846" max="13846" width="1.44140625" style="10" customWidth="1"/>
    <col min="13847" max="13847" width="13.21875" style="10" customWidth="1"/>
    <col min="13848" max="13848" width="1.109375" style="10" customWidth="1"/>
    <col min="13849" max="13849" width="1.44140625" style="10" customWidth="1"/>
    <col min="13850" max="13850" width="12.33203125" style="10" customWidth="1"/>
    <col min="13851" max="13851" width="1.44140625" style="10" customWidth="1"/>
    <col min="13852" max="13852" width="12.33203125" style="10" customWidth="1"/>
    <col min="13853" max="13853" width="1.44140625" style="10" customWidth="1"/>
    <col min="13854" max="13854" width="12.33203125" style="10" customWidth="1"/>
    <col min="13855" max="13855" width="1.44140625" style="10" customWidth="1"/>
    <col min="13856" max="13857" width="0" style="10" hidden="1" customWidth="1"/>
    <col min="13858" max="13858" width="12.33203125" style="10" customWidth="1"/>
    <col min="13859" max="13859" width="1.44140625" style="10" customWidth="1"/>
    <col min="13860" max="13860" width="12.33203125" style="10" customWidth="1"/>
    <col min="13861" max="13861" width="1.44140625" style="10" customWidth="1"/>
    <col min="13862" max="13862" width="13.88671875" style="10" customWidth="1"/>
    <col min="13863" max="13863" width="1.44140625" style="10" customWidth="1"/>
    <col min="13864" max="13864" width="0" style="10" hidden="1" customWidth="1"/>
    <col min="13865" max="13865" width="1.44140625" style="10" customWidth="1"/>
    <col min="13866" max="13866" width="20.109375" style="10" customWidth="1"/>
    <col min="13867" max="13867" width="1.44140625" style="10" customWidth="1"/>
    <col min="13868" max="13868" width="6.88671875" style="10" customWidth="1"/>
    <col min="13869" max="13869" width="7.6640625" style="10" customWidth="1"/>
    <col min="13870" max="13870" width="1.44140625" style="10" customWidth="1"/>
    <col min="13871" max="13871" width="35.21875" style="10" customWidth="1"/>
    <col min="13872" max="14080" width="11.5546875" style="10"/>
    <col min="14081" max="14081" width="4.5546875" style="10" customWidth="1"/>
    <col min="14082" max="14082" width="1.44140625" style="10" customWidth="1"/>
    <col min="14083" max="14083" width="17.77734375" style="10" customWidth="1"/>
    <col min="14084" max="14084" width="1.44140625" style="10" customWidth="1"/>
    <col min="14085" max="14085" width="0" style="10" hidden="1" customWidth="1"/>
    <col min="14086" max="14086" width="1.44140625" style="10" customWidth="1"/>
    <col min="14087" max="14087" width="12.33203125" style="10" customWidth="1"/>
    <col min="14088" max="14088" width="1.44140625" style="10" customWidth="1"/>
    <col min="14089" max="14089" width="12.33203125" style="10" customWidth="1"/>
    <col min="14090" max="14090" width="1.44140625" style="10" customWidth="1"/>
    <col min="14091" max="14091" width="12.33203125" style="10" customWidth="1"/>
    <col min="14092" max="14092" width="1.44140625" style="10" customWidth="1"/>
    <col min="14093" max="14093" width="12.33203125" style="10" customWidth="1"/>
    <col min="14094" max="14094" width="1.44140625" style="10" customWidth="1"/>
    <col min="14095" max="14095" width="12.33203125" style="10" customWidth="1"/>
    <col min="14096" max="14096" width="1.44140625" style="10" customWidth="1"/>
    <col min="14097" max="14097" width="12.33203125" style="10" customWidth="1"/>
    <col min="14098" max="14098" width="1.44140625" style="10" customWidth="1"/>
    <col min="14099" max="14099" width="12.33203125" style="10" customWidth="1"/>
    <col min="14100" max="14100" width="1.44140625" style="10" customWidth="1"/>
    <col min="14101" max="14101" width="12.33203125" style="10" customWidth="1"/>
    <col min="14102" max="14102" width="1.44140625" style="10" customWidth="1"/>
    <col min="14103" max="14103" width="13.21875" style="10" customWidth="1"/>
    <col min="14104" max="14104" width="1.109375" style="10" customWidth="1"/>
    <col min="14105" max="14105" width="1.44140625" style="10" customWidth="1"/>
    <col min="14106" max="14106" width="12.33203125" style="10" customWidth="1"/>
    <col min="14107" max="14107" width="1.44140625" style="10" customWidth="1"/>
    <col min="14108" max="14108" width="12.33203125" style="10" customWidth="1"/>
    <col min="14109" max="14109" width="1.44140625" style="10" customWidth="1"/>
    <col min="14110" max="14110" width="12.33203125" style="10" customWidth="1"/>
    <col min="14111" max="14111" width="1.44140625" style="10" customWidth="1"/>
    <col min="14112" max="14113" width="0" style="10" hidden="1" customWidth="1"/>
    <col min="14114" max="14114" width="12.33203125" style="10" customWidth="1"/>
    <col min="14115" max="14115" width="1.44140625" style="10" customWidth="1"/>
    <col min="14116" max="14116" width="12.33203125" style="10" customWidth="1"/>
    <col min="14117" max="14117" width="1.44140625" style="10" customWidth="1"/>
    <col min="14118" max="14118" width="13.88671875" style="10" customWidth="1"/>
    <col min="14119" max="14119" width="1.44140625" style="10" customWidth="1"/>
    <col min="14120" max="14120" width="0" style="10" hidden="1" customWidth="1"/>
    <col min="14121" max="14121" width="1.44140625" style="10" customWidth="1"/>
    <col min="14122" max="14122" width="20.109375" style="10" customWidth="1"/>
    <col min="14123" max="14123" width="1.44140625" style="10" customWidth="1"/>
    <col min="14124" max="14124" width="6.88671875" style="10" customWidth="1"/>
    <col min="14125" max="14125" width="7.6640625" style="10" customWidth="1"/>
    <col min="14126" max="14126" width="1.44140625" style="10" customWidth="1"/>
    <col min="14127" max="14127" width="35.21875" style="10" customWidth="1"/>
    <col min="14128" max="14336" width="11.5546875" style="10"/>
    <col min="14337" max="14337" width="4.5546875" style="10" customWidth="1"/>
    <col min="14338" max="14338" width="1.44140625" style="10" customWidth="1"/>
    <col min="14339" max="14339" width="17.77734375" style="10" customWidth="1"/>
    <col min="14340" max="14340" width="1.44140625" style="10" customWidth="1"/>
    <col min="14341" max="14341" width="0" style="10" hidden="1" customWidth="1"/>
    <col min="14342" max="14342" width="1.44140625" style="10" customWidth="1"/>
    <col min="14343" max="14343" width="12.33203125" style="10" customWidth="1"/>
    <col min="14344" max="14344" width="1.44140625" style="10" customWidth="1"/>
    <col min="14345" max="14345" width="12.33203125" style="10" customWidth="1"/>
    <col min="14346" max="14346" width="1.44140625" style="10" customWidth="1"/>
    <col min="14347" max="14347" width="12.33203125" style="10" customWidth="1"/>
    <col min="14348" max="14348" width="1.44140625" style="10" customWidth="1"/>
    <col min="14349" max="14349" width="12.33203125" style="10" customWidth="1"/>
    <col min="14350" max="14350" width="1.44140625" style="10" customWidth="1"/>
    <col min="14351" max="14351" width="12.33203125" style="10" customWidth="1"/>
    <col min="14352" max="14352" width="1.44140625" style="10" customWidth="1"/>
    <col min="14353" max="14353" width="12.33203125" style="10" customWidth="1"/>
    <col min="14354" max="14354" width="1.44140625" style="10" customWidth="1"/>
    <col min="14355" max="14355" width="12.33203125" style="10" customWidth="1"/>
    <col min="14356" max="14356" width="1.44140625" style="10" customWidth="1"/>
    <col min="14357" max="14357" width="12.33203125" style="10" customWidth="1"/>
    <col min="14358" max="14358" width="1.44140625" style="10" customWidth="1"/>
    <col min="14359" max="14359" width="13.21875" style="10" customWidth="1"/>
    <col min="14360" max="14360" width="1.109375" style="10" customWidth="1"/>
    <col min="14361" max="14361" width="1.44140625" style="10" customWidth="1"/>
    <col min="14362" max="14362" width="12.33203125" style="10" customWidth="1"/>
    <col min="14363" max="14363" width="1.44140625" style="10" customWidth="1"/>
    <col min="14364" max="14364" width="12.33203125" style="10" customWidth="1"/>
    <col min="14365" max="14365" width="1.44140625" style="10" customWidth="1"/>
    <col min="14366" max="14366" width="12.33203125" style="10" customWidth="1"/>
    <col min="14367" max="14367" width="1.44140625" style="10" customWidth="1"/>
    <col min="14368" max="14369" width="0" style="10" hidden="1" customWidth="1"/>
    <col min="14370" max="14370" width="12.33203125" style="10" customWidth="1"/>
    <col min="14371" max="14371" width="1.44140625" style="10" customWidth="1"/>
    <col min="14372" max="14372" width="12.33203125" style="10" customWidth="1"/>
    <col min="14373" max="14373" width="1.44140625" style="10" customWidth="1"/>
    <col min="14374" max="14374" width="13.88671875" style="10" customWidth="1"/>
    <col min="14375" max="14375" width="1.44140625" style="10" customWidth="1"/>
    <col min="14376" max="14376" width="0" style="10" hidden="1" customWidth="1"/>
    <col min="14377" max="14377" width="1.44140625" style="10" customWidth="1"/>
    <col min="14378" max="14378" width="20.109375" style="10" customWidth="1"/>
    <col min="14379" max="14379" width="1.44140625" style="10" customWidth="1"/>
    <col min="14380" max="14380" width="6.88671875" style="10" customWidth="1"/>
    <col min="14381" max="14381" width="7.6640625" style="10" customWidth="1"/>
    <col min="14382" max="14382" width="1.44140625" style="10" customWidth="1"/>
    <col min="14383" max="14383" width="35.21875" style="10" customWidth="1"/>
    <col min="14384" max="14592" width="11.5546875" style="10"/>
    <col min="14593" max="14593" width="4.5546875" style="10" customWidth="1"/>
    <col min="14594" max="14594" width="1.44140625" style="10" customWidth="1"/>
    <col min="14595" max="14595" width="17.77734375" style="10" customWidth="1"/>
    <col min="14596" max="14596" width="1.44140625" style="10" customWidth="1"/>
    <col min="14597" max="14597" width="0" style="10" hidden="1" customWidth="1"/>
    <col min="14598" max="14598" width="1.44140625" style="10" customWidth="1"/>
    <col min="14599" max="14599" width="12.33203125" style="10" customWidth="1"/>
    <col min="14600" max="14600" width="1.44140625" style="10" customWidth="1"/>
    <col min="14601" max="14601" width="12.33203125" style="10" customWidth="1"/>
    <col min="14602" max="14602" width="1.44140625" style="10" customWidth="1"/>
    <col min="14603" max="14603" width="12.33203125" style="10" customWidth="1"/>
    <col min="14604" max="14604" width="1.44140625" style="10" customWidth="1"/>
    <col min="14605" max="14605" width="12.33203125" style="10" customWidth="1"/>
    <col min="14606" max="14606" width="1.44140625" style="10" customWidth="1"/>
    <col min="14607" max="14607" width="12.33203125" style="10" customWidth="1"/>
    <col min="14608" max="14608" width="1.44140625" style="10" customWidth="1"/>
    <col min="14609" max="14609" width="12.33203125" style="10" customWidth="1"/>
    <col min="14610" max="14610" width="1.44140625" style="10" customWidth="1"/>
    <col min="14611" max="14611" width="12.33203125" style="10" customWidth="1"/>
    <col min="14612" max="14612" width="1.44140625" style="10" customWidth="1"/>
    <col min="14613" max="14613" width="12.33203125" style="10" customWidth="1"/>
    <col min="14614" max="14614" width="1.44140625" style="10" customWidth="1"/>
    <col min="14615" max="14615" width="13.21875" style="10" customWidth="1"/>
    <col min="14616" max="14616" width="1.109375" style="10" customWidth="1"/>
    <col min="14617" max="14617" width="1.44140625" style="10" customWidth="1"/>
    <col min="14618" max="14618" width="12.33203125" style="10" customWidth="1"/>
    <col min="14619" max="14619" width="1.44140625" style="10" customWidth="1"/>
    <col min="14620" max="14620" width="12.33203125" style="10" customWidth="1"/>
    <col min="14621" max="14621" width="1.44140625" style="10" customWidth="1"/>
    <col min="14622" max="14622" width="12.33203125" style="10" customWidth="1"/>
    <col min="14623" max="14623" width="1.44140625" style="10" customWidth="1"/>
    <col min="14624" max="14625" width="0" style="10" hidden="1" customWidth="1"/>
    <col min="14626" max="14626" width="12.33203125" style="10" customWidth="1"/>
    <col min="14627" max="14627" width="1.44140625" style="10" customWidth="1"/>
    <col min="14628" max="14628" width="12.33203125" style="10" customWidth="1"/>
    <col min="14629" max="14629" width="1.44140625" style="10" customWidth="1"/>
    <col min="14630" max="14630" width="13.88671875" style="10" customWidth="1"/>
    <col min="14631" max="14631" width="1.44140625" style="10" customWidth="1"/>
    <col min="14632" max="14632" width="0" style="10" hidden="1" customWidth="1"/>
    <col min="14633" max="14633" width="1.44140625" style="10" customWidth="1"/>
    <col min="14634" max="14634" width="20.109375" style="10" customWidth="1"/>
    <col min="14635" max="14635" width="1.44140625" style="10" customWidth="1"/>
    <col min="14636" max="14636" width="6.88671875" style="10" customWidth="1"/>
    <col min="14637" max="14637" width="7.6640625" style="10" customWidth="1"/>
    <col min="14638" max="14638" width="1.44140625" style="10" customWidth="1"/>
    <col min="14639" max="14639" width="35.21875" style="10" customWidth="1"/>
    <col min="14640" max="14848" width="11.5546875" style="10"/>
    <col min="14849" max="14849" width="4.5546875" style="10" customWidth="1"/>
    <col min="14850" max="14850" width="1.44140625" style="10" customWidth="1"/>
    <col min="14851" max="14851" width="17.77734375" style="10" customWidth="1"/>
    <col min="14852" max="14852" width="1.44140625" style="10" customWidth="1"/>
    <col min="14853" max="14853" width="0" style="10" hidden="1" customWidth="1"/>
    <col min="14854" max="14854" width="1.44140625" style="10" customWidth="1"/>
    <col min="14855" max="14855" width="12.33203125" style="10" customWidth="1"/>
    <col min="14856" max="14856" width="1.44140625" style="10" customWidth="1"/>
    <col min="14857" max="14857" width="12.33203125" style="10" customWidth="1"/>
    <col min="14858" max="14858" width="1.44140625" style="10" customWidth="1"/>
    <col min="14859" max="14859" width="12.33203125" style="10" customWidth="1"/>
    <col min="14860" max="14860" width="1.44140625" style="10" customWidth="1"/>
    <col min="14861" max="14861" width="12.33203125" style="10" customWidth="1"/>
    <col min="14862" max="14862" width="1.44140625" style="10" customWidth="1"/>
    <col min="14863" max="14863" width="12.33203125" style="10" customWidth="1"/>
    <col min="14864" max="14864" width="1.44140625" style="10" customWidth="1"/>
    <col min="14865" max="14865" width="12.33203125" style="10" customWidth="1"/>
    <col min="14866" max="14866" width="1.44140625" style="10" customWidth="1"/>
    <col min="14867" max="14867" width="12.33203125" style="10" customWidth="1"/>
    <col min="14868" max="14868" width="1.44140625" style="10" customWidth="1"/>
    <col min="14869" max="14869" width="12.33203125" style="10" customWidth="1"/>
    <col min="14870" max="14870" width="1.44140625" style="10" customWidth="1"/>
    <col min="14871" max="14871" width="13.21875" style="10" customWidth="1"/>
    <col min="14872" max="14872" width="1.109375" style="10" customWidth="1"/>
    <col min="14873" max="14873" width="1.44140625" style="10" customWidth="1"/>
    <col min="14874" max="14874" width="12.33203125" style="10" customWidth="1"/>
    <col min="14875" max="14875" width="1.44140625" style="10" customWidth="1"/>
    <col min="14876" max="14876" width="12.33203125" style="10" customWidth="1"/>
    <col min="14877" max="14877" width="1.44140625" style="10" customWidth="1"/>
    <col min="14878" max="14878" width="12.33203125" style="10" customWidth="1"/>
    <col min="14879" max="14879" width="1.44140625" style="10" customWidth="1"/>
    <col min="14880" max="14881" width="0" style="10" hidden="1" customWidth="1"/>
    <col min="14882" max="14882" width="12.33203125" style="10" customWidth="1"/>
    <col min="14883" max="14883" width="1.44140625" style="10" customWidth="1"/>
    <col min="14884" max="14884" width="12.33203125" style="10" customWidth="1"/>
    <col min="14885" max="14885" width="1.44140625" style="10" customWidth="1"/>
    <col min="14886" max="14886" width="13.88671875" style="10" customWidth="1"/>
    <col min="14887" max="14887" width="1.44140625" style="10" customWidth="1"/>
    <col min="14888" max="14888" width="0" style="10" hidden="1" customWidth="1"/>
    <col min="14889" max="14889" width="1.44140625" style="10" customWidth="1"/>
    <col min="14890" max="14890" width="20.109375" style="10" customWidth="1"/>
    <col min="14891" max="14891" width="1.44140625" style="10" customWidth="1"/>
    <col min="14892" max="14892" width="6.88671875" style="10" customWidth="1"/>
    <col min="14893" max="14893" width="7.6640625" style="10" customWidth="1"/>
    <col min="14894" max="14894" width="1.44140625" style="10" customWidth="1"/>
    <col min="14895" max="14895" width="35.21875" style="10" customWidth="1"/>
    <col min="14896" max="15104" width="11.5546875" style="10"/>
    <col min="15105" max="15105" width="4.5546875" style="10" customWidth="1"/>
    <col min="15106" max="15106" width="1.44140625" style="10" customWidth="1"/>
    <col min="15107" max="15107" width="17.77734375" style="10" customWidth="1"/>
    <col min="15108" max="15108" width="1.44140625" style="10" customWidth="1"/>
    <col min="15109" max="15109" width="0" style="10" hidden="1" customWidth="1"/>
    <col min="15110" max="15110" width="1.44140625" style="10" customWidth="1"/>
    <col min="15111" max="15111" width="12.33203125" style="10" customWidth="1"/>
    <col min="15112" max="15112" width="1.44140625" style="10" customWidth="1"/>
    <col min="15113" max="15113" width="12.33203125" style="10" customWidth="1"/>
    <col min="15114" max="15114" width="1.44140625" style="10" customWidth="1"/>
    <col min="15115" max="15115" width="12.33203125" style="10" customWidth="1"/>
    <col min="15116" max="15116" width="1.44140625" style="10" customWidth="1"/>
    <col min="15117" max="15117" width="12.33203125" style="10" customWidth="1"/>
    <col min="15118" max="15118" width="1.44140625" style="10" customWidth="1"/>
    <col min="15119" max="15119" width="12.33203125" style="10" customWidth="1"/>
    <col min="15120" max="15120" width="1.44140625" style="10" customWidth="1"/>
    <col min="15121" max="15121" width="12.33203125" style="10" customWidth="1"/>
    <col min="15122" max="15122" width="1.44140625" style="10" customWidth="1"/>
    <col min="15123" max="15123" width="12.33203125" style="10" customWidth="1"/>
    <col min="15124" max="15124" width="1.44140625" style="10" customWidth="1"/>
    <col min="15125" max="15125" width="12.33203125" style="10" customWidth="1"/>
    <col min="15126" max="15126" width="1.44140625" style="10" customWidth="1"/>
    <col min="15127" max="15127" width="13.21875" style="10" customWidth="1"/>
    <col min="15128" max="15128" width="1.109375" style="10" customWidth="1"/>
    <col min="15129" max="15129" width="1.44140625" style="10" customWidth="1"/>
    <col min="15130" max="15130" width="12.33203125" style="10" customWidth="1"/>
    <col min="15131" max="15131" width="1.44140625" style="10" customWidth="1"/>
    <col min="15132" max="15132" width="12.33203125" style="10" customWidth="1"/>
    <col min="15133" max="15133" width="1.44140625" style="10" customWidth="1"/>
    <col min="15134" max="15134" width="12.33203125" style="10" customWidth="1"/>
    <col min="15135" max="15135" width="1.44140625" style="10" customWidth="1"/>
    <col min="15136" max="15137" width="0" style="10" hidden="1" customWidth="1"/>
    <col min="15138" max="15138" width="12.33203125" style="10" customWidth="1"/>
    <col min="15139" max="15139" width="1.44140625" style="10" customWidth="1"/>
    <col min="15140" max="15140" width="12.33203125" style="10" customWidth="1"/>
    <col min="15141" max="15141" width="1.44140625" style="10" customWidth="1"/>
    <col min="15142" max="15142" width="13.88671875" style="10" customWidth="1"/>
    <col min="15143" max="15143" width="1.44140625" style="10" customWidth="1"/>
    <col min="15144" max="15144" width="0" style="10" hidden="1" customWidth="1"/>
    <col min="15145" max="15145" width="1.44140625" style="10" customWidth="1"/>
    <col min="15146" max="15146" width="20.109375" style="10" customWidth="1"/>
    <col min="15147" max="15147" width="1.44140625" style="10" customWidth="1"/>
    <col min="15148" max="15148" width="6.88671875" style="10" customWidth="1"/>
    <col min="15149" max="15149" width="7.6640625" style="10" customWidth="1"/>
    <col min="15150" max="15150" width="1.44140625" style="10" customWidth="1"/>
    <col min="15151" max="15151" width="35.21875" style="10" customWidth="1"/>
    <col min="15152" max="15360" width="11.5546875" style="10"/>
    <col min="15361" max="15361" width="4.5546875" style="10" customWidth="1"/>
    <col min="15362" max="15362" width="1.44140625" style="10" customWidth="1"/>
    <col min="15363" max="15363" width="17.77734375" style="10" customWidth="1"/>
    <col min="15364" max="15364" width="1.44140625" style="10" customWidth="1"/>
    <col min="15365" max="15365" width="0" style="10" hidden="1" customWidth="1"/>
    <col min="15366" max="15366" width="1.44140625" style="10" customWidth="1"/>
    <col min="15367" max="15367" width="12.33203125" style="10" customWidth="1"/>
    <col min="15368" max="15368" width="1.44140625" style="10" customWidth="1"/>
    <col min="15369" max="15369" width="12.33203125" style="10" customWidth="1"/>
    <col min="15370" max="15370" width="1.44140625" style="10" customWidth="1"/>
    <col min="15371" max="15371" width="12.33203125" style="10" customWidth="1"/>
    <col min="15372" max="15372" width="1.44140625" style="10" customWidth="1"/>
    <col min="15373" max="15373" width="12.33203125" style="10" customWidth="1"/>
    <col min="15374" max="15374" width="1.44140625" style="10" customWidth="1"/>
    <col min="15375" max="15375" width="12.33203125" style="10" customWidth="1"/>
    <col min="15376" max="15376" width="1.44140625" style="10" customWidth="1"/>
    <col min="15377" max="15377" width="12.33203125" style="10" customWidth="1"/>
    <col min="15378" max="15378" width="1.44140625" style="10" customWidth="1"/>
    <col min="15379" max="15379" width="12.33203125" style="10" customWidth="1"/>
    <col min="15380" max="15380" width="1.44140625" style="10" customWidth="1"/>
    <col min="15381" max="15381" width="12.33203125" style="10" customWidth="1"/>
    <col min="15382" max="15382" width="1.44140625" style="10" customWidth="1"/>
    <col min="15383" max="15383" width="13.21875" style="10" customWidth="1"/>
    <col min="15384" max="15384" width="1.109375" style="10" customWidth="1"/>
    <col min="15385" max="15385" width="1.44140625" style="10" customWidth="1"/>
    <col min="15386" max="15386" width="12.33203125" style="10" customWidth="1"/>
    <col min="15387" max="15387" width="1.44140625" style="10" customWidth="1"/>
    <col min="15388" max="15388" width="12.33203125" style="10" customWidth="1"/>
    <col min="15389" max="15389" width="1.44140625" style="10" customWidth="1"/>
    <col min="15390" max="15390" width="12.33203125" style="10" customWidth="1"/>
    <col min="15391" max="15391" width="1.44140625" style="10" customWidth="1"/>
    <col min="15392" max="15393" width="0" style="10" hidden="1" customWidth="1"/>
    <col min="15394" max="15394" width="12.33203125" style="10" customWidth="1"/>
    <col min="15395" max="15395" width="1.44140625" style="10" customWidth="1"/>
    <col min="15396" max="15396" width="12.33203125" style="10" customWidth="1"/>
    <col min="15397" max="15397" width="1.44140625" style="10" customWidth="1"/>
    <col min="15398" max="15398" width="13.88671875" style="10" customWidth="1"/>
    <col min="15399" max="15399" width="1.44140625" style="10" customWidth="1"/>
    <col min="15400" max="15400" width="0" style="10" hidden="1" customWidth="1"/>
    <col min="15401" max="15401" width="1.44140625" style="10" customWidth="1"/>
    <col min="15402" max="15402" width="20.109375" style="10" customWidth="1"/>
    <col min="15403" max="15403" width="1.44140625" style="10" customWidth="1"/>
    <col min="15404" max="15404" width="6.88671875" style="10" customWidth="1"/>
    <col min="15405" max="15405" width="7.6640625" style="10" customWidth="1"/>
    <col min="15406" max="15406" width="1.44140625" style="10" customWidth="1"/>
    <col min="15407" max="15407" width="35.21875" style="10" customWidth="1"/>
    <col min="15408" max="15616" width="11.5546875" style="10"/>
    <col min="15617" max="15617" width="4.5546875" style="10" customWidth="1"/>
    <col min="15618" max="15618" width="1.44140625" style="10" customWidth="1"/>
    <col min="15619" max="15619" width="17.77734375" style="10" customWidth="1"/>
    <col min="15620" max="15620" width="1.44140625" style="10" customWidth="1"/>
    <col min="15621" max="15621" width="0" style="10" hidden="1" customWidth="1"/>
    <col min="15622" max="15622" width="1.44140625" style="10" customWidth="1"/>
    <col min="15623" max="15623" width="12.33203125" style="10" customWidth="1"/>
    <col min="15624" max="15624" width="1.44140625" style="10" customWidth="1"/>
    <col min="15625" max="15625" width="12.33203125" style="10" customWidth="1"/>
    <col min="15626" max="15626" width="1.44140625" style="10" customWidth="1"/>
    <col min="15627" max="15627" width="12.33203125" style="10" customWidth="1"/>
    <col min="15628" max="15628" width="1.44140625" style="10" customWidth="1"/>
    <col min="15629" max="15629" width="12.33203125" style="10" customWidth="1"/>
    <col min="15630" max="15630" width="1.44140625" style="10" customWidth="1"/>
    <col min="15631" max="15631" width="12.33203125" style="10" customWidth="1"/>
    <col min="15632" max="15632" width="1.44140625" style="10" customWidth="1"/>
    <col min="15633" max="15633" width="12.33203125" style="10" customWidth="1"/>
    <col min="15634" max="15634" width="1.44140625" style="10" customWidth="1"/>
    <col min="15635" max="15635" width="12.33203125" style="10" customWidth="1"/>
    <col min="15636" max="15636" width="1.44140625" style="10" customWidth="1"/>
    <col min="15637" max="15637" width="12.33203125" style="10" customWidth="1"/>
    <col min="15638" max="15638" width="1.44140625" style="10" customWidth="1"/>
    <col min="15639" max="15639" width="13.21875" style="10" customWidth="1"/>
    <col min="15640" max="15640" width="1.109375" style="10" customWidth="1"/>
    <col min="15641" max="15641" width="1.44140625" style="10" customWidth="1"/>
    <col min="15642" max="15642" width="12.33203125" style="10" customWidth="1"/>
    <col min="15643" max="15643" width="1.44140625" style="10" customWidth="1"/>
    <col min="15644" max="15644" width="12.33203125" style="10" customWidth="1"/>
    <col min="15645" max="15645" width="1.44140625" style="10" customWidth="1"/>
    <col min="15646" max="15646" width="12.33203125" style="10" customWidth="1"/>
    <col min="15647" max="15647" width="1.44140625" style="10" customWidth="1"/>
    <col min="15648" max="15649" width="0" style="10" hidden="1" customWidth="1"/>
    <col min="15650" max="15650" width="12.33203125" style="10" customWidth="1"/>
    <col min="15651" max="15651" width="1.44140625" style="10" customWidth="1"/>
    <col min="15652" max="15652" width="12.33203125" style="10" customWidth="1"/>
    <col min="15653" max="15653" width="1.44140625" style="10" customWidth="1"/>
    <col min="15654" max="15654" width="13.88671875" style="10" customWidth="1"/>
    <col min="15655" max="15655" width="1.44140625" style="10" customWidth="1"/>
    <col min="15656" max="15656" width="0" style="10" hidden="1" customWidth="1"/>
    <col min="15657" max="15657" width="1.44140625" style="10" customWidth="1"/>
    <col min="15658" max="15658" width="20.109375" style="10" customWidth="1"/>
    <col min="15659" max="15659" width="1.44140625" style="10" customWidth="1"/>
    <col min="15660" max="15660" width="6.88671875" style="10" customWidth="1"/>
    <col min="15661" max="15661" width="7.6640625" style="10" customWidth="1"/>
    <col min="15662" max="15662" width="1.44140625" style="10" customWidth="1"/>
    <col min="15663" max="15663" width="35.21875" style="10" customWidth="1"/>
    <col min="15664" max="15872" width="11.5546875" style="10"/>
    <col min="15873" max="15873" width="4.5546875" style="10" customWidth="1"/>
    <col min="15874" max="15874" width="1.44140625" style="10" customWidth="1"/>
    <col min="15875" max="15875" width="17.77734375" style="10" customWidth="1"/>
    <col min="15876" max="15876" width="1.44140625" style="10" customWidth="1"/>
    <col min="15877" max="15877" width="0" style="10" hidden="1" customWidth="1"/>
    <col min="15878" max="15878" width="1.44140625" style="10" customWidth="1"/>
    <col min="15879" max="15879" width="12.33203125" style="10" customWidth="1"/>
    <col min="15880" max="15880" width="1.44140625" style="10" customWidth="1"/>
    <col min="15881" max="15881" width="12.33203125" style="10" customWidth="1"/>
    <col min="15882" max="15882" width="1.44140625" style="10" customWidth="1"/>
    <col min="15883" max="15883" width="12.33203125" style="10" customWidth="1"/>
    <col min="15884" max="15884" width="1.44140625" style="10" customWidth="1"/>
    <col min="15885" max="15885" width="12.33203125" style="10" customWidth="1"/>
    <col min="15886" max="15886" width="1.44140625" style="10" customWidth="1"/>
    <col min="15887" max="15887" width="12.33203125" style="10" customWidth="1"/>
    <col min="15888" max="15888" width="1.44140625" style="10" customWidth="1"/>
    <col min="15889" max="15889" width="12.33203125" style="10" customWidth="1"/>
    <col min="15890" max="15890" width="1.44140625" style="10" customWidth="1"/>
    <col min="15891" max="15891" width="12.33203125" style="10" customWidth="1"/>
    <col min="15892" max="15892" width="1.44140625" style="10" customWidth="1"/>
    <col min="15893" max="15893" width="12.33203125" style="10" customWidth="1"/>
    <col min="15894" max="15894" width="1.44140625" style="10" customWidth="1"/>
    <col min="15895" max="15895" width="13.21875" style="10" customWidth="1"/>
    <col min="15896" max="15896" width="1.109375" style="10" customWidth="1"/>
    <col min="15897" max="15897" width="1.44140625" style="10" customWidth="1"/>
    <col min="15898" max="15898" width="12.33203125" style="10" customWidth="1"/>
    <col min="15899" max="15899" width="1.44140625" style="10" customWidth="1"/>
    <col min="15900" max="15900" width="12.33203125" style="10" customWidth="1"/>
    <col min="15901" max="15901" width="1.44140625" style="10" customWidth="1"/>
    <col min="15902" max="15902" width="12.33203125" style="10" customWidth="1"/>
    <col min="15903" max="15903" width="1.44140625" style="10" customWidth="1"/>
    <col min="15904" max="15905" width="0" style="10" hidden="1" customWidth="1"/>
    <col min="15906" max="15906" width="12.33203125" style="10" customWidth="1"/>
    <col min="15907" max="15907" width="1.44140625" style="10" customWidth="1"/>
    <col min="15908" max="15908" width="12.33203125" style="10" customWidth="1"/>
    <col min="15909" max="15909" width="1.44140625" style="10" customWidth="1"/>
    <col min="15910" max="15910" width="13.88671875" style="10" customWidth="1"/>
    <col min="15911" max="15911" width="1.44140625" style="10" customWidth="1"/>
    <col min="15912" max="15912" width="0" style="10" hidden="1" customWidth="1"/>
    <col min="15913" max="15913" width="1.44140625" style="10" customWidth="1"/>
    <col min="15914" max="15914" width="20.109375" style="10" customWidth="1"/>
    <col min="15915" max="15915" width="1.44140625" style="10" customWidth="1"/>
    <col min="15916" max="15916" width="6.88671875" style="10" customWidth="1"/>
    <col min="15917" max="15917" width="7.6640625" style="10" customWidth="1"/>
    <col min="15918" max="15918" width="1.44140625" style="10" customWidth="1"/>
    <col min="15919" max="15919" width="35.21875" style="10" customWidth="1"/>
    <col min="15920" max="16128" width="11.5546875" style="10"/>
    <col min="16129" max="16129" width="4.5546875" style="10" customWidth="1"/>
    <col min="16130" max="16130" width="1.44140625" style="10" customWidth="1"/>
    <col min="16131" max="16131" width="17.77734375" style="10" customWidth="1"/>
    <col min="16132" max="16132" width="1.44140625" style="10" customWidth="1"/>
    <col min="16133" max="16133" width="0" style="10" hidden="1" customWidth="1"/>
    <col min="16134" max="16134" width="1.44140625" style="10" customWidth="1"/>
    <col min="16135" max="16135" width="12.33203125" style="10" customWidth="1"/>
    <col min="16136" max="16136" width="1.44140625" style="10" customWidth="1"/>
    <col min="16137" max="16137" width="12.33203125" style="10" customWidth="1"/>
    <col min="16138" max="16138" width="1.44140625" style="10" customWidth="1"/>
    <col min="16139" max="16139" width="12.33203125" style="10" customWidth="1"/>
    <col min="16140" max="16140" width="1.44140625" style="10" customWidth="1"/>
    <col min="16141" max="16141" width="12.33203125" style="10" customWidth="1"/>
    <col min="16142" max="16142" width="1.44140625" style="10" customWidth="1"/>
    <col min="16143" max="16143" width="12.33203125" style="10" customWidth="1"/>
    <col min="16144" max="16144" width="1.44140625" style="10" customWidth="1"/>
    <col min="16145" max="16145" width="12.33203125" style="10" customWidth="1"/>
    <col min="16146" max="16146" width="1.44140625" style="10" customWidth="1"/>
    <col min="16147" max="16147" width="12.33203125" style="10" customWidth="1"/>
    <col min="16148" max="16148" width="1.44140625" style="10" customWidth="1"/>
    <col min="16149" max="16149" width="12.33203125" style="10" customWidth="1"/>
    <col min="16150" max="16150" width="1.44140625" style="10" customWidth="1"/>
    <col min="16151" max="16151" width="13.21875" style="10" customWidth="1"/>
    <col min="16152" max="16152" width="1.109375" style="10" customWidth="1"/>
    <col min="16153" max="16153" width="1.44140625" style="10" customWidth="1"/>
    <col min="16154" max="16154" width="12.33203125" style="10" customWidth="1"/>
    <col min="16155" max="16155" width="1.44140625" style="10" customWidth="1"/>
    <col min="16156" max="16156" width="12.33203125" style="10" customWidth="1"/>
    <col min="16157" max="16157" width="1.44140625" style="10" customWidth="1"/>
    <col min="16158" max="16158" width="12.33203125" style="10" customWidth="1"/>
    <col min="16159" max="16159" width="1.44140625" style="10" customWidth="1"/>
    <col min="16160" max="16161" width="0" style="10" hidden="1" customWidth="1"/>
    <col min="16162" max="16162" width="12.33203125" style="10" customWidth="1"/>
    <col min="16163" max="16163" width="1.44140625" style="10" customWidth="1"/>
    <col min="16164" max="16164" width="12.33203125" style="10" customWidth="1"/>
    <col min="16165" max="16165" width="1.44140625" style="10" customWidth="1"/>
    <col min="16166" max="16166" width="13.88671875" style="10" customWidth="1"/>
    <col min="16167" max="16167" width="1.44140625" style="10" customWidth="1"/>
    <col min="16168" max="16168" width="0" style="10" hidden="1" customWidth="1"/>
    <col min="16169" max="16169" width="1.44140625" style="10" customWidth="1"/>
    <col min="16170" max="16170" width="20.109375" style="10" customWidth="1"/>
    <col min="16171" max="16171" width="1.44140625" style="10" customWidth="1"/>
    <col min="16172" max="16172" width="6.88671875" style="10" customWidth="1"/>
    <col min="16173" max="16173" width="7.6640625" style="10" customWidth="1"/>
    <col min="16174" max="16174" width="1.44140625" style="10" customWidth="1"/>
    <col min="16175" max="16175" width="35.21875" style="10" customWidth="1"/>
    <col min="16176" max="16384" width="11.5546875" style="10"/>
  </cols>
  <sheetData>
    <row r="1" spans="1:44" s="8" customFormat="1" ht="10.5" customHeight="1" x14ac:dyDescent="0.3">
      <c r="A1" s="113"/>
      <c r="C1" s="10"/>
      <c r="W1" s="113" t="s">
        <v>42</v>
      </c>
      <c r="Z1" s="38" t="s">
        <v>43</v>
      </c>
      <c r="AR1" s="113" t="s">
        <v>589</v>
      </c>
    </row>
    <row r="2" spans="1:44" s="8" customFormat="1" ht="10.5" customHeight="1" x14ac:dyDescent="0.3">
      <c r="A2" s="12"/>
      <c r="C2" s="10"/>
      <c r="W2" s="11" t="s">
        <v>590</v>
      </c>
      <c r="Z2" s="38" t="s">
        <v>591</v>
      </c>
      <c r="AR2" s="11" t="s">
        <v>47</v>
      </c>
    </row>
    <row r="3" spans="1:44" s="8" customFormat="1" ht="10.5" customHeight="1" x14ac:dyDescent="0.3">
      <c r="A3" s="13"/>
      <c r="C3" s="10"/>
      <c r="W3" s="11" t="s">
        <v>48</v>
      </c>
      <c r="Z3" s="14" t="s">
        <v>49</v>
      </c>
    </row>
    <row r="4" spans="1:44" ht="9.75" customHeight="1" x14ac:dyDescent="0.3">
      <c r="A4" s="21"/>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row>
    <row r="5" spans="1:44" ht="9.6" customHeight="1" x14ac:dyDescent="0.3">
      <c r="A5" s="21"/>
      <c r="B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row>
    <row r="6" spans="1:44" ht="9.75" customHeight="1" x14ac:dyDescent="0.3">
      <c r="A6" s="21"/>
      <c r="B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row>
    <row r="7" spans="1:44" ht="10.5" customHeight="1" x14ac:dyDescent="0.3">
      <c r="G7" s="16" t="s">
        <v>592</v>
      </c>
      <c r="H7" s="16"/>
      <c r="I7" s="16"/>
      <c r="J7" s="16"/>
      <c r="K7" s="16"/>
      <c r="L7" s="16"/>
      <c r="M7" s="16"/>
      <c r="N7" s="16"/>
      <c r="O7" s="16"/>
      <c r="P7" s="16"/>
      <c r="Q7" s="16"/>
      <c r="R7" s="16"/>
      <c r="S7" s="16"/>
      <c r="T7" s="16"/>
      <c r="U7" s="16"/>
      <c r="V7" s="16"/>
      <c r="W7" s="16"/>
      <c r="Z7" s="16" t="s">
        <v>593</v>
      </c>
      <c r="AA7" s="16"/>
      <c r="AB7" s="16"/>
      <c r="AC7" s="16"/>
      <c r="AD7" s="16"/>
      <c r="AE7" s="16"/>
      <c r="AF7" s="16"/>
      <c r="AG7" s="16"/>
      <c r="AH7" s="16"/>
      <c r="AI7" s="16"/>
      <c r="AJ7" s="16"/>
      <c r="AK7" s="16"/>
      <c r="AL7" s="16"/>
      <c r="AM7" s="16"/>
      <c r="AP7" s="19" t="s">
        <v>298</v>
      </c>
    </row>
    <row r="8" spans="1:44" ht="10.5" customHeight="1" x14ac:dyDescent="0.3">
      <c r="AP8" s="132" t="s">
        <v>594</v>
      </c>
    </row>
    <row r="9" spans="1:44" ht="10.5" customHeight="1" x14ac:dyDescent="0.3">
      <c r="Q9" s="18" t="s">
        <v>595</v>
      </c>
      <c r="S9" s="18" t="s">
        <v>301</v>
      </c>
      <c r="AJ9" s="18" t="s">
        <v>301</v>
      </c>
      <c r="AP9" s="111" t="s">
        <v>300</v>
      </c>
    </row>
    <row r="10" spans="1:44" ht="10.5" customHeight="1" x14ac:dyDescent="0.3">
      <c r="Q10" s="18" t="s">
        <v>596</v>
      </c>
      <c r="S10" s="18" t="s">
        <v>597</v>
      </c>
      <c r="U10" s="18" t="s">
        <v>329</v>
      </c>
      <c r="W10" s="18" t="s">
        <v>65</v>
      </c>
      <c r="AB10" s="18" t="s">
        <v>598</v>
      </c>
      <c r="AD10" s="18" t="s">
        <v>599</v>
      </c>
      <c r="AH10" s="18" t="s">
        <v>600</v>
      </c>
      <c r="AJ10" s="18" t="s">
        <v>601</v>
      </c>
      <c r="AL10" s="18" t="s">
        <v>65</v>
      </c>
    </row>
    <row r="11" spans="1:44" ht="10.5" customHeight="1" x14ac:dyDescent="0.3">
      <c r="A11" s="19" t="s">
        <v>71</v>
      </c>
      <c r="C11" s="19" t="s">
        <v>73</v>
      </c>
      <c r="G11" s="19" t="s">
        <v>602</v>
      </c>
      <c r="I11" s="19" t="s">
        <v>603</v>
      </c>
      <c r="K11" s="19" t="s">
        <v>604</v>
      </c>
      <c r="M11" s="19" t="s">
        <v>605</v>
      </c>
      <c r="O11" s="19" t="s">
        <v>606</v>
      </c>
      <c r="Q11" s="19" t="s">
        <v>69</v>
      </c>
      <c r="S11" s="19" t="s">
        <v>607</v>
      </c>
      <c r="U11" s="19" t="s">
        <v>608</v>
      </c>
      <c r="W11" s="19" t="s">
        <v>608</v>
      </c>
      <c r="Z11" s="19" t="s">
        <v>379</v>
      </c>
      <c r="AB11" s="19" t="s">
        <v>609</v>
      </c>
      <c r="AD11" s="125" t="s">
        <v>69</v>
      </c>
      <c r="AF11" s="19" t="s">
        <v>610</v>
      </c>
      <c r="AH11" s="19" t="s">
        <v>78</v>
      </c>
      <c r="AJ11" s="19" t="s">
        <v>607</v>
      </c>
      <c r="AL11" s="19" t="s">
        <v>611</v>
      </c>
      <c r="AP11" s="19" t="s">
        <v>612</v>
      </c>
      <c r="AR11" s="19" t="s">
        <v>71</v>
      </c>
    </row>
    <row r="12" spans="1:44" ht="8.85" customHeight="1" x14ac:dyDescent="0.3"/>
    <row r="13" spans="1:44" ht="8.85" customHeight="1" x14ac:dyDescent="0.3">
      <c r="B13" s="10" t="s">
        <v>283</v>
      </c>
    </row>
    <row r="14" spans="1:44" ht="8.85" customHeight="1" x14ac:dyDescent="0.3">
      <c r="A14" s="10">
        <v>1</v>
      </c>
      <c r="B14" s="21"/>
      <c r="C14" s="10" t="s">
        <v>84</v>
      </c>
      <c r="D14" s="21"/>
      <c r="E14" s="21"/>
      <c r="F14" s="21"/>
      <c r="G14" s="159">
        <v>3177722</v>
      </c>
      <c r="H14" s="21"/>
      <c r="I14" s="159">
        <v>3629119</v>
      </c>
      <c r="J14" s="21"/>
      <c r="K14" s="159">
        <v>218316758</v>
      </c>
      <c r="L14" s="21"/>
      <c r="M14" s="159">
        <v>4423971</v>
      </c>
      <c r="N14" s="21"/>
      <c r="O14" s="159">
        <v>0</v>
      </c>
      <c r="P14" s="21"/>
      <c r="Q14" s="159">
        <v>31611580</v>
      </c>
      <c r="R14" s="21"/>
      <c r="S14" s="159">
        <v>0</v>
      </c>
      <c r="T14" s="21"/>
      <c r="U14" s="159">
        <v>23058218</v>
      </c>
      <c r="V14" s="21"/>
      <c r="W14" s="159">
        <f t="shared" ref="W14:W36" si="0">SUM(G14:U14)</f>
        <v>284217368</v>
      </c>
      <c r="X14" s="27"/>
      <c r="Y14" s="21"/>
      <c r="Z14" s="159">
        <v>30095821</v>
      </c>
      <c r="AA14" s="21"/>
      <c r="AB14" s="159">
        <v>12536388</v>
      </c>
      <c r="AC14" s="21"/>
      <c r="AD14" s="159">
        <v>105914839</v>
      </c>
      <c r="AE14" s="21"/>
      <c r="AF14" s="159">
        <v>0</v>
      </c>
      <c r="AG14" s="21"/>
      <c r="AH14" s="159">
        <v>0</v>
      </c>
      <c r="AI14" s="21"/>
      <c r="AJ14" s="159">
        <v>0</v>
      </c>
      <c r="AK14" s="21"/>
      <c r="AL14" s="159">
        <f t="shared" ref="AL14:AL36" si="1">SUM(Z14:AJ14)</f>
        <v>148547048</v>
      </c>
      <c r="AM14" s="21"/>
      <c r="AN14" s="21"/>
      <c r="AO14" s="21"/>
      <c r="AP14" s="159">
        <v>3197144.8</v>
      </c>
      <c r="AQ14" s="21"/>
      <c r="AR14" s="10">
        <v>1</v>
      </c>
    </row>
    <row r="15" spans="1:44" ht="8.85" customHeight="1" x14ac:dyDescent="0.3">
      <c r="A15" s="10">
        <v>2</v>
      </c>
      <c r="B15" s="21"/>
      <c r="C15" s="10" t="s">
        <v>85</v>
      </c>
      <c r="D15" s="21"/>
      <c r="E15" s="21"/>
      <c r="F15" s="21"/>
      <c r="G15" s="160">
        <v>0</v>
      </c>
      <c r="H15" s="21"/>
      <c r="I15" s="160">
        <v>389602</v>
      </c>
      <c r="J15" s="21"/>
      <c r="K15" s="160">
        <v>611000</v>
      </c>
      <c r="L15" s="21"/>
      <c r="M15" s="160">
        <v>0</v>
      </c>
      <c r="N15" s="21"/>
      <c r="O15" s="160">
        <v>0</v>
      </c>
      <c r="P15" s="21"/>
      <c r="Q15" s="160">
        <v>70000</v>
      </c>
      <c r="R15" s="21"/>
      <c r="S15" s="160">
        <v>0</v>
      </c>
      <c r="T15" s="21"/>
      <c r="U15" s="160">
        <v>0</v>
      </c>
      <c r="V15" s="21"/>
      <c r="W15" s="160">
        <f t="shared" si="0"/>
        <v>1070602</v>
      </c>
      <c r="X15" s="27"/>
      <c r="Y15" s="161"/>
      <c r="Z15" s="160">
        <v>0</v>
      </c>
      <c r="AA15" s="21"/>
      <c r="AB15" s="160">
        <v>0</v>
      </c>
      <c r="AC15" s="21"/>
      <c r="AD15" s="160">
        <v>1047738</v>
      </c>
      <c r="AE15" s="21"/>
      <c r="AF15" s="160">
        <v>0</v>
      </c>
      <c r="AG15" s="21"/>
      <c r="AH15" s="164">
        <v>0</v>
      </c>
      <c r="AI15" s="21"/>
      <c r="AJ15" s="160">
        <v>0</v>
      </c>
      <c r="AK15" s="21"/>
      <c r="AL15" s="160">
        <f t="shared" si="1"/>
        <v>1047738</v>
      </c>
      <c r="AM15" s="21"/>
      <c r="AN15" s="21"/>
      <c r="AO15" s="21"/>
      <c r="AP15" s="160">
        <v>2148349.5700000003</v>
      </c>
      <c r="AQ15" s="21"/>
      <c r="AR15" s="10">
        <v>2</v>
      </c>
    </row>
    <row r="16" spans="1:44" ht="8.85" customHeight="1" x14ac:dyDescent="0.3">
      <c r="A16" s="10">
        <v>3</v>
      </c>
      <c r="B16" s="21"/>
      <c r="C16" s="10" t="s">
        <v>87</v>
      </c>
      <c r="D16" s="21"/>
      <c r="E16" s="21"/>
      <c r="F16" s="21"/>
      <c r="G16" s="160">
        <v>0</v>
      </c>
      <c r="H16" s="21"/>
      <c r="I16" s="160">
        <v>0</v>
      </c>
      <c r="J16" s="21"/>
      <c r="K16" s="160">
        <v>0</v>
      </c>
      <c r="L16" s="21"/>
      <c r="M16" s="160">
        <v>21134</v>
      </c>
      <c r="N16" s="21"/>
      <c r="O16" s="160">
        <v>0</v>
      </c>
      <c r="P16" s="21"/>
      <c r="Q16" s="160">
        <v>594518</v>
      </c>
      <c r="R16" s="21"/>
      <c r="S16" s="160">
        <v>0</v>
      </c>
      <c r="T16" s="21"/>
      <c r="U16" s="160">
        <v>0</v>
      </c>
      <c r="V16" s="21"/>
      <c r="W16" s="160">
        <f t="shared" si="0"/>
        <v>615652</v>
      </c>
      <c r="X16" s="27"/>
      <c r="Y16" s="161"/>
      <c r="Z16" s="160">
        <v>0</v>
      </c>
      <c r="AA16" s="21"/>
      <c r="AB16" s="160">
        <v>0</v>
      </c>
      <c r="AC16" s="21"/>
      <c r="AD16" s="160">
        <v>0</v>
      </c>
      <c r="AE16" s="21"/>
      <c r="AF16" s="160">
        <v>0</v>
      </c>
      <c r="AG16" s="21"/>
      <c r="AH16" s="164">
        <v>615652</v>
      </c>
      <c r="AI16" s="21"/>
      <c r="AJ16" s="160">
        <v>0</v>
      </c>
      <c r="AK16" s="21"/>
      <c r="AL16" s="160">
        <f t="shared" si="1"/>
        <v>615652</v>
      </c>
      <c r="AM16" s="21"/>
      <c r="AN16" s="21"/>
      <c r="AO16" s="21"/>
      <c r="AP16" s="160">
        <v>85317.98</v>
      </c>
      <c r="AQ16" s="21"/>
      <c r="AR16" s="10">
        <v>3</v>
      </c>
    </row>
    <row r="17" spans="1:44" ht="8.85" customHeight="1" x14ac:dyDescent="0.3">
      <c r="A17" s="10">
        <v>4</v>
      </c>
      <c r="B17" s="21"/>
      <c r="C17" s="10" t="s">
        <v>88</v>
      </c>
      <c r="D17" s="21"/>
      <c r="E17" s="21"/>
      <c r="F17" s="21"/>
      <c r="G17" s="160">
        <v>5010805</v>
      </c>
      <c r="H17" s="21"/>
      <c r="I17" s="160">
        <v>755873</v>
      </c>
      <c r="J17" s="21"/>
      <c r="K17" s="160">
        <v>0</v>
      </c>
      <c r="L17" s="21"/>
      <c r="M17" s="160">
        <v>0</v>
      </c>
      <c r="N17" s="21"/>
      <c r="O17" s="160">
        <v>1169</v>
      </c>
      <c r="P17" s="21"/>
      <c r="Q17" s="160">
        <v>9794539</v>
      </c>
      <c r="R17" s="21"/>
      <c r="S17" s="160">
        <v>367974</v>
      </c>
      <c r="T17" s="21"/>
      <c r="U17" s="160">
        <v>881206</v>
      </c>
      <c r="V17" s="21"/>
      <c r="W17" s="160">
        <f t="shared" si="0"/>
        <v>16811566</v>
      </c>
      <c r="X17" s="27"/>
      <c r="Y17" s="161"/>
      <c r="Z17" s="160">
        <v>104912</v>
      </c>
      <c r="AA17" s="21"/>
      <c r="AB17" s="160">
        <v>4968897</v>
      </c>
      <c r="AC17" s="21"/>
      <c r="AD17" s="160">
        <v>4184704</v>
      </c>
      <c r="AE17" s="21"/>
      <c r="AF17" s="160">
        <v>0</v>
      </c>
      <c r="AG17" s="21"/>
      <c r="AH17" s="164">
        <v>72723</v>
      </c>
      <c r="AI17" s="21"/>
      <c r="AJ17" s="160">
        <v>0</v>
      </c>
      <c r="AK17" s="21"/>
      <c r="AL17" s="160">
        <f t="shared" si="1"/>
        <v>9331236</v>
      </c>
      <c r="AM17" s="21"/>
      <c r="AN17" s="21"/>
      <c r="AO17" s="21"/>
      <c r="AP17" s="160">
        <v>7605254.0099999998</v>
      </c>
      <c r="AQ17" s="21"/>
      <c r="AR17" s="10">
        <v>4</v>
      </c>
    </row>
    <row r="18" spans="1:44" ht="8.85" customHeight="1" x14ac:dyDescent="0.3">
      <c r="A18" s="10">
        <v>5</v>
      </c>
      <c r="B18" s="21"/>
      <c r="C18" s="10" t="s">
        <v>89</v>
      </c>
      <c r="D18" s="21"/>
      <c r="E18" s="21"/>
      <c r="F18" s="21"/>
      <c r="G18" s="160">
        <v>10172848</v>
      </c>
      <c r="H18" s="21"/>
      <c r="I18" s="160">
        <v>1413453</v>
      </c>
      <c r="J18" s="21"/>
      <c r="K18" s="160">
        <v>38200000</v>
      </c>
      <c r="L18" s="21"/>
      <c r="M18" s="160">
        <v>2108635</v>
      </c>
      <c r="N18" s="21"/>
      <c r="O18" s="160">
        <v>0</v>
      </c>
      <c r="P18" s="21"/>
      <c r="Q18" s="160">
        <v>69094661</v>
      </c>
      <c r="R18" s="21"/>
      <c r="S18" s="160">
        <v>0</v>
      </c>
      <c r="T18" s="21"/>
      <c r="U18" s="160">
        <v>827073</v>
      </c>
      <c r="V18" s="21"/>
      <c r="W18" s="160">
        <f t="shared" si="0"/>
        <v>121816670</v>
      </c>
      <c r="X18" s="27"/>
      <c r="Y18" s="161"/>
      <c r="Z18" s="160">
        <v>25173479</v>
      </c>
      <c r="AA18" s="21"/>
      <c r="AB18" s="160">
        <v>22211253</v>
      </c>
      <c r="AC18" s="21"/>
      <c r="AD18" s="160">
        <v>32409827</v>
      </c>
      <c r="AE18" s="21"/>
      <c r="AF18" s="160">
        <v>0</v>
      </c>
      <c r="AG18" s="21"/>
      <c r="AH18" s="164">
        <v>2084303</v>
      </c>
      <c r="AI18" s="21"/>
      <c r="AJ18" s="160">
        <v>0</v>
      </c>
      <c r="AK18" s="21"/>
      <c r="AL18" s="160">
        <f t="shared" si="1"/>
        <v>81878862</v>
      </c>
      <c r="AM18" s="21"/>
      <c r="AN18" s="21"/>
      <c r="AO18" s="21"/>
      <c r="AP18" s="160">
        <v>7742196.0199999996</v>
      </c>
      <c r="AQ18" s="21"/>
      <c r="AR18" s="10">
        <v>5</v>
      </c>
    </row>
    <row r="19" spans="1:44"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9"/>
    </row>
    <row r="20" spans="1:44" ht="8.85" customHeight="1" x14ac:dyDescent="0.3">
      <c r="A20" s="10">
        <v>6</v>
      </c>
      <c r="B20" s="21"/>
      <c r="C20" s="10" t="s">
        <v>90</v>
      </c>
      <c r="D20" s="21"/>
      <c r="E20" s="21"/>
      <c r="F20" s="21"/>
      <c r="G20" s="160">
        <v>2268772</v>
      </c>
      <c r="H20" s="21"/>
      <c r="I20" s="160">
        <v>2990672</v>
      </c>
      <c r="J20" s="21"/>
      <c r="K20" s="160">
        <v>0</v>
      </c>
      <c r="L20" s="21"/>
      <c r="M20" s="160">
        <v>146520</v>
      </c>
      <c r="N20" s="21"/>
      <c r="O20" s="160">
        <v>0</v>
      </c>
      <c r="P20" s="21"/>
      <c r="Q20" s="160">
        <v>1966605</v>
      </c>
      <c r="R20" s="21"/>
      <c r="S20" s="160">
        <v>0</v>
      </c>
      <c r="T20" s="21"/>
      <c r="U20" s="160">
        <v>0</v>
      </c>
      <c r="V20" s="21"/>
      <c r="W20" s="160">
        <f t="shared" si="0"/>
        <v>7372569</v>
      </c>
      <c r="X20" s="27"/>
      <c r="Y20" s="161"/>
      <c r="Z20" s="160">
        <v>722475</v>
      </c>
      <c r="AA20" s="21"/>
      <c r="AB20" s="160">
        <v>5055432</v>
      </c>
      <c r="AC20" s="21"/>
      <c r="AD20" s="160">
        <v>953101</v>
      </c>
      <c r="AE20" s="21"/>
      <c r="AF20" s="160">
        <v>0</v>
      </c>
      <c r="AG20" s="21"/>
      <c r="AH20" s="164">
        <v>0</v>
      </c>
      <c r="AI20" s="21"/>
      <c r="AJ20" s="160">
        <v>0</v>
      </c>
      <c r="AK20" s="21"/>
      <c r="AL20" s="160">
        <f t="shared" si="1"/>
        <v>6731008</v>
      </c>
      <c r="AM20" s="21"/>
      <c r="AN20" s="21"/>
      <c r="AO20" s="21"/>
      <c r="AP20" s="160">
        <v>2337067.1999999997</v>
      </c>
      <c r="AQ20" s="21"/>
      <c r="AR20" s="10">
        <v>6</v>
      </c>
    </row>
    <row r="21" spans="1:44" ht="8.85" customHeight="1" x14ac:dyDescent="0.3">
      <c r="A21" s="10">
        <v>7</v>
      </c>
      <c r="B21" s="21"/>
      <c r="C21" s="10" t="s">
        <v>91</v>
      </c>
      <c r="D21" s="21"/>
      <c r="E21" s="21"/>
      <c r="F21" s="21"/>
      <c r="G21" s="160">
        <v>0</v>
      </c>
      <c r="H21" s="21"/>
      <c r="I21" s="160">
        <v>0</v>
      </c>
      <c r="J21" s="21"/>
      <c r="K21" s="160">
        <v>0</v>
      </c>
      <c r="L21" s="21"/>
      <c r="M21" s="160">
        <v>0</v>
      </c>
      <c r="N21" s="21"/>
      <c r="O21" s="160">
        <v>0</v>
      </c>
      <c r="P21" s="21"/>
      <c r="Q21" s="160">
        <v>0</v>
      </c>
      <c r="R21" s="21"/>
      <c r="S21" s="160">
        <v>0</v>
      </c>
      <c r="T21" s="21"/>
      <c r="U21" s="160">
        <v>0</v>
      </c>
      <c r="V21" s="21"/>
      <c r="W21" s="160">
        <f t="shared" si="0"/>
        <v>0</v>
      </c>
      <c r="X21" s="27"/>
      <c r="Y21" s="161"/>
      <c r="Z21" s="160">
        <v>0</v>
      </c>
      <c r="AA21" s="21"/>
      <c r="AB21" s="160">
        <v>0</v>
      </c>
      <c r="AC21" s="21"/>
      <c r="AD21" s="160">
        <v>0</v>
      </c>
      <c r="AE21" s="21"/>
      <c r="AF21" s="160">
        <v>0</v>
      </c>
      <c r="AG21" s="21"/>
      <c r="AH21" s="164">
        <v>0</v>
      </c>
      <c r="AI21" s="21"/>
      <c r="AJ21" s="160">
        <v>0</v>
      </c>
      <c r="AK21" s="21"/>
      <c r="AL21" s="160">
        <f t="shared" si="1"/>
        <v>0</v>
      </c>
      <c r="AM21" s="21"/>
      <c r="AN21" s="21"/>
      <c r="AO21" s="21"/>
      <c r="AP21" s="160">
        <v>896728.16999999993</v>
      </c>
      <c r="AQ21" s="21"/>
      <c r="AR21" s="10">
        <v>7</v>
      </c>
    </row>
    <row r="22" spans="1:44" ht="8.85" customHeight="1" x14ac:dyDescent="0.3">
      <c r="A22" s="10">
        <v>8</v>
      </c>
      <c r="B22" s="21"/>
      <c r="C22" s="10" t="s">
        <v>92</v>
      </c>
      <c r="D22" s="21"/>
      <c r="E22" s="21"/>
      <c r="F22" s="21"/>
      <c r="G22" s="160">
        <v>1072900</v>
      </c>
      <c r="H22" s="21"/>
      <c r="I22" s="160">
        <v>769607</v>
      </c>
      <c r="J22" s="21"/>
      <c r="K22" s="160">
        <v>5075157</v>
      </c>
      <c r="L22" s="21"/>
      <c r="M22" s="160">
        <v>48275</v>
      </c>
      <c r="N22" s="21"/>
      <c r="O22" s="160">
        <v>84678</v>
      </c>
      <c r="P22" s="21"/>
      <c r="Q22" s="160">
        <v>1597420</v>
      </c>
      <c r="R22" s="21"/>
      <c r="S22" s="160">
        <v>0</v>
      </c>
      <c r="T22" s="21"/>
      <c r="U22" s="160">
        <v>84221</v>
      </c>
      <c r="V22" s="21"/>
      <c r="W22" s="160">
        <f t="shared" si="0"/>
        <v>8732258</v>
      </c>
      <c r="X22" s="27"/>
      <c r="Y22" s="161"/>
      <c r="Z22" s="160">
        <v>0</v>
      </c>
      <c r="AA22" s="21"/>
      <c r="AB22" s="160">
        <v>2597417</v>
      </c>
      <c r="AC22" s="21"/>
      <c r="AD22" s="160">
        <v>12886725</v>
      </c>
      <c r="AE22" s="21"/>
      <c r="AF22" s="160">
        <v>0</v>
      </c>
      <c r="AG22" s="21"/>
      <c r="AH22" s="164">
        <v>0</v>
      </c>
      <c r="AI22" s="21"/>
      <c r="AJ22" s="160">
        <v>0</v>
      </c>
      <c r="AK22" s="21"/>
      <c r="AL22" s="160">
        <f t="shared" si="1"/>
        <v>15484142</v>
      </c>
      <c r="AM22" s="21"/>
      <c r="AN22" s="21"/>
      <c r="AO22" s="21"/>
      <c r="AP22" s="160">
        <v>1821562.33</v>
      </c>
      <c r="AQ22" s="21"/>
      <c r="AR22" s="10">
        <v>8</v>
      </c>
    </row>
    <row r="23" spans="1:44" ht="8.85" customHeight="1" x14ac:dyDescent="0.3">
      <c r="A23" s="10">
        <v>9</v>
      </c>
      <c r="B23" s="21"/>
      <c r="C23" s="10" t="s">
        <v>93</v>
      </c>
      <c r="D23" s="21"/>
      <c r="E23" s="21"/>
      <c r="F23" s="21"/>
      <c r="G23" s="160">
        <v>0</v>
      </c>
      <c r="H23" s="21"/>
      <c r="I23" s="160">
        <v>0</v>
      </c>
      <c r="J23" s="21"/>
      <c r="K23" s="160">
        <v>0</v>
      </c>
      <c r="L23" s="21"/>
      <c r="M23" s="160">
        <v>0</v>
      </c>
      <c r="N23" s="21"/>
      <c r="O23" s="160">
        <v>0</v>
      </c>
      <c r="P23" s="21"/>
      <c r="Q23" s="160">
        <v>0</v>
      </c>
      <c r="R23" s="21"/>
      <c r="S23" s="160">
        <v>0</v>
      </c>
      <c r="T23" s="21"/>
      <c r="U23" s="160">
        <v>0</v>
      </c>
      <c r="V23" s="21"/>
      <c r="W23" s="160">
        <f t="shared" si="0"/>
        <v>0</v>
      </c>
      <c r="X23" s="27"/>
      <c r="Y23" s="161"/>
      <c r="Z23" s="160">
        <v>0</v>
      </c>
      <c r="AA23" s="21"/>
      <c r="AB23" s="160">
        <v>0</v>
      </c>
      <c r="AC23" s="21"/>
      <c r="AD23" s="160">
        <v>0</v>
      </c>
      <c r="AE23" s="21"/>
      <c r="AF23" s="160">
        <v>0</v>
      </c>
      <c r="AG23" s="21"/>
      <c r="AH23" s="164">
        <v>0</v>
      </c>
      <c r="AI23" s="21"/>
      <c r="AJ23" s="160">
        <v>0</v>
      </c>
      <c r="AK23" s="21"/>
      <c r="AL23" s="160">
        <f t="shared" si="1"/>
        <v>0</v>
      </c>
      <c r="AM23" s="21"/>
      <c r="AN23" s="21"/>
      <c r="AO23" s="21"/>
      <c r="AP23" s="160">
        <v>0</v>
      </c>
      <c r="AQ23" s="21"/>
      <c r="AR23" s="10">
        <v>9</v>
      </c>
    </row>
    <row r="24" spans="1:44" ht="8.85" customHeight="1" x14ac:dyDescent="0.3">
      <c r="A24" s="10">
        <v>10</v>
      </c>
      <c r="B24" s="21"/>
      <c r="C24" s="10" t="s">
        <v>94</v>
      </c>
      <c r="D24" s="21"/>
      <c r="E24" s="21"/>
      <c r="F24" s="21"/>
      <c r="G24" s="160">
        <v>3214342</v>
      </c>
      <c r="H24" s="21"/>
      <c r="I24" s="160">
        <v>1716313</v>
      </c>
      <c r="J24" s="21"/>
      <c r="K24" s="160">
        <v>6514161</v>
      </c>
      <c r="L24" s="21"/>
      <c r="M24" s="160">
        <v>0</v>
      </c>
      <c r="N24" s="21"/>
      <c r="O24" s="160">
        <v>0</v>
      </c>
      <c r="P24" s="21"/>
      <c r="Q24" s="160">
        <v>6442569</v>
      </c>
      <c r="R24" s="21"/>
      <c r="S24" s="160">
        <v>0</v>
      </c>
      <c r="T24" s="21"/>
      <c r="U24" s="160">
        <v>2494862</v>
      </c>
      <c r="V24" s="21"/>
      <c r="W24" s="160">
        <f t="shared" si="0"/>
        <v>20382247</v>
      </c>
      <c r="X24" s="27"/>
      <c r="Y24" s="161"/>
      <c r="Z24" s="160">
        <v>615220</v>
      </c>
      <c r="AA24" s="21"/>
      <c r="AB24" s="160">
        <v>8056839</v>
      </c>
      <c r="AC24" s="21"/>
      <c r="AD24" s="160">
        <v>6640529</v>
      </c>
      <c r="AE24" s="21"/>
      <c r="AF24" s="160">
        <v>0</v>
      </c>
      <c r="AG24" s="21"/>
      <c r="AH24" s="164">
        <v>10618738</v>
      </c>
      <c r="AI24" s="21"/>
      <c r="AJ24" s="160">
        <v>0</v>
      </c>
      <c r="AK24" s="21"/>
      <c r="AL24" s="160">
        <f t="shared" si="1"/>
        <v>25931326</v>
      </c>
      <c r="AM24" s="21"/>
      <c r="AN24" s="21"/>
      <c r="AO24" s="21"/>
      <c r="AP24" s="160">
        <v>5988300.6899999995</v>
      </c>
      <c r="AQ24" s="21"/>
      <c r="AR24" s="10">
        <v>10</v>
      </c>
    </row>
    <row r="25" spans="1:44"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9"/>
    </row>
    <row r="26" spans="1:44" ht="8.85" customHeight="1" x14ac:dyDescent="0.3">
      <c r="A26" s="10">
        <v>11</v>
      </c>
      <c r="B26" s="21"/>
      <c r="C26" s="10" t="s">
        <v>95</v>
      </c>
      <c r="D26" s="21"/>
      <c r="E26" s="21"/>
      <c r="F26" s="21"/>
      <c r="G26" s="160">
        <v>277028</v>
      </c>
      <c r="H26" s="21"/>
      <c r="I26" s="160">
        <v>592013</v>
      </c>
      <c r="J26" s="21"/>
      <c r="K26" s="160">
        <v>112343611</v>
      </c>
      <c r="L26" s="21"/>
      <c r="M26" s="160">
        <v>3274</v>
      </c>
      <c r="N26" s="21"/>
      <c r="O26" s="160">
        <v>0</v>
      </c>
      <c r="P26" s="21"/>
      <c r="Q26" s="160">
        <v>5137554</v>
      </c>
      <c r="R26" s="21"/>
      <c r="S26" s="160">
        <v>3878705</v>
      </c>
      <c r="T26" s="21"/>
      <c r="U26" s="160">
        <v>711</v>
      </c>
      <c r="V26" s="21"/>
      <c r="W26" s="160">
        <f t="shared" si="0"/>
        <v>122232896</v>
      </c>
      <c r="X26" s="27"/>
      <c r="Y26" s="161"/>
      <c r="Z26" s="160">
        <v>53464273</v>
      </c>
      <c r="AA26" s="21"/>
      <c r="AB26" s="160">
        <v>4695078</v>
      </c>
      <c r="AC26" s="21"/>
      <c r="AD26" s="160">
        <v>8732799</v>
      </c>
      <c r="AE26" s="21"/>
      <c r="AF26" s="160">
        <v>0</v>
      </c>
      <c r="AG26" s="21"/>
      <c r="AH26" s="164">
        <v>0</v>
      </c>
      <c r="AI26" s="21"/>
      <c r="AJ26" s="160">
        <v>0</v>
      </c>
      <c r="AK26" s="21"/>
      <c r="AL26" s="160">
        <f t="shared" si="1"/>
        <v>66892150</v>
      </c>
      <c r="AM26" s="21"/>
      <c r="AN26" s="21"/>
      <c r="AO26" s="21"/>
      <c r="AP26" s="160">
        <v>2220174.33</v>
      </c>
      <c r="AQ26" s="21"/>
      <c r="AR26" s="10">
        <v>11</v>
      </c>
    </row>
    <row r="27" spans="1:44" ht="8.85" customHeight="1" x14ac:dyDescent="0.3">
      <c r="A27" s="10">
        <v>12</v>
      </c>
      <c r="B27" s="21"/>
      <c r="C27" s="10" t="s">
        <v>96</v>
      </c>
      <c r="D27" s="21"/>
      <c r="E27" s="21"/>
      <c r="F27" s="21"/>
      <c r="G27" s="160">
        <v>0</v>
      </c>
      <c r="H27" s="21"/>
      <c r="I27" s="160">
        <v>25000</v>
      </c>
      <c r="J27" s="21"/>
      <c r="K27" s="160">
        <v>0</v>
      </c>
      <c r="L27" s="21"/>
      <c r="M27" s="160">
        <v>0</v>
      </c>
      <c r="N27" s="21"/>
      <c r="O27" s="160">
        <v>0</v>
      </c>
      <c r="P27" s="21"/>
      <c r="Q27" s="160">
        <v>2996309</v>
      </c>
      <c r="R27" s="21"/>
      <c r="S27" s="160">
        <v>0</v>
      </c>
      <c r="T27" s="21"/>
      <c r="U27" s="160">
        <v>20000</v>
      </c>
      <c r="V27" s="21"/>
      <c r="W27" s="160">
        <f t="shared" si="0"/>
        <v>3041309</v>
      </c>
      <c r="X27" s="27"/>
      <c r="Y27" s="161"/>
      <c r="Z27" s="160">
        <v>0</v>
      </c>
      <c r="AA27" s="21"/>
      <c r="AB27" s="160">
        <v>0</v>
      </c>
      <c r="AC27" s="21"/>
      <c r="AD27" s="160">
        <v>1567224</v>
      </c>
      <c r="AE27" s="21"/>
      <c r="AF27" s="160">
        <v>0</v>
      </c>
      <c r="AG27" s="21"/>
      <c r="AH27" s="164">
        <v>110533</v>
      </c>
      <c r="AI27" s="21"/>
      <c r="AJ27" s="160">
        <v>0</v>
      </c>
      <c r="AK27" s="21"/>
      <c r="AL27" s="160">
        <f t="shared" si="1"/>
        <v>1677757</v>
      </c>
      <c r="AM27" s="21"/>
      <c r="AN27" s="21"/>
      <c r="AO27" s="21"/>
      <c r="AP27" s="160">
        <v>-281249.99</v>
      </c>
      <c r="AQ27" s="21"/>
      <c r="AR27" s="10">
        <v>12</v>
      </c>
    </row>
    <row r="28" spans="1:44" ht="8.85" customHeight="1" x14ac:dyDescent="0.3">
      <c r="A28" s="10">
        <v>13</v>
      </c>
      <c r="B28" s="21"/>
      <c r="C28" s="10" t="s">
        <v>97</v>
      </c>
      <c r="D28" s="21"/>
      <c r="E28" s="21"/>
      <c r="F28" s="21"/>
      <c r="G28" s="160">
        <v>320013</v>
      </c>
      <c r="H28" s="21"/>
      <c r="I28" s="160">
        <v>0</v>
      </c>
      <c r="J28" s="21"/>
      <c r="K28" s="160">
        <v>0</v>
      </c>
      <c r="L28" s="21"/>
      <c r="M28" s="160">
        <v>1384215</v>
      </c>
      <c r="N28" s="21"/>
      <c r="O28" s="160">
        <v>0</v>
      </c>
      <c r="P28" s="21"/>
      <c r="Q28" s="160">
        <v>3368500</v>
      </c>
      <c r="R28" s="21"/>
      <c r="S28" s="160">
        <v>0</v>
      </c>
      <c r="T28" s="21"/>
      <c r="U28" s="160">
        <v>144630</v>
      </c>
      <c r="V28" s="21"/>
      <c r="W28" s="160">
        <f t="shared" si="0"/>
        <v>5217358</v>
      </c>
      <c r="X28" s="27"/>
      <c r="Y28" s="161"/>
      <c r="Z28" s="160">
        <v>1068828</v>
      </c>
      <c r="AA28" s="21"/>
      <c r="AB28" s="160">
        <v>4389347</v>
      </c>
      <c r="AC28" s="21"/>
      <c r="AD28" s="160">
        <v>2649455</v>
      </c>
      <c r="AE28" s="21"/>
      <c r="AF28" s="160">
        <v>0</v>
      </c>
      <c r="AG28" s="21"/>
      <c r="AH28" s="164">
        <v>455000</v>
      </c>
      <c r="AI28" s="21"/>
      <c r="AJ28" s="160">
        <v>0</v>
      </c>
      <c r="AK28" s="21"/>
      <c r="AL28" s="160">
        <f t="shared" si="1"/>
        <v>8562630</v>
      </c>
      <c r="AM28" s="21"/>
      <c r="AN28" s="21"/>
      <c r="AO28" s="21"/>
      <c r="AP28" s="160">
        <v>560821.30000000005</v>
      </c>
      <c r="AQ28" s="21"/>
      <c r="AR28" s="10">
        <v>13</v>
      </c>
    </row>
    <row r="29" spans="1:44" ht="8.85" customHeight="1" x14ac:dyDescent="0.3">
      <c r="A29" s="10">
        <v>14</v>
      </c>
      <c r="B29" s="21"/>
      <c r="C29" s="10" t="s">
        <v>98</v>
      </c>
      <c r="D29" s="21"/>
      <c r="E29" s="21"/>
      <c r="F29" s="21"/>
      <c r="G29" s="160">
        <v>581709</v>
      </c>
      <c r="H29" s="21"/>
      <c r="I29" s="160">
        <v>0</v>
      </c>
      <c r="J29" s="21"/>
      <c r="K29" s="160">
        <v>7026326</v>
      </c>
      <c r="L29" s="21"/>
      <c r="M29" s="160">
        <v>0</v>
      </c>
      <c r="N29" s="21"/>
      <c r="O29" s="160">
        <v>0</v>
      </c>
      <c r="P29" s="21"/>
      <c r="Q29" s="160">
        <v>1432131</v>
      </c>
      <c r="R29" s="21"/>
      <c r="S29" s="160">
        <v>0</v>
      </c>
      <c r="T29" s="21"/>
      <c r="U29" s="160">
        <v>0</v>
      </c>
      <c r="V29" s="21"/>
      <c r="W29" s="160">
        <f t="shared" si="0"/>
        <v>9040166</v>
      </c>
      <c r="X29" s="27"/>
      <c r="Y29" s="161"/>
      <c r="Z29" s="160">
        <v>8217153</v>
      </c>
      <c r="AA29" s="21"/>
      <c r="AB29" s="160">
        <v>0</v>
      </c>
      <c r="AC29" s="21"/>
      <c r="AD29" s="160">
        <v>241304</v>
      </c>
      <c r="AE29" s="21"/>
      <c r="AF29" s="160">
        <v>0</v>
      </c>
      <c r="AG29" s="21"/>
      <c r="AH29" s="164">
        <v>581709</v>
      </c>
      <c r="AI29" s="21"/>
      <c r="AJ29" s="160">
        <v>0</v>
      </c>
      <c r="AK29" s="21"/>
      <c r="AL29" s="160">
        <f t="shared" si="1"/>
        <v>9040166</v>
      </c>
      <c r="AM29" s="21"/>
      <c r="AN29" s="21"/>
      <c r="AO29" s="21"/>
      <c r="AP29" s="160">
        <v>712284.42999999993</v>
      </c>
      <c r="AQ29" s="21"/>
      <c r="AR29" s="10">
        <v>14</v>
      </c>
    </row>
    <row r="30" spans="1:44" ht="8.85" customHeight="1" x14ac:dyDescent="0.3">
      <c r="A30" s="10">
        <v>15</v>
      </c>
      <c r="B30" s="21"/>
      <c r="C30" s="10" t="s">
        <v>99</v>
      </c>
      <c r="D30" s="21"/>
      <c r="E30" s="21"/>
      <c r="F30" s="21"/>
      <c r="G30" s="160">
        <v>2678337</v>
      </c>
      <c r="H30" s="21"/>
      <c r="I30" s="160">
        <v>2305221</v>
      </c>
      <c r="J30" s="21"/>
      <c r="K30" s="160">
        <v>0</v>
      </c>
      <c r="L30" s="21"/>
      <c r="M30" s="160">
        <v>1232030</v>
      </c>
      <c r="N30" s="21"/>
      <c r="O30" s="160">
        <v>0</v>
      </c>
      <c r="P30" s="21"/>
      <c r="Q30" s="160">
        <v>21982030</v>
      </c>
      <c r="R30" s="21"/>
      <c r="S30" s="160">
        <v>0</v>
      </c>
      <c r="T30" s="21"/>
      <c r="U30" s="160">
        <v>63310898</v>
      </c>
      <c r="V30" s="21"/>
      <c r="W30" s="160">
        <f t="shared" si="0"/>
        <v>91508516</v>
      </c>
      <c r="X30" s="27"/>
      <c r="Y30" s="161"/>
      <c r="Z30" s="160">
        <v>0</v>
      </c>
      <c r="AA30" s="21"/>
      <c r="AB30" s="160">
        <v>2508035</v>
      </c>
      <c r="AC30" s="21"/>
      <c r="AD30" s="160">
        <v>7729599</v>
      </c>
      <c r="AE30" s="21"/>
      <c r="AF30" s="160">
        <v>0</v>
      </c>
      <c r="AG30" s="21"/>
      <c r="AH30" s="164">
        <v>35107636</v>
      </c>
      <c r="AI30" s="21"/>
      <c r="AJ30" s="160">
        <v>0</v>
      </c>
      <c r="AK30" s="21"/>
      <c r="AL30" s="160">
        <f t="shared" si="1"/>
        <v>45345270</v>
      </c>
      <c r="AM30" s="21"/>
      <c r="AN30" s="21"/>
      <c r="AO30" s="21"/>
      <c r="AP30" s="160">
        <v>6359255.1000000006</v>
      </c>
      <c r="AQ30" s="21"/>
      <c r="AR30" s="10">
        <v>15</v>
      </c>
    </row>
    <row r="31" spans="1:44"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9"/>
    </row>
    <row r="32" spans="1:44" ht="8.85" customHeight="1" x14ac:dyDescent="0.3">
      <c r="A32" s="10">
        <v>16</v>
      </c>
      <c r="B32" s="21"/>
      <c r="C32" s="10" t="s">
        <v>100</v>
      </c>
      <c r="D32" s="21"/>
      <c r="E32" s="21"/>
      <c r="F32" s="21"/>
      <c r="G32" s="160">
        <v>1078246</v>
      </c>
      <c r="H32" s="21"/>
      <c r="I32" s="160">
        <v>0</v>
      </c>
      <c r="J32" s="21"/>
      <c r="K32" s="160">
        <v>19516864</v>
      </c>
      <c r="L32" s="21"/>
      <c r="M32" s="160">
        <v>76820</v>
      </c>
      <c r="N32" s="21"/>
      <c r="O32" s="160">
        <v>0</v>
      </c>
      <c r="P32" s="21"/>
      <c r="Q32" s="160">
        <v>5153296</v>
      </c>
      <c r="R32" s="21"/>
      <c r="S32" s="160">
        <v>36048</v>
      </c>
      <c r="T32" s="21"/>
      <c r="U32" s="160">
        <v>869608</v>
      </c>
      <c r="V32" s="21"/>
      <c r="W32" s="160">
        <f t="shared" si="0"/>
        <v>26730882</v>
      </c>
      <c r="X32" s="27"/>
      <c r="Y32" s="161"/>
      <c r="Z32" s="160">
        <v>11216439</v>
      </c>
      <c r="AA32" s="21"/>
      <c r="AB32" s="160">
        <v>1568184</v>
      </c>
      <c r="AC32" s="21"/>
      <c r="AD32" s="160">
        <v>7264000</v>
      </c>
      <c r="AE32" s="21"/>
      <c r="AF32" s="160">
        <v>0</v>
      </c>
      <c r="AG32" s="21"/>
      <c r="AH32" s="164">
        <v>1850000</v>
      </c>
      <c r="AI32" s="21"/>
      <c r="AJ32" s="160">
        <v>0</v>
      </c>
      <c r="AK32" s="21"/>
      <c r="AL32" s="160">
        <f t="shared" si="1"/>
        <v>21898623</v>
      </c>
      <c r="AM32" s="21"/>
      <c r="AN32" s="21"/>
      <c r="AO32" s="21"/>
      <c r="AP32" s="160">
        <v>3741556.3</v>
      </c>
      <c r="AQ32" s="21"/>
      <c r="AR32" s="10">
        <v>16</v>
      </c>
    </row>
    <row r="33" spans="1:44" ht="8.85" customHeight="1" x14ac:dyDescent="0.3">
      <c r="A33" s="10">
        <v>17</v>
      </c>
      <c r="B33" s="21"/>
      <c r="C33" s="10" t="s">
        <v>101</v>
      </c>
      <c r="D33" s="21"/>
      <c r="E33" s="21"/>
      <c r="F33" s="21"/>
      <c r="G33" s="160">
        <v>0</v>
      </c>
      <c r="H33" s="21"/>
      <c r="I33" s="160">
        <v>0</v>
      </c>
      <c r="J33" s="21"/>
      <c r="K33" s="160">
        <v>0</v>
      </c>
      <c r="L33" s="21"/>
      <c r="M33" s="160">
        <v>0</v>
      </c>
      <c r="N33" s="21"/>
      <c r="O33" s="160">
        <v>0</v>
      </c>
      <c r="P33" s="21"/>
      <c r="Q33" s="160">
        <v>0</v>
      </c>
      <c r="R33" s="21"/>
      <c r="S33" s="160">
        <v>0</v>
      </c>
      <c r="T33" s="21"/>
      <c r="U33" s="160">
        <v>0</v>
      </c>
      <c r="V33" s="21"/>
      <c r="W33" s="160">
        <f t="shared" si="0"/>
        <v>0</v>
      </c>
      <c r="X33" s="27"/>
      <c r="Y33" s="161"/>
      <c r="Z33" s="160">
        <v>0</v>
      </c>
      <c r="AA33" s="21"/>
      <c r="AB33" s="160">
        <v>0</v>
      </c>
      <c r="AC33" s="21"/>
      <c r="AD33" s="160">
        <v>0</v>
      </c>
      <c r="AE33" s="21"/>
      <c r="AF33" s="160">
        <v>0</v>
      </c>
      <c r="AG33" s="21"/>
      <c r="AH33" s="164">
        <v>0</v>
      </c>
      <c r="AI33" s="21"/>
      <c r="AJ33" s="160">
        <v>0</v>
      </c>
      <c r="AK33" s="21"/>
      <c r="AL33" s="160">
        <f t="shared" si="1"/>
        <v>0</v>
      </c>
      <c r="AM33" s="21"/>
      <c r="AN33" s="21"/>
      <c r="AO33" s="21"/>
      <c r="AP33" s="160">
        <v>0</v>
      </c>
      <c r="AQ33" s="21"/>
      <c r="AR33" s="10">
        <v>17</v>
      </c>
    </row>
    <row r="34" spans="1:44" ht="8.85" customHeight="1" x14ac:dyDescent="0.3">
      <c r="A34" s="10">
        <v>18</v>
      </c>
      <c r="B34" s="21"/>
      <c r="C34" s="10" t="s">
        <v>102</v>
      </c>
      <c r="D34" s="21"/>
      <c r="E34" s="21"/>
      <c r="F34" s="21"/>
      <c r="G34" s="160">
        <v>0</v>
      </c>
      <c r="H34" s="21"/>
      <c r="I34" s="160">
        <v>0</v>
      </c>
      <c r="J34" s="21"/>
      <c r="K34" s="160">
        <v>0</v>
      </c>
      <c r="L34" s="21"/>
      <c r="M34" s="160">
        <v>0</v>
      </c>
      <c r="N34" s="21"/>
      <c r="O34" s="160">
        <v>0</v>
      </c>
      <c r="P34" s="21"/>
      <c r="Q34" s="160">
        <v>842895</v>
      </c>
      <c r="R34" s="21"/>
      <c r="S34" s="160">
        <v>0</v>
      </c>
      <c r="T34" s="21"/>
      <c r="U34" s="160">
        <v>0</v>
      </c>
      <c r="V34" s="21"/>
      <c r="W34" s="160">
        <f t="shared" si="0"/>
        <v>842895</v>
      </c>
      <c r="X34" s="27"/>
      <c r="Y34" s="161"/>
      <c r="Z34" s="160">
        <v>0</v>
      </c>
      <c r="AA34" s="21"/>
      <c r="AB34" s="160">
        <v>0</v>
      </c>
      <c r="AC34" s="21"/>
      <c r="AD34" s="160">
        <v>842895</v>
      </c>
      <c r="AE34" s="21"/>
      <c r="AF34" s="160">
        <v>0</v>
      </c>
      <c r="AG34" s="21"/>
      <c r="AH34" s="164">
        <v>0</v>
      </c>
      <c r="AI34" s="21"/>
      <c r="AJ34" s="160">
        <v>0</v>
      </c>
      <c r="AK34" s="21"/>
      <c r="AL34" s="160">
        <f t="shared" si="1"/>
        <v>842895</v>
      </c>
      <c r="AM34" s="21"/>
      <c r="AN34" s="21"/>
      <c r="AO34" s="21"/>
      <c r="AP34" s="160">
        <v>404174.52</v>
      </c>
      <c r="AQ34" s="21"/>
      <c r="AR34" s="10">
        <v>18</v>
      </c>
    </row>
    <row r="35" spans="1:44" ht="8.85" customHeight="1" x14ac:dyDescent="0.3">
      <c r="A35" s="10">
        <v>19</v>
      </c>
      <c r="B35" s="21"/>
      <c r="C35" s="10" t="s">
        <v>103</v>
      </c>
      <c r="D35" s="21"/>
      <c r="E35" s="21"/>
      <c r="F35" s="21"/>
      <c r="G35" s="160">
        <v>3448811</v>
      </c>
      <c r="H35" s="21"/>
      <c r="I35" s="160">
        <v>1934006</v>
      </c>
      <c r="J35" s="21"/>
      <c r="K35" s="160">
        <v>39272342</v>
      </c>
      <c r="L35" s="21"/>
      <c r="M35" s="160">
        <v>58054</v>
      </c>
      <c r="N35" s="21"/>
      <c r="O35" s="160">
        <v>0</v>
      </c>
      <c r="P35" s="21"/>
      <c r="Q35" s="160">
        <v>8707866</v>
      </c>
      <c r="R35" s="21"/>
      <c r="S35" s="160">
        <v>0</v>
      </c>
      <c r="T35" s="21"/>
      <c r="U35" s="160">
        <v>65932</v>
      </c>
      <c r="V35" s="21"/>
      <c r="W35" s="160">
        <f t="shared" si="0"/>
        <v>53487011</v>
      </c>
      <c r="X35" s="27"/>
      <c r="Y35" s="161"/>
      <c r="Z35" s="160">
        <v>3924142</v>
      </c>
      <c r="AA35" s="21"/>
      <c r="AB35" s="160">
        <v>13800977</v>
      </c>
      <c r="AC35" s="21"/>
      <c r="AD35" s="160">
        <v>5588565</v>
      </c>
      <c r="AE35" s="21"/>
      <c r="AF35" s="160">
        <v>0</v>
      </c>
      <c r="AG35" s="21"/>
      <c r="AH35" s="164">
        <v>2893540</v>
      </c>
      <c r="AI35" s="21"/>
      <c r="AJ35" s="160">
        <v>0</v>
      </c>
      <c r="AK35" s="21"/>
      <c r="AL35" s="160">
        <f t="shared" si="1"/>
        <v>26207224</v>
      </c>
      <c r="AM35" s="21"/>
      <c r="AN35" s="21"/>
      <c r="AO35" s="21"/>
      <c r="AP35" s="160">
        <v>5440495.7700000005</v>
      </c>
      <c r="AQ35" s="21"/>
      <c r="AR35" s="10">
        <v>19</v>
      </c>
    </row>
    <row r="36" spans="1:44" ht="8.85" customHeight="1" x14ac:dyDescent="0.3">
      <c r="A36" s="10">
        <v>20</v>
      </c>
      <c r="B36" s="21"/>
      <c r="C36" s="10" t="s">
        <v>104</v>
      </c>
      <c r="D36" s="21"/>
      <c r="E36" s="21"/>
      <c r="F36" s="21"/>
      <c r="G36" s="160">
        <v>984579</v>
      </c>
      <c r="H36" s="21"/>
      <c r="I36" s="160">
        <v>414802</v>
      </c>
      <c r="J36" s="21"/>
      <c r="K36" s="160">
        <v>0</v>
      </c>
      <c r="L36" s="21"/>
      <c r="M36" s="160">
        <v>73391</v>
      </c>
      <c r="N36" s="21"/>
      <c r="O36" s="160">
        <v>1815548</v>
      </c>
      <c r="P36" s="21"/>
      <c r="Q36" s="160">
        <v>7178763</v>
      </c>
      <c r="R36" s="21"/>
      <c r="S36" s="160">
        <v>0</v>
      </c>
      <c r="T36" s="21"/>
      <c r="U36" s="160">
        <v>2372089</v>
      </c>
      <c r="V36" s="21"/>
      <c r="W36" s="160">
        <f t="shared" si="0"/>
        <v>12839172</v>
      </c>
      <c r="X36" s="27"/>
      <c r="Y36" s="161"/>
      <c r="Z36" s="160">
        <v>55470</v>
      </c>
      <c r="AA36" s="21"/>
      <c r="AB36" s="160">
        <v>5082183</v>
      </c>
      <c r="AC36" s="21"/>
      <c r="AD36" s="160">
        <v>7762226</v>
      </c>
      <c r="AE36" s="21"/>
      <c r="AF36" s="160">
        <v>0</v>
      </c>
      <c r="AG36" s="21"/>
      <c r="AH36" s="164">
        <v>6856197</v>
      </c>
      <c r="AI36" s="21"/>
      <c r="AJ36" s="160">
        <v>0</v>
      </c>
      <c r="AK36" s="21"/>
      <c r="AL36" s="160">
        <f t="shared" si="1"/>
        <v>19756076</v>
      </c>
      <c r="AM36" s="21"/>
      <c r="AN36" s="21"/>
      <c r="AO36" s="21"/>
      <c r="AP36" s="160">
        <v>3598259.2399999998</v>
      </c>
      <c r="AQ36" s="21"/>
      <c r="AR36" s="10">
        <v>20</v>
      </c>
    </row>
    <row r="37" spans="1:44" ht="8.85" customHeight="1" x14ac:dyDescent="0.3">
      <c r="A37" s="29"/>
      <c r="B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9"/>
    </row>
    <row r="38" spans="1:44" ht="8.85" customHeight="1" x14ac:dyDescent="0.3">
      <c r="A38" s="10">
        <v>21</v>
      </c>
      <c r="B38" s="21"/>
      <c r="C38" s="10" t="s">
        <v>105</v>
      </c>
      <c r="D38" s="21"/>
      <c r="E38" s="21"/>
      <c r="F38" s="21"/>
      <c r="G38" s="160">
        <v>31509</v>
      </c>
      <c r="H38" s="21"/>
      <c r="I38" s="160">
        <v>0</v>
      </c>
      <c r="J38" s="21"/>
      <c r="K38" s="160">
        <v>0</v>
      </c>
      <c r="L38" s="21"/>
      <c r="M38" s="160">
        <v>0</v>
      </c>
      <c r="N38" s="21"/>
      <c r="O38" s="160">
        <v>0</v>
      </c>
      <c r="P38" s="21"/>
      <c r="Q38" s="160">
        <v>1477314</v>
      </c>
      <c r="R38" s="21"/>
      <c r="S38" s="160">
        <v>0</v>
      </c>
      <c r="T38" s="21"/>
      <c r="U38" s="160">
        <v>402995</v>
      </c>
      <c r="V38" s="21"/>
      <c r="W38" s="160">
        <f t="shared" ref="W38:W53" si="2">SUM(G38:U38)</f>
        <v>1911818</v>
      </c>
      <c r="X38" s="27"/>
      <c r="Y38" s="161"/>
      <c r="Z38" s="160">
        <v>0</v>
      </c>
      <c r="AA38" s="21"/>
      <c r="AB38" s="160">
        <v>637849</v>
      </c>
      <c r="AC38" s="21"/>
      <c r="AD38" s="160">
        <v>779147</v>
      </c>
      <c r="AE38" s="21"/>
      <c r="AF38" s="160">
        <v>0</v>
      </c>
      <c r="AG38" s="21"/>
      <c r="AH38" s="164">
        <v>668497</v>
      </c>
      <c r="AI38" s="21"/>
      <c r="AJ38" s="160">
        <v>0</v>
      </c>
      <c r="AK38" s="21"/>
      <c r="AL38" s="160">
        <f t="shared" ref="AL38:AL53" si="3">SUM(Z38:AJ38)</f>
        <v>2085493</v>
      </c>
      <c r="AM38" s="21"/>
      <c r="AN38" s="21"/>
      <c r="AO38" s="21"/>
      <c r="AP38" s="160">
        <v>111563.76999999999</v>
      </c>
      <c r="AQ38" s="21"/>
      <c r="AR38" s="10">
        <v>21</v>
      </c>
    </row>
    <row r="39" spans="1:44" ht="8.85" customHeight="1" x14ac:dyDescent="0.3">
      <c r="A39" s="10">
        <v>22</v>
      </c>
      <c r="B39" s="21"/>
      <c r="C39" s="10" t="s">
        <v>106</v>
      </c>
      <c r="D39" s="21"/>
      <c r="E39" s="21"/>
      <c r="F39" s="21"/>
      <c r="G39" s="160">
        <v>144351</v>
      </c>
      <c r="H39" s="21"/>
      <c r="I39" s="160">
        <v>0</v>
      </c>
      <c r="J39" s="21"/>
      <c r="K39" s="160">
        <v>0</v>
      </c>
      <c r="L39" s="21"/>
      <c r="M39" s="160">
        <v>0</v>
      </c>
      <c r="N39" s="21"/>
      <c r="O39" s="160">
        <v>0</v>
      </c>
      <c r="P39" s="21"/>
      <c r="Q39" s="160">
        <v>0</v>
      </c>
      <c r="R39" s="21"/>
      <c r="S39" s="160">
        <v>0</v>
      </c>
      <c r="T39" s="21"/>
      <c r="U39" s="160">
        <v>0</v>
      </c>
      <c r="V39" s="21"/>
      <c r="W39" s="160">
        <f t="shared" si="2"/>
        <v>144351</v>
      </c>
      <c r="X39" s="27"/>
      <c r="Y39" s="161"/>
      <c r="Z39" s="160">
        <v>0</v>
      </c>
      <c r="AA39" s="21"/>
      <c r="AB39" s="160">
        <v>0</v>
      </c>
      <c r="AC39" s="21"/>
      <c r="AD39" s="160">
        <v>141361</v>
      </c>
      <c r="AE39" s="21"/>
      <c r="AF39" s="160">
        <v>0</v>
      </c>
      <c r="AG39" s="21"/>
      <c r="AH39" s="164">
        <v>0</v>
      </c>
      <c r="AI39" s="21"/>
      <c r="AJ39" s="160">
        <v>0</v>
      </c>
      <c r="AK39" s="21"/>
      <c r="AL39" s="160">
        <f t="shared" si="3"/>
        <v>141361</v>
      </c>
      <c r="AM39" s="21"/>
      <c r="AN39" s="21"/>
      <c r="AO39" s="21"/>
      <c r="AP39" s="160">
        <v>281323.90000000002</v>
      </c>
      <c r="AQ39" s="21"/>
      <c r="AR39" s="10">
        <v>22</v>
      </c>
    </row>
    <row r="40" spans="1:44" ht="8.85" customHeight="1" x14ac:dyDescent="0.3">
      <c r="A40" s="10">
        <v>23</v>
      </c>
      <c r="B40" s="21"/>
      <c r="C40" s="10" t="s">
        <v>107</v>
      </c>
      <c r="D40" s="21"/>
      <c r="E40" s="21"/>
      <c r="F40" s="21"/>
      <c r="G40" s="160">
        <v>8077660</v>
      </c>
      <c r="H40" s="21"/>
      <c r="I40" s="160">
        <v>12054726</v>
      </c>
      <c r="J40" s="21"/>
      <c r="K40" s="160">
        <v>0</v>
      </c>
      <c r="L40" s="21"/>
      <c r="M40" s="160">
        <v>1926008</v>
      </c>
      <c r="N40" s="21"/>
      <c r="O40" s="160">
        <v>0</v>
      </c>
      <c r="P40" s="21"/>
      <c r="Q40" s="160">
        <v>40854559</v>
      </c>
      <c r="R40" s="21"/>
      <c r="S40" s="160">
        <v>0</v>
      </c>
      <c r="T40" s="21"/>
      <c r="U40" s="160">
        <v>1122117</v>
      </c>
      <c r="V40" s="21"/>
      <c r="W40" s="160">
        <f t="shared" si="2"/>
        <v>64035070</v>
      </c>
      <c r="X40" s="27"/>
      <c r="Y40" s="161"/>
      <c r="Z40" s="160">
        <v>26948871</v>
      </c>
      <c r="AA40" s="21"/>
      <c r="AB40" s="160">
        <v>25804148</v>
      </c>
      <c r="AC40" s="21"/>
      <c r="AD40" s="160">
        <v>39439850</v>
      </c>
      <c r="AE40" s="21"/>
      <c r="AF40" s="160">
        <v>0</v>
      </c>
      <c r="AG40" s="21"/>
      <c r="AH40" s="164">
        <v>6646318</v>
      </c>
      <c r="AI40" s="21"/>
      <c r="AJ40" s="160">
        <v>927743</v>
      </c>
      <c r="AK40" s="21"/>
      <c r="AL40" s="160">
        <f t="shared" si="3"/>
        <v>99766930</v>
      </c>
      <c r="AM40" s="21"/>
      <c r="AN40" s="21"/>
      <c r="AO40" s="21"/>
      <c r="AP40" s="160">
        <v>31128946.25</v>
      </c>
      <c r="AQ40" s="21"/>
      <c r="AR40" s="10">
        <v>23</v>
      </c>
    </row>
    <row r="41" spans="1:44" ht="8.85" customHeight="1" x14ac:dyDescent="0.3">
      <c r="A41" s="10">
        <v>24</v>
      </c>
      <c r="B41" s="21"/>
      <c r="C41" s="10" t="s">
        <v>108</v>
      </c>
      <c r="D41" s="21"/>
      <c r="E41" s="21"/>
      <c r="F41" s="21"/>
      <c r="G41" s="160">
        <v>0</v>
      </c>
      <c r="H41" s="21"/>
      <c r="I41" s="160">
        <v>1247094</v>
      </c>
      <c r="J41" s="21"/>
      <c r="K41" s="160">
        <v>27553250</v>
      </c>
      <c r="L41" s="21"/>
      <c r="M41" s="160">
        <v>1244882</v>
      </c>
      <c r="N41" s="21"/>
      <c r="O41" s="160">
        <v>3700000</v>
      </c>
      <c r="P41" s="21"/>
      <c r="Q41" s="160">
        <v>0</v>
      </c>
      <c r="R41" s="21"/>
      <c r="S41" s="160">
        <v>0</v>
      </c>
      <c r="T41" s="21"/>
      <c r="U41" s="160">
        <v>7591059</v>
      </c>
      <c r="V41" s="21"/>
      <c r="W41" s="160">
        <f t="shared" si="2"/>
        <v>41336285</v>
      </c>
      <c r="X41" s="27"/>
      <c r="Y41" s="161"/>
      <c r="Z41" s="160">
        <v>5995117</v>
      </c>
      <c r="AA41" s="21"/>
      <c r="AB41" s="160">
        <v>0</v>
      </c>
      <c r="AC41" s="21"/>
      <c r="AD41" s="160">
        <v>31031518</v>
      </c>
      <c r="AE41" s="21"/>
      <c r="AF41" s="160">
        <v>0</v>
      </c>
      <c r="AG41" s="21"/>
      <c r="AH41" s="164">
        <v>0</v>
      </c>
      <c r="AI41" s="21"/>
      <c r="AJ41" s="160">
        <v>5761</v>
      </c>
      <c r="AK41" s="21"/>
      <c r="AL41" s="160">
        <f t="shared" si="3"/>
        <v>37032396</v>
      </c>
      <c r="AM41" s="21"/>
      <c r="AN41" s="21"/>
      <c r="AO41" s="21"/>
      <c r="AP41" s="160">
        <v>3308926.09</v>
      </c>
      <c r="AQ41" s="21"/>
      <c r="AR41" s="10">
        <v>24</v>
      </c>
    </row>
    <row r="42" spans="1:44" ht="8.85" customHeight="1" x14ac:dyDescent="0.3">
      <c r="A42" s="10">
        <v>25</v>
      </c>
      <c r="B42" s="21"/>
      <c r="C42" s="10" t="s">
        <v>109</v>
      </c>
      <c r="D42" s="21"/>
      <c r="E42" s="21"/>
      <c r="F42" s="21"/>
      <c r="G42" s="160">
        <v>0</v>
      </c>
      <c r="H42" s="21"/>
      <c r="I42" s="160">
        <v>0</v>
      </c>
      <c r="J42" s="21"/>
      <c r="K42" s="160">
        <v>0</v>
      </c>
      <c r="L42" s="21"/>
      <c r="M42" s="160">
        <v>0</v>
      </c>
      <c r="N42" s="21"/>
      <c r="O42" s="160">
        <v>0</v>
      </c>
      <c r="P42" s="21"/>
      <c r="Q42" s="160">
        <v>243207</v>
      </c>
      <c r="R42" s="21"/>
      <c r="S42" s="160">
        <v>0</v>
      </c>
      <c r="T42" s="21"/>
      <c r="U42" s="160">
        <v>0</v>
      </c>
      <c r="V42" s="21"/>
      <c r="W42" s="160">
        <f t="shared" si="2"/>
        <v>243207</v>
      </c>
      <c r="X42" s="27"/>
      <c r="Y42" s="161"/>
      <c r="Z42" s="160">
        <v>0</v>
      </c>
      <c r="AA42" s="21"/>
      <c r="AB42" s="160">
        <v>0</v>
      </c>
      <c r="AC42" s="21"/>
      <c r="AD42" s="160">
        <v>243207</v>
      </c>
      <c r="AE42" s="21"/>
      <c r="AF42" s="160">
        <v>0</v>
      </c>
      <c r="AG42" s="21"/>
      <c r="AH42" s="164">
        <v>0</v>
      </c>
      <c r="AI42" s="21"/>
      <c r="AJ42" s="160">
        <v>0</v>
      </c>
      <c r="AK42" s="21"/>
      <c r="AL42" s="160">
        <f t="shared" si="3"/>
        <v>243207</v>
      </c>
      <c r="AM42" s="21"/>
      <c r="AN42" s="21"/>
      <c r="AO42" s="21"/>
      <c r="AP42" s="160">
        <v>24648</v>
      </c>
      <c r="AQ42" s="21"/>
      <c r="AR42" s="10">
        <v>25</v>
      </c>
    </row>
    <row r="43" spans="1:44"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9"/>
    </row>
    <row r="44" spans="1:44" ht="8.85" customHeight="1" x14ac:dyDescent="0.3">
      <c r="A44" s="10">
        <v>26</v>
      </c>
      <c r="B44" s="21"/>
      <c r="C44" s="10" t="s">
        <v>110</v>
      </c>
      <c r="D44" s="21"/>
      <c r="E44" s="21"/>
      <c r="F44" s="21"/>
      <c r="G44" s="160">
        <v>310825</v>
      </c>
      <c r="H44" s="21"/>
      <c r="I44" s="160">
        <v>486924</v>
      </c>
      <c r="J44" s="21"/>
      <c r="K44" s="160">
        <v>0</v>
      </c>
      <c r="L44" s="21"/>
      <c r="M44" s="160">
        <v>114010</v>
      </c>
      <c r="N44" s="21"/>
      <c r="O44" s="160">
        <v>0</v>
      </c>
      <c r="P44" s="21"/>
      <c r="Q44" s="160">
        <v>0</v>
      </c>
      <c r="R44" s="21"/>
      <c r="S44" s="160">
        <v>0</v>
      </c>
      <c r="T44" s="21"/>
      <c r="U44" s="160">
        <v>331683</v>
      </c>
      <c r="V44" s="21"/>
      <c r="W44" s="160">
        <f t="shared" si="2"/>
        <v>1243442</v>
      </c>
      <c r="X44" s="27"/>
      <c r="Y44" s="161"/>
      <c r="Z44" s="160">
        <v>244129</v>
      </c>
      <c r="AA44" s="21"/>
      <c r="AB44" s="160">
        <v>0</v>
      </c>
      <c r="AC44" s="21"/>
      <c r="AD44" s="160">
        <v>1204732</v>
      </c>
      <c r="AE44" s="21"/>
      <c r="AF44" s="160">
        <v>0</v>
      </c>
      <c r="AG44" s="21"/>
      <c r="AH44" s="164">
        <v>0</v>
      </c>
      <c r="AI44" s="21"/>
      <c r="AJ44" s="160">
        <v>0</v>
      </c>
      <c r="AK44" s="21"/>
      <c r="AL44" s="160">
        <f t="shared" si="3"/>
        <v>1448861</v>
      </c>
      <c r="AM44" s="21"/>
      <c r="AN44" s="21"/>
      <c r="AO44" s="21"/>
      <c r="AP44" s="160">
        <v>5850.57</v>
      </c>
      <c r="AQ44" s="21"/>
      <c r="AR44" s="10">
        <v>26</v>
      </c>
    </row>
    <row r="45" spans="1:44" ht="8.85" customHeight="1" x14ac:dyDescent="0.3">
      <c r="A45" s="10">
        <v>27</v>
      </c>
      <c r="B45" s="21"/>
      <c r="C45" s="10" t="s">
        <v>111</v>
      </c>
      <c r="D45" s="21"/>
      <c r="E45" s="21"/>
      <c r="F45" s="21"/>
      <c r="G45" s="160">
        <v>774320</v>
      </c>
      <c r="H45" s="21"/>
      <c r="I45" s="160">
        <v>0</v>
      </c>
      <c r="J45" s="21"/>
      <c r="K45" s="160">
        <v>13923</v>
      </c>
      <c r="L45" s="21"/>
      <c r="M45" s="160">
        <v>2614</v>
      </c>
      <c r="N45" s="21"/>
      <c r="O45" s="160">
        <v>0</v>
      </c>
      <c r="P45" s="21"/>
      <c r="Q45" s="160">
        <v>263516</v>
      </c>
      <c r="R45" s="21"/>
      <c r="S45" s="160">
        <v>0</v>
      </c>
      <c r="T45" s="21"/>
      <c r="U45" s="160">
        <v>322107</v>
      </c>
      <c r="V45" s="21"/>
      <c r="W45" s="160">
        <f t="shared" si="2"/>
        <v>1376480</v>
      </c>
      <c r="X45" s="27"/>
      <c r="Y45" s="161"/>
      <c r="Z45" s="160">
        <v>0</v>
      </c>
      <c r="AA45" s="21"/>
      <c r="AB45" s="160">
        <v>209772</v>
      </c>
      <c r="AC45" s="21"/>
      <c r="AD45" s="160">
        <v>1806407</v>
      </c>
      <c r="AE45" s="21"/>
      <c r="AF45" s="160">
        <v>0</v>
      </c>
      <c r="AG45" s="21"/>
      <c r="AH45" s="164">
        <v>0</v>
      </c>
      <c r="AI45" s="21"/>
      <c r="AJ45" s="160">
        <v>0</v>
      </c>
      <c r="AK45" s="21"/>
      <c r="AL45" s="160">
        <f t="shared" si="3"/>
        <v>2016179</v>
      </c>
      <c r="AM45" s="21"/>
      <c r="AN45" s="21"/>
      <c r="AO45" s="21"/>
      <c r="AP45" s="160">
        <v>688954.17999999993</v>
      </c>
      <c r="AQ45" s="21"/>
      <c r="AR45" s="10">
        <v>27</v>
      </c>
    </row>
    <row r="46" spans="1:44" ht="8.85" customHeight="1" x14ac:dyDescent="0.3">
      <c r="A46" s="10">
        <v>28</v>
      </c>
      <c r="B46" s="21"/>
      <c r="C46" s="10" t="s">
        <v>112</v>
      </c>
      <c r="D46" s="21"/>
      <c r="E46" s="21"/>
      <c r="F46" s="21"/>
      <c r="G46" s="160">
        <v>931912</v>
      </c>
      <c r="H46" s="21"/>
      <c r="I46" s="160">
        <v>53829</v>
      </c>
      <c r="J46" s="21"/>
      <c r="K46" s="160">
        <v>0</v>
      </c>
      <c r="L46" s="21"/>
      <c r="M46" s="160">
        <v>277803</v>
      </c>
      <c r="N46" s="21"/>
      <c r="O46" s="160">
        <v>0</v>
      </c>
      <c r="P46" s="21"/>
      <c r="Q46" s="160">
        <v>0</v>
      </c>
      <c r="R46" s="21"/>
      <c r="S46" s="160">
        <v>0</v>
      </c>
      <c r="T46" s="21"/>
      <c r="U46" s="160">
        <v>0</v>
      </c>
      <c r="V46" s="21"/>
      <c r="W46" s="160">
        <f t="shared" si="2"/>
        <v>1263544</v>
      </c>
      <c r="X46" s="27"/>
      <c r="Y46" s="161"/>
      <c r="Z46" s="160">
        <v>174527</v>
      </c>
      <c r="AA46" s="21"/>
      <c r="AB46" s="160">
        <v>0</v>
      </c>
      <c r="AC46" s="21"/>
      <c r="AD46" s="160">
        <v>16397479</v>
      </c>
      <c r="AE46" s="21"/>
      <c r="AF46" s="160">
        <v>0</v>
      </c>
      <c r="AG46" s="21"/>
      <c r="AH46" s="164">
        <v>0</v>
      </c>
      <c r="AI46" s="21"/>
      <c r="AJ46" s="160">
        <v>0</v>
      </c>
      <c r="AK46" s="21"/>
      <c r="AL46" s="160">
        <f t="shared" si="3"/>
        <v>16572006</v>
      </c>
      <c r="AM46" s="21"/>
      <c r="AN46" s="21"/>
      <c r="AO46" s="21"/>
      <c r="AP46" s="160">
        <v>964321.30999999994</v>
      </c>
      <c r="AQ46" s="21"/>
      <c r="AR46" s="10">
        <v>28</v>
      </c>
    </row>
    <row r="47" spans="1:44" ht="8.85" customHeight="1" x14ac:dyDescent="0.3">
      <c r="A47" s="10">
        <v>29</v>
      </c>
      <c r="B47" s="21"/>
      <c r="C47" s="10" t="s">
        <v>113</v>
      </c>
      <c r="D47" s="21"/>
      <c r="E47" s="21"/>
      <c r="F47" s="21"/>
      <c r="G47" s="160">
        <v>112137</v>
      </c>
      <c r="H47" s="21"/>
      <c r="I47" s="160">
        <v>0</v>
      </c>
      <c r="J47" s="21"/>
      <c r="K47" s="160">
        <v>0</v>
      </c>
      <c r="L47" s="21"/>
      <c r="M47" s="160">
        <v>0</v>
      </c>
      <c r="N47" s="21"/>
      <c r="O47" s="160">
        <v>0</v>
      </c>
      <c r="P47" s="21"/>
      <c r="Q47" s="160">
        <v>1585592</v>
      </c>
      <c r="R47" s="21"/>
      <c r="S47" s="160">
        <v>0</v>
      </c>
      <c r="T47" s="21"/>
      <c r="U47" s="160">
        <v>0</v>
      </c>
      <c r="V47" s="21"/>
      <c r="W47" s="160">
        <f t="shared" si="2"/>
        <v>1697729</v>
      </c>
      <c r="X47" s="27"/>
      <c r="Y47" s="161"/>
      <c r="Z47" s="160">
        <v>1449851</v>
      </c>
      <c r="AA47" s="21"/>
      <c r="AB47" s="160">
        <v>233471</v>
      </c>
      <c r="AC47" s="21"/>
      <c r="AD47" s="160">
        <v>14407</v>
      </c>
      <c r="AE47" s="21"/>
      <c r="AF47" s="160">
        <v>0</v>
      </c>
      <c r="AG47" s="21"/>
      <c r="AH47" s="164">
        <v>0</v>
      </c>
      <c r="AI47" s="21"/>
      <c r="AJ47" s="160">
        <v>0</v>
      </c>
      <c r="AK47" s="21"/>
      <c r="AL47" s="160">
        <f t="shared" si="3"/>
        <v>1697729</v>
      </c>
      <c r="AM47" s="21"/>
      <c r="AN47" s="21"/>
      <c r="AO47" s="21"/>
      <c r="AP47" s="160">
        <v>-112315.80000000002</v>
      </c>
      <c r="AQ47" s="21"/>
      <c r="AR47" s="10">
        <v>29</v>
      </c>
    </row>
    <row r="48" spans="1:44" ht="8.85" customHeight="1" x14ac:dyDescent="0.3">
      <c r="A48" s="10">
        <v>30</v>
      </c>
      <c r="B48" s="21"/>
      <c r="C48" s="10" t="s">
        <v>114</v>
      </c>
      <c r="D48" s="21"/>
      <c r="E48" s="21"/>
      <c r="F48" s="21"/>
      <c r="G48" s="160">
        <v>8478559</v>
      </c>
      <c r="H48" s="21"/>
      <c r="I48" s="160">
        <v>7709938</v>
      </c>
      <c r="J48" s="21"/>
      <c r="K48" s="160">
        <v>107486473</v>
      </c>
      <c r="L48" s="21"/>
      <c r="M48" s="160">
        <v>717414</v>
      </c>
      <c r="N48" s="21"/>
      <c r="O48" s="160">
        <v>74129</v>
      </c>
      <c r="P48" s="21"/>
      <c r="Q48" s="160">
        <v>19100000</v>
      </c>
      <c r="R48" s="21"/>
      <c r="S48" s="160">
        <v>0</v>
      </c>
      <c r="T48" s="21"/>
      <c r="U48" s="160">
        <v>0</v>
      </c>
      <c r="V48" s="21"/>
      <c r="W48" s="160">
        <f t="shared" si="2"/>
        <v>143566513</v>
      </c>
      <c r="X48" s="27"/>
      <c r="Y48" s="161"/>
      <c r="Z48" s="160">
        <v>111627565</v>
      </c>
      <c r="AA48" s="21"/>
      <c r="AB48" s="160">
        <v>0</v>
      </c>
      <c r="AC48" s="21"/>
      <c r="AD48" s="160">
        <v>24214610</v>
      </c>
      <c r="AE48" s="21"/>
      <c r="AF48" s="160">
        <v>0</v>
      </c>
      <c r="AG48" s="21"/>
      <c r="AH48" s="164">
        <v>31691076</v>
      </c>
      <c r="AI48" s="21"/>
      <c r="AJ48" s="160">
        <v>0</v>
      </c>
      <c r="AK48" s="21"/>
      <c r="AL48" s="160">
        <f t="shared" si="3"/>
        <v>167533251</v>
      </c>
      <c r="AM48" s="21"/>
      <c r="AN48" s="21"/>
      <c r="AO48" s="21"/>
      <c r="AP48" s="160">
        <v>12040054.309999999</v>
      </c>
      <c r="AQ48" s="21"/>
      <c r="AR48" s="10">
        <v>30</v>
      </c>
    </row>
    <row r="49" spans="1:44"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9"/>
    </row>
    <row r="50" spans="1:44" ht="8.85" customHeight="1" x14ac:dyDescent="0.3">
      <c r="A50" s="10">
        <v>31</v>
      </c>
      <c r="B50" s="21"/>
      <c r="C50" s="10" t="s">
        <v>115</v>
      </c>
      <c r="D50" s="21"/>
      <c r="E50" s="21"/>
      <c r="F50" s="21"/>
      <c r="G50" s="160">
        <v>1228444</v>
      </c>
      <c r="H50" s="21"/>
      <c r="I50" s="160">
        <v>3077306</v>
      </c>
      <c r="J50" s="21"/>
      <c r="K50" s="160">
        <v>43550238</v>
      </c>
      <c r="L50" s="21"/>
      <c r="M50" s="160">
        <v>208481</v>
      </c>
      <c r="N50" s="21"/>
      <c r="O50" s="160">
        <v>2626743</v>
      </c>
      <c r="P50" s="21"/>
      <c r="Q50" s="160">
        <v>10652064</v>
      </c>
      <c r="R50" s="21"/>
      <c r="S50" s="160">
        <v>0</v>
      </c>
      <c r="T50" s="21"/>
      <c r="U50" s="160">
        <v>3674572</v>
      </c>
      <c r="V50" s="21"/>
      <c r="W50" s="160">
        <f t="shared" si="2"/>
        <v>65017848</v>
      </c>
      <c r="X50" s="27"/>
      <c r="Y50" s="161"/>
      <c r="Z50" s="160">
        <v>7558179</v>
      </c>
      <c r="AA50" s="21"/>
      <c r="AB50" s="160">
        <v>6370263</v>
      </c>
      <c r="AC50" s="21"/>
      <c r="AD50" s="160">
        <v>22396782</v>
      </c>
      <c r="AE50" s="21"/>
      <c r="AF50" s="160">
        <v>0</v>
      </c>
      <c r="AG50" s="21"/>
      <c r="AH50" s="164">
        <v>3784813</v>
      </c>
      <c r="AI50" s="21"/>
      <c r="AJ50" s="160">
        <v>0</v>
      </c>
      <c r="AK50" s="21"/>
      <c r="AL50" s="160">
        <f t="shared" si="3"/>
        <v>40110037</v>
      </c>
      <c r="AM50" s="21"/>
      <c r="AN50" s="21"/>
      <c r="AO50" s="21"/>
      <c r="AP50" s="160">
        <v>5734085.75</v>
      </c>
      <c r="AQ50" s="21"/>
      <c r="AR50" s="10">
        <v>31</v>
      </c>
    </row>
    <row r="51" spans="1:44" ht="8.85" customHeight="1" x14ac:dyDescent="0.3">
      <c r="A51" s="10">
        <v>32</v>
      </c>
      <c r="B51" s="21"/>
      <c r="C51" s="10" t="s">
        <v>116</v>
      </c>
      <c r="D51" s="21"/>
      <c r="E51" s="21"/>
      <c r="F51" s="21"/>
      <c r="G51" s="160">
        <v>540148</v>
      </c>
      <c r="H51" s="21"/>
      <c r="I51" s="160">
        <v>773062</v>
      </c>
      <c r="J51" s="21"/>
      <c r="K51" s="160">
        <v>30481922</v>
      </c>
      <c r="L51" s="21"/>
      <c r="M51" s="160">
        <v>30191</v>
      </c>
      <c r="N51" s="21"/>
      <c r="O51" s="160">
        <v>0</v>
      </c>
      <c r="P51" s="21"/>
      <c r="Q51" s="160">
        <v>3226628</v>
      </c>
      <c r="R51" s="21"/>
      <c r="S51" s="160">
        <v>0</v>
      </c>
      <c r="T51" s="21"/>
      <c r="U51" s="160">
        <v>5000</v>
      </c>
      <c r="V51" s="21"/>
      <c r="W51" s="160">
        <f t="shared" si="2"/>
        <v>35056951</v>
      </c>
      <c r="X51" s="27"/>
      <c r="Y51" s="161"/>
      <c r="Z51" s="160">
        <v>6199149</v>
      </c>
      <c r="AA51" s="21"/>
      <c r="AB51" s="160">
        <v>887435</v>
      </c>
      <c r="AC51" s="21"/>
      <c r="AD51" s="160">
        <v>2169003</v>
      </c>
      <c r="AE51" s="21"/>
      <c r="AF51" s="160">
        <v>0</v>
      </c>
      <c r="AG51" s="21"/>
      <c r="AH51" s="164">
        <v>0</v>
      </c>
      <c r="AI51" s="21"/>
      <c r="AJ51" s="160">
        <v>0</v>
      </c>
      <c r="AK51" s="21"/>
      <c r="AL51" s="160">
        <f t="shared" si="3"/>
        <v>9255587</v>
      </c>
      <c r="AM51" s="21"/>
      <c r="AN51" s="21"/>
      <c r="AO51" s="21"/>
      <c r="AP51" s="160">
        <v>4393517.07</v>
      </c>
      <c r="AQ51" s="21"/>
      <c r="AR51" s="10">
        <v>32</v>
      </c>
    </row>
    <row r="52" spans="1:44" ht="8.85" customHeight="1" x14ac:dyDescent="0.3">
      <c r="A52" s="10">
        <v>33</v>
      </c>
      <c r="B52" s="21"/>
      <c r="C52" s="10" t="s">
        <v>117</v>
      </c>
      <c r="D52" s="21"/>
      <c r="E52" s="21"/>
      <c r="F52" s="21"/>
      <c r="G52" s="160">
        <v>195488</v>
      </c>
      <c r="H52" s="21"/>
      <c r="I52" s="160">
        <v>38452</v>
      </c>
      <c r="J52" s="21"/>
      <c r="K52" s="160">
        <v>0</v>
      </c>
      <c r="L52" s="21"/>
      <c r="M52" s="160">
        <v>650646</v>
      </c>
      <c r="N52" s="21"/>
      <c r="O52" s="160">
        <v>0</v>
      </c>
      <c r="P52" s="21"/>
      <c r="Q52" s="160">
        <v>4400643</v>
      </c>
      <c r="R52" s="21"/>
      <c r="S52" s="160">
        <v>0</v>
      </c>
      <c r="T52" s="21"/>
      <c r="U52" s="160">
        <v>52299</v>
      </c>
      <c r="V52" s="21"/>
      <c r="W52" s="160">
        <f t="shared" si="2"/>
        <v>5337528</v>
      </c>
      <c r="X52" s="27"/>
      <c r="Y52" s="161"/>
      <c r="Z52" s="160">
        <v>34505251</v>
      </c>
      <c r="AA52" s="21"/>
      <c r="AB52" s="160">
        <v>48065</v>
      </c>
      <c r="AC52" s="21"/>
      <c r="AD52" s="160">
        <v>0</v>
      </c>
      <c r="AE52" s="21"/>
      <c r="AF52" s="160">
        <v>0</v>
      </c>
      <c r="AG52" s="21"/>
      <c r="AH52" s="164">
        <v>4564270</v>
      </c>
      <c r="AI52" s="21"/>
      <c r="AJ52" s="160">
        <v>0</v>
      </c>
      <c r="AK52" s="21"/>
      <c r="AL52" s="160">
        <f t="shared" si="3"/>
        <v>39117586</v>
      </c>
      <c r="AM52" s="21"/>
      <c r="AN52" s="21"/>
      <c r="AO52" s="21"/>
      <c r="AP52" s="160">
        <v>897506.28</v>
      </c>
      <c r="AQ52" s="21"/>
      <c r="AR52" s="10">
        <v>33</v>
      </c>
    </row>
    <row r="53" spans="1:44" ht="8.85" customHeight="1" x14ac:dyDescent="0.3">
      <c r="A53" s="10">
        <v>34</v>
      </c>
      <c r="B53" s="21"/>
      <c r="C53" s="10" t="s">
        <v>118</v>
      </c>
      <c r="D53" s="21"/>
      <c r="E53" s="21"/>
      <c r="F53" s="21"/>
      <c r="G53" s="160">
        <v>8725657</v>
      </c>
      <c r="H53" s="21"/>
      <c r="I53" s="160">
        <v>413780</v>
      </c>
      <c r="J53" s="21"/>
      <c r="K53" s="160">
        <v>18965044</v>
      </c>
      <c r="L53" s="21"/>
      <c r="M53" s="160">
        <v>0</v>
      </c>
      <c r="N53" s="21"/>
      <c r="O53" s="160">
        <v>0</v>
      </c>
      <c r="P53" s="21"/>
      <c r="Q53" s="160">
        <v>4718042</v>
      </c>
      <c r="R53" s="21"/>
      <c r="S53" s="160">
        <v>0</v>
      </c>
      <c r="T53" s="21"/>
      <c r="U53" s="160">
        <v>42128</v>
      </c>
      <c r="V53" s="21"/>
      <c r="W53" s="160">
        <f t="shared" si="2"/>
        <v>32864651</v>
      </c>
      <c r="X53" s="27"/>
      <c r="Y53" s="161"/>
      <c r="Z53" s="160">
        <v>7499303</v>
      </c>
      <c r="AA53" s="21"/>
      <c r="AB53" s="160">
        <v>11562383</v>
      </c>
      <c r="AC53" s="21"/>
      <c r="AD53" s="160">
        <v>10012040</v>
      </c>
      <c r="AE53" s="21"/>
      <c r="AF53" s="160">
        <v>0</v>
      </c>
      <c r="AG53" s="21"/>
      <c r="AH53" s="164">
        <v>331359</v>
      </c>
      <c r="AI53" s="21"/>
      <c r="AJ53" s="160">
        <v>0</v>
      </c>
      <c r="AK53" s="21"/>
      <c r="AL53" s="160">
        <f t="shared" si="3"/>
        <v>29405085</v>
      </c>
      <c r="AM53" s="21"/>
      <c r="AN53" s="21"/>
      <c r="AO53" s="21"/>
      <c r="AP53" s="160">
        <v>10662913.369999999</v>
      </c>
      <c r="AQ53" s="21"/>
      <c r="AR53" s="10">
        <v>34</v>
      </c>
    </row>
    <row r="54" spans="1:44" ht="8.85" customHeight="1" x14ac:dyDescent="0.3">
      <c r="A54" s="10">
        <v>35</v>
      </c>
      <c r="B54" s="21"/>
      <c r="C54" s="10" t="s">
        <v>119</v>
      </c>
      <c r="D54" s="21"/>
      <c r="E54" s="21"/>
      <c r="F54" s="21"/>
      <c r="G54" s="160">
        <v>8551367</v>
      </c>
      <c r="H54" s="21"/>
      <c r="I54" s="160">
        <v>2719830</v>
      </c>
      <c r="J54" s="21"/>
      <c r="K54" s="160">
        <v>302235765</v>
      </c>
      <c r="L54" s="21"/>
      <c r="M54" s="160">
        <v>662173</v>
      </c>
      <c r="N54" s="21"/>
      <c r="O54" s="160">
        <v>11195</v>
      </c>
      <c r="P54" s="21"/>
      <c r="Q54" s="160">
        <v>91317361</v>
      </c>
      <c r="R54" s="21"/>
      <c r="S54" s="160">
        <v>0</v>
      </c>
      <c r="T54" s="21"/>
      <c r="U54" s="160">
        <v>2969120</v>
      </c>
      <c r="V54" s="21"/>
      <c r="W54" s="160">
        <f>SUM(G54:U54)</f>
        <v>408466811</v>
      </c>
      <c r="X54" s="27"/>
      <c r="Y54" s="161"/>
      <c r="Z54" s="160">
        <v>71952970</v>
      </c>
      <c r="AA54" s="21"/>
      <c r="AB54" s="160">
        <v>16493155</v>
      </c>
      <c r="AC54" s="21"/>
      <c r="AD54" s="160">
        <v>122260635</v>
      </c>
      <c r="AE54" s="21"/>
      <c r="AF54" s="160">
        <v>0</v>
      </c>
      <c r="AG54" s="21"/>
      <c r="AH54" s="164">
        <v>0</v>
      </c>
      <c r="AI54" s="21"/>
      <c r="AJ54" s="160">
        <v>0</v>
      </c>
      <c r="AK54" s="21"/>
      <c r="AL54" s="160">
        <f>SUM(Z54:AJ54)</f>
        <v>210706760</v>
      </c>
      <c r="AM54" s="21"/>
      <c r="AN54" s="21"/>
      <c r="AO54" s="21"/>
      <c r="AP54" s="160">
        <v>55774533.909999996</v>
      </c>
      <c r="AQ54" s="21"/>
      <c r="AR54" s="10">
        <v>35</v>
      </c>
    </row>
    <row r="55" spans="1:44"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9"/>
    </row>
    <row r="56" spans="1:44" ht="8.85" customHeight="1" x14ac:dyDescent="0.3">
      <c r="A56" s="10">
        <v>36</v>
      </c>
      <c r="B56" s="21"/>
      <c r="C56" s="10" t="s">
        <v>120</v>
      </c>
      <c r="D56" s="21"/>
      <c r="E56" s="21"/>
      <c r="F56" s="21"/>
      <c r="G56" s="160">
        <v>0</v>
      </c>
      <c r="H56" s="21"/>
      <c r="I56" s="160">
        <v>0</v>
      </c>
      <c r="J56" s="21"/>
      <c r="K56" s="160">
        <v>0</v>
      </c>
      <c r="L56" s="21"/>
      <c r="M56" s="160">
        <v>164516</v>
      </c>
      <c r="N56" s="21"/>
      <c r="O56" s="160">
        <v>0</v>
      </c>
      <c r="P56" s="21"/>
      <c r="Q56" s="160">
        <v>4631866</v>
      </c>
      <c r="R56" s="21"/>
      <c r="S56" s="160">
        <v>0</v>
      </c>
      <c r="T56" s="21"/>
      <c r="U56" s="160">
        <v>0</v>
      </c>
      <c r="V56" s="21"/>
      <c r="W56" s="160">
        <f>SUM(G56:U56)</f>
        <v>4796382</v>
      </c>
      <c r="X56" s="27"/>
      <c r="Y56" s="161"/>
      <c r="Z56" s="160">
        <v>8391698</v>
      </c>
      <c r="AA56" s="21"/>
      <c r="AB56" s="160">
        <v>0</v>
      </c>
      <c r="AC56" s="21"/>
      <c r="AD56" s="160">
        <v>0</v>
      </c>
      <c r="AE56" s="21"/>
      <c r="AF56" s="160">
        <v>0</v>
      </c>
      <c r="AG56" s="21"/>
      <c r="AH56" s="164">
        <v>5723570</v>
      </c>
      <c r="AI56" s="21"/>
      <c r="AJ56" s="160">
        <v>0</v>
      </c>
      <c r="AK56" s="21"/>
      <c r="AL56" s="160">
        <f>SUM(Z56:AJ56)</f>
        <v>14115268</v>
      </c>
      <c r="AM56" s="21"/>
      <c r="AN56" s="21"/>
      <c r="AO56" s="21"/>
      <c r="AP56" s="160">
        <v>1679132.44</v>
      </c>
      <c r="AQ56" s="21"/>
      <c r="AR56" s="10">
        <v>36</v>
      </c>
    </row>
    <row r="57" spans="1:44" ht="8.85" customHeight="1" x14ac:dyDescent="0.3">
      <c r="A57" s="10">
        <v>37</v>
      </c>
      <c r="B57" s="21"/>
      <c r="C57" s="10" t="s">
        <v>121</v>
      </c>
      <c r="D57" s="21"/>
      <c r="E57" s="21"/>
      <c r="F57" s="21"/>
      <c r="G57" s="160">
        <v>48471</v>
      </c>
      <c r="H57" s="21"/>
      <c r="I57" s="160">
        <v>344073</v>
      </c>
      <c r="J57" s="21"/>
      <c r="K57" s="160">
        <v>19492</v>
      </c>
      <c r="L57" s="21"/>
      <c r="M57" s="160">
        <v>604398</v>
      </c>
      <c r="N57" s="21"/>
      <c r="O57" s="160">
        <v>0</v>
      </c>
      <c r="P57" s="21"/>
      <c r="Q57" s="160">
        <v>5177279</v>
      </c>
      <c r="R57" s="21"/>
      <c r="S57" s="160">
        <v>0</v>
      </c>
      <c r="T57" s="21"/>
      <c r="U57" s="160">
        <v>57876</v>
      </c>
      <c r="V57" s="21"/>
      <c r="W57" s="160">
        <f>SUM(G57:U57)</f>
        <v>6251589</v>
      </c>
      <c r="X57" s="27"/>
      <c r="Y57" s="161"/>
      <c r="Z57" s="160">
        <v>1603157</v>
      </c>
      <c r="AA57" s="21"/>
      <c r="AB57" s="160">
        <v>4585375</v>
      </c>
      <c r="AC57" s="21"/>
      <c r="AD57" s="160">
        <v>1193515</v>
      </c>
      <c r="AE57" s="21"/>
      <c r="AF57" s="160">
        <v>0</v>
      </c>
      <c r="AG57" s="21"/>
      <c r="AH57" s="164">
        <v>0</v>
      </c>
      <c r="AI57" s="21"/>
      <c r="AJ57" s="160">
        <v>0</v>
      </c>
      <c r="AK57" s="21"/>
      <c r="AL57" s="160">
        <f>SUM(Z57:AJ57)</f>
        <v>7382047</v>
      </c>
      <c r="AM57" s="21"/>
      <c r="AN57" s="21"/>
      <c r="AO57" s="21"/>
      <c r="AP57" s="160">
        <v>921797.1</v>
      </c>
      <c r="AQ57" s="21"/>
      <c r="AR57" s="10">
        <v>37</v>
      </c>
    </row>
    <row r="58" spans="1:44" ht="8.85" customHeight="1" x14ac:dyDescent="0.3">
      <c r="A58" s="30">
        <v>38</v>
      </c>
      <c r="B58" s="21"/>
      <c r="C58" s="10" t="s">
        <v>122</v>
      </c>
      <c r="D58" s="21"/>
      <c r="E58" s="21"/>
      <c r="F58" s="21"/>
      <c r="G58" s="162">
        <v>1676978</v>
      </c>
      <c r="H58" s="21"/>
      <c r="I58" s="162">
        <v>286112</v>
      </c>
      <c r="J58" s="21"/>
      <c r="K58" s="162">
        <v>17176851</v>
      </c>
      <c r="L58" s="21"/>
      <c r="M58" s="162">
        <v>197493</v>
      </c>
      <c r="N58" s="21"/>
      <c r="O58" s="162">
        <v>0</v>
      </c>
      <c r="P58" s="21"/>
      <c r="Q58" s="162">
        <v>11925479</v>
      </c>
      <c r="R58" s="21"/>
      <c r="S58" s="162">
        <v>257019</v>
      </c>
      <c r="T58" s="21"/>
      <c r="U58" s="162">
        <v>664406</v>
      </c>
      <c r="V58" s="21"/>
      <c r="W58" s="162">
        <f>SUM(G58:U58)</f>
        <v>32184338</v>
      </c>
      <c r="X58" s="27"/>
      <c r="Y58" s="161"/>
      <c r="Z58" s="162">
        <v>2488873</v>
      </c>
      <c r="AA58" s="21"/>
      <c r="AB58" s="162">
        <v>3062763</v>
      </c>
      <c r="AC58" s="21"/>
      <c r="AD58" s="162">
        <v>6692716</v>
      </c>
      <c r="AE58" s="21"/>
      <c r="AF58" s="162">
        <v>0</v>
      </c>
      <c r="AG58" s="21"/>
      <c r="AH58" s="162">
        <v>0</v>
      </c>
      <c r="AI58" s="21"/>
      <c r="AJ58" s="162">
        <v>0</v>
      </c>
      <c r="AK58" s="21"/>
      <c r="AL58" s="162">
        <f>SUM(Z58:AJ58)</f>
        <v>12244352</v>
      </c>
      <c r="AM58" s="21"/>
      <c r="AN58" s="21"/>
      <c r="AO58" s="21"/>
      <c r="AP58" s="162">
        <v>618575.43000000005</v>
      </c>
      <c r="AQ58" s="21"/>
      <c r="AR58" s="30">
        <v>38</v>
      </c>
    </row>
    <row r="59" spans="1:44"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row>
    <row r="60" spans="1:44" ht="8.85" customHeight="1" x14ac:dyDescent="0.3">
      <c r="A60" s="30">
        <f>A58</f>
        <v>38</v>
      </c>
      <c r="B60" s="21"/>
      <c r="C60" s="18" t="s">
        <v>65</v>
      </c>
      <c r="D60" s="21"/>
      <c r="E60" s="21"/>
      <c r="F60" s="21"/>
      <c r="G60" s="163">
        <f>SUM(G14:G58)</f>
        <v>74113938</v>
      </c>
      <c r="H60" s="21"/>
      <c r="I60" s="163">
        <f>SUM(I14:I58)</f>
        <v>46140807</v>
      </c>
      <c r="J60" s="21"/>
      <c r="K60" s="163">
        <f>SUM(K14:K58)</f>
        <v>994359177</v>
      </c>
      <c r="L60" s="21"/>
      <c r="M60" s="163">
        <f>SUM(M14:M58)</f>
        <v>16376948</v>
      </c>
      <c r="N60" s="21"/>
      <c r="O60" s="163">
        <f>SUM(O14:O58)</f>
        <v>8313462</v>
      </c>
      <c r="P60" s="21"/>
      <c r="Q60" s="163">
        <f>SUM(Q14:Q58)</f>
        <v>377544786</v>
      </c>
      <c r="R60" s="21"/>
      <c r="S60" s="163">
        <f>SUM(S14:S58)</f>
        <v>4539746</v>
      </c>
      <c r="T60" s="21"/>
      <c r="U60" s="163">
        <f>SUM(U14:U58)</f>
        <v>111364810</v>
      </c>
      <c r="V60" s="21"/>
      <c r="W60" s="163">
        <f>SUM(W14:W58)</f>
        <v>1632753674</v>
      </c>
      <c r="X60" s="27"/>
      <c r="Y60" s="21"/>
      <c r="Z60" s="163">
        <f>SUM(Z14:Z58)</f>
        <v>421296852</v>
      </c>
      <c r="AA60" s="21"/>
      <c r="AB60" s="163">
        <f>SUM(AB14:AB58)</f>
        <v>157364709</v>
      </c>
      <c r="AC60" s="21"/>
      <c r="AD60" s="163">
        <f>SUM(AD14:AD58)</f>
        <v>486412939</v>
      </c>
      <c r="AE60" s="21"/>
      <c r="AF60" s="163">
        <f>SUM(AF14:AF58)</f>
        <v>0</v>
      </c>
      <c r="AG60" s="21"/>
      <c r="AH60" s="163">
        <f>SUM(AH14:AH58)</f>
        <v>114655934</v>
      </c>
      <c r="AI60" s="21"/>
      <c r="AJ60" s="163">
        <f>SUM(AJ14:AJ58)</f>
        <v>933504</v>
      </c>
      <c r="AK60" s="21"/>
      <c r="AL60" s="163">
        <f>SUM(AL14:AL58)</f>
        <v>1180663938</v>
      </c>
      <c r="AM60" s="21"/>
      <c r="AN60" s="21"/>
      <c r="AO60" s="21"/>
      <c r="AP60" s="163">
        <f>SUM(AP14:AP58)</f>
        <v>183702025.70000002</v>
      </c>
      <c r="AQ60" s="21"/>
      <c r="AR60" s="30">
        <f>AR58</f>
        <v>38</v>
      </c>
    </row>
    <row r="61" spans="1:44"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row>
    <row r="62" spans="1:44"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7"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7"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7"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7"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7"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7"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7"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7"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7" ht="2.2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7"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7" s="8" customFormat="1" ht="10.5" customHeight="1" x14ac:dyDescent="0.3">
      <c r="A75" s="14" t="s">
        <v>613</v>
      </c>
      <c r="AU75" s="113" t="s">
        <v>614</v>
      </c>
    </row>
    <row r="76" spans="1:47" s="8" customFormat="1" ht="10.5" customHeight="1" x14ac:dyDescent="0.3">
      <c r="W76" s="113" t="s">
        <v>42</v>
      </c>
      <c r="Z76" s="38" t="s">
        <v>43</v>
      </c>
      <c r="AR76" s="113" t="s">
        <v>589</v>
      </c>
    </row>
    <row r="77" spans="1:47" s="8" customFormat="1" ht="10.5" customHeight="1" x14ac:dyDescent="0.3">
      <c r="A77" s="12"/>
      <c r="W77" s="11" t="s">
        <v>590</v>
      </c>
      <c r="Z77" s="38" t="s">
        <v>591</v>
      </c>
      <c r="AR77" s="113" t="s">
        <v>125</v>
      </c>
    </row>
    <row r="78" spans="1:47" s="8" customFormat="1" ht="10.5" customHeight="1" x14ac:dyDescent="0.3">
      <c r="A78" s="13"/>
      <c r="W78" s="11" t="s">
        <v>48</v>
      </c>
      <c r="Z78" s="14" t="s">
        <v>49</v>
      </c>
    </row>
    <row r="79" spans="1:47" ht="9.7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7" ht="9.75" customHeight="1" x14ac:dyDescent="0.3">
      <c r="A80" s="21"/>
      <c r="B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ht="7.5" customHeight="1" x14ac:dyDescent="0.3">
      <c r="A81" s="21"/>
      <c r="B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ht="10.5" customHeight="1" x14ac:dyDescent="0.3">
      <c r="G82" s="16" t="s">
        <v>592</v>
      </c>
      <c r="H82" s="16"/>
      <c r="I82" s="16"/>
      <c r="J82" s="16"/>
      <c r="K82" s="16"/>
      <c r="L82" s="16"/>
      <c r="M82" s="16"/>
      <c r="N82" s="16"/>
      <c r="O82" s="16"/>
      <c r="P82" s="16"/>
      <c r="Q82" s="16"/>
      <c r="R82" s="16"/>
      <c r="S82" s="16"/>
      <c r="T82" s="16"/>
      <c r="U82" s="16"/>
      <c r="V82" s="16"/>
      <c r="W82" s="16"/>
      <c r="Z82" s="16" t="s">
        <v>593</v>
      </c>
      <c r="AA82" s="16"/>
      <c r="AB82" s="16"/>
      <c r="AC82" s="16"/>
      <c r="AD82" s="16"/>
      <c r="AE82" s="16"/>
      <c r="AF82" s="16"/>
      <c r="AG82" s="16"/>
      <c r="AH82" s="16"/>
      <c r="AI82" s="16"/>
      <c r="AJ82" s="16"/>
      <c r="AK82" s="16"/>
      <c r="AL82" s="16"/>
      <c r="AM82" s="16"/>
      <c r="AP82" s="19" t="s">
        <v>615</v>
      </c>
    </row>
    <row r="83" spans="1:44" ht="10.5" customHeight="1" x14ac:dyDescent="0.3">
      <c r="AP83" s="132" t="s">
        <v>594</v>
      </c>
    </row>
    <row r="84" spans="1:44" ht="10.5" customHeight="1" x14ac:dyDescent="0.3">
      <c r="Q84" s="18" t="s">
        <v>595</v>
      </c>
      <c r="S84" s="18" t="s">
        <v>301</v>
      </c>
      <c r="AJ84" s="18" t="s">
        <v>301</v>
      </c>
      <c r="AP84" s="111" t="s">
        <v>300</v>
      </c>
    </row>
    <row r="85" spans="1:44" ht="10.5" customHeight="1" x14ac:dyDescent="0.3">
      <c r="Q85" s="18" t="s">
        <v>596</v>
      </c>
      <c r="S85" s="18" t="s">
        <v>597</v>
      </c>
      <c r="U85" s="18" t="s">
        <v>329</v>
      </c>
      <c r="W85" s="18" t="s">
        <v>65</v>
      </c>
      <c r="AB85" s="18" t="s">
        <v>598</v>
      </c>
      <c r="AD85" s="18" t="s">
        <v>599</v>
      </c>
      <c r="AH85" s="18" t="s">
        <v>600</v>
      </c>
      <c r="AJ85" s="18" t="s">
        <v>601</v>
      </c>
      <c r="AL85" s="18" t="s">
        <v>65</v>
      </c>
    </row>
    <row r="86" spans="1:44" ht="10.5" customHeight="1" x14ac:dyDescent="0.3">
      <c r="A86" s="19" t="s">
        <v>71</v>
      </c>
      <c r="C86" s="19" t="s">
        <v>73</v>
      </c>
      <c r="G86" s="19" t="s">
        <v>602</v>
      </c>
      <c r="I86" s="19" t="s">
        <v>603</v>
      </c>
      <c r="K86" s="19" t="s">
        <v>604</v>
      </c>
      <c r="M86" s="19" t="s">
        <v>605</v>
      </c>
      <c r="O86" s="19" t="s">
        <v>606</v>
      </c>
      <c r="Q86" s="19" t="s">
        <v>69</v>
      </c>
      <c r="S86" s="19" t="s">
        <v>607</v>
      </c>
      <c r="U86" s="19" t="s">
        <v>608</v>
      </c>
      <c r="W86" s="19" t="s">
        <v>608</v>
      </c>
      <c r="Z86" s="19" t="s">
        <v>379</v>
      </c>
      <c r="AB86" s="19" t="s">
        <v>609</v>
      </c>
      <c r="AD86" s="125" t="s">
        <v>69</v>
      </c>
      <c r="AF86" s="19" t="s">
        <v>610</v>
      </c>
      <c r="AH86" s="19" t="s">
        <v>78</v>
      </c>
      <c r="AJ86" s="19" t="s">
        <v>607</v>
      </c>
      <c r="AL86" s="19" t="s">
        <v>611</v>
      </c>
      <c r="AP86" s="19" t="s">
        <v>612</v>
      </c>
      <c r="AR86" s="19" t="s">
        <v>71</v>
      </c>
    </row>
    <row r="87" spans="1:44" ht="8.85" customHeight="1" x14ac:dyDescent="0.3"/>
    <row r="88" spans="1:44" ht="8.85" customHeight="1" x14ac:dyDescent="0.3">
      <c r="B88" s="10" t="s">
        <v>286</v>
      </c>
    </row>
    <row r="89" spans="1:44" ht="8.85" customHeight="1" x14ac:dyDescent="0.3">
      <c r="A89" s="10">
        <v>1</v>
      </c>
      <c r="B89" s="21"/>
      <c r="C89" s="10" t="s">
        <v>126</v>
      </c>
      <c r="D89" s="21"/>
      <c r="E89" s="21"/>
      <c r="F89" s="21"/>
      <c r="G89" s="159">
        <v>1183574</v>
      </c>
      <c r="H89" s="21"/>
      <c r="I89" s="159">
        <v>0</v>
      </c>
      <c r="J89" s="21"/>
      <c r="K89" s="159">
        <v>0</v>
      </c>
      <c r="L89" s="21"/>
      <c r="M89" s="159">
        <v>26922</v>
      </c>
      <c r="N89" s="21"/>
      <c r="O89" s="159">
        <v>0</v>
      </c>
      <c r="P89" s="21"/>
      <c r="Q89" s="159">
        <v>5111028</v>
      </c>
      <c r="R89" s="21"/>
      <c r="S89" s="159">
        <v>0</v>
      </c>
      <c r="T89" s="21"/>
      <c r="U89" s="159">
        <v>775000</v>
      </c>
      <c r="V89" s="21"/>
      <c r="W89" s="159">
        <f t="shared" ref="W89:W111" si="4">SUM(G89:U89)</f>
        <v>7096524</v>
      </c>
      <c r="X89" s="27"/>
      <c r="Y89" s="21"/>
      <c r="Z89" s="159">
        <v>0</v>
      </c>
      <c r="AA89" s="21"/>
      <c r="AB89" s="159">
        <v>0</v>
      </c>
      <c r="AC89" s="21"/>
      <c r="AD89" s="159">
        <v>4992521</v>
      </c>
      <c r="AE89" s="21"/>
      <c r="AF89" s="159">
        <v>0</v>
      </c>
      <c r="AG89" s="21"/>
      <c r="AH89" s="159">
        <v>70781</v>
      </c>
      <c r="AI89" s="21"/>
      <c r="AJ89" s="159">
        <v>0</v>
      </c>
      <c r="AK89" s="21"/>
      <c r="AL89" s="159">
        <f t="shared" ref="AL89:AL111" si="5">SUM(Z89:AJ89)</f>
        <v>5063302</v>
      </c>
      <c r="AM89" s="21"/>
      <c r="AN89" s="21"/>
      <c r="AO89" s="21"/>
      <c r="AP89" s="159">
        <v>152642.6</v>
      </c>
      <c r="AQ89" s="21"/>
      <c r="AR89" s="10">
        <v>1</v>
      </c>
    </row>
    <row r="90" spans="1:44" ht="8.85" customHeight="1" x14ac:dyDescent="0.3">
      <c r="A90" s="10">
        <v>2</v>
      </c>
      <c r="B90" s="21"/>
      <c r="C90" s="10" t="s">
        <v>127</v>
      </c>
      <c r="D90" s="21"/>
      <c r="E90" s="21"/>
      <c r="F90" s="21"/>
      <c r="G90" s="160">
        <v>1615364</v>
      </c>
      <c r="H90" s="21"/>
      <c r="I90" s="160">
        <v>228359</v>
      </c>
      <c r="J90" s="21"/>
      <c r="K90" s="160">
        <v>0</v>
      </c>
      <c r="L90" s="21"/>
      <c r="M90" s="160">
        <v>520677</v>
      </c>
      <c r="N90" s="21"/>
      <c r="O90" s="160">
        <v>1280000</v>
      </c>
      <c r="P90" s="21"/>
      <c r="Q90" s="160">
        <v>25142807</v>
      </c>
      <c r="R90" s="21"/>
      <c r="S90" s="160">
        <v>0</v>
      </c>
      <c r="T90" s="21"/>
      <c r="U90" s="160">
        <v>425854</v>
      </c>
      <c r="V90" s="21"/>
      <c r="W90" s="160">
        <f t="shared" si="4"/>
        <v>29213061</v>
      </c>
      <c r="X90" s="27"/>
      <c r="Y90" s="161"/>
      <c r="Z90" s="160">
        <v>12333828</v>
      </c>
      <c r="AA90" s="21"/>
      <c r="AB90" s="160">
        <v>0</v>
      </c>
      <c r="AC90" s="21"/>
      <c r="AD90" s="160">
        <v>8346527</v>
      </c>
      <c r="AE90" s="21"/>
      <c r="AF90" s="160">
        <v>0</v>
      </c>
      <c r="AG90" s="21"/>
      <c r="AH90" s="164">
        <v>10508905</v>
      </c>
      <c r="AI90" s="21"/>
      <c r="AJ90" s="160">
        <v>0</v>
      </c>
      <c r="AK90" s="21"/>
      <c r="AL90" s="160">
        <f t="shared" si="5"/>
        <v>31189260</v>
      </c>
      <c r="AM90" s="21"/>
      <c r="AN90" s="21"/>
      <c r="AO90" s="21"/>
      <c r="AP90" s="160">
        <v>1410112.33</v>
      </c>
      <c r="AQ90" s="21"/>
      <c r="AR90" s="10">
        <v>2</v>
      </c>
    </row>
    <row r="91" spans="1:44" ht="8.85" customHeight="1" x14ac:dyDescent="0.3">
      <c r="A91" s="10">
        <v>3</v>
      </c>
      <c r="B91" s="21"/>
      <c r="C91" s="10" t="s">
        <v>128</v>
      </c>
      <c r="D91" s="21"/>
      <c r="E91" s="21"/>
      <c r="F91" s="21"/>
      <c r="G91" s="160">
        <v>0</v>
      </c>
      <c r="H91" s="21"/>
      <c r="I91" s="160">
        <v>0</v>
      </c>
      <c r="J91" s="21"/>
      <c r="K91" s="160">
        <v>0</v>
      </c>
      <c r="L91" s="21"/>
      <c r="M91" s="160">
        <v>0</v>
      </c>
      <c r="N91" s="21"/>
      <c r="O91" s="160">
        <v>0</v>
      </c>
      <c r="P91" s="21"/>
      <c r="Q91" s="160">
        <v>1246493</v>
      </c>
      <c r="R91" s="21"/>
      <c r="S91" s="160">
        <v>0</v>
      </c>
      <c r="T91" s="21"/>
      <c r="U91" s="160">
        <v>0</v>
      </c>
      <c r="V91" s="21"/>
      <c r="W91" s="160">
        <f t="shared" si="4"/>
        <v>1246493</v>
      </c>
      <c r="X91" s="27"/>
      <c r="Y91" s="161"/>
      <c r="Z91" s="160">
        <v>614687</v>
      </c>
      <c r="AA91" s="21"/>
      <c r="AB91" s="160">
        <v>0</v>
      </c>
      <c r="AC91" s="21"/>
      <c r="AD91" s="160">
        <v>631806</v>
      </c>
      <c r="AE91" s="21"/>
      <c r="AF91" s="160">
        <v>0</v>
      </c>
      <c r="AG91" s="21"/>
      <c r="AH91" s="164">
        <v>0</v>
      </c>
      <c r="AI91" s="21"/>
      <c r="AJ91" s="160">
        <v>0</v>
      </c>
      <c r="AK91" s="21"/>
      <c r="AL91" s="160">
        <f t="shared" si="5"/>
        <v>1246493</v>
      </c>
      <c r="AM91" s="21"/>
      <c r="AN91" s="21"/>
      <c r="AO91" s="21"/>
      <c r="AP91" s="160">
        <v>474400.64</v>
      </c>
      <c r="AQ91" s="21"/>
      <c r="AR91" s="10">
        <v>3</v>
      </c>
    </row>
    <row r="92" spans="1:44" ht="8.85" customHeight="1" x14ac:dyDescent="0.3">
      <c r="A92" s="10">
        <v>4</v>
      </c>
      <c r="B92" s="21"/>
      <c r="C92" s="10" t="s">
        <v>129</v>
      </c>
      <c r="D92" s="21"/>
      <c r="E92" s="21"/>
      <c r="F92" s="21"/>
      <c r="G92" s="160">
        <v>0</v>
      </c>
      <c r="H92" s="21"/>
      <c r="I92" s="160">
        <v>0</v>
      </c>
      <c r="J92" s="21"/>
      <c r="K92" s="160">
        <v>0</v>
      </c>
      <c r="L92" s="21"/>
      <c r="M92" s="160">
        <v>13368</v>
      </c>
      <c r="N92" s="21"/>
      <c r="O92" s="160">
        <v>0</v>
      </c>
      <c r="P92" s="21"/>
      <c r="Q92" s="160">
        <v>53320</v>
      </c>
      <c r="R92" s="21"/>
      <c r="S92" s="160">
        <v>0</v>
      </c>
      <c r="T92" s="21"/>
      <c r="U92" s="160">
        <v>0</v>
      </c>
      <c r="V92" s="21"/>
      <c r="W92" s="160">
        <f t="shared" si="4"/>
        <v>66688</v>
      </c>
      <c r="X92" s="27"/>
      <c r="Y92" s="161"/>
      <c r="Z92" s="160">
        <v>0</v>
      </c>
      <c r="AA92" s="21"/>
      <c r="AB92" s="160">
        <v>0</v>
      </c>
      <c r="AC92" s="21"/>
      <c r="AD92" s="160">
        <v>0</v>
      </c>
      <c r="AE92" s="21"/>
      <c r="AF92" s="160">
        <v>0</v>
      </c>
      <c r="AG92" s="21"/>
      <c r="AH92" s="164">
        <v>0</v>
      </c>
      <c r="AI92" s="21"/>
      <c r="AJ92" s="160">
        <v>0</v>
      </c>
      <c r="AK92" s="21"/>
      <c r="AL92" s="160">
        <f t="shared" si="5"/>
        <v>0</v>
      </c>
      <c r="AM92" s="21"/>
      <c r="AN92" s="21"/>
      <c r="AO92" s="21"/>
      <c r="AP92" s="160">
        <v>567001.29</v>
      </c>
      <c r="AQ92" s="21"/>
      <c r="AR92" s="10">
        <v>4</v>
      </c>
    </row>
    <row r="93" spans="1:44" ht="8.85" customHeight="1" x14ac:dyDescent="0.3">
      <c r="A93" s="10">
        <v>5</v>
      </c>
      <c r="B93" s="21"/>
      <c r="C93" s="10" t="s">
        <v>130</v>
      </c>
      <c r="D93" s="21"/>
      <c r="E93" s="21"/>
      <c r="F93" s="21"/>
      <c r="G93" s="160">
        <v>0</v>
      </c>
      <c r="H93" s="21"/>
      <c r="I93" s="160">
        <v>28263</v>
      </c>
      <c r="J93" s="21"/>
      <c r="K93" s="160">
        <v>0</v>
      </c>
      <c r="L93" s="21"/>
      <c r="M93" s="160">
        <v>82502</v>
      </c>
      <c r="N93" s="21"/>
      <c r="O93" s="160">
        <v>0</v>
      </c>
      <c r="P93" s="21"/>
      <c r="Q93" s="160">
        <v>0</v>
      </c>
      <c r="R93" s="21"/>
      <c r="S93" s="160">
        <v>0</v>
      </c>
      <c r="T93" s="21"/>
      <c r="U93" s="160">
        <v>21384</v>
      </c>
      <c r="V93" s="21"/>
      <c r="W93" s="160">
        <f t="shared" si="4"/>
        <v>132149</v>
      </c>
      <c r="X93" s="27"/>
      <c r="Y93" s="161"/>
      <c r="Z93" s="160">
        <v>1572683</v>
      </c>
      <c r="AA93" s="21"/>
      <c r="AB93" s="160">
        <v>0</v>
      </c>
      <c r="AC93" s="21"/>
      <c r="AD93" s="160">
        <v>2112570</v>
      </c>
      <c r="AE93" s="21"/>
      <c r="AF93" s="160">
        <v>0</v>
      </c>
      <c r="AG93" s="21"/>
      <c r="AH93" s="164">
        <v>0</v>
      </c>
      <c r="AI93" s="21"/>
      <c r="AJ93" s="160">
        <v>0</v>
      </c>
      <c r="AK93" s="21"/>
      <c r="AL93" s="160">
        <f t="shared" si="5"/>
        <v>3685253</v>
      </c>
      <c r="AM93" s="21"/>
      <c r="AN93" s="21"/>
      <c r="AO93" s="21"/>
      <c r="AP93" s="160">
        <v>720254.82</v>
      </c>
      <c r="AQ93" s="21"/>
      <c r="AR93" s="10">
        <v>5</v>
      </c>
    </row>
    <row r="94" spans="1:44"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9"/>
    </row>
    <row r="95" spans="1:44" ht="8.85" customHeight="1" x14ac:dyDescent="0.3">
      <c r="A95" s="10">
        <v>6</v>
      </c>
      <c r="B95" s="21"/>
      <c r="C95" s="10" t="s">
        <v>131</v>
      </c>
      <c r="D95" s="21"/>
      <c r="E95" s="21"/>
      <c r="F95" s="21"/>
      <c r="G95" s="160">
        <v>0</v>
      </c>
      <c r="H95" s="21"/>
      <c r="I95" s="160">
        <v>0</v>
      </c>
      <c r="J95" s="21"/>
      <c r="K95" s="160">
        <v>0</v>
      </c>
      <c r="L95" s="21"/>
      <c r="M95" s="160">
        <v>0</v>
      </c>
      <c r="N95" s="21"/>
      <c r="O95" s="160">
        <v>0</v>
      </c>
      <c r="P95" s="21"/>
      <c r="Q95" s="160">
        <v>21676</v>
      </c>
      <c r="R95" s="21"/>
      <c r="S95" s="160">
        <v>0</v>
      </c>
      <c r="T95" s="21"/>
      <c r="U95" s="160">
        <v>0</v>
      </c>
      <c r="V95" s="21"/>
      <c r="W95" s="160">
        <f t="shared" si="4"/>
        <v>21676</v>
      </c>
      <c r="X95" s="27"/>
      <c r="Y95" s="161"/>
      <c r="Z95" s="160">
        <v>0</v>
      </c>
      <c r="AA95" s="21"/>
      <c r="AB95" s="160">
        <v>0</v>
      </c>
      <c r="AC95" s="21"/>
      <c r="AD95" s="160">
        <v>52058</v>
      </c>
      <c r="AE95" s="21"/>
      <c r="AF95" s="160">
        <v>0</v>
      </c>
      <c r="AG95" s="21"/>
      <c r="AH95" s="164">
        <v>0</v>
      </c>
      <c r="AI95" s="21"/>
      <c r="AJ95" s="160">
        <v>0</v>
      </c>
      <c r="AK95" s="21"/>
      <c r="AL95" s="160">
        <f t="shared" si="5"/>
        <v>52058</v>
      </c>
      <c r="AM95" s="21"/>
      <c r="AN95" s="21"/>
      <c r="AO95" s="21"/>
      <c r="AP95" s="160">
        <v>141596.47</v>
      </c>
      <c r="AQ95" s="21"/>
      <c r="AR95" s="10">
        <v>6</v>
      </c>
    </row>
    <row r="96" spans="1:44" ht="8.85" customHeight="1" x14ac:dyDescent="0.3">
      <c r="A96" s="10">
        <v>7</v>
      </c>
      <c r="B96" s="21"/>
      <c r="C96" s="10" t="s">
        <v>132</v>
      </c>
      <c r="D96" s="21"/>
      <c r="E96" s="21"/>
      <c r="F96" s="21"/>
      <c r="G96" s="160">
        <v>7241621</v>
      </c>
      <c r="H96" s="21"/>
      <c r="I96" s="160">
        <v>1825625</v>
      </c>
      <c r="J96" s="21"/>
      <c r="K96" s="160">
        <v>3220352</v>
      </c>
      <c r="L96" s="21"/>
      <c r="M96" s="160">
        <v>3864504</v>
      </c>
      <c r="N96" s="21"/>
      <c r="O96" s="160">
        <v>0</v>
      </c>
      <c r="P96" s="21"/>
      <c r="Q96" s="160">
        <v>232986915</v>
      </c>
      <c r="R96" s="21"/>
      <c r="S96" s="160">
        <v>0</v>
      </c>
      <c r="T96" s="21"/>
      <c r="U96" s="160">
        <v>36730230</v>
      </c>
      <c r="V96" s="21"/>
      <c r="W96" s="160">
        <f t="shared" si="4"/>
        <v>285869247</v>
      </c>
      <c r="X96" s="27"/>
      <c r="Y96" s="161"/>
      <c r="Z96" s="160">
        <v>63997009</v>
      </c>
      <c r="AA96" s="21"/>
      <c r="AB96" s="160">
        <v>10586760</v>
      </c>
      <c r="AC96" s="21"/>
      <c r="AD96" s="160">
        <v>200517809</v>
      </c>
      <c r="AE96" s="21"/>
      <c r="AF96" s="160">
        <v>0</v>
      </c>
      <c r="AG96" s="21"/>
      <c r="AH96" s="164">
        <v>6216436</v>
      </c>
      <c r="AI96" s="21"/>
      <c r="AJ96" s="160">
        <v>0</v>
      </c>
      <c r="AK96" s="21"/>
      <c r="AL96" s="160">
        <f t="shared" si="5"/>
        <v>281318014</v>
      </c>
      <c r="AM96" s="21"/>
      <c r="AN96" s="21"/>
      <c r="AO96" s="21"/>
      <c r="AP96" s="160">
        <v>6777178.79</v>
      </c>
      <c r="AQ96" s="21"/>
      <c r="AR96" s="10">
        <v>7</v>
      </c>
    </row>
    <row r="97" spans="1:44" ht="8.85" customHeight="1" x14ac:dyDescent="0.3">
      <c r="A97" s="10">
        <v>8</v>
      </c>
      <c r="B97" s="21"/>
      <c r="C97" s="10" t="s">
        <v>133</v>
      </c>
      <c r="D97" s="21"/>
      <c r="E97" s="21"/>
      <c r="F97" s="21"/>
      <c r="G97" s="160">
        <v>0</v>
      </c>
      <c r="H97" s="21"/>
      <c r="I97" s="160">
        <v>1240084</v>
      </c>
      <c r="J97" s="21"/>
      <c r="K97" s="160">
        <v>0</v>
      </c>
      <c r="L97" s="21"/>
      <c r="M97" s="160">
        <v>28895</v>
      </c>
      <c r="N97" s="21"/>
      <c r="O97" s="160">
        <v>0</v>
      </c>
      <c r="P97" s="21"/>
      <c r="Q97" s="160">
        <v>10691244</v>
      </c>
      <c r="R97" s="21"/>
      <c r="S97" s="160">
        <v>0</v>
      </c>
      <c r="T97" s="21"/>
      <c r="U97" s="160">
        <v>1898491</v>
      </c>
      <c r="V97" s="21"/>
      <c r="W97" s="160">
        <f t="shared" si="4"/>
        <v>13858714</v>
      </c>
      <c r="X97" s="27"/>
      <c r="Y97" s="161"/>
      <c r="Z97" s="160">
        <v>463992</v>
      </c>
      <c r="AA97" s="21"/>
      <c r="AB97" s="160">
        <v>0</v>
      </c>
      <c r="AC97" s="21"/>
      <c r="AD97" s="160">
        <v>5389249</v>
      </c>
      <c r="AE97" s="21"/>
      <c r="AF97" s="160">
        <v>0</v>
      </c>
      <c r="AG97" s="21"/>
      <c r="AH97" s="164">
        <v>3276448</v>
      </c>
      <c r="AI97" s="21"/>
      <c r="AJ97" s="160">
        <v>0</v>
      </c>
      <c r="AK97" s="21"/>
      <c r="AL97" s="160">
        <f t="shared" si="5"/>
        <v>9129689</v>
      </c>
      <c r="AM97" s="21"/>
      <c r="AN97" s="21"/>
      <c r="AO97" s="21"/>
      <c r="AP97" s="160">
        <v>1527608.9</v>
      </c>
      <c r="AQ97" s="21"/>
      <c r="AR97" s="10">
        <v>8</v>
      </c>
    </row>
    <row r="98" spans="1:44" ht="8.85" customHeight="1" x14ac:dyDescent="0.3">
      <c r="A98" s="10">
        <v>9</v>
      </c>
      <c r="B98" s="21"/>
      <c r="C98" s="10" t="s">
        <v>134</v>
      </c>
      <c r="D98" s="21"/>
      <c r="E98" s="21"/>
      <c r="F98" s="21"/>
      <c r="G98" s="160">
        <v>0</v>
      </c>
      <c r="H98" s="21"/>
      <c r="I98" s="160">
        <v>0</v>
      </c>
      <c r="J98" s="21"/>
      <c r="K98" s="160">
        <v>0</v>
      </c>
      <c r="L98" s="21"/>
      <c r="M98" s="160">
        <v>0</v>
      </c>
      <c r="N98" s="21"/>
      <c r="O98" s="160">
        <v>0</v>
      </c>
      <c r="P98" s="21"/>
      <c r="Q98" s="160">
        <v>110000</v>
      </c>
      <c r="R98" s="21"/>
      <c r="S98" s="160">
        <v>0</v>
      </c>
      <c r="T98" s="21"/>
      <c r="U98" s="160">
        <v>0</v>
      </c>
      <c r="V98" s="21"/>
      <c r="W98" s="160">
        <f t="shared" si="4"/>
        <v>110000</v>
      </c>
      <c r="X98" s="27"/>
      <c r="Y98" s="161"/>
      <c r="Z98" s="160">
        <v>110000</v>
      </c>
      <c r="AA98" s="21"/>
      <c r="AB98" s="160">
        <v>0</v>
      </c>
      <c r="AC98" s="21"/>
      <c r="AD98" s="160">
        <v>0</v>
      </c>
      <c r="AE98" s="21"/>
      <c r="AF98" s="160">
        <v>0</v>
      </c>
      <c r="AG98" s="21"/>
      <c r="AH98" s="164">
        <v>0</v>
      </c>
      <c r="AI98" s="21"/>
      <c r="AJ98" s="160">
        <v>0</v>
      </c>
      <c r="AK98" s="21"/>
      <c r="AL98" s="160">
        <f t="shared" si="5"/>
        <v>110000</v>
      </c>
      <c r="AM98" s="21"/>
      <c r="AN98" s="21"/>
      <c r="AO98" s="21"/>
      <c r="AP98" s="160">
        <v>201691.4</v>
      </c>
      <c r="AQ98" s="21"/>
      <c r="AR98" s="10">
        <v>9</v>
      </c>
    </row>
    <row r="99" spans="1:44" ht="8.85" customHeight="1" x14ac:dyDescent="0.3">
      <c r="A99" s="10">
        <v>10</v>
      </c>
      <c r="B99" s="21"/>
      <c r="C99" s="10" t="s">
        <v>135</v>
      </c>
      <c r="D99" s="21"/>
      <c r="E99" s="21"/>
      <c r="F99" s="21"/>
      <c r="G99" s="160">
        <v>0</v>
      </c>
      <c r="H99" s="21"/>
      <c r="I99" s="160">
        <v>0</v>
      </c>
      <c r="J99" s="21"/>
      <c r="K99" s="160">
        <v>0</v>
      </c>
      <c r="L99" s="21"/>
      <c r="M99" s="160">
        <v>0</v>
      </c>
      <c r="N99" s="21"/>
      <c r="O99" s="160">
        <v>0</v>
      </c>
      <c r="P99" s="21"/>
      <c r="Q99" s="160">
        <v>0</v>
      </c>
      <c r="R99" s="21"/>
      <c r="S99" s="160">
        <v>0</v>
      </c>
      <c r="T99" s="21"/>
      <c r="U99" s="160">
        <v>0</v>
      </c>
      <c r="V99" s="21"/>
      <c r="W99" s="160">
        <f t="shared" si="4"/>
        <v>0</v>
      </c>
      <c r="X99" s="27"/>
      <c r="Y99" s="161"/>
      <c r="Z99" s="160">
        <v>0</v>
      </c>
      <c r="AA99" s="21"/>
      <c r="AB99" s="160">
        <v>0</v>
      </c>
      <c r="AC99" s="21"/>
      <c r="AD99" s="160">
        <v>0</v>
      </c>
      <c r="AE99" s="21"/>
      <c r="AF99" s="160">
        <v>0</v>
      </c>
      <c r="AG99" s="21"/>
      <c r="AH99" s="164">
        <v>0</v>
      </c>
      <c r="AI99" s="21"/>
      <c r="AJ99" s="160">
        <v>0</v>
      </c>
      <c r="AK99" s="21"/>
      <c r="AL99" s="160">
        <f t="shared" si="5"/>
        <v>0</v>
      </c>
      <c r="AM99" s="21"/>
      <c r="AN99" s="21"/>
      <c r="AO99" s="21"/>
      <c r="AP99" s="160">
        <v>0</v>
      </c>
      <c r="AQ99" s="21"/>
      <c r="AR99" s="10">
        <v>10</v>
      </c>
    </row>
    <row r="100" spans="1:44"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9"/>
    </row>
    <row r="101" spans="1:44" ht="8.85" customHeight="1" x14ac:dyDescent="0.3">
      <c r="A101" s="10">
        <v>11</v>
      </c>
      <c r="B101" s="21"/>
      <c r="C101" s="10" t="s">
        <v>136</v>
      </c>
      <c r="D101" s="21"/>
      <c r="E101" s="21"/>
      <c r="F101" s="21"/>
      <c r="G101" s="160">
        <v>0</v>
      </c>
      <c r="H101" s="21"/>
      <c r="I101" s="160">
        <v>0</v>
      </c>
      <c r="J101" s="21"/>
      <c r="K101" s="160">
        <v>0</v>
      </c>
      <c r="L101" s="21"/>
      <c r="M101" s="160">
        <v>0</v>
      </c>
      <c r="N101" s="21"/>
      <c r="O101" s="160">
        <v>0</v>
      </c>
      <c r="P101" s="21"/>
      <c r="Q101" s="160">
        <v>0</v>
      </c>
      <c r="R101" s="21"/>
      <c r="S101" s="160">
        <v>0</v>
      </c>
      <c r="T101" s="21"/>
      <c r="U101" s="160">
        <v>0</v>
      </c>
      <c r="V101" s="21"/>
      <c r="W101" s="160">
        <f t="shared" si="4"/>
        <v>0</v>
      </c>
      <c r="X101" s="27"/>
      <c r="Y101" s="161"/>
      <c r="Z101" s="160">
        <v>0</v>
      </c>
      <c r="AA101" s="21"/>
      <c r="AB101" s="160">
        <v>0</v>
      </c>
      <c r="AC101" s="21"/>
      <c r="AD101" s="160">
        <v>0</v>
      </c>
      <c r="AE101" s="21"/>
      <c r="AF101" s="160">
        <v>0</v>
      </c>
      <c r="AG101" s="21"/>
      <c r="AH101" s="164">
        <v>0</v>
      </c>
      <c r="AI101" s="21"/>
      <c r="AJ101" s="160">
        <v>0</v>
      </c>
      <c r="AK101" s="21"/>
      <c r="AL101" s="160">
        <f t="shared" si="5"/>
        <v>0</v>
      </c>
      <c r="AM101" s="21"/>
      <c r="AN101" s="21"/>
      <c r="AO101" s="21"/>
      <c r="AP101" s="160">
        <v>74137.179999999993</v>
      </c>
      <c r="AQ101" s="21"/>
      <c r="AR101" s="10">
        <v>11</v>
      </c>
    </row>
    <row r="102" spans="1:44" ht="8.85" customHeight="1" x14ac:dyDescent="0.3">
      <c r="A102" s="10">
        <v>12</v>
      </c>
      <c r="B102" s="21"/>
      <c r="C102" s="10" t="s">
        <v>137</v>
      </c>
      <c r="D102" s="21"/>
      <c r="E102" s="21"/>
      <c r="F102" s="21"/>
      <c r="G102" s="160">
        <v>0</v>
      </c>
      <c r="H102" s="21"/>
      <c r="I102" s="160">
        <v>0</v>
      </c>
      <c r="J102" s="21"/>
      <c r="K102" s="160">
        <v>0</v>
      </c>
      <c r="L102" s="21"/>
      <c r="M102" s="160">
        <v>0</v>
      </c>
      <c r="N102" s="21"/>
      <c r="O102" s="160">
        <v>0</v>
      </c>
      <c r="P102" s="21"/>
      <c r="Q102" s="160">
        <v>12816202</v>
      </c>
      <c r="R102" s="21"/>
      <c r="S102" s="160">
        <v>0</v>
      </c>
      <c r="T102" s="21"/>
      <c r="U102" s="160">
        <v>0</v>
      </c>
      <c r="V102" s="21"/>
      <c r="W102" s="160">
        <f t="shared" si="4"/>
        <v>12816202</v>
      </c>
      <c r="X102" s="27"/>
      <c r="Y102" s="161"/>
      <c r="Z102" s="160">
        <v>10926454</v>
      </c>
      <c r="AA102" s="21"/>
      <c r="AB102" s="160">
        <v>0</v>
      </c>
      <c r="AC102" s="21"/>
      <c r="AD102" s="160">
        <v>1889748</v>
      </c>
      <c r="AE102" s="21"/>
      <c r="AF102" s="160">
        <v>0</v>
      </c>
      <c r="AG102" s="21"/>
      <c r="AH102" s="164">
        <v>0</v>
      </c>
      <c r="AI102" s="21"/>
      <c r="AJ102" s="160">
        <v>0</v>
      </c>
      <c r="AK102" s="21"/>
      <c r="AL102" s="160">
        <f t="shared" si="5"/>
        <v>12816202</v>
      </c>
      <c r="AM102" s="21"/>
      <c r="AN102" s="21"/>
      <c r="AO102" s="21"/>
      <c r="AP102" s="160">
        <v>577600.61</v>
      </c>
      <c r="AQ102" s="21"/>
      <c r="AR102" s="10">
        <v>12</v>
      </c>
    </row>
    <row r="103" spans="1:44" ht="8.85" customHeight="1" x14ac:dyDescent="0.3">
      <c r="A103" s="10">
        <v>13</v>
      </c>
      <c r="B103" s="21"/>
      <c r="C103" s="10" t="s">
        <v>138</v>
      </c>
      <c r="D103" s="21"/>
      <c r="E103" s="21"/>
      <c r="F103" s="21"/>
      <c r="G103" s="160">
        <v>366828</v>
      </c>
      <c r="H103" s="21"/>
      <c r="I103" s="160">
        <v>423423</v>
      </c>
      <c r="J103" s="21"/>
      <c r="K103" s="160">
        <v>0</v>
      </c>
      <c r="L103" s="21"/>
      <c r="M103" s="160">
        <v>6669</v>
      </c>
      <c r="N103" s="21"/>
      <c r="O103" s="160">
        <v>0</v>
      </c>
      <c r="P103" s="21"/>
      <c r="Q103" s="160">
        <v>0</v>
      </c>
      <c r="R103" s="21"/>
      <c r="S103" s="160">
        <v>0</v>
      </c>
      <c r="T103" s="21"/>
      <c r="U103" s="160">
        <v>0</v>
      </c>
      <c r="V103" s="21"/>
      <c r="W103" s="160">
        <f t="shared" si="4"/>
        <v>796920</v>
      </c>
      <c r="X103" s="27"/>
      <c r="Y103" s="161"/>
      <c r="Z103" s="160">
        <v>0</v>
      </c>
      <c r="AA103" s="21"/>
      <c r="AB103" s="160">
        <v>0</v>
      </c>
      <c r="AC103" s="21"/>
      <c r="AD103" s="160">
        <v>1497843</v>
      </c>
      <c r="AE103" s="21"/>
      <c r="AF103" s="160">
        <v>0</v>
      </c>
      <c r="AG103" s="21"/>
      <c r="AH103" s="164">
        <v>0</v>
      </c>
      <c r="AI103" s="21"/>
      <c r="AJ103" s="160">
        <v>0</v>
      </c>
      <c r="AK103" s="21"/>
      <c r="AL103" s="160">
        <f t="shared" si="5"/>
        <v>1497843</v>
      </c>
      <c r="AM103" s="21"/>
      <c r="AN103" s="21"/>
      <c r="AO103" s="21"/>
      <c r="AP103" s="160">
        <v>445126.98</v>
      </c>
      <c r="AQ103" s="21"/>
      <c r="AR103" s="10">
        <v>13</v>
      </c>
    </row>
    <row r="104" spans="1:44" ht="8.85" customHeight="1" x14ac:dyDescent="0.3">
      <c r="A104" s="10">
        <v>14</v>
      </c>
      <c r="B104" s="21"/>
      <c r="C104" s="10" t="s">
        <v>139</v>
      </c>
      <c r="D104" s="21"/>
      <c r="E104" s="21"/>
      <c r="F104" s="21"/>
      <c r="G104" s="160">
        <v>0</v>
      </c>
      <c r="H104" s="21"/>
      <c r="I104" s="160">
        <v>485439</v>
      </c>
      <c r="J104" s="21"/>
      <c r="K104" s="160">
        <v>0</v>
      </c>
      <c r="L104" s="21"/>
      <c r="M104" s="160">
        <v>0</v>
      </c>
      <c r="N104" s="21"/>
      <c r="O104" s="160">
        <v>0</v>
      </c>
      <c r="P104" s="21"/>
      <c r="Q104" s="160">
        <v>0</v>
      </c>
      <c r="R104" s="21"/>
      <c r="S104" s="160">
        <v>0</v>
      </c>
      <c r="T104" s="21"/>
      <c r="U104" s="160">
        <v>0</v>
      </c>
      <c r="V104" s="21"/>
      <c r="W104" s="160">
        <f t="shared" si="4"/>
        <v>485439</v>
      </c>
      <c r="X104" s="27"/>
      <c r="Y104" s="161"/>
      <c r="Z104" s="160">
        <v>0</v>
      </c>
      <c r="AA104" s="21"/>
      <c r="AB104" s="160">
        <v>0</v>
      </c>
      <c r="AC104" s="21"/>
      <c r="AD104" s="160">
        <v>2345892</v>
      </c>
      <c r="AE104" s="21"/>
      <c r="AF104" s="160">
        <v>0</v>
      </c>
      <c r="AG104" s="21"/>
      <c r="AH104" s="164">
        <v>0</v>
      </c>
      <c r="AI104" s="21"/>
      <c r="AJ104" s="160">
        <v>0</v>
      </c>
      <c r="AK104" s="21"/>
      <c r="AL104" s="160">
        <f t="shared" si="5"/>
        <v>2345892</v>
      </c>
      <c r="AM104" s="21"/>
      <c r="AN104" s="21"/>
      <c r="AO104" s="21"/>
      <c r="AP104" s="160">
        <v>26722914.460000001</v>
      </c>
      <c r="AQ104" s="21"/>
      <c r="AR104" s="10">
        <v>14</v>
      </c>
    </row>
    <row r="105" spans="1:44" ht="8.85" customHeight="1" x14ac:dyDescent="0.3">
      <c r="A105" s="10">
        <v>15</v>
      </c>
      <c r="B105" s="21"/>
      <c r="C105" s="10" t="s">
        <v>140</v>
      </c>
      <c r="D105" s="21"/>
      <c r="E105" s="21"/>
      <c r="F105" s="21"/>
      <c r="G105" s="160">
        <v>0</v>
      </c>
      <c r="H105" s="21"/>
      <c r="I105" s="160">
        <v>0</v>
      </c>
      <c r="J105" s="21"/>
      <c r="K105" s="160">
        <v>5150000</v>
      </c>
      <c r="L105" s="21"/>
      <c r="M105" s="160">
        <v>63120</v>
      </c>
      <c r="N105" s="21"/>
      <c r="O105" s="160">
        <v>0</v>
      </c>
      <c r="P105" s="21"/>
      <c r="Q105" s="160">
        <v>0</v>
      </c>
      <c r="R105" s="21"/>
      <c r="S105" s="160">
        <v>0</v>
      </c>
      <c r="T105" s="21"/>
      <c r="U105" s="160">
        <v>0</v>
      </c>
      <c r="V105" s="21"/>
      <c r="W105" s="160">
        <f t="shared" si="4"/>
        <v>5213120</v>
      </c>
      <c r="X105" s="27"/>
      <c r="Y105" s="161"/>
      <c r="Z105" s="160">
        <v>0</v>
      </c>
      <c r="AA105" s="21"/>
      <c r="AB105" s="160">
        <v>0</v>
      </c>
      <c r="AC105" s="21"/>
      <c r="AD105" s="160">
        <v>5465578</v>
      </c>
      <c r="AE105" s="21"/>
      <c r="AF105" s="160">
        <v>0</v>
      </c>
      <c r="AG105" s="21"/>
      <c r="AH105" s="164">
        <v>0</v>
      </c>
      <c r="AI105" s="21"/>
      <c r="AJ105" s="160">
        <v>0</v>
      </c>
      <c r="AK105" s="21"/>
      <c r="AL105" s="160">
        <f t="shared" si="5"/>
        <v>5465578</v>
      </c>
      <c r="AM105" s="21"/>
      <c r="AN105" s="21"/>
      <c r="AO105" s="21"/>
      <c r="AP105" s="160">
        <v>913697.16</v>
      </c>
      <c r="AQ105" s="21"/>
      <c r="AR105" s="10">
        <v>15</v>
      </c>
    </row>
    <row r="106" spans="1:44"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9"/>
    </row>
    <row r="107" spans="1:44" ht="8.85" customHeight="1" x14ac:dyDescent="0.3">
      <c r="A107" s="10">
        <v>16</v>
      </c>
      <c r="B107" s="21"/>
      <c r="C107" s="10" t="s">
        <v>141</v>
      </c>
      <c r="D107" s="21"/>
      <c r="E107" s="21"/>
      <c r="F107" s="21"/>
      <c r="G107" s="160">
        <v>1399643</v>
      </c>
      <c r="H107" s="21"/>
      <c r="I107" s="160">
        <v>0</v>
      </c>
      <c r="J107" s="21"/>
      <c r="K107" s="160">
        <v>400000</v>
      </c>
      <c r="L107" s="21"/>
      <c r="M107" s="160">
        <v>18887</v>
      </c>
      <c r="N107" s="21"/>
      <c r="O107" s="160">
        <v>0</v>
      </c>
      <c r="P107" s="21"/>
      <c r="Q107" s="160">
        <v>4559533</v>
      </c>
      <c r="R107" s="21"/>
      <c r="S107" s="160">
        <v>0</v>
      </c>
      <c r="T107" s="21"/>
      <c r="U107" s="160">
        <v>3442</v>
      </c>
      <c r="V107" s="21"/>
      <c r="W107" s="160">
        <f t="shared" si="4"/>
        <v>6381505</v>
      </c>
      <c r="X107" s="27"/>
      <c r="Y107" s="161"/>
      <c r="Z107" s="160">
        <v>843140</v>
      </c>
      <c r="AA107" s="21"/>
      <c r="AB107" s="160">
        <v>2800155</v>
      </c>
      <c r="AC107" s="21"/>
      <c r="AD107" s="160">
        <v>545128</v>
      </c>
      <c r="AE107" s="21"/>
      <c r="AF107" s="160">
        <v>0</v>
      </c>
      <c r="AG107" s="21"/>
      <c r="AH107" s="164">
        <v>0</v>
      </c>
      <c r="AI107" s="21"/>
      <c r="AJ107" s="160">
        <v>0</v>
      </c>
      <c r="AK107" s="21"/>
      <c r="AL107" s="160">
        <f t="shared" si="5"/>
        <v>4188423</v>
      </c>
      <c r="AM107" s="21"/>
      <c r="AN107" s="21"/>
      <c r="AO107" s="21"/>
      <c r="AP107" s="160">
        <v>2020585.19</v>
      </c>
      <c r="AQ107" s="21"/>
      <c r="AR107" s="10">
        <v>16</v>
      </c>
    </row>
    <row r="108" spans="1:44" ht="8.85" customHeight="1" x14ac:dyDescent="0.3">
      <c r="A108" s="10">
        <v>17</v>
      </c>
      <c r="B108" s="21"/>
      <c r="C108" s="10" t="s">
        <v>142</v>
      </c>
      <c r="D108" s="21"/>
      <c r="E108" s="21"/>
      <c r="F108" s="21"/>
      <c r="G108" s="160">
        <v>0</v>
      </c>
      <c r="H108" s="21"/>
      <c r="I108" s="160">
        <v>0</v>
      </c>
      <c r="J108" s="21"/>
      <c r="K108" s="160">
        <v>0</v>
      </c>
      <c r="L108" s="21"/>
      <c r="M108" s="160">
        <v>39359</v>
      </c>
      <c r="N108" s="21"/>
      <c r="O108" s="160">
        <v>0</v>
      </c>
      <c r="P108" s="21"/>
      <c r="Q108" s="160">
        <v>2224873</v>
      </c>
      <c r="R108" s="21"/>
      <c r="S108" s="160">
        <v>0</v>
      </c>
      <c r="T108" s="21"/>
      <c r="U108" s="160">
        <v>42122</v>
      </c>
      <c r="V108" s="21"/>
      <c r="W108" s="160">
        <f t="shared" si="4"/>
        <v>2306354</v>
      </c>
      <c r="X108" s="27"/>
      <c r="Y108" s="161"/>
      <c r="Z108" s="160">
        <v>108402</v>
      </c>
      <c r="AA108" s="21"/>
      <c r="AB108" s="160">
        <v>0</v>
      </c>
      <c r="AC108" s="21"/>
      <c r="AD108" s="160">
        <v>1664041</v>
      </c>
      <c r="AE108" s="21"/>
      <c r="AF108" s="160">
        <v>0</v>
      </c>
      <c r="AG108" s="21"/>
      <c r="AH108" s="164">
        <v>41420</v>
      </c>
      <c r="AI108" s="21"/>
      <c r="AJ108" s="160">
        <v>0</v>
      </c>
      <c r="AK108" s="21"/>
      <c r="AL108" s="160">
        <f t="shared" si="5"/>
        <v>1813863</v>
      </c>
      <c r="AM108" s="21"/>
      <c r="AN108" s="21"/>
      <c r="AO108" s="21"/>
      <c r="AP108" s="160">
        <v>89307.29</v>
      </c>
      <c r="AQ108" s="21"/>
      <c r="AR108" s="10">
        <v>17</v>
      </c>
    </row>
    <row r="109" spans="1:44" ht="8.85" customHeight="1" x14ac:dyDescent="0.3">
      <c r="A109" s="10">
        <v>18</v>
      </c>
      <c r="B109" s="21"/>
      <c r="C109" s="10" t="s">
        <v>143</v>
      </c>
      <c r="D109" s="21"/>
      <c r="E109" s="21"/>
      <c r="F109" s="21"/>
      <c r="G109" s="160">
        <v>0</v>
      </c>
      <c r="H109" s="21"/>
      <c r="I109" s="160">
        <v>0</v>
      </c>
      <c r="J109" s="21"/>
      <c r="K109" s="160">
        <v>0</v>
      </c>
      <c r="L109" s="21"/>
      <c r="M109" s="160">
        <v>0</v>
      </c>
      <c r="N109" s="21"/>
      <c r="O109" s="160">
        <v>0</v>
      </c>
      <c r="P109" s="21"/>
      <c r="Q109" s="160">
        <v>0</v>
      </c>
      <c r="R109" s="21"/>
      <c r="S109" s="160">
        <v>0</v>
      </c>
      <c r="T109" s="21"/>
      <c r="U109" s="160">
        <v>0</v>
      </c>
      <c r="V109" s="21"/>
      <c r="W109" s="160">
        <f t="shared" si="4"/>
        <v>0</v>
      </c>
      <c r="X109" s="27"/>
      <c r="Y109" s="161"/>
      <c r="Z109" s="160">
        <v>0</v>
      </c>
      <c r="AA109" s="21"/>
      <c r="AB109" s="160">
        <v>0</v>
      </c>
      <c r="AC109" s="21"/>
      <c r="AD109" s="160">
        <v>0</v>
      </c>
      <c r="AE109" s="21"/>
      <c r="AF109" s="160">
        <v>0</v>
      </c>
      <c r="AG109" s="21"/>
      <c r="AH109" s="164">
        <v>0</v>
      </c>
      <c r="AI109" s="21"/>
      <c r="AJ109" s="160">
        <v>0</v>
      </c>
      <c r="AK109" s="21"/>
      <c r="AL109" s="160">
        <f t="shared" si="5"/>
        <v>0</v>
      </c>
      <c r="AM109" s="21"/>
      <c r="AN109" s="21"/>
      <c r="AO109" s="21"/>
      <c r="AP109" s="160">
        <v>526056.20000000007</v>
      </c>
      <c r="AQ109" s="21"/>
      <c r="AR109" s="10">
        <v>18</v>
      </c>
    </row>
    <row r="110" spans="1:44" ht="8.85" customHeight="1" x14ac:dyDescent="0.3">
      <c r="A110" s="10">
        <v>19</v>
      </c>
      <c r="B110" s="21"/>
      <c r="C110" s="10" t="s">
        <v>144</v>
      </c>
      <c r="D110" s="21"/>
      <c r="E110" s="21"/>
      <c r="F110" s="21"/>
      <c r="G110" s="160">
        <v>0</v>
      </c>
      <c r="H110" s="21"/>
      <c r="I110" s="160">
        <v>0</v>
      </c>
      <c r="J110" s="21"/>
      <c r="K110" s="160">
        <v>0</v>
      </c>
      <c r="L110" s="21"/>
      <c r="M110" s="160">
        <v>0</v>
      </c>
      <c r="N110" s="21"/>
      <c r="O110" s="160">
        <v>0</v>
      </c>
      <c r="P110" s="21"/>
      <c r="Q110" s="160">
        <v>204680</v>
      </c>
      <c r="R110" s="21"/>
      <c r="S110" s="160">
        <v>0</v>
      </c>
      <c r="T110" s="21"/>
      <c r="U110" s="160">
        <v>0</v>
      </c>
      <c r="V110" s="21"/>
      <c r="W110" s="160">
        <f t="shared" si="4"/>
        <v>204680</v>
      </c>
      <c r="X110" s="27"/>
      <c r="Y110" s="161"/>
      <c r="Z110" s="160">
        <v>0</v>
      </c>
      <c r="AA110" s="21"/>
      <c r="AB110" s="160">
        <v>0</v>
      </c>
      <c r="AC110" s="21"/>
      <c r="AD110" s="160">
        <v>397182</v>
      </c>
      <c r="AE110" s="21"/>
      <c r="AF110" s="160">
        <v>0</v>
      </c>
      <c r="AG110" s="21"/>
      <c r="AH110" s="164">
        <v>0</v>
      </c>
      <c r="AI110" s="21"/>
      <c r="AJ110" s="160">
        <v>0</v>
      </c>
      <c r="AK110" s="21"/>
      <c r="AL110" s="160">
        <f t="shared" si="5"/>
        <v>397182</v>
      </c>
      <c r="AM110" s="21"/>
      <c r="AN110" s="21"/>
      <c r="AO110" s="21"/>
      <c r="AP110" s="160">
        <v>395063.25000000006</v>
      </c>
      <c r="AQ110" s="21"/>
      <c r="AR110" s="10">
        <v>19</v>
      </c>
    </row>
    <row r="111" spans="1:44" ht="8.85" customHeight="1" x14ac:dyDescent="0.3">
      <c r="A111" s="10">
        <v>20</v>
      </c>
      <c r="B111" s="21"/>
      <c r="C111" s="10" t="s">
        <v>145</v>
      </c>
      <c r="D111" s="21"/>
      <c r="E111" s="21"/>
      <c r="F111" s="21"/>
      <c r="G111" s="160">
        <v>0</v>
      </c>
      <c r="H111" s="21"/>
      <c r="I111" s="160">
        <v>0</v>
      </c>
      <c r="J111" s="21"/>
      <c r="K111" s="160">
        <v>0</v>
      </c>
      <c r="L111" s="21"/>
      <c r="M111" s="160">
        <v>1566</v>
      </c>
      <c r="N111" s="21"/>
      <c r="O111" s="160">
        <v>0</v>
      </c>
      <c r="P111" s="21"/>
      <c r="Q111" s="160">
        <v>0</v>
      </c>
      <c r="R111" s="21"/>
      <c r="S111" s="160">
        <v>0</v>
      </c>
      <c r="T111" s="21"/>
      <c r="U111" s="160">
        <v>0</v>
      </c>
      <c r="V111" s="21"/>
      <c r="W111" s="160">
        <f t="shared" si="4"/>
        <v>1566</v>
      </c>
      <c r="X111" s="27"/>
      <c r="Y111" s="161"/>
      <c r="Z111" s="160">
        <v>0</v>
      </c>
      <c r="AA111" s="21"/>
      <c r="AB111" s="160">
        <v>0</v>
      </c>
      <c r="AC111" s="21"/>
      <c r="AD111" s="160">
        <v>1627853</v>
      </c>
      <c r="AE111" s="21"/>
      <c r="AF111" s="160">
        <v>0</v>
      </c>
      <c r="AG111" s="21"/>
      <c r="AH111" s="164">
        <v>0</v>
      </c>
      <c r="AI111" s="21"/>
      <c r="AJ111" s="160">
        <v>0</v>
      </c>
      <c r="AK111" s="21"/>
      <c r="AL111" s="160">
        <f t="shared" si="5"/>
        <v>1627853</v>
      </c>
      <c r="AM111" s="21"/>
      <c r="AN111" s="21"/>
      <c r="AO111" s="21"/>
      <c r="AP111" s="160">
        <v>207312.13</v>
      </c>
      <c r="AQ111" s="21"/>
      <c r="AR111" s="10">
        <v>20</v>
      </c>
    </row>
    <row r="112" spans="1:44"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9"/>
    </row>
    <row r="113" spans="1:44" ht="8.85" customHeight="1" x14ac:dyDescent="0.3">
      <c r="A113" s="10">
        <v>21</v>
      </c>
      <c r="B113" s="21"/>
      <c r="C113" s="10" t="s">
        <v>146</v>
      </c>
      <c r="D113" s="21"/>
      <c r="E113" s="21"/>
      <c r="F113" s="21"/>
      <c r="G113" s="160">
        <v>18928794</v>
      </c>
      <c r="H113" s="21"/>
      <c r="I113" s="160">
        <v>15907348</v>
      </c>
      <c r="J113" s="21"/>
      <c r="K113" s="160">
        <v>167846423</v>
      </c>
      <c r="L113" s="21"/>
      <c r="M113" s="160">
        <v>4025237</v>
      </c>
      <c r="N113" s="21"/>
      <c r="O113" s="160">
        <v>0</v>
      </c>
      <c r="P113" s="21"/>
      <c r="Q113" s="160">
        <v>47870484</v>
      </c>
      <c r="R113" s="21"/>
      <c r="S113" s="160">
        <v>4601948</v>
      </c>
      <c r="T113" s="21"/>
      <c r="U113" s="160">
        <v>5546268</v>
      </c>
      <c r="V113" s="21"/>
      <c r="W113" s="160">
        <f t="shared" ref="W113:W135" si="6">SUM(G113:U113)</f>
        <v>264726502</v>
      </c>
      <c r="X113" s="27"/>
      <c r="Y113" s="161"/>
      <c r="Z113" s="160">
        <v>140531668</v>
      </c>
      <c r="AA113" s="21"/>
      <c r="AB113" s="160">
        <v>54845746</v>
      </c>
      <c r="AC113" s="21"/>
      <c r="AD113" s="160">
        <v>50891525</v>
      </c>
      <c r="AE113" s="21"/>
      <c r="AF113" s="160">
        <v>0</v>
      </c>
      <c r="AG113" s="21"/>
      <c r="AH113" s="164">
        <v>4634496</v>
      </c>
      <c r="AI113" s="21"/>
      <c r="AJ113" s="160">
        <v>0</v>
      </c>
      <c r="AK113" s="21"/>
      <c r="AL113" s="160">
        <f t="shared" ref="AL113:AL135" si="7">SUM(Z113:AJ113)</f>
        <v>250903435</v>
      </c>
      <c r="AM113" s="21"/>
      <c r="AN113" s="21"/>
      <c r="AO113" s="21"/>
      <c r="AP113" s="160">
        <v>16923009.600000001</v>
      </c>
      <c r="AQ113" s="21"/>
      <c r="AR113" s="10">
        <v>21</v>
      </c>
    </row>
    <row r="114" spans="1:44" ht="8.85" customHeight="1" x14ac:dyDescent="0.3">
      <c r="A114" s="10">
        <v>22</v>
      </c>
      <c r="B114" s="21"/>
      <c r="C114" s="10" t="s">
        <v>147</v>
      </c>
      <c r="D114" s="21"/>
      <c r="E114" s="21"/>
      <c r="F114" s="21"/>
      <c r="G114" s="160">
        <v>292043</v>
      </c>
      <c r="H114" s="21"/>
      <c r="I114" s="160">
        <v>14550</v>
      </c>
      <c r="J114" s="21"/>
      <c r="K114" s="160">
        <v>0</v>
      </c>
      <c r="L114" s="21"/>
      <c r="M114" s="160">
        <v>414</v>
      </c>
      <c r="N114" s="21"/>
      <c r="O114" s="160">
        <v>0</v>
      </c>
      <c r="P114" s="21"/>
      <c r="Q114" s="160">
        <v>660004</v>
      </c>
      <c r="R114" s="21"/>
      <c r="S114" s="160">
        <v>0</v>
      </c>
      <c r="T114" s="21"/>
      <c r="U114" s="160">
        <v>92015</v>
      </c>
      <c r="V114" s="21"/>
      <c r="W114" s="160">
        <f t="shared" si="6"/>
        <v>1059026</v>
      </c>
      <c r="X114" s="27"/>
      <c r="Y114" s="161"/>
      <c r="Z114" s="160">
        <v>443463</v>
      </c>
      <c r="AA114" s="21"/>
      <c r="AB114" s="160">
        <v>0</v>
      </c>
      <c r="AC114" s="21"/>
      <c r="AD114" s="160">
        <v>29921</v>
      </c>
      <c r="AE114" s="21"/>
      <c r="AF114" s="160">
        <v>0</v>
      </c>
      <c r="AG114" s="21"/>
      <c r="AH114" s="164">
        <v>0</v>
      </c>
      <c r="AI114" s="21"/>
      <c r="AJ114" s="160">
        <v>0</v>
      </c>
      <c r="AK114" s="21"/>
      <c r="AL114" s="160">
        <f t="shared" si="7"/>
        <v>473384</v>
      </c>
      <c r="AM114" s="21"/>
      <c r="AN114" s="21"/>
      <c r="AO114" s="21"/>
      <c r="AP114" s="160">
        <v>340205</v>
      </c>
      <c r="AQ114" s="21"/>
      <c r="AR114" s="10">
        <v>22</v>
      </c>
    </row>
    <row r="115" spans="1:44" ht="8.85" customHeight="1" x14ac:dyDescent="0.3">
      <c r="A115" s="10">
        <v>23</v>
      </c>
      <c r="B115" s="21"/>
      <c r="C115" s="10" t="s">
        <v>148</v>
      </c>
      <c r="D115" s="21"/>
      <c r="E115" s="21"/>
      <c r="F115" s="21"/>
      <c r="G115" s="160">
        <v>0</v>
      </c>
      <c r="H115" s="21"/>
      <c r="I115" s="160">
        <v>0</v>
      </c>
      <c r="J115" s="21"/>
      <c r="K115" s="160">
        <v>346951</v>
      </c>
      <c r="L115" s="21"/>
      <c r="M115" s="160">
        <v>0</v>
      </c>
      <c r="N115" s="21"/>
      <c r="O115" s="160">
        <v>0</v>
      </c>
      <c r="P115" s="21"/>
      <c r="Q115" s="160">
        <v>0</v>
      </c>
      <c r="R115" s="21"/>
      <c r="S115" s="160">
        <v>0</v>
      </c>
      <c r="T115" s="21"/>
      <c r="U115" s="160">
        <v>4780</v>
      </c>
      <c r="V115" s="21"/>
      <c r="W115" s="160">
        <f t="shared" si="6"/>
        <v>351731</v>
      </c>
      <c r="X115" s="27"/>
      <c r="Y115" s="161"/>
      <c r="Z115" s="160">
        <v>0</v>
      </c>
      <c r="AA115" s="21"/>
      <c r="AB115" s="160">
        <v>0</v>
      </c>
      <c r="AC115" s="21"/>
      <c r="AD115" s="160">
        <v>346951</v>
      </c>
      <c r="AE115" s="21"/>
      <c r="AF115" s="160">
        <v>0</v>
      </c>
      <c r="AG115" s="21"/>
      <c r="AH115" s="164">
        <v>0</v>
      </c>
      <c r="AI115" s="21"/>
      <c r="AJ115" s="160">
        <v>0</v>
      </c>
      <c r="AK115" s="21"/>
      <c r="AL115" s="160">
        <f t="shared" si="7"/>
        <v>346951</v>
      </c>
      <c r="AM115" s="21"/>
      <c r="AN115" s="21"/>
      <c r="AO115" s="21"/>
      <c r="AP115" s="160">
        <v>-3441.0200000000004</v>
      </c>
      <c r="AQ115" s="21"/>
      <c r="AR115" s="10">
        <v>23</v>
      </c>
    </row>
    <row r="116" spans="1:44" ht="8.85" customHeight="1" x14ac:dyDescent="0.3">
      <c r="A116" s="10">
        <v>24</v>
      </c>
      <c r="B116" s="21"/>
      <c r="C116" s="10" t="s">
        <v>149</v>
      </c>
      <c r="D116" s="21"/>
      <c r="E116" s="21"/>
      <c r="F116" s="21"/>
      <c r="G116" s="160">
        <v>622035</v>
      </c>
      <c r="H116" s="21"/>
      <c r="I116" s="160">
        <v>100000</v>
      </c>
      <c r="J116" s="21"/>
      <c r="K116" s="160">
        <v>17653073</v>
      </c>
      <c r="L116" s="21"/>
      <c r="M116" s="160">
        <v>108916</v>
      </c>
      <c r="N116" s="21"/>
      <c r="O116" s="160">
        <v>0</v>
      </c>
      <c r="P116" s="21"/>
      <c r="Q116" s="160">
        <v>13284998</v>
      </c>
      <c r="R116" s="21"/>
      <c r="S116" s="160">
        <v>0</v>
      </c>
      <c r="T116" s="21"/>
      <c r="U116" s="160">
        <v>0</v>
      </c>
      <c r="V116" s="21"/>
      <c r="W116" s="160">
        <f t="shared" si="6"/>
        <v>31769022</v>
      </c>
      <c r="X116" s="27"/>
      <c r="Y116" s="161"/>
      <c r="Z116" s="160">
        <v>8733112</v>
      </c>
      <c r="AA116" s="21"/>
      <c r="AB116" s="160">
        <v>0</v>
      </c>
      <c r="AC116" s="21"/>
      <c r="AD116" s="160">
        <v>0</v>
      </c>
      <c r="AE116" s="21"/>
      <c r="AF116" s="160">
        <v>0</v>
      </c>
      <c r="AG116" s="21"/>
      <c r="AH116" s="164">
        <v>2211537</v>
      </c>
      <c r="AI116" s="21"/>
      <c r="AJ116" s="160">
        <v>0</v>
      </c>
      <c r="AK116" s="21"/>
      <c r="AL116" s="160">
        <f t="shared" si="7"/>
        <v>10944649</v>
      </c>
      <c r="AM116" s="21"/>
      <c r="AN116" s="21"/>
      <c r="AO116" s="21"/>
      <c r="AP116" s="160">
        <v>3562873.39</v>
      </c>
      <c r="AQ116" s="21"/>
      <c r="AR116" s="10">
        <v>24</v>
      </c>
    </row>
    <row r="117" spans="1:44" ht="8.85" customHeight="1" x14ac:dyDescent="0.3">
      <c r="A117" s="10">
        <v>25</v>
      </c>
      <c r="B117" s="21"/>
      <c r="C117" s="10" t="s">
        <v>150</v>
      </c>
      <c r="D117" s="21"/>
      <c r="E117" s="21"/>
      <c r="F117" s="21"/>
      <c r="G117" s="160">
        <v>0</v>
      </c>
      <c r="H117" s="21"/>
      <c r="I117" s="160">
        <v>0</v>
      </c>
      <c r="J117" s="21"/>
      <c r="K117" s="160">
        <v>0</v>
      </c>
      <c r="L117" s="21"/>
      <c r="M117" s="160">
        <v>2042</v>
      </c>
      <c r="N117" s="21"/>
      <c r="O117" s="160">
        <v>0</v>
      </c>
      <c r="P117" s="21"/>
      <c r="Q117" s="160">
        <v>54047</v>
      </c>
      <c r="R117" s="21"/>
      <c r="S117" s="160">
        <v>0</v>
      </c>
      <c r="T117" s="21"/>
      <c r="U117" s="160">
        <v>0</v>
      </c>
      <c r="V117" s="21"/>
      <c r="W117" s="160">
        <f t="shared" si="6"/>
        <v>56089</v>
      </c>
      <c r="X117" s="27"/>
      <c r="Y117" s="161"/>
      <c r="Z117" s="160">
        <v>0</v>
      </c>
      <c r="AA117" s="21"/>
      <c r="AB117" s="160">
        <v>0</v>
      </c>
      <c r="AC117" s="21"/>
      <c r="AD117" s="160">
        <v>0</v>
      </c>
      <c r="AE117" s="21"/>
      <c r="AF117" s="160">
        <v>0</v>
      </c>
      <c r="AG117" s="21"/>
      <c r="AH117" s="164">
        <v>0</v>
      </c>
      <c r="AI117" s="21"/>
      <c r="AJ117" s="160">
        <v>0</v>
      </c>
      <c r="AK117" s="21"/>
      <c r="AL117" s="160">
        <f t="shared" si="7"/>
        <v>0</v>
      </c>
      <c r="AM117" s="21"/>
      <c r="AN117" s="21"/>
      <c r="AO117" s="21"/>
      <c r="AP117" s="160">
        <v>373725.35</v>
      </c>
      <c r="AQ117" s="21"/>
      <c r="AR117" s="10">
        <v>25</v>
      </c>
    </row>
    <row r="118" spans="1:44"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9"/>
    </row>
    <row r="119" spans="1:44" ht="8.85" customHeight="1" x14ac:dyDescent="0.3">
      <c r="A119" s="10">
        <v>26</v>
      </c>
      <c r="B119" s="21"/>
      <c r="C119" s="10" t="s">
        <v>151</v>
      </c>
      <c r="D119" s="21"/>
      <c r="E119" s="21"/>
      <c r="F119" s="21"/>
      <c r="G119" s="160">
        <v>0</v>
      </c>
      <c r="H119" s="21"/>
      <c r="I119" s="160">
        <v>0</v>
      </c>
      <c r="J119" s="21"/>
      <c r="K119" s="160">
        <v>0</v>
      </c>
      <c r="L119" s="21"/>
      <c r="M119" s="160">
        <v>6446</v>
      </c>
      <c r="N119" s="21"/>
      <c r="O119" s="160">
        <v>0</v>
      </c>
      <c r="P119" s="21"/>
      <c r="Q119" s="160">
        <v>839309</v>
      </c>
      <c r="R119" s="21"/>
      <c r="S119" s="160">
        <v>0</v>
      </c>
      <c r="T119" s="21"/>
      <c r="U119" s="160">
        <v>6978</v>
      </c>
      <c r="V119" s="21"/>
      <c r="W119" s="160">
        <f t="shared" si="6"/>
        <v>852733</v>
      </c>
      <c r="X119" s="27"/>
      <c r="Y119" s="161"/>
      <c r="Z119" s="160">
        <v>0</v>
      </c>
      <c r="AA119" s="21"/>
      <c r="AB119" s="160">
        <v>0</v>
      </c>
      <c r="AC119" s="21"/>
      <c r="AD119" s="160">
        <v>839309</v>
      </c>
      <c r="AE119" s="21"/>
      <c r="AF119" s="160">
        <v>0</v>
      </c>
      <c r="AG119" s="21"/>
      <c r="AH119" s="164">
        <v>13424</v>
      </c>
      <c r="AI119" s="21"/>
      <c r="AJ119" s="160">
        <v>0</v>
      </c>
      <c r="AK119" s="21"/>
      <c r="AL119" s="160">
        <f t="shared" si="7"/>
        <v>852733</v>
      </c>
      <c r="AM119" s="21"/>
      <c r="AN119" s="21"/>
      <c r="AO119" s="21"/>
      <c r="AP119" s="160">
        <v>-60551.21</v>
      </c>
      <c r="AQ119" s="21"/>
      <c r="AR119" s="10">
        <v>26</v>
      </c>
    </row>
    <row r="120" spans="1:44" ht="8.85" customHeight="1" x14ac:dyDescent="0.3">
      <c r="A120" s="10">
        <v>27</v>
      </c>
      <c r="B120" s="21"/>
      <c r="C120" s="10" t="s">
        <v>152</v>
      </c>
      <c r="D120" s="21"/>
      <c r="E120" s="21"/>
      <c r="F120" s="21"/>
      <c r="G120" s="160">
        <v>0</v>
      </c>
      <c r="H120" s="21"/>
      <c r="I120" s="160">
        <v>0</v>
      </c>
      <c r="J120" s="21"/>
      <c r="K120" s="160">
        <v>10239270</v>
      </c>
      <c r="L120" s="21"/>
      <c r="M120" s="160">
        <v>87325</v>
      </c>
      <c r="N120" s="21"/>
      <c r="O120" s="160">
        <v>0</v>
      </c>
      <c r="P120" s="21"/>
      <c r="Q120" s="160">
        <v>2880999</v>
      </c>
      <c r="R120" s="21"/>
      <c r="S120" s="160">
        <v>0</v>
      </c>
      <c r="T120" s="21"/>
      <c r="U120" s="160">
        <v>20218</v>
      </c>
      <c r="V120" s="21"/>
      <c r="W120" s="160">
        <f t="shared" si="6"/>
        <v>13227812</v>
      </c>
      <c r="X120" s="27"/>
      <c r="Y120" s="161"/>
      <c r="Z120" s="160">
        <v>1194029</v>
      </c>
      <c r="AA120" s="21"/>
      <c r="AB120" s="160">
        <v>0</v>
      </c>
      <c r="AC120" s="21"/>
      <c r="AD120" s="160">
        <v>567600</v>
      </c>
      <c r="AE120" s="21"/>
      <c r="AF120" s="160">
        <v>0</v>
      </c>
      <c r="AG120" s="21"/>
      <c r="AH120" s="164">
        <v>463380</v>
      </c>
      <c r="AI120" s="21"/>
      <c r="AJ120" s="160">
        <v>0</v>
      </c>
      <c r="AK120" s="21"/>
      <c r="AL120" s="160">
        <f t="shared" si="7"/>
        <v>2225009</v>
      </c>
      <c r="AM120" s="21"/>
      <c r="AN120" s="21"/>
      <c r="AO120" s="21"/>
      <c r="AP120" s="160">
        <v>240263.86999999997</v>
      </c>
      <c r="AQ120" s="21"/>
      <c r="AR120" s="10">
        <v>27</v>
      </c>
    </row>
    <row r="121" spans="1:44" ht="8.85" customHeight="1" x14ac:dyDescent="0.3">
      <c r="A121" s="10">
        <v>28</v>
      </c>
      <c r="B121" s="21"/>
      <c r="C121" s="10" t="s">
        <v>153</v>
      </c>
      <c r="D121" s="21"/>
      <c r="E121" s="21"/>
      <c r="F121" s="21"/>
      <c r="G121" s="160">
        <v>0</v>
      </c>
      <c r="H121" s="21"/>
      <c r="I121" s="160">
        <v>22073</v>
      </c>
      <c r="J121" s="21"/>
      <c r="K121" s="160">
        <v>0</v>
      </c>
      <c r="L121" s="21"/>
      <c r="M121" s="160">
        <v>15186</v>
      </c>
      <c r="N121" s="21"/>
      <c r="O121" s="160">
        <v>0</v>
      </c>
      <c r="P121" s="21"/>
      <c r="Q121" s="160">
        <v>371920</v>
      </c>
      <c r="R121" s="21"/>
      <c r="S121" s="160">
        <v>0</v>
      </c>
      <c r="T121" s="21"/>
      <c r="U121" s="160">
        <v>0</v>
      </c>
      <c r="V121" s="21"/>
      <c r="W121" s="160">
        <f t="shared" si="6"/>
        <v>409179</v>
      </c>
      <c r="X121" s="27"/>
      <c r="Y121" s="161"/>
      <c r="Z121" s="160">
        <v>0</v>
      </c>
      <c r="AA121" s="21"/>
      <c r="AB121" s="160">
        <v>0</v>
      </c>
      <c r="AC121" s="21"/>
      <c r="AD121" s="160">
        <v>409179</v>
      </c>
      <c r="AE121" s="21"/>
      <c r="AF121" s="160">
        <v>0</v>
      </c>
      <c r="AG121" s="21"/>
      <c r="AH121" s="164">
        <v>0</v>
      </c>
      <c r="AI121" s="21"/>
      <c r="AJ121" s="160">
        <v>0</v>
      </c>
      <c r="AK121" s="21"/>
      <c r="AL121" s="160">
        <f t="shared" si="7"/>
        <v>409179</v>
      </c>
      <c r="AM121" s="21"/>
      <c r="AN121" s="21"/>
      <c r="AO121" s="21"/>
      <c r="AP121" s="160">
        <v>451039.38</v>
      </c>
      <c r="AQ121" s="21"/>
      <c r="AR121" s="10">
        <v>28</v>
      </c>
    </row>
    <row r="122" spans="1:44" ht="8.85" customHeight="1" x14ac:dyDescent="0.3">
      <c r="A122" s="10">
        <v>29</v>
      </c>
      <c r="B122" s="21"/>
      <c r="C122" s="10" t="s">
        <v>94</v>
      </c>
      <c r="D122" s="21"/>
      <c r="E122" s="21"/>
      <c r="F122" s="21"/>
      <c r="G122" s="160">
        <v>617190</v>
      </c>
      <c r="H122" s="21"/>
      <c r="I122" s="160">
        <v>3459655</v>
      </c>
      <c r="J122" s="21"/>
      <c r="K122" s="160">
        <v>229025626</v>
      </c>
      <c r="L122" s="21"/>
      <c r="M122" s="160">
        <v>4450500</v>
      </c>
      <c r="N122" s="21"/>
      <c r="O122" s="160">
        <v>0</v>
      </c>
      <c r="P122" s="21"/>
      <c r="Q122" s="160">
        <v>88454290</v>
      </c>
      <c r="R122" s="21"/>
      <c r="S122" s="160">
        <v>79888</v>
      </c>
      <c r="T122" s="21"/>
      <c r="U122" s="160">
        <v>32650492</v>
      </c>
      <c r="V122" s="21"/>
      <c r="W122" s="160">
        <f t="shared" si="6"/>
        <v>358737641</v>
      </c>
      <c r="X122" s="27"/>
      <c r="Y122" s="161"/>
      <c r="Z122" s="160">
        <v>221856530</v>
      </c>
      <c r="AA122" s="21"/>
      <c r="AB122" s="160">
        <v>20271021</v>
      </c>
      <c r="AC122" s="21"/>
      <c r="AD122" s="160">
        <v>217765406</v>
      </c>
      <c r="AE122" s="21"/>
      <c r="AF122" s="160">
        <v>0</v>
      </c>
      <c r="AG122" s="21"/>
      <c r="AH122" s="164">
        <v>18495146</v>
      </c>
      <c r="AI122" s="21"/>
      <c r="AJ122" s="160">
        <v>0</v>
      </c>
      <c r="AK122" s="21"/>
      <c r="AL122" s="160">
        <f t="shared" si="7"/>
        <v>478388103</v>
      </c>
      <c r="AM122" s="21"/>
      <c r="AN122" s="21"/>
      <c r="AO122" s="21"/>
      <c r="AP122" s="160">
        <v>19821313.579999994</v>
      </c>
      <c r="AQ122" s="21"/>
      <c r="AR122" s="10">
        <v>29</v>
      </c>
    </row>
    <row r="123" spans="1:44" ht="8.85" customHeight="1" x14ac:dyDescent="0.3">
      <c r="A123" s="10">
        <v>30</v>
      </c>
      <c r="B123" s="21"/>
      <c r="C123" s="10" t="s">
        <v>154</v>
      </c>
      <c r="D123" s="21"/>
      <c r="E123" s="21"/>
      <c r="F123" s="21"/>
      <c r="G123" s="160">
        <v>358264</v>
      </c>
      <c r="H123" s="21"/>
      <c r="I123" s="160">
        <v>386275</v>
      </c>
      <c r="J123" s="21"/>
      <c r="K123" s="160">
        <v>3973000</v>
      </c>
      <c r="L123" s="21"/>
      <c r="M123" s="160">
        <v>116476</v>
      </c>
      <c r="N123" s="21"/>
      <c r="O123" s="160">
        <v>0</v>
      </c>
      <c r="P123" s="21"/>
      <c r="Q123" s="160">
        <v>6488507</v>
      </c>
      <c r="R123" s="21"/>
      <c r="S123" s="160">
        <v>0</v>
      </c>
      <c r="T123" s="21"/>
      <c r="U123" s="160">
        <v>2823306</v>
      </c>
      <c r="V123" s="21"/>
      <c r="W123" s="160">
        <f t="shared" si="6"/>
        <v>14145828</v>
      </c>
      <c r="X123" s="27"/>
      <c r="Y123" s="161"/>
      <c r="Z123" s="160">
        <v>0</v>
      </c>
      <c r="AA123" s="21"/>
      <c r="AB123" s="160">
        <v>137393</v>
      </c>
      <c r="AC123" s="21"/>
      <c r="AD123" s="160">
        <v>12783477</v>
      </c>
      <c r="AE123" s="21"/>
      <c r="AF123" s="160">
        <v>0</v>
      </c>
      <c r="AG123" s="21"/>
      <c r="AH123" s="164">
        <v>5198988</v>
      </c>
      <c r="AI123" s="21"/>
      <c r="AJ123" s="160">
        <v>0</v>
      </c>
      <c r="AK123" s="21"/>
      <c r="AL123" s="160">
        <f t="shared" si="7"/>
        <v>18119858</v>
      </c>
      <c r="AM123" s="21"/>
      <c r="AN123" s="21"/>
      <c r="AO123" s="21"/>
      <c r="AP123" s="160">
        <v>1446926.9100000001</v>
      </c>
      <c r="AQ123" s="21"/>
      <c r="AR123" s="10">
        <v>30</v>
      </c>
    </row>
    <row r="124" spans="1:44"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9"/>
    </row>
    <row r="125" spans="1:44" ht="8.85" customHeight="1" x14ac:dyDescent="0.3">
      <c r="A125" s="10">
        <v>31</v>
      </c>
      <c r="B125" s="21"/>
      <c r="C125" s="10" t="s">
        <v>155</v>
      </c>
      <c r="D125" s="21"/>
      <c r="E125" s="21"/>
      <c r="F125" s="21"/>
      <c r="G125" s="160">
        <v>0</v>
      </c>
      <c r="H125" s="21"/>
      <c r="I125" s="160">
        <v>0</v>
      </c>
      <c r="J125" s="21"/>
      <c r="K125" s="160">
        <v>7580935</v>
      </c>
      <c r="L125" s="21"/>
      <c r="M125" s="160">
        <v>0</v>
      </c>
      <c r="N125" s="21"/>
      <c r="O125" s="160">
        <v>0</v>
      </c>
      <c r="P125" s="21"/>
      <c r="Q125" s="160">
        <v>0</v>
      </c>
      <c r="R125" s="21"/>
      <c r="S125" s="160">
        <v>0</v>
      </c>
      <c r="T125" s="21"/>
      <c r="U125" s="160">
        <v>0</v>
      </c>
      <c r="V125" s="21"/>
      <c r="W125" s="160">
        <f t="shared" si="6"/>
        <v>7580935</v>
      </c>
      <c r="X125" s="27"/>
      <c r="Y125" s="161"/>
      <c r="Z125" s="160">
        <v>3361184</v>
      </c>
      <c r="AA125" s="21"/>
      <c r="AB125" s="160">
        <v>0</v>
      </c>
      <c r="AC125" s="21"/>
      <c r="AD125" s="160">
        <v>24115</v>
      </c>
      <c r="AE125" s="21"/>
      <c r="AF125" s="160">
        <v>0</v>
      </c>
      <c r="AG125" s="21"/>
      <c r="AH125" s="164">
        <v>0</v>
      </c>
      <c r="AI125" s="21"/>
      <c r="AJ125" s="160">
        <v>0</v>
      </c>
      <c r="AK125" s="21"/>
      <c r="AL125" s="160">
        <f t="shared" si="7"/>
        <v>3385299</v>
      </c>
      <c r="AM125" s="21"/>
      <c r="AN125" s="21"/>
      <c r="AO125" s="21"/>
      <c r="AP125" s="160">
        <v>9051.75</v>
      </c>
      <c r="AQ125" s="21"/>
      <c r="AR125" s="10">
        <v>31</v>
      </c>
    </row>
    <row r="126" spans="1:44" ht="8.85" customHeight="1" x14ac:dyDescent="0.3">
      <c r="A126" s="10">
        <v>32</v>
      </c>
      <c r="B126" s="21"/>
      <c r="C126" s="10" t="s">
        <v>156</v>
      </c>
      <c r="D126" s="21"/>
      <c r="E126" s="21"/>
      <c r="F126" s="21"/>
      <c r="G126" s="160">
        <v>0</v>
      </c>
      <c r="H126" s="21"/>
      <c r="I126" s="160">
        <v>0</v>
      </c>
      <c r="J126" s="21"/>
      <c r="K126" s="160">
        <v>0</v>
      </c>
      <c r="L126" s="21"/>
      <c r="M126" s="160">
        <v>777</v>
      </c>
      <c r="N126" s="21"/>
      <c r="O126" s="160">
        <v>0</v>
      </c>
      <c r="P126" s="21"/>
      <c r="Q126" s="160">
        <v>3875084</v>
      </c>
      <c r="R126" s="21"/>
      <c r="S126" s="160">
        <v>0</v>
      </c>
      <c r="T126" s="21"/>
      <c r="U126" s="160">
        <v>112500</v>
      </c>
      <c r="V126" s="21"/>
      <c r="W126" s="160">
        <f t="shared" si="6"/>
        <v>3988361</v>
      </c>
      <c r="X126" s="27"/>
      <c r="Y126" s="161"/>
      <c r="Z126" s="160">
        <v>660646</v>
      </c>
      <c r="AA126" s="21"/>
      <c r="AB126" s="160">
        <v>0</v>
      </c>
      <c r="AC126" s="21"/>
      <c r="AD126" s="160">
        <v>60985</v>
      </c>
      <c r="AE126" s="21"/>
      <c r="AF126" s="160">
        <v>0</v>
      </c>
      <c r="AG126" s="21"/>
      <c r="AH126" s="164">
        <v>0</v>
      </c>
      <c r="AI126" s="21"/>
      <c r="AJ126" s="160">
        <v>0</v>
      </c>
      <c r="AK126" s="21"/>
      <c r="AL126" s="160">
        <f t="shared" si="7"/>
        <v>721631</v>
      </c>
      <c r="AM126" s="21"/>
      <c r="AN126" s="21"/>
      <c r="AO126" s="21"/>
      <c r="AP126" s="160">
        <v>488433.22000000003</v>
      </c>
      <c r="AQ126" s="21"/>
      <c r="AR126" s="10">
        <v>32</v>
      </c>
    </row>
    <row r="127" spans="1:44" ht="8.85" customHeight="1" x14ac:dyDescent="0.3">
      <c r="A127" s="10">
        <v>33</v>
      </c>
      <c r="B127" s="21"/>
      <c r="C127" s="10" t="s">
        <v>96</v>
      </c>
      <c r="D127" s="21"/>
      <c r="E127" s="21"/>
      <c r="F127" s="21"/>
      <c r="G127" s="160">
        <v>483194</v>
      </c>
      <c r="H127" s="21"/>
      <c r="I127" s="160">
        <v>0</v>
      </c>
      <c r="J127" s="21"/>
      <c r="K127" s="160">
        <v>0</v>
      </c>
      <c r="L127" s="21"/>
      <c r="M127" s="160">
        <v>235954</v>
      </c>
      <c r="N127" s="21"/>
      <c r="O127" s="160">
        <v>0</v>
      </c>
      <c r="P127" s="21"/>
      <c r="Q127" s="160">
        <v>6581974</v>
      </c>
      <c r="R127" s="21"/>
      <c r="S127" s="160">
        <v>0</v>
      </c>
      <c r="T127" s="21"/>
      <c r="U127" s="160">
        <v>340678</v>
      </c>
      <c r="V127" s="21"/>
      <c r="W127" s="160">
        <f t="shared" si="6"/>
        <v>7641800</v>
      </c>
      <c r="X127" s="27"/>
      <c r="Y127" s="161"/>
      <c r="Z127" s="160">
        <v>1362403</v>
      </c>
      <c r="AA127" s="21"/>
      <c r="AB127" s="160">
        <v>0</v>
      </c>
      <c r="AC127" s="21"/>
      <c r="AD127" s="160">
        <v>5666372</v>
      </c>
      <c r="AE127" s="21"/>
      <c r="AF127" s="160">
        <v>0</v>
      </c>
      <c r="AG127" s="21"/>
      <c r="AH127" s="164">
        <v>3700713</v>
      </c>
      <c r="AI127" s="21"/>
      <c r="AJ127" s="160">
        <v>0</v>
      </c>
      <c r="AK127" s="21"/>
      <c r="AL127" s="160">
        <f t="shared" si="7"/>
        <v>10729488</v>
      </c>
      <c r="AM127" s="21"/>
      <c r="AN127" s="21"/>
      <c r="AO127" s="21"/>
      <c r="AP127" s="160">
        <v>3249603.8600000003</v>
      </c>
      <c r="AQ127" s="21"/>
      <c r="AR127" s="10">
        <v>33</v>
      </c>
    </row>
    <row r="128" spans="1:44" ht="8.85" customHeight="1" x14ac:dyDescent="0.3">
      <c r="A128" s="10">
        <v>34</v>
      </c>
      <c r="B128" s="21"/>
      <c r="C128" s="10" t="s">
        <v>157</v>
      </c>
      <c r="D128" s="21"/>
      <c r="E128" s="21"/>
      <c r="F128" s="21"/>
      <c r="G128" s="160">
        <v>6276035</v>
      </c>
      <c r="H128" s="21"/>
      <c r="I128" s="160">
        <v>0</v>
      </c>
      <c r="J128" s="21"/>
      <c r="K128" s="160">
        <v>24629915</v>
      </c>
      <c r="L128" s="21"/>
      <c r="M128" s="160">
        <v>568783</v>
      </c>
      <c r="N128" s="21"/>
      <c r="O128" s="160">
        <v>0</v>
      </c>
      <c r="P128" s="21"/>
      <c r="Q128" s="160">
        <v>0</v>
      </c>
      <c r="R128" s="21"/>
      <c r="S128" s="160">
        <v>0</v>
      </c>
      <c r="T128" s="21"/>
      <c r="U128" s="160">
        <v>4013</v>
      </c>
      <c r="V128" s="21"/>
      <c r="W128" s="160">
        <f t="shared" si="6"/>
        <v>31478746</v>
      </c>
      <c r="X128" s="27"/>
      <c r="Y128" s="161"/>
      <c r="Z128" s="160">
        <v>28829228</v>
      </c>
      <c r="AA128" s="21"/>
      <c r="AB128" s="160">
        <v>0</v>
      </c>
      <c r="AC128" s="21"/>
      <c r="AD128" s="160">
        <v>6415008</v>
      </c>
      <c r="AE128" s="21"/>
      <c r="AF128" s="160">
        <v>0</v>
      </c>
      <c r="AG128" s="21"/>
      <c r="AH128" s="164">
        <v>50826</v>
      </c>
      <c r="AI128" s="21"/>
      <c r="AJ128" s="160">
        <v>0</v>
      </c>
      <c r="AK128" s="21"/>
      <c r="AL128" s="160">
        <f t="shared" si="7"/>
        <v>35295062</v>
      </c>
      <c r="AM128" s="21"/>
      <c r="AN128" s="21"/>
      <c r="AO128" s="21"/>
      <c r="AP128" s="160">
        <v>10566837.380000001</v>
      </c>
      <c r="AQ128" s="21"/>
      <c r="AR128" s="10">
        <v>34</v>
      </c>
    </row>
    <row r="129" spans="1:44" ht="8.85" customHeight="1" x14ac:dyDescent="0.3">
      <c r="A129" s="10">
        <v>35</v>
      </c>
      <c r="B129" s="21"/>
      <c r="C129" s="10" t="s">
        <v>158</v>
      </c>
      <c r="D129" s="21"/>
      <c r="E129" s="21"/>
      <c r="F129" s="21"/>
      <c r="G129" s="160">
        <v>0</v>
      </c>
      <c r="H129" s="21"/>
      <c r="I129" s="160">
        <v>0</v>
      </c>
      <c r="J129" s="21"/>
      <c r="K129" s="160">
        <v>24466</v>
      </c>
      <c r="L129" s="21"/>
      <c r="M129" s="160">
        <v>0</v>
      </c>
      <c r="N129" s="21"/>
      <c r="O129" s="160">
        <v>0</v>
      </c>
      <c r="P129" s="21"/>
      <c r="Q129" s="160">
        <v>562364</v>
      </c>
      <c r="R129" s="21"/>
      <c r="S129" s="160">
        <v>0</v>
      </c>
      <c r="T129" s="21"/>
      <c r="U129" s="160">
        <v>0</v>
      </c>
      <c r="V129" s="21"/>
      <c r="W129" s="160">
        <f t="shared" si="6"/>
        <v>586830</v>
      </c>
      <c r="X129" s="27"/>
      <c r="Y129" s="161"/>
      <c r="Z129" s="160">
        <v>0</v>
      </c>
      <c r="AA129" s="21"/>
      <c r="AB129" s="160">
        <v>0</v>
      </c>
      <c r="AC129" s="21"/>
      <c r="AD129" s="160">
        <v>586830</v>
      </c>
      <c r="AE129" s="21"/>
      <c r="AF129" s="160">
        <v>0</v>
      </c>
      <c r="AG129" s="21"/>
      <c r="AH129" s="164">
        <v>0</v>
      </c>
      <c r="AI129" s="21"/>
      <c r="AJ129" s="160">
        <v>0</v>
      </c>
      <c r="AK129" s="21"/>
      <c r="AL129" s="160">
        <f t="shared" si="7"/>
        <v>586830</v>
      </c>
      <c r="AM129" s="21"/>
      <c r="AN129" s="21"/>
      <c r="AO129" s="21"/>
      <c r="AP129" s="160">
        <v>23256.220000000005</v>
      </c>
      <c r="AQ129" s="21"/>
      <c r="AR129" s="10">
        <v>35</v>
      </c>
    </row>
    <row r="130" spans="1:44"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row>
    <row r="131" spans="1:44" ht="8.85" customHeight="1" x14ac:dyDescent="0.3">
      <c r="A131" s="10">
        <v>36</v>
      </c>
      <c r="B131" s="21"/>
      <c r="C131" s="10" t="s">
        <v>159</v>
      </c>
      <c r="D131" s="21"/>
      <c r="E131" s="21"/>
      <c r="F131" s="21"/>
      <c r="G131" s="160">
        <v>13750</v>
      </c>
      <c r="H131" s="21"/>
      <c r="I131" s="160">
        <v>30211</v>
      </c>
      <c r="J131" s="21"/>
      <c r="K131" s="160">
        <v>0</v>
      </c>
      <c r="L131" s="21"/>
      <c r="M131" s="160">
        <v>1843</v>
      </c>
      <c r="N131" s="21"/>
      <c r="O131" s="160">
        <v>0</v>
      </c>
      <c r="P131" s="21"/>
      <c r="Q131" s="160">
        <v>0</v>
      </c>
      <c r="R131" s="21"/>
      <c r="S131" s="160">
        <v>0</v>
      </c>
      <c r="T131" s="21"/>
      <c r="U131" s="160">
        <v>192959</v>
      </c>
      <c r="V131" s="21"/>
      <c r="W131" s="160">
        <f t="shared" si="6"/>
        <v>238763</v>
      </c>
      <c r="X131" s="27"/>
      <c r="Y131" s="161"/>
      <c r="Z131" s="160">
        <v>0</v>
      </c>
      <c r="AA131" s="21"/>
      <c r="AB131" s="160">
        <v>0</v>
      </c>
      <c r="AC131" s="21"/>
      <c r="AD131" s="160">
        <v>105509</v>
      </c>
      <c r="AE131" s="21"/>
      <c r="AF131" s="160">
        <v>0</v>
      </c>
      <c r="AG131" s="21"/>
      <c r="AH131" s="164">
        <v>0</v>
      </c>
      <c r="AI131" s="21"/>
      <c r="AJ131" s="160">
        <v>0</v>
      </c>
      <c r="AK131" s="21"/>
      <c r="AL131" s="160">
        <f t="shared" si="7"/>
        <v>105509</v>
      </c>
      <c r="AM131" s="21"/>
      <c r="AN131" s="21"/>
      <c r="AO131" s="21"/>
      <c r="AP131" s="160">
        <v>249848.45</v>
      </c>
      <c r="AQ131" s="21"/>
      <c r="AR131" s="10">
        <v>36</v>
      </c>
    </row>
    <row r="132" spans="1:44" ht="8.85" customHeight="1" x14ac:dyDescent="0.3">
      <c r="A132" s="10">
        <v>37</v>
      </c>
      <c r="B132" s="21"/>
      <c r="C132" s="10" t="s">
        <v>160</v>
      </c>
      <c r="D132" s="21"/>
      <c r="E132" s="21"/>
      <c r="F132" s="21"/>
      <c r="G132" s="160">
        <v>161903</v>
      </c>
      <c r="H132" s="21"/>
      <c r="I132" s="160">
        <v>31824</v>
      </c>
      <c r="J132" s="21"/>
      <c r="K132" s="160">
        <v>0</v>
      </c>
      <c r="L132" s="21"/>
      <c r="M132" s="160">
        <v>0</v>
      </c>
      <c r="N132" s="21"/>
      <c r="O132" s="160">
        <v>0</v>
      </c>
      <c r="P132" s="21"/>
      <c r="Q132" s="160">
        <v>6029822</v>
      </c>
      <c r="R132" s="21"/>
      <c r="S132" s="160">
        <v>1410250</v>
      </c>
      <c r="T132" s="21"/>
      <c r="U132" s="160">
        <v>1879721</v>
      </c>
      <c r="V132" s="21"/>
      <c r="W132" s="160">
        <f t="shared" si="6"/>
        <v>9513520</v>
      </c>
      <c r="X132" s="27"/>
      <c r="Y132" s="161"/>
      <c r="Z132" s="160">
        <v>0</v>
      </c>
      <c r="AA132" s="21"/>
      <c r="AB132" s="160">
        <v>0</v>
      </c>
      <c r="AC132" s="21"/>
      <c r="AD132" s="160">
        <v>4077830</v>
      </c>
      <c r="AE132" s="21"/>
      <c r="AF132" s="160">
        <v>0</v>
      </c>
      <c r="AG132" s="21"/>
      <c r="AH132" s="164">
        <v>0</v>
      </c>
      <c r="AI132" s="21"/>
      <c r="AJ132" s="160">
        <v>0</v>
      </c>
      <c r="AK132" s="21"/>
      <c r="AL132" s="160">
        <f t="shared" si="7"/>
        <v>4077830</v>
      </c>
      <c r="AM132" s="21"/>
      <c r="AN132" s="21"/>
      <c r="AO132" s="21"/>
      <c r="AP132" s="160">
        <v>69173.23</v>
      </c>
      <c r="AQ132" s="21"/>
      <c r="AR132" s="10">
        <v>37</v>
      </c>
    </row>
    <row r="133" spans="1:44" ht="8.85" customHeight="1" x14ac:dyDescent="0.3">
      <c r="A133" s="10">
        <v>38</v>
      </c>
      <c r="B133" s="21"/>
      <c r="C133" s="10" t="s">
        <v>161</v>
      </c>
      <c r="D133" s="21"/>
      <c r="E133" s="21"/>
      <c r="F133" s="21"/>
      <c r="G133" s="160">
        <v>0</v>
      </c>
      <c r="H133" s="21"/>
      <c r="I133" s="160">
        <v>16408</v>
      </c>
      <c r="J133" s="21"/>
      <c r="K133" s="160">
        <v>0</v>
      </c>
      <c r="L133" s="21"/>
      <c r="M133" s="160">
        <v>0</v>
      </c>
      <c r="N133" s="21"/>
      <c r="O133" s="160">
        <v>0</v>
      </c>
      <c r="P133" s="21"/>
      <c r="Q133" s="160">
        <v>436936</v>
      </c>
      <c r="R133" s="21"/>
      <c r="S133" s="160">
        <v>0</v>
      </c>
      <c r="T133" s="21"/>
      <c r="U133" s="160">
        <v>0</v>
      </c>
      <c r="V133" s="21"/>
      <c r="W133" s="160">
        <f t="shared" si="6"/>
        <v>453344</v>
      </c>
      <c r="X133" s="27"/>
      <c r="Y133" s="161"/>
      <c r="Z133" s="160">
        <v>0</v>
      </c>
      <c r="AA133" s="21"/>
      <c r="AB133" s="160">
        <v>0</v>
      </c>
      <c r="AC133" s="21"/>
      <c r="AD133" s="160">
        <v>453344</v>
      </c>
      <c r="AE133" s="21"/>
      <c r="AF133" s="160">
        <v>0</v>
      </c>
      <c r="AG133" s="21"/>
      <c r="AH133" s="164">
        <v>0</v>
      </c>
      <c r="AI133" s="21"/>
      <c r="AJ133" s="160">
        <v>0</v>
      </c>
      <c r="AK133" s="21"/>
      <c r="AL133" s="160">
        <f t="shared" si="7"/>
        <v>453344</v>
      </c>
      <c r="AM133" s="21"/>
      <c r="AN133" s="21"/>
      <c r="AO133" s="21"/>
      <c r="AP133" s="160">
        <v>230766.51999999996</v>
      </c>
      <c r="AQ133" s="21"/>
      <c r="AR133" s="10">
        <v>38</v>
      </c>
    </row>
    <row r="134" spans="1:44" ht="8.85" customHeight="1" x14ac:dyDescent="0.3">
      <c r="A134" s="10">
        <v>39</v>
      </c>
      <c r="B134" s="21"/>
      <c r="C134" s="10" t="s">
        <v>162</v>
      </c>
      <c r="D134" s="21"/>
      <c r="E134" s="21"/>
      <c r="F134" s="21"/>
      <c r="G134" s="160">
        <v>0</v>
      </c>
      <c r="H134" s="21"/>
      <c r="I134" s="160">
        <v>0</v>
      </c>
      <c r="J134" s="21"/>
      <c r="K134" s="160">
        <v>1040000</v>
      </c>
      <c r="L134" s="21"/>
      <c r="M134" s="160">
        <v>51673</v>
      </c>
      <c r="N134" s="21"/>
      <c r="O134" s="160">
        <v>0</v>
      </c>
      <c r="P134" s="21"/>
      <c r="Q134" s="160">
        <v>0</v>
      </c>
      <c r="R134" s="21"/>
      <c r="S134" s="160">
        <v>0</v>
      </c>
      <c r="T134" s="21"/>
      <c r="U134" s="160">
        <v>0</v>
      </c>
      <c r="V134" s="21"/>
      <c r="W134" s="160">
        <f t="shared" si="6"/>
        <v>1091673</v>
      </c>
      <c r="X134" s="27"/>
      <c r="Y134" s="161"/>
      <c r="Z134" s="160">
        <v>5061133</v>
      </c>
      <c r="AA134" s="21"/>
      <c r="AB134" s="160">
        <v>0</v>
      </c>
      <c r="AC134" s="21"/>
      <c r="AD134" s="160">
        <v>6147284</v>
      </c>
      <c r="AE134" s="21"/>
      <c r="AF134" s="160">
        <v>0</v>
      </c>
      <c r="AG134" s="21"/>
      <c r="AH134" s="164">
        <v>0</v>
      </c>
      <c r="AI134" s="21"/>
      <c r="AJ134" s="160">
        <v>0</v>
      </c>
      <c r="AK134" s="21"/>
      <c r="AL134" s="160">
        <f t="shared" si="7"/>
        <v>11208417</v>
      </c>
      <c r="AM134" s="21"/>
      <c r="AN134" s="21"/>
      <c r="AO134" s="21"/>
      <c r="AP134" s="160">
        <v>93276.82</v>
      </c>
      <c r="AQ134" s="21"/>
      <c r="AR134" s="10">
        <v>39</v>
      </c>
    </row>
    <row r="135" spans="1:44" ht="8.85" customHeight="1" x14ac:dyDescent="0.3">
      <c r="A135" s="10">
        <v>40</v>
      </c>
      <c r="B135" s="21"/>
      <c r="C135" s="10" t="s">
        <v>163</v>
      </c>
      <c r="D135" s="21"/>
      <c r="E135" s="21"/>
      <c r="F135" s="21"/>
      <c r="G135" s="164">
        <v>980639</v>
      </c>
      <c r="H135" s="21"/>
      <c r="I135" s="164">
        <v>431762</v>
      </c>
      <c r="J135" s="21"/>
      <c r="K135" s="164">
        <v>0</v>
      </c>
      <c r="L135" s="21"/>
      <c r="M135" s="164">
        <v>0</v>
      </c>
      <c r="N135" s="21"/>
      <c r="O135" s="164">
        <v>0</v>
      </c>
      <c r="P135" s="21"/>
      <c r="Q135" s="164">
        <v>53703</v>
      </c>
      <c r="R135" s="21"/>
      <c r="S135" s="164">
        <v>0</v>
      </c>
      <c r="T135" s="21"/>
      <c r="U135" s="164">
        <v>0</v>
      </c>
      <c r="V135" s="21"/>
      <c r="W135" s="164">
        <f t="shared" si="6"/>
        <v>1466104</v>
      </c>
      <c r="X135" s="27"/>
      <c r="Y135" s="165"/>
      <c r="Z135" s="164">
        <v>0</v>
      </c>
      <c r="AA135" s="21"/>
      <c r="AB135" s="164">
        <v>2016126</v>
      </c>
      <c r="AC135" s="21"/>
      <c r="AD135" s="164">
        <v>3994170</v>
      </c>
      <c r="AE135" s="21"/>
      <c r="AF135" s="164">
        <v>0</v>
      </c>
      <c r="AG135" s="21"/>
      <c r="AH135" s="164">
        <v>0</v>
      </c>
      <c r="AI135" s="21"/>
      <c r="AJ135" s="164">
        <v>0</v>
      </c>
      <c r="AK135" s="21"/>
      <c r="AL135" s="164">
        <f t="shared" si="7"/>
        <v>6010296</v>
      </c>
      <c r="AM135" s="21"/>
      <c r="AN135" s="21"/>
      <c r="AO135" s="21"/>
      <c r="AP135" s="160">
        <v>41640.170000000006</v>
      </c>
      <c r="AQ135" s="21"/>
      <c r="AR135" s="10">
        <v>40</v>
      </c>
    </row>
    <row r="136" spans="1:44"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9"/>
    </row>
    <row r="137" spans="1:44" ht="8.85" customHeight="1" x14ac:dyDescent="0.3">
      <c r="A137" s="10">
        <v>41</v>
      </c>
      <c r="B137" s="21"/>
      <c r="C137" s="10" t="s">
        <v>164</v>
      </c>
      <c r="D137" s="21"/>
      <c r="E137" s="21"/>
      <c r="F137" s="21"/>
      <c r="G137" s="160">
        <v>0</v>
      </c>
      <c r="H137" s="21"/>
      <c r="I137" s="160">
        <v>356002</v>
      </c>
      <c r="J137" s="21"/>
      <c r="K137" s="160">
        <v>10350385</v>
      </c>
      <c r="L137" s="21"/>
      <c r="M137" s="160">
        <v>196250</v>
      </c>
      <c r="N137" s="21"/>
      <c r="O137" s="160">
        <v>0</v>
      </c>
      <c r="P137" s="21"/>
      <c r="Q137" s="160">
        <v>1996700</v>
      </c>
      <c r="R137" s="21"/>
      <c r="S137" s="160">
        <v>0</v>
      </c>
      <c r="T137" s="21"/>
      <c r="U137" s="160">
        <v>0</v>
      </c>
      <c r="V137" s="21"/>
      <c r="W137" s="160">
        <f t="shared" ref="W137:W147" si="8">SUM(G137:U137)</f>
        <v>12899337</v>
      </c>
      <c r="X137" s="27"/>
      <c r="Y137" s="161"/>
      <c r="Z137" s="160">
        <v>185000</v>
      </c>
      <c r="AA137" s="21"/>
      <c r="AB137" s="160">
        <v>0</v>
      </c>
      <c r="AC137" s="21"/>
      <c r="AD137" s="160">
        <v>15871215</v>
      </c>
      <c r="AE137" s="21"/>
      <c r="AF137" s="160">
        <v>0</v>
      </c>
      <c r="AG137" s="21"/>
      <c r="AH137" s="164">
        <v>0</v>
      </c>
      <c r="AI137" s="21"/>
      <c r="AJ137" s="160">
        <v>0</v>
      </c>
      <c r="AK137" s="21"/>
      <c r="AL137" s="160">
        <f t="shared" ref="AL137:AL147" si="9">SUM(Z137:AJ137)</f>
        <v>16056215</v>
      </c>
      <c r="AM137" s="21"/>
      <c r="AN137" s="21"/>
      <c r="AO137" s="21"/>
      <c r="AP137" s="160">
        <v>471199.58999999997</v>
      </c>
      <c r="AQ137" s="21"/>
      <c r="AR137" s="10">
        <v>41</v>
      </c>
    </row>
    <row r="138" spans="1:44" ht="8.85" customHeight="1" x14ac:dyDescent="0.3">
      <c r="A138" s="10">
        <v>42</v>
      </c>
      <c r="B138" s="21"/>
      <c r="C138" s="10" t="s">
        <v>165</v>
      </c>
      <c r="D138" s="21"/>
      <c r="E138" s="21"/>
      <c r="F138" s="21"/>
      <c r="G138" s="160">
        <v>0</v>
      </c>
      <c r="H138" s="21"/>
      <c r="I138" s="160">
        <v>0</v>
      </c>
      <c r="J138" s="21"/>
      <c r="K138" s="160">
        <v>12900000</v>
      </c>
      <c r="L138" s="21"/>
      <c r="M138" s="160">
        <v>0</v>
      </c>
      <c r="N138" s="21"/>
      <c r="O138" s="160">
        <v>1000000</v>
      </c>
      <c r="P138" s="21"/>
      <c r="Q138" s="160">
        <v>985000</v>
      </c>
      <c r="R138" s="21"/>
      <c r="S138" s="160">
        <v>0</v>
      </c>
      <c r="T138" s="21"/>
      <c r="U138" s="160">
        <v>0</v>
      </c>
      <c r="V138" s="21"/>
      <c r="W138" s="160">
        <f t="shared" si="8"/>
        <v>14885000</v>
      </c>
      <c r="X138" s="27"/>
      <c r="Y138" s="161"/>
      <c r="Z138" s="160">
        <v>0</v>
      </c>
      <c r="AA138" s="21"/>
      <c r="AB138" s="160">
        <v>0</v>
      </c>
      <c r="AC138" s="21"/>
      <c r="AD138" s="160">
        <v>13597561</v>
      </c>
      <c r="AE138" s="21"/>
      <c r="AF138" s="160">
        <v>0</v>
      </c>
      <c r="AG138" s="21"/>
      <c r="AH138" s="164">
        <v>0</v>
      </c>
      <c r="AI138" s="21"/>
      <c r="AJ138" s="160">
        <v>0</v>
      </c>
      <c r="AK138" s="21"/>
      <c r="AL138" s="160">
        <f t="shared" si="9"/>
        <v>13597561</v>
      </c>
      <c r="AM138" s="21"/>
      <c r="AN138" s="21"/>
      <c r="AO138" s="21"/>
      <c r="AP138" s="160">
        <v>10569176.719999999</v>
      </c>
      <c r="AQ138" s="21"/>
      <c r="AR138" s="10">
        <v>42</v>
      </c>
    </row>
    <row r="139" spans="1:44" ht="8.85" customHeight="1" x14ac:dyDescent="0.3">
      <c r="A139" s="10">
        <v>43</v>
      </c>
      <c r="B139" s="21"/>
      <c r="C139" s="10" t="s">
        <v>166</v>
      </c>
      <c r="D139" s="21"/>
      <c r="E139" s="21"/>
      <c r="F139" s="21"/>
      <c r="G139" s="160">
        <v>3438848</v>
      </c>
      <c r="H139" s="21"/>
      <c r="I139" s="160">
        <v>578700</v>
      </c>
      <c r="J139" s="21"/>
      <c r="K139" s="160">
        <v>165230198</v>
      </c>
      <c r="L139" s="21"/>
      <c r="M139" s="160">
        <v>2314551</v>
      </c>
      <c r="N139" s="21"/>
      <c r="O139" s="160">
        <v>0</v>
      </c>
      <c r="P139" s="21"/>
      <c r="Q139" s="160">
        <v>50609443</v>
      </c>
      <c r="R139" s="21"/>
      <c r="S139" s="160">
        <v>0</v>
      </c>
      <c r="T139" s="21"/>
      <c r="U139" s="160">
        <v>58068140</v>
      </c>
      <c r="V139" s="21"/>
      <c r="W139" s="160">
        <f t="shared" si="8"/>
        <v>280239880</v>
      </c>
      <c r="X139" s="27"/>
      <c r="Y139" s="161"/>
      <c r="Z139" s="160">
        <v>11065227</v>
      </c>
      <c r="AA139" s="21"/>
      <c r="AB139" s="160">
        <v>17567679</v>
      </c>
      <c r="AC139" s="21"/>
      <c r="AD139" s="160">
        <v>152134398</v>
      </c>
      <c r="AE139" s="21"/>
      <c r="AF139" s="160">
        <v>0</v>
      </c>
      <c r="AG139" s="21"/>
      <c r="AH139" s="164">
        <v>0</v>
      </c>
      <c r="AI139" s="21"/>
      <c r="AJ139" s="160">
        <v>0</v>
      </c>
      <c r="AK139" s="21"/>
      <c r="AL139" s="160">
        <f t="shared" si="9"/>
        <v>180767304</v>
      </c>
      <c r="AM139" s="21"/>
      <c r="AN139" s="21"/>
      <c r="AO139" s="21"/>
      <c r="AP139" s="160">
        <v>2597454.3100000005</v>
      </c>
      <c r="AQ139" s="21"/>
      <c r="AR139" s="10">
        <v>43</v>
      </c>
    </row>
    <row r="140" spans="1:44" ht="8.85" customHeight="1" x14ac:dyDescent="0.3">
      <c r="A140" s="10">
        <v>44</v>
      </c>
      <c r="B140" s="21"/>
      <c r="C140" s="10" t="s">
        <v>167</v>
      </c>
      <c r="D140" s="21"/>
      <c r="E140" s="21"/>
      <c r="F140" s="21"/>
      <c r="G140" s="160">
        <v>0</v>
      </c>
      <c r="H140" s="21"/>
      <c r="I140" s="160">
        <v>295965</v>
      </c>
      <c r="J140" s="21"/>
      <c r="K140" s="160">
        <v>0</v>
      </c>
      <c r="L140" s="21"/>
      <c r="M140" s="160">
        <v>0</v>
      </c>
      <c r="N140" s="21"/>
      <c r="O140" s="160">
        <v>0</v>
      </c>
      <c r="P140" s="21"/>
      <c r="Q140" s="160">
        <v>23085186</v>
      </c>
      <c r="R140" s="21"/>
      <c r="S140" s="160">
        <v>0</v>
      </c>
      <c r="T140" s="21"/>
      <c r="U140" s="160">
        <v>1053565</v>
      </c>
      <c r="V140" s="21"/>
      <c r="W140" s="160">
        <f t="shared" si="8"/>
        <v>24434716</v>
      </c>
      <c r="X140" s="27"/>
      <c r="Y140" s="161"/>
      <c r="Z140" s="160">
        <v>1983386</v>
      </c>
      <c r="AA140" s="21"/>
      <c r="AB140" s="160">
        <v>0</v>
      </c>
      <c r="AC140" s="21"/>
      <c r="AD140" s="160">
        <v>22517847</v>
      </c>
      <c r="AE140" s="21"/>
      <c r="AF140" s="160">
        <v>0</v>
      </c>
      <c r="AG140" s="21"/>
      <c r="AH140" s="164">
        <v>0</v>
      </c>
      <c r="AI140" s="21"/>
      <c r="AJ140" s="160">
        <v>0</v>
      </c>
      <c r="AK140" s="21"/>
      <c r="AL140" s="160">
        <f t="shared" si="9"/>
        <v>24501233</v>
      </c>
      <c r="AM140" s="21"/>
      <c r="AN140" s="21"/>
      <c r="AO140" s="21"/>
      <c r="AP140" s="160">
        <v>337422.35</v>
      </c>
      <c r="AQ140" s="21"/>
      <c r="AR140" s="10">
        <v>44</v>
      </c>
    </row>
    <row r="141" spans="1:44" ht="8.85" customHeight="1" x14ac:dyDescent="0.3">
      <c r="A141" s="10">
        <v>45</v>
      </c>
      <c r="B141" s="21"/>
      <c r="C141" s="10" t="s">
        <v>168</v>
      </c>
      <c r="D141" s="21"/>
      <c r="E141" s="21"/>
      <c r="F141" s="21"/>
      <c r="G141" s="160">
        <v>0</v>
      </c>
      <c r="H141" s="21"/>
      <c r="I141" s="160">
        <v>0</v>
      </c>
      <c r="J141" s="21"/>
      <c r="K141" s="160">
        <v>0</v>
      </c>
      <c r="L141" s="21"/>
      <c r="M141" s="160">
        <v>0</v>
      </c>
      <c r="N141" s="21"/>
      <c r="O141" s="160">
        <v>0</v>
      </c>
      <c r="P141" s="21"/>
      <c r="Q141" s="160">
        <v>333935</v>
      </c>
      <c r="R141" s="21"/>
      <c r="S141" s="160">
        <v>0</v>
      </c>
      <c r="T141" s="21"/>
      <c r="U141" s="160">
        <v>0</v>
      </c>
      <c r="V141" s="21"/>
      <c r="W141" s="160">
        <f t="shared" si="8"/>
        <v>333935</v>
      </c>
      <c r="X141" s="27"/>
      <c r="Y141" s="161"/>
      <c r="Z141" s="160">
        <v>0</v>
      </c>
      <c r="AA141" s="21"/>
      <c r="AB141" s="160">
        <v>0</v>
      </c>
      <c r="AC141" s="21"/>
      <c r="AD141" s="160">
        <v>0</v>
      </c>
      <c r="AE141" s="21"/>
      <c r="AF141" s="160">
        <v>0</v>
      </c>
      <c r="AG141" s="21"/>
      <c r="AH141" s="164">
        <v>199808</v>
      </c>
      <c r="AI141" s="21"/>
      <c r="AJ141" s="160">
        <v>0</v>
      </c>
      <c r="AK141" s="21"/>
      <c r="AL141" s="160">
        <f t="shared" si="9"/>
        <v>199808</v>
      </c>
      <c r="AM141" s="21"/>
      <c r="AN141" s="21"/>
      <c r="AO141" s="21"/>
      <c r="AP141" s="160">
        <v>347778.21</v>
      </c>
      <c r="AQ141" s="21"/>
      <c r="AR141" s="10">
        <v>45</v>
      </c>
    </row>
    <row r="142" spans="1:44"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9"/>
    </row>
    <row r="143" spans="1:44" ht="8.85" customHeight="1" x14ac:dyDescent="0.3">
      <c r="A143" s="10">
        <v>46</v>
      </c>
      <c r="B143" s="21"/>
      <c r="C143" s="10" t="s">
        <v>169</v>
      </c>
      <c r="D143" s="21"/>
      <c r="E143" s="21"/>
      <c r="F143" s="21"/>
      <c r="G143" s="160">
        <v>0</v>
      </c>
      <c r="H143" s="21"/>
      <c r="I143" s="160">
        <v>1780278</v>
      </c>
      <c r="J143" s="21"/>
      <c r="K143" s="160">
        <v>0</v>
      </c>
      <c r="L143" s="21"/>
      <c r="M143" s="160">
        <v>81409</v>
      </c>
      <c r="N143" s="21"/>
      <c r="O143" s="160">
        <v>0</v>
      </c>
      <c r="P143" s="21"/>
      <c r="Q143" s="160">
        <v>563739</v>
      </c>
      <c r="R143" s="21"/>
      <c r="S143" s="160">
        <v>0</v>
      </c>
      <c r="T143" s="21"/>
      <c r="U143" s="160">
        <v>1314488</v>
      </c>
      <c r="V143" s="21"/>
      <c r="W143" s="160">
        <f t="shared" si="8"/>
        <v>3739914</v>
      </c>
      <c r="X143" s="27"/>
      <c r="Y143" s="161"/>
      <c r="Z143" s="160">
        <v>186077</v>
      </c>
      <c r="AA143" s="21"/>
      <c r="AB143" s="160">
        <v>0</v>
      </c>
      <c r="AC143" s="21"/>
      <c r="AD143" s="160">
        <v>2514027</v>
      </c>
      <c r="AE143" s="21"/>
      <c r="AF143" s="160">
        <v>0</v>
      </c>
      <c r="AG143" s="21"/>
      <c r="AH143" s="164">
        <v>0</v>
      </c>
      <c r="AI143" s="21"/>
      <c r="AJ143" s="160">
        <v>0</v>
      </c>
      <c r="AK143" s="21"/>
      <c r="AL143" s="160">
        <f t="shared" si="9"/>
        <v>2700104</v>
      </c>
      <c r="AM143" s="21"/>
      <c r="AN143" s="21"/>
      <c r="AO143" s="21"/>
      <c r="AP143" s="160">
        <v>1411064.46</v>
      </c>
      <c r="AQ143" s="21"/>
      <c r="AR143" s="10">
        <v>46</v>
      </c>
    </row>
    <row r="144" spans="1:44" ht="8.85" customHeight="1" x14ac:dyDescent="0.3">
      <c r="A144" s="10">
        <v>47</v>
      </c>
      <c r="B144" s="21"/>
      <c r="C144" s="10" t="s">
        <v>170</v>
      </c>
      <c r="D144" s="21"/>
      <c r="E144" s="21"/>
      <c r="F144" s="21"/>
      <c r="G144" s="160">
        <v>0</v>
      </c>
      <c r="H144" s="21"/>
      <c r="I144" s="160">
        <v>0</v>
      </c>
      <c r="J144" s="21"/>
      <c r="K144" s="160">
        <v>58476</v>
      </c>
      <c r="L144" s="21"/>
      <c r="M144" s="160">
        <v>717820</v>
      </c>
      <c r="N144" s="21"/>
      <c r="O144" s="160">
        <v>0</v>
      </c>
      <c r="P144" s="21"/>
      <c r="Q144" s="160">
        <v>15024013</v>
      </c>
      <c r="R144" s="21"/>
      <c r="S144" s="160">
        <v>0</v>
      </c>
      <c r="T144" s="21"/>
      <c r="U144" s="160">
        <v>771280</v>
      </c>
      <c r="V144" s="21"/>
      <c r="W144" s="160">
        <f t="shared" si="8"/>
        <v>16571589</v>
      </c>
      <c r="X144" s="27"/>
      <c r="Y144" s="161"/>
      <c r="Z144" s="160">
        <v>11395288</v>
      </c>
      <c r="AA144" s="21"/>
      <c r="AB144" s="160">
        <v>0</v>
      </c>
      <c r="AC144" s="21"/>
      <c r="AD144" s="160">
        <v>5557863</v>
      </c>
      <c r="AE144" s="21"/>
      <c r="AF144" s="160">
        <v>0</v>
      </c>
      <c r="AG144" s="21"/>
      <c r="AH144" s="164">
        <v>537045</v>
      </c>
      <c r="AI144" s="21"/>
      <c r="AJ144" s="160">
        <v>0</v>
      </c>
      <c r="AK144" s="21"/>
      <c r="AL144" s="160">
        <f t="shared" si="9"/>
        <v>17490196</v>
      </c>
      <c r="AM144" s="21"/>
      <c r="AN144" s="21"/>
      <c r="AO144" s="21"/>
      <c r="AP144" s="160">
        <v>1329022.3499999999</v>
      </c>
      <c r="AQ144" s="21"/>
      <c r="AR144" s="10">
        <v>47</v>
      </c>
    </row>
    <row r="145" spans="1:47" ht="8.85" customHeight="1" x14ac:dyDescent="0.3">
      <c r="A145" s="10">
        <v>48</v>
      </c>
      <c r="B145" s="21"/>
      <c r="C145" s="10" t="s">
        <v>171</v>
      </c>
      <c r="D145" s="21"/>
      <c r="E145" s="21"/>
      <c r="F145" s="21"/>
      <c r="G145" s="160">
        <v>0</v>
      </c>
      <c r="H145" s="21"/>
      <c r="I145" s="160">
        <v>0</v>
      </c>
      <c r="J145" s="21"/>
      <c r="K145" s="160">
        <v>0</v>
      </c>
      <c r="L145" s="21"/>
      <c r="M145" s="160">
        <v>18922</v>
      </c>
      <c r="N145" s="21"/>
      <c r="O145" s="160">
        <v>0</v>
      </c>
      <c r="P145" s="21"/>
      <c r="Q145" s="160">
        <v>419085</v>
      </c>
      <c r="R145" s="21"/>
      <c r="S145" s="160">
        <v>0</v>
      </c>
      <c r="T145" s="21"/>
      <c r="U145" s="160">
        <v>0</v>
      </c>
      <c r="V145" s="21"/>
      <c r="W145" s="160">
        <f t="shared" si="8"/>
        <v>438007</v>
      </c>
      <c r="X145" s="27"/>
      <c r="Y145" s="161"/>
      <c r="Z145" s="160">
        <v>193474</v>
      </c>
      <c r="AA145" s="21"/>
      <c r="AB145" s="160">
        <v>0</v>
      </c>
      <c r="AC145" s="21"/>
      <c r="AD145" s="160">
        <v>362055</v>
      </c>
      <c r="AE145" s="21"/>
      <c r="AF145" s="160">
        <v>0</v>
      </c>
      <c r="AG145" s="21"/>
      <c r="AH145" s="164">
        <v>9556</v>
      </c>
      <c r="AI145" s="21"/>
      <c r="AJ145" s="160">
        <v>0</v>
      </c>
      <c r="AK145" s="21"/>
      <c r="AL145" s="160">
        <f t="shared" si="9"/>
        <v>565085</v>
      </c>
      <c r="AM145" s="21"/>
      <c r="AN145" s="21"/>
      <c r="AO145" s="21"/>
      <c r="AP145" s="160">
        <v>143204.37</v>
      </c>
      <c r="AQ145" s="21"/>
      <c r="AR145" s="10">
        <v>48</v>
      </c>
    </row>
    <row r="146" spans="1:47" ht="8.85" customHeight="1" x14ac:dyDescent="0.3">
      <c r="A146" s="10">
        <v>49</v>
      </c>
      <c r="B146" s="21"/>
      <c r="C146" s="10" t="s">
        <v>172</v>
      </c>
      <c r="D146" s="21"/>
      <c r="E146" s="21"/>
      <c r="F146" s="21"/>
      <c r="G146" s="160">
        <v>0</v>
      </c>
      <c r="H146" s="21"/>
      <c r="I146" s="160">
        <v>200744</v>
      </c>
      <c r="J146" s="21"/>
      <c r="K146" s="160">
        <v>0</v>
      </c>
      <c r="L146" s="21"/>
      <c r="M146" s="160">
        <v>640129</v>
      </c>
      <c r="N146" s="21"/>
      <c r="O146" s="160">
        <v>0</v>
      </c>
      <c r="P146" s="21"/>
      <c r="Q146" s="160">
        <v>9119982</v>
      </c>
      <c r="R146" s="21"/>
      <c r="S146" s="160">
        <v>0</v>
      </c>
      <c r="T146" s="21"/>
      <c r="U146" s="160">
        <v>20993</v>
      </c>
      <c r="V146" s="21"/>
      <c r="W146" s="160">
        <f t="shared" si="8"/>
        <v>9981848</v>
      </c>
      <c r="X146" s="27"/>
      <c r="Y146" s="161"/>
      <c r="Z146" s="160">
        <v>8745963</v>
      </c>
      <c r="AA146" s="21"/>
      <c r="AB146" s="160">
        <v>0</v>
      </c>
      <c r="AC146" s="21"/>
      <c r="AD146" s="160">
        <v>1239876</v>
      </c>
      <c r="AE146" s="21"/>
      <c r="AF146" s="160">
        <v>0</v>
      </c>
      <c r="AG146" s="21"/>
      <c r="AH146" s="164">
        <v>6487088</v>
      </c>
      <c r="AI146" s="21"/>
      <c r="AJ146" s="160">
        <v>0</v>
      </c>
      <c r="AK146" s="21"/>
      <c r="AL146" s="160">
        <f t="shared" si="9"/>
        <v>16472927</v>
      </c>
      <c r="AM146" s="21"/>
      <c r="AN146" s="21"/>
      <c r="AO146" s="21"/>
      <c r="AP146" s="160">
        <v>130821.01</v>
      </c>
      <c r="AQ146" s="21"/>
      <c r="AR146" s="10">
        <v>49</v>
      </c>
    </row>
    <row r="147" spans="1:47" ht="8.85" customHeight="1" x14ac:dyDescent="0.3">
      <c r="A147" s="10">
        <v>50</v>
      </c>
      <c r="B147" s="21"/>
      <c r="C147" s="10" t="s">
        <v>173</v>
      </c>
      <c r="D147" s="21"/>
      <c r="E147" s="21"/>
      <c r="F147" s="21"/>
      <c r="G147" s="164">
        <v>158004</v>
      </c>
      <c r="H147" s="21"/>
      <c r="I147" s="164">
        <v>0</v>
      </c>
      <c r="J147" s="21"/>
      <c r="K147" s="164">
        <v>4517800</v>
      </c>
      <c r="L147" s="21"/>
      <c r="M147" s="164">
        <v>17434</v>
      </c>
      <c r="N147" s="21"/>
      <c r="O147" s="164">
        <v>0</v>
      </c>
      <c r="P147" s="21"/>
      <c r="Q147" s="164">
        <v>1698609</v>
      </c>
      <c r="R147" s="21"/>
      <c r="S147" s="164">
        <v>0</v>
      </c>
      <c r="T147" s="21"/>
      <c r="U147" s="164">
        <v>228618</v>
      </c>
      <c r="V147" s="21"/>
      <c r="W147" s="164">
        <f t="shared" si="8"/>
        <v>6620465</v>
      </c>
      <c r="X147" s="27"/>
      <c r="Y147" s="165"/>
      <c r="Z147" s="164">
        <v>1213075</v>
      </c>
      <c r="AA147" s="21"/>
      <c r="AB147" s="164">
        <v>0</v>
      </c>
      <c r="AC147" s="21"/>
      <c r="AD147" s="164">
        <v>773401</v>
      </c>
      <c r="AE147" s="21"/>
      <c r="AF147" s="164">
        <v>0</v>
      </c>
      <c r="AG147" s="21"/>
      <c r="AH147" s="164">
        <v>756774</v>
      </c>
      <c r="AI147" s="21"/>
      <c r="AJ147" s="164">
        <v>0</v>
      </c>
      <c r="AK147" s="21"/>
      <c r="AL147" s="164">
        <f t="shared" si="9"/>
        <v>2743250</v>
      </c>
      <c r="AM147" s="21"/>
      <c r="AN147" s="21"/>
      <c r="AO147" s="21"/>
      <c r="AP147" s="160">
        <v>-20193.150000000001</v>
      </c>
      <c r="AQ147" s="21"/>
      <c r="AR147" s="10">
        <v>50</v>
      </c>
    </row>
    <row r="148" spans="1:47"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row>
    <row r="149" spans="1:47"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row>
    <row r="150" spans="1:47" ht="0.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row>
    <row r="151" spans="1:47" s="8" customFormat="1" ht="10.5" customHeight="1" x14ac:dyDescent="0.3">
      <c r="A151" s="14" t="s">
        <v>616</v>
      </c>
      <c r="AU151" s="113" t="s">
        <v>617</v>
      </c>
    </row>
    <row r="152" spans="1:47" s="8" customFormat="1" ht="10.5" customHeight="1" x14ac:dyDescent="0.3">
      <c r="W152" s="113" t="s">
        <v>42</v>
      </c>
      <c r="Z152" s="38" t="s">
        <v>43</v>
      </c>
      <c r="AR152" s="113" t="s">
        <v>589</v>
      </c>
    </row>
    <row r="153" spans="1:47" s="8" customFormat="1" ht="10.5" customHeight="1" x14ac:dyDescent="0.3">
      <c r="A153" s="12"/>
      <c r="W153" s="11" t="s">
        <v>590</v>
      </c>
      <c r="Z153" s="38" t="s">
        <v>591</v>
      </c>
      <c r="AR153" s="113" t="s">
        <v>174</v>
      </c>
    </row>
    <row r="154" spans="1:47" s="8" customFormat="1" ht="10.5" customHeight="1" x14ac:dyDescent="0.3">
      <c r="A154" s="13"/>
      <c r="W154" s="11" t="s">
        <v>48</v>
      </c>
      <c r="Z154" s="14" t="s">
        <v>49</v>
      </c>
    </row>
    <row r="155" spans="1:47" ht="9.6" customHeight="1" x14ac:dyDescent="0.3">
      <c r="A155" s="21"/>
      <c r="B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row>
    <row r="156" spans="1:47" ht="9.6" customHeight="1" x14ac:dyDescent="0.3">
      <c r="A156" s="21"/>
      <c r="B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row>
    <row r="157" spans="1:47" ht="9.6" customHeight="1" x14ac:dyDescent="0.3">
      <c r="A157" s="21"/>
      <c r="B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row>
    <row r="158" spans="1:47" ht="9.6" customHeight="1" x14ac:dyDescent="0.3">
      <c r="G158" s="16" t="s">
        <v>592</v>
      </c>
      <c r="H158" s="16"/>
      <c r="I158" s="16"/>
      <c r="J158" s="16"/>
      <c r="K158" s="16"/>
      <c r="L158" s="16"/>
      <c r="M158" s="16"/>
      <c r="N158" s="16"/>
      <c r="O158" s="16"/>
      <c r="P158" s="16"/>
      <c r="Q158" s="16"/>
      <c r="R158" s="16"/>
      <c r="S158" s="16"/>
      <c r="T158" s="16"/>
      <c r="U158" s="16"/>
      <c r="V158" s="16"/>
      <c r="W158" s="16"/>
      <c r="Z158" s="16" t="s">
        <v>593</v>
      </c>
      <c r="AA158" s="16"/>
      <c r="AB158" s="16"/>
      <c r="AC158" s="16"/>
      <c r="AD158" s="16"/>
      <c r="AE158" s="16"/>
      <c r="AF158" s="16"/>
      <c r="AG158" s="16"/>
      <c r="AH158" s="16"/>
      <c r="AI158" s="16"/>
      <c r="AJ158" s="16"/>
      <c r="AK158" s="16"/>
      <c r="AL158" s="16"/>
      <c r="AM158" s="16"/>
      <c r="AP158" s="19" t="s">
        <v>615</v>
      </c>
    </row>
    <row r="159" spans="1:47" ht="9.6" customHeight="1" x14ac:dyDescent="0.3">
      <c r="AP159" s="132" t="s">
        <v>594</v>
      </c>
    </row>
    <row r="160" spans="1:47" ht="9.6" customHeight="1" x14ac:dyDescent="0.3">
      <c r="Q160" s="18" t="s">
        <v>595</v>
      </c>
      <c r="S160" s="18" t="s">
        <v>301</v>
      </c>
      <c r="AJ160" s="18" t="s">
        <v>301</v>
      </c>
      <c r="AP160" s="111" t="s">
        <v>300</v>
      </c>
    </row>
    <row r="161" spans="1:44" ht="9.6" customHeight="1" x14ac:dyDescent="0.3">
      <c r="Q161" s="18" t="s">
        <v>596</v>
      </c>
      <c r="S161" s="18" t="s">
        <v>597</v>
      </c>
      <c r="U161" s="18" t="s">
        <v>329</v>
      </c>
      <c r="W161" s="18" t="s">
        <v>65</v>
      </c>
      <c r="AB161" s="18" t="s">
        <v>598</v>
      </c>
      <c r="AD161" s="18" t="s">
        <v>599</v>
      </c>
      <c r="AH161" s="18" t="s">
        <v>600</v>
      </c>
      <c r="AJ161" s="18" t="s">
        <v>601</v>
      </c>
      <c r="AL161" s="18" t="s">
        <v>65</v>
      </c>
    </row>
    <row r="162" spans="1:44" ht="9.6" customHeight="1" x14ac:dyDescent="0.3">
      <c r="A162" s="19" t="s">
        <v>71</v>
      </c>
      <c r="C162" s="19" t="s">
        <v>73</v>
      </c>
      <c r="G162" s="19" t="s">
        <v>602</v>
      </c>
      <c r="I162" s="19" t="s">
        <v>603</v>
      </c>
      <c r="K162" s="19" t="s">
        <v>604</v>
      </c>
      <c r="M162" s="19" t="s">
        <v>605</v>
      </c>
      <c r="O162" s="19" t="s">
        <v>606</v>
      </c>
      <c r="Q162" s="19" t="s">
        <v>69</v>
      </c>
      <c r="S162" s="19" t="s">
        <v>607</v>
      </c>
      <c r="U162" s="19" t="s">
        <v>608</v>
      </c>
      <c r="W162" s="19" t="s">
        <v>608</v>
      </c>
      <c r="Z162" s="19" t="s">
        <v>379</v>
      </c>
      <c r="AB162" s="19" t="s">
        <v>609</v>
      </c>
      <c r="AD162" s="125" t="s">
        <v>69</v>
      </c>
      <c r="AF162" s="19" t="s">
        <v>610</v>
      </c>
      <c r="AH162" s="19" t="s">
        <v>78</v>
      </c>
      <c r="AJ162" s="19" t="s">
        <v>607</v>
      </c>
      <c r="AL162" s="19" t="s">
        <v>611</v>
      </c>
      <c r="AP162" s="19" t="s">
        <v>612</v>
      </c>
      <c r="AR162" s="19" t="s">
        <v>71</v>
      </c>
    </row>
    <row r="163" spans="1:44" ht="8.4" customHeight="1" x14ac:dyDescent="0.3"/>
    <row r="164" spans="1:44" ht="8.85" customHeight="1" x14ac:dyDescent="0.3">
      <c r="B164" s="10" t="s">
        <v>286</v>
      </c>
    </row>
    <row r="165" spans="1:44" ht="8.85" customHeight="1" x14ac:dyDescent="0.3">
      <c r="A165" s="10">
        <v>51</v>
      </c>
      <c r="B165" s="21"/>
      <c r="C165" s="10" t="s">
        <v>175</v>
      </c>
      <c r="D165" s="21"/>
      <c r="E165" s="21"/>
      <c r="F165" s="21"/>
      <c r="G165" s="159">
        <v>0</v>
      </c>
      <c r="H165" s="21"/>
      <c r="I165" s="159">
        <v>0</v>
      </c>
      <c r="J165" s="21"/>
      <c r="K165" s="159">
        <v>0</v>
      </c>
      <c r="L165" s="21"/>
      <c r="M165" s="159">
        <v>17520</v>
      </c>
      <c r="N165" s="21"/>
      <c r="O165" s="159">
        <v>0</v>
      </c>
      <c r="P165" s="21"/>
      <c r="Q165" s="159">
        <v>267079</v>
      </c>
      <c r="R165" s="21"/>
      <c r="S165" s="159">
        <v>0</v>
      </c>
      <c r="T165" s="21"/>
      <c r="U165" s="159">
        <v>0</v>
      </c>
      <c r="V165" s="21"/>
      <c r="W165" s="159">
        <f t="shared" ref="W165:W187" si="10">SUM(G165:U165)</f>
        <v>284599</v>
      </c>
      <c r="X165" s="27"/>
      <c r="Y165" s="21"/>
      <c r="Z165" s="159">
        <v>0</v>
      </c>
      <c r="AA165" s="21"/>
      <c r="AB165" s="159">
        <v>0</v>
      </c>
      <c r="AC165" s="21"/>
      <c r="AD165" s="159">
        <v>137023</v>
      </c>
      <c r="AE165" s="21"/>
      <c r="AF165" s="159">
        <v>0</v>
      </c>
      <c r="AG165" s="21"/>
      <c r="AH165" s="159">
        <v>1967377</v>
      </c>
      <c r="AI165" s="21"/>
      <c r="AJ165" s="159">
        <v>0</v>
      </c>
      <c r="AK165" s="21"/>
      <c r="AL165" s="159">
        <f t="shared" ref="AL165:AL187" si="11">SUM(Z165:AJ165)</f>
        <v>2104400</v>
      </c>
      <c r="AM165" s="21"/>
      <c r="AN165" s="21"/>
      <c r="AO165" s="21"/>
      <c r="AP165" s="159">
        <v>18773.39</v>
      </c>
      <c r="AQ165" s="21"/>
      <c r="AR165" s="10">
        <v>51</v>
      </c>
    </row>
    <row r="166" spans="1:44" ht="8.85" customHeight="1" x14ac:dyDescent="0.3">
      <c r="A166" s="10">
        <v>52</v>
      </c>
      <c r="B166" s="21"/>
      <c r="C166" s="10" t="s">
        <v>176</v>
      </c>
      <c r="D166" s="21"/>
      <c r="E166" s="21"/>
      <c r="F166" s="21"/>
      <c r="G166" s="160">
        <v>0</v>
      </c>
      <c r="H166" s="21"/>
      <c r="I166" s="160">
        <v>0</v>
      </c>
      <c r="J166" s="21"/>
      <c r="K166" s="160">
        <v>0</v>
      </c>
      <c r="L166" s="21"/>
      <c r="M166" s="160">
        <v>0</v>
      </c>
      <c r="N166" s="21"/>
      <c r="O166" s="160">
        <v>0</v>
      </c>
      <c r="P166" s="21"/>
      <c r="Q166" s="160">
        <v>0</v>
      </c>
      <c r="R166" s="21"/>
      <c r="S166" s="160">
        <v>0</v>
      </c>
      <c r="T166" s="21"/>
      <c r="U166" s="160">
        <v>0</v>
      </c>
      <c r="V166" s="21"/>
      <c r="W166" s="160">
        <f t="shared" si="10"/>
        <v>0</v>
      </c>
      <c r="X166" s="27"/>
      <c r="Y166" s="161"/>
      <c r="Z166" s="160">
        <v>0</v>
      </c>
      <c r="AA166" s="21"/>
      <c r="AB166" s="160">
        <v>0</v>
      </c>
      <c r="AC166" s="21"/>
      <c r="AD166" s="160">
        <v>0</v>
      </c>
      <c r="AE166" s="21"/>
      <c r="AF166" s="160">
        <v>0</v>
      </c>
      <c r="AG166" s="21"/>
      <c r="AH166" s="164">
        <v>0</v>
      </c>
      <c r="AI166" s="21"/>
      <c r="AJ166" s="160">
        <v>0</v>
      </c>
      <c r="AK166" s="21"/>
      <c r="AL166" s="160">
        <f t="shared" si="11"/>
        <v>0</v>
      </c>
      <c r="AM166" s="21"/>
      <c r="AN166" s="21"/>
      <c r="AO166" s="21"/>
      <c r="AP166" s="160">
        <v>0</v>
      </c>
      <c r="AQ166" s="21"/>
      <c r="AR166" s="10">
        <v>52</v>
      </c>
    </row>
    <row r="167" spans="1:44" ht="8.85" customHeight="1" x14ac:dyDescent="0.3">
      <c r="A167" s="10">
        <v>53</v>
      </c>
      <c r="B167" s="21"/>
      <c r="C167" s="10" t="s">
        <v>177</v>
      </c>
      <c r="D167" s="21"/>
      <c r="E167" s="21"/>
      <c r="F167" s="21"/>
      <c r="G167" s="160">
        <v>158770</v>
      </c>
      <c r="H167" s="21"/>
      <c r="I167" s="160">
        <v>-94007</v>
      </c>
      <c r="J167" s="21"/>
      <c r="K167" s="160">
        <v>197415000</v>
      </c>
      <c r="L167" s="21"/>
      <c r="M167" s="160">
        <v>69135</v>
      </c>
      <c r="N167" s="21"/>
      <c r="O167" s="160">
        <v>95</v>
      </c>
      <c r="P167" s="21"/>
      <c r="Q167" s="160">
        <v>263165363</v>
      </c>
      <c r="R167" s="21"/>
      <c r="S167" s="160">
        <v>0</v>
      </c>
      <c r="T167" s="21"/>
      <c r="U167" s="160">
        <v>12897319</v>
      </c>
      <c r="V167" s="21"/>
      <c r="W167" s="160">
        <f t="shared" si="10"/>
        <v>473611675</v>
      </c>
      <c r="X167" s="27"/>
      <c r="Y167" s="161"/>
      <c r="Z167" s="160">
        <v>136361998</v>
      </c>
      <c r="AA167" s="21"/>
      <c r="AB167" s="160">
        <v>1508975</v>
      </c>
      <c r="AC167" s="21"/>
      <c r="AD167" s="160">
        <v>159199462</v>
      </c>
      <c r="AE167" s="21"/>
      <c r="AF167" s="160">
        <v>0</v>
      </c>
      <c r="AG167" s="21"/>
      <c r="AH167" s="164">
        <v>9496794</v>
      </c>
      <c r="AI167" s="21"/>
      <c r="AJ167" s="160">
        <v>0</v>
      </c>
      <c r="AK167" s="21"/>
      <c r="AL167" s="160">
        <f t="shared" si="11"/>
        <v>306567229</v>
      </c>
      <c r="AM167" s="21"/>
      <c r="AN167" s="21"/>
      <c r="AO167" s="21"/>
      <c r="AP167" s="160">
        <v>4451620.9399999985</v>
      </c>
      <c r="AQ167" s="21"/>
      <c r="AR167" s="10">
        <v>53</v>
      </c>
    </row>
    <row r="168" spans="1:44" ht="8.85" customHeight="1" x14ac:dyDescent="0.3">
      <c r="A168" s="10">
        <v>54</v>
      </c>
      <c r="B168" s="21"/>
      <c r="C168" s="10" t="s">
        <v>178</v>
      </c>
      <c r="D168" s="21"/>
      <c r="E168" s="21"/>
      <c r="F168" s="21"/>
      <c r="G168" s="160">
        <v>0</v>
      </c>
      <c r="H168" s="21"/>
      <c r="I168" s="160">
        <v>0</v>
      </c>
      <c r="J168" s="21"/>
      <c r="K168" s="160">
        <v>0</v>
      </c>
      <c r="L168" s="21"/>
      <c r="M168" s="160">
        <v>294775</v>
      </c>
      <c r="N168" s="21"/>
      <c r="O168" s="160">
        <v>0</v>
      </c>
      <c r="P168" s="21"/>
      <c r="Q168" s="160">
        <v>2032831</v>
      </c>
      <c r="R168" s="21"/>
      <c r="S168" s="160">
        <v>0</v>
      </c>
      <c r="T168" s="21"/>
      <c r="U168" s="160">
        <v>0</v>
      </c>
      <c r="V168" s="21"/>
      <c r="W168" s="160">
        <f t="shared" si="10"/>
        <v>2327606</v>
      </c>
      <c r="X168" s="27"/>
      <c r="Y168" s="161"/>
      <c r="Z168" s="160">
        <v>153512</v>
      </c>
      <c r="AA168" s="21"/>
      <c r="AB168" s="160">
        <v>0</v>
      </c>
      <c r="AC168" s="21"/>
      <c r="AD168" s="160">
        <v>2174094</v>
      </c>
      <c r="AE168" s="21"/>
      <c r="AF168" s="160">
        <v>0</v>
      </c>
      <c r="AG168" s="21"/>
      <c r="AH168" s="164">
        <v>0</v>
      </c>
      <c r="AI168" s="21"/>
      <c r="AJ168" s="160">
        <v>0</v>
      </c>
      <c r="AK168" s="21"/>
      <c r="AL168" s="160">
        <f t="shared" si="11"/>
        <v>2327606</v>
      </c>
      <c r="AM168" s="21"/>
      <c r="AN168" s="21"/>
      <c r="AO168" s="21"/>
      <c r="AP168" s="160">
        <v>1072466.6299999999</v>
      </c>
      <c r="AQ168" s="21"/>
      <c r="AR168" s="10">
        <v>54</v>
      </c>
    </row>
    <row r="169" spans="1:44" ht="8.85" customHeight="1" x14ac:dyDescent="0.3">
      <c r="A169" s="10">
        <v>55</v>
      </c>
      <c r="B169" s="21"/>
      <c r="C169" s="10" t="s">
        <v>179</v>
      </c>
      <c r="D169" s="21"/>
      <c r="E169" s="21"/>
      <c r="F169" s="21"/>
      <c r="G169" s="160">
        <v>0</v>
      </c>
      <c r="H169" s="21"/>
      <c r="I169" s="160">
        <v>0</v>
      </c>
      <c r="J169" s="21"/>
      <c r="K169" s="160">
        <v>0</v>
      </c>
      <c r="L169" s="21"/>
      <c r="M169" s="160">
        <v>1090</v>
      </c>
      <c r="N169" s="21"/>
      <c r="O169" s="160">
        <v>0</v>
      </c>
      <c r="P169" s="21"/>
      <c r="Q169" s="160">
        <v>235170</v>
      </c>
      <c r="R169" s="21"/>
      <c r="S169" s="160">
        <v>0</v>
      </c>
      <c r="T169" s="21"/>
      <c r="U169" s="160">
        <v>0</v>
      </c>
      <c r="V169" s="21"/>
      <c r="W169" s="160">
        <f t="shared" si="10"/>
        <v>236260</v>
      </c>
      <c r="X169" s="27"/>
      <c r="Y169" s="161"/>
      <c r="Z169" s="160">
        <v>0</v>
      </c>
      <c r="AA169" s="21"/>
      <c r="AB169" s="160">
        <v>0</v>
      </c>
      <c r="AC169" s="21"/>
      <c r="AD169" s="160">
        <v>181851</v>
      </c>
      <c r="AE169" s="21"/>
      <c r="AF169" s="160">
        <v>0</v>
      </c>
      <c r="AG169" s="21"/>
      <c r="AH169" s="164">
        <v>0</v>
      </c>
      <c r="AI169" s="21"/>
      <c r="AJ169" s="160">
        <v>0</v>
      </c>
      <c r="AK169" s="21"/>
      <c r="AL169" s="160">
        <f t="shared" si="11"/>
        <v>181851</v>
      </c>
      <c r="AM169" s="21"/>
      <c r="AN169" s="21"/>
      <c r="AO169" s="21"/>
      <c r="AP169" s="160">
        <v>492166.41000000003</v>
      </c>
      <c r="AQ169" s="21"/>
      <c r="AR169" s="10">
        <v>55</v>
      </c>
    </row>
    <row r="170" spans="1:44"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9"/>
    </row>
    <row r="171" spans="1:44" ht="8.85" customHeight="1" x14ac:dyDescent="0.3">
      <c r="A171" s="10">
        <v>56</v>
      </c>
      <c r="B171" s="21"/>
      <c r="C171" s="10" t="s">
        <v>180</v>
      </c>
      <c r="D171" s="21"/>
      <c r="E171" s="21"/>
      <c r="F171" s="21"/>
      <c r="G171" s="160">
        <v>0</v>
      </c>
      <c r="H171" s="21"/>
      <c r="I171" s="160">
        <v>0</v>
      </c>
      <c r="J171" s="21"/>
      <c r="K171" s="160">
        <v>0</v>
      </c>
      <c r="L171" s="21"/>
      <c r="M171" s="160">
        <v>0</v>
      </c>
      <c r="N171" s="21"/>
      <c r="O171" s="160">
        <v>0</v>
      </c>
      <c r="P171" s="21"/>
      <c r="Q171" s="160">
        <v>2868301</v>
      </c>
      <c r="R171" s="21"/>
      <c r="S171" s="160">
        <v>0</v>
      </c>
      <c r="T171" s="21"/>
      <c r="U171" s="160">
        <v>0</v>
      </c>
      <c r="V171" s="21"/>
      <c r="W171" s="160">
        <f t="shared" si="10"/>
        <v>2868301</v>
      </c>
      <c r="X171" s="27"/>
      <c r="Y171" s="161"/>
      <c r="Z171" s="160">
        <v>1337455</v>
      </c>
      <c r="AA171" s="21"/>
      <c r="AB171" s="160">
        <v>0</v>
      </c>
      <c r="AC171" s="21"/>
      <c r="AD171" s="160">
        <v>1530846</v>
      </c>
      <c r="AE171" s="21"/>
      <c r="AF171" s="160">
        <v>0</v>
      </c>
      <c r="AG171" s="21"/>
      <c r="AH171" s="164">
        <v>0</v>
      </c>
      <c r="AI171" s="21"/>
      <c r="AJ171" s="160">
        <v>0</v>
      </c>
      <c r="AK171" s="21"/>
      <c r="AL171" s="160">
        <f t="shared" si="11"/>
        <v>2868301</v>
      </c>
      <c r="AM171" s="21"/>
      <c r="AN171" s="21"/>
      <c r="AO171" s="21"/>
      <c r="AP171" s="160">
        <v>89926.49</v>
      </c>
      <c r="AQ171" s="21"/>
      <c r="AR171" s="10">
        <v>56</v>
      </c>
    </row>
    <row r="172" spans="1:44" ht="8.85" customHeight="1" x14ac:dyDescent="0.3">
      <c r="A172" s="10">
        <v>57</v>
      </c>
      <c r="B172" s="21"/>
      <c r="C172" s="10" t="s">
        <v>181</v>
      </c>
      <c r="D172" s="21"/>
      <c r="E172" s="21"/>
      <c r="F172" s="21"/>
      <c r="G172" s="160">
        <v>0</v>
      </c>
      <c r="H172" s="21"/>
      <c r="I172" s="160">
        <v>182760</v>
      </c>
      <c r="J172" s="21"/>
      <c r="K172" s="160">
        <v>0</v>
      </c>
      <c r="L172" s="21"/>
      <c r="M172" s="160">
        <v>0</v>
      </c>
      <c r="N172" s="21"/>
      <c r="O172" s="160">
        <v>0</v>
      </c>
      <c r="P172" s="21"/>
      <c r="Q172" s="160">
        <v>0</v>
      </c>
      <c r="R172" s="21"/>
      <c r="S172" s="160">
        <v>0</v>
      </c>
      <c r="T172" s="21"/>
      <c r="U172" s="160">
        <v>0</v>
      </c>
      <c r="V172" s="21"/>
      <c r="W172" s="160">
        <f t="shared" si="10"/>
        <v>182760</v>
      </c>
      <c r="X172" s="27"/>
      <c r="Y172" s="161"/>
      <c r="Z172" s="160">
        <v>0</v>
      </c>
      <c r="AA172" s="21"/>
      <c r="AB172" s="160">
        <v>108991</v>
      </c>
      <c r="AC172" s="21"/>
      <c r="AD172" s="160">
        <v>0</v>
      </c>
      <c r="AE172" s="21"/>
      <c r="AF172" s="160">
        <v>0</v>
      </c>
      <c r="AG172" s="21"/>
      <c r="AH172" s="164">
        <v>0</v>
      </c>
      <c r="AI172" s="21"/>
      <c r="AJ172" s="160">
        <v>0</v>
      </c>
      <c r="AK172" s="21"/>
      <c r="AL172" s="160">
        <f t="shared" si="11"/>
        <v>108991</v>
      </c>
      <c r="AM172" s="21"/>
      <c r="AN172" s="21"/>
      <c r="AO172" s="21"/>
      <c r="AP172" s="160">
        <v>866632.66999999993</v>
      </c>
      <c r="AQ172" s="21"/>
      <c r="AR172" s="10">
        <v>57</v>
      </c>
    </row>
    <row r="173" spans="1:44" ht="8.85" customHeight="1" x14ac:dyDescent="0.3">
      <c r="A173" s="10">
        <v>58</v>
      </c>
      <c r="B173" s="21"/>
      <c r="C173" s="10" t="s">
        <v>182</v>
      </c>
      <c r="D173" s="21"/>
      <c r="E173" s="21"/>
      <c r="F173" s="21"/>
      <c r="G173" s="160">
        <v>161682</v>
      </c>
      <c r="H173" s="21"/>
      <c r="I173" s="160">
        <v>103301</v>
      </c>
      <c r="J173" s="21"/>
      <c r="K173" s="160">
        <v>35150000</v>
      </c>
      <c r="L173" s="21"/>
      <c r="M173" s="160">
        <v>1400293</v>
      </c>
      <c r="N173" s="21"/>
      <c r="O173" s="160">
        <v>0</v>
      </c>
      <c r="P173" s="21"/>
      <c r="Q173" s="160">
        <v>10437532</v>
      </c>
      <c r="R173" s="21"/>
      <c r="S173" s="160">
        <v>0</v>
      </c>
      <c r="T173" s="21"/>
      <c r="U173" s="160">
        <v>1259852</v>
      </c>
      <c r="V173" s="21"/>
      <c r="W173" s="160">
        <f t="shared" si="10"/>
        <v>48512660</v>
      </c>
      <c r="X173" s="27"/>
      <c r="Y173" s="161"/>
      <c r="Z173" s="160">
        <v>14056283</v>
      </c>
      <c r="AA173" s="21"/>
      <c r="AB173" s="160">
        <v>0</v>
      </c>
      <c r="AC173" s="21"/>
      <c r="AD173" s="160">
        <v>4276022</v>
      </c>
      <c r="AE173" s="21"/>
      <c r="AF173" s="160">
        <v>0</v>
      </c>
      <c r="AG173" s="21"/>
      <c r="AH173" s="164">
        <v>0</v>
      </c>
      <c r="AI173" s="21"/>
      <c r="AJ173" s="160">
        <v>0</v>
      </c>
      <c r="AK173" s="21"/>
      <c r="AL173" s="160">
        <f t="shared" si="11"/>
        <v>18332305</v>
      </c>
      <c r="AM173" s="21"/>
      <c r="AN173" s="21"/>
      <c r="AO173" s="21"/>
      <c r="AP173" s="160">
        <v>844413.42000000016</v>
      </c>
      <c r="AQ173" s="21"/>
      <c r="AR173" s="10">
        <v>58</v>
      </c>
    </row>
    <row r="174" spans="1:44" ht="8.85" customHeight="1" x14ac:dyDescent="0.3">
      <c r="A174" s="10">
        <v>59</v>
      </c>
      <c r="B174" s="21"/>
      <c r="C174" s="10" t="s">
        <v>183</v>
      </c>
      <c r="D174" s="21"/>
      <c r="E174" s="21"/>
      <c r="F174" s="21"/>
      <c r="G174" s="160">
        <v>0</v>
      </c>
      <c r="H174" s="21"/>
      <c r="I174" s="160">
        <v>0</v>
      </c>
      <c r="J174" s="21"/>
      <c r="K174" s="160">
        <v>0</v>
      </c>
      <c r="L174" s="21"/>
      <c r="M174" s="160">
        <v>15321</v>
      </c>
      <c r="N174" s="21"/>
      <c r="O174" s="160">
        <v>0</v>
      </c>
      <c r="P174" s="21"/>
      <c r="Q174" s="160">
        <v>0</v>
      </c>
      <c r="R174" s="21"/>
      <c r="S174" s="160">
        <v>0</v>
      </c>
      <c r="T174" s="21"/>
      <c r="U174" s="160">
        <v>50000</v>
      </c>
      <c r="V174" s="21"/>
      <c r="W174" s="160">
        <f t="shared" si="10"/>
        <v>65321</v>
      </c>
      <c r="X174" s="27"/>
      <c r="Y174" s="161"/>
      <c r="Z174" s="160">
        <v>170641</v>
      </c>
      <c r="AA174" s="21"/>
      <c r="AB174" s="160">
        <v>0</v>
      </c>
      <c r="AC174" s="21"/>
      <c r="AD174" s="160">
        <v>660264</v>
      </c>
      <c r="AE174" s="21"/>
      <c r="AF174" s="160">
        <v>0</v>
      </c>
      <c r="AG174" s="21"/>
      <c r="AH174" s="164">
        <v>0</v>
      </c>
      <c r="AI174" s="21"/>
      <c r="AJ174" s="160">
        <v>0</v>
      </c>
      <c r="AK174" s="21"/>
      <c r="AL174" s="160">
        <f t="shared" si="11"/>
        <v>830905</v>
      </c>
      <c r="AM174" s="21"/>
      <c r="AN174" s="21"/>
      <c r="AO174" s="21"/>
      <c r="AP174" s="160">
        <v>89238.71</v>
      </c>
      <c r="AQ174" s="21"/>
      <c r="AR174" s="10">
        <v>59</v>
      </c>
    </row>
    <row r="175" spans="1:44" ht="8.85" customHeight="1" x14ac:dyDescent="0.3">
      <c r="A175" s="10">
        <v>60</v>
      </c>
      <c r="B175" s="21"/>
      <c r="C175" s="10" t="s">
        <v>184</v>
      </c>
      <c r="D175" s="21"/>
      <c r="E175" s="21"/>
      <c r="F175" s="21"/>
      <c r="G175" s="160">
        <v>0</v>
      </c>
      <c r="H175" s="21"/>
      <c r="I175" s="160">
        <v>0</v>
      </c>
      <c r="J175" s="21"/>
      <c r="K175" s="160">
        <v>30292889</v>
      </c>
      <c r="L175" s="21"/>
      <c r="M175" s="160">
        <v>327145</v>
      </c>
      <c r="N175" s="21"/>
      <c r="O175" s="160">
        <v>22804</v>
      </c>
      <c r="P175" s="21"/>
      <c r="Q175" s="160">
        <v>0</v>
      </c>
      <c r="R175" s="21"/>
      <c r="S175" s="160">
        <v>0</v>
      </c>
      <c r="T175" s="21"/>
      <c r="U175" s="160">
        <v>0</v>
      </c>
      <c r="V175" s="21"/>
      <c r="W175" s="160">
        <f t="shared" si="10"/>
        <v>30642838</v>
      </c>
      <c r="X175" s="27"/>
      <c r="Y175" s="161"/>
      <c r="Z175" s="160">
        <v>3376877</v>
      </c>
      <c r="AA175" s="21"/>
      <c r="AB175" s="160">
        <v>0</v>
      </c>
      <c r="AC175" s="21"/>
      <c r="AD175" s="160">
        <v>2632303</v>
      </c>
      <c r="AE175" s="21"/>
      <c r="AF175" s="160">
        <v>0</v>
      </c>
      <c r="AG175" s="21"/>
      <c r="AH175" s="164">
        <v>0</v>
      </c>
      <c r="AI175" s="21"/>
      <c r="AJ175" s="160">
        <v>285684</v>
      </c>
      <c r="AK175" s="21"/>
      <c r="AL175" s="160">
        <f t="shared" si="11"/>
        <v>6294864</v>
      </c>
      <c r="AM175" s="21"/>
      <c r="AN175" s="21"/>
      <c r="AO175" s="21"/>
      <c r="AP175" s="160">
        <v>6179380.7000000002</v>
      </c>
      <c r="AQ175" s="21"/>
      <c r="AR175" s="10">
        <v>60</v>
      </c>
    </row>
    <row r="176" spans="1:44"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9"/>
    </row>
    <row r="177" spans="1:44" ht="8.85" customHeight="1" x14ac:dyDescent="0.3">
      <c r="A177" s="10">
        <v>61</v>
      </c>
      <c r="B177" s="21"/>
      <c r="C177" s="10" t="s">
        <v>185</v>
      </c>
      <c r="D177" s="21"/>
      <c r="E177" s="21"/>
      <c r="F177" s="21"/>
      <c r="G177" s="160">
        <v>0</v>
      </c>
      <c r="H177" s="21"/>
      <c r="I177" s="160">
        <v>2439506</v>
      </c>
      <c r="J177" s="21"/>
      <c r="K177" s="160">
        <v>0</v>
      </c>
      <c r="L177" s="21"/>
      <c r="M177" s="160">
        <v>0</v>
      </c>
      <c r="N177" s="21"/>
      <c r="O177" s="160">
        <v>0</v>
      </c>
      <c r="P177" s="21"/>
      <c r="Q177" s="160">
        <v>1747608</v>
      </c>
      <c r="R177" s="21"/>
      <c r="S177" s="160">
        <v>0</v>
      </c>
      <c r="T177" s="21"/>
      <c r="U177" s="160">
        <v>0</v>
      </c>
      <c r="V177" s="21"/>
      <c r="W177" s="160">
        <f t="shared" si="10"/>
        <v>4187114</v>
      </c>
      <c r="X177" s="27"/>
      <c r="Y177" s="161"/>
      <c r="Z177" s="160">
        <v>0</v>
      </c>
      <c r="AA177" s="21"/>
      <c r="AB177" s="160">
        <v>0</v>
      </c>
      <c r="AC177" s="21"/>
      <c r="AD177" s="160">
        <v>4187114</v>
      </c>
      <c r="AE177" s="21"/>
      <c r="AF177" s="160">
        <v>0</v>
      </c>
      <c r="AG177" s="21"/>
      <c r="AH177" s="164">
        <v>0</v>
      </c>
      <c r="AI177" s="21"/>
      <c r="AJ177" s="160">
        <v>0</v>
      </c>
      <c r="AK177" s="21"/>
      <c r="AL177" s="160">
        <f t="shared" si="11"/>
        <v>4187114</v>
      </c>
      <c r="AM177" s="21"/>
      <c r="AN177" s="21"/>
      <c r="AO177" s="21"/>
      <c r="AP177" s="160">
        <v>4749283.9000000004</v>
      </c>
      <c r="AQ177" s="21"/>
      <c r="AR177" s="10">
        <v>61</v>
      </c>
    </row>
    <row r="178" spans="1:44" ht="8.85" customHeight="1" x14ac:dyDescent="0.3">
      <c r="A178" s="10">
        <v>62</v>
      </c>
      <c r="B178" s="21"/>
      <c r="C178" s="10" t="s">
        <v>186</v>
      </c>
      <c r="D178" s="21"/>
      <c r="E178" s="21"/>
      <c r="F178" s="21"/>
      <c r="G178" s="160">
        <v>0</v>
      </c>
      <c r="H178" s="21"/>
      <c r="I178" s="160">
        <v>0</v>
      </c>
      <c r="J178" s="21"/>
      <c r="K178" s="160">
        <v>0</v>
      </c>
      <c r="L178" s="21"/>
      <c r="M178" s="160">
        <v>60745</v>
      </c>
      <c r="N178" s="21"/>
      <c r="O178" s="160">
        <v>0</v>
      </c>
      <c r="P178" s="21"/>
      <c r="Q178" s="160">
        <v>0</v>
      </c>
      <c r="R178" s="21"/>
      <c r="S178" s="160">
        <v>0</v>
      </c>
      <c r="T178" s="21"/>
      <c r="U178" s="160">
        <v>508638</v>
      </c>
      <c r="V178" s="21"/>
      <c r="W178" s="160">
        <f t="shared" si="10"/>
        <v>569383</v>
      </c>
      <c r="X178" s="27"/>
      <c r="Y178" s="161"/>
      <c r="Z178" s="160">
        <v>3005960</v>
      </c>
      <c r="AA178" s="21"/>
      <c r="AB178" s="160">
        <v>0</v>
      </c>
      <c r="AC178" s="21"/>
      <c r="AD178" s="160">
        <v>5225093</v>
      </c>
      <c r="AE178" s="21"/>
      <c r="AF178" s="160">
        <v>0</v>
      </c>
      <c r="AG178" s="21"/>
      <c r="AH178" s="164">
        <v>0</v>
      </c>
      <c r="AI178" s="21"/>
      <c r="AJ178" s="160">
        <v>0</v>
      </c>
      <c r="AK178" s="21"/>
      <c r="AL178" s="160">
        <f t="shared" si="11"/>
        <v>8231053</v>
      </c>
      <c r="AM178" s="21"/>
      <c r="AN178" s="21"/>
      <c r="AO178" s="21"/>
      <c r="AP178" s="160">
        <v>29605.229999999996</v>
      </c>
      <c r="AQ178" s="21"/>
      <c r="AR178" s="10">
        <v>62</v>
      </c>
    </row>
    <row r="179" spans="1:44" ht="8.85" customHeight="1" x14ac:dyDescent="0.3">
      <c r="A179" s="10">
        <v>63</v>
      </c>
      <c r="B179" s="21"/>
      <c r="C179" s="10" t="s">
        <v>187</v>
      </c>
      <c r="D179" s="21"/>
      <c r="E179" s="21"/>
      <c r="F179" s="21"/>
      <c r="G179" s="160">
        <v>0</v>
      </c>
      <c r="H179" s="21"/>
      <c r="I179" s="160">
        <v>0</v>
      </c>
      <c r="J179" s="21"/>
      <c r="K179" s="160">
        <v>27210036</v>
      </c>
      <c r="L179" s="21"/>
      <c r="M179" s="160">
        <v>233482</v>
      </c>
      <c r="N179" s="21"/>
      <c r="O179" s="160">
        <v>0</v>
      </c>
      <c r="P179" s="21"/>
      <c r="Q179" s="160">
        <v>0</v>
      </c>
      <c r="R179" s="21"/>
      <c r="S179" s="160">
        <v>0</v>
      </c>
      <c r="T179" s="21"/>
      <c r="U179" s="160">
        <v>0</v>
      </c>
      <c r="V179" s="21"/>
      <c r="W179" s="160">
        <f t="shared" si="10"/>
        <v>27443518</v>
      </c>
      <c r="X179" s="27"/>
      <c r="Y179" s="161"/>
      <c r="Z179" s="160">
        <v>0</v>
      </c>
      <c r="AA179" s="21"/>
      <c r="AB179" s="160">
        <v>0</v>
      </c>
      <c r="AC179" s="21"/>
      <c r="AD179" s="160">
        <v>127046</v>
      </c>
      <c r="AE179" s="21"/>
      <c r="AF179" s="160">
        <v>0</v>
      </c>
      <c r="AG179" s="21"/>
      <c r="AH179" s="164">
        <v>0</v>
      </c>
      <c r="AI179" s="21"/>
      <c r="AJ179" s="160">
        <v>0</v>
      </c>
      <c r="AK179" s="21"/>
      <c r="AL179" s="160">
        <f t="shared" si="11"/>
        <v>127046</v>
      </c>
      <c r="AM179" s="21"/>
      <c r="AN179" s="21"/>
      <c r="AO179" s="21"/>
      <c r="AP179" s="160">
        <v>28635.479999999996</v>
      </c>
      <c r="AQ179" s="21"/>
      <c r="AR179" s="10">
        <v>63</v>
      </c>
    </row>
    <row r="180" spans="1:44" ht="8.85" customHeight="1" x14ac:dyDescent="0.3">
      <c r="A180" s="10">
        <v>64</v>
      </c>
      <c r="B180" s="21"/>
      <c r="C180" s="10" t="s">
        <v>188</v>
      </c>
      <c r="D180" s="21"/>
      <c r="E180" s="21"/>
      <c r="F180" s="21"/>
      <c r="G180" s="160">
        <v>0</v>
      </c>
      <c r="H180" s="21"/>
      <c r="I180" s="160">
        <v>0</v>
      </c>
      <c r="J180" s="21"/>
      <c r="K180" s="160">
        <v>0</v>
      </c>
      <c r="L180" s="21"/>
      <c r="M180" s="160">
        <v>0</v>
      </c>
      <c r="N180" s="21"/>
      <c r="O180" s="160">
        <v>0</v>
      </c>
      <c r="P180" s="21"/>
      <c r="Q180" s="160">
        <v>528020</v>
      </c>
      <c r="R180" s="21"/>
      <c r="S180" s="160">
        <v>0</v>
      </c>
      <c r="T180" s="21"/>
      <c r="U180" s="160">
        <v>25000</v>
      </c>
      <c r="V180" s="21"/>
      <c r="W180" s="160">
        <f t="shared" si="10"/>
        <v>553020</v>
      </c>
      <c r="X180" s="27"/>
      <c r="Y180" s="161"/>
      <c r="Z180" s="160">
        <v>0</v>
      </c>
      <c r="AA180" s="21"/>
      <c r="AB180" s="160">
        <v>0</v>
      </c>
      <c r="AC180" s="21"/>
      <c r="AD180" s="160">
        <v>207156</v>
      </c>
      <c r="AE180" s="21"/>
      <c r="AF180" s="160">
        <v>0</v>
      </c>
      <c r="AG180" s="21"/>
      <c r="AH180" s="164">
        <v>0</v>
      </c>
      <c r="AI180" s="21"/>
      <c r="AJ180" s="160">
        <v>0</v>
      </c>
      <c r="AK180" s="21"/>
      <c r="AL180" s="160">
        <f t="shared" si="11"/>
        <v>207156</v>
      </c>
      <c r="AM180" s="21"/>
      <c r="AN180" s="21"/>
      <c r="AO180" s="21"/>
      <c r="AP180" s="160">
        <v>487</v>
      </c>
      <c r="AQ180" s="21"/>
      <c r="AR180" s="10">
        <v>64</v>
      </c>
    </row>
    <row r="181" spans="1:44" ht="8.85" customHeight="1" x14ac:dyDescent="0.3">
      <c r="A181" s="10">
        <v>65</v>
      </c>
      <c r="B181" s="21"/>
      <c r="C181" s="10" t="s">
        <v>189</v>
      </c>
      <c r="D181" s="21"/>
      <c r="E181" s="21"/>
      <c r="F181" s="21"/>
      <c r="G181" s="160">
        <v>0</v>
      </c>
      <c r="H181" s="21"/>
      <c r="I181" s="160">
        <v>0</v>
      </c>
      <c r="J181" s="21"/>
      <c r="K181" s="160">
        <v>0</v>
      </c>
      <c r="L181" s="21"/>
      <c r="M181" s="160">
        <v>1091</v>
      </c>
      <c r="N181" s="21"/>
      <c r="O181" s="160">
        <v>0</v>
      </c>
      <c r="P181" s="21"/>
      <c r="Q181" s="160">
        <v>0</v>
      </c>
      <c r="R181" s="21"/>
      <c r="S181" s="160">
        <v>0</v>
      </c>
      <c r="T181" s="21"/>
      <c r="U181" s="160">
        <v>0</v>
      </c>
      <c r="V181" s="21"/>
      <c r="W181" s="160">
        <f t="shared" si="10"/>
        <v>1091</v>
      </c>
      <c r="X181" s="27"/>
      <c r="Y181" s="161"/>
      <c r="Z181" s="160">
        <v>0</v>
      </c>
      <c r="AA181" s="21"/>
      <c r="AB181" s="160">
        <v>0</v>
      </c>
      <c r="AC181" s="21"/>
      <c r="AD181" s="160">
        <v>0</v>
      </c>
      <c r="AE181" s="21"/>
      <c r="AF181" s="160">
        <v>0</v>
      </c>
      <c r="AG181" s="21"/>
      <c r="AH181" s="164">
        <v>0</v>
      </c>
      <c r="AI181" s="21"/>
      <c r="AJ181" s="160">
        <v>0</v>
      </c>
      <c r="AK181" s="21"/>
      <c r="AL181" s="160">
        <f t="shared" si="11"/>
        <v>0</v>
      </c>
      <c r="AM181" s="21"/>
      <c r="AN181" s="21"/>
      <c r="AO181" s="21"/>
      <c r="AP181" s="160">
        <v>453932.36</v>
      </c>
      <c r="AQ181" s="21"/>
      <c r="AR181" s="10">
        <v>65</v>
      </c>
    </row>
    <row r="182" spans="1:44"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9"/>
    </row>
    <row r="183" spans="1:44" ht="8.85" customHeight="1" x14ac:dyDescent="0.3">
      <c r="A183" s="10">
        <v>66</v>
      </c>
      <c r="B183" s="21"/>
      <c r="C183" s="10" t="s">
        <v>190</v>
      </c>
      <c r="D183" s="21"/>
      <c r="E183" s="21"/>
      <c r="F183" s="21"/>
      <c r="G183" s="160">
        <v>0</v>
      </c>
      <c r="H183" s="21"/>
      <c r="I183" s="160">
        <v>25255</v>
      </c>
      <c r="J183" s="21"/>
      <c r="K183" s="160">
        <v>0</v>
      </c>
      <c r="L183" s="21"/>
      <c r="M183" s="160">
        <v>320139</v>
      </c>
      <c r="N183" s="21"/>
      <c r="O183" s="160">
        <v>0</v>
      </c>
      <c r="P183" s="21"/>
      <c r="Q183" s="160">
        <v>2120958</v>
      </c>
      <c r="R183" s="21"/>
      <c r="S183" s="160">
        <v>0</v>
      </c>
      <c r="T183" s="21"/>
      <c r="U183" s="160">
        <v>162579</v>
      </c>
      <c r="V183" s="21"/>
      <c r="W183" s="160">
        <f t="shared" si="10"/>
        <v>2628931</v>
      </c>
      <c r="X183" s="27"/>
      <c r="Y183" s="161"/>
      <c r="Z183" s="160">
        <v>0</v>
      </c>
      <c r="AA183" s="21"/>
      <c r="AB183" s="160">
        <v>0</v>
      </c>
      <c r="AC183" s="21"/>
      <c r="AD183" s="160">
        <v>6674183</v>
      </c>
      <c r="AE183" s="21"/>
      <c r="AF183" s="160">
        <v>0</v>
      </c>
      <c r="AG183" s="21"/>
      <c r="AH183" s="164">
        <v>70982</v>
      </c>
      <c r="AI183" s="21"/>
      <c r="AJ183" s="160">
        <v>0</v>
      </c>
      <c r="AK183" s="21"/>
      <c r="AL183" s="160">
        <f t="shared" si="11"/>
        <v>6745165</v>
      </c>
      <c r="AM183" s="21"/>
      <c r="AN183" s="21"/>
      <c r="AO183" s="21"/>
      <c r="AP183" s="160">
        <v>-36479.19</v>
      </c>
      <c r="AQ183" s="21"/>
      <c r="AR183" s="10">
        <v>66</v>
      </c>
    </row>
    <row r="184" spans="1:44" ht="8.85" customHeight="1" x14ac:dyDescent="0.3">
      <c r="A184" s="10">
        <v>67</v>
      </c>
      <c r="B184" s="21"/>
      <c r="C184" s="10" t="s">
        <v>191</v>
      </c>
      <c r="D184" s="21"/>
      <c r="E184" s="21"/>
      <c r="F184" s="21"/>
      <c r="G184" s="160">
        <v>0</v>
      </c>
      <c r="H184" s="21"/>
      <c r="I184" s="160">
        <v>0</v>
      </c>
      <c r="J184" s="21"/>
      <c r="K184" s="160">
        <v>161680</v>
      </c>
      <c r="L184" s="21"/>
      <c r="M184" s="160">
        <v>0</v>
      </c>
      <c r="N184" s="21"/>
      <c r="O184" s="160">
        <v>0</v>
      </c>
      <c r="P184" s="21"/>
      <c r="Q184" s="160">
        <v>538372</v>
      </c>
      <c r="R184" s="21"/>
      <c r="S184" s="160">
        <v>0</v>
      </c>
      <c r="T184" s="21"/>
      <c r="U184" s="160">
        <v>0</v>
      </c>
      <c r="V184" s="21"/>
      <c r="W184" s="160">
        <f t="shared" si="10"/>
        <v>700052</v>
      </c>
      <c r="X184" s="27"/>
      <c r="Y184" s="161"/>
      <c r="Z184" s="160">
        <v>0</v>
      </c>
      <c r="AA184" s="21"/>
      <c r="AB184" s="160">
        <v>0</v>
      </c>
      <c r="AC184" s="21"/>
      <c r="AD184" s="160">
        <v>0</v>
      </c>
      <c r="AE184" s="21"/>
      <c r="AF184" s="160">
        <v>0</v>
      </c>
      <c r="AG184" s="21"/>
      <c r="AH184" s="164">
        <v>631996</v>
      </c>
      <c r="AI184" s="21"/>
      <c r="AJ184" s="160">
        <v>0</v>
      </c>
      <c r="AK184" s="21"/>
      <c r="AL184" s="160">
        <f t="shared" si="11"/>
        <v>631996</v>
      </c>
      <c r="AM184" s="21"/>
      <c r="AN184" s="21"/>
      <c r="AO184" s="21"/>
      <c r="AP184" s="160">
        <v>345566.31</v>
      </c>
      <c r="AQ184" s="21"/>
      <c r="AR184" s="10">
        <v>67</v>
      </c>
    </row>
    <row r="185" spans="1:44" ht="8.85" customHeight="1" x14ac:dyDescent="0.3">
      <c r="A185" s="10">
        <v>68</v>
      </c>
      <c r="B185" s="21"/>
      <c r="C185" s="10" t="s">
        <v>192</v>
      </c>
      <c r="D185" s="21"/>
      <c r="E185" s="21"/>
      <c r="F185" s="21"/>
      <c r="G185" s="160">
        <v>134214</v>
      </c>
      <c r="H185" s="21"/>
      <c r="I185" s="160">
        <v>0</v>
      </c>
      <c r="J185" s="21"/>
      <c r="K185" s="160">
        <v>0</v>
      </c>
      <c r="L185" s="21"/>
      <c r="M185" s="160">
        <v>0</v>
      </c>
      <c r="N185" s="21"/>
      <c r="O185" s="160">
        <v>0</v>
      </c>
      <c r="P185" s="21"/>
      <c r="Q185" s="160">
        <v>140619</v>
      </c>
      <c r="R185" s="21"/>
      <c r="S185" s="160">
        <v>0</v>
      </c>
      <c r="T185" s="21"/>
      <c r="U185" s="160">
        <v>0</v>
      </c>
      <c r="V185" s="21"/>
      <c r="W185" s="160">
        <f t="shared" si="10"/>
        <v>274833</v>
      </c>
      <c r="X185" s="27"/>
      <c r="Y185" s="161"/>
      <c r="Z185" s="160">
        <v>0</v>
      </c>
      <c r="AA185" s="21"/>
      <c r="AB185" s="160">
        <v>0</v>
      </c>
      <c r="AC185" s="21"/>
      <c r="AD185" s="160">
        <v>272053</v>
      </c>
      <c r="AE185" s="21"/>
      <c r="AF185" s="160">
        <v>0</v>
      </c>
      <c r="AG185" s="21"/>
      <c r="AH185" s="164">
        <v>2780</v>
      </c>
      <c r="AI185" s="21"/>
      <c r="AJ185" s="160">
        <v>0</v>
      </c>
      <c r="AK185" s="21"/>
      <c r="AL185" s="160">
        <f t="shared" si="11"/>
        <v>274833</v>
      </c>
      <c r="AM185" s="21"/>
      <c r="AN185" s="21"/>
      <c r="AO185" s="21"/>
      <c r="AP185" s="160">
        <v>2111874.0699999998</v>
      </c>
      <c r="AQ185" s="21"/>
      <c r="AR185" s="10">
        <v>68</v>
      </c>
    </row>
    <row r="186" spans="1:44" ht="8.85" customHeight="1" x14ac:dyDescent="0.3">
      <c r="A186" s="10">
        <v>69</v>
      </c>
      <c r="B186" s="21"/>
      <c r="C186" s="10" t="s">
        <v>193</v>
      </c>
      <c r="D186" s="21"/>
      <c r="E186" s="21"/>
      <c r="F186" s="21"/>
      <c r="G186" s="160">
        <v>1322312</v>
      </c>
      <c r="H186" s="21"/>
      <c r="I186" s="160">
        <v>0</v>
      </c>
      <c r="J186" s="21"/>
      <c r="K186" s="160">
        <v>0</v>
      </c>
      <c r="L186" s="21"/>
      <c r="M186" s="160">
        <v>0</v>
      </c>
      <c r="N186" s="21"/>
      <c r="O186" s="160">
        <v>0</v>
      </c>
      <c r="P186" s="21"/>
      <c r="Q186" s="160">
        <v>680781</v>
      </c>
      <c r="R186" s="21"/>
      <c r="S186" s="160">
        <v>0</v>
      </c>
      <c r="T186" s="21"/>
      <c r="U186" s="160">
        <v>0</v>
      </c>
      <c r="V186" s="21"/>
      <c r="W186" s="160">
        <f t="shared" si="10"/>
        <v>2003093</v>
      </c>
      <c r="X186" s="27"/>
      <c r="Y186" s="161"/>
      <c r="Z186" s="160">
        <v>0</v>
      </c>
      <c r="AA186" s="21"/>
      <c r="AB186" s="160">
        <v>0</v>
      </c>
      <c r="AC186" s="21"/>
      <c r="AD186" s="160">
        <v>2003093</v>
      </c>
      <c r="AE186" s="21"/>
      <c r="AF186" s="160">
        <v>0</v>
      </c>
      <c r="AG186" s="21"/>
      <c r="AH186" s="164">
        <v>0</v>
      </c>
      <c r="AI186" s="21"/>
      <c r="AJ186" s="160">
        <v>0</v>
      </c>
      <c r="AK186" s="21"/>
      <c r="AL186" s="160">
        <f t="shared" si="11"/>
        <v>2003093</v>
      </c>
      <c r="AM186" s="21"/>
      <c r="AN186" s="21"/>
      <c r="AO186" s="21"/>
      <c r="AP186" s="160">
        <v>664769.83000000007</v>
      </c>
      <c r="AQ186" s="21"/>
      <c r="AR186" s="10">
        <v>69</v>
      </c>
    </row>
    <row r="187" spans="1:44" ht="8.85" customHeight="1" x14ac:dyDescent="0.3">
      <c r="A187" s="10">
        <v>70</v>
      </c>
      <c r="B187" s="21"/>
      <c r="C187" s="10" t="s">
        <v>194</v>
      </c>
      <c r="D187" s="21"/>
      <c r="E187" s="21"/>
      <c r="F187" s="21"/>
      <c r="G187" s="160">
        <v>0</v>
      </c>
      <c r="H187" s="21"/>
      <c r="I187" s="160">
        <v>0</v>
      </c>
      <c r="J187" s="21"/>
      <c r="K187" s="160">
        <v>0</v>
      </c>
      <c r="L187" s="21"/>
      <c r="M187" s="160">
        <v>208098</v>
      </c>
      <c r="N187" s="21"/>
      <c r="O187" s="160">
        <v>0</v>
      </c>
      <c r="P187" s="21"/>
      <c r="Q187" s="160">
        <v>0</v>
      </c>
      <c r="R187" s="21"/>
      <c r="S187" s="160">
        <v>0</v>
      </c>
      <c r="T187" s="21"/>
      <c r="U187" s="160">
        <v>17050</v>
      </c>
      <c r="V187" s="21"/>
      <c r="W187" s="160">
        <f t="shared" si="10"/>
        <v>225148</v>
      </c>
      <c r="X187" s="27"/>
      <c r="Y187" s="161"/>
      <c r="Z187" s="160">
        <v>1553003</v>
      </c>
      <c r="AA187" s="21"/>
      <c r="AB187" s="160">
        <v>0</v>
      </c>
      <c r="AC187" s="21"/>
      <c r="AD187" s="160">
        <v>624476</v>
      </c>
      <c r="AE187" s="21"/>
      <c r="AF187" s="160">
        <v>0</v>
      </c>
      <c r="AG187" s="21"/>
      <c r="AH187" s="164">
        <v>0</v>
      </c>
      <c r="AI187" s="21"/>
      <c r="AJ187" s="160">
        <v>0</v>
      </c>
      <c r="AK187" s="21"/>
      <c r="AL187" s="160">
        <f t="shared" si="11"/>
        <v>2177479</v>
      </c>
      <c r="AM187" s="21"/>
      <c r="AN187" s="21"/>
      <c r="AO187" s="21"/>
      <c r="AP187" s="160">
        <v>518113.53</v>
      </c>
      <c r="AQ187" s="21"/>
      <c r="AR187" s="10">
        <v>70</v>
      </c>
    </row>
    <row r="188" spans="1:44"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9"/>
    </row>
    <row r="189" spans="1:44" ht="8.85" customHeight="1" x14ac:dyDescent="0.3">
      <c r="A189" s="10">
        <v>71</v>
      </c>
      <c r="B189" s="21"/>
      <c r="C189" s="10" t="s">
        <v>195</v>
      </c>
      <c r="D189" s="21"/>
      <c r="E189" s="21"/>
      <c r="F189" s="21"/>
      <c r="G189" s="160">
        <v>0</v>
      </c>
      <c r="H189" s="21"/>
      <c r="I189" s="160">
        <v>0</v>
      </c>
      <c r="J189" s="21"/>
      <c r="K189" s="160">
        <v>0</v>
      </c>
      <c r="L189" s="21"/>
      <c r="M189" s="160">
        <v>11931</v>
      </c>
      <c r="N189" s="21"/>
      <c r="O189" s="160">
        <v>0</v>
      </c>
      <c r="P189" s="21"/>
      <c r="Q189" s="160">
        <v>0</v>
      </c>
      <c r="R189" s="21"/>
      <c r="S189" s="160">
        <v>0</v>
      </c>
      <c r="T189" s="21"/>
      <c r="U189" s="160">
        <v>426843</v>
      </c>
      <c r="V189" s="21"/>
      <c r="W189" s="160">
        <f t="shared" ref="W189:W211" si="12">SUM(G189:U189)</f>
        <v>438774</v>
      </c>
      <c r="X189" s="27"/>
      <c r="Y189" s="161"/>
      <c r="Z189" s="160">
        <v>0</v>
      </c>
      <c r="AA189" s="21"/>
      <c r="AB189" s="160">
        <v>0</v>
      </c>
      <c r="AC189" s="21"/>
      <c r="AD189" s="160">
        <v>7509744</v>
      </c>
      <c r="AE189" s="21"/>
      <c r="AF189" s="160">
        <v>0</v>
      </c>
      <c r="AG189" s="21"/>
      <c r="AH189" s="164">
        <v>0</v>
      </c>
      <c r="AI189" s="21"/>
      <c r="AJ189" s="160">
        <v>0</v>
      </c>
      <c r="AK189" s="21"/>
      <c r="AL189" s="160">
        <f t="shared" ref="AL189:AL211" si="13">SUM(Z189:AJ189)</f>
        <v>7509744</v>
      </c>
      <c r="AM189" s="21"/>
      <c r="AN189" s="21"/>
      <c r="AO189" s="21"/>
      <c r="AP189" s="160">
        <v>2580032.2200000002</v>
      </c>
      <c r="AQ189" s="21"/>
      <c r="AR189" s="10">
        <v>71</v>
      </c>
    </row>
    <row r="190" spans="1:44" ht="8.85" customHeight="1" x14ac:dyDescent="0.3">
      <c r="A190" s="10">
        <v>72</v>
      </c>
      <c r="B190" s="21"/>
      <c r="C190" s="10" t="s">
        <v>196</v>
      </c>
      <c r="D190" s="21"/>
      <c r="E190" s="21"/>
      <c r="F190" s="21"/>
      <c r="G190" s="160">
        <v>0</v>
      </c>
      <c r="H190" s="21"/>
      <c r="I190" s="160">
        <v>0</v>
      </c>
      <c r="J190" s="21"/>
      <c r="K190" s="160">
        <v>7295000</v>
      </c>
      <c r="L190" s="21"/>
      <c r="M190" s="160">
        <v>453806</v>
      </c>
      <c r="N190" s="21"/>
      <c r="O190" s="160">
        <v>0</v>
      </c>
      <c r="P190" s="21"/>
      <c r="Q190" s="160">
        <v>3910767</v>
      </c>
      <c r="R190" s="21"/>
      <c r="S190" s="160">
        <v>0</v>
      </c>
      <c r="T190" s="21"/>
      <c r="U190" s="160">
        <v>0</v>
      </c>
      <c r="V190" s="21"/>
      <c r="W190" s="160">
        <f t="shared" si="12"/>
        <v>11659573</v>
      </c>
      <c r="X190" s="27"/>
      <c r="Y190" s="161"/>
      <c r="Z190" s="160">
        <v>2177632</v>
      </c>
      <c r="AA190" s="21"/>
      <c r="AB190" s="160">
        <v>0</v>
      </c>
      <c r="AC190" s="21"/>
      <c r="AD190" s="160">
        <v>6161110</v>
      </c>
      <c r="AE190" s="21"/>
      <c r="AF190" s="160">
        <v>0</v>
      </c>
      <c r="AG190" s="21"/>
      <c r="AH190" s="164">
        <v>2100000</v>
      </c>
      <c r="AI190" s="21"/>
      <c r="AJ190" s="160">
        <v>0</v>
      </c>
      <c r="AK190" s="21"/>
      <c r="AL190" s="160">
        <f t="shared" si="13"/>
        <v>10438742</v>
      </c>
      <c r="AM190" s="21"/>
      <c r="AN190" s="21"/>
      <c r="AO190" s="21"/>
      <c r="AP190" s="160">
        <v>48136.54</v>
      </c>
      <c r="AQ190" s="21"/>
      <c r="AR190" s="10">
        <v>72</v>
      </c>
    </row>
    <row r="191" spans="1:44" ht="8.85" customHeight="1" x14ac:dyDescent="0.3">
      <c r="A191" s="10">
        <v>73</v>
      </c>
      <c r="B191" s="21"/>
      <c r="C191" s="10" t="s">
        <v>197</v>
      </c>
      <c r="D191" s="21"/>
      <c r="E191" s="21"/>
      <c r="F191" s="21"/>
      <c r="G191" s="160">
        <v>13858000</v>
      </c>
      <c r="H191" s="21"/>
      <c r="I191" s="160">
        <v>3985000</v>
      </c>
      <c r="J191" s="21"/>
      <c r="K191" s="160">
        <v>184500000</v>
      </c>
      <c r="L191" s="21"/>
      <c r="M191" s="160">
        <v>3530000</v>
      </c>
      <c r="N191" s="21"/>
      <c r="O191" s="160">
        <v>0</v>
      </c>
      <c r="P191" s="21"/>
      <c r="Q191" s="160">
        <v>21435000</v>
      </c>
      <c r="R191" s="21"/>
      <c r="S191" s="160">
        <v>39308000</v>
      </c>
      <c r="T191" s="21"/>
      <c r="U191" s="160">
        <v>20416000</v>
      </c>
      <c r="V191" s="21"/>
      <c r="W191" s="160">
        <f t="shared" si="12"/>
        <v>287032000</v>
      </c>
      <c r="X191" s="27"/>
      <c r="Y191" s="161"/>
      <c r="Z191" s="160">
        <v>171038000</v>
      </c>
      <c r="AA191" s="21"/>
      <c r="AB191" s="160">
        <v>58748000</v>
      </c>
      <c r="AC191" s="21"/>
      <c r="AD191" s="160">
        <v>57141000</v>
      </c>
      <c r="AE191" s="21"/>
      <c r="AF191" s="160">
        <v>0</v>
      </c>
      <c r="AG191" s="21"/>
      <c r="AH191" s="164">
        <v>19863000</v>
      </c>
      <c r="AI191" s="21"/>
      <c r="AJ191" s="160">
        <v>0</v>
      </c>
      <c r="AK191" s="21"/>
      <c r="AL191" s="160">
        <f t="shared" si="13"/>
        <v>306790000</v>
      </c>
      <c r="AM191" s="21"/>
      <c r="AN191" s="21"/>
      <c r="AO191" s="21"/>
      <c r="AP191" s="160">
        <v>19766982.850000001</v>
      </c>
      <c r="AQ191" s="21"/>
      <c r="AR191" s="10">
        <v>73</v>
      </c>
    </row>
    <row r="192" spans="1:44" ht="8.85" customHeight="1" x14ac:dyDescent="0.3">
      <c r="A192" s="10">
        <v>74</v>
      </c>
      <c r="B192" s="21"/>
      <c r="C192" s="10" t="s">
        <v>198</v>
      </c>
      <c r="D192" s="21"/>
      <c r="E192" s="21"/>
      <c r="F192" s="21"/>
      <c r="G192" s="160">
        <v>407169</v>
      </c>
      <c r="H192" s="21"/>
      <c r="I192" s="160">
        <v>0</v>
      </c>
      <c r="J192" s="21"/>
      <c r="K192" s="160">
        <v>0</v>
      </c>
      <c r="L192" s="21"/>
      <c r="M192" s="160">
        <v>431005</v>
      </c>
      <c r="N192" s="21"/>
      <c r="O192" s="160">
        <v>0</v>
      </c>
      <c r="P192" s="21"/>
      <c r="Q192" s="160">
        <v>28522879</v>
      </c>
      <c r="R192" s="21"/>
      <c r="S192" s="160">
        <v>0</v>
      </c>
      <c r="T192" s="21"/>
      <c r="U192" s="160">
        <v>8828</v>
      </c>
      <c r="V192" s="21"/>
      <c r="W192" s="160">
        <f t="shared" si="12"/>
        <v>29369881</v>
      </c>
      <c r="X192" s="27"/>
      <c r="Y192" s="161"/>
      <c r="Z192" s="160">
        <v>26706407</v>
      </c>
      <c r="AA192" s="21"/>
      <c r="AB192" s="160">
        <v>0</v>
      </c>
      <c r="AC192" s="21"/>
      <c r="AD192" s="160">
        <v>2227866</v>
      </c>
      <c r="AE192" s="21"/>
      <c r="AF192" s="160">
        <v>0</v>
      </c>
      <c r="AG192" s="21"/>
      <c r="AH192" s="164">
        <v>435608</v>
      </c>
      <c r="AI192" s="21"/>
      <c r="AJ192" s="160">
        <v>0</v>
      </c>
      <c r="AK192" s="21"/>
      <c r="AL192" s="160">
        <f t="shared" si="13"/>
        <v>29369881</v>
      </c>
      <c r="AM192" s="21"/>
      <c r="AN192" s="21"/>
      <c r="AO192" s="21"/>
      <c r="AP192" s="160">
        <v>461152.35</v>
      </c>
      <c r="AQ192" s="21"/>
      <c r="AR192" s="10">
        <v>74</v>
      </c>
    </row>
    <row r="193" spans="1:44" ht="8.85" customHeight="1" x14ac:dyDescent="0.3">
      <c r="A193" s="10">
        <v>75</v>
      </c>
      <c r="B193" s="21"/>
      <c r="C193" s="10" t="s">
        <v>199</v>
      </c>
      <c r="D193" s="21"/>
      <c r="E193" s="21"/>
      <c r="F193" s="21"/>
      <c r="G193" s="160">
        <v>0</v>
      </c>
      <c r="H193" s="21"/>
      <c r="I193" s="160">
        <v>0</v>
      </c>
      <c r="J193" s="21"/>
      <c r="K193" s="160">
        <v>0</v>
      </c>
      <c r="L193" s="21"/>
      <c r="M193" s="160">
        <v>0</v>
      </c>
      <c r="N193" s="21"/>
      <c r="O193" s="160">
        <v>0</v>
      </c>
      <c r="P193" s="21"/>
      <c r="Q193" s="160">
        <v>336122</v>
      </c>
      <c r="R193" s="21"/>
      <c r="S193" s="160">
        <v>0</v>
      </c>
      <c r="T193" s="21"/>
      <c r="U193" s="160">
        <v>0</v>
      </c>
      <c r="V193" s="21"/>
      <c r="W193" s="160">
        <f t="shared" si="12"/>
        <v>336122</v>
      </c>
      <c r="X193" s="27"/>
      <c r="Y193" s="161"/>
      <c r="Z193" s="160">
        <v>0</v>
      </c>
      <c r="AA193" s="21"/>
      <c r="AB193" s="160">
        <v>0</v>
      </c>
      <c r="AC193" s="21"/>
      <c r="AD193" s="160">
        <v>642495</v>
      </c>
      <c r="AE193" s="21"/>
      <c r="AF193" s="160">
        <v>0</v>
      </c>
      <c r="AG193" s="21"/>
      <c r="AH193" s="164">
        <v>0</v>
      </c>
      <c r="AI193" s="21"/>
      <c r="AJ193" s="160">
        <v>0</v>
      </c>
      <c r="AK193" s="21"/>
      <c r="AL193" s="160">
        <f t="shared" si="13"/>
        <v>642495</v>
      </c>
      <c r="AM193" s="21"/>
      <c r="AN193" s="21"/>
      <c r="AO193" s="21"/>
      <c r="AP193" s="160">
        <v>344761.24</v>
      </c>
      <c r="AQ193" s="21"/>
      <c r="AR193" s="10">
        <v>75</v>
      </c>
    </row>
    <row r="194" spans="1:44"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9"/>
    </row>
    <row r="195" spans="1:44" ht="8.85" customHeight="1" x14ac:dyDescent="0.3">
      <c r="A195" s="10">
        <v>76</v>
      </c>
      <c r="B195" s="21"/>
      <c r="C195" s="10" t="s">
        <v>114</v>
      </c>
      <c r="D195" s="21"/>
      <c r="E195" s="21"/>
      <c r="F195" s="21"/>
      <c r="G195" s="160">
        <v>0</v>
      </c>
      <c r="H195" s="21"/>
      <c r="I195" s="160">
        <v>0</v>
      </c>
      <c r="J195" s="21"/>
      <c r="K195" s="160">
        <v>750000</v>
      </c>
      <c r="L195" s="21"/>
      <c r="M195" s="160">
        <v>0</v>
      </c>
      <c r="N195" s="21"/>
      <c r="O195" s="160">
        <v>0</v>
      </c>
      <c r="P195" s="21"/>
      <c r="Q195" s="160">
        <v>0</v>
      </c>
      <c r="R195" s="21"/>
      <c r="S195" s="160">
        <v>0</v>
      </c>
      <c r="T195" s="21"/>
      <c r="U195" s="160">
        <v>0</v>
      </c>
      <c r="V195" s="21"/>
      <c r="W195" s="160">
        <f t="shared" si="12"/>
        <v>750000</v>
      </c>
      <c r="X195" s="27"/>
      <c r="Y195" s="161"/>
      <c r="Z195" s="160">
        <v>0</v>
      </c>
      <c r="AA195" s="21"/>
      <c r="AB195" s="160">
        <v>0</v>
      </c>
      <c r="AC195" s="21"/>
      <c r="AD195" s="160">
        <v>737549</v>
      </c>
      <c r="AE195" s="21"/>
      <c r="AF195" s="160">
        <v>0</v>
      </c>
      <c r="AG195" s="21"/>
      <c r="AH195" s="164">
        <v>0</v>
      </c>
      <c r="AI195" s="21"/>
      <c r="AJ195" s="160">
        <v>0</v>
      </c>
      <c r="AK195" s="21"/>
      <c r="AL195" s="160">
        <f t="shared" si="13"/>
        <v>737549</v>
      </c>
      <c r="AM195" s="21"/>
      <c r="AN195" s="21"/>
      <c r="AO195" s="21"/>
      <c r="AP195" s="160">
        <v>178954.71</v>
      </c>
      <c r="AQ195" s="21"/>
      <c r="AR195" s="10">
        <v>76</v>
      </c>
    </row>
    <row r="196" spans="1:44" ht="8.85" customHeight="1" x14ac:dyDescent="0.3">
      <c r="A196" s="10">
        <v>77</v>
      </c>
      <c r="B196" s="21"/>
      <c r="C196" s="10" t="s">
        <v>115</v>
      </c>
      <c r="D196" s="21"/>
      <c r="E196" s="21"/>
      <c r="F196" s="21"/>
      <c r="G196" s="160">
        <v>851441</v>
      </c>
      <c r="H196" s="21"/>
      <c r="I196" s="160">
        <v>0</v>
      </c>
      <c r="J196" s="21"/>
      <c r="K196" s="160">
        <v>10270358</v>
      </c>
      <c r="L196" s="21"/>
      <c r="M196" s="160">
        <v>321476</v>
      </c>
      <c r="N196" s="21"/>
      <c r="O196" s="160">
        <v>236273</v>
      </c>
      <c r="P196" s="21"/>
      <c r="Q196" s="160">
        <v>10858928</v>
      </c>
      <c r="R196" s="21"/>
      <c r="S196" s="160">
        <v>0</v>
      </c>
      <c r="T196" s="21"/>
      <c r="U196" s="160">
        <v>3424157</v>
      </c>
      <c r="V196" s="21"/>
      <c r="W196" s="160">
        <f t="shared" si="12"/>
        <v>25962633</v>
      </c>
      <c r="X196" s="27"/>
      <c r="Y196" s="161"/>
      <c r="Z196" s="160">
        <v>29032745</v>
      </c>
      <c r="AA196" s="21"/>
      <c r="AB196" s="160">
        <v>0</v>
      </c>
      <c r="AC196" s="21"/>
      <c r="AD196" s="160">
        <v>11879129</v>
      </c>
      <c r="AE196" s="21"/>
      <c r="AF196" s="160">
        <v>0</v>
      </c>
      <c r="AG196" s="21"/>
      <c r="AH196" s="164">
        <v>461782</v>
      </c>
      <c r="AI196" s="21"/>
      <c r="AJ196" s="160">
        <v>0</v>
      </c>
      <c r="AK196" s="21"/>
      <c r="AL196" s="160">
        <f t="shared" si="13"/>
        <v>41373656</v>
      </c>
      <c r="AM196" s="21"/>
      <c r="AN196" s="21"/>
      <c r="AO196" s="21"/>
      <c r="AP196" s="160">
        <v>5489717.5899999999</v>
      </c>
      <c r="AQ196" s="21"/>
      <c r="AR196" s="10">
        <v>77</v>
      </c>
    </row>
    <row r="197" spans="1:44" ht="8.85" customHeight="1" x14ac:dyDescent="0.3">
      <c r="A197" s="10">
        <v>78</v>
      </c>
      <c r="B197" s="21"/>
      <c r="C197" s="10" t="s">
        <v>200</v>
      </c>
      <c r="D197" s="21"/>
      <c r="E197" s="21"/>
      <c r="F197" s="21"/>
      <c r="G197" s="160">
        <v>0</v>
      </c>
      <c r="H197" s="21"/>
      <c r="I197" s="160">
        <v>0</v>
      </c>
      <c r="J197" s="21"/>
      <c r="K197" s="160">
        <v>0</v>
      </c>
      <c r="L197" s="21"/>
      <c r="M197" s="160">
        <v>0</v>
      </c>
      <c r="N197" s="21"/>
      <c r="O197" s="160">
        <v>0</v>
      </c>
      <c r="P197" s="21"/>
      <c r="Q197" s="160">
        <v>361191</v>
      </c>
      <c r="R197" s="21"/>
      <c r="S197" s="160">
        <v>0</v>
      </c>
      <c r="T197" s="21"/>
      <c r="U197" s="160">
        <v>0</v>
      </c>
      <c r="V197" s="21"/>
      <c r="W197" s="160">
        <f t="shared" si="12"/>
        <v>361191</v>
      </c>
      <c r="X197" s="27"/>
      <c r="Y197" s="161"/>
      <c r="Z197" s="160">
        <v>0</v>
      </c>
      <c r="AA197" s="21"/>
      <c r="AB197" s="160">
        <v>0</v>
      </c>
      <c r="AC197" s="21"/>
      <c r="AD197" s="160">
        <v>356204</v>
      </c>
      <c r="AE197" s="21"/>
      <c r="AF197" s="160">
        <v>0</v>
      </c>
      <c r="AG197" s="21"/>
      <c r="AH197" s="164">
        <v>360770</v>
      </c>
      <c r="AI197" s="21"/>
      <c r="AJ197" s="160">
        <v>0</v>
      </c>
      <c r="AK197" s="21"/>
      <c r="AL197" s="160">
        <f t="shared" si="13"/>
        <v>716974</v>
      </c>
      <c r="AM197" s="21"/>
      <c r="AN197" s="21"/>
      <c r="AO197" s="21"/>
      <c r="AP197" s="160">
        <v>222948.72</v>
      </c>
      <c r="AQ197" s="21"/>
      <c r="AR197" s="10">
        <v>78</v>
      </c>
    </row>
    <row r="198" spans="1:44" ht="8.85" customHeight="1" x14ac:dyDescent="0.3">
      <c r="A198" s="10">
        <v>79</v>
      </c>
      <c r="B198" s="21"/>
      <c r="C198" s="10" t="s">
        <v>201</v>
      </c>
      <c r="D198" s="21"/>
      <c r="E198" s="21"/>
      <c r="F198" s="21"/>
      <c r="G198" s="160">
        <v>440412</v>
      </c>
      <c r="H198" s="21"/>
      <c r="I198" s="160">
        <v>427142</v>
      </c>
      <c r="J198" s="21"/>
      <c r="K198" s="160">
        <v>0</v>
      </c>
      <c r="L198" s="21"/>
      <c r="M198" s="160">
        <v>248572</v>
      </c>
      <c r="N198" s="21"/>
      <c r="O198" s="160">
        <v>0</v>
      </c>
      <c r="P198" s="21"/>
      <c r="Q198" s="160">
        <v>23503305</v>
      </c>
      <c r="R198" s="21"/>
      <c r="S198" s="160">
        <v>0</v>
      </c>
      <c r="T198" s="21"/>
      <c r="U198" s="160">
        <v>359686</v>
      </c>
      <c r="V198" s="21"/>
      <c r="W198" s="160">
        <f t="shared" si="12"/>
        <v>24979117</v>
      </c>
      <c r="X198" s="27"/>
      <c r="Y198" s="161"/>
      <c r="Z198" s="160">
        <v>11402047</v>
      </c>
      <c r="AA198" s="21"/>
      <c r="AB198" s="160">
        <v>0</v>
      </c>
      <c r="AC198" s="21"/>
      <c r="AD198" s="160">
        <v>7226695</v>
      </c>
      <c r="AE198" s="21"/>
      <c r="AF198" s="160">
        <v>0</v>
      </c>
      <c r="AG198" s="21"/>
      <c r="AH198" s="164">
        <v>0</v>
      </c>
      <c r="AI198" s="21"/>
      <c r="AJ198" s="160">
        <v>0</v>
      </c>
      <c r="AK198" s="21"/>
      <c r="AL198" s="160">
        <f t="shared" si="13"/>
        <v>18628742</v>
      </c>
      <c r="AM198" s="21"/>
      <c r="AN198" s="21"/>
      <c r="AO198" s="21"/>
      <c r="AP198" s="160">
        <v>2852020.31</v>
      </c>
      <c r="AQ198" s="21"/>
      <c r="AR198" s="10">
        <v>79</v>
      </c>
    </row>
    <row r="199" spans="1:44" ht="8.85" customHeight="1" x14ac:dyDescent="0.3">
      <c r="A199" s="10">
        <v>80</v>
      </c>
      <c r="B199" s="21"/>
      <c r="C199" s="10" t="s">
        <v>202</v>
      </c>
      <c r="D199" s="21"/>
      <c r="E199" s="21"/>
      <c r="F199" s="21"/>
      <c r="G199" s="160">
        <v>0</v>
      </c>
      <c r="H199" s="21"/>
      <c r="I199" s="160">
        <v>0</v>
      </c>
      <c r="J199" s="21"/>
      <c r="K199" s="160">
        <v>0</v>
      </c>
      <c r="L199" s="21"/>
      <c r="M199" s="160">
        <v>0</v>
      </c>
      <c r="N199" s="21"/>
      <c r="O199" s="160">
        <v>0</v>
      </c>
      <c r="P199" s="21"/>
      <c r="Q199" s="160">
        <v>413535</v>
      </c>
      <c r="R199" s="21"/>
      <c r="S199" s="160">
        <v>0</v>
      </c>
      <c r="T199" s="21"/>
      <c r="U199" s="160">
        <v>0</v>
      </c>
      <c r="V199" s="21"/>
      <c r="W199" s="160">
        <f t="shared" si="12"/>
        <v>413535</v>
      </c>
      <c r="X199" s="27"/>
      <c r="Y199" s="161"/>
      <c r="Z199" s="160">
        <v>0</v>
      </c>
      <c r="AA199" s="21"/>
      <c r="AB199" s="160">
        <v>0</v>
      </c>
      <c r="AC199" s="21"/>
      <c r="AD199" s="160">
        <v>413535</v>
      </c>
      <c r="AE199" s="21"/>
      <c r="AF199" s="160">
        <v>0</v>
      </c>
      <c r="AG199" s="21"/>
      <c r="AH199" s="164">
        <v>0</v>
      </c>
      <c r="AI199" s="21"/>
      <c r="AJ199" s="160">
        <v>0</v>
      </c>
      <c r="AK199" s="21"/>
      <c r="AL199" s="160">
        <f t="shared" si="13"/>
        <v>413535</v>
      </c>
      <c r="AM199" s="21"/>
      <c r="AN199" s="21"/>
      <c r="AO199" s="21"/>
      <c r="AP199" s="160">
        <v>417828.68000000005</v>
      </c>
      <c r="AQ199" s="21"/>
      <c r="AR199" s="10">
        <v>80</v>
      </c>
    </row>
    <row r="200" spans="1:44"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9"/>
    </row>
    <row r="201" spans="1:44" ht="8.85" customHeight="1" x14ac:dyDescent="0.3">
      <c r="A201" s="10">
        <v>81</v>
      </c>
      <c r="B201" s="21"/>
      <c r="C201" s="10" t="s">
        <v>203</v>
      </c>
      <c r="D201" s="21"/>
      <c r="E201" s="21"/>
      <c r="F201" s="21"/>
      <c r="G201" s="160">
        <v>0</v>
      </c>
      <c r="H201" s="21"/>
      <c r="I201" s="160">
        <v>0</v>
      </c>
      <c r="J201" s="21"/>
      <c r="K201" s="160">
        <v>10134</v>
      </c>
      <c r="L201" s="21"/>
      <c r="M201" s="160">
        <v>0</v>
      </c>
      <c r="N201" s="21"/>
      <c r="O201" s="160">
        <v>0</v>
      </c>
      <c r="P201" s="21"/>
      <c r="Q201" s="160">
        <v>0</v>
      </c>
      <c r="R201" s="21"/>
      <c r="S201" s="160">
        <v>0</v>
      </c>
      <c r="T201" s="21"/>
      <c r="U201" s="160">
        <v>0</v>
      </c>
      <c r="V201" s="21"/>
      <c r="W201" s="160">
        <f t="shared" si="12"/>
        <v>10134</v>
      </c>
      <c r="X201" s="27"/>
      <c r="Y201" s="161"/>
      <c r="Z201" s="160">
        <v>0</v>
      </c>
      <c r="AA201" s="21"/>
      <c r="AB201" s="160">
        <v>0</v>
      </c>
      <c r="AC201" s="21"/>
      <c r="AD201" s="160">
        <v>364920</v>
      </c>
      <c r="AE201" s="21"/>
      <c r="AF201" s="160">
        <v>0</v>
      </c>
      <c r="AG201" s="21"/>
      <c r="AH201" s="164">
        <v>0</v>
      </c>
      <c r="AI201" s="21"/>
      <c r="AJ201" s="160">
        <v>0</v>
      </c>
      <c r="AK201" s="21"/>
      <c r="AL201" s="160">
        <f t="shared" si="13"/>
        <v>364920</v>
      </c>
      <c r="AM201" s="21"/>
      <c r="AN201" s="21"/>
      <c r="AO201" s="21"/>
      <c r="AP201" s="160">
        <v>1614012.62</v>
      </c>
      <c r="AQ201" s="21"/>
      <c r="AR201" s="10">
        <v>81</v>
      </c>
    </row>
    <row r="202" spans="1:44" ht="8.85" customHeight="1" x14ac:dyDescent="0.3">
      <c r="A202" s="10">
        <v>82</v>
      </c>
      <c r="B202" s="21"/>
      <c r="C202" s="10" t="s">
        <v>204</v>
      </c>
      <c r="D202" s="21"/>
      <c r="E202" s="21"/>
      <c r="F202" s="21"/>
      <c r="G202" s="160">
        <v>0</v>
      </c>
      <c r="H202" s="21"/>
      <c r="I202" s="160">
        <v>0</v>
      </c>
      <c r="J202" s="21"/>
      <c r="K202" s="160">
        <v>0</v>
      </c>
      <c r="L202" s="21"/>
      <c r="M202" s="160">
        <v>219316</v>
      </c>
      <c r="N202" s="21"/>
      <c r="O202" s="160">
        <v>0</v>
      </c>
      <c r="P202" s="21"/>
      <c r="Q202" s="160">
        <v>4080742</v>
      </c>
      <c r="R202" s="21"/>
      <c r="S202" s="160">
        <v>0</v>
      </c>
      <c r="T202" s="21"/>
      <c r="U202" s="160">
        <v>0</v>
      </c>
      <c r="V202" s="21"/>
      <c r="W202" s="160">
        <f t="shared" si="12"/>
        <v>4300058</v>
      </c>
      <c r="X202" s="27"/>
      <c r="Y202" s="161"/>
      <c r="Z202" s="160">
        <v>0</v>
      </c>
      <c r="AA202" s="21"/>
      <c r="AB202" s="160">
        <v>0</v>
      </c>
      <c r="AC202" s="21"/>
      <c r="AD202" s="160">
        <v>9008154</v>
      </c>
      <c r="AE202" s="21"/>
      <c r="AF202" s="160">
        <v>0</v>
      </c>
      <c r="AG202" s="21"/>
      <c r="AH202" s="164">
        <v>0</v>
      </c>
      <c r="AI202" s="21"/>
      <c r="AJ202" s="160">
        <v>0</v>
      </c>
      <c r="AK202" s="21"/>
      <c r="AL202" s="160">
        <f t="shared" si="13"/>
        <v>9008154</v>
      </c>
      <c r="AM202" s="21"/>
      <c r="AN202" s="21"/>
      <c r="AO202" s="21"/>
      <c r="AP202" s="160">
        <v>1590237.07</v>
      </c>
      <c r="AQ202" s="21"/>
      <c r="AR202" s="10">
        <v>82</v>
      </c>
    </row>
    <row r="203" spans="1:44" ht="8.85" customHeight="1" x14ac:dyDescent="0.3">
      <c r="A203" s="10">
        <v>83</v>
      </c>
      <c r="B203" s="21"/>
      <c r="C203" s="10" t="s">
        <v>205</v>
      </c>
      <c r="D203" s="21"/>
      <c r="E203" s="21"/>
      <c r="F203" s="21"/>
      <c r="G203" s="160">
        <v>0</v>
      </c>
      <c r="H203" s="21"/>
      <c r="I203" s="160">
        <v>0</v>
      </c>
      <c r="J203" s="21"/>
      <c r="K203" s="160">
        <v>0</v>
      </c>
      <c r="L203" s="21"/>
      <c r="M203" s="160">
        <v>0</v>
      </c>
      <c r="N203" s="21"/>
      <c r="O203" s="160">
        <v>0</v>
      </c>
      <c r="P203" s="21"/>
      <c r="Q203" s="160">
        <v>0</v>
      </c>
      <c r="R203" s="21"/>
      <c r="S203" s="160">
        <v>0</v>
      </c>
      <c r="T203" s="21"/>
      <c r="U203" s="160">
        <v>0</v>
      </c>
      <c r="V203" s="21"/>
      <c r="W203" s="160">
        <f t="shared" si="12"/>
        <v>0</v>
      </c>
      <c r="X203" s="27"/>
      <c r="Y203" s="161"/>
      <c r="Z203" s="160">
        <v>0</v>
      </c>
      <c r="AA203" s="21"/>
      <c r="AB203" s="160">
        <v>0</v>
      </c>
      <c r="AC203" s="21"/>
      <c r="AD203" s="160">
        <v>0</v>
      </c>
      <c r="AE203" s="21"/>
      <c r="AF203" s="160">
        <v>0</v>
      </c>
      <c r="AG203" s="21"/>
      <c r="AH203" s="164">
        <v>0</v>
      </c>
      <c r="AI203" s="21"/>
      <c r="AJ203" s="160">
        <v>0</v>
      </c>
      <c r="AK203" s="21"/>
      <c r="AL203" s="160">
        <f t="shared" si="13"/>
        <v>0</v>
      </c>
      <c r="AM203" s="21"/>
      <c r="AN203" s="21"/>
      <c r="AO203" s="21"/>
      <c r="AP203" s="160">
        <v>69759.040000000008</v>
      </c>
      <c r="AQ203" s="21"/>
      <c r="AR203" s="10">
        <v>83</v>
      </c>
    </row>
    <row r="204" spans="1:44" ht="8.85" customHeight="1" x14ac:dyDescent="0.3">
      <c r="A204" s="10">
        <v>84</v>
      </c>
      <c r="B204" s="21"/>
      <c r="C204" s="10" t="s">
        <v>206</v>
      </c>
      <c r="D204" s="21"/>
      <c r="E204" s="21"/>
      <c r="F204" s="21"/>
      <c r="G204" s="160">
        <v>0</v>
      </c>
      <c r="H204" s="21"/>
      <c r="I204" s="160">
        <v>0</v>
      </c>
      <c r="J204" s="21"/>
      <c r="K204" s="160">
        <v>161600</v>
      </c>
      <c r="L204" s="21"/>
      <c r="M204" s="160">
        <v>77251</v>
      </c>
      <c r="N204" s="21"/>
      <c r="O204" s="160">
        <v>0</v>
      </c>
      <c r="P204" s="21"/>
      <c r="Q204" s="160">
        <v>1436220</v>
      </c>
      <c r="R204" s="21"/>
      <c r="S204" s="160">
        <v>0</v>
      </c>
      <c r="T204" s="21"/>
      <c r="U204" s="160">
        <v>659</v>
      </c>
      <c r="V204" s="21"/>
      <c r="W204" s="160">
        <f t="shared" si="12"/>
        <v>1675730</v>
      </c>
      <c r="X204" s="27"/>
      <c r="Y204" s="161"/>
      <c r="Z204" s="160">
        <v>0</v>
      </c>
      <c r="AA204" s="21"/>
      <c r="AB204" s="160">
        <v>0</v>
      </c>
      <c r="AC204" s="21"/>
      <c r="AD204" s="160">
        <v>3052860</v>
      </c>
      <c r="AE204" s="21"/>
      <c r="AF204" s="160">
        <v>0</v>
      </c>
      <c r="AG204" s="21"/>
      <c r="AH204" s="164">
        <v>1096444</v>
      </c>
      <c r="AI204" s="21"/>
      <c r="AJ204" s="160">
        <v>0</v>
      </c>
      <c r="AK204" s="21"/>
      <c r="AL204" s="160">
        <f t="shared" si="13"/>
        <v>4149304</v>
      </c>
      <c r="AM204" s="21"/>
      <c r="AN204" s="21"/>
      <c r="AO204" s="21"/>
      <c r="AP204" s="160">
        <v>546167.5</v>
      </c>
      <c r="AQ204" s="21"/>
      <c r="AR204" s="10">
        <v>84</v>
      </c>
    </row>
    <row r="205" spans="1:44" ht="8.85" customHeight="1" x14ac:dyDescent="0.3">
      <c r="A205" s="10">
        <v>85</v>
      </c>
      <c r="B205" s="21"/>
      <c r="C205" s="10" t="s">
        <v>207</v>
      </c>
      <c r="D205" s="21"/>
      <c r="E205" s="21"/>
      <c r="F205" s="21"/>
      <c r="G205" s="160">
        <v>0</v>
      </c>
      <c r="H205" s="21"/>
      <c r="I205" s="160">
        <v>98930</v>
      </c>
      <c r="J205" s="21"/>
      <c r="K205" s="160">
        <v>34618575</v>
      </c>
      <c r="L205" s="21"/>
      <c r="M205" s="160">
        <v>1498046</v>
      </c>
      <c r="N205" s="21"/>
      <c r="O205" s="160">
        <v>0</v>
      </c>
      <c r="P205" s="21"/>
      <c r="Q205" s="160">
        <v>12640378</v>
      </c>
      <c r="R205" s="21"/>
      <c r="S205" s="160">
        <v>0</v>
      </c>
      <c r="T205" s="21"/>
      <c r="U205" s="160">
        <v>2442524</v>
      </c>
      <c r="V205" s="21"/>
      <c r="W205" s="160">
        <f t="shared" si="12"/>
        <v>51298453</v>
      </c>
      <c r="X205" s="27"/>
      <c r="Y205" s="161"/>
      <c r="Z205" s="160">
        <v>22377926</v>
      </c>
      <c r="AA205" s="21"/>
      <c r="AB205" s="160">
        <v>0</v>
      </c>
      <c r="AC205" s="21"/>
      <c r="AD205" s="160">
        <v>8787223</v>
      </c>
      <c r="AE205" s="21"/>
      <c r="AF205" s="160">
        <v>0</v>
      </c>
      <c r="AG205" s="21"/>
      <c r="AH205" s="164">
        <v>13049710</v>
      </c>
      <c r="AI205" s="21"/>
      <c r="AJ205" s="160">
        <v>0</v>
      </c>
      <c r="AK205" s="21"/>
      <c r="AL205" s="160">
        <f t="shared" si="13"/>
        <v>44214859</v>
      </c>
      <c r="AM205" s="21"/>
      <c r="AN205" s="21"/>
      <c r="AO205" s="21"/>
      <c r="AP205" s="160">
        <v>2447985.64</v>
      </c>
      <c r="AQ205" s="21"/>
      <c r="AR205" s="10">
        <v>85</v>
      </c>
    </row>
    <row r="206" spans="1:44"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row>
    <row r="207" spans="1:44" ht="8.85" customHeight="1" x14ac:dyDescent="0.3">
      <c r="A207" s="10">
        <v>86</v>
      </c>
      <c r="B207" s="21"/>
      <c r="C207" s="10" t="s">
        <v>208</v>
      </c>
      <c r="D207" s="21"/>
      <c r="E207" s="21"/>
      <c r="F207" s="21"/>
      <c r="G207" s="160">
        <v>377772</v>
      </c>
      <c r="H207" s="21"/>
      <c r="I207" s="160">
        <v>0</v>
      </c>
      <c r="J207" s="21"/>
      <c r="K207" s="160">
        <v>17497056</v>
      </c>
      <c r="L207" s="21"/>
      <c r="M207" s="160">
        <v>232922</v>
      </c>
      <c r="N207" s="21"/>
      <c r="O207" s="160">
        <v>0</v>
      </c>
      <c r="P207" s="21"/>
      <c r="Q207" s="160">
        <v>18824188</v>
      </c>
      <c r="R207" s="21"/>
      <c r="S207" s="160">
        <v>91361</v>
      </c>
      <c r="T207" s="21"/>
      <c r="U207" s="160">
        <v>7957</v>
      </c>
      <c r="V207" s="21"/>
      <c r="W207" s="160">
        <f t="shared" si="12"/>
        <v>37031256</v>
      </c>
      <c r="X207" s="27"/>
      <c r="Y207" s="161"/>
      <c r="Z207" s="160">
        <v>23779245</v>
      </c>
      <c r="AA207" s="21"/>
      <c r="AB207" s="160">
        <v>7791215</v>
      </c>
      <c r="AC207" s="21"/>
      <c r="AD207" s="160">
        <v>16249532</v>
      </c>
      <c r="AE207" s="21"/>
      <c r="AF207" s="160">
        <v>0</v>
      </c>
      <c r="AG207" s="21"/>
      <c r="AH207" s="164">
        <v>0</v>
      </c>
      <c r="AI207" s="21"/>
      <c r="AJ207" s="160">
        <v>0</v>
      </c>
      <c r="AK207" s="21"/>
      <c r="AL207" s="160">
        <f t="shared" si="13"/>
        <v>47819992</v>
      </c>
      <c r="AM207" s="21"/>
      <c r="AN207" s="21"/>
      <c r="AO207" s="21"/>
      <c r="AP207" s="160">
        <v>30403183.100000001</v>
      </c>
      <c r="AQ207" s="21"/>
      <c r="AR207" s="10">
        <v>86</v>
      </c>
    </row>
    <row r="208" spans="1:44" ht="8.85" customHeight="1" x14ac:dyDescent="0.3">
      <c r="A208" s="10">
        <v>87</v>
      </c>
      <c r="B208" s="21"/>
      <c r="C208" s="10" t="s">
        <v>209</v>
      </c>
      <c r="D208" s="21"/>
      <c r="E208" s="21"/>
      <c r="F208" s="21"/>
      <c r="G208" s="160">
        <v>0</v>
      </c>
      <c r="H208" s="21"/>
      <c r="I208" s="160">
        <v>967420</v>
      </c>
      <c r="J208" s="21"/>
      <c r="K208" s="160">
        <v>0</v>
      </c>
      <c r="L208" s="21"/>
      <c r="M208" s="160">
        <v>138268</v>
      </c>
      <c r="N208" s="21"/>
      <c r="O208" s="160">
        <v>0</v>
      </c>
      <c r="P208" s="21"/>
      <c r="Q208" s="160">
        <v>2905744</v>
      </c>
      <c r="R208" s="21"/>
      <c r="S208" s="160">
        <v>0</v>
      </c>
      <c r="T208" s="21"/>
      <c r="U208" s="160">
        <v>150000</v>
      </c>
      <c r="V208" s="21"/>
      <c r="W208" s="160">
        <f t="shared" si="12"/>
        <v>4161432</v>
      </c>
      <c r="X208" s="27"/>
      <c r="Y208" s="161"/>
      <c r="Z208" s="160">
        <v>731028</v>
      </c>
      <c r="AA208" s="21"/>
      <c r="AB208" s="160">
        <v>0</v>
      </c>
      <c r="AC208" s="21"/>
      <c r="AD208" s="160">
        <v>6011315</v>
      </c>
      <c r="AE208" s="21"/>
      <c r="AF208" s="160">
        <v>0</v>
      </c>
      <c r="AG208" s="21"/>
      <c r="AH208" s="164">
        <v>0</v>
      </c>
      <c r="AI208" s="21"/>
      <c r="AJ208" s="160">
        <v>0</v>
      </c>
      <c r="AK208" s="21"/>
      <c r="AL208" s="160">
        <f t="shared" si="13"/>
        <v>6742343</v>
      </c>
      <c r="AM208" s="21"/>
      <c r="AN208" s="21"/>
      <c r="AO208" s="21"/>
      <c r="AP208" s="160">
        <v>10728.98</v>
      </c>
      <c r="AQ208" s="21"/>
      <c r="AR208" s="10">
        <v>87</v>
      </c>
    </row>
    <row r="209" spans="1:44" ht="8.85" customHeight="1" x14ac:dyDescent="0.3">
      <c r="A209" s="10">
        <v>88</v>
      </c>
      <c r="B209" s="21"/>
      <c r="C209" s="10" t="s">
        <v>210</v>
      </c>
      <c r="D209" s="21"/>
      <c r="E209" s="21"/>
      <c r="F209" s="21"/>
      <c r="G209" s="160">
        <v>523375</v>
      </c>
      <c r="H209" s="21"/>
      <c r="I209" s="160">
        <v>0</v>
      </c>
      <c r="J209" s="21"/>
      <c r="K209" s="160">
        <v>0</v>
      </c>
      <c r="L209" s="21"/>
      <c r="M209" s="160">
        <v>106910</v>
      </c>
      <c r="N209" s="21"/>
      <c r="O209" s="160">
        <v>0</v>
      </c>
      <c r="P209" s="21"/>
      <c r="Q209" s="160">
        <v>3358108</v>
      </c>
      <c r="R209" s="21"/>
      <c r="S209" s="160">
        <v>0</v>
      </c>
      <c r="T209" s="21"/>
      <c r="U209" s="160">
        <v>108697</v>
      </c>
      <c r="V209" s="21"/>
      <c r="W209" s="160">
        <f t="shared" si="12"/>
        <v>4097090</v>
      </c>
      <c r="X209" s="27"/>
      <c r="Y209" s="161"/>
      <c r="Z209" s="160">
        <v>0</v>
      </c>
      <c r="AA209" s="21"/>
      <c r="AB209" s="160">
        <v>0</v>
      </c>
      <c r="AC209" s="21"/>
      <c r="AD209" s="160">
        <v>10925</v>
      </c>
      <c r="AE209" s="21"/>
      <c r="AF209" s="160">
        <v>0</v>
      </c>
      <c r="AG209" s="21"/>
      <c r="AH209" s="164">
        <v>0</v>
      </c>
      <c r="AI209" s="21"/>
      <c r="AJ209" s="160">
        <v>0</v>
      </c>
      <c r="AK209" s="21"/>
      <c r="AL209" s="160">
        <f t="shared" si="13"/>
        <v>10925</v>
      </c>
      <c r="AM209" s="21"/>
      <c r="AN209" s="21"/>
      <c r="AO209" s="21"/>
      <c r="AP209" s="160">
        <v>46224.260000000009</v>
      </c>
      <c r="AQ209" s="21"/>
      <c r="AR209" s="10">
        <v>88</v>
      </c>
    </row>
    <row r="210" spans="1:44" ht="8.85" customHeight="1" x14ac:dyDescent="0.3">
      <c r="A210" s="10">
        <v>89</v>
      </c>
      <c r="B210" s="21"/>
      <c r="C210" s="10" t="s">
        <v>211</v>
      </c>
      <c r="D210" s="21"/>
      <c r="E210" s="21"/>
      <c r="F210" s="21"/>
      <c r="G210" s="160">
        <v>0</v>
      </c>
      <c r="H210" s="21"/>
      <c r="I210" s="160">
        <v>0</v>
      </c>
      <c r="J210" s="21"/>
      <c r="K210" s="160">
        <v>0</v>
      </c>
      <c r="L210" s="21"/>
      <c r="M210" s="160">
        <v>0</v>
      </c>
      <c r="N210" s="21"/>
      <c r="O210" s="160">
        <v>0</v>
      </c>
      <c r="P210" s="21"/>
      <c r="Q210" s="160">
        <v>2692883</v>
      </c>
      <c r="R210" s="21"/>
      <c r="S210" s="160">
        <v>0</v>
      </c>
      <c r="T210" s="21"/>
      <c r="U210" s="160">
        <v>0</v>
      </c>
      <c r="V210" s="21"/>
      <c r="W210" s="160">
        <f t="shared" si="12"/>
        <v>2692883</v>
      </c>
      <c r="X210" s="27"/>
      <c r="Y210" s="161"/>
      <c r="Z210" s="160">
        <v>0</v>
      </c>
      <c r="AA210" s="21"/>
      <c r="AB210" s="160">
        <v>0</v>
      </c>
      <c r="AC210" s="21"/>
      <c r="AD210" s="160">
        <v>1487487</v>
      </c>
      <c r="AE210" s="21"/>
      <c r="AF210" s="160">
        <v>0</v>
      </c>
      <c r="AG210" s="21"/>
      <c r="AH210" s="164">
        <v>0</v>
      </c>
      <c r="AI210" s="21"/>
      <c r="AJ210" s="160">
        <v>150824</v>
      </c>
      <c r="AK210" s="21"/>
      <c r="AL210" s="160">
        <f t="shared" si="13"/>
        <v>1638311</v>
      </c>
      <c r="AM210" s="21"/>
      <c r="AN210" s="21"/>
      <c r="AO210" s="21"/>
      <c r="AP210" s="160">
        <v>1188526.25</v>
      </c>
      <c r="AQ210" s="21"/>
      <c r="AR210" s="10">
        <v>89</v>
      </c>
    </row>
    <row r="211" spans="1:44" ht="8.85" customHeight="1" x14ac:dyDescent="0.3">
      <c r="A211" s="10">
        <v>90</v>
      </c>
      <c r="B211" s="21"/>
      <c r="C211" s="10" t="s">
        <v>212</v>
      </c>
      <c r="D211" s="21"/>
      <c r="E211" s="21"/>
      <c r="F211" s="21"/>
      <c r="G211" s="164">
        <v>832030</v>
      </c>
      <c r="H211" s="21"/>
      <c r="I211" s="164">
        <v>0</v>
      </c>
      <c r="J211" s="21"/>
      <c r="K211" s="164">
        <v>0</v>
      </c>
      <c r="L211" s="21"/>
      <c r="M211" s="164">
        <v>45566</v>
      </c>
      <c r="N211" s="21"/>
      <c r="O211" s="164">
        <v>0</v>
      </c>
      <c r="P211" s="21"/>
      <c r="Q211" s="164">
        <v>7272369</v>
      </c>
      <c r="R211" s="21"/>
      <c r="S211" s="164">
        <v>147504</v>
      </c>
      <c r="T211" s="21"/>
      <c r="U211" s="164">
        <v>5000</v>
      </c>
      <c r="V211" s="21"/>
      <c r="W211" s="164">
        <f t="shared" si="12"/>
        <v>8302469</v>
      </c>
      <c r="X211" s="27"/>
      <c r="Y211" s="165"/>
      <c r="Z211" s="164">
        <v>2144745</v>
      </c>
      <c r="AA211" s="21"/>
      <c r="AB211" s="164">
        <v>1157682</v>
      </c>
      <c r="AC211" s="21"/>
      <c r="AD211" s="164">
        <v>4265942</v>
      </c>
      <c r="AE211" s="21"/>
      <c r="AF211" s="164">
        <v>0</v>
      </c>
      <c r="AG211" s="21"/>
      <c r="AH211" s="164">
        <v>1300</v>
      </c>
      <c r="AI211" s="21"/>
      <c r="AJ211" s="164">
        <v>0</v>
      </c>
      <c r="AK211" s="21"/>
      <c r="AL211" s="164">
        <f t="shared" si="13"/>
        <v>7569669</v>
      </c>
      <c r="AM211" s="21"/>
      <c r="AN211" s="21"/>
      <c r="AO211" s="21"/>
      <c r="AP211" s="160">
        <v>966716.85000000009</v>
      </c>
      <c r="AQ211" s="21"/>
      <c r="AR211" s="10">
        <v>90</v>
      </c>
    </row>
    <row r="212" spans="1:44"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9"/>
    </row>
    <row r="213" spans="1:44" ht="8.85" customHeight="1" x14ac:dyDescent="0.3">
      <c r="A213" s="10">
        <v>91</v>
      </c>
      <c r="B213" s="21"/>
      <c r="C213" s="10" t="s">
        <v>213</v>
      </c>
      <c r="D213" s="21"/>
      <c r="E213" s="21"/>
      <c r="F213" s="21"/>
      <c r="G213" s="160">
        <v>0</v>
      </c>
      <c r="H213" s="21"/>
      <c r="I213" s="160">
        <v>0</v>
      </c>
      <c r="J213" s="21"/>
      <c r="K213" s="160">
        <v>0</v>
      </c>
      <c r="L213" s="21"/>
      <c r="M213" s="160">
        <v>0</v>
      </c>
      <c r="N213" s="21"/>
      <c r="O213" s="160">
        <v>0</v>
      </c>
      <c r="P213" s="21"/>
      <c r="Q213" s="160">
        <v>831966</v>
      </c>
      <c r="R213" s="21"/>
      <c r="S213" s="160">
        <v>0</v>
      </c>
      <c r="T213" s="21"/>
      <c r="U213" s="160">
        <v>0</v>
      </c>
      <c r="V213" s="21"/>
      <c r="W213" s="160">
        <f>SUM(G213:U213)</f>
        <v>831966</v>
      </c>
      <c r="X213" s="27"/>
      <c r="Y213" s="161"/>
      <c r="Z213" s="160">
        <v>0</v>
      </c>
      <c r="AA213" s="21"/>
      <c r="AB213" s="160">
        <v>0</v>
      </c>
      <c r="AC213" s="21"/>
      <c r="AD213" s="160">
        <v>831966</v>
      </c>
      <c r="AE213" s="21"/>
      <c r="AF213" s="160">
        <v>0</v>
      </c>
      <c r="AG213" s="21"/>
      <c r="AH213" s="164">
        <v>0</v>
      </c>
      <c r="AI213" s="21"/>
      <c r="AJ213" s="160">
        <v>0</v>
      </c>
      <c r="AK213" s="21"/>
      <c r="AL213" s="160">
        <f>SUM(Z213:AJ213)</f>
        <v>831966</v>
      </c>
      <c r="AM213" s="21"/>
      <c r="AN213" s="21"/>
      <c r="AO213" s="21"/>
      <c r="AP213" s="160">
        <v>2233974.4099999992</v>
      </c>
      <c r="AQ213" s="21"/>
      <c r="AR213" s="10">
        <v>91</v>
      </c>
    </row>
    <row r="214" spans="1:44" ht="8.85" customHeight="1" x14ac:dyDescent="0.3">
      <c r="A214" s="10">
        <v>92</v>
      </c>
      <c r="B214" s="21"/>
      <c r="C214" s="10" t="s">
        <v>214</v>
      </c>
      <c r="D214" s="21"/>
      <c r="E214" s="21"/>
      <c r="F214" s="21"/>
      <c r="G214" s="160">
        <v>0</v>
      </c>
      <c r="H214" s="21"/>
      <c r="I214" s="160">
        <v>0</v>
      </c>
      <c r="J214" s="21"/>
      <c r="K214" s="160">
        <v>47410530</v>
      </c>
      <c r="L214" s="21"/>
      <c r="M214" s="160">
        <v>346505</v>
      </c>
      <c r="N214" s="21"/>
      <c r="O214" s="160">
        <v>0</v>
      </c>
      <c r="P214" s="21"/>
      <c r="Q214" s="160">
        <v>2814936</v>
      </c>
      <c r="R214" s="21"/>
      <c r="S214" s="160">
        <v>0</v>
      </c>
      <c r="T214" s="21"/>
      <c r="U214" s="160">
        <v>0</v>
      </c>
      <c r="V214" s="21"/>
      <c r="W214" s="160">
        <f>SUM(G214:U214)</f>
        <v>50571971</v>
      </c>
      <c r="X214" s="27"/>
      <c r="Y214" s="161"/>
      <c r="Z214" s="160">
        <v>4564053</v>
      </c>
      <c r="AA214" s="21"/>
      <c r="AB214" s="160">
        <v>1011788</v>
      </c>
      <c r="AC214" s="21"/>
      <c r="AD214" s="160">
        <v>2145261</v>
      </c>
      <c r="AE214" s="21"/>
      <c r="AF214" s="160">
        <v>0</v>
      </c>
      <c r="AG214" s="21"/>
      <c r="AH214" s="164">
        <v>680779</v>
      </c>
      <c r="AI214" s="21"/>
      <c r="AJ214" s="160">
        <v>0</v>
      </c>
      <c r="AK214" s="21"/>
      <c r="AL214" s="160">
        <f>SUM(Z214:AJ214)</f>
        <v>8401881</v>
      </c>
      <c r="AM214" s="21"/>
      <c r="AN214" s="21"/>
      <c r="AO214" s="21"/>
      <c r="AP214" s="160">
        <v>492847.32999999996</v>
      </c>
      <c r="AQ214" s="21"/>
      <c r="AR214" s="10">
        <v>92</v>
      </c>
    </row>
    <row r="215" spans="1:44" ht="8.85" customHeight="1" x14ac:dyDescent="0.3">
      <c r="A215" s="10">
        <v>93</v>
      </c>
      <c r="B215" s="21"/>
      <c r="C215" s="10" t="s">
        <v>215</v>
      </c>
      <c r="D215" s="21"/>
      <c r="E215" s="21"/>
      <c r="F215" s="21"/>
      <c r="G215" s="160">
        <v>373746</v>
      </c>
      <c r="H215" s="21"/>
      <c r="I215" s="160">
        <v>1187041</v>
      </c>
      <c r="J215" s="21"/>
      <c r="K215" s="160">
        <v>0</v>
      </c>
      <c r="L215" s="21"/>
      <c r="M215" s="160">
        <v>0</v>
      </c>
      <c r="N215" s="21"/>
      <c r="O215" s="160">
        <v>0</v>
      </c>
      <c r="P215" s="21"/>
      <c r="Q215" s="160">
        <v>0</v>
      </c>
      <c r="R215" s="21"/>
      <c r="S215" s="160">
        <v>0</v>
      </c>
      <c r="T215" s="21"/>
      <c r="U215" s="160">
        <v>32439</v>
      </c>
      <c r="V215" s="21"/>
      <c r="W215" s="160">
        <f>SUM(G215:U215)</f>
        <v>1593226</v>
      </c>
      <c r="X215" s="27"/>
      <c r="Y215" s="161"/>
      <c r="Z215" s="160">
        <v>0</v>
      </c>
      <c r="AA215" s="21"/>
      <c r="AB215" s="160">
        <v>0</v>
      </c>
      <c r="AC215" s="21"/>
      <c r="AD215" s="160">
        <v>0</v>
      </c>
      <c r="AE215" s="21"/>
      <c r="AF215" s="160">
        <v>0</v>
      </c>
      <c r="AG215" s="21"/>
      <c r="AH215" s="164">
        <v>1593226</v>
      </c>
      <c r="AI215" s="21"/>
      <c r="AJ215" s="160">
        <v>0</v>
      </c>
      <c r="AK215" s="21"/>
      <c r="AL215" s="160">
        <f>SUM(Z215:AJ215)</f>
        <v>1593226</v>
      </c>
      <c r="AM215" s="21"/>
      <c r="AN215" s="21"/>
      <c r="AO215" s="21"/>
      <c r="AP215" s="160">
        <v>16688.910000000003</v>
      </c>
      <c r="AQ215" s="21"/>
      <c r="AR215" s="10">
        <v>93</v>
      </c>
    </row>
    <row r="216" spans="1:44" ht="8.85" customHeight="1" x14ac:dyDescent="0.3">
      <c r="A216" s="10">
        <v>94</v>
      </c>
      <c r="B216" s="21"/>
      <c r="C216" s="10" t="s">
        <v>216</v>
      </c>
      <c r="D216" s="21"/>
      <c r="E216" s="21"/>
      <c r="F216" s="21"/>
      <c r="G216" s="160">
        <v>0</v>
      </c>
      <c r="H216" s="21"/>
      <c r="I216" s="160">
        <v>0</v>
      </c>
      <c r="J216" s="21"/>
      <c r="K216" s="160">
        <v>3000000</v>
      </c>
      <c r="L216" s="21"/>
      <c r="M216" s="160">
        <v>122609</v>
      </c>
      <c r="N216" s="21"/>
      <c r="O216" s="160">
        <v>0</v>
      </c>
      <c r="P216" s="21"/>
      <c r="Q216" s="160">
        <v>4649816</v>
      </c>
      <c r="R216" s="21"/>
      <c r="S216" s="160">
        <v>0</v>
      </c>
      <c r="T216" s="21"/>
      <c r="U216" s="160">
        <v>0</v>
      </c>
      <c r="V216" s="21"/>
      <c r="W216" s="160">
        <f>SUM(G216:U216)</f>
        <v>7772425</v>
      </c>
      <c r="X216" s="27"/>
      <c r="Y216" s="161"/>
      <c r="Z216" s="160">
        <v>2784807</v>
      </c>
      <c r="AA216" s="21"/>
      <c r="AB216" s="160">
        <v>1152434</v>
      </c>
      <c r="AC216" s="21"/>
      <c r="AD216" s="160">
        <v>2410034</v>
      </c>
      <c r="AE216" s="21"/>
      <c r="AF216" s="160">
        <v>0</v>
      </c>
      <c r="AG216" s="21"/>
      <c r="AH216" s="164">
        <v>1425150</v>
      </c>
      <c r="AI216" s="21"/>
      <c r="AJ216" s="160">
        <v>0</v>
      </c>
      <c r="AK216" s="21"/>
      <c r="AL216" s="160">
        <f>SUM(Z216:AJ216)</f>
        <v>7772425</v>
      </c>
      <c r="AM216" s="21"/>
      <c r="AN216" s="21"/>
      <c r="AO216" s="21"/>
      <c r="AP216" s="160">
        <v>352502.07</v>
      </c>
      <c r="AQ216" s="21"/>
      <c r="AR216" s="10">
        <v>94</v>
      </c>
    </row>
    <row r="217" spans="1:44" ht="8.85" customHeight="1" x14ac:dyDescent="0.3">
      <c r="A217" s="30">
        <v>95</v>
      </c>
      <c r="B217" s="21"/>
      <c r="C217" s="10" t="s">
        <v>217</v>
      </c>
      <c r="D217" s="21"/>
      <c r="E217" s="21"/>
      <c r="F217" s="21"/>
      <c r="G217" s="162">
        <v>1569410</v>
      </c>
      <c r="H217" s="21"/>
      <c r="I217" s="162">
        <v>473365</v>
      </c>
      <c r="J217" s="21"/>
      <c r="K217" s="162">
        <v>10723757</v>
      </c>
      <c r="L217" s="21"/>
      <c r="M217" s="162">
        <v>318046</v>
      </c>
      <c r="N217" s="21"/>
      <c r="O217" s="162">
        <v>0</v>
      </c>
      <c r="P217" s="21"/>
      <c r="Q217" s="162">
        <v>10009214</v>
      </c>
      <c r="R217" s="21"/>
      <c r="S217" s="162">
        <v>48682</v>
      </c>
      <c r="T217" s="21"/>
      <c r="U217" s="162">
        <v>2872683</v>
      </c>
      <c r="V217" s="21"/>
      <c r="W217" s="162">
        <f>SUM(G217:U217)</f>
        <v>26015157</v>
      </c>
      <c r="X217" s="27"/>
      <c r="Y217" s="161"/>
      <c r="Z217" s="162">
        <v>19566693</v>
      </c>
      <c r="AA217" s="21"/>
      <c r="AB217" s="162">
        <v>0</v>
      </c>
      <c r="AC217" s="21"/>
      <c r="AD217" s="162">
        <v>15845650</v>
      </c>
      <c r="AE217" s="21"/>
      <c r="AF217" s="162">
        <v>0</v>
      </c>
      <c r="AG217" s="21"/>
      <c r="AH217" s="162">
        <v>400000</v>
      </c>
      <c r="AI217" s="21"/>
      <c r="AJ217" s="162">
        <v>0</v>
      </c>
      <c r="AK217" s="21"/>
      <c r="AL217" s="162">
        <f>SUM(Z217:AJ217)</f>
        <v>35812343</v>
      </c>
      <c r="AM217" s="21"/>
      <c r="AN217" s="21"/>
      <c r="AO217" s="21"/>
      <c r="AP217" s="162">
        <v>1536879</v>
      </c>
      <c r="AQ217" s="21"/>
      <c r="AR217" s="30">
        <v>95</v>
      </c>
    </row>
    <row r="218" spans="1:44"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row>
    <row r="219" spans="1:44" ht="8.85" customHeight="1" x14ac:dyDescent="0.3">
      <c r="A219" s="30">
        <f>A217</f>
        <v>95</v>
      </c>
      <c r="B219" s="21"/>
      <c r="C219" s="18" t="s">
        <v>65</v>
      </c>
      <c r="D219" s="21"/>
      <c r="E219" s="21"/>
      <c r="F219" s="21"/>
      <c r="G219" s="163">
        <f>SUM(G89:G217)</f>
        <v>65148062</v>
      </c>
      <c r="H219" s="21"/>
      <c r="I219" s="163">
        <f>SUM(I89:I217)</f>
        <v>37638701</v>
      </c>
      <c r="J219" s="21"/>
      <c r="K219" s="163">
        <f>SUM(K89:K217)</f>
        <v>1270653485</v>
      </c>
      <c r="L219" s="21"/>
      <c r="M219" s="163">
        <f>SUM(M89:M217)</f>
        <v>29375619</v>
      </c>
      <c r="N219" s="21"/>
      <c r="O219" s="163">
        <f>SUM(O89:O217)</f>
        <v>2539172</v>
      </c>
      <c r="P219" s="21"/>
      <c r="Q219" s="163">
        <f>SUM(Q89:Q217)</f>
        <v>1023069829</v>
      </c>
      <c r="R219" s="21"/>
      <c r="S219" s="163">
        <f>SUM(S89:S217)</f>
        <v>45687633</v>
      </c>
      <c r="T219" s="21"/>
      <c r="U219" s="163">
        <f>SUM(U89:U217)</f>
        <v>190203446</v>
      </c>
      <c r="V219" s="21"/>
      <c r="W219" s="163">
        <f>SUM(W89:W217)</f>
        <v>2664315947</v>
      </c>
      <c r="X219" s="27"/>
      <c r="Y219" s="21"/>
      <c r="Z219" s="163">
        <f>SUM(Z89:Z217)</f>
        <v>1014292138</v>
      </c>
      <c r="AA219" s="21"/>
      <c r="AB219" s="163">
        <f>SUM(AB89:AB217)</f>
        <v>179703965</v>
      </c>
      <c r="AC219" s="21"/>
      <c r="AD219" s="163">
        <f>SUM(AD89:AD217)</f>
        <v>1118087538</v>
      </c>
      <c r="AE219" s="21"/>
      <c r="AF219" s="163">
        <f>SUM(AF89:AF217)</f>
        <v>0</v>
      </c>
      <c r="AG219" s="21"/>
      <c r="AH219" s="163">
        <f>SUM(AH89:AH217)</f>
        <v>116510469</v>
      </c>
      <c r="AI219" s="21"/>
      <c r="AJ219" s="163">
        <f>SUM(AJ89:AJ217)</f>
        <v>436508</v>
      </c>
      <c r="AK219" s="21"/>
      <c r="AL219" s="163">
        <f>SUM(AL89:AL217)</f>
        <v>2429030618</v>
      </c>
      <c r="AM219" s="21"/>
      <c r="AN219" s="21"/>
      <c r="AO219" s="21"/>
      <c r="AP219" s="163">
        <f>SUM(AP89:AP217)</f>
        <v>218227866.49999991</v>
      </c>
      <c r="AQ219" s="21"/>
      <c r="AR219" s="30">
        <f>AR217</f>
        <v>95</v>
      </c>
    </row>
    <row r="220" spans="1:44"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row>
    <row r="221" spans="1:44"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row>
    <row r="222" spans="1:44"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row>
    <row r="223" spans="1:44"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row>
    <row r="224" spans="1:44"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7" ht="8.8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row>
    <row r="226" spans="1:47" ht="0.6"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row>
    <row r="227" spans="1:47" s="8" customFormat="1" ht="10.65" customHeight="1" x14ac:dyDescent="0.3">
      <c r="A227" s="14" t="s">
        <v>618</v>
      </c>
      <c r="AU227" s="113" t="s">
        <v>619</v>
      </c>
    </row>
    <row r="228" spans="1:47" s="8" customFormat="1" ht="10.65" customHeight="1" x14ac:dyDescent="0.3">
      <c r="W228" s="113" t="s">
        <v>42</v>
      </c>
      <c r="Z228" s="38" t="s">
        <v>43</v>
      </c>
      <c r="AR228" s="113" t="s">
        <v>589</v>
      </c>
    </row>
    <row r="229" spans="1:47" s="8" customFormat="1" ht="10.65" customHeight="1" x14ac:dyDescent="0.3">
      <c r="A229" s="12"/>
      <c r="W229" s="11" t="s">
        <v>590</v>
      </c>
      <c r="Z229" s="38" t="s">
        <v>591</v>
      </c>
      <c r="AR229" s="113" t="s">
        <v>219</v>
      </c>
    </row>
    <row r="230" spans="1:47" s="8" customFormat="1" ht="10.65" customHeight="1" x14ac:dyDescent="0.3">
      <c r="A230" s="13"/>
      <c r="W230" s="11" t="s">
        <v>48</v>
      </c>
      <c r="Z230" s="14" t="s">
        <v>49</v>
      </c>
    </row>
    <row r="231" spans="1:47" ht="9.6" customHeight="1" x14ac:dyDescent="0.3">
      <c r="A231" s="21"/>
      <c r="B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row>
    <row r="232" spans="1:47" ht="9.6" customHeight="1" x14ac:dyDescent="0.3">
      <c r="A232" s="21"/>
      <c r="B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row>
    <row r="233" spans="1:47" ht="9.6" customHeight="1" x14ac:dyDescent="0.3">
      <c r="A233" s="21"/>
      <c r="B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row>
    <row r="234" spans="1:47" ht="9.6" customHeight="1" x14ac:dyDescent="0.3">
      <c r="G234" s="16" t="s">
        <v>592</v>
      </c>
      <c r="H234" s="16"/>
      <c r="I234" s="16"/>
      <c r="J234" s="16"/>
      <c r="K234" s="16"/>
      <c r="L234" s="16"/>
      <c r="M234" s="16"/>
      <c r="N234" s="16"/>
      <c r="O234" s="16"/>
      <c r="P234" s="16"/>
      <c r="Q234" s="16"/>
      <c r="R234" s="16"/>
      <c r="S234" s="16"/>
      <c r="T234" s="16"/>
      <c r="U234" s="16"/>
      <c r="V234" s="16"/>
      <c r="W234" s="16"/>
      <c r="Z234" s="16" t="s">
        <v>593</v>
      </c>
      <c r="AA234" s="16"/>
      <c r="AB234" s="16"/>
      <c r="AC234" s="16"/>
      <c r="AD234" s="16"/>
      <c r="AE234" s="16"/>
      <c r="AF234" s="16"/>
      <c r="AG234" s="16"/>
      <c r="AH234" s="16"/>
      <c r="AI234" s="16"/>
      <c r="AJ234" s="16"/>
      <c r="AK234" s="16"/>
      <c r="AL234" s="16"/>
      <c r="AM234" s="16"/>
      <c r="AP234" s="19" t="s">
        <v>615</v>
      </c>
    </row>
    <row r="235" spans="1:47" ht="9.6" customHeight="1" x14ac:dyDescent="0.3">
      <c r="AP235" s="132" t="s">
        <v>594</v>
      </c>
    </row>
    <row r="236" spans="1:47" ht="9.6" customHeight="1" x14ac:dyDescent="0.3">
      <c r="Q236" s="18" t="s">
        <v>595</v>
      </c>
      <c r="S236" s="18" t="s">
        <v>301</v>
      </c>
      <c r="AJ236" s="18" t="s">
        <v>301</v>
      </c>
      <c r="AP236" s="111" t="s">
        <v>300</v>
      </c>
    </row>
    <row r="237" spans="1:47" ht="9.6" customHeight="1" x14ac:dyDescent="0.3">
      <c r="Q237" s="18" t="s">
        <v>596</v>
      </c>
      <c r="S237" s="18" t="s">
        <v>597</v>
      </c>
      <c r="U237" s="18" t="s">
        <v>329</v>
      </c>
      <c r="W237" s="18" t="s">
        <v>65</v>
      </c>
      <c r="AB237" s="18" t="s">
        <v>598</v>
      </c>
      <c r="AD237" s="18" t="s">
        <v>599</v>
      </c>
      <c r="AH237" s="18" t="s">
        <v>600</v>
      </c>
      <c r="AJ237" s="18" t="s">
        <v>601</v>
      </c>
      <c r="AL237" s="18" t="s">
        <v>65</v>
      </c>
    </row>
    <row r="238" spans="1:47" ht="9.6" customHeight="1" x14ac:dyDescent="0.3">
      <c r="A238" s="19" t="s">
        <v>71</v>
      </c>
      <c r="C238" s="19" t="s">
        <v>73</v>
      </c>
      <c r="G238" s="19" t="s">
        <v>602</v>
      </c>
      <c r="I238" s="19" t="s">
        <v>603</v>
      </c>
      <c r="K238" s="19" t="s">
        <v>604</v>
      </c>
      <c r="M238" s="19" t="s">
        <v>605</v>
      </c>
      <c r="O238" s="19" t="s">
        <v>606</v>
      </c>
      <c r="Q238" s="19" t="s">
        <v>69</v>
      </c>
      <c r="S238" s="19" t="s">
        <v>607</v>
      </c>
      <c r="U238" s="19" t="s">
        <v>608</v>
      </c>
      <c r="W238" s="19" t="s">
        <v>608</v>
      </c>
      <c r="Z238" s="19" t="s">
        <v>379</v>
      </c>
      <c r="AB238" s="19" t="s">
        <v>609</v>
      </c>
      <c r="AD238" s="125" t="s">
        <v>69</v>
      </c>
      <c r="AF238" s="19" t="s">
        <v>610</v>
      </c>
      <c r="AH238" s="19" t="s">
        <v>78</v>
      </c>
      <c r="AJ238" s="19" t="s">
        <v>607</v>
      </c>
      <c r="AL238" s="19" t="s">
        <v>611</v>
      </c>
      <c r="AP238" s="19" t="s">
        <v>612</v>
      </c>
      <c r="AR238" s="19" t="s">
        <v>71</v>
      </c>
    </row>
    <row r="239" spans="1:47" ht="8.85" customHeight="1" x14ac:dyDescent="0.3"/>
    <row r="240" spans="1:47" ht="8.85" customHeight="1" x14ac:dyDescent="0.3">
      <c r="B240" s="10" t="s">
        <v>291</v>
      </c>
    </row>
    <row r="241" spans="1:44" ht="8.85" customHeight="1" x14ac:dyDescent="0.3">
      <c r="A241" s="10">
        <v>1</v>
      </c>
      <c r="B241" s="18"/>
      <c r="C241" s="10" t="s">
        <v>220</v>
      </c>
      <c r="D241" s="21"/>
      <c r="E241" s="21"/>
      <c r="F241" s="21"/>
      <c r="G241" s="159">
        <v>0</v>
      </c>
      <c r="H241" s="21"/>
      <c r="I241" s="159">
        <v>0</v>
      </c>
      <c r="J241" s="21"/>
      <c r="K241" s="159">
        <v>0</v>
      </c>
      <c r="L241" s="21"/>
      <c r="M241" s="159">
        <v>0</v>
      </c>
      <c r="N241" s="21"/>
      <c r="O241" s="159">
        <v>0</v>
      </c>
      <c r="P241" s="21"/>
      <c r="Q241" s="159">
        <v>0</v>
      </c>
      <c r="R241" s="21"/>
      <c r="S241" s="159">
        <v>0</v>
      </c>
      <c r="T241" s="21"/>
      <c r="U241" s="159">
        <v>0</v>
      </c>
      <c r="V241" s="21"/>
      <c r="W241" s="159">
        <f t="shared" ref="W241:W263" si="14">SUM(G241:U241)</f>
        <v>0</v>
      </c>
      <c r="X241" s="27"/>
      <c r="Y241" s="21"/>
      <c r="Z241" s="159">
        <v>0</v>
      </c>
      <c r="AA241" s="21"/>
      <c r="AB241" s="159">
        <v>0</v>
      </c>
      <c r="AC241" s="21"/>
      <c r="AD241" s="159">
        <v>0</v>
      </c>
      <c r="AE241" s="21"/>
      <c r="AF241" s="159">
        <v>0</v>
      </c>
      <c r="AG241" s="21"/>
      <c r="AH241" s="159">
        <v>0</v>
      </c>
      <c r="AI241" s="21"/>
      <c r="AJ241" s="159">
        <v>0</v>
      </c>
      <c r="AK241" s="21"/>
      <c r="AL241" s="159">
        <f t="shared" ref="AL241:AL263" si="15">SUM(Z241:AJ241)</f>
        <v>0</v>
      </c>
      <c r="AM241" s="21"/>
      <c r="AN241" s="21"/>
      <c r="AO241" s="21"/>
      <c r="AP241" s="159">
        <v>795284.66999999993</v>
      </c>
      <c r="AQ241" s="21"/>
      <c r="AR241" s="10">
        <v>1</v>
      </c>
    </row>
    <row r="242" spans="1:44" ht="8.85" customHeight="1" x14ac:dyDescent="0.3">
      <c r="A242" s="10">
        <v>2</v>
      </c>
      <c r="B242" s="18"/>
      <c r="C242" s="10" t="s">
        <v>221</v>
      </c>
      <c r="D242" s="21"/>
      <c r="E242" s="21"/>
      <c r="F242" s="21"/>
      <c r="G242" s="160">
        <v>181714</v>
      </c>
      <c r="H242" s="21"/>
      <c r="I242" s="160">
        <v>687183</v>
      </c>
      <c r="J242" s="21"/>
      <c r="K242" s="160">
        <v>0</v>
      </c>
      <c r="L242" s="21"/>
      <c r="M242" s="160">
        <v>118790</v>
      </c>
      <c r="N242" s="21"/>
      <c r="O242" s="160">
        <v>0</v>
      </c>
      <c r="P242" s="21"/>
      <c r="Q242" s="160">
        <v>0</v>
      </c>
      <c r="R242" s="21"/>
      <c r="S242" s="160">
        <v>0</v>
      </c>
      <c r="T242" s="21"/>
      <c r="U242" s="160">
        <v>9403</v>
      </c>
      <c r="V242" s="21"/>
      <c r="W242" s="160">
        <f t="shared" si="14"/>
        <v>997090</v>
      </c>
      <c r="X242" s="27"/>
      <c r="Y242" s="161"/>
      <c r="Z242" s="160">
        <v>0</v>
      </c>
      <c r="AA242" s="21"/>
      <c r="AB242" s="160">
        <v>1030280</v>
      </c>
      <c r="AC242" s="21"/>
      <c r="AD242" s="160">
        <v>4679298</v>
      </c>
      <c r="AE242" s="21"/>
      <c r="AF242" s="160">
        <v>0</v>
      </c>
      <c r="AG242" s="21"/>
      <c r="AH242" s="164">
        <v>0</v>
      </c>
      <c r="AI242" s="21"/>
      <c r="AJ242" s="160">
        <v>0</v>
      </c>
      <c r="AK242" s="21"/>
      <c r="AL242" s="160">
        <f t="shared" si="15"/>
        <v>5709578</v>
      </c>
      <c r="AM242" s="21"/>
      <c r="AN242" s="21"/>
      <c r="AO242" s="21"/>
      <c r="AP242" s="160">
        <v>0</v>
      </c>
      <c r="AQ242" s="21"/>
      <c r="AR242" s="10">
        <v>2</v>
      </c>
    </row>
    <row r="243" spans="1:44" ht="8.85" customHeight="1" x14ac:dyDescent="0.3">
      <c r="A243" s="10">
        <v>3</v>
      </c>
      <c r="B243" s="18"/>
      <c r="C243" s="10" t="s">
        <v>135</v>
      </c>
      <c r="D243" s="21"/>
      <c r="E243" s="21"/>
      <c r="F243" s="21"/>
      <c r="G243" s="160">
        <v>0</v>
      </c>
      <c r="H243" s="21"/>
      <c r="I243" s="160">
        <v>0</v>
      </c>
      <c r="J243" s="21"/>
      <c r="K243" s="160">
        <v>0</v>
      </c>
      <c r="L243" s="21"/>
      <c r="M243" s="160">
        <v>0</v>
      </c>
      <c r="N243" s="21"/>
      <c r="O243" s="160">
        <v>0</v>
      </c>
      <c r="P243" s="21"/>
      <c r="Q243" s="160">
        <v>0</v>
      </c>
      <c r="R243" s="21"/>
      <c r="S243" s="160">
        <v>0</v>
      </c>
      <c r="T243" s="21"/>
      <c r="U243" s="160">
        <v>0</v>
      </c>
      <c r="V243" s="21"/>
      <c r="W243" s="160">
        <f t="shared" si="14"/>
        <v>0</v>
      </c>
      <c r="X243" s="27"/>
      <c r="Y243" s="161"/>
      <c r="Z243" s="160">
        <v>0</v>
      </c>
      <c r="AA243" s="21"/>
      <c r="AB243" s="160">
        <v>0</v>
      </c>
      <c r="AC243" s="21"/>
      <c r="AD243" s="160">
        <v>0</v>
      </c>
      <c r="AE243" s="21"/>
      <c r="AF243" s="160">
        <v>0</v>
      </c>
      <c r="AG243" s="21"/>
      <c r="AH243" s="164">
        <v>0</v>
      </c>
      <c r="AI243" s="21"/>
      <c r="AJ243" s="160">
        <v>0</v>
      </c>
      <c r="AK243" s="21"/>
      <c r="AL243" s="160">
        <f t="shared" si="15"/>
        <v>0</v>
      </c>
      <c r="AM243" s="21"/>
      <c r="AN243" s="21"/>
      <c r="AO243" s="21"/>
      <c r="AP243" s="160">
        <v>0</v>
      </c>
      <c r="AQ243" s="21"/>
      <c r="AR243" s="10">
        <v>3</v>
      </c>
    </row>
    <row r="244" spans="1:44" ht="8.85" customHeight="1" x14ac:dyDescent="0.3">
      <c r="A244" s="10">
        <v>4</v>
      </c>
      <c r="B244" s="18"/>
      <c r="C244" s="10" t="s">
        <v>222</v>
      </c>
      <c r="D244" s="21"/>
      <c r="E244" s="21"/>
      <c r="F244" s="21"/>
      <c r="G244" s="160">
        <v>0</v>
      </c>
      <c r="H244" s="21"/>
      <c r="I244" s="160">
        <v>0</v>
      </c>
      <c r="J244" s="21"/>
      <c r="K244" s="160">
        <v>0</v>
      </c>
      <c r="L244" s="21"/>
      <c r="M244" s="160">
        <v>0</v>
      </c>
      <c r="N244" s="21"/>
      <c r="O244" s="160">
        <v>0</v>
      </c>
      <c r="P244" s="21"/>
      <c r="Q244" s="160">
        <v>0</v>
      </c>
      <c r="R244" s="21"/>
      <c r="S244" s="160">
        <v>0</v>
      </c>
      <c r="T244" s="21"/>
      <c r="U244" s="160">
        <v>0</v>
      </c>
      <c r="V244" s="21"/>
      <c r="W244" s="160">
        <f t="shared" si="14"/>
        <v>0</v>
      </c>
      <c r="X244" s="27"/>
      <c r="Y244" s="161"/>
      <c r="Z244" s="160">
        <v>0</v>
      </c>
      <c r="AA244" s="21"/>
      <c r="AB244" s="160">
        <v>0</v>
      </c>
      <c r="AC244" s="21"/>
      <c r="AD244" s="160">
        <v>0</v>
      </c>
      <c r="AE244" s="21"/>
      <c r="AF244" s="160">
        <v>0</v>
      </c>
      <c r="AG244" s="21"/>
      <c r="AH244" s="164">
        <v>0</v>
      </c>
      <c r="AI244" s="21"/>
      <c r="AJ244" s="160">
        <v>0</v>
      </c>
      <c r="AK244" s="21"/>
      <c r="AL244" s="160">
        <f t="shared" si="15"/>
        <v>0</v>
      </c>
      <c r="AM244" s="21"/>
      <c r="AN244" s="21"/>
      <c r="AO244" s="21"/>
      <c r="AP244" s="160">
        <v>3116.98</v>
      </c>
      <c r="AQ244" s="21"/>
      <c r="AR244" s="10">
        <v>4</v>
      </c>
    </row>
    <row r="245" spans="1:44" ht="8.85" customHeight="1" x14ac:dyDescent="0.3">
      <c r="A245" s="10">
        <v>5</v>
      </c>
      <c r="B245" s="18"/>
      <c r="C245" s="10" t="s">
        <v>223</v>
      </c>
      <c r="D245" s="21"/>
      <c r="E245" s="21"/>
      <c r="F245" s="21"/>
      <c r="G245" s="160">
        <v>0</v>
      </c>
      <c r="H245" s="21"/>
      <c r="I245" s="160">
        <v>0</v>
      </c>
      <c r="J245" s="21"/>
      <c r="K245" s="160">
        <v>0</v>
      </c>
      <c r="L245" s="21"/>
      <c r="M245" s="160">
        <v>0</v>
      </c>
      <c r="N245" s="21"/>
      <c r="O245" s="160">
        <v>0</v>
      </c>
      <c r="P245" s="21"/>
      <c r="Q245" s="160">
        <v>0</v>
      </c>
      <c r="R245" s="21"/>
      <c r="S245" s="160">
        <v>0</v>
      </c>
      <c r="T245" s="21"/>
      <c r="U245" s="160">
        <v>0</v>
      </c>
      <c r="V245" s="21"/>
      <c r="W245" s="160">
        <f t="shared" si="14"/>
        <v>0</v>
      </c>
      <c r="X245" s="27"/>
      <c r="Y245" s="161"/>
      <c r="Z245" s="160">
        <v>0</v>
      </c>
      <c r="AA245" s="21"/>
      <c r="AB245" s="160">
        <v>0</v>
      </c>
      <c r="AC245" s="21"/>
      <c r="AD245" s="160">
        <v>0</v>
      </c>
      <c r="AE245" s="21"/>
      <c r="AF245" s="160">
        <v>0</v>
      </c>
      <c r="AG245" s="21"/>
      <c r="AH245" s="164">
        <v>0</v>
      </c>
      <c r="AI245" s="21"/>
      <c r="AJ245" s="160">
        <v>0</v>
      </c>
      <c r="AK245" s="21"/>
      <c r="AL245" s="160">
        <f t="shared" si="15"/>
        <v>0</v>
      </c>
      <c r="AM245" s="21"/>
      <c r="AN245" s="21"/>
      <c r="AO245" s="21"/>
      <c r="AP245" s="160">
        <v>91085.26</v>
      </c>
      <c r="AQ245" s="21"/>
      <c r="AR245" s="10">
        <v>5</v>
      </c>
    </row>
    <row r="246" spans="1:44"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9"/>
    </row>
    <row r="247" spans="1:44" ht="8.85" customHeight="1" x14ac:dyDescent="0.3">
      <c r="A247" s="10">
        <v>6</v>
      </c>
      <c r="B247" s="18"/>
      <c r="C247" s="10" t="s">
        <v>224</v>
      </c>
      <c r="D247" s="21"/>
      <c r="E247" s="21"/>
      <c r="F247" s="21"/>
      <c r="G247" s="160">
        <v>1207360</v>
      </c>
      <c r="H247" s="21"/>
      <c r="I247" s="160">
        <v>108013</v>
      </c>
      <c r="J247" s="21"/>
      <c r="K247" s="160">
        <v>0</v>
      </c>
      <c r="L247" s="21"/>
      <c r="M247" s="160">
        <v>10836</v>
      </c>
      <c r="N247" s="21"/>
      <c r="O247" s="160">
        <v>0</v>
      </c>
      <c r="P247" s="21"/>
      <c r="Q247" s="160">
        <v>0</v>
      </c>
      <c r="R247" s="21"/>
      <c r="S247" s="160">
        <v>0</v>
      </c>
      <c r="T247" s="21"/>
      <c r="U247" s="160">
        <v>3195</v>
      </c>
      <c r="V247" s="21"/>
      <c r="W247" s="160">
        <f t="shared" si="14"/>
        <v>1329404</v>
      </c>
      <c r="X247" s="27"/>
      <c r="Y247" s="161"/>
      <c r="Z247" s="160">
        <v>0</v>
      </c>
      <c r="AA247" s="21"/>
      <c r="AB247" s="160">
        <v>2091441</v>
      </c>
      <c r="AC247" s="21"/>
      <c r="AD247" s="160">
        <v>4028066</v>
      </c>
      <c r="AE247" s="21"/>
      <c r="AF247" s="160">
        <v>0</v>
      </c>
      <c r="AG247" s="21"/>
      <c r="AH247" s="164">
        <v>0</v>
      </c>
      <c r="AI247" s="21"/>
      <c r="AJ247" s="160">
        <v>0</v>
      </c>
      <c r="AK247" s="21"/>
      <c r="AL247" s="160">
        <f t="shared" si="15"/>
        <v>6119507</v>
      </c>
      <c r="AM247" s="21"/>
      <c r="AN247" s="21"/>
      <c r="AO247" s="21"/>
      <c r="AP247" s="160">
        <v>894454.17999999993</v>
      </c>
      <c r="AQ247" s="21"/>
      <c r="AR247" s="10">
        <v>6</v>
      </c>
    </row>
    <row r="248" spans="1:44" ht="8.85" customHeight="1" x14ac:dyDescent="0.3">
      <c r="A248" s="10">
        <v>7</v>
      </c>
      <c r="B248" s="18"/>
      <c r="C248" s="10" t="s">
        <v>225</v>
      </c>
      <c r="D248" s="21"/>
      <c r="E248" s="21"/>
      <c r="F248" s="21"/>
      <c r="G248" s="160">
        <v>93793</v>
      </c>
      <c r="H248" s="21"/>
      <c r="I248" s="160">
        <v>750362</v>
      </c>
      <c r="J248" s="21"/>
      <c r="K248" s="160">
        <v>0</v>
      </c>
      <c r="L248" s="21"/>
      <c r="M248" s="160">
        <v>0</v>
      </c>
      <c r="N248" s="21"/>
      <c r="O248" s="160">
        <v>0</v>
      </c>
      <c r="P248" s="21"/>
      <c r="Q248" s="160">
        <v>0</v>
      </c>
      <c r="R248" s="21"/>
      <c r="S248" s="160">
        <v>0</v>
      </c>
      <c r="T248" s="21"/>
      <c r="U248" s="160">
        <v>65617</v>
      </c>
      <c r="V248" s="21"/>
      <c r="W248" s="160">
        <f t="shared" si="14"/>
        <v>909772</v>
      </c>
      <c r="X248" s="27"/>
      <c r="Y248" s="161"/>
      <c r="Z248" s="160">
        <v>0</v>
      </c>
      <c r="AA248" s="21"/>
      <c r="AB248" s="160">
        <v>0</v>
      </c>
      <c r="AC248" s="21"/>
      <c r="AD248" s="160">
        <v>1103880</v>
      </c>
      <c r="AE248" s="21"/>
      <c r="AF248" s="160">
        <v>0</v>
      </c>
      <c r="AG248" s="21"/>
      <c r="AH248" s="164">
        <v>0</v>
      </c>
      <c r="AI248" s="21"/>
      <c r="AJ248" s="160">
        <v>0</v>
      </c>
      <c r="AK248" s="21"/>
      <c r="AL248" s="160">
        <f t="shared" si="15"/>
        <v>1103880</v>
      </c>
      <c r="AM248" s="21"/>
      <c r="AN248" s="21"/>
      <c r="AO248" s="21"/>
      <c r="AP248" s="160">
        <v>145117.39000000001</v>
      </c>
      <c r="AQ248" s="21"/>
      <c r="AR248" s="10">
        <v>7</v>
      </c>
    </row>
    <row r="249" spans="1:44" ht="8.85" customHeight="1" x14ac:dyDescent="0.3">
      <c r="A249" s="10">
        <v>8</v>
      </c>
      <c r="B249" s="18"/>
      <c r="C249" s="10" t="s">
        <v>226</v>
      </c>
      <c r="D249" s="21"/>
      <c r="E249" s="21"/>
      <c r="F249" s="21"/>
      <c r="G249" s="160">
        <v>0</v>
      </c>
      <c r="H249" s="21"/>
      <c r="I249" s="160">
        <v>0</v>
      </c>
      <c r="J249" s="21"/>
      <c r="K249" s="160">
        <v>1900000</v>
      </c>
      <c r="L249" s="21"/>
      <c r="M249" s="160">
        <v>0</v>
      </c>
      <c r="N249" s="21"/>
      <c r="O249" s="160">
        <v>0</v>
      </c>
      <c r="P249" s="21"/>
      <c r="Q249" s="160">
        <v>22728</v>
      </c>
      <c r="R249" s="21"/>
      <c r="S249" s="160">
        <v>0</v>
      </c>
      <c r="T249" s="21"/>
      <c r="U249" s="160">
        <v>0</v>
      </c>
      <c r="V249" s="21"/>
      <c r="W249" s="160">
        <f t="shared" si="14"/>
        <v>1922728</v>
      </c>
      <c r="X249" s="27"/>
      <c r="Y249" s="161"/>
      <c r="Z249" s="160">
        <v>0</v>
      </c>
      <c r="AA249" s="21"/>
      <c r="AB249" s="160">
        <v>22728</v>
      </c>
      <c r="AC249" s="21"/>
      <c r="AD249" s="160">
        <v>1898314</v>
      </c>
      <c r="AE249" s="21"/>
      <c r="AF249" s="160">
        <v>0</v>
      </c>
      <c r="AG249" s="21"/>
      <c r="AH249" s="164">
        <v>1686</v>
      </c>
      <c r="AI249" s="21"/>
      <c r="AJ249" s="160">
        <v>0</v>
      </c>
      <c r="AK249" s="21"/>
      <c r="AL249" s="160">
        <f t="shared" si="15"/>
        <v>1922728</v>
      </c>
      <c r="AM249" s="21"/>
      <c r="AN249" s="21"/>
      <c r="AO249" s="21"/>
      <c r="AP249" s="160">
        <v>498804.76</v>
      </c>
      <c r="AQ249" s="21"/>
      <c r="AR249" s="10">
        <v>8</v>
      </c>
    </row>
    <row r="250" spans="1:44" ht="8.85" customHeight="1" x14ac:dyDescent="0.3">
      <c r="A250" s="10">
        <v>9</v>
      </c>
      <c r="B250" s="18"/>
      <c r="C250" s="10" t="s">
        <v>227</v>
      </c>
      <c r="D250" s="21"/>
      <c r="E250" s="21"/>
      <c r="F250" s="21"/>
      <c r="G250" s="160">
        <v>0</v>
      </c>
      <c r="H250" s="21"/>
      <c r="I250" s="160">
        <v>0</v>
      </c>
      <c r="J250" s="21"/>
      <c r="K250" s="160">
        <v>186151</v>
      </c>
      <c r="L250" s="21"/>
      <c r="M250" s="160">
        <v>0</v>
      </c>
      <c r="N250" s="21"/>
      <c r="O250" s="160">
        <v>0</v>
      </c>
      <c r="P250" s="21"/>
      <c r="Q250" s="160">
        <v>0</v>
      </c>
      <c r="R250" s="21"/>
      <c r="S250" s="160">
        <v>0</v>
      </c>
      <c r="T250" s="21"/>
      <c r="U250" s="160">
        <v>0</v>
      </c>
      <c r="V250" s="21"/>
      <c r="W250" s="160">
        <f t="shared" si="14"/>
        <v>186151</v>
      </c>
      <c r="X250" s="27"/>
      <c r="Y250" s="161"/>
      <c r="Z250" s="160">
        <v>0</v>
      </c>
      <c r="AA250" s="21"/>
      <c r="AB250" s="160">
        <v>0</v>
      </c>
      <c r="AC250" s="21"/>
      <c r="AD250" s="160">
        <v>690128</v>
      </c>
      <c r="AE250" s="21"/>
      <c r="AF250" s="160">
        <v>0</v>
      </c>
      <c r="AG250" s="21"/>
      <c r="AH250" s="164">
        <v>0</v>
      </c>
      <c r="AI250" s="21"/>
      <c r="AJ250" s="160">
        <v>0</v>
      </c>
      <c r="AK250" s="21"/>
      <c r="AL250" s="160">
        <f t="shared" si="15"/>
        <v>690128</v>
      </c>
      <c r="AM250" s="21"/>
      <c r="AN250" s="21"/>
      <c r="AO250" s="21"/>
      <c r="AP250" s="160">
        <v>157441.01</v>
      </c>
      <c r="AQ250" s="21"/>
      <c r="AR250" s="10">
        <v>9</v>
      </c>
    </row>
    <row r="251" spans="1:44" ht="8.85" customHeight="1" x14ac:dyDescent="0.3">
      <c r="A251" s="10">
        <v>10</v>
      </c>
      <c r="B251" s="18"/>
      <c r="C251" s="10" t="s">
        <v>228</v>
      </c>
      <c r="D251" s="21"/>
      <c r="E251" s="21"/>
      <c r="F251" s="21"/>
      <c r="G251" s="160">
        <v>151355</v>
      </c>
      <c r="H251" s="21"/>
      <c r="I251" s="160">
        <v>101544</v>
      </c>
      <c r="J251" s="21"/>
      <c r="K251" s="160">
        <v>0</v>
      </c>
      <c r="L251" s="21"/>
      <c r="M251" s="160">
        <v>0</v>
      </c>
      <c r="N251" s="21"/>
      <c r="O251" s="160">
        <v>0</v>
      </c>
      <c r="P251" s="21"/>
      <c r="Q251" s="160">
        <v>0</v>
      </c>
      <c r="R251" s="21"/>
      <c r="S251" s="160">
        <v>0</v>
      </c>
      <c r="T251" s="21"/>
      <c r="U251" s="160">
        <v>0</v>
      </c>
      <c r="V251" s="21"/>
      <c r="W251" s="160">
        <f t="shared" si="14"/>
        <v>252899</v>
      </c>
      <c r="X251" s="27"/>
      <c r="Y251" s="161"/>
      <c r="Z251" s="160">
        <v>0</v>
      </c>
      <c r="AA251" s="21"/>
      <c r="AB251" s="160">
        <v>248404</v>
      </c>
      <c r="AC251" s="21"/>
      <c r="AD251" s="160">
        <v>496607</v>
      </c>
      <c r="AE251" s="21"/>
      <c r="AF251" s="160">
        <v>0</v>
      </c>
      <c r="AG251" s="21"/>
      <c r="AH251" s="164">
        <v>0</v>
      </c>
      <c r="AI251" s="21"/>
      <c r="AJ251" s="160">
        <v>0</v>
      </c>
      <c r="AK251" s="21"/>
      <c r="AL251" s="160">
        <f t="shared" si="15"/>
        <v>745011</v>
      </c>
      <c r="AM251" s="21"/>
      <c r="AN251" s="21"/>
      <c r="AO251" s="21"/>
      <c r="AP251" s="160">
        <v>0</v>
      </c>
      <c r="AQ251" s="21"/>
      <c r="AR251" s="10">
        <v>10</v>
      </c>
    </row>
    <row r="252" spans="1:44"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9"/>
    </row>
    <row r="253" spans="1:44" ht="8.85" customHeight="1" x14ac:dyDescent="0.3">
      <c r="A253" s="10">
        <v>11</v>
      </c>
      <c r="B253" s="18"/>
      <c r="C253" s="10" t="s">
        <v>229</v>
      </c>
      <c r="D253" s="21"/>
      <c r="E253" s="21"/>
      <c r="F253" s="21"/>
      <c r="G253" s="160">
        <v>5400875</v>
      </c>
      <c r="H253" s="21"/>
      <c r="I253" s="160">
        <v>2653361</v>
      </c>
      <c r="J253" s="21"/>
      <c r="K253" s="160">
        <v>0</v>
      </c>
      <c r="L253" s="21"/>
      <c r="M253" s="160">
        <v>0</v>
      </c>
      <c r="N253" s="21"/>
      <c r="O253" s="160">
        <v>0</v>
      </c>
      <c r="P253" s="21"/>
      <c r="Q253" s="160">
        <v>3390642</v>
      </c>
      <c r="R253" s="21"/>
      <c r="S253" s="160">
        <v>0</v>
      </c>
      <c r="T253" s="21"/>
      <c r="U253" s="160">
        <v>0</v>
      </c>
      <c r="V253" s="21"/>
      <c r="W253" s="160">
        <f t="shared" si="14"/>
        <v>11444878</v>
      </c>
      <c r="X253" s="27"/>
      <c r="Y253" s="161"/>
      <c r="Z253" s="160">
        <v>0</v>
      </c>
      <c r="AA253" s="21"/>
      <c r="AB253" s="160">
        <v>11444878</v>
      </c>
      <c r="AC253" s="21"/>
      <c r="AD253" s="160">
        <v>0</v>
      </c>
      <c r="AE253" s="21"/>
      <c r="AF253" s="160">
        <v>0</v>
      </c>
      <c r="AG253" s="21"/>
      <c r="AH253" s="164">
        <v>0</v>
      </c>
      <c r="AI253" s="21"/>
      <c r="AJ253" s="160">
        <v>0</v>
      </c>
      <c r="AK253" s="21"/>
      <c r="AL253" s="160">
        <f t="shared" si="15"/>
        <v>11444878</v>
      </c>
      <c r="AM253" s="21"/>
      <c r="AN253" s="21"/>
      <c r="AO253" s="21"/>
      <c r="AP253" s="160">
        <v>6281451.7700000005</v>
      </c>
      <c r="AQ253" s="21"/>
      <c r="AR253" s="10">
        <v>11</v>
      </c>
    </row>
    <row r="254" spans="1:44" ht="8.85" customHeight="1" x14ac:dyDescent="0.3">
      <c r="A254" s="10">
        <v>12</v>
      </c>
      <c r="B254" s="18"/>
      <c r="C254" s="10" t="s">
        <v>230</v>
      </c>
      <c r="D254" s="21"/>
      <c r="E254" s="21"/>
      <c r="F254" s="21"/>
      <c r="G254" s="160">
        <v>0</v>
      </c>
      <c r="H254" s="21"/>
      <c r="I254" s="160">
        <v>72376</v>
      </c>
      <c r="J254" s="21"/>
      <c r="K254" s="160">
        <v>0</v>
      </c>
      <c r="L254" s="21"/>
      <c r="M254" s="160">
        <v>0</v>
      </c>
      <c r="N254" s="21"/>
      <c r="O254" s="160">
        <v>0</v>
      </c>
      <c r="P254" s="21"/>
      <c r="Q254" s="160">
        <v>0</v>
      </c>
      <c r="R254" s="21"/>
      <c r="S254" s="160">
        <v>0</v>
      </c>
      <c r="T254" s="21"/>
      <c r="U254" s="160">
        <v>0</v>
      </c>
      <c r="V254" s="21"/>
      <c r="W254" s="160">
        <f t="shared" si="14"/>
        <v>72376</v>
      </c>
      <c r="X254" s="27"/>
      <c r="Y254" s="161"/>
      <c r="Z254" s="160">
        <v>0</v>
      </c>
      <c r="AA254" s="21"/>
      <c r="AB254" s="160">
        <v>91824</v>
      </c>
      <c r="AC254" s="21"/>
      <c r="AD254" s="160">
        <v>0</v>
      </c>
      <c r="AE254" s="21"/>
      <c r="AF254" s="160">
        <v>0</v>
      </c>
      <c r="AG254" s="21"/>
      <c r="AH254" s="164">
        <v>0</v>
      </c>
      <c r="AI254" s="21"/>
      <c r="AJ254" s="160">
        <v>0</v>
      </c>
      <c r="AK254" s="21"/>
      <c r="AL254" s="160">
        <f t="shared" si="15"/>
        <v>91824</v>
      </c>
      <c r="AM254" s="21"/>
      <c r="AN254" s="21"/>
      <c r="AO254" s="21"/>
      <c r="AP254" s="160">
        <v>0</v>
      </c>
      <c r="AQ254" s="21"/>
      <c r="AR254" s="10">
        <v>12</v>
      </c>
    </row>
    <row r="255" spans="1:44" ht="8.85" customHeight="1" x14ac:dyDescent="0.3">
      <c r="A255" s="10">
        <v>13</v>
      </c>
      <c r="B255" s="18"/>
      <c r="C255" s="10" t="s">
        <v>231</v>
      </c>
      <c r="D255" s="21"/>
      <c r="E255" s="21"/>
      <c r="F255" s="21"/>
      <c r="G255" s="160">
        <v>0</v>
      </c>
      <c r="H255" s="21"/>
      <c r="I255" s="160">
        <v>0</v>
      </c>
      <c r="J255" s="21"/>
      <c r="K255" s="160">
        <v>0</v>
      </c>
      <c r="L255" s="21"/>
      <c r="M255" s="160">
        <v>0</v>
      </c>
      <c r="N255" s="21"/>
      <c r="O255" s="160">
        <v>10800</v>
      </c>
      <c r="P255" s="21"/>
      <c r="Q255" s="160">
        <v>0</v>
      </c>
      <c r="R255" s="21"/>
      <c r="S255" s="160">
        <v>0</v>
      </c>
      <c r="T255" s="21"/>
      <c r="U255" s="160">
        <v>0</v>
      </c>
      <c r="V255" s="21"/>
      <c r="W255" s="160">
        <f t="shared" si="14"/>
        <v>10800</v>
      </c>
      <c r="X255" s="27"/>
      <c r="Y255" s="161"/>
      <c r="Z255" s="160">
        <v>0</v>
      </c>
      <c r="AA255" s="21"/>
      <c r="AB255" s="160">
        <v>0</v>
      </c>
      <c r="AC255" s="21"/>
      <c r="AD255" s="160">
        <v>270397</v>
      </c>
      <c r="AE255" s="21"/>
      <c r="AF255" s="160">
        <v>0</v>
      </c>
      <c r="AG255" s="21"/>
      <c r="AH255" s="164">
        <v>0</v>
      </c>
      <c r="AI255" s="21"/>
      <c r="AJ255" s="160">
        <v>0</v>
      </c>
      <c r="AK255" s="21"/>
      <c r="AL255" s="160">
        <f t="shared" si="15"/>
        <v>270397</v>
      </c>
      <c r="AM255" s="21"/>
      <c r="AN255" s="21"/>
      <c r="AO255" s="21"/>
      <c r="AP255" s="160">
        <v>0</v>
      </c>
      <c r="AQ255" s="21"/>
      <c r="AR255" s="10">
        <v>13</v>
      </c>
    </row>
    <row r="256" spans="1:44" ht="8.85" customHeight="1" x14ac:dyDescent="0.3">
      <c r="A256" s="10">
        <v>14</v>
      </c>
      <c r="B256" s="18"/>
      <c r="C256" s="10" t="s">
        <v>149</v>
      </c>
      <c r="D256" s="21"/>
      <c r="E256" s="21"/>
      <c r="F256" s="21"/>
      <c r="G256" s="160">
        <v>0</v>
      </c>
      <c r="H256" s="21"/>
      <c r="I256" s="160">
        <v>98161</v>
      </c>
      <c r="J256" s="21"/>
      <c r="K256" s="160">
        <v>0</v>
      </c>
      <c r="L256" s="21"/>
      <c r="M256" s="160">
        <v>0</v>
      </c>
      <c r="N256" s="21"/>
      <c r="O256" s="160">
        <v>0</v>
      </c>
      <c r="P256" s="21"/>
      <c r="Q256" s="160">
        <v>1012641</v>
      </c>
      <c r="R256" s="21"/>
      <c r="S256" s="160">
        <v>0</v>
      </c>
      <c r="T256" s="21"/>
      <c r="U256" s="160">
        <v>0</v>
      </c>
      <c r="V256" s="21"/>
      <c r="W256" s="160">
        <f t="shared" si="14"/>
        <v>1110802</v>
      </c>
      <c r="X256" s="27"/>
      <c r="Y256" s="161"/>
      <c r="Z256" s="160">
        <v>0</v>
      </c>
      <c r="AA256" s="21"/>
      <c r="AB256" s="160">
        <v>146232</v>
      </c>
      <c r="AC256" s="21"/>
      <c r="AD256" s="160">
        <v>866409</v>
      </c>
      <c r="AE256" s="21"/>
      <c r="AF256" s="160">
        <v>0</v>
      </c>
      <c r="AG256" s="21"/>
      <c r="AH256" s="164">
        <v>0</v>
      </c>
      <c r="AI256" s="21"/>
      <c r="AJ256" s="160">
        <v>0</v>
      </c>
      <c r="AK256" s="21"/>
      <c r="AL256" s="160">
        <f t="shared" si="15"/>
        <v>1012641</v>
      </c>
      <c r="AM256" s="21"/>
      <c r="AN256" s="21"/>
      <c r="AO256" s="21"/>
      <c r="AP256" s="160">
        <v>139384.38999999998</v>
      </c>
      <c r="AQ256" s="21"/>
      <c r="AR256" s="10">
        <v>14</v>
      </c>
    </row>
    <row r="257" spans="1:44" ht="8.85" customHeight="1" x14ac:dyDescent="0.3">
      <c r="A257" s="10">
        <v>15</v>
      </c>
      <c r="B257" s="18"/>
      <c r="C257" s="10" t="s">
        <v>232</v>
      </c>
      <c r="D257" s="21"/>
      <c r="E257" s="21"/>
      <c r="F257" s="21"/>
      <c r="G257" s="160">
        <v>161915</v>
      </c>
      <c r="H257" s="21"/>
      <c r="I257" s="160">
        <v>0</v>
      </c>
      <c r="J257" s="21"/>
      <c r="K257" s="160">
        <v>0</v>
      </c>
      <c r="L257" s="21"/>
      <c r="M257" s="160">
        <v>4</v>
      </c>
      <c r="N257" s="21"/>
      <c r="O257" s="160">
        <v>0</v>
      </c>
      <c r="P257" s="21"/>
      <c r="Q257" s="160">
        <v>823460</v>
      </c>
      <c r="R257" s="21"/>
      <c r="S257" s="160">
        <v>0</v>
      </c>
      <c r="T257" s="21"/>
      <c r="U257" s="160">
        <v>0</v>
      </c>
      <c r="V257" s="21"/>
      <c r="W257" s="160">
        <f t="shared" si="14"/>
        <v>985379</v>
      </c>
      <c r="X257" s="27"/>
      <c r="Y257" s="161"/>
      <c r="Z257" s="160">
        <v>0</v>
      </c>
      <c r="AA257" s="21"/>
      <c r="AB257" s="160">
        <v>0</v>
      </c>
      <c r="AC257" s="21"/>
      <c r="AD257" s="160">
        <v>640666</v>
      </c>
      <c r="AE257" s="21"/>
      <c r="AF257" s="160">
        <v>0</v>
      </c>
      <c r="AG257" s="21"/>
      <c r="AH257" s="164">
        <v>0</v>
      </c>
      <c r="AI257" s="21"/>
      <c r="AJ257" s="160">
        <v>0</v>
      </c>
      <c r="AK257" s="21"/>
      <c r="AL257" s="160">
        <f t="shared" si="15"/>
        <v>640666</v>
      </c>
      <c r="AM257" s="21"/>
      <c r="AN257" s="21"/>
      <c r="AO257" s="21"/>
      <c r="AP257" s="160">
        <v>703619.11</v>
      </c>
      <c r="AQ257" s="21"/>
      <c r="AR257" s="10">
        <v>15</v>
      </c>
    </row>
    <row r="258" spans="1:44"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9"/>
    </row>
    <row r="259" spans="1:44" ht="8.85" customHeight="1" x14ac:dyDescent="0.3">
      <c r="A259" s="10">
        <v>16</v>
      </c>
      <c r="B259" s="18"/>
      <c r="C259" s="10" t="s">
        <v>233</v>
      </c>
      <c r="D259" s="21"/>
      <c r="E259" s="21"/>
      <c r="F259" s="21"/>
      <c r="G259" s="160">
        <v>0</v>
      </c>
      <c r="H259" s="21"/>
      <c r="I259" s="160">
        <v>1966510</v>
      </c>
      <c r="J259" s="21"/>
      <c r="K259" s="160">
        <v>0</v>
      </c>
      <c r="L259" s="21"/>
      <c r="M259" s="160">
        <v>0</v>
      </c>
      <c r="N259" s="21"/>
      <c r="O259" s="160">
        <v>0</v>
      </c>
      <c r="P259" s="21"/>
      <c r="Q259" s="160">
        <v>0</v>
      </c>
      <c r="R259" s="21"/>
      <c r="S259" s="160">
        <v>0</v>
      </c>
      <c r="T259" s="21"/>
      <c r="U259" s="160">
        <v>0</v>
      </c>
      <c r="V259" s="21"/>
      <c r="W259" s="160">
        <f t="shared" si="14"/>
        <v>1966510</v>
      </c>
      <c r="X259" s="27"/>
      <c r="Y259" s="161"/>
      <c r="Z259" s="160">
        <v>0</v>
      </c>
      <c r="AA259" s="21"/>
      <c r="AB259" s="160">
        <v>1882591</v>
      </c>
      <c r="AC259" s="21"/>
      <c r="AD259" s="160">
        <v>132054</v>
      </c>
      <c r="AE259" s="21"/>
      <c r="AF259" s="160">
        <v>0</v>
      </c>
      <c r="AG259" s="21"/>
      <c r="AH259" s="164">
        <v>0</v>
      </c>
      <c r="AI259" s="21"/>
      <c r="AJ259" s="160">
        <v>0</v>
      </c>
      <c r="AK259" s="21"/>
      <c r="AL259" s="160">
        <f t="shared" si="15"/>
        <v>2014645</v>
      </c>
      <c r="AM259" s="21"/>
      <c r="AN259" s="21"/>
      <c r="AO259" s="21"/>
      <c r="AP259" s="160">
        <v>1727978.0799999998</v>
      </c>
      <c r="AQ259" s="21"/>
      <c r="AR259" s="10">
        <v>16</v>
      </c>
    </row>
    <row r="260" spans="1:44" ht="8.85" customHeight="1" x14ac:dyDescent="0.3">
      <c r="A260" s="10">
        <v>17</v>
      </c>
      <c r="B260" s="18"/>
      <c r="C260" s="10" t="s">
        <v>234</v>
      </c>
      <c r="D260" s="21"/>
      <c r="E260" s="21"/>
      <c r="F260" s="21"/>
      <c r="G260" s="160">
        <v>0</v>
      </c>
      <c r="H260" s="21"/>
      <c r="I260" s="160">
        <v>0</v>
      </c>
      <c r="J260" s="21"/>
      <c r="K260" s="160">
        <v>0</v>
      </c>
      <c r="L260" s="21"/>
      <c r="M260" s="160">
        <v>0</v>
      </c>
      <c r="N260" s="21"/>
      <c r="O260" s="160">
        <v>0</v>
      </c>
      <c r="P260" s="21"/>
      <c r="Q260" s="160">
        <v>0</v>
      </c>
      <c r="R260" s="21"/>
      <c r="S260" s="160">
        <v>0</v>
      </c>
      <c r="T260" s="21"/>
      <c r="U260" s="160">
        <v>0</v>
      </c>
      <c r="V260" s="21"/>
      <c r="W260" s="160">
        <f t="shared" si="14"/>
        <v>0</v>
      </c>
      <c r="X260" s="27"/>
      <c r="Y260" s="161"/>
      <c r="Z260" s="160">
        <v>0</v>
      </c>
      <c r="AA260" s="21"/>
      <c r="AB260" s="160">
        <v>0</v>
      </c>
      <c r="AC260" s="21"/>
      <c r="AD260" s="160">
        <v>0</v>
      </c>
      <c r="AE260" s="21"/>
      <c r="AF260" s="160">
        <v>0</v>
      </c>
      <c r="AG260" s="21"/>
      <c r="AH260" s="164">
        <v>0</v>
      </c>
      <c r="AI260" s="21"/>
      <c r="AJ260" s="160">
        <v>0</v>
      </c>
      <c r="AK260" s="21"/>
      <c r="AL260" s="160">
        <f t="shared" si="15"/>
        <v>0</v>
      </c>
      <c r="AM260" s="21"/>
      <c r="AN260" s="21"/>
      <c r="AO260" s="21"/>
      <c r="AP260" s="160">
        <v>127659.31999999999</v>
      </c>
      <c r="AQ260" s="21"/>
      <c r="AR260" s="10">
        <v>17</v>
      </c>
    </row>
    <row r="261" spans="1:44" ht="8.85" customHeight="1" x14ac:dyDescent="0.3">
      <c r="A261" s="10">
        <v>18</v>
      </c>
      <c r="B261" s="18"/>
      <c r="C261" s="10" t="s">
        <v>235</v>
      </c>
      <c r="D261" s="21"/>
      <c r="E261" s="21"/>
      <c r="F261" s="21"/>
      <c r="G261" s="160">
        <v>2121149</v>
      </c>
      <c r="H261" s="21"/>
      <c r="I261" s="160">
        <v>1629743</v>
      </c>
      <c r="J261" s="21"/>
      <c r="K261" s="160">
        <v>0</v>
      </c>
      <c r="L261" s="21"/>
      <c r="M261" s="160">
        <v>0</v>
      </c>
      <c r="N261" s="21"/>
      <c r="O261" s="160">
        <v>0</v>
      </c>
      <c r="P261" s="21"/>
      <c r="Q261" s="160">
        <v>0</v>
      </c>
      <c r="R261" s="21"/>
      <c r="S261" s="160">
        <v>0</v>
      </c>
      <c r="T261" s="21"/>
      <c r="U261" s="160">
        <v>174189</v>
      </c>
      <c r="V261" s="21"/>
      <c r="W261" s="160">
        <f t="shared" si="14"/>
        <v>3925081</v>
      </c>
      <c r="X261" s="27"/>
      <c r="Y261" s="161"/>
      <c r="Z261" s="160">
        <v>0</v>
      </c>
      <c r="AA261" s="21"/>
      <c r="AB261" s="160">
        <v>4111610</v>
      </c>
      <c r="AC261" s="21"/>
      <c r="AD261" s="160">
        <v>69419</v>
      </c>
      <c r="AE261" s="21"/>
      <c r="AF261" s="160">
        <v>0</v>
      </c>
      <c r="AG261" s="21"/>
      <c r="AH261" s="164">
        <v>190000</v>
      </c>
      <c r="AI261" s="21"/>
      <c r="AJ261" s="160">
        <v>0</v>
      </c>
      <c r="AK261" s="21"/>
      <c r="AL261" s="160">
        <f t="shared" si="15"/>
        <v>4371029</v>
      </c>
      <c r="AM261" s="21"/>
      <c r="AN261" s="21"/>
      <c r="AO261" s="21"/>
      <c r="AP261" s="160">
        <v>1004009.0199999999</v>
      </c>
      <c r="AQ261" s="21"/>
      <c r="AR261" s="10">
        <v>18</v>
      </c>
    </row>
    <row r="262" spans="1:44" ht="8.85" customHeight="1" x14ac:dyDescent="0.3">
      <c r="A262" s="10">
        <v>19</v>
      </c>
      <c r="B262" s="18"/>
      <c r="C262" s="10" t="s">
        <v>236</v>
      </c>
      <c r="D262" s="21"/>
      <c r="E262" s="21"/>
      <c r="F262" s="21"/>
      <c r="G262" s="160">
        <v>1901928</v>
      </c>
      <c r="H262" s="21"/>
      <c r="I262" s="160">
        <v>2645408</v>
      </c>
      <c r="J262" s="21"/>
      <c r="K262" s="160">
        <v>0</v>
      </c>
      <c r="L262" s="21"/>
      <c r="M262" s="160">
        <v>35390</v>
      </c>
      <c r="N262" s="21"/>
      <c r="O262" s="160">
        <v>0</v>
      </c>
      <c r="P262" s="21"/>
      <c r="Q262" s="160">
        <v>1951784</v>
      </c>
      <c r="R262" s="21"/>
      <c r="S262" s="160">
        <v>7614244</v>
      </c>
      <c r="T262" s="21"/>
      <c r="U262" s="160">
        <v>2020176</v>
      </c>
      <c r="V262" s="21"/>
      <c r="W262" s="160">
        <f t="shared" si="14"/>
        <v>16168930</v>
      </c>
      <c r="X262" s="27"/>
      <c r="Y262" s="161"/>
      <c r="Z262" s="160">
        <v>0</v>
      </c>
      <c r="AA262" s="21"/>
      <c r="AB262" s="160">
        <v>17083177</v>
      </c>
      <c r="AC262" s="21"/>
      <c r="AD262" s="160">
        <v>124383</v>
      </c>
      <c r="AE262" s="21"/>
      <c r="AF262" s="160">
        <v>0</v>
      </c>
      <c r="AG262" s="21"/>
      <c r="AH262" s="164">
        <v>1622943</v>
      </c>
      <c r="AI262" s="21"/>
      <c r="AJ262" s="160">
        <v>0</v>
      </c>
      <c r="AK262" s="21"/>
      <c r="AL262" s="160">
        <f t="shared" si="15"/>
        <v>18830503</v>
      </c>
      <c r="AM262" s="21"/>
      <c r="AN262" s="21"/>
      <c r="AO262" s="21"/>
      <c r="AP262" s="160">
        <v>7097957.5600000005</v>
      </c>
      <c r="AQ262" s="21"/>
      <c r="AR262" s="10">
        <v>19</v>
      </c>
    </row>
    <row r="263" spans="1:44" ht="8.85" customHeight="1" x14ac:dyDescent="0.3">
      <c r="A263" s="10">
        <v>20</v>
      </c>
      <c r="B263" s="18"/>
      <c r="C263" s="10" t="s">
        <v>237</v>
      </c>
      <c r="D263" s="21"/>
      <c r="E263" s="21"/>
      <c r="F263" s="21"/>
      <c r="G263" s="160">
        <v>0</v>
      </c>
      <c r="H263" s="21"/>
      <c r="I263" s="160">
        <v>0</v>
      </c>
      <c r="J263" s="21"/>
      <c r="K263" s="160">
        <v>386001</v>
      </c>
      <c r="L263" s="21"/>
      <c r="M263" s="160">
        <v>0</v>
      </c>
      <c r="N263" s="21"/>
      <c r="O263" s="160">
        <v>0</v>
      </c>
      <c r="P263" s="21"/>
      <c r="Q263" s="160">
        <v>0</v>
      </c>
      <c r="R263" s="21"/>
      <c r="S263" s="160">
        <v>0</v>
      </c>
      <c r="T263" s="21"/>
      <c r="U263" s="160">
        <v>0</v>
      </c>
      <c r="V263" s="21"/>
      <c r="W263" s="160">
        <f t="shared" si="14"/>
        <v>386001</v>
      </c>
      <c r="X263" s="27"/>
      <c r="Y263" s="161"/>
      <c r="Z263" s="160">
        <v>0</v>
      </c>
      <c r="AA263" s="21"/>
      <c r="AB263" s="160">
        <v>173672</v>
      </c>
      <c r="AC263" s="21"/>
      <c r="AD263" s="160">
        <v>0</v>
      </c>
      <c r="AE263" s="21"/>
      <c r="AF263" s="160">
        <v>0</v>
      </c>
      <c r="AG263" s="21"/>
      <c r="AH263" s="164">
        <v>212329</v>
      </c>
      <c r="AI263" s="21"/>
      <c r="AJ263" s="160">
        <v>0</v>
      </c>
      <c r="AK263" s="21"/>
      <c r="AL263" s="160">
        <f t="shared" si="15"/>
        <v>386001</v>
      </c>
      <c r="AM263" s="21"/>
      <c r="AN263" s="21"/>
      <c r="AO263" s="21"/>
      <c r="AP263" s="160">
        <v>372229.37</v>
      </c>
      <c r="AQ263" s="21"/>
      <c r="AR263" s="10">
        <v>20</v>
      </c>
    </row>
    <row r="264" spans="1:44"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9"/>
    </row>
    <row r="265" spans="1:44" ht="8.85" customHeight="1" x14ac:dyDescent="0.3">
      <c r="A265" s="10">
        <v>21</v>
      </c>
      <c r="B265" s="18"/>
      <c r="C265" s="10" t="s">
        <v>238</v>
      </c>
      <c r="D265" s="21"/>
      <c r="E265" s="21"/>
      <c r="F265" s="21"/>
      <c r="G265" s="160">
        <v>0</v>
      </c>
      <c r="H265" s="21"/>
      <c r="I265" s="160">
        <v>286135</v>
      </c>
      <c r="J265" s="21"/>
      <c r="K265" s="160">
        <v>0</v>
      </c>
      <c r="L265" s="21"/>
      <c r="M265" s="160">
        <v>0</v>
      </c>
      <c r="N265" s="21"/>
      <c r="O265" s="160">
        <v>0</v>
      </c>
      <c r="P265" s="21"/>
      <c r="Q265" s="160">
        <v>0</v>
      </c>
      <c r="R265" s="21"/>
      <c r="S265" s="160">
        <v>0</v>
      </c>
      <c r="T265" s="21"/>
      <c r="U265" s="160">
        <v>0</v>
      </c>
      <c r="V265" s="21"/>
      <c r="W265" s="160">
        <f t="shared" ref="W265:W285" si="16">SUM(G265:U265)</f>
        <v>286135</v>
      </c>
      <c r="X265" s="27"/>
      <c r="Y265" s="161"/>
      <c r="Z265" s="160">
        <v>0</v>
      </c>
      <c r="AA265" s="21"/>
      <c r="AB265" s="160">
        <v>0</v>
      </c>
      <c r="AC265" s="21"/>
      <c r="AD265" s="160">
        <v>286135</v>
      </c>
      <c r="AE265" s="21"/>
      <c r="AF265" s="160">
        <v>0</v>
      </c>
      <c r="AG265" s="21"/>
      <c r="AH265" s="164">
        <v>0</v>
      </c>
      <c r="AI265" s="21"/>
      <c r="AJ265" s="160">
        <v>0</v>
      </c>
      <c r="AK265" s="21"/>
      <c r="AL265" s="160">
        <f t="shared" ref="AL265:AL285" si="17">SUM(Z265:AJ265)</f>
        <v>286135</v>
      </c>
      <c r="AM265" s="21"/>
      <c r="AN265" s="21"/>
      <c r="AO265" s="21"/>
      <c r="AP265" s="160">
        <v>874587.95</v>
      </c>
      <c r="AQ265" s="21"/>
      <c r="AR265" s="10">
        <v>21</v>
      </c>
    </row>
    <row r="266" spans="1:44" ht="8.85" customHeight="1" x14ac:dyDescent="0.3">
      <c r="A266" s="10">
        <v>22</v>
      </c>
      <c r="B266" s="18"/>
      <c r="C266" s="10" t="s">
        <v>190</v>
      </c>
      <c r="D266" s="21"/>
      <c r="E266" s="21"/>
      <c r="F266" s="21"/>
      <c r="G266" s="160">
        <v>10273</v>
      </c>
      <c r="H266" s="21"/>
      <c r="I266" s="160">
        <v>40062</v>
      </c>
      <c r="J266" s="21"/>
      <c r="K266" s="160">
        <v>0</v>
      </c>
      <c r="L266" s="21"/>
      <c r="M266" s="160">
        <v>0</v>
      </c>
      <c r="N266" s="21"/>
      <c r="O266" s="160">
        <v>0</v>
      </c>
      <c r="P266" s="21"/>
      <c r="Q266" s="160">
        <v>0</v>
      </c>
      <c r="R266" s="21"/>
      <c r="S266" s="160">
        <v>0</v>
      </c>
      <c r="T266" s="21"/>
      <c r="U266" s="160">
        <v>0</v>
      </c>
      <c r="V266" s="21"/>
      <c r="W266" s="160">
        <f t="shared" si="16"/>
        <v>50335</v>
      </c>
      <c r="X266" s="27"/>
      <c r="Y266" s="161"/>
      <c r="Z266" s="160">
        <v>0</v>
      </c>
      <c r="AA266" s="21"/>
      <c r="AB266" s="160">
        <v>50335</v>
      </c>
      <c r="AC266" s="21"/>
      <c r="AD266" s="160">
        <v>0</v>
      </c>
      <c r="AE266" s="21"/>
      <c r="AF266" s="160">
        <v>0</v>
      </c>
      <c r="AG266" s="21"/>
      <c r="AH266" s="164">
        <v>0</v>
      </c>
      <c r="AI266" s="21"/>
      <c r="AJ266" s="160">
        <v>0</v>
      </c>
      <c r="AK266" s="21"/>
      <c r="AL266" s="160">
        <f t="shared" si="17"/>
        <v>50335</v>
      </c>
      <c r="AM266" s="21"/>
      <c r="AN266" s="21"/>
      <c r="AO266" s="21"/>
      <c r="AP266" s="160">
        <v>381788.53</v>
      </c>
      <c r="AQ266" s="21"/>
      <c r="AR266" s="10">
        <v>22</v>
      </c>
    </row>
    <row r="267" spans="1:44" ht="8.85" customHeight="1" x14ac:dyDescent="0.3">
      <c r="A267" s="10">
        <v>23</v>
      </c>
      <c r="B267" s="18"/>
      <c r="C267" s="10" t="s">
        <v>198</v>
      </c>
      <c r="D267" s="21"/>
      <c r="E267" s="21"/>
      <c r="F267" s="21"/>
      <c r="G267" s="160">
        <v>0</v>
      </c>
      <c r="H267" s="21"/>
      <c r="I267" s="160">
        <v>0</v>
      </c>
      <c r="J267" s="21"/>
      <c r="K267" s="160">
        <v>0</v>
      </c>
      <c r="L267" s="21"/>
      <c r="M267" s="160">
        <v>0</v>
      </c>
      <c r="N267" s="21"/>
      <c r="O267" s="160">
        <v>0</v>
      </c>
      <c r="P267" s="21"/>
      <c r="Q267" s="160">
        <v>0</v>
      </c>
      <c r="R267" s="21"/>
      <c r="S267" s="160">
        <v>0</v>
      </c>
      <c r="T267" s="21"/>
      <c r="U267" s="160">
        <v>0</v>
      </c>
      <c r="V267" s="21"/>
      <c r="W267" s="160">
        <f t="shared" si="16"/>
        <v>0</v>
      </c>
      <c r="X267" s="27"/>
      <c r="Y267" s="161"/>
      <c r="Z267" s="160">
        <v>0</v>
      </c>
      <c r="AA267" s="21"/>
      <c r="AB267" s="160">
        <v>0</v>
      </c>
      <c r="AC267" s="21"/>
      <c r="AD267" s="160">
        <v>0</v>
      </c>
      <c r="AE267" s="21"/>
      <c r="AF267" s="160">
        <v>0</v>
      </c>
      <c r="AG267" s="21"/>
      <c r="AH267" s="164">
        <v>0</v>
      </c>
      <c r="AI267" s="21"/>
      <c r="AJ267" s="160">
        <v>0</v>
      </c>
      <c r="AK267" s="21"/>
      <c r="AL267" s="160">
        <f t="shared" si="17"/>
        <v>0</v>
      </c>
      <c r="AM267" s="21"/>
      <c r="AN267" s="21"/>
      <c r="AO267" s="21"/>
      <c r="AP267" s="160">
        <v>-50015.23</v>
      </c>
      <c r="AQ267" s="21"/>
      <c r="AR267" s="10">
        <v>23</v>
      </c>
    </row>
    <row r="268" spans="1:44" ht="8.85" customHeight="1" x14ac:dyDescent="0.3">
      <c r="A268" s="10">
        <v>24</v>
      </c>
      <c r="B268" s="18"/>
      <c r="C268" s="37" t="s">
        <v>239</v>
      </c>
      <c r="D268" s="21"/>
      <c r="E268" s="21"/>
      <c r="F268" s="21"/>
      <c r="G268" s="160">
        <v>1006350</v>
      </c>
      <c r="H268" s="21"/>
      <c r="I268" s="160">
        <v>263148</v>
      </c>
      <c r="J268" s="21"/>
      <c r="K268" s="160">
        <v>0</v>
      </c>
      <c r="L268" s="21"/>
      <c r="M268" s="160">
        <v>30423</v>
      </c>
      <c r="N268" s="21"/>
      <c r="O268" s="160">
        <v>0</v>
      </c>
      <c r="P268" s="21"/>
      <c r="Q268" s="160">
        <v>207000</v>
      </c>
      <c r="R268" s="21"/>
      <c r="S268" s="160">
        <v>597146</v>
      </c>
      <c r="T268" s="21"/>
      <c r="U268" s="160">
        <v>19018</v>
      </c>
      <c r="V268" s="21"/>
      <c r="W268" s="160">
        <f t="shared" si="16"/>
        <v>2123085</v>
      </c>
      <c r="X268" s="27"/>
      <c r="Y268" s="161"/>
      <c r="Z268" s="160">
        <v>0</v>
      </c>
      <c r="AA268" s="21"/>
      <c r="AB268" s="160">
        <v>2285297</v>
      </c>
      <c r="AC268" s="21"/>
      <c r="AD268" s="160">
        <v>31736</v>
      </c>
      <c r="AE268" s="21"/>
      <c r="AF268" s="160">
        <v>0</v>
      </c>
      <c r="AG268" s="21"/>
      <c r="AH268" s="164">
        <v>0</v>
      </c>
      <c r="AI268" s="21"/>
      <c r="AJ268" s="160">
        <v>0</v>
      </c>
      <c r="AK268" s="21"/>
      <c r="AL268" s="160">
        <f t="shared" si="17"/>
        <v>2317033</v>
      </c>
      <c r="AM268" s="21"/>
      <c r="AN268" s="21"/>
      <c r="AO268" s="21"/>
      <c r="AP268" s="160">
        <v>1190929.1499999999</v>
      </c>
      <c r="AQ268" s="21"/>
      <c r="AR268" s="10">
        <v>24</v>
      </c>
    </row>
    <row r="269" spans="1:44" ht="8.85" customHeight="1" x14ac:dyDescent="0.3">
      <c r="A269" s="10">
        <v>25</v>
      </c>
      <c r="B269" s="18"/>
      <c r="C269" s="10" t="s">
        <v>240</v>
      </c>
      <c r="D269" s="21"/>
      <c r="E269" s="21"/>
      <c r="F269" s="21"/>
      <c r="G269" s="160">
        <v>0</v>
      </c>
      <c r="H269" s="21"/>
      <c r="I269" s="160">
        <v>0</v>
      </c>
      <c r="J269" s="21"/>
      <c r="K269" s="160">
        <v>0</v>
      </c>
      <c r="L269" s="21"/>
      <c r="M269" s="160">
        <v>0</v>
      </c>
      <c r="N269" s="21"/>
      <c r="O269" s="160">
        <v>0</v>
      </c>
      <c r="P269" s="21"/>
      <c r="Q269" s="160">
        <v>511332</v>
      </c>
      <c r="R269" s="21"/>
      <c r="S269" s="160">
        <v>0</v>
      </c>
      <c r="T269" s="21"/>
      <c r="U269" s="160">
        <v>0</v>
      </c>
      <c r="V269" s="21"/>
      <c r="W269" s="160">
        <f t="shared" si="16"/>
        <v>511332</v>
      </c>
      <c r="X269" s="27"/>
      <c r="Y269" s="161"/>
      <c r="Z269" s="160">
        <v>0</v>
      </c>
      <c r="AA269" s="21"/>
      <c r="AB269" s="160">
        <v>0</v>
      </c>
      <c r="AC269" s="21"/>
      <c r="AD269" s="160">
        <v>238625</v>
      </c>
      <c r="AE269" s="21"/>
      <c r="AF269" s="160">
        <v>0</v>
      </c>
      <c r="AG269" s="21"/>
      <c r="AH269" s="164">
        <v>0</v>
      </c>
      <c r="AI269" s="21"/>
      <c r="AJ269" s="160">
        <v>0</v>
      </c>
      <c r="AK269" s="21"/>
      <c r="AL269" s="160">
        <f t="shared" si="17"/>
        <v>238625</v>
      </c>
      <c r="AM269" s="21"/>
      <c r="AN269" s="21"/>
      <c r="AO269" s="21"/>
      <c r="AP269" s="160">
        <v>607.24</v>
      </c>
      <c r="AQ269" s="21"/>
      <c r="AR269" s="10">
        <v>25</v>
      </c>
    </row>
    <row r="270" spans="1:44"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9"/>
    </row>
    <row r="271" spans="1:44" ht="8.85" customHeight="1" x14ac:dyDescent="0.3">
      <c r="A271" s="10">
        <v>26</v>
      </c>
      <c r="B271" s="18"/>
      <c r="C271" s="10" t="s">
        <v>241</v>
      </c>
      <c r="D271" s="21"/>
      <c r="E271" s="21"/>
      <c r="F271" s="21"/>
      <c r="G271" s="160">
        <v>0</v>
      </c>
      <c r="H271" s="21"/>
      <c r="I271" s="160">
        <v>0</v>
      </c>
      <c r="J271" s="21"/>
      <c r="K271" s="160">
        <v>0</v>
      </c>
      <c r="L271" s="21"/>
      <c r="M271" s="160">
        <v>0</v>
      </c>
      <c r="N271" s="21"/>
      <c r="O271" s="160">
        <v>0</v>
      </c>
      <c r="P271" s="21"/>
      <c r="Q271" s="160">
        <v>0</v>
      </c>
      <c r="R271" s="21"/>
      <c r="S271" s="160">
        <v>0</v>
      </c>
      <c r="T271" s="21"/>
      <c r="U271" s="160">
        <v>0</v>
      </c>
      <c r="V271" s="21"/>
      <c r="W271" s="160">
        <f t="shared" si="16"/>
        <v>0</v>
      </c>
      <c r="X271" s="27"/>
      <c r="Y271" s="161"/>
      <c r="Z271" s="160">
        <v>0</v>
      </c>
      <c r="AA271" s="21"/>
      <c r="AB271" s="160">
        <v>0</v>
      </c>
      <c r="AC271" s="21"/>
      <c r="AD271" s="160">
        <v>0</v>
      </c>
      <c r="AE271" s="21"/>
      <c r="AF271" s="160">
        <v>0</v>
      </c>
      <c r="AG271" s="21"/>
      <c r="AH271" s="164">
        <v>0</v>
      </c>
      <c r="AI271" s="21"/>
      <c r="AJ271" s="160">
        <v>0</v>
      </c>
      <c r="AK271" s="21"/>
      <c r="AL271" s="160">
        <f t="shared" si="17"/>
        <v>0</v>
      </c>
      <c r="AM271" s="21"/>
      <c r="AN271" s="21"/>
      <c r="AO271" s="21"/>
      <c r="AP271" s="160">
        <v>0</v>
      </c>
      <c r="AQ271" s="21"/>
      <c r="AR271" s="10">
        <v>26</v>
      </c>
    </row>
    <row r="272" spans="1:44" ht="8.85" customHeight="1" x14ac:dyDescent="0.3">
      <c r="A272" s="10">
        <v>27</v>
      </c>
      <c r="B272" s="18"/>
      <c r="C272" s="10" t="s">
        <v>242</v>
      </c>
      <c r="D272" s="21"/>
      <c r="E272" s="21"/>
      <c r="F272" s="21"/>
      <c r="G272" s="160">
        <v>0</v>
      </c>
      <c r="H272" s="21"/>
      <c r="I272" s="160">
        <v>46221</v>
      </c>
      <c r="J272" s="21"/>
      <c r="K272" s="160">
        <v>0</v>
      </c>
      <c r="L272" s="21"/>
      <c r="M272" s="160">
        <v>0</v>
      </c>
      <c r="N272" s="21"/>
      <c r="O272" s="160">
        <v>0</v>
      </c>
      <c r="P272" s="21"/>
      <c r="Q272" s="160">
        <v>0</v>
      </c>
      <c r="R272" s="21"/>
      <c r="S272" s="160">
        <v>0</v>
      </c>
      <c r="T272" s="21"/>
      <c r="U272" s="160">
        <v>0</v>
      </c>
      <c r="V272" s="21"/>
      <c r="W272" s="160">
        <f t="shared" si="16"/>
        <v>46221</v>
      </c>
      <c r="X272" s="27"/>
      <c r="Y272" s="161"/>
      <c r="Z272" s="160">
        <v>0</v>
      </c>
      <c r="AA272" s="21"/>
      <c r="AB272" s="160">
        <v>949619</v>
      </c>
      <c r="AC272" s="21"/>
      <c r="AD272" s="160">
        <v>2726016</v>
      </c>
      <c r="AE272" s="21"/>
      <c r="AF272" s="160">
        <v>0</v>
      </c>
      <c r="AG272" s="21"/>
      <c r="AH272" s="164">
        <v>0</v>
      </c>
      <c r="AI272" s="21"/>
      <c r="AJ272" s="160">
        <v>0</v>
      </c>
      <c r="AK272" s="21"/>
      <c r="AL272" s="160">
        <f t="shared" si="17"/>
        <v>3675635</v>
      </c>
      <c r="AM272" s="21"/>
      <c r="AN272" s="21"/>
      <c r="AO272" s="21"/>
      <c r="AP272" s="160">
        <v>765036.5</v>
      </c>
      <c r="AQ272" s="21"/>
      <c r="AR272" s="10">
        <v>27</v>
      </c>
    </row>
    <row r="273" spans="1:44" ht="8.85" customHeight="1" x14ac:dyDescent="0.3">
      <c r="A273" s="10">
        <v>28</v>
      </c>
      <c r="B273" s="18"/>
      <c r="C273" s="10" t="s">
        <v>243</v>
      </c>
      <c r="D273" s="21"/>
      <c r="E273" s="21"/>
      <c r="F273" s="21"/>
      <c r="G273" s="160">
        <v>0</v>
      </c>
      <c r="H273" s="21"/>
      <c r="I273" s="160">
        <v>0</v>
      </c>
      <c r="J273" s="21"/>
      <c r="K273" s="160">
        <v>0</v>
      </c>
      <c r="L273" s="21"/>
      <c r="M273" s="160">
        <v>0</v>
      </c>
      <c r="N273" s="21"/>
      <c r="O273" s="160">
        <v>0</v>
      </c>
      <c r="P273" s="21"/>
      <c r="Q273" s="160">
        <v>0</v>
      </c>
      <c r="R273" s="21"/>
      <c r="S273" s="160">
        <v>0</v>
      </c>
      <c r="T273" s="21"/>
      <c r="U273" s="160">
        <v>0</v>
      </c>
      <c r="V273" s="21"/>
      <c r="W273" s="160">
        <f t="shared" si="16"/>
        <v>0</v>
      </c>
      <c r="X273" s="27"/>
      <c r="Y273" s="161"/>
      <c r="Z273" s="160">
        <v>0</v>
      </c>
      <c r="AA273" s="21"/>
      <c r="AB273" s="160">
        <v>0</v>
      </c>
      <c r="AC273" s="21"/>
      <c r="AD273" s="160">
        <v>0</v>
      </c>
      <c r="AE273" s="21"/>
      <c r="AF273" s="160">
        <v>0</v>
      </c>
      <c r="AG273" s="21"/>
      <c r="AH273" s="164">
        <v>0</v>
      </c>
      <c r="AI273" s="21"/>
      <c r="AJ273" s="160">
        <v>0</v>
      </c>
      <c r="AK273" s="21"/>
      <c r="AL273" s="160">
        <f t="shared" si="17"/>
        <v>0</v>
      </c>
      <c r="AM273" s="21"/>
      <c r="AN273" s="21"/>
      <c r="AO273" s="21"/>
      <c r="AP273" s="160">
        <v>53525.41</v>
      </c>
      <c r="AQ273" s="21"/>
      <c r="AR273" s="10">
        <v>28</v>
      </c>
    </row>
    <row r="274" spans="1:44" ht="8.85" customHeight="1" x14ac:dyDescent="0.3">
      <c r="A274" s="10">
        <v>29</v>
      </c>
      <c r="B274" s="18"/>
      <c r="C274" s="10" t="s">
        <v>244</v>
      </c>
      <c r="D274" s="21"/>
      <c r="E274" s="21"/>
      <c r="F274" s="21"/>
      <c r="G274" s="160">
        <v>0</v>
      </c>
      <c r="H274" s="21"/>
      <c r="I274" s="160">
        <v>83026</v>
      </c>
      <c r="J274" s="21"/>
      <c r="K274" s="160">
        <v>0</v>
      </c>
      <c r="L274" s="21"/>
      <c r="M274" s="160">
        <v>0</v>
      </c>
      <c r="N274" s="21"/>
      <c r="O274" s="160">
        <v>0</v>
      </c>
      <c r="P274" s="21"/>
      <c r="Q274" s="160">
        <v>0</v>
      </c>
      <c r="R274" s="21"/>
      <c r="S274" s="160">
        <v>0</v>
      </c>
      <c r="T274" s="21"/>
      <c r="U274" s="160">
        <v>1545</v>
      </c>
      <c r="V274" s="21"/>
      <c r="W274" s="160">
        <f t="shared" si="16"/>
        <v>84571</v>
      </c>
      <c r="X274" s="27"/>
      <c r="Y274" s="161"/>
      <c r="Z274" s="160">
        <v>0</v>
      </c>
      <c r="AA274" s="21"/>
      <c r="AB274" s="160">
        <v>0</v>
      </c>
      <c r="AC274" s="21"/>
      <c r="AD274" s="160">
        <v>296288</v>
      </c>
      <c r="AE274" s="21"/>
      <c r="AF274" s="160">
        <v>0</v>
      </c>
      <c r="AG274" s="21"/>
      <c r="AH274" s="164">
        <v>0</v>
      </c>
      <c r="AI274" s="21"/>
      <c r="AJ274" s="160">
        <v>0</v>
      </c>
      <c r="AK274" s="21"/>
      <c r="AL274" s="160">
        <f t="shared" si="17"/>
        <v>296288</v>
      </c>
      <c r="AM274" s="21"/>
      <c r="AN274" s="21"/>
      <c r="AO274" s="21"/>
      <c r="AP274" s="160">
        <v>676118.82</v>
      </c>
      <c r="AQ274" s="21"/>
      <c r="AR274" s="10">
        <v>29</v>
      </c>
    </row>
    <row r="275" spans="1:44" ht="8.85" customHeight="1" x14ac:dyDescent="0.3">
      <c r="A275" s="10">
        <v>30</v>
      </c>
      <c r="B275" s="18"/>
      <c r="C275" s="10" t="s">
        <v>245</v>
      </c>
      <c r="D275" s="21"/>
      <c r="E275" s="21"/>
      <c r="F275" s="21"/>
      <c r="G275" s="160">
        <v>0</v>
      </c>
      <c r="H275" s="21"/>
      <c r="I275" s="160">
        <v>1095755</v>
      </c>
      <c r="J275" s="21"/>
      <c r="K275" s="160">
        <v>0</v>
      </c>
      <c r="L275" s="21"/>
      <c r="M275" s="160">
        <v>0</v>
      </c>
      <c r="N275" s="21"/>
      <c r="O275" s="160">
        <v>0</v>
      </c>
      <c r="P275" s="21"/>
      <c r="Q275" s="160">
        <v>1484166</v>
      </c>
      <c r="R275" s="21"/>
      <c r="S275" s="160">
        <v>0</v>
      </c>
      <c r="T275" s="21"/>
      <c r="U275" s="160">
        <v>0</v>
      </c>
      <c r="V275" s="21"/>
      <c r="W275" s="160">
        <f t="shared" si="16"/>
        <v>2579921</v>
      </c>
      <c r="X275" s="27"/>
      <c r="Y275" s="161"/>
      <c r="Z275" s="160">
        <v>0</v>
      </c>
      <c r="AA275" s="21"/>
      <c r="AB275" s="160">
        <v>0</v>
      </c>
      <c r="AC275" s="21"/>
      <c r="AD275" s="160">
        <v>2579921</v>
      </c>
      <c r="AE275" s="21"/>
      <c r="AF275" s="160">
        <v>0</v>
      </c>
      <c r="AG275" s="21"/>
      <c r="AH275" s="164">
        <v>0</v>
      </c>
      <c r="AI275" s="21"/>
      <c r="AJ275" s="160">
        <v>0</v>
      </c>
      <c r="AK275" s="21"/>
      <c r="AL275" s="160">
        <f t="shared" si="17"/>
        <v>2579921</v>
      </c>
      <c r="AM275" s="21"/>
      <c r="AN275" s="21"/>
      <c r="AO275" s="21"/>
      <c r="AP275" s="160">
        <v>283100.75</v>
      </c>
      <c r="AQ275" s="21"/>
      <c r="AR275" s="10">
        <v>30</v>
      </c>
    </row>
    <row r="276" spans="1:44"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9"/>
    </row>
    <row r="277" spans="1:44" ht="8.85" customHeight="1" x14ac:dyDescent="0.3">
      <c r="A277" s="10">
        <v>31</v>
      </c>
      <c r="B277" s="18"/>
      <c r="C277" s="10" t="s">
        <v>211</v>
      </c>
      <c r="D277" s="21"/>
      <c r="E277" s="21"/>
      <c r="F277" s="21"/>
      <c r="G277" s="160">
        <v>0</v>
      </c>
      <c r="H277" s="21"/>
      <c r="I277" s="160">
        <v>116400</v>
      </c>
      <c r="J277" s="21"/>
      <c r="K277" s="160">
        <v>0</v>
      </c>
      <c r="L277" s="21"/>
      <c r="M277" s="160">
        <v>0</v>
      </c>
      <c r="N277" s="21"/>
      <c r="O277" s="160">
        <v>0</v>
      </c>
      <c r="P277" s="21"/>
      <c r="Q277" s="160">
        <v>9794</v>
      </c>
      <c r="R277" s="21"/>
      <c r="S277" s="160">
        <v>0</v>
      </c>
      <c r="T277" s="21"/>
      <c r="U277" s="160">
        <v>0</v>
      </c>
      <c r="V277" s="21"/>
      <c r="W277" s="160">
        <f t="shared" si="16"/>
        <v>126194</v>
      </c>
      <c r="X277" s="27"/>
      <c r="Y277" s="161"/>
      <c r="Z277" s="160">
        <v>0</v>
      </c>
      <c r="AA277" s="21"/>
      <c r="AB277" s="160">
        <v>0</v>
      </c>
      <c r="AC277" s="21"/>
      <c r="AD277" s="160">
        <v>126194</v>
      </c>
      <c r="AE277" s="21"/>
      <c r="AF277" s="160">
        <v>0</v>
      </c>
      <c r="AG277" s="21"/>
      <c r="AH277" s="164">
        <v>0</v>
      </c>
      <c r="AI277" s="21"/>
      <c r="AJ277" s="160">
        <v>0</v>
      </c>
      <c r="AK277" s="21"/>
      <c r="AL277" s="160">
        <f t="shared" si="17"/>
        <v>126194</v>
      </c>
      <c r="AM277" s="21"/>
      <c r="AN277" s="21"/>
      <c r="AO277" s="21"/>
      <c r="AP277" s="160">
        <v>694219.2</v>
      </c>
      <c r="AQ277" s="21"/>
      <c r="AR277" s="10">
        <v>31</v>
      </c>
    </row>
    <row r="278" spans="1:44" ht="8.85" customHeight="1" x14ac:dyDescent="0.3">
      <c r="A278" s="10">
        <v>32</v>
      </c>
      <c r="B278" s="18"/>
      <c r="C278" s="10" t="s">
        <v>246</v>
      </c>
      <c r="D278" s="21"/>
      <c r="E278" s="21"/>
      <c r="F278" s="21"/>
      <c r="G278" s="160">
        <v>0</v>
      </c>
      <c r="H278" s="21"/>
      <c r="I278" s="160">
        <v>0</v>
      </c>
      <c r="J278" s="21"/>
      <c r="K278" s="160">
        <v>37739491</v>
      </c>
      <c r="L278" s="21"/>
      <c r="M278" s="160">
        <v>179410</v>
      </c>
      <c r="N278" s="21"/>
      <c r="O278" s="160">
        <v>0</v>
      </c>
      <c r="P278" s="21"/>
      <c r="Q278" s="160">
        <v>2040786</v>
      </c>
      <c r="R278" s="21"/>
      <c r="S278" s="160">
        <v>0</v>
      </c>
      <c r="T278" s="21"/>
      <c r="U278" s="160">
        <v>10457</v>
      </c>
      <c r="V278" s="21"/>
      <c r="W278" s="160">
        <f>SUM(G278:U278)</f>
        <v>39970144</v>
      </c>
      <c r="X278" s="27"/>
      <c r="Y278" s="161"/>
      <c r="Z278" s="160">
        <v>0</v>
      </c>
      <c r="AA278" s="21"/>
      <c r="AB278" s="160">
        <v>0</v>
      </c>
      <c r="AC278" s="21"/>
      <c r="AD278" s="160">
        <v>4330577</v>
      </c>
      <c r="AE278" s="21"/>
      <c r="AF278" s="160">
        <v>0</v>
      </c>
      <c r="AG278" s="21"/>
      <c r="AH278" s="164">
        <v>4469412</v>
      </c>
      <c r="AI278" s="21"/>
      <c r="AJ278" s="160">
        <v>0</v>
      </c>
      <c r="AK278" s="21"/>
      <c r="AL278" s="160">
        <f>SUM(Z278:AJ278)</f>
        <v>8799989</v>
      </c>
      <c r="AM278" s="21"/>
      <c r="AN278" s="21"/>
      <c r="AO278" s="21"/>
      <c r="AP278" s="160">
        <v>567622.88</v>
      </c>
      <c r="AQ278" s="21"/>
      <c r="AR278" s="10">
        <v>32</v>
      </c>
    </row>
    <row r="279" spans="1:44" ht="8.85" customHeight="1" x14ac:dyDescent="0.3">
      <c r="A279" s="10">
        <v>33</v>
      </c>
      <c r="B279" s="18"/>
      <c r="C279" s="10" t="s">
        <v>247</v>
      </c>
      <c r="D279" s="21"/>
      <c r="E279" s="21"/>
      <c r="F279" s="21"/>
      <c r="G279" s="160">
        <v>0</v>
      </c>
      <c r="H279" s="21"/>
      <c r="I279" s="160">
        <v>0</v>
      </c>
      <c r="J279" s="21"/>
      <c r="K279" s="160">
        <v>0</v>
      </c>
      <c r="L279" s="21"/>
      <c r="M279" s="160">
        <v>0</v>
      </c>
      <c r="N279" s="21"/>
      <c r="O279" s="160">
        <v>0</v>
      </c>
      <c r="P279" s="21"/>
      <c r="Q279" s="160">
        <v>0</v>
      </c>
      <c r="R279" s="21"/>
      <c r="S279" s="160">
        <v>0</v>
      </c>
      <c r="T279" s="21"/>
      <c r="U279" s="160">
        <v>0</v>
      </c>
      <c r="V279" s="21"/>
      <c r="W279" s="160">
        <f>SUM(G279:U279)</f>
        <v>0</v>
      </c>
      <c r="X279" s="27"/>
      <c r="Y279" s="161"/>
      <c r="Z279" s="160">
        <v>0</v>
      </c>
      <c r="AA279" s="21"/>
      <c r="AB279" s="160">
        <v>0</v>
      </c>
      <c r="AC279" s="21"/>
      <c r="AD279" s="160">
        <v>0</v>
      </c>
      <c r="AE279" s="21"/>
      <c r="AF279" s="160">
        <v>0</v>
      </c>
      <c r="AG279" s="21"/>
      <c r="AH279" s="164">
        <v>0</v>
      </c>
      <c r="AI279" s="21"/>
      <c r="AJ279" s="160">
        <v>0</v>
      </c>
      <c r="AK279" s="21"/>
      <c r="AL279" s="160">
        <f>SUM(Z279:AJ279)</f>
        <v>0</v>
      </c>
      <c r="AM279" s="21"/>
      <c r="AN279" s="21"/>
      <c r="AO279" s="21"/>
      <c r="AP279" s="160">
        <v>126619.28</v>
      </c>
      <c r="AQ279" s="21"/>
      <c r="AR279" s="10">
        <v>33</v>
      </c>
    </row>
    <row r="280" spans="1:44" ht="8.85" customHeight="1" x14ac:dyDescent="0.3">
      <c r="A280" s="10">
        <v>34</v>
      </c>
      <c r="B280" s="18"/>
      <c r="C280" s="10" t="s">
        <v>248</v>
      </c>
      <c r="D280" s="21"/>
      <c r="E280" s="21"/>
      <c r="F280" s="21"/>
      <c r="G280" s="160">
        <v>0</v>
      </c>
      <c r="H280" s="21"/>
      <c r="I280" s="160">
        <v>0</v>
      </c>
      <c r="J280" s="21"/>
      <c r="K280" s="160">
        <v>4100000</v>
      </c>
      <c r="L280" s="21"/>
      <c r="M280" s="160">
        <v>0</v>
      </c>
      <c r="N280" s="21"/>
      <c r="O280" s="160">
        <v>0</v>
      </c>
      <c r="P280" s="21"/>
      <c r="Q280" s="160">
        <v>0</v>
      </c>
      <c r="R280" s="21"/>
      <c r="S280" s="160">
        <v>0</v>
      </c>
      <c r="T280" s="21"/>
      <c r="U280" s="160">
        <v>0</v>
      </c>
      <c r="V280" s="21"/>
      <c r="W280" s="160">
        <f>SUM(G280:U280)</f>
        <v>4100000</v>
      </c>
      <c r="X280" s="27"/>
      <c r="Y280" s="161"/>
      <c r="Z280" s="160">
        <v>0</v>
      </c>
      <c r="AA280" s="21"/>
      <c r="AB280" s="160">
        <v>0</v>
      </c>
      <c r="AC280" s="21"/>
      <c r="AD280" s="160">
        <v>2751605</v>
      </c>
      <c r="AE280" s="21"/>
      <c r="AF280" s="160">
        <v>0</v>
      </c>
      <c r="AG280" s="21"/>
      <c r="AH280" s="164">
        <v>0</v>
      </c>
      <c r="AI280" s="21"/>
      <c r="AJ280" s="160">
        <v>0</v>
      </c>
      <c r="AK280" s="21"/>
      <c r="AL280" s="160">
        <f>SUM(Z280:AJ280)</f>
        <v>2751605</v>
      </c>
      <c r="AM280" s="21"/>
      <c r="AN280" s="21"/>
      <c r="AO280" s="21"/>
      <c r="AP280" s="160">
        <v>15.92</v>
      </c>
      <c r="AQ280" s="21"/>
      <c r="AR280" s="10">
        <v>34</v>
      </c>
    </row>
    <row r="281" spans="1:44" ht="8.85" customHeight="1" x14ac:dyDescent="0.3">
      <c r="A281" s="10">
        <v>35</v>
      </c>
      <c r="B281" s="18"/>
      <c r="C281" s="10" t="s">
        <v>249</v>
      </c>
      <c r="D281" s="21"/>
      <c r="E281" s="21"/>
      <c r="F281" s="21"/>
      <c r="G281" s="160">
        <v>0</v>
      </c>
      <c r="H281" s="21"/>
      <c r="I281" s="160">
        <v>0</v>
      </c>
      <c r="J281" s="21"/>
      <c r="K281" s="160">
        <v>0</v>
      </c>
      <c r="L281" s="21"/>
      <c r="M281" s="160">
        <v>0</v>
      </c>
      <c r="N281" s="21"/>
      <c r="O281" s="160">
        <v>0</v>
      </c>
      <c r="P281" s="21"/>
      <c r="Q281" s="160">
        <v>217582</v>
      </c>
      <c r="R281" s="21"/>
      <c r="S281" s="160">
        <v>0</v>
      </c>
      <c r="T281" s="21"/>
      <c r="U281" s="160">
        <v>0</v>
      </c>
      <c r="V281" s="21"/>
      <c r="W281" s="160">
        <f>SUM(G281:U281)</f>
        <v>217582</v>
      </c>
      <c r="X281" s="27"/>
      <c r="Y281" s="161"/>
      <c r="Z281" s="160">
        <v>0</v>
      </c>
      <c r="AA281" s="21"/>
      <c r="AB281" s="160">
        <v>0</v>
      </c>
      <c r="AC281" s="21"/>
      <c r="AD281" s="160">
        <v>217582</v>
      </c>
      <c r="AE281" s="21"/>
      <c r="AF281" s="160">
        <v>0</v>
      </c>
      <c r="AG281" s="21"/>
      <c r="AH281" s="164">
        <v>0</v>
      </c>
      <c r="AI281" s="21"/>
      <c r="AJ281" s="160">
        <v>0</v>
      </c>
      <c r="AK281" s="21"/>
      <c r="AL281" s="160">
        <f>SUM(Z281:AJ281)</f>
        <v>217582</v>
      </c>
      <c r="AM281" s="21"/>
      <c r="AN281" s="21"/>
      <c r="AO281" s="21"/>
      <c r="AP281" s="160">
        <v>0</v>
      </c>
      <c r="AQ281" s="21"/>
      <c r="AR281" s="10">
        <v>35</v>
      </c>
    </row>
    <row r="282" spans="1:44" ht="8.85" customHeight="1" x14ac:dyDescent="0.3">
      <c r="B282" s="18"/>
      <c r="D282" s="21"/>
      <c r="E282" s="21"/>
      <c r="F282" s="21"/>
      <c r="G282" s="160"/>
      <c r="H282" s="21"/>
      <c r="I282" s="160"/>
      <c r="J282" s="21"/>
      <c r="K282" s="160"/>
      <c r="L282" s="21"/>
      <c r="M282" s="160"/>
      <c r="N282" s="21"/>
      <c r="O282" s="160"/>
      <c r="P282" s="21"/>
      <c r="Q282" s="160"/>
      <c r="R282" s="21"/>
      <c r="S282" s="160"/>
      <c r="T282" s="21"/>
      <c r="U282" s="160"/>
      <c r="V282" s="21"/>
      <c r="W282" s="160"/>
      <c r="X282" s="27"/>
      <c r="Y282" s="161"/>
      <c r="Z282" s="160"/>
      <c r="AA282" s="21"/>
      <c r="AB282" s="160"/>
      <c r="AC282" s="21"/>
      <c r="AD282" s="160"/>
      <c r="AE282" s="21"/>
      <c r="AF282" s="160"/>
      <c r="AG282" s="21"/>
      <c r="AH282" s="164"/>
      <c r="AI282" s="21"/>
      <c r="AJ282" s="160"/>
      <c r="AK282" s="21"/>
      <c r="AL282" s="160"/>
      <c r="AM282" s="21"/>
      <c r="AN282" s="21"/>
      <c r="AO282" s="21"/>
      <c r="AP282" s="160"/>
      <c r="AQ282" s="21"/>
    </row>
    <row r="283" spans="1:44" ht="9.9" customHeight="1" x14ac:dyDescent="0.3">
      <c r="A283" s="10">
        <v>36</v>
      </c>
      <c r="B283" s="18"/>
      <c r="C283" s="10" t="s">
        <v>215</v>
      </c>
      <c r="D283" s="21"/>
      <c r="E283" s="21"/>
      <c r="F283" s="21"/>
      <c r="G283" s="160">
        <v>0</v>
      </c>
      <c r="H283" s="21"/>
      <c r="I283" s="160">
        <v>0</v>
      </c>
      <c r="J283" s="21"/>
      <c r="K283" s="160">
        <v>0</v>
      </c>
      <c r="L283" s="21"/>
      <c r="M283" s="160">
        <v>0</v>
      </c>
      <c r="N283" s="21"/>
      <c r="O283" s="160">
        <v>0</v>
      </c>
      <c r="P283" s="21"/>
      <c r="Q283" s="160">
        <v>1089598</v>
      </c>
      <c r="R283" s="21"/>
      <c r="S283" s="160">
        <v>0</v>
      </c>
      <c r="T283" s="21"/>
      <c r="U283" s="160">
        <v>0</v>
      </c>
      <c r="V283" s="21"/>
      <c r="W283" s="160">
        <f>SUM(G283:U283)</f>
        <v>1089598</v>
      </c>
      <c r="X283" s="27"/>
      <c r="Y283" s="161"/>
      <c r="Z283" s="160">
        <v>0</v>
      </c>
      <c r="AA283" s="21"/>
      <c r="AB283" s="160">
        <v>1084780</v>
      </c>
      <c r="AC283" s="21"/>
      <c r="AD283" s="160">
        <v>4818</v>
      </c>
      <c r="AE283" s="21"/>
      <c r="AF283" s="160">
        <v>0</v>
      </c>
      <c r="AG283" s="21"/>
      <c r="AH283" s="164">
        <v>0</v>
      </c>
      <c r="AI283" s="21"/>
      <c r="AJ283" s="160">
        <v>0</v>
      </c>
      <c r="AK283" s="21"/>
      <c r="AL283" s="160">
        <f>SUM(Z283:AJ283)</f>
        <v>1089598</v>
      </c>
      <c r="AM283" s="21"/>
      <c r="AN283" s="21"/>
      <c r="AO283" s="21"/>
      <c r="AP283" s="160">
        <v>494074.06999999995</v>
      </c>
      <c r="AQ283" s="21"/>
      <c r="AR283" s="10">
        <v>36</v>
      </c>
    </row>
    <row r="284" spans="1:44" ht="9.9" customHeight="1" x14ac:dyDescent="0.3">
      <c r="A284" s="10">
        <v>37</v>
      </c>
      <c r="B284" s="18"/>
      <c r="C284" s="10" t="s">
        <v>250</v>
      </c>
      <c r="D284" s="21"/>
      <c r="E284" s="21"/>
      <c r="F284" s="21"/>
      <c r="G284" s="160">
        <v>0</v>
      </c>
      <c r="H284" s="21"/>
      <c r="I284" s="160">
        <v>0</v>
      </c>
      <c r="J284" s="21"/>
      <c r="K284" s="160">
        <v>100353</v>
      </c>
      <c r="L284" s="21"/>
      <c r="M284" s="160">
        <v>0</v>
      </c>
      <c r="N284" s="21"/>
      <c r="O284" s="160">
        <v>0</v>
      </c>
      <c r="P284" s="21"/>
      <c r="Q284" s="160">
        <v>0</v>
      </c>
      <c r="R284" s="21"/>
      <c r="S284" s="160">
        <v>0</v>
      </c>
      <c r="T284" s="21"/>
      <c r="U284" s="160">
        <v>0</v>
      </c>
      <c r="V284" s="21"/>
      <c r="W284" s="160">
        <f>SUM(G284:U284)</f>
        <v>100353</v>
      </c>
      <c r="X284" s="27"/>
      <c r="Y284" s="161"/>
      <c r="Z284" s="160">
        <v>0</v>
      </c>
      <c r="AA284" s="21"/>
      <c r="AB284" s="160">
        <v>0</v>
      </c>
      <c r="AC284" s="21"/>
      <c r="AD284" s="160">
        <v>94784</v>
      </c>
      <c r="AE284" s="21"/>
      <c r="AF284" s="160">
        <v>0</v>
      </c>
      <c r="AG284" s="21"/>
      <c r="AH284" s="164">
        <v>5569</v>
      </c>
      <c r="AI284" s="21"/>
      <c r="AJ284" s="160">
        <v>0</v>
      </c>
      <c r="AK284" s="21"/>
      <c r="AL284" s="160">
        <f>SUM(Z284:AJ284)</f>
        <v>100353</v>
      </c>
      <c r="AM284" s="21"/>
      <c r="AN284" s="21"/>
      <c r="AO284" s="21"/>
      <c r="AP284" s="160">
        <v>0</v>
      </c>
      <c r="AQ284" s="21"/>
      <c r="AR284" s="10">
        <v>37</v>
      </c>
    </row>
    <row r="285" spans="1:44" ht="8.85" customHeight="1" x14ac:dyDescent="0.3">
      <c r="A285" s="30">
        <v>38</v>
      </c>
      <c r="B285" s="18"/>
      <c r="C285" s="10" t="s">
        <v>251</v>
      </c>
      <c r="D285" s="21"/>
      <c r="E285" s="21"/>
      <c r="F285" s="21"/>
      <c r="G285" s="162">
        <v>0</v>
      </c>
      <c r="H285" s="21"/>
      <c r="I285" s="162">
        <v>0</v>
      </c>
      <c r="J285" s="21"/>
      <c r="K285" s="162">
        <v>0</v>
      </c>
      <c r="L285" s="21"/>
      <c r="M285" s="162">
        <v>0</v>
      </c>
      <c r="N285" s="21"/>
      <c r="O285" s="162">
        <v>0</v>
      </c>
      <c r="P285" s="21"/>
      <c r="Q285" s="162">
        <v>0</v>
      </c>
      <c r="R285" s="21"/>
      <c r="S285" s="162">
        <v>0</v>
      </c>
      <c r="T285" s="21"/>
      <c r="U285" s="162">
        <v>0</v>
      </c>
      <c r="V285" s="21"/>
      <c r="W285" s="162">
        <f t="shared" si="16"/>
        <v>0</v>
      </c>
      <c r="X285" s="27"/>
      <c r="Y285" s="161"/>
      <c r="Z285" s="162">
        <v>0</v>
      </c>
      <c r="AA285" s="21"/>
      <c r="AB285" s="162">
        <v>0</v>
      </c>
      <c r="AC285" s="21"/>
      <c r="AD285" s="162">
        <v>0</v>
      </c>
      <c r="AE285" s="21"/>
      <c r="AF285" s="162">
        <v>0</v>
      </c>
      <c r="AG285" s="21"/>
      <c r="AH285" s="162">
        <v>0</v>
      </c>
      <c r="AI285" s="21"/>
      <c r="AJ285" s="162">
        <v>0</v>
      </c>
      <c r="AK285" s="21"/>
      <c r="AL285" s="162">
        <f t="shared" si="17"/>
        <v>0</v>
      </c>
      <c r="AM285" s="21"/>
      <c r="AN285" s="21"/>
      <c r="AO285" s="21"/>
      <c r="AP285" s="162">
        <v>832559.7</v>
      </c>
      <c r="AQ285" s="21"/>
      <c r="AR285" s="30">
        <v>38</v>
      </c>
    </row>
    <row r="286" spans="1:44"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row>
    <row r="287" spans="1:44" ht="8.85" customHeight="1" x14ac:dyDescent="0.3">
      <c r="A287" s="30">
        <f>A285</f>
        <v>38</v>
      </c>
      <c r="B287" s="21"/>
      <c r="C287" s="18" t="s">
        <v>65</v>
      </c>
      <c r="D287" s="21"/>
      <c r="E287" s="21"/>
      <c r="F287" s="21"/>
      <c r="G287" s="163">
        <f>SUM(G241:G285)</f>
        <v>12236712</v>
      </c>
      <c r="H287" s="21"/>
      <c r="I287" s="163">
        <f>SUM(I241:I285)</f>
        <v>12643408</v>
      </c>
      <c r="J287" s="21"/>
      <c r="K287" s="163">
        <f>SUM(K241:K285)</f>
        <v>44411996</v>
      </c>
      <c r="L287" s="21"/>
      <c r="M287" s="163">
        <f>SUM(M241:M285)</f>
        <v>374853</v>
      </c>
      <c r="N287" s="21"/>
      <c r="O287" s="163">
        <f>SUM(O241:O285)</f>
        <v>10800</v>
      </c>
      <c r="P287" s="21"/>
      <c r="Q287" s="163">
        <f>SUM(Q241:Q285)</f>
        <v>12761513</v>
      </c>
      <c r="R287" s="21"/>
      <c r="S287" s="163">
        <f>SUM(S241:S285)</f>
        <v>8211390</v>
      </c>
      <c r="T287" s="21"/>
      <c r="U287" s="163">
        <f>SUM(U241:U285)</f>
        <v>2303600</v>
      </c>
      <c r="V287" s="21"/>
      <c r="W287" s="163">
        <f>SUM(W241:W285)</f>
        <v>92954272</v>
      </c>
      <c r="X287" s="27"/>
      <c r="Y287" s="21"/>
      <c r="Z287" s="163">
        <f>SUM(Z241:Z285)</f>
        <v>0</v>
      </c>
      <c r="AA287" s="21"/>
      <c r="AB287" s="163">
        <f>SUM(AB241:AB285)</f>
        <v>42696868</v>
      </c>
      <c r="AC287" s="21"/>
      <c r="AD287" s="163">
        <f>SUM(AD241:AD285)</f>
        <v>28683902</v>
      </c>
      <c r="AE287" s="21"/>
      <c r="AF287" s="163">
        <f>SUM(AF241:AF285)</f>
        <v>0</v>
      </c>
      <c r="AG287" s="21"/>
      <c r="AH287" s="163">
        <f>SUM(AH241:AH285)</f>
        <v>6501939</v>
      </c>
      <c r="AI287" s="21"/>
      <c r="AJ287" s="163">
        <f>SUM(AJ241:AJ285)</f>
        <v>0</v>
      </c>
      <c r="AK287" s="21"/>
      <c r="AL287" s="163">
        <f>SUM(AL241:AL285)</f>
        <v>77882709</v>
      </c>
      <c r="AM287" s="21"/>
      <c r="AN287" s="21"/>
      <c r="AO287" s="21"/>
      <c r="AP287" s="163">
        <f>SUM(AP241:AP285)</f>
        <v>26930383.039999999</v>
      </c>
      <c r="AQ287" s="21"/>
      <c r="AR287" s="30">
        <f>AR285</f>
        <v>38</v>
      </c>
    </row>
    <row r="288" spans="1:44" ht="8.85" customHeight="1" x14ac:dyDescent="0.3">
      <c r="A288" s="166"/>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row>
    <row r="289" spans="1:47" ht="12" thickBot="1" x14ac:dyDescent="0.35">
      <c r="A289" s="42">
        <f>(A60+A219+A287)</f>
        <v>171</v>
      </c>
      <c r="B289" s="21"/>
      <c r="C289" s="18" t="s">
        <v>252</v>
      </c>
      <c r="D289" s="21"/>
      <c r="E289" s="21"/>
      <c r="F289" s="21"/>
      <c r="G289" s="167">
        <f>(G60+G219+G287)</f>
        <v>151498712</v>
      </c>
      <c r="H289" s="21"/>
      <c r="I289" s="167">
        <f>(I60+I219+I287)</f>
        <v>96422916</v>
      </c>
      <c r="J289" s="21"/>
      <c r="K289" s="167">
        <f>(K60+K219+K287)</f>
        <v>2309424658</v>
      </c>
      <c r="L289" s="21"/>
      <c r="M289" s="167">
        <f>(M60+M219+M287)</f>
        <v>46127420</v>
      </c>
      <c r="N289" s="21"/>
      <c r="O289" s="167">
        <f>(O60+O219+O287)</f>
        <v>10863434</v>
      </c>
      <c r="P289" s="21"/>
      <c r="Q289" s="167">
        <f>(Q60+Q219+Q287)</f>
        <v>1413376128</v>
      </c>
      <c r="R289" s="21"/>
      <c r="S289" s="167">
        <f>(S60+S219+S287)</f>
        <v>58438769</v>
      </c>
      <c r="T289" s="21"/>
      <c r="U289" s="167">
        <f>(U60+U219+U287)</f>
        <v>303871856</v>
      </c>
      <c r="V289" s="21"/>
      <c r="W289" s="167">
        <f>(W60+W219+W287)</f>
        <v>4390023893</v>
      </c>
      <c r="X289" s="27"/>
      <c r="Y289" s="21"/>
      <c r="Z289" s="167">
        <f>(Z60+Z219+Z287)</f>
        <v>1435588990</v>
      </c>
      <c r="AA289" s="21"/>
      <c r="AB289" s="167">
        <f>(AB60+AB219+AB287)</f>
        <v>379765542</v>
      </c>
      <c r="AC289" s="21"/>
      <c r="AD289" s="167">
        <f>(AD60+AD219+AD287)</f>
        <v>1633184379</v>
      </c>
      <c r="AE289" s="21"/>
      <c r="AF289" s="167">
        <f>(AF60+AF219+AF287)</f>
        <v>0</v>
      </c>
      <c r="AG289" s="21"/>
      <c r="AH289" s="167">
        <f>(AH60+AH219+AH287)</f>
        <v>237668342</v>
      </c>
      <c r="AI289" s="21"/>
      <c r="AJ289" s="167">
        <f>(AJ60+AJ219+AJ287)</f>
        <v>1370012</v>
      </c>
      <c r="AK289" s="21"/>
      <c r="AL289" s="167">
        <f>(AL60+AL219+AL287)</f>
        <v>3687577265</v>
      </c>
      <c r="AM289" s="21"/>
      <c r="AN289" s="21"/>
      <c r="AO289" s="21"/>
      <c r="AP289" s="167">
        <f>(AP60+AP219+AP287)</f>
        <v>428860275.23999995</v>
      </c>
      <c r="AQ289" s="21"/>
      <c r="AR289" s="42">
        <f>(AR60+AR219+AR287)</f>
        <v>171</v>
      </c>
    </row>
    <row r="290" spans="1:47"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row>
    <row r="291" spans="1:47"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row>
    <row r="292" spans="1:47" ht="11.1" customHeight="1" x14ac:dyDescent="0.3">
      <c r="A292" s="21"/>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row>
    <row r="293" spans="1:47" ht="3.45"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row>
    <row r="294" spans="1:47"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row>
    <row r="295" spans="1:47"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row>
    <row r="296" spans="1:47"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row>
    <row r="297" spans="1:47"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row>
    <row r="298" spans="1:47"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row>
    <row r="299" spans="1:47" ht="10.9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row>
    <row r="300" spans="1:47" ht="7.2"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row>
    <row r="301" spans="1:47" ht="8.8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row>
    <row r="302" spans="1:47" ht="10.5"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row>
    <row r="303" spans="1:47"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row>
    <row r="304" spans="1:47" s="8" customFormat="1" ht="9.75" customHeight="1" x14ac:dyDescent="0.3">
      <c r="A304" s="14" t="s">
        <v>620</v>
      </c>
      <c r="AU304" s="113" t="s">
        <v>621</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4"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EA90-463F-45DA-8FE8-165A91FE4AD3}">
  <sheetPr transitionEvaluation="1"/>
  <dimension ref="A1:AP305"/>
  <sheetViews>
    <sheetView showGridLines="0" zoomScale="120" zoomScaleNormal="120" workbookViewId="0">
      <pane xSplit="3" ySplit="13" topLeftCell="D14" activePane="bottomRight" state="frozen"/>
      <selection pane="topRight" activeCell="D1" sqref="D1"/>
      <selection pane="bottomLeft" activeCell="A14" sqref="A14"/>
      <selection pane="bottomRight"/>
    </sheetView>
  </sheetViews>
  <sheetFormatPr defaultColWidth="11.5546875" defaultRowHeight="9.75" customHeight="1" x14ac:dyDescent="0.3"/>
  <cols>
    <col min="1" max="1" width="5.33203125" style="10" customWidth="1"/>
    <col min="2" max="2" width="3" style="10" customWidth="1"/>
    <col min="3" max="3" width="20.109375" style="10" customWidth="1"/>
    <col min="4" max="4" width="2.21875" style="10" customWidth="1"/>
    <col min="5" max="5" width="2.21875" style="10" hidden="1" customWidth="1"/>
    <col min="6" max="6" width="3" style="10" customWidth="1"/>
    <col min="7" max="7" width="12.33203125" style="10" customWidth="1"/>
    <col min="8" max="8" width="1.44140625" style="10" customWidth="1"/>
    <col min="9" max="9" width="12.33203125" style="10" customWidth="1"/>
    <col min="10" max="10" width="1.44140625" style="10" customWidth="1"/>
    <col min="11" max="11" width="12.33203125" style="10" customWidth="1"/>
    <col min="12" max="12" width="1.44140625" style="10" customWidth="1"/>
    <col min="13" max="13" width="14.6640625" style="10" customWidth="1"/>
    <col min="14" max="14" width="1.44140625" style="10" customWidth="1"/>
    <col min="15" max="15" width="12.33203125" style="10" customWidth="1"/>
    <col min="16" max="16" width="1.44140625" style="10" customWidth="1"/>
    <col min="17" max="17" width="12.33203125" style="10" customWidth="1"/>
    <col min="18" max="18" width="1.44140625" style="10" customWidth="1"/>
    <col min="19" max="19" width="12.33203125" style="10" customWidth="1"/>
    <col min="20" max="20" width="2.21875" style="10" customWidth="1"/>
    <col min="21" max="21" width="16.21875" style="10" customWidth="1"/>
    <col min="22" max="22" width="1.109375" style="10" customWidth="1"/>
    <col min="23" max="23" width="1.44140625" style="10" customWidth="1"/>
    <col min="24" max="24" width="13.109375" style="10" customWidth="1"/>
    <col min="25" max="25" width="1.44140625" style="10" customWidth="1"/>
    <col min="26" max="26" width="13.109375" style="10" customWidth="1"/>
    <col min="27" max="27" width="1.44140625" style="10" customWidth="1"/>
    <col min="28" max="28" width="13.109375" style="10" customWidth="1"/>
    <col min="29" max="29" width="2.21875" style="10" customWidth="1"/>
    <col min="30" max="30" width="16.21875" style="10" customWidth="1"/>
    <col min="31" max="31" width="2.21875" style="10" customWidth="1"/>
    <col min="32" max="32" width="13.109375" style="10" customWidth="1"/>
    <col min="33" max="33" width="1.44140625" style="10" customWidth="1"/>
    <col min="34" max="34" width="13.109375" style="10" customWidth="1"/>
    <col min="35" max="35" width="1.44140625" style="10" customWidth="1"/>
    <col min="36" max="36" width="13.109375" style="10" customWidth="1"/>
    <col min="37" max="37" width="2.21875" style="10" customWidth="1"/>
    <col min="38" max="38" width="16.21875" style="10" customWidth="1"/>
    <col min="39" max="39" width="3" style="10" customWidth="1"/>
    <col min="40" max="40" width="8.44140625" style="10" customWidth="1"/>
    <col min="41" max="41" width="1.44140625" style="10" customWidth="1"/>
    <col min="42" max="42" width="14.88671875" style="10" customWidth="1"/>
    <col min="43" max="256" width="11.5546875" style="10"/>
    <col min="257" max="257" width="5.33203125" style="10" customWidth="1"/>
    <col min="258" max="258" width="3" style="10" customWidth="1"/>
    <col min="259" max="259" width="20.109375" style="10" customWidth="1"/>
    <col min="260" max="260" width="2.21875" style="10" customWidth="1"/>
    <col min="261" max="261" width="0" style="10" hidden="1" customWidth="1"/>
    <col min="262" max="262" width="3" style="10" customWidth="1"/>
    <col min="263" max="263" width="12.33203125" style="10" customWidth="1"/>
    <col min="264" max="264" width="1.44140625" style="10" customWidth="1"/>
    <col min="265" max="265" width="12.33203125" style="10" customWidth="1"/>
    <col min="266" max="266" width="1.44140625" style="10" customWidth="1"/>
    <col min="267" max="267" width="12.33203125" style="10" customWidth="1"/>
    <col min="268" max="268" width="1.44140625" style="10" customWidth="1"/>
    <col min="269" max="269" width="14.6640625" style="10" customWidth="1"/>
    <col min="270" max="270" width="1.44140625" style="10" customWidth="1"/>
    <col min="271" max="271" width="12.33203125" style="10" customWidth="1"/>
    <col min="272" max="272" width="1.44140625" style="10" customWidth="1"/>
    <col min="273" max="273" width="12.33203125" style="10" customWidth="1"/>
    <col min="274" max="274" width="1.44140625" style="10" customWidth="1"/>
    <col min="275" max="275" width="12.33203125" style="10" customWidth="1"/>
    <col min="276" max="276" width="2.21875" style="10" customWidth="1"/>
    <col min="277" max="277" width="16.21875" style="10" customWidth="1"/>
    <col min="278" max="278" width="1.109375" style="10" customWidth="1"/>
    <col min="279" max="279" width="1.44140625" style="10" customWidth="1"/>
    <col min="280" max="280" width="13.109375" style="10" customWidth="1"/>
    <col min="281" max="281" width="1.44140625" style="10" customWidth="1"/>
    <col min="282" max="282" width="13.109375" style="10" customWidth="1"/>
    <col min="283" max="283" width="1.44140625" style="10" customWidth="1"/>
    <col min="284" max="284" width="13.109375" style="10" customWidth="1"/>
    <col min="285" max="285" width="2.21875" style="10" customWidth="1"/>
    <col min="286" max="286" width="16.21875" style="10" customWidth="1"/>
    <col min="287" max="287" width="2.21875" style="10" customWidth="1"/>
    <col min="288" max="288" width="13.109375" style="10" customWidth="1"/>
    <col min="289" max="289" width="1.44140625" style="10" customWidth="1"/>
    <col min="290" max="290" width="13.109375" style="10" customWidth="1"/>
    <col min="291" max="291" width="1.44140625" style="10" customWidth="1"/>
    <col min="292" max="292" width="13.109375" style="10" customWidth="1"/>
    <col min="293" max="293" width="2.21875" style="10" customWidth="1"/>
    <col min="294" max="294" width="16.21875" style="10" customWidth="1"/>
    <col min="295" max="295" width="3" style="10" customWidth="1"/>
    <col min="296" max="296" width="8.44140625" style="10" customWidth="1"/>
    <col min="297" max="297" width="1.44140625" style="10" customWidth="1"/>
    <col min="298" max="298" width="22.33203125" style="10" customWidth="1"/>
    <col min="299" max="512" width="11.5546875" style="10"/>
    <col min="513" max="513" width="5.33203125" style="10" customWidth="1"/>
    <col min="514" max="514" width="3" style="10" customWidth="1"/>
    <col min="515" max="515" width="20.109375" style="10" customWidth="1"/>
    <col min="516" max="516" width="2.21875" style="10" customWidth="1"/>
    <col min="517" max="517" width="0" style="10" hidden="1" customWidth="1"/>
    <col min="518" max="518" width="3" style="10" customWidth="1"/>
    <col min="519" max="519" width="12.33203125" style="10" customWidth="1"/>
    <col min="520" max="520" width="1.44140625" style="10" customWidth="1"/>
    <col min="521" max="521" width="12.33203125" style="10" customWidth="1"/>
    <col min="522" max="522" width="1.44140625" style="10" customWidth="1"/>
    <col min="523" max="523" width="12.33203125" style="10" customWidth="1"/>
    <col min="524" max="524" width="1.44140625" style="10" customWidth="1"/>
    <col min="525" max="525" width="14.6640625" style="10" customWidth="1"/>
    <col min="526" max="526" width="1.44140625" style="10" customWidth="1"/>
    <col min="527" max="527" width="12.33203125" style="10" customWidth="1"/>
    <col min="528" max="528" width="1.44140625" style="10" customWidth="1"/>
    <col min="529" max="529" width="12.33203125" style="10" customWidth="1"/>
    <col min="530" max="530" width="1.44140625" style="10" customWidth="1"/>
    <col min="531" max="531" width="12.33203125" style="10" customWidth="1"/>
    <col min="532" max="532" width="2.21875" style="10" customWidth="1"/>
    <col min="533" max="533" width="16.21875" style="10" customWidth="1"/>
    <col min="534" max="534" width="1.109375" style="10" customWidth="1"/>
    <col min="535" max="535" width="1.44140625" style="10" customWidth="1"/>
    <col min="536" max="536" width="13.109375" style="10" customWidth="1"/>
    <col min="537" max="537" width="1.44140625" style="10" customWidth="1"/>
    <col min="538" max="538" width="13.109375" style="10" customWidth="1"/>
    <col min="539" max="539" width="1.44140625" style="10" customWidth="1"/>
    <col min="540" max="540" width="13.109375" style="10" customWidth="1"/>
    <col min="541" max="541" width="2.21875" style="10" customWidth="1"/>
    <col min="542" max="542" width="16.21875" style="10" customWidth="1"/>
    <col min="543" max="543" width="2.21875" style="10" customWidth="1"/>
    <col min="544" max="544" width="13.109375" style="10" customWidth="1"/>
    <col min="545" max="545" width="1.44140625" style="10" customWidth="1"/>
    <col min="546" max="546" width="13.109375" style="10" customWidth="1"/>
    <col min="547" max="547" width="1.44140625" style="10" customWidth="1"/>
    <col min="548" max="548" width="13.109375" style="10" customWidth="1"/>
    <col min="549" max="549" width="2.21875" style="10" customWidth="1"/>
    <col min="550" max="550" width="16.21875" style="10" customWidth="1"/>
    <col min="551" max="551" width="3" style="10" customWidth="1"/>
    <col min="552" max="552" width="8.44140625" style="10" customWidth="1"/>
    <col min="553" max="553" width="1.44140625" style="10" customWidth="1"/>
    <col min="554" max="554" width="22.33203125" style="10" customWidth="1"/>
    <col min="555" max="768" width="11.5546875" style="10"/>
    <col min="769" max="769" width="5.33203125" style="10" customWidth="1"/>
    <col min="770" max="770" width="3" style="10" customWidth="1"/>
    <col min="771" max="771" width="20.109375" style="10" customWidth="1"/>
    <col min="772" max="772" width="2.21875" style="10" customWidth="1"/>
    <col min="773" max="773" width="0" style="10" hidden="1" customWidth="1"/>
    <col min="774" max="774" width="3" style="10" customWidth="1"/>
    <col min="775" max="775" width="12.33203125" style="10" customWidth="1"/>
    <col min="776" max="776" width="1.44140625" style="10" customWidth="1"/>
    <col min="777" max="777" width="12.33203125" style="10" customWidth="1"/>
    <col min="778" max="778" width="1.44140625" style="10" customWidth="1"/>
    <col min="779" max="779" width="12.33203125" style="10" customWidth="1"/>
    <col min="780" max="780" width="1.44140625" style="10" customWidth="1"/>
    <col min="781" max="781" width="14.6640625" style="10" customWidth="1"/>
    <col min="782" max="782" width="1.44140625" style="10" customWidth="1"/>
    <col min="783" max="783" width="12.33203125" style="10" customWidth="1"/>
    <col min="784" max="784" width="1.44140625" style="10" customWidth="1"/>
    <col min="785" max="785" width="12.33203125" style="10" customWidth="1"/>
    <col min="786" max="786" width="1.44140625" style="10" customWidth="1"/>
    <col min="787" max="787" width="12.33203125" style="10" customWidth="1"/>
    <col min="788" max="788" width="2.21875" style="10" customWidth="1"/>
    <col min="789" max="789" width="16.21875" style="10" customWidth="1"/>
    <col min="790" max="790" width="1.109375" style="10" customWidth="1"/>
    <col min="791" max="791" width="1.44140625" style="10" customWidth="1"/>
    <col min="792" max="792" width="13.109375" style="10" customWidth="1"/>
    <col min="793" max="793" width="1.44140625" style="10" customWidth="1"/>
    <col min="794" max="794" width="13.109375" style="10" customWidth="1"/>
    <col min="795" max="795" width="1.44140625" style="10" customWidth="1"/>
    <col min="796" max="796" width="13.109375" style="10" customWidth="1"/>
    <col min="797" max="797" width="2.21875" style="10" customWidth="1"/>
    <col min="798" max="798" width="16.21875" style="10" customWidth="1"/>
    <col min="799" max="799" width="2.21875" style="10" customWidth="1"/>
    <col min="800" max="800" width="13.109375" style="10" customWidth="1"/>
    <col min="801" max="801" width="1.44140625" style="10" customWidth="1"/>
    <col min="802" max="802" width="13.109375" style="10" customWidth="1"/>
    <col min="803" max="803" width="1.44140625" style="10" customWidth="1"/>
    <col min="804" max="804" width="13.109375" style="10" customWidth="1"/>
    <col min="805" max="805" width="2.21875" style="10" customWidth="1"/>
    <col min="806" max="806" width="16.21875" style="10" customWidth="1"/>
    <col min="807" max="807" width="3" style="10" customWidth="1"/>
    <col min="808" max="808" width="8.44140625" style="10" customWidth="1"/>
    <col min="809" max="809" width="1.44140625" style="10" customWidth="1"/>
    <col min="810" max="810" width="22.33203125" style="10" customWidth="1"/>
    <col min="811" max="1024" width="11.5546875" style="10"/>
    <col min="1025" max="1025" width="5.33203125" style="10" customWidth="1"/>
    <col min="1026" max="1026" width="3" style="10" customWidth="1"/>
    <col min="1027" max="1027" width="20.109375" style="10" customWidth="1"/>
    <col min="1028" max="1028" width="2.21875" style="10" customWidth="1"/>
    <col min="1029" max="1029" width="0" style="10" hidden="1" customWidth="1"/>
    <col min="1030" max="1030" width="3" style="10" customWidth="1"/>
    <col min="1031" max="1031" width="12.33203125" style="10" customWidth="1"/>
    <col min="1032" max="1032" width="1.44140625" style="10" customWidth="1"/>
    <col min="1033" max="1033" width="12.33203125" style="10" customWidth="1"/>
    <col min="1034" max="1034" width="1.44140625" style="10" customWidth="1"/>
    <col min="1035" max="1035" width="12.33203125" style="10" customWidth="1"/>
    <col min="1036" max="1036" width="1.44140625" style="10" customWidth="1"/>
    <col min="1037" max="1037" width="14.6640625" style="10" customWidth="1"/>
    <col min="1038" max="1038" width="1.44140625" style="10" customWidth="1"/>
    <col min="1039" max="1039" width="12.33203125" style="10" customWidth="1"/>
    <col min="1040" max="1040" width="1.44140625" style="10" customWidth="1"/>
    <col min="1041" max="1041" width="12.33203125" style="10" customWidth="1"/>
    <col min="1042" max="1042" width="1.44140625" style="10" customWidth="1"/>
    <col min="1043" max="1043" width="12.33203125" style="10" customWidth="1"/>
    <col min="1044" max="1044" width="2.21875" style="10" customWidth="1"/>
    <col min="1045" max="1045" width="16.21875" style="10" customWidth="1"/>
    <col min="1046" max="1046" width="1.109375" style="10" customWidth="1"/>
    <col min="1047" max="1047" width="1.44140625" style="10" customWidth="1"/>
    <col min="1048" max="1048" width="13.109375" style="10" customWidth="1"/>
    <col min="1049" max="1049" width="1.44140625" style="10" customWidth="1"/>
    <col min="1050" max="1050" width="13.109375" style="10" customWidth="1"/>
    <col min="1051" max="1051" width="1.44140625" style="10" customWidth="1"/>
    <col min="1052" max="1052" width="13.109375" style="10" customWidth="1"/>
    <col min="1053" max="1053" width="2.21875" style="10" customWidth="1"/>
    <col min="1054" max="1054" width="16.21875" style="10" customWidth="1"/>
    <col min="1055" max="1055" width="2.21875" style="10" customWidth="1"/>
    <col min="1056" max="1056" width="13.109375" style="10" customWidth="1"/>
    <col min="1057" max="1057" width="1.44140625" style="10" customWidth="1"/>
    <col min="1058" max="1058" width="13.109375" style="10" customWidth="1"/>
    <col min="1059" max="1059" width="1.44140625" style="10" customWidth="1"/>
    <col min="1060" max="1060" width="13.109375" style="10" customWidth="1"/>
    <col min="1061" max="1061" width="2.21875" style="10" customWidth="1"/>
    <col min="1062" max="1062" width="16.21875" style="10" customWidth="1"/>
    <col min="1063" max="1063" width="3" style="10" customWidth="1"/>
    <col min="1064" max="1064" width="8.44140625" style="10" customWidth="1"/>
    <col min="1065" max="1065" width="1.44140625" style="10" customWidth="1"/>
    <col min="1066" max="1066" width="22.33203125" style="10" customWidth="1"/>
    <col min="1067" max="1280" width="11.5546875" style="10"/>
    <col min="1281" max="1281" width="5.33203125" style="10" customWidth="1"/>
    <col min="1282" max="1282" width="3" style="10" customWidth="1"/>
    <col min="1283" max="1283" width="20.109375" style="10" customWidth="1"/>
    <col min="1284" max="1284" width="2.21875" style="10" customWidth="1"/>
    <col min="1285" max="1285" width="0" style="10" hidden="1" customWidth="1"/>
    <col min="1286" max="1286" width="3" style="10" customWidth="1"/>
    <col min="1287" max="1287" width="12.33203125" style="10" customWidth="1"/>
    <col min="1288" max="1288" width="1.44140625" style="10" customWidth="1"/>
    <col min="1289" max="1289" width="12.33203125" style="10" customWidth="1"/>
    <col min="1290" max="1290" width="1.44140625" style="10" customWidth="1"/>
    <col min="1291" max="1291" width="12.33203125" style="10" customWidth="1"/>
    <col min="1292" max="1292" width="1.44140625" style="10" customWidth="1"/>
    <col min="1293" max="1293" width="14.6640625" style="10" customWidth="1"/>
    <col min="1294" max="1294" width="1.44140625" style="10" customWidth="1"/>
    <col min="1295" max="1295" width="12.33203125" style="10" customWidth="1"/>
    <col min="1296" max="1296" width="1.44140625" style="10" customWidth="1"/>
    <col min="1297" max="1297" width="12.33203125" style="10" customWidth="1"/>
    <col min="1298" max="1298" width="1.44140625" style="10" customWidth="1"/>
    <col min="1299" max="1299" width="12.33203125" style="10" customWidth="1"/>
    <col min="1300" max="1300" width="2.21875" style="10" customWidth="1"/>
    <col min="1301" max="1301" width="16.21875" style="10" customWidth="1"/>
    <col min="1302" max="1302" width="1.109375" style="10" customWidth="1"/>
    <col min="1303" max="1303" width="1.44140625" style="10" customWidth="1"/>
    <col min="1304" max="1304" width="13.109375" style="10" customWidth="1"/>
    <col min="1305" max="1305" width="1.44140625" style="10" customWidth="1"/>
    <col min="1306" max="1306" width="13.109375" style="10" customWidth="1"/>
    <col min="1307" max="1307" width="1.44140625" style="10" customWidth="1"/>
    <col min="1308" max="1308" width="13.109375" style="10" customWidth="1"/>
    <col min="1309" max="1309" width="2.21875" style="10" customWidth="1"/>
    <col min="1310" max="1310" width="16.21875" style="10" customWidth="1"/>
    <col min="1311" max="1311" width="2.21875" style="10" customWidth="1"/>
    <col min="1312" max="1312" width="13.109375" style="10" customWidth="1"/>
    <col min="1313" max="1313" width="1.44140625" style="10" customWidth="1"/>
    <col min="1314" max="1314" width="13.109375" style="10" customWidth="1"/>
    <col min="1315" max="1315" width="1.44140625" style="10" customWidth="1"/>
    <col min="1316" max="1316" width="13.109375" style="10" customWidth="1"/>
    <col min="1317" max="1317" width="2.21875" style="10" customWidth="1"/>
    <col min="1318" max="1318" width="16.21875" style="10" customWidth="1"/>
    <col min="1319" max="1319" width="3" style="10" customWidth="1"/>
    <col min="1320" max="1320" width="8.44140625" style="10" customWidth="1"/>
    <col min="1321" max="1321" width="1.44140625" style="10" customWidth="1"/>
    <col min="1322" max="1322" width="22.33203125" style="10" customWidth="1"/>
    <col min="1323" max="1536" width="11.5546875" style="10"/>
    <col min="1537" max="1537" width="5.33203125" style="10" customWidth="1"/>
    <col min="1538" max="1538" width="3" style="10" customWidth="1"/>
    <col min="1539" max="1539" width="20.109375" style="10" customWidth="1"/>
    <col min="1540" max="1540" width="2.21875" style="10" customWidth="1"/>
    <col min="1541" max="1541" width="0" style="10" hidden="1" customWidth="1"/>
    <col min="1542" max="1542" width="3" style="10" customWidth="1"/>
    <col min="1543" max="1543" width="12.33203125" style="10" customWidth="1"/>
    <col min="1544" max="1544" width="1.44140625" style="10" customWidth="1"/>
    <col min="1545" max="1545" width="12.33203125" style="10" customWidth="1"/>
    <col min="1546" max="1546" width="1.44140625" style="10" customWidth="1"/>
    <col min="1547" max="1547" width="12.33203125" style="10" customWidth="1"/>
    <col min="1548" max="1548" width="1.44140625" style="10" customWidth="1"/>
    <col min="1549" max="1549" width="14.6640625" style="10" customWidth="1"/>
    <col min="1550" max="1550" width="1.44140625" style="10" customWidth="1"/>
    <col min="1551" max="1551" width="12.33203125" style="10" customWidth="1"/>
    <col min="1552" max="1552" width="1.44140625" style="10" customWidth="1"/>
    <col min="1553" max="1553" width="12.33203125" style="10" customWidth="1"/>
    <col min="1554" max="1554" width="1.44140625" style="10" customWidth="1"/>
    <col min="1555" max="1555" width="12.33203125" style="10" customWidth="1"/>
    <col min="1556" max="1556" width="2.21875" style="10" customWidth="1"/>
    <col min="1557" max="1557" width="16.21875" style="10" customWidth="1"/>
    <col min="1558" max="1558" width="1.109375" style="10" customWidth="1"/>
    <col min="1559" max="1559" width="1.44140625" style="10" customWidth="1"/>
    <col min="1560" max="1560" width="13.109375" style="10" customWidth="1"/>
    <col min="1561" max="1561" width="1.44140625" style="10" customWidth="1"/>
    <col min="1562" max="1562" width="13.109375" style="10" customWidth="1"/>
    <col min="1563" max="1563" width="1.44140625" style="10" customWidth="1"/>
    <col min="1564" max="1564" width="13.109375" style="10" customWidth="1"/>
    <col min="1565" max="1565" width="2.21875" style="10" customWidth="1"/>
    <col min="1566" max="1566" width="16.21875" style="10" customWidth="1"/>
    <col min="1567" max="1567" width="2.21875" style="10" customWidth="1"/>
    <col min="1568" max="1568" width="13.109375" style="10" customWidth="1"/>
    <col min="1569" max="1569" width="1.44140625" style="10" customWidth="1"/>
    <col min="1570" max="1570" width="13.109375" style="10" customWidth="1"/>
    <col min="1571" max="1571" width="1.44140625" style="10" customWidth="1"/>
    <col min="1572" max="1572" width="13.109375" style="10" customWidth="1"/>
    <col min="1573" max="1573" width="2.21875" style="10" customWidth="1"/>
    <col min="1574" max="1574" width="16.21875" style="10" customWidth="1"/>
    <col min="1575" max="1575" width="3" style="10" customWidth="1"/>
    <col min="1576" max="1576" width="8.44140625" style="10" customWidth="1"/>
    <col min="1577" max="1577" width="1.44140625" style="10" customWidth="1"/>
    <col min="1578" max="1578" width="22.33203125" style="10" customWidth="1"/>
    <col min="1579" max="1792" width="11.5546875" style="10"/>
    <col min="1793" max="1793" width="5.33203125" style="10" customWidth="1"/>
    <col min="1794" max="1794" width="3" style="10" customWidth="1"/>
    <col min="1795" max="1795" width="20.109375" style="10" customWidth="1"/>
    <col min="1796" max="1796" width="2.21875" style="10" customWidth="1"/>
    <col min="1797" max="1797" width="0" style="10" hidden="1" customWidth="1"/>
    <col min="1798" max="1798" width="3" style="10" customWidth="1"/>
    <col min="1799" max="1799" width="12.33203125" style="10" customWidth="1"/>
    <col min="1800" max="1800" width="1.44140625" style="10" customWidth="1"/>
    <col min="1801" max="1801" width="12.33203125" style="10" customWidth="1"/>
    <col min="1802" max="1802" width="1.44140625" style="10" customWidth="1"/>
    <col min="1803" max="1803" width="12.33203125" style="10" customWidth="1"/>
    <col min="1804" max="1804" width="1.44140625" style="10" customWidth="1"/>
    <col min="1805" max="1805" width="14.6640625" style="10" customWidth="1"/>
    <col min="1806" max="1806" width="1.44140625" style="10" customWidth="1"/>
    <col min="1807" max="1807" width="12.33203125" style="10" customWidth="1"/>
    <col min="1808" max="1808" width="1.44140625" style="10" customWidth="1"/>
    <col min="1809" max="1809" width="12.33203125" style="10" customWidth="1"/>
    <col min="1810" max="1810" width="1.44140625" style="10" customWidth="1"/>
    <col min="1811" max="1811" width="12.33203125" style="10" customWidth="1"/>
    <col min="1812" max="1812" width="2.21875" style="10" customWidth="1"/>
    <col min="1813" max="1813" width="16.21875" style="10" customWidth="1"/>
    <col min="1814" max="1814" width="1.109375" style="10" customWidth="1"/>
    <col min="1815" max="1815" width="1.44140625" style="10" customWidth="1"/>
    <col min="1816" max="1816" width="13.109375" style="10" customWidth="1"/>
    <col min="1817" max="1817" width="1.44140625" style="10" customWidth="1"/>
    <col min="1818" max="1818" width="13.109375" style="10" customWidth="1"/>
    <col min="1819" max="1819" width="1.44140625" style="10" customWidth="1"/>
    <col min="1820" max="1820" width="13.109375" style="10" customWidth="1"/>
    <col min="1821" max="1821" width="2.21875" style="10" customWidth="1"/>
    <col min="1822" max="1822" width="16.21875" style="10" customWidth="1"/>
    <col min="1823" max="1823" width="2.21875" style="10" customWidth="1"/>
    <col min="1824" max="1824" width="13.109375" style="10" customWidth="1"/>
    <col min="1825" max="1825" width="1.44140625" style="10" customWidth="1"/>
    <col min="1826" max="1826" width="13.109375" style="10" customWidth="1"/>
    <col min="1827" max="1827" width="1.44140625" style="10" customWidth="1"/>
    <col min="1828" max="1828" width="13.109375" style="10" customWidth="1"/>
    <col min="1829" max="1829" width="2.21875" style="10" customWidth="1"/>
    <col min="1830" max="1830" width="16.21875" style="10" customWidth="1"/>
    <col min="1831" max="1831" width="3" style="10" customWidth="1"/>
    <col min="1832" max="1832" width="8.44140625" style="10" customWidth="1"/>
    <col min="1833" max="1833" width="1.44140625" style="10" customWidth="1"/>
    <col min="1834" max="1834" width="22.33203125" style="10" customWidth="1"/>
    <col min="1835" max="2048" width="11.5546875" style="10"/>
    <col min="2049" max="2049" width="5.33203125" style="10" customWidth="1"/>
    <col min="2050" max="2050" width="3" style="10" customWidth="1"/>
    <col min="2051" max="2051" width="20.109375" style="10" customWidth="1"/>
    <col min="2052" max="2052" width="2.21875" style="10" customWidth="1"/>
    <col min="2053" max="2053" width="0" style="10" hidden="1" customWidth="1"/>
    <col min="2054" max="2054" width="3" style="10" customWidth="1"/>
    <col min="2055" max="2055" width="12.33203125" style="10" customWidth="1"/>
    <col min="2056" max="2056" width="1.44140625" style="10" customWidth="1"/>
    <col min="2057" max="2057" width="12.33203125" style="10" customWidth="1"/>
    <col min="2058" max="2058" width="1.44140625" style="10" customWidth="1"/>
    <col min="2059" max="2059" width="12.33203125" style="10" customWidth="1"/>
    <col min="2060" max="2060" width="1.44140625" style="10" customWidth="1"/>
    <col min="2061" max="2061" width="14.6640625" style="10" customWidth="1"/>
    <col min="2062" max="2062" width="1.44140625" style="10" customWidth="1"/>
    <col min="2063" max="2063" width="12.33203125" style="10" customWidth="1"/>
    <col min="2064" max="2064" width="1.44140625" style="10" customWidth="1"/>
    <col min="2065" max="2065" width="12.33203125" style="10" customWidth="1"/>
    <col min="2066" max="2066" width="1.44140625" style="10" customWidth="1"/>
    <col min="2067" max="2067" width="12.33203125" style="10" customWidth="1"/>
    <col min="2068" max="2068" width="2.21875" style="10" customWidth="1"/>
    <col min="2069" max="2069" width="16.21875" style="10" customWidth="1"/>
    <col min="2070" max="2070" width="1.109375" style="10" customWidth="1"/>
    <col min="2071" max="2071" width="1.44140625" style="10" customWidth="1"/>
    <col min="2072" max="2072" width="13.109375" style="10" customWidth="1"/>
    <col min="2073" max="2073" width="1.44140625" style="10" customWidth="1"/>
    <col min="2074" max="2074" width="13.109375" style="10" customWidth="1"/>
    <col min="2075" max="2075" width="1.44140625" style="10" customWidth="1"/>
    <col min="2076" max="2076" width="13.109375" style="10" customWidth="1"/>
    <col min="2077" max="2077" width="2.21875" style="10" customWidth="1"/>
    <col min="2078" max="2078" width="16.21875" style="10" customWidth="1"/>
    <col min="2079" max="2079" width="2.21875" style="10" customWidth="1"/>
    <col min="2080" max="2080" width="13.109375" style="10" customWidth="1"/>
    <col min="2081" max="2081" width="1.44140625" style="10" customWidth="1"/>
    <col min="2082" max="2082" width="13.109375" style="10" customWidth="1"/>
    <col min="2083" max="2083" width="1.44140625" style="10" customWidth="1"/>
    <col min="2084" max="2084" width="13.109375" style="10" customWidth="1"/>
    <col min="2085" max="2085" width="2.21875" style="10" customWidth="1"/>
    <col min="2086" max="2086" width="16.21875" style="10" customWidth="1"/>
    <col min="2087" max="2087" width="3" style="10" customWidth="1"/>
    <col min="2088" max="2088" width="8.44140625" style="10" customWidth="1"/>
    <col min="2089" max="2089" width="1.44140625" style="10" customWidth="1"/>
    <col min="2090" max="2090" width="22.33203125" style="10" customWidth="1"/>
    <col min="2091" max="2304" width="11.5546875" style="10"/>
    <col min="2305" max="2305" width="5.33203125" style="10" customWidth="1"/>
    <col min="2306" max="2306" width="3" style="10" customWidth="1"/>
    <col min="2307" max="2307" width="20.109375" style="10" customWidth="1"/>
    <col min="2308" max="2308" width="2.21875" style="10" customWidth="1"/>
    <col min="2309" max="2309" width="0" style="10" hidden="1" customWidth="1"/>
    <col min="2310" max="2310" width="3" style="10" customWidth="1"/>
    <col min="2311" max="2311" width="12.33203125" style="10" customWidth="1"/>
    <col min="2312" max="2312" width="1.44140625" style="10" customWidth="1"/>
    <col min="2313" max="2313" width="12.33203125" style="10" customWidth="1"/>
    <col min="2314" max="2314" width="1.44140625" style="10" customWidth="1"/>
    <col min="2315" max="2315" width="12.33203125" style="10" customWidth="1"/>
    <col min="2316" max="2316" width="1.44140625" style="10" customWidth="1"/>
    <col min="2317" max="2317" width="14.6640625" style="10" customWidth="1"/>
    <col min="2318" max="2318" width="1.44140625" style="10" customWidth="1"/>
    <col min="2319" max="2319" width="12.33203125" style="10" customWidth="1"/>
    <col min="2320" max="2320" width="1.44140625" style="10" customWidth="1"/>
    <col min="2321" max="2321" width="12.33203125" style="10" customWidth="1"/>
    <col min="2322" max="2322" width="1.44140625" style="10" customWidth="1"/>
    <col min="2323" max="2323" width="12.33203125" style="10" customWidth="1"/>
    <col min="2324" max="2324" width="2.21875" style="10" customWidth="1"/>
    <col min="2325" max="2325" width="16.21875" style="10" customWidth="1"/>
    <col min="2326" max="2326" width="1.109375" style="10" customWidth="1"/>
    <col min="2327" max="2327" width="1.44140625" style="10" customWidth="1"/>
    <col min="2328" max="2328" width="13.109375" style="10" customWidth="1"/>
    <col min="2329" max="2329" width="1.44140625" style="10" customWidth="1"/>
    <col min="2330" max="2330" width="13.109375" style="10" customWidth="1"/>
    <col min="2331" max="2331" width="1.44140625" style="10" customWidth="1"/>
    <col min="2332" max="2332" width="13.109375" style="10" customWidth="1"/>
    <col min="2333" max="2333" width="2.21875" style="10" customWidth="1"/>
    <col min="2334" max="2334" width="16.21875" style="10" customWidth="1"/>
    <col min="2335" max="2335" width="2.21875" style="10" customWidth="1"/>
    <col min="2336" max="2336" width="13.109375" style="10" customWidth="1"/>
    <col min="2337" max="2337" width="1.44140625" style="10" customWidth="1"/>
    <col min="2338" max="2338" width="13.109375" style="10" customWidth="1"/>
    <col min="2339" max="2339" width="1.44140625" style="10" customWidth="1"/>
    <col min="2340" max="2340" width="13.109375" style="10" customWidth="1"/>
    <col min="2341" max="2341" width="2.21875" style="10" customWidth="1"/>
    <col min="2342" max="2342" width="16.21875" style="10" customWidth="1"/>
    <col min="2343" max="2343" width="3" style="10" customWidth="1"/>
    <col min="2344" max="2344" width="8.44140625" style="10" customWidth="1"/>
    <col min="2345" max="2345" width="1.44140625" style="10" customWidth="1"/>
    <col min="2346" max="2346" width="22.33203125" style="10" customWidth="1"/>
    <col min="2347" max="2560" width="11.5546875" style="10"/>
    <col min="2561" max="2561" width="5.33203125" style="10" customWidth="1"/>
    <col min="2562" max="2562" width="3" style="10" customWidth="1"/>
    <col min="2563" max="2563" width="20.109375" style="10" customWidth="1"/>
    <col min="2564" max="2564" width="2.21875" style="10" customWidth="1"/>
    <col min="2565" max="2565" width="0" style="10" hidden="1" customWidth="1"/>
    <col min="2566" max="2566" width="3" style="10" customWidth="1"/>
    <col min="2567" max="2567" width="12.33203125" style="10" customWidth="1"/>
    <col min="2568" max="2568" width="1.44140625" style="10" customWidth="1"/>
    <col min="2569" max="2569" width="12.33203125" style="10" customWidth="1"/>
    <col min="2570" max="2570" width="1.44140625" style="10" customWidth="1"/>
    <col min="2571" max="2571" width="12.33203125" style="10" customWidth="1"/>
    <col min="2572" max="2572" width="1.44140625" style="10" customWidth="1"/>
    <col min="2573" max="2573" width="14.6640625" style="10" customWidth="1"/>
    <col min="2574" max="2574" width="1.44140625" style="10" customWidth="1"/>
    <col min="2575" max="2575" width="12.33203125" style="10" customWidth="1"/>
    <col min="2576" max="2576" width="1.44140625" style="10" customWidth="1"/>
    <col min="2577" max="2577" width="12.33203125" style="10" customWidth="1"/>
    <col min="2578" max="2578" width="1.44140625" style="10" customWidth="1"/>
    <col min="2579" max="2579" width="12.33203125" style="10" customWidth="1"/>
    <col min="2580" max="2580" width="2.21875" style="10" customWidth="1"/>
    <col min="2581" max="2581" width="16.21875" style="10" customWidth="1"/>
    <col min="2582" max="2582" width="1.109375" style="10" customWidth="1"/>
    <col min="2583" max="2583" width="1.44140625" style="10" customWidth="1"/>
    <col min="2584" max="2584" width="13.109375" style="10" customWidth="1"/>
    <col min="2585" max="2585" width="1.44140625" style="10" customWidth="1"/>
    <col min="2586" max="2586" width="13.109375" style="10" customWidth="1"/>
    <col min="2587" max="2587" width="1.44140625" style="10" customWidth="1"/>
    <col min="2588" max="2588" width="13.109375" style="10" customWidth="1"/>
    <col min="2589" max="2589" width="2.21875" style="10" customWidth="1"/>
    <col min="2590" max="2590" width="16.21875" style="10" customWidth="1"/>
    <col min="2591" max="2591" width="2.21875" style="10" customWidth="1"/>
    <col min="2592" max="2592" width="13.109375" style="10" customWidth="1"/>
    <col min="2593" max="2593" width="1.44140625" style="10" customWidth="1"/>
    <col min="2594" max="2594" width="13.109375" style="10" customWidth="1"/>
    <col min="2595" max="2595" width="1.44140625" style="10" customWidth="1"/>
    <col min="2596" max="2596" width="13.109375" style="10" customWidth="1"/>
    <col min="2597" max="2597" width="2.21875" style="10" customWidth="1"/>
    <col min="2598" max="2598" width="16.21875" style="10" customWidth="1"/>
    <col min="2599" max="2599" width="3" style="10" customWidth="1"/>
    <col min="2600" max="2600" width="8.44140625" style="10" customWidth="1"/>
    <col min="2601" max="2601" width="1.44140625" style="10" customWidth="1"/>
    <col min="2602" max="2602" width="22.33203125" style="10" customWidth="1"/>
    <col min="2603" max="2816" width="11.5546875" style="10"/>
    <col min="2817" max="2817" width="5.33203125" style="10" customWidth="1"/>
    <col min="2818" max="2818" width="3" style="10" customWidth="1"/>
    <col min="2819" max="2819" width="20.109375" style="10" customWidth="1"/>
    <col min="2820" max="2820" width="2.21875" style="10" customWidth="1"/>
    <col min="2821" max="2821" width="0" style="10" hidden="1" customWidth="1"/>
    <col min="2822" max="2822" width="3" style="10" customWidth="1"/>
    <col min="2823" max="2823" width="12.33203125" style="10" customWidth="1"/>
    <col min="2824" max="2824" width="1.44140625" style="10" customWidth="1"/>
    <col min="2825" max="2825" width="12.33203125" style="10" customWidth="1"/>
    <col min="2826" max="2826" width="1.44140625" style="10" customWidth="1"/>
    <col min="2827" max="2827" width="12.33203125" style="10" customWidth="1"/>
    <col min="2828" max="2828" width="1.44140625" style="10" customWidth="1"/>
    <col min="2829" max="2829" width="14.6640625" style="10" customWidth="1"/>
    <col min="2830" max="2830" width="1.44140625" style="10" customWidth="1"/>
    <col min="2831" max="2831" width="12.33203125" style="10" customWidth="1"/>
    <col min="2832" max="2832" width="1.44140625" style="10" customWidth="1"/>
    <col min="2833" max="2833" width="12.33203125" style="10" customWidth="1"/>
    <col min="2834" max="2834" width="1.44140625" style="10" customWidth="1"/>
    <col min="2835" max="2835" width="12.33203125" style="10" customWidth="1"/>
    <col min="2836" max="2836" width="2.21875" style="10" customWidth="1"/>
    <col min="2837" max="2837" width="16.21875" style="10" customWidth="1"/>
    <col min="2838" max="2838" width="1.109375" style="10" customWidth="1"/>
    <col min="2839" max="2839" width="1.44140625" style="10" customWidth="1"/>
    <col min="2840" max="2840" width="13.109375" style="10" customWidth="1"/>
    <col min="2841" max="2841" width="1.44140625" style="10" customWidth="1"/>
    <col min="2842" max="2842" width="13.109375" style="10" customWidth="1"/>
    <col min="2843" max="2843" width="1.44140625" style="10" customWidth="1"/>
    <col min="2844" max="2844" width="13.109375" style="10" customWidth="1"/>
    <col min="2845" max="2845" width="2.21875" style="10" customWidth="1"/>
    <col min="2846" max="2846" width="16.21875" style="10" customWidth="1"/>
    <col min="2847" max="2847" width="2.21875" style="10" customWidth="1"/>
    <col min="2848" max="2848" width="13.109375" style="10" customWidth="1"/>
    <col min="2849" max="2849" width="1.44140625" style="10" customWidth="1"/>
    <col min="2850" max="2850" width="13.109375" style="10" customWidth="1"/>
    <col min="2851" max="2851" width="1.44140625" style="10" customWidth="1"/>
    <col min="2852" max="2852" width="13.109375" style="10" customWidth="1"/>
    <col min="2853" max="2853" width="2.21875" style="10" customWidth="1"/>
    <col min="2854" max="2854" width="16.21875" style="10" customWidth="1"/>
    <col min="2855" max="2855" width="3" style="10" customWidth="1"/>
    <col min="2856" max="2856" width="8.44140625" style="10" customWidth="1"/>
    <col min="2857" max="2857" width="1.44140625" style="10" customWidth="1"/>
    <col min="2858" max="2858" width="22.33203125" style="10" customWidth="1"/>
    <col min="2859" max="3072" width="11.5546875" style="10"/>
    <col min="3073" max="3073" width="5.33203125" style="10" customWidth="1"/>
    <col min="3074" max="3074" width="3" style="10" customWidth="1"/>
    <col min="3075" max="3075" width="20.109375" style="10" customWidth="1"/>
    <col min="3076" max="3076" width="2.21875" style="10" customWidth="1"/>
    <col min="3077" max="3077" width="0" style="10" hidden="1" customWidth="1"/>
    <col min="3078" max="3078" width="3" style="10" customWidth="1"/>
    <col min="3079" max="3079" width="12.33203125" style="10" customWidth="1"/>
    <col min="3080" max="3080" width="1.44140625" style="10" customWidth="1"/>
    <col min="3081" max="3081" width="12.33203125" style="10" customWidth="1"/>
    <col min="3082" max="3082" width="1.44140625" style="10" customWidth="1"/>
    <col min="3083" max="3083" width="12.33203125" style="10" customWidth="1"/>
    <col min="3084" max="3084" width="1.44140625" style="10" customWidth="1"/>
    <col min="3085" max="3085" width="14.6640625" style="10" customWidth="1"/>
    <col min="3086" max="3086" width="1.44140625" style="10" customWidth="1"/>
    <col min="3087" max="3087" width="12.33203125" style="10" customWidth="1"/>
    <col min="3088" max="3088" width="1.44140625" style="10" customWidth="1"/>
    <col min="3089" max="3089" width="12.33203125" style="10" customWidth="1"/>
    <col min="3090" max="3090" width="1.44140625" style="10" customWidth="1"/>
    <col min="3091" max="3091" width="12.33203125" style="10" customWidth="1"/>
    <col min="3092" max="3092" width="2.21875" style="10" customWidth="1"/>
    <col min="3093" max="3093" width="16.21875" style="10" customWidth="1"/>
    <col min="3094" max="3094" width="1.109375" style="10" customWidth="1"/>
    <col min="3095" max="3095" width="1.44140625" style="10" customWidth="1"/>
    <col min="3096" max="3096" width="13.109375" style="10" customWidth="1"/>
    <col min="3097" max="3097" width="1.44140625" style="10" customWidth="1"/>
    <col min="3098" max="3098" width="13.109375" style="10" customWidth="1"/>
    <col min="3099" max="3099" width="1.44140625" style="10" customWidth="1"/>
    <col min="3100" max="3100" width="13.109375" style="10" customWidth="1"/>
    <col min="3101" max="3101" width="2.21875" style="10" customWidth="1"/>
    <col min="3102" max="3102" width="16.21875" style="10" customWidth="1"/>
    <col min="3103" max="3103" width="2.21875" style="10" customWidth="1"/>
    <col min="3104" max="3104" width="13.109375" style="10" customWidth="1"/>
    <col min="3105" max="3105" width="1.44140625" style="10" customWidth="1"/>
    <col min="3106" max="3106" width="13.109375" style="10" customWidth="1"/>
    <col min="3107" max="3107" width="1.44140625" style="10" customWidth="1"/>
    <col min="3108" max="3108" width="13.109375" style="10" customWidth="1"/>
    <col min="3109" max="3109" width="2.21875" style="10" customWidth="1"/>
    <col min="3110" max="3110" width="16.21875" style="10" customWidth="1"/>
    <col min="3111" max="3111" width="3" style="10" customWidth="1"/>
    <col min="3112" max="3112" width="8.44140625" style="10" customWidth="1"/>
    <col min="3113" max="3113" width="1.44140625" style="10" customWidth="1"/>
    <col min="3114" max="3114" width="22.33203125" style="10" customWidth="1"/>
    <col min="3115" max="3328" width="11.5546875" style="10"/>
    <col min="3329" max="3329" width="5.33203125" style="10" customWidth="1"/>
    <col min="3330" max="3330" width="3" style="10" customWidth="1"/>
    <col min="3331" max="3331" width="20.109375" style="10" customWidth="1"/>
    <col min="3332" max="3332" width="2.21875" style="10" customWidth="1"/>
    <col min="3333" max="3333" width="0" style="10" hidden="1" customWidth="1"/>
    <col min="3334" max="3334" width="3" style="10" customWidth="1"/>
    <col min="3335" max="3335" width="12.33203125" style="10" customWidth="1"/>
    <col min="3336" max="3336" width="1.44140625" style="10" customWidth="1"/>
    <col min="3337" max="3337" width="12.33203125" style="10" customWidth="1"/>
    <col min="3338" max="3338" width="1.44140625" style="10" customWidth="1"/>
    <col min="3339" max="3339" width="12.33203125" style="10" customWidth="1"/>
    <col min="3340" max="3340" width="1.44140625" style="10" customWidth="1"/>
    <col min="3341" max="3341" width="14.6640625" style="10" customWidth="1"/>
    <col min="3342" max="3342" width="1.44140625" style="10" customWidth="1"/>
    <col min="3343" max="3343" width="12.33203125" style="10" customWidth="1"/>
    <col min="3344" max="3344" width="1.44140625" style="10" customWidth="1"/>
    <col min="3345" max="3345" width="12.33203125" style="10" customWidth="1"/>
    <col min="3346" max="3346" width="1.44140625" style="10" customWidth="1"/>
    <col min="3347" max="3347" width="12.33203125" style="10" customWidth="1"/>
    <col min="3348" max="3348" width="2.21875" style="10" customWidth="1"/>
    <col min="3349" max="3349" width="16.21875" style="10" customWidth="1"/>
    <col min="3350" max="3350" width="1.109375" style="10" customWidth="1"/>
    <col min="3351" max="3351" width="1.44140625" style="10" customWidth="1"/>
    <col min="3352" max="3352" width="13.109375" style="10" customWidth="1"/>
    <col min="3353" max="3353" width="1.44140625" style="10" customWidth="1"/>
    <col min="3354" max="3354" width="13.109375" style="10" customWidth="1"/>
    <col min="3355" max="3355" width="1.44140625" style="10" customWidth="1"/>
    <col min="3356" max="3356" width="13.109375" style="10" customWidth="1"/>
    <col min="3357" max="3357" width="2.21875" style="10" customWidth="1"/>
    <col min="3358" max="3358" width="16.21875" style="10" customWidth="1"/>
    <col min="3359" max="3359" width="2.21875" style="10" customWidth="1"/>
    <col min="3360" max="3360" width="13.109375" style="10" customWidth="1"/>
    <col min="3361" max="3361" width="1.44140625" style="10" customWidth="1"/>
    <col min="3362" max="3362" width="13.109375" style="10" customWidth="1"/>
    <col min="3363" max="3363" width="1.44140625" style="10" customWidth="1"/>
    <col min="3364" max="3364" width="13.109375" style="10" customWidth="1"/>
    <col min="3365" max="3365" width="2.21875" style="10" customWidth="1"/>
    <col min="3366" max="3366" width="16.21875" style="10" customWidth="1"/>
    <col min="3367" max="3367" width="3" style="10" customWidth="1"/>
    <col min="3368" max="3368" width="8.44140625" style="10" customWidth="1"/>
    <col min="3369" max="3369" width="1.44140625" style="10" customWidth="1"/>
    <col min="3370" max="3370" width="22.33203125" style="10" customWidth="1"/>
    <col min="3371" max="3584" width="11.5546875" style="10"/>
    <col min="3585" max="3585" width="5.33203125" style="10" customWidth="1"/>
    <col min="3586" max="3586" width="3" style="10" customWidth="1"/>
    <col min="3587" max="3587" width="20.109375" style="10" customWidth="1"/>
    <col min="3588" max="3588" width="2.21875" style="10" customWidth="1"/>
    <col min="3589" max="3589" width="0" style="10" hidden="1" customWidth="1"/>
    <col min="3590" max="3590" width="3" style="10" customWidth="1"/>
    <col min="3591" max="3591" width="12.33203125" style="10" customWidth="1"/>
    <col min="3592" max="3592" width="1.44140625" style="10" customWidth="1"/>
    <col min="3593" max="3593" width="12.33203125" style="10" customWidth="1"/>
    <col min="3594" max="3594" width="1.44140625" style="10" customWidth="1"/>
    <col min="3595" max="3595" width="12.33203125" style="10" customWidth="1"/>
    <col min="3596" max="3596" width="1.44140625" style="10" customWidth="1"/>
    <col min="3597" max="3597" width="14.6640625" style="10" customWidth="1"/>
    <col min="3598" max="3598" width="1.44140625" style="10" customWidth="1"/>
    <col min="3599" max="3599" width="12.33203125" style="10" customWidth="1"/>
    <col min="3600" max="3600" width="1.44140625" style="10" customWidth="1"/>
    <col min="3601" max="3601" width="12.33203125" style="10" customWidth="1"/>
    <col min="3602" max="3602" width="1.44140625" style="10" customWidth="1"/>
    <col min="3603" max="3603" width="12.33203125" style="10" customWidth="1"/>
    <col min="3604" max="3604" width="2.21875" style="10" customWidth="1"/>
    <col min="3605" max="3605" width="16.21875" style="10" customWidth="1"/>
    <col min="3606" max="3606" width="1.109375" style="10" customWidth="1"/>
    <col min="3607" max="3607" width="1.44140625" style="10" customWidth="1"/>
    <col min="3608" max="3608" width="13.109375" style="10" customWidth="1"/>
    <col min="3609" max="3609" width="1.44140625" style="10" customWidth="1"/>
    <col min="3610" max="3610" width="13.109375" style="10" customWidth="1"/>
    <col min="3611" max="3611" width="1.44140625" style="10" customWidth="1"/>
    <col min="3612" max="3612" width="13.109375" style="10" customWidth="1"/>
    <col min="3613" max="3613" width="2.21875" style="10" customWidth="1"/>
    <col min="3614" max="3614" width="16.21875" style="10" customWidth="1"/>
    <col min="3615" max="3615" width="2.21875" style="10" customWidth="1"/>
    <col min="3616" max="3616" width="13.109375" style="10" customWidth="1"/>
    <col min="3617" max="3617" width="1.44140625" style="10" customWidth="1"/>
    <col min="3618" max="3618" width="13.109375" style="10" customWidth="1"/>
    <col min="3619" max="3619" width="1.44140625" style="10" customWidth="1"/>
    <col min="3620" max="3620" width="13.109375" style="10" customWidth="1"/>
    <col min="3621" max="3621" width="2.21875" style="10" customWidth="1"/>
    <col min="3622" max="3622" width="16.21875" style="10" customWidth="1"/>
    <col min="3623" max="3623" width="3" style="10" customWidth="1"/>
    <col min="3624" max="3624" width="8.44140625" style="10" customWidth="1"/>
    <col min="3625" max="3625" width="1.44140625" style="10" customWidth="1"/>
    <col min="3626" max="3626" width="22.33203125" style="10" customWidth="1"/>
    <col min="3627" max="3840" width="11.5546875" style="10"/>
    <col min="3841" max="3841" width="5.33203125" style="10" customWidth="1"/>
    <col min="3842" max="3842" width="3" style="10" customWidth="1"/>
    <col min="3843" max="3843" width="20.109375" style="10" customWidth="1"/>
    <col min="3844" max="3844" width="2.21875" style="10" customWidth="1"/>
    <col min="3845" max="3845" width="0" style="10" hidden="1" customWidth="1"/>
    <col min="3846" max="3846" width="3" style="10" customWidth="1"/>
    <col min="3847" max="3847" width="12.33203125" style="10" customWidth="1"/>
    <col min="3848" max="3848" width="1.44140625" style="10" customWidth="1"/>
    <col min="3849" max="3849" width="12.33203125" style="10" customWidth="1"/>
    <col min="3850" max="3850" width="1.44140625" style="10" customWidth="1"/>
    <col min="3851" max="3851" width="12.33203125" style="10" customWidth="1"/>
    <col min="3852" max="3852" width="1.44140625" style="10" customWidth="1"/>
    <col min="3853" max="3853" width="14.6640625" style="10" customWidth="1"/>
    <col min="3854" max="3854" width="1.44140625" style="10" customWidth="1"/>
    <col min="3855" max="3855" width="12.33203125" style="10" customWidth="1"/>
    <col min="3856" max="3856" width="1.44140625" style="10" customWidth="1"/>
    <col min="3857" max="3857" width="12.33203125" style="10" customWidth="1"/>
    <col min="3858" max="3858" width="1.44140625" style="10" customWidth="1"/>
    <col min="3859" max="3859" width="12.33203125" style="10" customWidth="1"/>
    <col min="3860" max="3860" width="2.21875" style="10" customWidth="1"/>
    <col min="3861" max="3861" width="16.21875" style="10" customWidth="1"/>
    <col min="3862" max="3862" width="1.109375" style="10" customWidth="1"/>
    <col min="3863" max="3863" width="1.44140625" style="10" customWidth="1"/>
    <col min="3864" max="3864" width="13.109375" style="10" customWidth="1"/>
    <col min="3865" max="3865" width="1.44140625" style="10" customWidth="1"/>
    <col min="3866" max="3866" width="13.109375" style="10" customWidth="1"/>
    <col min="3867" max="3867" width="1.44140625" style="10" customWidth="1"/>
    <col min="3868" max="3868" width="13.109375" style="10" customWidth="1"/>
    <col min="3869" max="3869" width="2.21875" style="10" customWidth="1"/>
    <col min="3870" max="3870" width="16.21875" style="10" customWidth="1"/>
    <col min="3871" max="3871" width="2.21875" style="10" customWidth="1"/>
    <col min="3872" max="3872" width="13.109375" style="10" customWidth="1"/>
    <col min="3873" max="3873" width="1.44140625" style="10" customWidth="1"/>
    <col min="3874" max="3874" width="13.109375" style="10" customWidth="1"/>
    <col min="3875" max="3875" width="1.44140625" style="10" customWidth="1"/>
    <col min="3876" max="3876" width="13.109375" style="10" customWidth="1"/>
    <col min="3877" max="3877" width="2.21875" style="10" customWidth="1"/>
    <col min="3878" max="3878" width="16.21875" style="10" customWidth="1"/>
    <col min="3879" max="3879" width="3" style="10" customWidth="1"/>
    <col min="3880" max="3880" width="8.44140625" style="10" customWidth="1"/>
    <col min="3881" max="3881" width="1.44140625" style="10" customWidth="1"/>
    <col min="3882" max="3882" width="22.33203125" style="10" customWidth="1"/>
    <col min="3883" max="4096" width="11.5546875" style="10"/>
    <col min="4097" max="4097" width="5.33203125" style="10" customWidth="1"/>
    <col min="4098" max="4098" width="3" style="10" customWidth="1"/>
    <col min="4099" max="4099" width="20.109375" style="10" customWidth="1"/>
    <col min="4100" max="4100" width="2.21875" style="10" customWidth="1"/>
    <col min="4101" max="4101" width="0" style="10" hidden="1" customWidth="1"/>
    <col min="4102" max="4102" width="3" style="10" customWidth="1"/>
    <col min="4103" max="4103" width="12.33203125" style="10" customWidth="1"/>
    <col min="4104" max="4104" width="1.44140625" style="10" customWidth="1"/>
    <col min="4105" max="4105" width="12.33203125" style="10" customWidth="1"/>
    <col min="4106" max="4106" width="1.44140625" style="10" customWidth="1"/>
    <col min="4107" max="4107" width="12.33203125" style="10" customWidth="1"/>
    <col min="4108" max="4108" width="1.44140625" style="10" customWidth="1"/>
    <col min="4109" max="4109" width="14.6640625" style="10" customWidth="1"/>
    <col min="4110" max="4110" width="1.44140625" style="10" customWidth="1"/>
    <col min="4111" max="4111" width="12.33203125" style="10" customWidth="1"/>
    <col min="4112" max="4112" width="1.44140625" style="10" customWidth="1"/>
    <col min="4113" max="4113" width="12.33203125" style="10" customWidth="1"/>
    <col min="4114" max="4114" width="1.44140625" style="10" customWidth="1"/>
    <col min="4115" max="4115" width="12.33203125" style="10" customWidth="1"/>
    <col min="4116" max="4116" width="2.21875" style="10" customWidth="1"/>
    <col min="4117" max="4117" width="16.21875" style="10" customWidth="1"/>
    <col min="4118" max="4118" width="1.109375" style="10" customWidth="1"/>
    <col min="4119" max="4119" width="1.44140625" style="10" customWidth="1"/>
    <col min="4120" max="4120" width="13.109375" style="10" customWidth="1"/>
    <col min="4121" max="4121" width="1.44140625" style="10" customWidth="1"/>
    <col min="4122" max="4122" width="13.109375" style="10" customWidth="1"/>
    <col min="4123" max="4123" width="1.44140625" style="10" customWidth="1"/>
    <col min="4124" max="4124" width="13.109375" style="10" customWidth="1"/>
    <col min="4125" max="4125" width="2.21875" style="10" customWidth="1"/>
    <col min="4126" max="4126" width="16.21875" style="10" customWidth="1"/>
    <col min="4127" max="4127" width="2.21875" style="10" customWidth="1"/>
    <col min="4128" max="4128" width="13.109375" style="10" customWidth="1"/>
    <col min="4129" max="4129" width="1.44140625" style="10" customWidth="1"/>
    <col min="4130" max="4130" width="13.109375" style="10" customWidth="1"/>
    <col min="4131" max="4131" width="1.44140625" style="10" customWidth="1"/>
    <col min="4132" max="4132" width="13.109375" style="10" customWidth="1"/>
    <col min="4133" max="4133" width="2.21875" style="10" customWidth="1"/>
    <col min="4134" max="4134" width="16.21875" style="10" customWidth="1"/>
    <col min="4135" max="4135" width="3" style="10" customWidth="1"/>
    <col min="4136" max="4136" width="8.44140625" style="10" customWidth="1"/>
    <col min="4137" max="4137" width="1.44140625" style="10" customWidth="1"/>
    <col min="4138" max="4138" width="22.33203125" style="10" customWidth="1"/>
    <col min="4139" max="4352" width="11.5546875" style="10"/>
    <col min="4353" max="4353" width="5.33203125" style="10" customWidth="1"/>
    <col min="4354" max="4354" width="3" style="10" customWidth="1"/>
    <col min="4355" max="4355" width="20.109375" style="10" customWidth="1"/>
    <col min="4356" max="4356" width="2.21875" style="10" customWidth="1"/>
    <col min="4357" max="4357" width="0" style="10" hidden="1" customWidth="1"/>
    <col min="4358" max="4358" width="3" style="10" customWidth="1"/>
    <col min="4359" max="4359" width="12.33203125" style="10" customWidth="1"/>
    <col min="4360" max="4360" width="1.44140625" style="10" customWidth="1"/>
    <col min="4361" max="4361" width="12.33203125" style="10" customWidth="1"/>
    <col min="4362" max="4362" width="1.44140625" style="10" customWidth="1"/>
    <col min="4363" max="4363" width="12.33203125" style="10" customWidth="1"/>
    <col min="4364" max="4364" width="1.44140625" style="10" customWidth="1"/>
    <col min="4365" max="4365" width="14.6640625" style="10" customWidth="1"/>
    <col min="4366" max="4366" width="1.44140625" style="10" customWidth="1"/>
    <col min="4367" max="4367" width="12.33203125" style="10" customWidth="1"/>
    <col min="4368" max="4368" width="1.44140625" style="10" customWidth="1"/>
    <col min="4369" max="4369" width="12.33203125" style="10" customWidth="1"/>
    <col min="4370" max="4370" width="1.44140625" style="10" customWidth="1"/>
    <col min="4371" max="4371" width="12.33203125" style="10" customWidth="1"/>
    <col min="4372" max="4372" width="2.21875" style="10" customWidth="1"/>
    <col min="4373" max="4373" width="16.21875" style="10" customWidth="1"/>
    <col min="4374" max="4374" width="1.109375" style="10" customWidth="1"/>
    <col min="4375" max="4375" width="1.44140625" style="10" customWidth="1"/>
    <col min="4376" max="4376" width="13.109375" style="10" customWidth="1"/>
    <col min="4377" max="4377" width="1.44140625" style="10" customWidth="1"/>
    <col min="4378" max="4378" width="13.109375" style="10" customWidth="1"/>
    <col min="4379" max="4379" width="1.44140625" style="10" customWidth="1"/>
    <col min="4380" max="4380" width="13.109375" style="10" customWidth="1"/>
    <col min="4381" max="4381" width="2.21875" style="10" customWidth="1"/>
    <col min="4382" max="4382" width="16.21875" style="10" customWidth="1"/>
    <col min="4383" max="4383" width="2.21875" style="10" customWidth="1"/>
    <col min="4384" max="4384" width="13.109375" style="10" customWidth="1"/>
    <col min="4385" max="4385" width="1.44140625" style="10" customWidth="1"/>
    <col min="4386" max="4386" width="13.109375" style="10" customWidth="1"/>
    <col min="4387" max="4387" width="1.44140625" style="10" customWidth="1"/>
    <col min="4388" max="4388" width="13.109375" style="10" customWidth="1"/>
    <col min="4389" max="4389" width="2.21875" style="10" customWidth="1"/>
    <col min="4390" max="4390" width="16.21875" style="10" customWidth="1"/>
    <col min="4391" max="4391" width="3" style="10" customWidth="1"/>
    <col min="4392" max="4392" width="8.44140625" style="10" customWidth="1"/>
    <col min="4393" max="4393" width="1.44140625" style="10" customWidth="1"/>
    <col min="4394" max="4394" width="22.33203125" style="10" customWidth="1"/>
    <col min="4395" max="4608" width="11.5546875" style="10"/>
    <col min="4609" max="4609" width="5.33203125" style="10" customWidth="1"/>
    <col min="4610" max="4610" width="3" style="10" customWidth="1"/>
    <col min="4611" max="4611" width="20.109375" style="10" customWidth="1"/>
    <col min="4612" max="4612" width="2.21875" style="10" customWidth="1"/>
    <col min="4613" max="4613" width="0" style="10" hidden="1" customWidth="1"/>
    <col min="4614" max="4614" width="3" style="10" customWidth="1"/>
    <col min="4615" max="4615" width="12.33203125" style="10" customWidth="1"/>
    <col min="4616" max="4616" width="1.44140625" style="10" customWidth="1"/>
    <col min="4617" max="4617" width="12.33203125" style="10" customWidth="1"/>
    <col min="4618" max="4618" width="1.44140625" style="10" customWidth="1"/>
    <col min="4619" max="4619" width="12.33203125" style="10" customWidth="1"/>
    <col min="4620" max="4620" width="1.44140625" style="10" customWidth="1"/>
    <col min="4621" max="4621" width="14.6640625" style="10" customWidth="1"/>
    <col min="4622" max="4622" width="1.44140625" style="10" customWidth="1"/>
    <col min="4623" max="4623" width="12.33203125" style="10" customWidth="1"/>
    <col min="4624" max="4624" width="1.44140625" style="10" customWidth="1"/>
    <col min="4625" max="4625" width="12.33203125" style="10" customWidth="1"/>
    <col min="4626" max="4626" width="1.44140625" style="10" customWidth="1"/>
    <col min="4627" max="4627" width="12.33203125" style="10" customWidth="1"/>
    <col min="4628" max="4628" width="2.21875" style="10" customWidth="1"/>
    <col min="4629" max="4629" width="16.21875" style="10" customWidth="1"/>
    <col min="4630" max="4630" width="1.109375" style="10" customWidth="1"/>
    <col min="4631" max="4631" width="1.44140625" style="10" customWidth="1"/>
    <col min="4632" max="4632" width="13.109375" style="10" customWidth="1"/>
    <col min="4633" max="4633" width="1.44140625" style="10" customWidth="1"/>
    <col min="4634" max="4634" width="13.109375" style="10" customWidth="1"/>
    <col min="4635" max="4635" width="1.44140625" style="10" customWidth="1"/>
    <col min="4636" max="4636" width="13.109375" style="10" customWidth="1"/>
    <col min="4637" max="4637" width="2.21875" style="10" customWidth="1"/>
    <col min="4638" max="4638" width="16.21875" style="10" customWidth="1"/>
    <col min="4639" max="4639" width="2.21875" style="10" customWidth="1"/>
    <col min="4640" max="4640" width="13.109375" style="10" customWidth="1"/>
    <col min="4641" max="4641" width="1.44140625" style="10" customWidth="1"/>
    <col min="4642" max="4642" width="13.109375" style="10" customWidth="1"/>
    <col min="4643" max="4643" width="1.44140625" style="10" customWidth="1"/>
    <col min="4644" max="4644" width="13.109375" style="10" customWidth="1"/>
    <col min="4645" max="4645" width="2.21875" style="10" customWidth="1"/>
    <col min="4646" max="4646" width="16.21875" style="10" customWidth="1"/>
    <col min="4647" max="4647" width="3" style="10" customWidth="1"/>
    <col min="4648" max="4648" width="8.44140625" style="10" customWidth="1"/>
    <col min="4649" max="4649" width="1.44140625" style="10" customWidth="1"/>
    <col min="4650" max="4650" width="22.33203125" style="10" customWidth="1"/>
    <col min="4651" max="4864" width="11.5546875" style="10"/>
    <col min="4865" max="4865" width="5.33203125" style="10" customWidth="1"/>
    <col min="4866" max="4866" width="3" style="10" customWidth="1"/>
    <col min="4867" max="4867" width="20.109375" style="10" customWidth="1"/>
    <col min="4868" max="4868" width="2.21875" style="10" customWidth="1"/>
    <col min="4869" max="4869" width="0" style="10" hidden="1" customWidth="1"/>
    <col min="4870" max="4870" width="3" style="10" customWidth="1"/>
    <col min="4871" max="4871" width="12.33203125" style="10" customWidth="1"/>
    <col min="4872" max="4872" width="1.44140625" style="10" customWidth="1"/>
    <col min="4873" max="4873" width="12.33203125" style="10" customWidth="1"/>
    <col min="4874" max="4874" width="1.44140625" style="10" customWidth="1"/>
    <col min="4875" max="4875" width="12.33203125" style="10" customWidth="1"/>
    <col min="4876" max="4876" width="1.44140625" style="10" customWidth="1"/>
    <col min="4877" max="4877" width="14.6640625" style="10" customWidth="1"/>
    <col min="4878" max="4878" width="1.44140625" style="10" customWidth="1"/>
    <col min="4879" max="4879" width="12.33203125" style="10" customWidth="1"/>
    <col min="4880" max="4880" width="1.44140625" style="10" customWidth="1"/>
    <col min="4881" max="4881" width="12.33203125" style="10" customWidth="1"/>
    <col min="4882" max="4882" width="1.44140625" style="10" customWidth="1"/>
    <col min="4883" max="4883" width="12.33203125" style="10" customWidth="1"/>
    <col min="4884" max="4884" width="2.21875" style="10" customWidth="1"/>
    <col min="4885" max="4885" width="16.21875" style="10" customWidth="1"/>
    <col min="4886" max="4886" width="1.109375" style="10" customWidth="1"/>
    <col min="4887" max="4887" width="1.44140625" style="10" customWidth="1"/>
    <col min="4888" max="4888" width="13.109375" style="10" customWidth="1"/>
    <col min="4889" max="4889" width="1.44140625" style="10" customWidth="1"/>
    <col min="4890" max="4890" width="13.109375" style="10" customWidth="1"/>
    <col min="4891" max="4891" width="1.44140625" style="10" customWidth="1"/>
    <col min="4892" max="4892" width="13.109375" style="10" customWidth="1"/>
    <col min="4893" max="4893" width="2.21875" style="10" customWidth="1"/>
    <col min="4894" max="4894" width="16.21875" style="10" customWidth="1"/>
    <col min="4895" max="4895" width="2.21875" style="10" customWidth="1"/>
    <col min="4896" max="4896" width="13.109375" style="10" customWidth="1"/>
    <col min="4897" max="4897" width="1.44140625" style="10" customWidth="1"/>
    <col min="4898" max="4898" width="13.109375" style="10" customWidth="1"/>
    <col min="4899" max="4899" width="1.44140625" style="10" customWidth="1"/>
    <col min="4900" max="4900" width="13.109375" style="10" customWidth="1"/>
    <col min="4901" max="4901" width="2.21875" style="10" customWidth="1"/>
    <col min="4902" max="4902" width="16.21875" style="10" customWidth="1"/>
    <col min="4903" max="4903" width="3" style="10" customWidth="1"/>
    <col min="4904" max="4904" width="8.44140625" style="10" customWidth="1"/>
    <col min="4905" max="4905" width="1.44140625" style="10" customWidth="1"/>
    <col min="4906" max="4906" width="22.33203125" style="10" customWidth="1"/>
    <col min="4907" max="5120" width="11.5546875" style="10"/>
    <col min="5121" max="5121" width="5.33203125" style="10" customWidth="1"/>
    <col min="5122" max="5122" width="3" style="10" customWidth="1"/>
    <col min="5123" max="5123" width="20.109375" style="10" customWidth="1"/>
    <col min="5124" max="5124" width="2.21875" style="10" customWidth="1"/>
    <col min="5125" max="5125" width="0" style="10" hidden="1" customWidth="1"/>
    <col min="5126" max="5126" width="3" style="10" customWidth="1"/>
    <col min="5127" max="5127" width="12.33203125" style="10" customWidth="1"/>
    <col min="5128" max="5128" width="1.44140625" style="10" customWidth="1"/>
    <col min="5129" max="5129" width="12.33203125" style="10" customWidth="1"/>
    <col min="5130" max="5130" width="1.44140625" style="10" customWidth="1"/>
    <col min="5131" max="5131" width="12.33203125" style="10" customWidth="1"/>
    <col min="5132" max="5132" width="1.44140625" style="10" customWidth="1"/>
    <col min="5133" max="5133" width="14.6640625" style="10" customWidth="1"/>
    <col min="5134" max="5134" width="1.44140625" style="10" customWidth="1"/>
    <col min="5135" max="5135" width="12.33203125" style="10" customWidth="1"/>
    <col min="5136" max="5136" width="1.44140625" style="10" customWidth="1"/>
    <col min="5137" max="5137" width="12.33203125" style="10" customWidth="1"/>
    <col min="5138" max="5138" width="1.44140625" style="10" customWidth="1"/>
    <col min="5139" max="5139" width="12.33203125" style="10" customWidth="1"/>
    <col min="5140" max="5140" width="2.21875" style="10" customWidth="1"/>
    <col min="5141" max="5141" width="16.21875" style="10" customWidth="1"/>
    <col min="5142" max="5142" width="1.109375" style="10" customWidth="1"/>
    <col min="5143" max="5143" width="1.44140625" style="10" customWidth="1"/>
    <col min="5144" max="5144" width="13.109375" style="10" customWidth="1"/>
    <col min="5145" max="5145" width="1.44140625" style="10" customWidth="1"/>
    <col min="5146" max="5146" width="13.109375" style="10" customWidth="1"/>
    <col min="5147" max="5147" width="1.44140625" style="10" customWidth="1"/>
    <col min="5148" max="5148" width="13.109375" style="10" customWidth="1"/>
    <col min="5149" max="5149" width="2.21875" style="10" customWidth="1"/>
    <col min="5150" max="5150" width="16.21875" style="10" customWidth="1"/>
    <col min="5151" max="5151" width="2.21875" style="10" customWidth="1"/>
    <col min="5152" max="5152" width="13.109375" style="10" customWidth="1"/>
    <col min="5153" max="5153" width="1.44140625" style="10" customWidth="1"/>
    <col min="5154" max="5154" width="13.109375" style="10" customWidth="1"/>
    <col min="5155" max="5155" width="1.44140625" style="10" customWidth="1"/>
    <col min="5156" max="5156" width="13.109375" style="10" customWidth="1"/>
    <col min="5157" max="5157" width="2.21875" style="10" customWidth="1"/>
    <col min="5158" max="5158" width="16.21875" style="10" customWidth="1"/>
    <col min="5159" max="5159" width="3" style="10" customWidth="1"/>
    <col min="5160" max="5160" width="8.44140625" style="10" customWidth="1"/>
    <col min="5161" max="5161" width="1.44140625" style="10" customWidth="1"/>
    <col min="5162" max="5162" width="22.33203125" style="10" customWidth="1"/>
    <col min="5163" max="5376" width="11.5546875" style="10"/>
    <col min="5377" max="5377" width="5.33203125" style="10" customWidth="1"/>
    <col min="5378" max="5378" width="3" style="10" customWidth="1"/>
    <col min="5379" max="5379" width="20.109375" style="10" customWidth="1"/>
    <col min="5380" max="5380" width="2.21875" style="10" customWidth="1"/>
    <col min="5381" max="5381" width="0" style="10" hidden="1" customWidth="1"/>
    <col min="5382" max="5382" width="3" style="10" customWidth="1"/>
    <col min="5383" max="5383" width="12.33203125" style="10" customWidth="1"/>
    <col min="5384" max="5384" width="1.44140625" style="10" customWidth="1"/>
    <col min="5385" max="5385" width="12.33203125" style="10" customWidth="1"/>
    <col min="5386" max="5386" width="1.44140625" style="10" customWidth="1"/>
    <col min="5387" max="5387" width="12.33203125" style="10" customWidth="1"/>
    <col min="5388" max="5388" width="1.44140625" style="10" customWidth="1"/>
    <col min="5389" max="5389" width="14.6640625" style="10" customWidth="1"/>
    <col min="5390" max="5390" width="1.44140625" style="10" customWidth="1"/>
    <col min="5391" max="5391" width="12.33203125" style="10" customWidth="1"/>
    <col min="5392" max="5392" width="1.44140625" style="10" customWidth="1"/>
    <col min="5393" max="5393" width="12.33203125" style="10" customWidth="1"/>
    <col min="5394" max="5394" width="1.44140625" style="10" customWidth="1"/>
    <col min="5395" max="5395" width="12.33203125" style="10" customWidth="1"/>
    <col min="5396" max="5396" width="2.21875" style="10" customWidth="1"/>
    <col min="5397" max="5397" width="16.21875" style="10" customWidth="1"/>
    <col min="5398" max="5398" width="1.109375" style="10" customWidth="1"/>
    <col min="5399" max="5399" width="1.44140625" style="10" customWidth="1"/>
    <col min="5400" max="5400" width="13.109375" style="10" customWidth="1"/>
    <col min="5401" max="5401" width="1.44140625" style="10" customWidth="1"/>
    <col min="5402" max="5402" width="13.109375" style="10" customWidth="1"/>
    <col min="5403" max="5403" width="1.44140625" style="10" customWidth="1"/>
    <col min="5404" max="5404" width="13.109375" style="10" customWidth="1"/>
    <col min="5405" max="5405" width="2.21875" style="10" customWidth="1"/>
    <col min="5406" max="5406" width="16.21875" style="10" customWidth="1"/>
    <col min="5407" max="5407" width="2.21875" style="10" customWidth="1"/>
    <col min="5408" max="5408" width="13.109375" style="10" customWidth="1"/>
    <col min="5409" max="5409" width="1.44140625" style="10" customWidth="1"/>
    <col min="5410" max="5410" width="13.109375" style="10" customWidth="1"/>
    <col min="5411" max="5411" width="1.44140625" style="10" customWidth="1"/>
    <col min="5412" max="5412" width="13.109375" style="10" customWidth="1"/>
    <col min="5413" max="5413" width="2.21875" style="10" customWidth="1"/>
    <col min="5414" max="5414" width="16.21875" style="10" customWidth="1"/>
    <col min="5415" max="5415" width="3" style="10" customWidth="1"/>
    <col min="5416" max="5416" width="8.44140625" style="10" customWidth="1"/>
    <col min="5417" max="5417" width="1.44140625" style="10" customWidth="1"/>
    <col min="5418" max="5418" width="22.33203125" style="10" customWidth="1"/>
    <col min="5419" max="5632" width="11.5546875" style="10"/>
    <col min="5633" max="5633" width="5.33203125" style="10" customWidth="1"/>
    <col min="5634" max="5634" width="3" style="10" customWidth="1"/>
    <col min="5635" max="5635" width="20.109375" style="10" customWidth="1"/>
    <col min="5636" max="5636" width="2.21875" style="10" customWidth="1"/>
    <col min="5637" max="5637" width="0" style="10" hidden="1" customWidth="1"/>
    <col min="5638" max="5638" width="3" style="10" customWidth="1"/>
    <col min="5639" max="5639" width="12.33203125" style="10" customWidth="1"/>
    <col min="5640" max="5640" width="1.44140625" style="10" customWidth="1"/>
    <col min="5641" max="5641" width="12.33203125" style="10" customWidth="1"/>
    <col min="5642" max="5642" width="1.44140625" style="10" customWidth="1"/>
    <col min="5643" max="5643" width="12.33203125" style="10" customWidth="1"/>
    <col min="5644" max="5644" width="1.44140625" style="10" customWidth="1"/>
    <col min="5645" max="5645" width="14.6640625" style="10" customWidth="1"/>
    <col min="5646" max="5646" width="1.44140625" style="10" customWidth="1"/>
    <col min="5647" max="5647" width="12.33203125" style="10" customWidth="1"/>
    <col min="5648" max="5648" width="1.44140625" style="10" customWidth="1"/>
    <col min="5649" max="5649" width="12.33203125" style="10" customWidth="1"/>
    <col min="5650" max="5650" width="1.44140625" style="10" customWidth="1"/>
    <col min="5651" max="5651" width="12.33203125" style="10" customWidth="1"/>
    <col min="5652" max="5652" width="2.21875" style="10" customWidth="1"/>
    <col min="5653" max="5653" width="16.21875" style="10" customWidth="1"/>
    <col min="5654" max="5654" width="1.109375" style="10" customWidth="1"/>
    <col min="5655" max="5655" width="1.44140625" style="10" customWidth="1"/>
    <col min="5656" max="5656" width="13.109375" style="10" customWidth="1"/>
    <col min="5657" max="5657" width="1.44140625" style="10" customWidth="1"/>
    <col min="5658" max="5658" width="13.109375" style="10" customWidth="1"/>
    <col min="5659" max="5659" width="1.44140625" style="10" customWidth="1"/>
    <col min="5660" max="5660" width="13.109375" style="10" customWidth="1"/>
    <col min="5661" max="5661" width="2.21875" style="10" customWidth="1"/>
    <col min="5662" max="5662" width="16.21875" style="10" customWidth="1"/>
    <col min="5663" max="5663" width="2.21875" style="10" customWidth="1"/>
    <col min="5664" max="5664" width="13.109375" style="10" customWidth="1"/>
    <col min="5665" max="5665" width="1.44140625" style="10" customWidth="1"/>
    <col min="5666" max="5666" width="13.109375" style="10" customWidth="1"/>
    <col min="5667" max="5667" width="1.44140625" style="10" customWidth="1"/>
    <col min="5668" max="5668" width="13.109375" style="10" customWidth="1"/>
    <col min="5669" max="5669" width="2.21875" style="10" customWidth="1"/>
    <col min="5670" max="5670" width="16.21875" style="10" customWidth="1"/>
    <col min="5671" max="5671" width="3" style="10" customWidth="1"/>
    <col min="5672" max="5672" width="8.44140625" style="10" customWidth="1"/>
    <col min="5673" max="5673" width="1.44140625" style="10" customWidth="1"/>
    <col min="5674" max="5674" width="22.33203125" style="10" customWidth="1"/>
    <col min="5675" max="5888" width="11.5546875" style="10"/>
    <col min="5889" max="5889" width="5.33203125" style="10" customWidth="1"/>
    <col min="5890" max="5890" width="3" style="10" customWidth="1"/>
    <col min="5891" max="5891" width="20.109375" style="10" customWidth="1"/>
    <col min="5892" max="5892" width="2.21875" style="10" customWidth="1"/>
    <col min="5893" max="5893" width="0" style="10" hidden="1" customWidth="1"/>
    <col min="5894" max="5894" width="3" style="10" customWidth="1"/>
    <col min="5895" max="5895" width="12.33203125" style="10" customWidth="1"/>
    <col min="5896" max="5896" width="1.44140625" style="10" customWidth="1"/>
    <col min="5897" max="5897" width="12.33203125" style="10" customWidth="1"/>
    <col min="5898" max="5898" width="1.44140625" style="10" customWidth="1"/>
    <col min="5899" max="5899" width="12.33203125" style="10" customWidth="1"/>
    <col min="5900" max="5900" width="1.44140625" style="10" customWidth="1"/>
    <col min="5901" max="5901" width="14.6640625" style="10" customWidth="1"/>
    <col min="5902" max="5902" width="1.44140625" style="10" customWidth="1"/>
    <col min="5903" max="5903" width="12.33203125" style="10" customWidth="1"/>
    <col min="5904" max="5904" width="1.44140625" style="10" customWidth="1"/>
    <col min="5905" max="5905" width="12.33203125" style="10" customWidth="1"/>
    <col min="5906" max="5906" width="1.44140625" style="10" customWidth="1"/>
    <col min="5907" max="5907" width="12.33203125" style="10" customWidth="1"/>
    <col min="5908" max="5908" width="2.21875" style="10" customWidth="1"/>
    <col min="5909" max="5909" width="16.21875" style="10" customWidth="1"/>
    <col min="5910" max="5910" width="1.109375" style="10" customWidth="1"/>
    <col min="5911" max="5911" width="1.44140625" style="10" customWidth="1"/>
    <col min="5912" max="5912" width="13.109375" style="10" customWidth="1"/>
    <col min="5913" max="5913" width="1.44140625" style="10" customWidth="1"/>
    <col min="5914" max="5914" width="13.109375" style="10" customWidth="1"/>
    <col min="5915" max="5915" width="1.44140625" style="10" customWidth="1"/>
    <col min="5916" max="5916" width="13.109375" style="10" customWidth="1"/>
    <col min="5917" max="5917" width="2.21875" style="10" customWidth="1"/>
    <col min="5918" max="5918" width="16.21875" style="10" customWidth="1"/>
    <col min="5919" max="5919" width="2.21875" style="10" customWidth="1"/>
    <col min="5920" max="5920" width="13.109375" style="10" customWidth="1"/>
    <col min="5921" max="5921" width="1.44140625" style="10" customWidth="1"/>
    <col min="5922" max="5922" width="13.109375" style="10" customWidth="1"/>
    <col min="5923" max="5923" width="1.44140625" style="10" customWidth="1"/>
    <col min="5924" max="5924" width="13.109375" style="10" customWidth="1"/>
    <col min="5925" max="5925" width="2.21875" style="10" customWidth="1"/>
    <col min="5926" max="5926" width="16.21875" style="10" customWidth="1"/>
    <col min="5927" max="5927" width="3" style="10" customWidth="1"/>
    <col min="5928" max="5928" width="8.44140625" style="10" customWidth="1"/>
    <col min="5929" max="5929" width="1.44140625" style="10" customWidth="1"/>
    <col min="5930" max="5930" width="22.33203125" style="10" customWidth="1"/>
    <col min="5931" max="6144" width="11.5546875" style="10"/>
    <col min="6145" max="6145" width="5.33203125" style="10" customWidth="1"/>
    <col min="6146" max="6146" width="3" style="10" customWidth="1"/>
    <col min="6147" max="6147" width="20.109375" style="10" customWidth="1"/>
    <col min="6148" max="6148" width="2.21875" style="10" customWidth="1"/>
    <col min="6149" max="6149" width="0" style="10" hidden="1" customWidth="1"/>
    <col min="6150" max="6150" width="3" style="10" customWidth="1"/>
    <col min="6151" max="6151" width="12.33203125" style="10" customWidth="1"/>
    <col min="6152" max="6152" width="1.44140625" style="10" customWidth="1"/>
    <col min="6153" max="6153" width="12.33203125" style="10" customWidth="1"/>
    <col min="6154" max="6154" width="1.44140625" style="10" customWidth="1"/>
    <col min="6155" max="6155" width="12.33203125" style="10" customWidth="1"/>
    <col min="6156" max="6156" width="1.44140625" style="10" customWidth="1"/>
    <col min="6157" max="6157" width="14.6640625" style="10" customWidth="1"/>
    <col min="6158" max="6158" width="1.44140625" style="10" customWidth="1"/>
    <col min="6159" max="6159" width="12.33203125" style="10" customWidth="1"/>
    <col min="6160" max="6160" width="1.44140625" style="10" customWidth="1"/>
    <col min="6161" max="6161" width="12.33203125" style="10" customWidth="1"/>
    <col min="6162" max="6162" width="1.44140625" style="10" customWidth="1"/>
    <col min="6163" max="6163" width="12.33203125" style="10" customWidth="1"/>
    <col min="6164" max="6164" width="2.21875" style="10" customWidth="1"/>
    <col min="6165" max="6165" width="16.21875" style="10" customWidth="1"/>
    <col min="6166" max="6166" width="1.109375" style="10" customWidth="1"/>
    <col min="6167" max="6167" width="1.44140625" style="10" customWidth="1"/>
    <col min="6168" max="6168" width="13.109375" style="10" customWidth="1"/>
    <col min="6169" max="6169" width="1.44140625" style="10" customWidth="1"/>
    <col min="6170" max="6170" width="13.109375" style="10" customWidth="1"/>
    <col min="6171" max="6171" width="1.44140625" style="10" customWidth="1"/>
    <col min="6172" max="6172" width="13.109375" style="10" customWidth="1"/>
    <col min="6173" max="6173" width="2.21875" style="10" customWidth="1"/>
    <col min="6174" max="6174" width="16.21875" style="10" customWidth="1"/>
    <col min="6175" max="6175" width="2.21875" style="10" customWidth="1"/>
    <col min="6176" max="6176" width="13.109375" style="10" customWidth="1"/>
    <col min="6177" max="6177" width="1.44140625" style="10" customWidth="1"/>
    <col min="6178" max="6178" width="13.109375" style="10" customWidth="1"/>
    <col min="6179" max="6179" width="1.44140625" style="10" customWidth="1"/>
    <col min="6180" max="6180" width="13.109375" style="10" customWidth="1"/>
    <col min="6181" max="6181" width="2.21875" style="10" customWidth="1"/>
    <col min="6182" max="6182" width="16.21875" style="10" customWidth="1"/>
    <col min="6183" max="6183" width="3" style="10" customWidth="1"/>
    <col min="6184" max="6184" width="8.44140625" style="10" customWidth="1"/>
    <col min="6185" max="6185" width="1.44140625" style="10" customWidth="1"/>
    <col min="6186" max="6186" width="22.33203125" style="10" customWidth="1"/>
    <col min="6187" max="6400" width="11.5546875" style="10"/>
    <col min="6401" max="6401" width="5.33203125" style="10" customWidth="1"/>
    <col min="6402" max="6402" width="3" style="10" customWidth="1"/>
    <col min="6403" max="6403" width="20.109375" style="10" customWidth="1"/>
    <col min="6404" max="6404" width="2.21875" style="10" customWidth="1"/>
    <col min="6405" max="6405" width="0" style="10" hidden="1" customWidth="1"/>
    <col min="6406" max="6406" width="3" style="10" customWidth="1"/>
    <col min="6407" max="6407" width="12.33203125" style="10" customWidth="1"/>
    <col min="6408" max="6408" width="1.44140625" style="10" customWidth="1"/>
    <col min="6409" max="6409" width="12.33203125" style="10" customWidth="1"/>
    <col min="6410" max="6410" width="1.44140625" style="10" customWidth="1"/>
    <col min="6411" max="6411" width="12.33203125" style="10" customWidth="1"/>
    <col min="6412" max="6412" width="1.44140625" style="10" customWidth="1"/>
    <col min="6413" max="6413" width="14.6640625" style="10" customWidth="1"/>
    <col min="6414" max="6414" width="1.44140625" style="10" customWidth="1"/>
    <col min="6415" max="6415" width="12.33203125" style="10" customWidth="1"/>
    <col min="6416" max="6416" width="1.44140625" style="10" customWidth="1"/>
    <col min="6417" max="6417" width="12.33203125" style="10" customWidth="1"/>
    <col min="6418" max="6418" width="1.44140625" style="10" customWidth="1"/>
    <col min="6419" max="6419" width="12.33203125" style="10" customWidth="1"/>
    <col min="6420" max="6420" width="2.21875" style="10" customWidth="1"/>
    <col min="6421" max="6421" width="16.21875" style="10" customWidth="1"/>
    <col min="6422" max="6422" width="1.109375" style="10" customWidth="1"/>
    <col min="6423" max="6423" width="1.44140625" style="10" customWidth="1"/>
    <col min="6424" max="6424" width="13.109375" style="10" customWidth="1"/>
    <col min="6425" max="6425" width="1.44140625" style="10" customWidth="1"/>
    <col min="6426" max="6426" width="13.109375" style="10" customWidth="1"/>
    <col min="6427" max="6427" width="1.44140625" style="10" customWidth="1"/>
    <col min="6428" max="6428" width="13.109375" style="10" customWidth="1"/>
    <col min="6429" max="6429" width="2.21875" style="10" customWidth="1"/>
    <col min="6430" max="6430" width="16.21875" style="10" customWidth="1"/>
    <col min="6431" max="6431" width="2.21875" style="10" customWidth="1"/>
    <col min="6432" max="6432" width="13.109375" style="10" customWidth="1"/>
    <col min="6433" max="6433" width="1.44140625" style="10" customWidth="1"/>
    <col min="6434" max="6434" width="13.109375" style="10" customWidth="1"/>
    <col min="6435" max="6435" width="1.44140625" style="10" customWidth="1"/>
    <col min="6436" max="6436" width="13.109375" style="10" customWidth="1"/>
    <col min="6437" max="6437" width="2.21875" style="10" customWidth="1"/>
    <col min="6438" max="6438" width="16.21875" style="10" customWidth="1"/>
    <col min="6439" max="6439" width="3" style="10" customWidth="1"/>
    <col min="6440" max="6440" width="8.44140625" style="10" customWidth="1"/>
    <col min="6441" max="6441" width="1.44140625" style="10" customWidth="1"/>
    <col min="6442" max="6442" width="22.33203125" style="10" customWidth="1"/>
    <col min="6443" max="6656" width="11.5546875" style="10"/>
    <col min="6657" max="6657" width="5.33203125" style="10" customWidth="1"/>
    <col min="6658" max="6658" width="3" style="10" customWidth="1"/>
    <col min="6659" max="6659" width="20.109375" style="10" customWidth="1"/>
    <col min="6660" max="6660" width="2.21875" style="10" customWidth="1"/>
    <col min="6661" max="6661" width="0" style="10" hidden="1" customWidth="1"/>
    <col min="6662" max="6662" width="3" style="10" customWidth="1"/>
    <col min="6663" max="6663" width="12.33203125" style="10" customWidth="1"/>
    <col min="6664" max="6664" width="1.44140625" style="10" customWidth="1"/>
    <col min="6665" max="6665" width="12.33203125" style="10" customWidth="1"/>
    <col min="6666" max="6666" width="1.44140625" style="10" customWidth="1"/>
    <col min="6667" max="6667" width="12.33203125" style="10" customWidth="1"/>
    <col min="6668" max="6668" width="1.44140625" style="10" customWidth="1"/>
    <col min="6669" max="6669" width="14.6640625" style="10" customWidth="1"/>
    <col min="6670" max="6670" width="1.44140625" style="10" customWidth="1"/>
    <col min="6671" max="6671" width="12.33203125" style="10" customWidth="1"/>
    <col min="6672" max="6672" width="1.44140625" style="10" customWidth="1"/>
    <col min="6673" max="6673" width="12.33203125" style="10" customWidth="1"/>
    <col min="6674" max="6674" width="1.44140625" style="10" customWidth="1"/>
    <col min="6675" max="6675" width="12.33203125" style="10" customWidth="1"/>
    <col min="6676" max="6676" width="2.21875" style="10" customWidth="1"/>
    <col min="6677" max="6677" width="16.21875" style="10" customWidth="1"/>
    <col min="6678" max="6678" width="1.109375" style="10" customWidth="1"/>
    <col min="6679" max="6679" width="1.44140625" style="10" customWidth="1"/>
    <col min="6680" max="6680" width="13.109375" style="10" customWidth="1"/>
    <col min="6681" max="6681" width="1.44140625" style="10" customWidth="1"/>
    <col min="6682" max="6682" width="13.109375" style="10" customWidth="1"/>
    <col min="6683" max="6683" width="1.44140625" style="10" customWidth="1"/>
    <col min="6684" max="6684" width="13.109375" style="10" customWidth="1"/>
    <col min="6685" max="6685" width="2.21875" style="10" customWidth="1"/>
    <col min="6686" max="6686" width="16.21875" style="10" customWidth="1"/>
    <col min="6687" max="6687" width="2.21875" style="10" customWidth="1"/>
    <col min="6688" max="6688" width="13.109375" style="10" customWidth="1"/>
    <col min="6689" max="6689" width="1.44140625" style="10" customWidth="1"/>
    <col min="6690" max="6690" width="13.109375" style="10" customWidth="1"/>
    <col min="6691" max="6691" width="1.44140625" style="10" customWidth="1"/>
    <col min="6692" max="6692" width="13.109375" style="10" customWidth="1"/>
    <col min="6693" max="6693" width="2.21875" style="10" customWidth="1"/>
    <col min="6694" max="6694" width="16.21875" style="10" customWidth="1"/>
    <col min="6695" max="6695" width="3" style="10" customWidth="1"/>
    <col min="6696" max="6696" width="8.44140625" style="10" customWidth="1"/>
    <col min="6697" max="6697" width="1.44140625" style="10" customWidth="1"/>
    <col min="6698" max="6698" width="22.33203125" style="10" customWidth="1"/>
    <col min="6699" max="6912" width="11.5546875" style="10"/>
    <col min="6913" max="6913" width="5.33203125" style="10" customWidth="1"/>
    <col min="6914" max="6914" width="3" style="10" customWidth="1"/>
    <col min="6915" max="6915" width="20.109375" style="10" customWidth="1"/>
    <col min="6916" max="6916" width="2.21875" style="10" customWidth="1"/>
    <col min="6917" max="6917" width="0" style="10" hidden="1" customWidth="1"/>
    <col min="6918" max="6918" width="3" style="10" customWidth="1"/>
    <col min="6919" max="6919" width="12.33203125" style="10" customWidth="1"/>
    <col min="6920" max="6920" width="1.44140625" style="10" customWidth="1"/>
    <col min="6921" max="6921" width="12.33203125" style="10" customWidth="1"/>
    <col min="6922" max="6922" width="1.44140625" style="10" customWidth="1"/>
    <col min="6923" max="6923" width="12.33203125" style="10" customWidth="1"/>
    <col min="6924" max="6924" width="1.44140625" style="10" customWidth="1"/>
    <col min="6925" max="6925" width="14.6640625" style="10" customWidth="1"/>
    <col min="6926" max="6926" width="1.44140625" style="10" customWidth="1"/>
    <col min="6927" max="6927" width="12.33203125" style="10" customWidth="1"/>
    <col min="6928" max="6928" width="1.44140625" style="10" customWidth="1"/>
    <col min="6929" max="6929" width="12.33203125" style="10" customWidth="1"/>
    <col min="6930" max="6930" width="1.44140625" style="10" customWidth="1"/>
    <col min="6931" max="6931" width="12.33203125" style="10" customWidth="1"/>
    <col min="6932" max="6932" width="2.21875" style="10" customWidth="1"/>
    <col min="6933" max="6933" width="16.21875" style="10" customWidth="1"/>
    <col min="6934" max="6934" width="1.109375" style="10" customWidth="1"/>
    <col min="6935" max="6935" width="1.44140625" style="10" customWidth="1"/>
    <col min="6936" max="6936" width="13.109375" style="10" customWidth="1"/>
    <col min="6937" max="6937" width="1.44140625" style="10" customWidth="1"/>
    <col min="6938" max="6938" width="13.109375" style="10" customWidth="1"/>
    <col min="6939" max="6939" width="1.44140625" style="10" customWidth="1"/>
    <col min="6940" max="6940" width="13.109375" style="10" customWidth="1"/>
    <col min="6941" max="6941" width="2.21875" style="10" customWidth="1"/>
    <col min="6942" max="6942" width="16.21875" style="10" customWidth="1"/>
    <col min="6943" max="6943" width="2.21875" style="10" customWidth="1"/>
    <col min="6944" max="6944" width="13.109375" style="10" customWidth="1"/>
    <col min="6945" max="6945" width="1.44140625" style="10" customWidth="1"/>
    <col min="6946" max="6946" width="13.109375" style="10" customWidth="1"/>
    <col min="6947" max="6947" width="1.44140625" style="10" customWidth="1"/>
    <col min="6948" max="6948" width="13.109375" style="10" customWidth="1"/>
    <col min="6949" max="6949" width="2.21875" style="10" customWidth="1"/>
    <col min="6950" max="6950" width="16.21875" style="10" customWidth="1"/>
    <col min="6951" max="6951" width="3" style="10" customWidth="1"/>
    <col min="6952" max="6952" width="8.44140625" style="10" customWidth="1"/>
    <col min="6953" max="6953" width="1.44140625" style="10" customWidth="1"/>
    <col min="6954" max="6954" width="22.33203125" style="10" customWidth="1"/>
    <col min="6955" max="7168" width="11.5546875" style="10"/>
    <col min="7169" max="7169" width="5.33203125" style="10" customWidth="1"/>
    <col min="7170" max="7170" width="3" style="10" customWidth="1"/>
    <col min="7171" max="7171" width="20.109375" style="10" customWidth="1"/>
    <col min="7172" max="7172" width="2.21875" style="10" customWidth="1"/>
    <col min="7173" max="7173" width="0" style="10" hidden="1" customWidth="1"/>
    <col min="7174" max="7174" width="3" style="10" customWidth="1"/>
    <col min="7175" max="7175" width="12.33203125" style="10" customWidth="1"/>
    <col min="7176" max="7176" width="1.44140625" style="10" customWidth="1"/>
    <col min="7177" max="7177" width="12.33203125" style="10" customWidth="1"/>
    <col min="7178" max="7178" width="1.44140625" style="10" customWidth="1"/>
    <col min="7179" max="7179" width="12.33203125" style="10" customWidth="1"/>
    <col min="7180" max="7180" width="1.44140625" style="10" customWidth="1"/>
    <col min="7181" max="7181" width="14.6640625" style="10" customWidth="1"/>
    <col min="7182" max="7182" width="1.44140625" style="10" customWidth="1"/>
    <col min="7183" max="7183" width="12.33203125" style="10" customWidth="1"/>
    <col min="7184" max="7184" width="1.44140625" style="10" customWidth="1"/>
    <col min="7185" max="7185" width="12.33203125" style="10" customWidth="1"/>
    <col min="7186" max="7186" width="1.44140625" style="10" customWidth="1"/>
    <col min="7187" max="7187" width="12.33203125" style="10" customWidth="1"/>
    <col min="7188" max="7188" width="2.21875" style="10" customWidth="1"/>
    <col min="7189" max="7189" width="16.21875" style="10" customWidth="1"/>
    <col min="7190" max="7190" width="1.109375" style="10" customWidth="1"/>
    <col min="7191" max="7191" width="1.44140625" style="10" customWidth="1"/>
    <col min="7192" max="7192" width="13.109375" style="10" customWidth="1"/>
    <col min="7193" max="7193" width="1.44140625" style="10" customWidth="1"/>
    <col min="7194" max="7194" width="13.109375" style="10" customWidth="1"/>
    <col min="7195" max="7195" width="1.44140625" style="10" customWidth="1"/>
    <col min="7196" max="7196" width="13.109375" style="10" customWidth="1"/>
    <col min="7197" max="7197" width="2.21875" style="10" customWidth="1"/>
    <col min="7198" max="7198" width="16.21875" style="10" customWidth="1"/>
    <col min="7199" max="7199" width="2.21875" style="10" customWidth="1"/>
    <col min="7200" max="7200" width="13.109375" style="10" customWidth="1"/>
    <col min="7201" max="7201" width="1.44140625" style="10" customWidth="1"/>
    <col min="7202" max="7202" width="13.109375" style="10" customWidth="1"/>
    <col min="7203" max="7203" width="1.44140625" style="10" customWidth="1"/>
    <col min="7204" max="7204" width="13.109375" style="10" customWidth="1"/>
    <col min="7205" max="7205" width="2.21875" style="10" customWidth="1"/>
    <col min="7206" max="7206" width="16.21875" style="10" customWidth="1"/>
    <col min="7207" max="7207" width="3" style="10" customWidth="1"/>
    <col min="7208" max="7208" width="8.44140625" style="10" customWidth="1"/>
    <col min="7209" max="7209" width="1.44140625" style="10" customWidth="1"/>
    <col min="7210" max="7210" width="22.33203125" style="10" customWidth="1"/>
    <col min="7211" max="7424" width="11.5546875" style="10"/>
    <col min="7425" max="7425" width="5.33203125" style="10" customWidth="1"/>
    <col min="7426" max="7426" width="3" style="10" customWidth="1"/>
    <col min="7427" max="7427" width="20.109375" style="10" customWidth="1"/>
    <col min="7428" max="7428" width="2.21875" style="10" customWidth="1"/>
    <col min="7429" max="7429" width="0" style="10" hidden="1" customWidth="1"/>
    <col min="7430" max="7430" width="3" style="10" customWidth="1"/>
    <col min="7431" max="7431" width="12.33203125" style="10" customWidth="1"/>
    <col min="7432" max="7432" width="1.44140625" style="10" customWidth="1"/>
    <col min="7433" max="7433" width="12.33203125" style="10" customWidth="1"/>
    <col min="7434" max="7434" width="1.44140625" style="10" customWidth="1"/>
    <col min="7435" max="7435" width="12.33203125" style="10" customWidth="1"/>
    <col min="7436" max="7436" width="1.44140625" style="10" customWidth="1"/>
    <col min="7437" max="7437" width="14.6640625" style="10" customWidth="1"/>
    <col min="7438" max="7438" width="1.44140625" style="10" customWidth="1"/>
    <col min="7439" max="7439" width="12.33203125" style="10" customWidth="1"/>
    <col min="7440" max="7440" width="1.44140625" style="10" customWidth="1"/>
    <col min="7441" max="7441" width="12.33203125" style="10" customWidth="1"/>
    <col min="7442" max="7442" width="1.44140625" style="10" customWidth="1"/>
    <col min="7443" max="7443" width="12.33203125" style="10" customWidth="1"/>
    <col min="7444" max="7444" width="2.21875" style="10" customWidth="1"/>
    <col min="7445" max="7445" width="16.21875" style="10" customWidth="1"/>
    <col min="7446" max="7446" width="1.109375" style="10" customWidth="1"/>
    <col min="7447" max="7447" width="1.44140625" style="10" customWidth="1"/>
    <col min="7448" max="7448" width="13.109375" style="10" customWidth="1"/>
    <col min="7449" max="7449" width="1.44140625" style="10" customWidth="1"/>
    <col min="7450" max="7450" width="13.109375" style="10" customWidth="1"/>
    <col min="7451" max="7451" width="1.44140625" style="10" customWidth="1"/>
    <col min="7452" max="7452" width="13.109375" style="10" customWidth="1"/>
    <col min="7453" max="7453" width="2.21875" style="10" customWidth="1"/>
    <col min="7454" max="7454" width="16.21875" style="10" customWidth="1"/>
    <col min="7455" max="7455" width="2.21875" style="10" customWidth="1"/>
    <col min="7456" max="7456" width="13.109375" style="10" customWidth="1"/>
    <col min="7457" max="7457" width="1.44140625" style="10" customWidth="1"/>
    <col min="7458" max="7458" width="13.109375" style="10" customWidth="1"/>
    <col min="7459" max="7459" width="1.44140625" style="10" customWidth="1"/>
    <col min="7460" max="7460" width="13.109375" style="10" customWidth="1"/>
    <col min="7461" max="7461" width="2.21875" style="10" customWidth="1"/>
    <col min="7462" max="7462" width="16.21875" style="10" customWidth="1"/>
    <col min="7463" max="7463" width="3" style="10" customWidth="1"/>
    <col min="7464" max="7464" width="8.44140625" style="10" customWidth="1"/>
    <col min="7465" max="7465" width="1.44140625" style="10" customWidth="1"/>
    <col min="7466" max="7466" width="22.33203125" style="10" customWidth="1"/>
    <col min="7467" max="7680" width="11.5546875" style="10"/>
    <col min="7681" max="7681" width="5.33203125" style="10" customWidth="1"/>
    <col min="7682" max="7682" width="3" style="10" customWidth="1"/>
    <col min="7683" max="7683" width="20.109375" style="10" customWidth="1"/>
    <col min="7684" max="7684" width="2.21875" style="10" customWidth="1"/>
    <col min="7685" max="7685" width="0" style="10" hidden="1" customWidth="1"/>
    <col min="7686" max="7686" width="3" style="10" customWidth="1"/>
    <col min="7687" max="7687" width="12.33203125" style="10" customWidth="1"/>
    <col min="7688" max="7688" width="1.44140625" style="10" customWidth="1"/>
    <col min="7689" max="7689" width="12.33203125" style="10" customWidth="1"/>
    <col min="7690" max="7690" width="1.44140625" style="10" customWidth="1"/>
    <col min="7691" max="7691" width="12.33203125" style="10" customWidth="1"/>
    <col min="7692" max="7692" width="1.44140625" style="10" customWidth="1"/>
    <col min="7693" max="7693" width="14.6640625" style="10" customWidth="1"/>
    <col min="7694" max="7694" width="1.44140625" style="10" customWidth="1"/>
    <col min="7695" max="7695" width="12.33203125" style="10" customWidth="1"/>
    <col min="7696" max="7696" width="1.44140625" style="10" customWidth="1"/>
    <col min="7697" max="7697" width="12.33203125" style="10" customWidth="1"/>
    <col min="7698" max="7698" width="1.44140625" style="10" customWidth="1"/>
    <col min="7699" max="7699" width="12.33203125" style="10" customWidth="1"/>
    <col min="7700" max="7700" width="2.21875" style="10" customWidth="1"/>
    <col min="7701" max="7701" width="16.21875" style="10" customWidth="1"/>
    <col min="7702" max="7702" width="1.109375" style="10" customWidth="1"/>
    <col min="7703" max="7703" width="1.44140625" style="10" customWidth="1"/>
    <col min="7704" max="7704" width="13.109375" style="10" customWidth="1"/>
    <col min="7705" max="7705" width="1.44140625" style="10" customWidth="1"/>
    <col min="7706" max="7706" width="13.109375" style="10" customWidth="1"/>
    <col min="7707" max="7707" width="1.44140625" style="10" customWidth="1"/>
    <col min="7708" max="7708" width="13.109375" style="10" customWidth="1"/>
    <col min="7709" max="7709" width="2.21875" style="10" customWidth="1"/>
    <col min="7710" max="7710" width="16.21875" style="10" customWidth="1"/>
    <col min="7711" max="7711" width="2.21875" style="10" customWidth="1"/>
    <col min="7712" max="7712" width="13.109375" style="10" customWidth="1"/>
    <col min="7713" max="7713" width="1.44140625" style="10" customWidth="1"/>
    <col min="7714" max="7714" width="13.109375" style="10" customWidth="1"/>
    <col min="7715" max="7715" width="1.44140625" style="10" customWidth="1"/>
    <col min="7716" max="7716" width="13.109375" style="10" customWidth="1"/>
    <col min="7717" max="7717" width="2.21875" style="10" customWidth="1"/>
    <col min="7718" max="7718" width="16.21875" style="10" customWidth="1"/>
    <col min="7719" max="7719" width="3" style="10" customWidth="1"/>
    <col min="7720" max="7720" width="8.44140625" style="10" customWidth="1"/>
    <col min="7721" max="7721" width="1.44140625" style="10" customWidth="1"/>
    <col min="7722" max="7722" width="22.33203125" style="10" customWidth="1"/>
    <col min="7723" max="7936" width="11.5546875" style="10"/>
    <col min="7937" max="7937" width="5.33203125" style="10" customWidth="1"/>
    <col min="7938" max="7938" width="3" style="10" customWidth="1"/>
    <col min="7939" max="7939" width="20.109375" style="10" customWidth="1"/>
    <col min="7940" max="7940" width="2.21875" style="10" customWidth="1"/>
    <col min="7941" max="7941" width="0" style="10" hidden="1" customWidth="1"/>
    <col min="7942" max="7942" width="3" style="10" customWidth="1"/>
    <col min="7943" max="7943" width="12.33203125" style="10" customWidth="1"/>
    <col min="7944" max="7944" width="1.44140625" style="10" customWidth="1"/>
    <col min="7945" max="7945" width="12.33203125" style="10" customWidth="1"/>
    <col min="7946" max="7946" width="1.44140625" style="10" customWidth="1"/>
    <col min="7947" max="7947" width="12.33203125" style="10" customWidth="1"/>
    <col min="7948" max="7948" width="1.44140625" style="10" customWidth="1"/>
    <col min="7949" max="7949" width="14.6640625" style="10" customWidth="1"/>
    <col min="7950" max="7950" width="1.44140625" style="10" customWidth="1"/>
    <col min="7951" max="7951" width="12.33203125" style="10" customWidth="1"/>
    <col min="7952" max="7952" width="1.44140625" style="10" customWidth="1"/>
    <col min="7953" max="7953" width="12.33203125" style="10" customWidth="1"/>
    <col min="7954" max="7954" width="1.44140625" style="10" customWidth="1"/>
    <col min="7955" max="7955" width="12.33203125" style="10" customWidth="1"/>
    <col min="7956" max="7956" width="2.21875" style="10" customWidth="1"/>
    <col min="7957" max="7957" width="16.21875" style="10" customWidth="1"/>
    <col min="7958" max="7958" width="1.109375" style="10" customWidth="1"/>
    <col min="7959" max="7959" width="1.44140625" style="10" customWidth="1"/>
    <col min="7960" max="7960" width="13.109375" style="10" customWidth="1"/>
    <col min="7961" max="7961" width="1.44140625" style="10" customWidth="1"/>
    <col min="7962" max="7962" width="13.109375" style="10" customWidth="1"/>
    <col min="7963" max="7963" width="1.44140625" style="10" customWidth="1"/>
    <col min="7964" max="7964" width="13.109375" style="10" customWidth="1"/>
    <col min="7965" max="7965" width="2.21875" style="10" customWidth="1"/>
    <col min="7966" max="7966" width="16.21875" style="10" customWidth="1"/>
    <col min="7967" max="7967" width="2.21875" style="10" customWidth="1"/>
    <col min="7968" max="7968" width="13.109375" style="10" customWidth="1"/>
    <col min="7969" max="7969" width="1.44140625" style="10" customWidth="1"/>
    <col min="7970" max="7970" width="13.109375" style="10" customWidth="1"/>
    <col min="7971" max="7971" width="1.44140625" style="10" customWidth="1"/>
    <col min="7972" max="7972" width="13.109375" style="10" customWidth="1"/>
    <col min="7973" max="7973" width="2.21875" style="10" customWidth="1"/>
    <col min="7974" max="7974" width="16.21875" style="10" customWidth="1"/>
    <col min="7975" max="7975" width="3" style="10" customWidth="1"/>
    <col min="7976" max="7976" width="8.44140625" style="10" customWidth="1"/>
    <col min="7977" max="7977" width="1.44140625" style="10" customWidth="1"/>
    <col min="7978" max="7978" width="22.33203125" style="10" customWidth="1"/>
    <col min="7979" max="8192" width="11.5546875" style="10"/>
    <col min="8193" max="8193" width="5.33203125" style="10" customWidth="1"/>
    <col min="8194" max="8194" width="3" style="10" customWidth="1"/>
    <col min="8195" max="8195" width="20.109375" style="10" customWidth="1"/>
    <col min="8196" max="8196" width="2.21875" style="10" customWidth="1"/>
    <col min="8197" max="8197" width="0" style="10" hidden="1" customWidth="1"/>
    <col min="8198" max="8198" width="3" style="10" customWidth="1"/>
    <col min="8199" max="8199" width="12.33203125" style="10" customWidth="1"/>
    <col min="8200" max="8200" width="1.44140625" style="10" customWidth="1"/>
    <col min="8201" max="8201" width="12.33203125" style="10" customWidth="1"/>
    <col min="8202" max="8202" width="1.44140625" style="10" customWidth="1"/>
    <col min="8203" max="8203" width="12.33203125" style="10" customWidth="1"/>
    <col min="8204" max="8204" width="1.44140625" style="10" customWidth="1"/>
    <col min="8205" max="8205" width="14.6640625" style="10" customWidth="1"/>
    <col min="8206" max="8206" width="1.44140625" style="10" customWidth="1"/>
    <col min="8207" max="8207" width="12.33203125" style="10" customWidth="1"/>
    <col min="8208" max="8208" width="1.44140625" style="10" customWidth="1"/>
    <col min="8209" max="8209" width="12.33203125" style="10" customWidth="1"/>
    <col min="8210" max="8210" width="1.44140625" style="10" customWidth="1"/>
    <col min="8211" max="8211" width="12.33203125" style="10" customWidth="1"/>
    <col min="8212" max="8212" width="2.21875" style="10" customWidth="1"/>
    <col min="8213" max="8213" width="16.21875" style="10" customWidth="1"/>
    <col min="8214" max="8214" width="1.109375" style="10" customWidth="1"/>
    <col min="8215" max="8215" width="1.44140625" style="10" customWidth="1"/>
    <col min="8216" max="8216" width="13.109375" style="10" customWidth="1"/>
    <col min="8217" max="8217" width="1.44140625" style="10" customWidth="1"/>
    <col min="8218" max="8218" width="13.109375" style="10" customWidth="1"/>
    <col min="8219" max="8219" width="1.44140625" style="10" customWidth="1"/>
    <col min="8220" max="8220" width="13.109375" style="10" customWidth="1"/>
    <col min="8221" max="8221" width="2.21875" style="10" customWidth="1"/>
    <col min="8222" max="8222" width="16.21875" style="10" customWidth="1"/>
    <col min="8223" max="8223" width="2.21875" style="10" customWidth="1"/>
    <col min="8224" max="8224" width="13.109375" style="10" customWidth="1"/>
    <col min="8225" max="8225" width="1.44140625" style="10" customWidth="1"/>
    <col min="8226" max="8226" width="13.109375" style="10" customWidth="1"/>
    <col min="8227" max="8227" width="1.44140625" style="10" customWidth="1"/>
    <col min="8228" max="8228" width="13.109375" style="10" customWidth="1"/>
    <col min="8229" max="8229" width="2.21875" style="10" customWidth="1"/>
    <col min="8230" max="8230" width="16.21875" style="10" customWidth="1"/>
    <col min="8231" max="8231" width="3" style="10" customWidth="1"/>
    <col min="8232" max="8232" width="8.44140625" style="10" customWidth="1"/>
    <col min="8233" max="8233" width="1.44140625" style="10" customWidth="1"/>
    <col min="8234" max="8234" width="22.33203125" style="10" customWidth="1"/>
    <col min="8235" max="8448" width="11.5546875" style="10"/>
    <col min="8449" max="8449" width="5.33203125" style="10" customWidth="1"/>
    <col min="8450" max="8450" width="3" style="10" customWidth="1"/>
    <col min="8451" max="8451" width="20.109375" style="10" customWidth="1"/>
    <col min="8452" max="8452" width="2.21875" style="10" customWidth="1"/>
    <col min="8453" max="8453" width="0" style="10" hidden="1" customWidth="1"/>
    <col min="8454" max="8454" width="3" style="10" customWidth="1"/>
    <col min="8455" max="8455" width="12.33203125" style="10" customWidth="1"/>
    <col min="8456" max="8456" width="1.44140625" style="10" customWidth="1"/>
    <col min="8457" max="8457" width="12.33203125" style="10" customWidth="1"/>
    <col min="8458" max="8458" width="1.44140625" style="10" customWidth="1"/>
    <col min="8459" max="8459" width="12.33203125" style="10" customWidth="1"/>
    <col min="8460" max="8460" width="1.44140625" style="10" customWidth="1"/>
    <col min="8461" max="8461" width="14.6640625" style="10" customWidth="1"/>
    <col min="8462" max="8462" width="1.44140625" style="10" customWidth="1"/>
    <col min="8463" max="8463" width="12.33203125" style="10" customWidth="1"/>
    <col min="8464" max="8464" width="1.44140625" style="10" customWidth="1"/>
    <col min="8465" max="8465" width="12.33203125" style="10" customWidth="1"/>
    <col min="8466" max="8466" width="1.44140625" style="10" customWidth="1"/>
    <col min="8467" max="8467" width="12.33203125" style="10" customWidth="1"/>
    <col min="8468" max="8468" width="2.21875" style="10" customWidth="1"/>
    <col min="8469" max="8469" width="16.21875" style="10" customWidth="1"/>
    <col min="8470" max="8470" width="1.109375" style="10" customWidth="1"/>
    <col min="8471" max="8471" width="1.44140625" style="10" customWidth="1"/>
    <col min="8472" max="8472" width="13.109375" style="10" customWidth="1"/>
    <col min="8473" max="8473" width="1.44140625" style="10" customWidth="1"/>
    <col min="8474" max="8474" width="13.109375" style="10" customWidth="1"/>
    <col min="8475" max="8475" width="1.44140625" style="10" customWidth="1"/>
    <col min="8476" max="8476" width="13.109375" style="10" customWidth="1"/>
    <col min="8477" max="8477" width="2.21875" style="10" customWidth="1"/>
    <col min="8478" max="8478" width="16.21875" style="10" customWidth="1"/>
    <col min="8479" max="8479" width="2.21875" style="10" customWidth="1"/>
    <col min="8480" max="8480" width="13.109375" style="10" customWidth="1"/>
    <col min="8481" max="8481" width="1.44140625" style="10" customWidth="1"/>
    <col min="8482" max="8482" width="13.109375" style="10" customWidth="1"/>
    <col min="8483" max="8483" width="1.44140625" style="10" customWidth="1"/>
    <col min="8484" max="8484" width="13.109375" style="10" customWidth="1"/>
    <col min="8485" max="8485" width="2.21875" style="10" customWidth="1"/>
    <col min="8486" max="8486" width="16.21875" style="10" customWidth="1"/>
    <col min="8487" max="8487" width="3" style="10" customWidth="1"/>
    <col min="8488" max="8488" width="8.44140625" style="10" customWidth="1"/>
    <col min="8489" max="8489" width="1.44140625" style="10" customWidth="1"/>
    <col min="8490" max="8490" width="22.33203125" style="10" customWidth="1"/>
    <col min="8491" max="8704" width="11.5546875" style="10"/>
    <col min="8705" max="8705" width="5.33203125" style="10" customWidth="1"/>
    <col min="8706" max="8706" width="3" style="10" customWidth="1"/>
    <col min="8707" max="8707" width="20.109375" style="10" customWidth="1"/>
    <col min="8708" max="8708" width="2.21875" style="10" customWidth="1"/>
    <col min="8709" max="8709" width="0" style="10" hidden="1" customWidth="1"/>
    <col min="8710" max="8710" width="3" style="10" customWidth="1"/>
    <col min="8711" max="8711" width="12.33203125" style="10" customWidth="1"/>
    <col min="8712" max="8712" width="1.44140625" style="10" customWidth="1"/>
    <col min="8713" max="8713" width="12.33203125" style="10" customWidth="1"/>
    <col min="8714" max="8714" width="1.44140625" style="10" customWidth="1"/>
    <col min="8715" max="8715" width="12.33203125" style="10" customWidth="1"/>
    <col min="8716" max="8716" width="1.44140625" style="10" customWidth="1"/>
    <col min="8717" max="8717" width="14.6640625" style="10" customWidth="1"/>
    <col min="8718" max="8718" width="1.44140625" style="10" customWidth="1"/>
    <col min="8719" max="8719" width="12.33203125" style="10" customWidth="1"/>
    <col min="8720" max="8720" width="1.44140625" style="10" customWidth="1"/>
    <col min="8721" max="8721" width="12.33203125" style="10" customWidth="1"/>
    <col min="8722" max="8722" width="1.44140625" style="10" customWidth="1"/>
    <col min="8723" max="8723" width="12.33203125" style="10" customWidth="1"/>
    <col min="8724" max="8724" width="2.21875" style="10" customWidth="1"/>
    <col min="8725" max="8725" width="16.21875" style="10" customWidth="1"/>
    <col min="8726" max="8726" width="1.109375" style="10" customWidth="1"/>
    <col min="8727" max="8727" width="1.44140625" style="10" customWidth="1"/>
    <col min="8728" max="8728" width="13.109375" style="10" customWidth="1"/>
    <col min="8729" max="8729" width="1.44140625" style="10" customWidth="1"/>
    <col min="8730" max="8730" width="13.109375" style="10" customWidth="1"/>
    <col min="8731" max="8731" width="1.44140625" style="10" customWidth="1"/>
    <col min="8732" max="8732" width="13.109375" style="10" customWidth="1"/>
    <col min="8733" max="8733" width="2.21875" style="10" customWidth="1"/>
    <col min="8734" max="8734" width="16.21875" style="10" customWidth="1"/>
    <col min="8735" max="8735" width="2.21875" style="10" customWidth="1"/>
    <col min="8736" max="8736" width="13.109375" style="10" customWidth="1"/>
    <col min="8737" max="8737" width="1.44140625" style="10" customWidth="1"/>
    <col min="8738" max="8738" width="13.109375" style="10" customWidth="1"/>
    <col min="8739" max="8739" width="1.44140625" style="10" customWidth="1"/>
    <col min="8740" max="8740" width="13.109375" style="10" customWidth="1"/>
    <col min="8741" max="8741" width="2.21875" style="10" customWidth="1"/>
    <col min="8742" max="8742" width="16.21875" style="10" customWidth="1"/>
    <col min="8743" max="8743" width="3" style="10" customWidth="1"/>
    <col min="8744" max="8744" width="8.44140625" style="10" customWidth="1"/>
    <col min="8745" max="8745" width="1.44140625" style="10" customWidth="1"/>
    <col min="8746" max="8746" width="22.33203125" style="10" customWidth="1"/>
    <col min="8747" max="8960" width="11.5546875" style="10"/>
    <col min="8961" max="8961" width="5.33203125" style="10" customWidth="1"/>
    <col min="8962" max="8962" width="3" style="10" customWidth="1"/>
    <col min="8963" max="8963" width="20.109375" style="10" customWidth="1"/>
    <col min="8964" max="8964" width="2.21875" style="10" customWidth="1"/>
    <col min="8965" max="8965" width="0" style="10" hidden="1" customWidth="1"/>
    <col min="8966" max="8966" width="3" style="10" customWidth="1"/>
    <col min="8967" max="8967" width="12.33203125" style="10" customWidth="1"/>
    <col min="8968" max="8968" width="1.44140625" style="10" customWidth="1"/>
    <col min="8969" max="8969" width="12.33203125" style="10" customWidth="1"/>
    <col min="8970" max="8970" width="1.44140625" style="10" customWidth="1"/>
    <col min="8971" max="8971" width="12.33203125" style="10" customWidth="1"/>
    <col min="8972" max="8972" width="1.44140625" style="10" customWidth="1"/>
    <col min="8973" max="8973" width="14.6640625" style="10" customWidth="1"/>
    <col min="8974" max="8974" width="1.44140625" style="10" customWidth="1"/>
    <col min="8975" max="8975" width="12.33203125" style="10" customWidth="1"/>
    <col min="8976" max="8976" width="1.44140625" style="10" customWidth="1"/>
    <col min="8977" max="8977" width="12.33203125" style="10" customWidth="1"/>
    <col min="8978" max="8978" width="1.44140625" style="10" customWidth="1"/>
    <col min="8979" max="8979" width="12.33203125" style="10" customWidth="1"/>
    <col min="8980" max="8980" width="2.21875" style="10" customWidth="1"/>
    <col min="8981" max="8981" width="16.21875" style="10" customWidth="1"/>
    <col min="8982" max="8982" width="1.109375" style="10" customWidth="1"/>
    <col min="8983" max="8983" width="1.44140625" style="10" customWidth="1"/>
    <col min="8984" max="8984" width="13.109375" style="10" customWidth="1"/>
    <col min="8985" max="8985" width="1.44140625" style="10" customWidth="1"/>
    <col min="8986" max="8986" width="13.109375" style="10" customWidth="1"/>
    <col min="8987" max="8987" width="1.44140625" style="10" customWidth="1"/>
    <col min="8988" max="8988" width="13.109375" style="10" customWidth="1"/>
    <col min="8989" max="8989" width="2.21875" style="10" customWidth="1"/>
    <col min="8990" max="8990" width="16.21875" style="10" customWidth="1"/>
    <col min="8991" max="8991" width="2.21875" style="10" customWidth="1"/>
    <col min="8992" max="8992" width="13.109375" style="10" customWidth="1"/>
    <col min="8993" max="8993" width="1.44140625" style="10" customWidth="1"/>
    <col min="8994" max="8994" width="13.109375" style="10" customWidth="1"/>
    <col min="8995" max="8995" width="1.44140625" style="10" customWidth="1"/>
    <col min="8996" max="8996" width="13.109375" style="10" customWidth="1"/>
    <col min="8997" max="8997" width="2.21875" style="10" customWidth="1"/>
    <col min="8998" max="8998" width="16.21875" style="10" customWidth="1"/>
    <col min="8999" max="8999" width="3" style="10" customWidth="1"/>
    <col min="9000" max="9000" width="8.44140625" style="10" customWidth="1"/>
    <col min="9001" max="9001" width="1.44140625" style="10" customWidth="1"/>
    <col min="9002" max="9002" width="22.33203125" style="10" customWidth="1"/>
    <col min="9003" max="9216" width="11.5546875" style="10"/>
    <col min="9217" max="9217" width="5.33203125" style="10" customWidth="1"/>
    <col min="9218" max="9218" width="3" style="10" customWidth="1"/>
    <col min="9219" max="9219" width="20.109375" style="10" customWidth="1"/>
    <col min="9220" max="9220" width="2.21875" style="10" customWidth="1"/>
    <col min="9221" max="9221" width="0" style="10" hidden="1" customWidth="1"/>
    <col min="9222" max="9222" width="3" style="10" customWidth="1"/>
    <col min="9223" max="9223" width="12.33203125" style="10" customWidth="1"/>
    <col min="9224" max="9224" width="1.44140625" style="10" customWidth="1"/>
    <col min="9225" max="9225" width="12.33203125" style="10" customWidth="1"/>
    <col min="9226" max="9226" width="1.44140625" style="10" customWidth="1"/>
    <col min="9227" max="9227" width="12.33203125" style="10" customWidth="1"/>
    <col min="9228" max="9228" width="1.44140625" style="10" customWidth="1"/>
    <col min="9229" max="9229" width="14.6640625" style="10" customWidth="1"/>
    <col min="9230" max="9230" width="1.44140625" style="10" customWidth="1"/>
    <col min="9231" max="9231" width="12.33203125" style="10" customWidth="1"/>
    <col min="9232" max="9232" width="1.44140625" style="10" customWidth="1"/>
    <col min="9233" max="9233" width="12.33203125" style="10" customWidth="1"/>
    <col min="9234" max="9234" width="1.44140625" style="10" customWidth="1"/>
    <col min="9235" max="9235" width="12.33203125" style="10" customWidth="1"/>
    <col min="9236" max="9236" width="2.21875" style="10" customWidth="1"/>
    <col min="9237" max="9237" width="16.21875" style="10" customWidth="1"/>
    <col min="9238" max="9238" width="1.109375" style="10" customWidth="1"/>
    <col min="9239" max="9239" width="1.44140625" style="10" customWidth="1"/>
    <col min="9240" max="9240" width="13.109375" style="10" customWidth="1"/>
    <col min="9241" max="9241" width="1.44140625" style="10" customWidth="1"/>
    <col min="9242" max="9242" width="13.109375" style="10" customWidth="1"/>
    <col min="9243" max="9243" width="1.44140625" style="10" customWidth="1"/>
    <col min="9244" max="9244" width="13.109375" style="10" customWidth="1"/>
    <col min="9245" max="9245" width="2.21875" style="10" customWidth="1"/>
    <col min="9246" max="9246" width="16.21875" style="10" customWidth="1"/>
    <col min="9247" max="9247" width="2.21875" style="10" customWidth="1"/>
    <col min="9248" max="9248" width="13.109375" style="10" customWidth="1"/>
    <col min="9249" max="9249" width="1.44140625" style="10" customWidth="1"/>
    <col min="9250" max="9250" width="13.109375" style="10" customWidth="1"/>
    <col min="9251" max="9251" width="1.44140625" style="10" customWidth="1"/>
    <col min="9252" max="9252" width="13.109375" style="10" customWidth="1"/>
    <col min="9253" max="9253" width="2.21875" style="10" customWidth="1"/>
    <col min="9254" max="9254" width="16.21875" style="10" customWidth="1"/>
    <col min="9255" max="9255" width="3" style="10" customWidth="1"/>
    <col min="9256" max="9256" width="8.44140625" style="10" customWidth="1"/>
    <col min="9257" max="9257" width="1.44140625" style="10" customWidth="1"/>
    <col min="9258" max="9258" width="22.33203125" style="10" customWidth="1"/>
    <col min="9259" max="9472" width="11.5546875" style="10"/>
    <col min="9473" max="9473" width="5.33203125" style="10" customWidth="1"/>
    <col min="9474" max="9474" width="3" style="10" customWidth="1"/>
    <col min="9475" max="9475" width="20.109375" style="10" customWidth="1"/>
    <col min="9476" max="9476" width="2.21875" style="10" customWidth="1"/>
    <col min="9477" max="9477" width="0" style="10" hidden="1" customWidth="1"/>
    <col min="9478" max="9478" width="3" style="10" customWidth="1"/>
    <col min="9479" max="9479" width="12.33203125" style="10" customWidth="1"/>
    <col min="9480" max="9480" width="1.44140625" style="10" customWidth="1"/>
    <col min="9481" max="9481" width="12.33203125" style="10" customWidth="1"/>
    <col min="9482" max="9482" width="1.44140625" style="10" customWidth="1"/>
    <col min="9483" max="9483" width="12.33203125" style="10" customWidth="1"/>
    <col min="9484" max="9484" width="1.44140625" style="10" customWidth="1"/>
    <col min="9485" max="9485" width="14.6640625" style="10" customWidth="1"/>
    <col min="9486" max="9486" width="1.44140625" style="10" customWidth="1"/>
    <col min="9487" max="9487" width="12.33203125" style="10" customWidth="1"/>
    <col min="9488" max="9488" width="1.44140625" style="10" customWidth="1"/>
    <col min="9489" max="9489" width="12.33203125" style="10" customWidth="1"/>
    <col min="9490" max="9490" width="1.44140625" style="10" customWidth="1"/>
    <col min="9491" max="9491" width="12.33203125" style="10" customWidth="1"/>
    <col min="9492" max="9492" width="2.21875" style="10" customWidth="1"/>
    <col min="9493" max="9493" width="16.21875" style="10" customWidth="1"/>
    <col min="9494" max="9494" width="1.109375" style="10" customWidth="1"/>
    <col min="9495" max="9495" width="1.44140625" style="10" customWidth="1"/>
    <col min="9496" max="9496" width="13.109375" style="10" customWidth="1"/>
    <col min="9497" max="9497" width="1.44140625" style="10" customWidth="1"/>
    <col min="9498" max="9498" width="13.109375" style="10" customWidth="1"/>
    <col min="9499" max="9499" width="1.44140625" style="10" customWidth="1"/>
    <col min="9500" max="9500" width="13.109375" style="10" customWidth="1"/>
    <col min="9501" max="9501" width="2.21875" style="10" customWidth="1"/>
    <col min="9502" max="9502" width="16.21875" style="10" customWidth="1"/>
    <col min="9503" max="9503" width="2.21875" style="10" customWidth="1"/>
    <col min="9504" max="9504" width="13.109375" style="10" customWidth="1"/>
    <col min="9505" max="9505" width="1.44140625" style="10" customWidth="1"/>
    <col min="9506" max="9506" width="13.109375" style="10" customWidth="1"/>
    <col min="9507" max="9507" width="1.44140625" style="10" customWidth="1"/>
    <col min="9508" max="9508" width="13.109375" style="10" customWidth="1"/>
    <col min="9509" max="9509" width="2.21875" style="10" customWidth="1"/>
    <col min="9510" max="9510" width="16.21875" style="10" customWidth="1"/>
    <col min="9511" max="9511" width="3" style="10" customWidth="1"/>
    <col min="9512" max="9512" width="8.44140625" style="10" customWidth="1"/>
    <col min="9513" max="9513" width="1.44140625" style="10" customWidth="1"/>
    <col min="9514" max="9514" width="22.33203125" style="10" customWidth="1"/>
    <col min="9515" max="9728" width="11.5546875" style="10"/>
    <col min="9729" max="9729" width="5.33203125" style="10" customWidth="1"/>
    <col min="9730" max="9730" width="3" style="10" customWidth="1"/>
    <col min="9731" max="9731" width="20.109375" style="10" customWidth="1"/>
    <col min="9732" max="9732" width="2.21875" style="10" customWidth="1"/>
    <col min="9733" max="9733" width="0" style="10" hidden="1" customWidth="1"/>
    <col min="9734" max="9734" width="3" style="10" customWidth="1"/>
    <col min="9735" max="9735" width="12.33203125" style="10" customWidth="1"/>
    <col min="9736" max="9736" width="1.44140625" style="10" customWidth="1"/>
    <col min="9737" max="9737" width="12.33203125" style="10" customWidth="1"/>
    <col min="9738" max="9738" width="1.44140625" style="10" customWidth="1"/>
    <col min="9739" max="9739" width="12.33203125" style="10" customWidth="1"/>
    <col min="9740" max="9740" width="1.44140625" style="10" customWidth="1"/>
    <col min="9741" max="9741" width="14.6640625" style="10" customWidth="1"/>
    <col min="9742" max="9742" width="1.44140625" style="10" customWidth="1"/>
    <col min="9743" max="9743" width="12.33203125" style="10" customWidth="1"/>
    <col min="9744" max="9744" width="1.44140625" style="10" customWidth="1"/>
    <col min="9745" max="9745" width="12.33203125" style="10" customWidth="1"/>
    <col min="9746" max="9746" width="1.44140625" style="10" customWidth="1"/>
    <col min="9747" max="9747" width="12.33203125" style="10" customWidth="1"/>
    <col min="9748" max="9748" width="2.21875" style="10" customWidth="1"/>
    <col min="9749" max="9749" width="16.21875" style="10" customWidth="1"/>
    <col min="9750" max="9750" width="1.109375" style="10" customWidth="1"/>
    <col min="9751" max="9751" width="1.44140625" style="10" customWidth="1"/>
    <col min="9752" max="9752" width="13.109375" style="10" customWidth="1"/>
    <col min="9753" max="9753" width="1.44140625" style="10" customWidth="1"/>
    <col min="9754" max="9754" width="13.109375" style="10" customWidth="1"/>
    <col min="9755" max="9755" width="1.44140625" style="10" customWidth="1"/>
    <col min="9756" max="9756" width="13.109375" style="10" customWidth="1"/>
    <col min="9757" max="9757" width="2.21875" style="10" customWidth="1"/>
    <col min="9758" max="9758" width="16.21875" style="10" customWidth="1"/>
    <col min="9759" max="9759" width="2.21875" style="10" customWidth="1"/>
    <col min="9760" max="9760" width="13.109375" style="10" customWidth="1"/>
    <col min="9761" max="9761" width="1.44140625" style="10" customWidth="1"/>
    <col min="9762" max="9762" width="13.109375" style="10" customWidth="1"/>
    <col min="9763" max="9763" width="1.44140625" style="10" customWidth="1"/>
    <col min="9764" max="9764" width="13.109375" style="10" customWidth="1"/>
    <col min="9765" max="9765" width="2.21875" style="10" customWidth="1"/>
    <col min="9766" max="9766" width="16.21875" style="10" customWidth="1"/>
    <col min="9767" max="9767" width="3" style="10" customWidth="1"/>
    <col min="9768" max="9768" width="8.44140625" style="10" customWidth="1"/>
    <col min="9769" max="9769" width="1.44140625" style="10" customWidth="1"/>
    <col min="9770" max="9770" width="22.33203125" style="10" customWidth="1"/>
    <col min="9771" max="9984" width="11.5546875" style="10"/>
    <col min="9985" max="9985" width="5.33203125" style="10" customWidth="1"/>
    <col min="9986" max="9986" width="3" style="10" customWidth="1"/>
    <col min="9987" max="9987" width="20.109375" style="10" customWidth="1"/>
    <col min="9988" max="9988" width="2.21875" style="10" customWidth="1"/>
    <col min="9989" max="9989" width="0" style="10" hidden="1" customWidth="1"/>
    <col min="9990" max="9990" width="3" style="10" customWidth="1"/>
    <col min="9991" max="9991" width="12.33203125" style="10" customWidth="1"/>
    <col min="9992" max="9992" width="1.44140625" style="10" customWidth="1"/>
    <col min="9993" max="9993" width="12.33203125" style="10" customWidth="1"/>
    <col min="9994" max="9994" width="1.44140625" style="10" customWidth="1"/>
    <col min="9995" max="9995" width="12.33203125" style="10" customWidth="1"/>
    <col min="9996" max="9996" width="1.44140625" style="10" customWidth="1"/>
    <col min="9997" max="9997" width="14.6640625" style="10" customWidth="1"/>
    <col min="9998" max="9998" width="1.44140625" style="10" customWidth="1"/>
    <col min="9999" max="9999" width="12.33203125" style="10" customWidth="1"/>
    <col min="10000" max="10000" width="1.44140625" style="10" customWidth="1"/>
    <col min="10001" max="10001" width="12.33203125" style="10" customWidth="1"/>
    <col min="10002" max="10002" width="1.44140625" style="10" customWidth="1"/>
    <col min="10003" max="10003" width="12.33203125" style="10" customWidth="1"/>
    <col min="10004" max="10004" width="2.21875" style="10" customWidth="1"/>
    <col min="10005" max="10005" width="16.21875" style="10" customWidth="1"/>
    <col min="10006" max="10006" width="1.109375" style="10" customWidth="1"/>
    <col min="10007" max="10007" width="1.44140625" style="10" customWidth="1"/>
    <col min="10008" max="10008" width="13.109375" style="10" customWidth="1"/>
    <col min="10009" max="10009" width="1.44140625" style="10" customWidth="1"/>
    <col min="10010" max="10010" width="13.109375" style="10" customWidth="1"/>
    <col min="10011" max="10011" width="1.44140625" style="10" customWidth="1"/>
    <col min="10012" max="10012" width="13.109375" style="10" customWidth="1"/>
    <col min="10013" max="10013" width="2.21875" style="10" customWidth="1"/>
    <col min="10014" max="10014" width="16.21875" style="10" customWidth="1"/>
    <col min="10015" max="10015" width="2.21875" style="10" customWidth="1"/>
    <col min="10016" max="10016" width="13.109375" style="10" customWidth="1"/>
    <col min="10017" max="10017" width="1.44140625" style="10" customWidth="1"/>
    <col min="10018" max="10018" width="13.109375" style="10" customWidth="1"/>
    <col min="10019" max="10019" width="1.44140625" style="10" customWidth="1"/>
    <col min="10020" max="10020" width="13.109375" style="10" customWidth="1"/>
    <col min="10021" max="10021" width="2.21875" style="10" customWidth="1"/>
    <col min="10022" max="10022" width="16.21875" style="10" customWidth="1"/>
    <col min="10023" max="10023" width="3" style="10" customWidth="1"/>
    <col min="10024" max="10024" width="8.44140625" style="10" customWidth="1"/>
    <col min="10025" max="10025" width="1.44140625" style="10" customWidth="1"/>
    <col min="10026" max="10026" width="22.33203125" style="10" customWidth="1"/>
    <col min="10027" max="10240" width="11.5546875" style="10"/>
    <col min="10241" max="10241" width="5.33203125" style="10" customWidth="1"/>
    <col min="10242" max="10242" width="3" style="10" customWidth="1"/>
    <col min="10243" max="10243" width="20.109375" style="10" customWidth="1"/>
    <col min="10244" max="10244" width="2.21875" style="10" customWidth="1"/>
    <col min="10245" max="10245" width="0" style="10" hidden="1" customWidth="1"/>
    <col min="10246" max="10246" width="3" style="10" customWidth="1"/>
    <col min="10247" max="10247" width="12.33203125" style="10" customWidth="1"/>
    <col min="10248" max="10248" width="1.44140625" style="10" customWidth="1"/>
    <col min="10249" max="10249" width="12.33203125" style="10" customWidth="1"/>
    <col min="10250" max="10250" width="1.44140625" style="10" customWidth="1"/>
    <col min="10251" max="10251" width="12.33203125" style="10" customWidth="1"/>
    <col min="10252" max="10252" width="1.44140625" style="10" customWidth="1"/>
    <col min="10253" max="10253" width="14.6640625" style="10" customWidth="1"/>
    <col min="10254" max="10254" width="1.44140625" style="10" customWidth="1"/>
    <col min="10255" max="10255" width="12.33203125" style="10" customWidth="1"/>
    <col min="10256" max="10256" width="1.44140625" style="10" customWidth="1"/>
    <col min="10257" max="10257" width="12.33203125" style="10" customWidth="1"/>
    <col min="10258" max="10258" width="1.44140625" style="10" customWidth="1"/>
    <col min="10259" max="10259" width="12.33203125" style="10" customWidth="1"/>
    <col min="10260" max="10260" width="2.21875" style="10" customWidth="1"/>
    <col min="10261" max="10261" width="16.21875" style="10" customWidth="1"/>
    <col min="10262" max="10262" width="1.109375" style="10" customWidth="1"/>
    <col min="10263" max="10263" width="1.44140625" style="10" customWidth="1"/>
    <col min="10264" max="10264" width="13.109375" style="10" customWidth="1"/>
    <col min="10265" max="10265" width="1.44140625" style="10" customWidth="1"/>
    <col min="10266" max="10266" width="13.109375" style="10" customWidth="1"/>
    <col min="10267" max="10267" width="1.44140625" style="10" customWidth="1"/>
    <col min="10268" max="10268" width="13.109375" style="10" customWidth="1"/>
    <col min="10269" max="10269" width="2.21875" style="10" customWidth="1"/>
    <col min="10270" max="10270" width="16.21875" style="10" customWidth="1"/>
    <col min="10271" max="10271" width="2.21875" style="10" customWidth="1"/>
    <col min="10272" max="10272" width="13.109375" style="10" customWidth="1"/>
    <col min="10273" max="10273" width="1.44140625" style="10" customWidth="1"/>
    <col min="10274" max="10274" width="13.109375" style="10" customWidth="1"/>
    <col min="10275" max="10275" width="1.44140625" style="10" customWidth="1"/>
    <col min="10276" max="10276" width="13.109375" style="10" customWidth="1"/>
    <col min="10277" max="10277" width="2.21875" style="10" customWidth="1"/>
    <col min="10278" max="10278" width="16.21875" style="10" customWidth="1"/>
    <col min="10279" max="10279" width="3" style="10" customWidth="1"/>
    <col min="10280" max="10280" width="8.44140625" style="10" customWidth="1"/>
    <col min="10281" max="10281" width="1.44140625" style="10" customWidth="1"/>
    <col min="10282" max="10282" width="22.33203125" style="10" customWidth="1"/>
    <col min="10283" max="10496" width="11.5546875" style="10"/>
    <col min="10497" max="10497" width="5.33203125" style="10" customWidth="1"/>
    <col min="10498" max="10498" width="3" style="10" customWidth="1"/>
    <col min="10499" max="10499" width="20.109375" style="10" customWidth="1"/>
    <col min="10500" max="10500" width="2.21875" style="10" customWidth="1"/>
    <col min="10501" max="10501" width="0" style="10" hidden="1" customWidth="1"/>
    <col min="10502" max="10502" width="3" style="10" customWidth="1"/>
    <col min="10503" max="10503" width="12.33203125" style="10" customWidth="1"/>
    <col min="10504" max="10504" width="1.44140625" style="10" customWidth="1"/>
    <col min="10505" max="10505" width="12.33203125" style="10" customWidth="1"/>
    <col min="10506" max="10506" width="1.44140625" style="10" customWidth="1"/>
    <col min="10507" max="10507" width="12.33203125" style="10" customWidth="1"/>
    <col min="10508" max="10508" width="1.44140625" style="10" customWidth="1"/>
    <col min="10509" max="10509" width="14.6640625" style="10" customWidth="1"/>
    <col min="10510" max="10510" width="1.44140625" style="10" customWidth="1"/>
    <col min="10511" max="10511" width="12.33203125" style="10" customWidth="1"/>
    <col min="10512" max="10512" width="1.44140625" style="10" customWidth="1"/>
    <col min="10513" max="10513" width="12.33203125" style="10" customWidth="1"/>
    <col min="10514" max="10514" width="1.44140625" style="10" customWidth="1"/>
    <col min="10515" max="10515" width="12.33203125" style="10" customWidth="1"/>
    <col min="10516" max="10516" width="2.21875" style="10" customWidth="1"/>
    <col min="10517" max="10517" width="16.21875" style="10" customWidth="1"/>
    <col min="10518" max="10518" width="1.109375" style="10" customWidth="1"/>
    <col min="10519" max="10519" width="1.44140625" style="10" customWidth="1"/>
    <col min="10520" max="10520" width="13.109375" style="10" customWidth="1"/>
    <col min="10521" max="10521" width="1.44140625" style="10" customWidth="1"/>
    <col min="10522" max="10522" width="13.109375" style="10" customWidth="1"/>
    <col min="10523" max="10523" width="1.44140625" style="10" customWidth="1"/>
    <col min="10524" max="10524" width="13.109375" style="10" customWidth="1"/>
    <col min="10525" max="10525" width="2.21875" style="10" customWidth="1"/>
    <col min="10526" max="10526" width="16.21875" style="10" customWidth="1"/>
    <col min="10527" max="10527" width="2.21875" style="10" customWidth="1"/>
    <col min="10528" max="10528" width="13.109375" style="10" customWidth="1"/>
    <col min="10529" max="10529" width="1.44140625" style="10" customWidth="1"/>
    <col min="10530" max="10530" width="13.109375" style="10" customWidth="1"/>
    <col min="10531" max="10531" width="1.44140625" style="10" customWidth="1"/>
    <col min="10532" max="10532" width="13.109375" style="10" customWidth="1"/>
    <col min="10533" max="10533" width="2.21875" style="10" customWidth="1"/>
    <col min="10534" max="10534" width="16.21875" style="10" customWidth="1"/>
    <col min="10535" max="10535" width="3" style="10" customWidth="1"/>
    <col min="10536" max="10536" width="8.44140625" style="10" customWidth="1"/>
    <col min="10537" max="10537" width="1.44140625" style="10" customWidth="1"/>
    <col min="10538" max="10538" width="22.33203125" style="10" customWidth="1"/>
    <col min="10539" max="10752" width="11.5546875" style="10"/>
    <col min="10753" max="10753" width="5.33203125" style="10" customWidth="1"/>
    <col min="10754" max="10754" width="3" style="10" customWidth="1"/>
    <col min="10755" max="10755" width="20.109375" style="10" customWidth="1"/>
    <col min="10756" max="10756" width="2.21875" style="10" customWidth="1"/>
    <col min="10757" max="10757" width="0" style="10" hidden="1" customWidth="1"/>
    <col min="10758" max="10758" width="3" style="10" customWidth="1"/>
    <col min="10759" max="10759" width="12.33203125" style="10" customWidth="1"/>
    <col min="10760" max="10760" width="1.44140625" style="10" customWidth="1"/>
    <col min="10761" max="10761" width="12.33203125" style="10" customWidth="1"/>
    <col min="10762" max="10762" width="1.44140625" style="10" customWidth="1"/>
    <col min="10763" max="10763" width="12.33203125" style="10" customWidth="1"/>
    <col min="10764" max="10764" width="1.44140625" style="10" customWidth="1"/>
    <col min="10765" max="10765" width="14.6640625" style="10" customWidth="1"/>
    <col min="10766" max="10766" width="1.44140625" style="10" customWidth="1"/>
    <col min="10767" max="10767" width="12.33203125" style="10" customWidth="1"/>
    <col min="10768" max="10768" width="1.44140625" style="10" customWidth="1"/>
    <col min="10769" max="10769" width="12.33203125" style="10" customWidth="1"/>
    <col min="10770" max="10770" width="1.44140625" style="10" customWidth="1"/>
    <col min="10771" max="10771" width="12.33203125" style="10" customWidth="1"/>
    <col min="10772" max="10772" width="2.21875" style="10" customWidth="1"/>
    <col min="10773" max="10773" width="16.21875" style="10" customWidth="1"/>
    <col min="10774" max="10774" width="1.109375" style="10" customWidth="1"/>
    <col min="10775" max="10775" width="1.44140625" style="10" customWidth="1"/>
    <col min="10776" max="10776" width="13.109375" style="10" customWidth="1"/>
    <col min="10777" max="10777" width="1.44140625" style="10" customWidth="1"/>
    <col min="10778" max="10778" width="13.109375" style="10" customWidth="1"/>
    <col min="10779" max="10779" width="1.44140625" style="10" customWidth="1"/>
    <col min="10780" max="10780" width="13.109375" style="10" customWidth="1"/>
    <col min="10781" max="10781" width="2.21875" style="10" customWidth="1"/>
    <col min="10782" max="10782" width="16.21875" style="10" customWidth="1"/>
    <col min="10783" max="10783" width="2.21875" style="10" customWidth="1"/>
    <col min="10784" max="10784" width="13.109375" style="10" customWidth="1"/>
    <col min="10785" max="10785" width="1.44140625" style="10" customWidth="1"/>
    <col min="10786" max="10786" width="13.109375" style="10" customWidth="1"/>
    <col min="10787" max="10787" width="1.44140625" style="10" customWidth="1"/>
    <col min="10788" max="10788" width="13.109375" style="10" customWidth="1"/>
    <col min="10789" max="10789" width="2.21875" style="10" customWidth="1"/>
    <col min="10790" max="10790" width="16.21875" style="10" customWidth="1"/>
    <col min="10791" max="10791" width="3" style="10" customWidth="1"/>
    <col min="10792" max="10792" width="8.44140625" style="10" customWidth="1"/>
    <col min="10793" max="10793" width="1.44140625" style="10" customWidth="1"/>
    <col min="10794" max="10794" width="22.33203125" style="10" customWidth="1"/>
    <col min="10795" max="11008" width="11.5546875" style="10"/>
    <col min="11009" max="11009" width="5.33203125" style="10" customWidth="1"/>
    <col min="11010" max="11010" width="3" style="10" customWidth="1"/>
    <col min="11011" max="11011" width="20.109375" style="10" customWidth="1"/>
    <col min="11012" max="11012" width="2.21875" style="10" customWidth="1"/>
    <col min="11013" max="11013" width="0" style="10" hidden="1" customWidth="1"/>
    <col min="11014" max="11014" width="3" style="10" customWidth="1"/>
    <col min="11015" max="11015" width="12.33203125" style="10" customWidth="1"/>
    <col min="11016" max="11016" width="1.44140625" style="10" customWidth="1"/>
    <col min="11017" max="11017" width="12.33203125" style="10" customWidth="1"/>
    <col min="11018" max="11018" width="1.44140625" style="10" customWidth="1"/>
    <col min="11019" max="11019" width="12.33203125" style="10" customWidth="1"/>
    <col min="11020" max="11020" width="1.44140625" style="10" customWidth="1"/>
    <col min="11021" max="11021" width="14.6640625" style="10" customWidth="1"/>
    <col min="11022" max="11022" width="1.44140625" style="10" customWidth="1"/>
    <col min="11023" max="11023" width="12.33203125" style="10" customWidth="1"/>
    <col min="11024" max="11024" width="1.44140625" style="10" customWidth="1"/>
    <col min="11025" max="11025" width="12.33203125" style="10" customWidth="1"/>
    <col min="11026" max="11026" width="1.44140625" style="10" customWidth="1"/>
    <col min="11027" max="11027" width="12.33203125" style="10" customWidth="1"/>
    <col min="11028" max="11028" width="2.21875" style="10" customWidth="1"/>
    <col min="11029" max="11029" width="16.21875" style="10" customWidth="1"/>
    <col min="11030" max="11030" width="1.109375" style="10" customWidth="1"/>
    <col min="11031" max="11031" width="1.44140625" style="10" customWidth="1"/>
    <col min="11032" max="11032" width="13.109375" style="10" customWidth="1"/>
    <col min="11033" max="11033" width="1.44140625" style="10" customWidth="1"/>
    <col min="11034" max="11034" width="13.109375" style="10" customWidth="1"/>
    <col min="11035" max="11035" width="1.44140625" style="10" customWidth="1"/>
    <col min="11036" max="11036" width="13.109375" style="10" customWidth="1"/>
    <col min="11037" max="11037" width="2.21875" style="10" customWidth="1"/>
    <col min="11038" max="11038" width="16.21875" style="10" customWidth="1"/>
    <col min="11039" max="11039" width="2.21875" style="10" customWidth="1"/>
    <col min="11040" max="11040" width="13.109375" style="10" customWidth="1"/>
    <col min="11041" max="11041" width="1.44140625" style="10" customWidth="1"/>
    <col min="11042" max="11042" width="13.109375" style="10" customWidth="1"/>
    <col min="11043" max="11043" width="1.44140625" style="10" customWidth="1"/>
    <col min="11044" max="11044" width="13.109375" style="10" customWidth="1"/>
    <col min="11045" max="11045" width="2.21875" style="10" customWidth="1"/>
    <col min="11046" max="11046" width="16.21875" style="10" customWidth="1"/>
    <col min="11047" max="11047" width="3" style="10" customWidth="1"/>
    <col min="11048" max="11048" width="8.44140625" style="10" customWidth="1"/>
    <col min="11049" max="11049" width="1.44140625" style="10" customWidth="1"/>
    <col min="11050" max="11050" width="22.33203125" style="10" customWidth="1"/>
    <col min="11051" max="11264" width="11.5546875" style="10"/>
    <col min="11265" max="11265" width="5.33203125" style="10" customWidth="1"/>
    <col min="11266" max="11266" width="3" style="10" customWidth="1"/>
    <col min="11267" max="11267" width="20.109375" style="10" customWidth="1"/>
    <col min="11268" max="11268" width="2.21875" style="10" customWidth="1"/>
    <col min="11269" max="11269" width="0" style="10" hidden="1" customWidth="1"/>
    <col min="11270" max="11270" width="3" style="10" customWidth="1"/>
    <col min="11271" max="11271" width="12.33203125" style="10" customWidth="1"/>
    <col min="11272" max="11272" width="1.44140625" style="10" customWidth="1"/>
    <col min="11273" max="11273" width="12.33203125" style="10" customWidth="1"/>
    <col min="11274" max="11274" width="1.44140625" style="10" customWidth="1"/>
    <col min="11275" max="11275" width="12.33203125" style="10" customWidth="1"/>
    <col min="11276" max="11276" width="1.44140625" style="10" customWidth="1"/>
    <col min="11277" max="11277" width="14.6640625" style="10" customWidth="1"/>
    <col min="11278" max="11278" width="1.44140625" style="10" customWidth="1"/>
    <col min="11279" max="11279" width="12.33203125" style="10" customWidth="1"/>
    <col min="11280" max="11280" width="1.44140625" style="10" customWidth="1"/>
    <col min="11281" max="11281" width="12.33203125" style="10" customWidth="1"/>
    <col min="11282" max="11282" width="1.44140625" style="10" customWidth="1"/>
    <col min="11283" max="11283" width="12.33203125" style="10" customWidth="1"/>
    <col min="11284" max="11284" width="2.21875" style="10" customWidth="1"/>
    <col min="11285" max="11285" width="16.21875" style="10" customWidth="1"/>
    <col min="11286" max="11286" width="1.109375" style="10" customWidth="1"/>
    <col min="11287" max="11287" width="1.44140625" style="10" customWidth="1"/>
    <col min="11288" max="11288" width="13.109375" style="10" customWidth="1"/>
    <col min="11289" max="11289" width="1.44140625" style="10" customWidth="1"/>
    <col min="11290" max="11290" width="13.109375" style="10" customWidth="1"/>
    <col min="11291" max="11291" width="1.44140625" style="10" customWidth="1"/>
    <col min="11292" max="11292" width="13.109375" style="10" customWidth="1"/>
    <col min="11293" max="11293" width="2.21875" style="10" customWidth="1"/>
    <col min="11294" max="11294" width="16.21875" style="10" customWidth="1"/>
    <col min="11295" max="11295" width="2.21875" style="10" customWidth="1"/>
    <col min="11296" max="11296" width="13.109375" style="10" customWidth="1"/>
    <col min="11297" max="11297" width="1.44140625" style="10" customWidth="1"/>
    <col min="11298" max="11298" width="13.109375" style="10" customWidth="1"/>
    <col min="11299" max="11299" width="1.44140625" style="10" customWidth="1"/>
    <col min="11300" max="11300" width="13.109375" style="10" customWidth="1"/>
    <col min="11301" max="11301" width="2.21875" style="10" customWidth="1"/>
    <col min="11302" max="11302" width="16.21875" style="10" customWidth="1"/>
    <col min="11303" max="11303" width="3" style="10" customWidth="1"/>
    <col min="11304" max="11304" width="8.44140625" style="10" customWidth="1"/>
    <col min="11305" max="11305" width="1.44140625" style="10" customWidth="1"/>
    <col min="11306" max="11306" width="22.33203125" style="10" customWidth="1"/>
    <col min="11307" max="11520" width="11.5546875" style="10"/>
    <col min="11521" max="11521" width="5.33203125" style="10" customWidth="1"/>
    <col min="11522" max="11522" width="3" style="10" customWidth="1"/>
    <col min="11523" max="11523" width="20.109375" style="10" customWidth="1"/>
    <col min="11524" max="11524" width="2.21875" style="10" customWidth="1"/>
    <col min="11525" max="11525" width="0" style="10" hidden="1" customWidth="1"/>
    <col min="11526" max="11526" width="3" style="10" customWidth="1"/>
    <col min="11527" max="11527" width="12.33203125" style="10" customWidth="1"/>
    <col min="11528" max="11528" width="1.44140625" style="10" customWidth="1"/>
    <col min="11529" max="11529" width="12.33203125" style="10" customWidth="1"/>
    <col min="11530" max="11530" width="1.44140625" style="10" customWidth="1"/>
    <col min="11531" max="11531" width="12.33203125" style="10" customWidth="1"/>
    <col min="11532" max="11532" width="1.44140625" style="10" customWidth="1"/>
    <col min="11533" max="11533" width="14.6640625" style="10" customWidth="1"/>
    <col min="11534" max="11534" width="1.44140625" style="10" customWidth="1"/>
    <col min="11535" max="11535" width="12.33203125" style="10" customWidth="1"/>
    <col min="11536" max="11536" width="1.44140625" style="10" customWidth="1"/>
    <col min="11537" max="11537" width="12.33203125" style="10" customWidth="1"/>
    <col min="11538" max="11538" width="1.44140625" style="10" customWidth="1"/>
    <col min="11539" max="11539" width="12.33203125" style="10" customWidth="1"/>
    <col min="11540" max="11540" width="2.21875" style="10" customWidth="1"/>
    <col min="11541" max="11541" width="16.21875" style="10" customWidth="1"/>
    <col min="11542" max="11542" width="1.109375" style="10" customWidth="1"/>
    <col min="11543" max="11543" width="1.44140625" style="10" customWidth="1"/>
    <col min="11544" max="11544" width="13.109375" style="10" customWidth="1"/>
    <col min="11545" max="11545" width="1.44140625" style="10" customWidth="1"/>
    <col min="11546" max="11546" width="13.109375" style="10" customWidth="1"/>
    <col min="11547" max="11547" width="1.44140625" style="10" customWidth="1"/>
    <col min="11548" max="11548" width="13.109375" style="10" customWidth="1"/>
    <col min="11549" max="11549" width="2.21875" style="10" customWidth="1"/>
    <col min="11550" max="11550" width="16.21875" style="10" customWidth="1"/>
    <col min="11551" max="11551" width="2.21875" style="10" customWidth="1"/>
    <col min="11552" max="11552" width="13.109375" style="10" customWidth="1"/>
    <col min="11553" max="11553" width="1.44140625" style="10" customWidth="1"/>
    <col min="11554" max="11554" width="13.109375" style="10" customWidth="1"/>
    <col min="11555" max="11555" width="1.44140625" style="10" customWidth="1"/>
    <col min="11556" max="11556" width="13.109375" style="10" customWidth="1"/>
    <col min="11557" max="11557" width="2.21875" style="10" customWidth="1"/>
    <col min="11558" max="11558" width="16.21875" style="10" customWidth="1"/>
    <col min="11559" max="11559" width="3" style="10" customWidth="1"/>
    <col min="11560" max="11560" width="8.44140625" style="10" customWidth="1"/>
    <col min="11561" max="11561" width="1.44140625" style="10" customWidth="1"/>
    <col min="11562" max="11562" width="22.33203125" style="10" customWidth="1"/>
    <col min="11563" max="11776" width="11.5546875" style="10"/>
    <col min="11777" max="11777" width="5.33203125" style="10" customWidth="1"/>
    <col min="11778" max="11778" width="3" style="10" customWidth="1"/>
    <col min="11779" max="11779" width="20.109375" style="10" customWidth="1"/>
    <col min="11780" max="11780" width="2.21875" style="10" customWidth="1"/>
    <col min="11781" max="11781" width="0" style="10" hidden="1" customWidth="1"/>
    <col min="11782" max="11782" width="3" style="10" customWidth="1"/>
    <col min="11783" max="11783" width="12.33203125" style="10" customWidth="1"/>
    <col min="11784" max="11784" width="1.44140625" style="10" customWidth="1"/>
    <col min="11785" max="11785" width="12.33203125" style="10" customWidth="1"/>
    <col min="11786" max="11786" width="1.44140625" style="10" customWidth="1"/>
    <col min="11787" max="11787" width="12.33203125" style="10" customWidth="1"/>
    <col min="11788" max="11788" width="1.44140625" style="10" customWidth="1"/>
    <col min="11789" max="11789" width="14.6640625" style="10" customWidth="1"/>
    <col min="11790" max="11790" width="1.44140625" style="10" customWidth="1"/>
    <col min="11791" max="11791" width="12.33203125" style="10" customWidth="1"/>
    <col min="11792" max="11792" width="1.44140625" style="10" customWidth="1"/>
    <col min="11793" max="11793" width="12.33203125" style="10" customWidth="1"/>
    <col min="11794" max="11794" width="1.44140625" style="10" customWidth="1"/>
    <col min="11795" max="11795" width="12.33203125" style="10" customWidth="1"/>
    <col min="11796" max="11796" width="2.21875" style="10" customWidth="1"/>
    <col min="11797" max="11797" width="16.21875" style="10" customWidth="1"/>
    <col min="11798" max="11798" width="1.109375" style="10" customWidth="1"/>
    <col min="11799" max="11799" width="1.44140625" style="10" customWidth="1"/>
    <col min="11800" max="11800" width="13.109375" style="10" customWidth="1"/>
    <col min="11801" max="11801" width="1.44140625" style="10" customWidth="1"/>
    <col min="11802" max="11802" width="13.109375" style="10" customWidth="1"/>
    <col min="11803" max="11803" width="1.44140625" style="10" customWidth="1"/>
    <col min="11804" max="11804" width="13.109375" style="10" customWidth="1"/>
    <col min="11805" max="11805" width="2.21875" style="10" customWidth="1"/>
    <col min="11806" max="11806" width="16.21875" style="10" customWidth="1"/>
    <col min="11807" max="11807" width="2.21875" style="10" customWidth="1"/>
    <col min="11808" max="11808" width="13.109375" style="10" customWidth="1"/>
    <col min="11809" max="11809" width="1.44140625" style="10" customWidth="1"/>
    <col min="11810" max="11810" width="13.109375" style="10" customWidth="1"/>
    <col min="11811" max="11811" width="1.44140625" style="10" customWidth="1"/>
    <col min="11812" max="11812" width="13.109375" style="10" customWidth="1"/>
    <col min="11813" max="11813" width="2.21875" style="10" customWidth="1"/>
    <col min="11814" max="11814" width="16.21875" style="10" customWidth="1"/>
    <col min="11815" max="11815" width="3" style="10" customWidth="1"/>
    <col min="11816" max="11816" width="8.44140625" style="10" customWidth="1"/>
    <col min="11817" max="11817" width="1.44140625" style="10" customWidth="1"/>
    <col min="11818" max="11818" width="22.33203125" style="10" customWidth="1"/>
    <col min="11819" max="12032" width="11.5546875" style="10"/>
    <col min="12033" max="12033" width="5.33203125" style="10" customWidth="1"/>
    <col min="12034" max="12034" width="3" style="10" customWidth="1"/>
    <col min="12035" max="12035" width="20.109375" style="10" customWidth="1"/>
    <col min="12036" max="12036" width="2.21875" style="10" customWidth="1"/>
    <col min="12037" max="12037" width="0" style="10" hidden="1" customWidth="1"/>
    <col min="12038" max="12038" width="3" style="10" customWidth="1"/>
    <col min="12039" max="12039" width="12.33203125" style="10" customWidth="1"/>
    <col min="12040" max="12040" width="1.44140625" style="10" customWidth="1"/>
    <col min="12041" max="12041" width="12.33203125" style="10" customWidth="1"/>
    <col min="12042" max="12042" width="1.44140625" style="10" customWidth="1"/>
    <col min="12043" max="12043" width="12.33203125" style="10" customWidth="1"/>
    <col min="12044" max="12044" width="1.44140625" style="10" customWidth="1"/>
    <col min="12045" max="12045" width="14.6640625" style="10" customWidth="1"/>
    <col min="12046" max="12046" width="1.44140625" style="10" customWidth="1"/>
    <col min="12047" max="12047" width="12.33203125" style="10" customWidth="1"/>
    <col min="12048" max="12048" width="1.44140625" style="10" customWidth="1"/>
    <col min="12049" max="12049" width="12.33203125" style="10" customWidth="1"/>
    <col min="12050" max="12050" width="1.44140625" style="10" customWidth="1"/>
    <col min="12051" max="12051" width="12.33203125" style="10" customWidth="1"/>
    <col min="12052" max="12052" width="2.21875" style="10" customWidth="1"/>
    <col min="12053" max="12053" width="16.21875" style="10" customWidth="1"/>
    <col min="12054" max="12054" width="1.109375" style="10" customWidth="1"/>
    <col min="12055" max="12055" width="1.44140625" style="10" customWidth="1"/>
    <col min="12056" max="12056" width="13.109375" style="10" customWidth="1"/>
    <col min="12057" max="12057" width="1.44140625" style="10" customWidth="1"/>
    <col min="12058" max="12058" width="13.109375" style="10" customWidth="1"/>
    <col min="12059" max="12059" width="1.44140625" style="10" customWidth="1"/>
    <col min="12060" max="12060" width="13.109375" style="10" customWidth="1"/>
    <col min="12061" max="12061" width="2.21875" style="10" customWidth="1"/>
    <col min="12062" max="12062" width="16.21875" style="10" customWidth="1"/>
    <col min="12063" max="12063" width="2.21875" style="10" customWidth="1"/>
    <col min="12064" max="12064" width="13.109375" style="10" customWidth="1"/>
    <col min="12065" max="12065" width="1.44140625" style="10" customWidth="1"/>
    <col min="12066" max="12066" width="13.109375" style="10" customWidth="1"/>
    <col min="12067" max="12067" width="1.44140625" style="10" customWidth="1"/>
    <col min="12068" max="12068" width="13.109375" style="10" customWidth="1"/>
    <col min="12069" max="12069" width="2.21875" style="10" customWidth="1"/>
    <col min="12070" max="12070" width="16.21875" style="10" customWidth="1"/>
    <col min="12071" max="12071" width="3" style="10" customWidth="1"/>
    <col min="12072" max="12072" width="8.44140625" style="10" customWidth="1"/>
    <col min="12073" max="12073" width="1.44140625" style="10" customWidth="1"/>
    <col min="12074" max="12074" width="22.33203125" style="10" customWidth="1"/>
    <col min="12075" max="12288" width="11.5546875" style="10"/>
    <col min="12289" max="12289" width="5.33203125" style="10" customWidth="1"/>
    <col min="12290" max="12290" width="3" style="10" customWidth="1"/>
    <col min="12291" max="12291" width="20.109375" style="10" customWidth="1"/>
    <col min="12292" max="12292" width="2.21875" style="10" customWidth="1"/>
    <col min="12293" max="12293" width="0" style="10" hidden="1" customWidth="1"/>
    <col min="12294" max="12294" width="3" style="10" customWidth="1"/>
    <col min="12295" max="12295" width="12.33203125" style="10" customWidth="1"/>
    <col min="12296" max="12296" width="1.44140625" style="10" customWidth="1"/>
    <col min="12297" max="12297" width="12.33203125" style="10" customWidth="1"/>
    <col min="12298" max="12298" width="1.44140625" style="10" customWidth="1"/>
    <col min="12299" max="12299" width="12.33203125" style="10" customWidth="1"/>
    <col min="12300" max="12300" width="1.44140625" style="10" customWidth="1"/>
    <col min="12301" max="12301" width="14.6640625" style="10" customWidth="1"/>
    <col min="12302" max="12302" width="1.44140625" style="10" customWidth="1"/>
    <col min="12303" max="12303" width="12.33203125" style="10" customWidth="1"/>
    <col min="12304" max="12304" width="1.44140625" style="10" customWidth="1"/>
    <col min="12305" max="12305" width="12.33203125" style="10" customWidth="1"/>
    <col min="12306" max="12306" width="1.44140625" style="10" customWidth="1"/>
    <col min="12307" max="12307" width="12.33203125" style="10" customWidth="1"/>
    <col min="12308" max="12308" width="2.21875" style="10" customWidth="1"/>
    <col min="12309" max="12309" width="16.21875" style="10" customWidth="1"/>
    <col min="12310" max="12310" width="1.109375" style="10" customWidth="1"/>
    <col min="12311" max="12311" width="1.44140625" style="10" customWidth="1"/>
    <col min="12312" max="12312" width="13.109375" style="10" customWidth="1"/>
    <col min="12313" max="12313" width="1.44140625" style="10" customWidth="1"/>
    <col min="12314" max="12314" width="13.109375" style="10" customWidth="1"/>
    <col min="12315" max="12315" width="1.44140625" style="10" customWidth="1"/>
    <col min="12316" max="12316" width="13.109375" style="10" customWidth="1"/>
    <col min="12317" max="12317" width="2.21875" style="10" customWidth="1"/>
    <col min="12318" max="12318" width="16.21875" style="10" customWidth="1"/>
    <col min="12319" max="12319" width="2.21875" style="10" customWidth="1"/>
    <col min="12320" max="12320" width="13.109375" style="10" customWidth="1"/>
    <col min="12321" max="12321" width="1.44140625" style="10" customWidth="1"/>
    <col min="12322" max="12322" width="13.109375" style="10" customWidth="1"/>
    <col min="12323" max="12323" width="1.44140625" style="10" customWidth="1"/>
    <col min="12324" max="12324" width="13.109375" style="10" customWidth="1"/>
    <col min="12325" max="12325" width="2.21875" style="10" customWidth="1"/>
    <col min="12326" max="12326" width="16.21875" style="10" customWidth="1"/>
    <col min="12327" max="12327" width="3" style="10" customWidth="1"/>
    <col min="12328" max="12328" width="8.44140625" style="10" customWidth="1"/>
    <col min="12329" max="12329" width="1.44140625" style="10" customWidth="1"/>
    <col min="12330" max="12330" width="22.33203125" style="10" customWidth="1"/>
    <col min="12331" max="12544" width="11.5546875" style="10"/>
    <col min="12545" max="12545" width="5.33203125" style="10" customWidth="1"/>
    <col min="12546" max="12546" width="3" style="10" customWidth="1"/>
    <col min="12547" max="12547" width="20.109375" style="10" customWidth="1"/>
    <col min="12548" max="12548" width="2.21875" style="10" customWidth="1"/>
    <col min="12549" max="12549" width="0" style="10" hidden="1" customWidth="1"/>
    <col min="12550" max="12550" width="3" style="10" customWidth="1"/>
    <col min="12551" max="12551" width="12.33203125" style="10" customWidth="1"/>
    <col min="12552" max="12552" width="1.44140625" style="10" customWidth="1"/>
    <col min="12553" max="12553" width="12.33203125" style="10" customWidth="1"/>
    <col min="12554" max="12554" width="1.44140625" style="10" customWidth="1"/>
    <col min="12555" max="12555" width="12.33203125" style="10" customWidth="1"/>
    <col min="12556" max="12556" width="1.44140625" style="10" customWidth="1"/>
    <col min="12557" max="12557" width="14.6640625" style="10" customWidth="1"/>
    <col min="12558" max="12558" width="1.44140625" style="10" customWidth="1"/>
    <col min="12559" max="12559" width="12.33203125" style="10" customWidth="1"/>
    <col min="12560" max="12560" width="1.44140625" style="10" customWidth="1"/>
    <col min="12561" max="12561" width="12.33203125" style="10" customWidth="1"/>
    <col min="12562" max="12562" width="1.44140625" style="10" customWidth="1"/>
    <col min="12563" max="12563" width="12.33203125" style="10" customWidth="1"/>
    <col min="12564" max="12564" width="2.21875" style="10" customWidth="1"/>
    <col min="12565" max="12565" width="16.21875" style="10" customWidth="1"/>
    <col min="12566" max="12566" width="1.109375" style="10" customWidth="1"/>
    <col min="12567" max="12567" width="1.44140625" style="10" customWidth="1"/>
    <col min="12568" max="12568" width="13.109375" style="10" customWidth="1"/>
    <col min="12569" max="12569" width="1.44140625" style="10" customWidth="1"/>
    <col min="12570" max="12570" width="13.109375" style="10" customWidth="1"/>
    <col min="12571" max="12571" width="1.44140625" style="10" customWidth="1"/>
    <col min="12572" max="12572" width="13.109375" style="10" customWidth="1"/>
    <col min="12573" max="12573" width="2.21875" style="10" customWidth="1"/>
    <col min="12574" max="12574" width="16.21875" style="10" customWidth="1"/>
    <col min="12575" max="12575" width="2.21875" style="10" customWidth="1"/>
    <col min="12576" max="12576" width="13.109375" style="10" customWidth="1"/>
    <col min="12577" max="12577" width="1.44140625" style="10" customWidth="1"/>
    <col min="12578" max="12578" width="13.109375" style="10" customWidth="1"/>
    <col min="12579" max="12579" width="1.44140625" style="10" customWidth="1"/>
    <col min="12580" max="12580" width="13.109375" style="10" customWidth="1"/>
    <col min="12581" max="12581" width="2.21875" style="10" customWidth="1"/>
    <col min="12582" max="12582" width="16.21875" style="10" customWidth="1"/>
    <col min="12583" max="12583" width="3" style="10" customWidth="1"/>
    <col min="12584" max="12584" width="8.44140625" style="10" customWidth="1"/>
    <col min="12585" max="12585" width="1.44140625" style="10" customWidth="1"/>
    <col min="12586" max="12586" width="22.33203125" style="10" customWidth="1"/>
    <col min="12587" max="12800" width="11.5546875" style="10"/>
    <col min="12801" max="12801" width="5.33203125" style="10" customWidth="1"/>
    <col min="12802" max="12802" width="3" style="10" customWidth="1"/>
    <col min="12803" max="12803" width="20.109375" style="10" customWidth="1"/>
    <col min="12804" max="12804" width="2.21875" style="10" customWidth="1"/>
    <col min="12805" max="12805" width="0" style="10" hidden="1" customWidth="1"/>
    <col min="12806" max="12806" width="3" style="10" customWidth="1"/>
    <col min="12807" max="12807" width="12.33203125" style="10" customWidth="1"/>
    <col min="12808" max="12808" width="1.44140625" style="10" customWidth="1"/>
    <col min="12809" max="12809" width="12.33203125" style="10" customWidth="1"/>
    <col min="12810" max="12810" width="1.44140625" style="10" customWidth="1"/>
    <col min="12811" max="12811" width="12.33203125" style="10" customWidth="1"/>
    <col min="12812" max="12812" width="1.44140625" style="10" customWidth="1"/>
    <col min="12813" max="12813" width="14.6640625" style="10" customWidth="1"/>
    <col min="12814" max="12814" width="1.44140625" style="10" customWidth="1"/>
    <col min="12815" max="12815" width="12.33203125" style="10" customWidth="1"/>
    <col min="12816" max="12816" width="1.44140625" style="10" customWidth="1"/>
    <col min="12817" max="12817" width="12.33203125" style="10" customWidth="1"/>
    <col min="12818" max="12818" width="1.44140625" style="10" customWidth="1"/>
    <col min="12819" max="12819" width="12.33203125" style="10" customWidth="1"/>
    <col min="12820" max="12820" width="2.21875" style="10" customWidth="1"/>
    <col min="12821" max="12821" width="16.21875" style="10" customWidth="1"/>
    <col min="12822" max="12822" width="1.109375" style="10" customWidth="1"/>
    <col min="12823" max="12823" width="1.44140625" style="10" customWidth="1"/>
    <col min="12824" max="12824" width="13.109375" style="10" customWidth="1"/>
    <col min="12825" max="12825" width="1.44140625" style="10" customWidth="1"/>
    <col min="12826" max="12826" width="13.109375" style="10" customWidth="1"/>
    <col min="12827" max="12827" width="1.44140625" style="10" customWidth="1"/>
    <col min="12828" max="12828" width="13.109375" style="10" customWidth="1"/>
    <col min="12829" max="12829" width="2.21875" style="10" customWidth="1"/>
    <col min="12830" max="12830" width="16.21875" style="10" customWidth="1"/>
    <col min="12831" max="12831" width="2.21875" style="10" customWidth="1"/>
    <col min="12832" max="12832" width="13.109375" style="10" customWidth="1"/>
    <col min="12833" max="12833" width="1.44140625" style="10" customWidth="1"/>
    <col min="12834" max="12834" width="13.109375" style="10" customWidth="1"/>
    <col min="12835" max="12835" width="1.44140625" style="10" customWidth="1"/>
    <col min="12836" max="12836" width="13.109375" style="10" customWidth="1"/>
    <col min="12837" max="12837" width="2.21875" style="10" customWidth="1"/>
    <col min="12838" max="12838" width="16.21875" style="10" customWidth="1"/>
    <col min="12839" max="12839" width="3" style="10" customWidth="1"/>
    <col min="12840" max="12840" width="8.44140625" style="10" customWidth="1"/>
    <col min="12841" max="12841" width="1.44140625" style="10" customWidth="1"/>
    <col min="12842" max="12842" width="22.33203125" style="10" customWidth="1"/>
    <col min="12843" max="13056" width="11.5546875" style="10"/>
    <col min="13057" max="13057" width="5.33203125" style="10" customWidth="1"/>
    <col min="13058" max="13058" width="3" style="10" customWidth="1"/>
    <col min="13059" max="13059" width="20.109375" style="10" customWidth="1"/>
    <col min="13060" max="13060" width="2.21875" style="10" customWidth="1"/>
    <col min="13061" max="13061" width="0" style="10" hidden="1" customWidth="1"/>
    <col min="13062" max="13062" width="3" style="10" customWidth="1"/>
    <col min="13063" max="13063" width="12.33203125" style="10" customWidth="1"/>
    <col min="13064" max="13064" width="1.44140625" style="10" customWidth="1"/>
    <col min="13065" max="13065" width="12.33203125" style="10" customWidth="1"/>
    <col min="13066" max="13066" width="1.44140625" style="10" customWidth="1"/>
    <col min="13067" max="13067" width="12.33203125" style="10" customWidth="1"/>
    <col min="13068" max="13068" width="1.44140625" style="10" customWidth="1"/>
    <col min="13069" max="13069" width="14.6640625" style="10" customWidth="1"/>
    <col min="13070" max="13070" width="1.44140625" style="10" customWidth="1"/>
    <col min="13071" max="13071" width="12.33203125" style="10" customWidth="1"/>
    <col min="13072" max="13072" width="1.44140625" style="10" customWidth="1"/>
    <col min="13073" max="13073" width="12.33203125" style="10" customWidth="1"/>
    <col min="13074" max="13074" width="1.44140625" style="10" customWidth="1"/>
    <col min="13075" max="13075" width="12.33203125" style="10" customWidth="1"/>
    <col min="13076" max="13076" width="2.21875" style="10" customWidth="1"/>
    <col min="13077" max="13077" width="16.21875" style="10" customWidth="1"/>
    <col min="13078" max="13078" width="1.109375" style="10" customWidth="1"/>
    <col min="13079" max="13079" width="1.44140625" style="10" customWidth="1"/>
    <col min="13080" max="13080" width="13.109375" style="10" customWidth="1"/>
    <col min="13081" max="13081" width="1.44140625" style="10" customWidth="1"/>
    <col min="13082" max="13082" width="13.109375" style="10" customWidth="1"/>
    <col min="13083" max="13083" width="1.44140625" style="10" customWidth="1"/>
    <col min="13084" max="13084" width="13.109375" style="10" customWidth="1"/>
    <col min="13085" max="13085" width="2.21875" style="10" customWidth="1"/>
    <col min="13086" max="13086" width="16.21875" style="10" customWidth="1"/>
    <col min="13087" max="13087" width="2.21875" style="10" customWidth="1"/>
    <col min="13088" max="13088" width="13.109375" style="10" customWidth="1"/>
    <col min="13089" max="13089" width="1.44140625" style="10" customWidth="1"/>
    <col min="13090" max="13090" width="13.109375" style="10" customWidth="1"/>
    <col min="13091" max="13091" width="1.44140625" style="10" customWidth="1"/>
    <col min="13092" max="13092" width="13.109375" style="10" customWidth="1"/>
    <col min="13093" max="13093" width="2.21875" style="10" customWidth="1"/>
    <col min="13094" max="13094" width="16.21875" style="10" customWidth="1"/>
    <col min="13095" max="13095" width="3" style="10" customWidth="1"/>
    <col min="13096" max="13096" width="8.44140625" style="10" customWidth="1"/>
    <col min="13097" max="13097" width="1.44140625" style="10" customWidth="1"/>
    <col min="13098" max="13098" width="22.33203125" style="10" customWidth="1"/>
    <col min="13099" max="13312" width="11.5546875" style="10"/>
    <col min="13313" max="13313" width="5.33203125" style="10" customWidth="1"/>
    <col min="13314" max="13314" width="3" style="10" customWidth="1"/>
    <col min="13315" max="13315" width="20.109375" style="10" customWidth="1"/>
    <col min="13316" max="13316" width="2.21875" style="10" customWidth="1"/>
    <col min="13317" max="13317" width="0" style="10" hidden="1" customWidth="1"/>
    <col min="13318" max="13318" width="3" style="10" customWidth="1"/>
    <col min="13319" max="13319" width="12.33203125" style="10" customWidth="1"/>
    <col min="13320" max="13320" width="1.44140625" style="10" customWidth="1"/>
    <col min="13321" max="13321" width="12.33203125" style="10" customWidth="1"/>
    <col min="13322" max="13322" width="1.44140625" style="10" customWidth="1"/>
    <col min="13323" max="13323" width="12.33203125" style="10" customWidth="1"/>
    <col min="13324" max="13324" width="1.44140625" style="10" customWidth="1"/>
    <col min="13325" max="13325" width="14.6640625" style="10" customWidth="1"/>
    <col min="13326" max="13326" width="1.44140625" style="10" customWidth="1"/>
    <col min="13327" max="13327" width="12.33203125" style="10" customWidth="1"/>
    <col min="13328" max="13328" width="1.44140625" style="10" customWidth="1"/>
    <col min="13329" max="13329" width="12.33203125" style="10" customWidth="1"/>
    <col min="13330" max="13330" width="1.44140625" style="10" customWidth="1"/>
    <col min="13331" max="13331" width="12.33203125" style="10" customWidth="1"/>
    <col min="13332" max="13332" width="2.21875" style="10" customWidth="1"/>
    <col min="13333" max="13333" width="16.21875" style="10" customWidth="1"/>
    <col min="13334" max="13334" width="1.109375" style="10" customWidth="1"/>
    <col min="13335" max="13335" width="1.44140625" style="10" customWidth="1"/>
    <col min="13336" max="13336" width="13.109375" style="10" customWidth="1"/>
    <col min="13337" max="13337" width="1.44140625" style="10" customWidth="1"/>
    <col min="13338" max="13338" width="13.109375" style="10" customWidth="1"/>
    <col min="13339" max="13339" width="1.44140625" style="10" customWidth="1"/>
    <col min="13340" max="13340" width="13.109375" style="10" customWidth="1"/>
    <col min="13341" max="13341" width="2.21875" style="10" customWidth="1"/>
    <col min="13342" max="13342" width="16.21875" style="10" customWidth="1"/>
    <col min="13343" max="13343" width="2.21875" style="10" customWidth="1"/>
    <col min="13344" max="13344" width="13.109375" style="10" customWidth="1"/>
    <col min="13345" max="13345" width="1.44140625" style="10" customWidth="1"/>
    <col min="13346" max="13346" width="13.109375" style="10" customWidth="1"/>
    <col min="13347" max="13347" width="1.44140625" style="10" customWidth="1"/>
    <col min="13348" max="13348" width="13.109375" style="10" customWidth="1"/>
    <col min="13349" max="13349" width="2.21875" style="10" customWidth="1"/>
    <col min="13350" max="13350" width="16.21875" style="10" customWidth="1"/>
    <col min="13351" max="13351" width="3" style="10" customWidth="1"/>
    <col min="13352" max="13352" width="8.44140625" style="10" customWidth="1"/>
    <col min="13353" max="13353" width="1.44140625" style="10" customWidth="1"/>
    <col min="13354" max="13354" width="22.33203125" style="10" customWidth="1"/>
    <col min="13355" max="13568" width="11.5546875" style="10"/>
    <col min="13569" max="13569" width="5.33203125" style="10" customWidth="1"/>
    <col min="13570" max="13570" width="3" style="10" customWidth="1"/>
    <col min="13571" max="13571" width="20.109375" style="10" customWidth="1"/>
    <col min="13572" max="13572" width="2.21875" style="10" customWidth="1"/>
    <col min="13573" max="13573" width="0" style="10" hidden="1" customWidth="1"/>
    <col min="13574" max="13574" width="3" style="10" customWidth="1"/>
    <col min="13575" max="13575" width="12.33203125" style="10" customWidth="1"/>
    <col min="13576" max="13576" width="1.44140625" style="10" customWidth="1"/>
    <col min="13577" max="13577" width="12.33203125" style="10" customWidth="1"/>
    <col min="13578" max="13578" width="1.44140625" style="10" customWidth="1"/>
    <col min="13579" max="13579" width="12.33203125" style="10" customWidth="1"/>
    <col min="13580" max="13580" width="1.44140625" style="10" customWidth="1"/>
    <col min="13581" max="13581" width="14.6640625" style="10" customWidth="1"/>
    <col min="13582" max="13582" width="1.44140625" style="10" customWidth="1"/>
    <col min="13583" max="13583" width="12.33203125" style="10" customWidth="1"/>
    <col min="13584" max="13584" width="1.44140625" style="10" customWidth="1"/>
    <col min="13585" max="13585" width="12.33203125" style="10" customWidth="1"/>
    <col min="13586" max="13586" width="1.44140625" style="10" customWidth="1"/>
    <col min="13587" max="13587" width="12.33203125" style="10" customWidth="1"/>
    <col min="13588" max="13588" width="2.21875" style="10" customWidth="1"/>
    <col min="13589" max="13589" width="16.21875" style="10" customWidth="1"/>
    <col min="13590" max="13590" width="1.109375" style="10" customWidth="1"/>
    <col min="13591" max="13591" width="1.44140625" style="10" customWidth="1"/>
    <col min="13592" max="13592" width="13.109375" style="10" customWidth="1"/>
    <col min="13593" max="13593" width="1.44140625" style="10" customWidth="1"/>
    <col min="13594" max="13594" width="13.109375" style="10" customWidth="1"/>
    <col min="13595" max="13595" width="1.44140625" style="10" customWidth="1"/>
    <col min="13596" max="13596" width="13.109375" style="10" customWidth="1"/>
    <col min="13597" max="13597" width="2.21875" style="10" customWidth="1"/>
    <col min="13598" max="13598" width="16.21875" style="10" customWidth="1"/>
    <col min="13599" max="13599" width="2.21875" style="10" customWidth="1"/>
    <col min="13600" max="13600" width="13.109375" style="10" customWidth="1"/>
    <col min="13601" max="13601" width="1.44140625" style="10" customWidth="1"/>
    <col min="13602" max="13602" width="13.109375" style="10" customWidth="1"/>
    <col min="13603" max="13603" width="1.44140625" style="10" customWidth="1"/>
    <col min="13604" max="13604" width="13.109375" style="10" customWidth="1"/>
    <col min="13605" max="13605" width="2.21875" style="10" customWidth="1"/>
    <col min="13606" max="13606" width="16.21875" style="10" customWidth="1"/>
    <col min="13607" max="13607" width="3" style="10" customWidth="1"/>
    <col min="13608" max="13608" width="8.44140625" style="10" customWidth="1"/>
    <col min="13609" max="13609" width="1.44140625" style="10" customWidth="1"/>
    <col min="13610" max="13610" width="22.33203125" style="10" customWidth="1"/>
    <col min="13611" max="13824" width="11.5546875" style="10"/>
    <col min="13825" max="13825" width="5.33203125" style="10" customWidth="1"/>
    <col min="13826" max="13826" width="3" style="10" customWidth="1"/>
    <col min="13827" max="13827" width="20.109375" style="10" customWidth="1"/>
    <col min="13828" max="13828" width="2.21875" style="10" customWidth="1"/>
    <col min="13829" max="13829" width="0" style="10" hidden="1" customWidth="1"/>
    <col min="13830" max="13830" width="3" style="10" customWidth="1"/>
    <col min="13831" max="13831" width="12.33203125" style="10" customWidth="1"/>
    <col min="13832" max="13832" width="1.44140625" style="10" customWidth="1"/>
    <col min="13833" max="13833" width="12.33203125" style="10" customWidth="1"/>
    <col min="13834" max="13834" width="1.44140625" style="10" customWidth="1"/>
    <col min="13835" max="13835" width="12.33203125" style="10" customWidth="1"/>
    <col min="13836" max="13836" width="1.44140625" style="10" customWidth="1"/>
    <col min="13837" max="13837" width="14.6640625" style="10" customWidth="1"/>
    <col min="13838" max="13838" width="1.44140625" style="10" customWidth="1"/>
    <col min="13839" max="13839" width="12.33203125" style="10" customWidth="1"/>
    <col min="13840" max="13840" width="1.44140625" style="10" customWidth="1"/>
    <col min="13841" max="13841" width="12.33203125" style="10" customWidth="1"/>
    <col min="13842" max="13842" width="1.44140625" style="10" customWidth="1"/>
    <col min="13843" max="13843" width="12.33203125" style="10" customWidth="1"/>
    <col min="13844" max="13844" width="2.21875" style="10" customWidth="1"/>
    <col min="13845" max="13845" width="16.21875" style="10" customWidth="1"/>
    <col min="13846" max="13846" width="1.109375" style="10" customWidth="1"/>
    <col min="13847" max="13847" width="1.44140625" style="10" customWidth="1"/>
    <col min="13848" max="13848" width="13.109375" style="10" customWidth="1"/>
    <col min="13849" max="13849" width="1.44140625" style="10" customWidth="1"/>
    <col min="13850" max="13850" width="13.109375" style="10" customWidth="1"/>
    <col min="13851" max="13851" width="1.44140625" style="10" customWidth="1"/>
    <col min="13852" max="13852" width="13.109375" style="10" customWidth="1"/>
    <col min="13853" max="13853" width="2.21875" style="10" customWidth="1"/>
    <col min="13854" max="13854" width="16.21875" style="10" customWidth="1"/>
    <col min="13855" max="13855" width="2.21875" style="10" customWidth="1"/>
    <col min="13856" max="13856" width="13.109375" style="10" customWidth="1"/>
    <col min="13857" max="13857" width="1.44140625" style="10" customWidth="1"/>
    <col min="13858" max="13858" width="13.109375" style="10" customWidth="1"/>
    <col min="13859" max="13859" width="1.44140625" style="10" customWidth="1"/>
    <col min="13860" max="13860" width="13.109375" style="10" customWidth="1"/>
    <col min="13861" max="13861" width="2.21875" style="10" customWidth="1"/>
    <col min="13862" max="13862" width="16.21875" style="10" customWidth="1"/>
    <col min="13863" max="13863" width="3" style="10" customWidth="1"/>
    <col min="13864" max="13864" width="8.44140625" style="10" customWidth="1"/>
    <col min="13865" max="13865" width="1.44140625" style="10" customWidth="1"/>
    <col min="13866" max="13866" width="22.33203125" style="10" customWidth="1"/>
    <col min="13867" max="14080" width="11.5546875" style="10"/>
    <col min="14081" max="14081" width="5.33203125" style="10" customWidth="1"/>
    <col min="14082" max="14082" width="3" style="10" customWidth="1"/>
    <col min="14083" max="14083" width="20.109375" style="10" customWidth="1"/>
    <col min="14084" max="14084" width="2.21875" style="10" customWidth="1"/>
    <col min="14085" max="14085" width="0" style="10" hidden="1" customWidth="1"/>
    <col min="14086" max="14086" width="3" style="10" customWidth="1"/>
    <col min="14087" max="14087" width="12.33203125" style="10" customWidth="1"/>
    <col min="14088" max="14088" width="1.44140625" style="10" customWidth="1"/>
    <col min="14089" max="14089" width="12.33203125" style="10" customWidth="1"/>
    <col min="14090" max="14090" width="1.44140625" style="10" customWidth="1"/>
    <col min="14091" max="14091" width="12.33203125" style="10" customWidth="1"/>
    <col min="14092" max="14092" width="1.44140625" style="10" customWidth="1"/>
    <col min="14093" max="14093" width="14.6640625" style="10" customWidth="1"/>
    <col min="14094" max="14094" width="1.44140625" style="10" customWidth="1"/>
    <col min="14095" max="14095" width="12.33203125" style="10" customWidth="1"/>
    <col min="14096" max="14096" width="1.44140625" style="10" customWidth="1"/>
    <col min="14097" max="14097" width="12.33203125" style="10" customWidth="1"/>
    <col min="14098" max="14098" width="1.44140625" style="10" customWidth="1"/>
    <col min="14099" max="14099" width="12.33203125" style="10" customWidth="1"/>
    <col min="14100" max="14100" width="2.21875" style="10" customWidth="1"/>
    <col min="14101" max="14101" width="16.21875" style="10" customWidth="1"/>
    <col min="14102" max="14102" width="1.109375" style="10" customWidth="1"/>
    <col min="14103" max="14103" width="1.44140625" style="10" customWidth="1"/>
    <col min="14104" max="14104" width="13.109375" style="10" customWidth="1"/>
    <col min="14105" max="14105" width="1.44140625" style="10" customWidth="1"/>
    <col min="14106" max="14106" width="13.109375" style="10" customWidth="1"/>
    <col min="14107" max="14107" width="1.44140625" style="10" customWidth="1"/>
    <col min="14108" max="14108" width="13.109375" style="10" customWidth="1"/>
    <col min="14109" max="14109" width="2.21875" style="10" customWidth="1"/>
    <col min="14110" max="14110" width="16.21875" style="10" customWidth="1"/>
    <col min="14111" max="14111" width="2.21875" style="10" customWidth="1"/>
    <col min="14112" max="14112" width="13.109375" style="10" customWidth="1"/>
    <col min="14113" max="14113" width="1.44140625" style="10" customWidth="1"/>
    <col min="14114" max="14114" width="13.109375" style="10" customWidth="1"/>
    <col min="14115" max="14115" width="1.44140625" style="10" customWidth="1"/>
    <col min="14116" max="14116" width="13.109375" style="10" customWidth="1"/>
    <col min="14117" max="14117" width="2.21875" style="10" customWidth="1"/>
    <col min="14118" max="14118" width="16.21875" style="10" customWidth="1"/>
    <col min="14119" max="14119" width="3" style="10" customWidth="1"/>
    <col min="14120" max="14120" width="8.44140625" style="10" customWidth="1"/>
    <col min="14121" max="14121" width="1.44140625" style="10" customWidth="1"/>
    <col min="14122" max="14122" width="22.33203125" style="10" customWidth="1"/>
    <col min="14123" max="14336" width="11.5546875" style="10"/>
    <col min="14337" max="14337" width="5.33203125" style="10" customWidth="1"/>
    <col min="14338" max="14338" width="3" style="10" customWidth="1"/>
    <col min="14339" max="14339" width="20.109375" style="10" customWidth="1"/>
    <col min="14340" max="14340" width="2.21875" style="10" customWidth="1"/>
    <col min="14341" max="14341" width="0" style="10" hidden="1" customWidth="1"/>
    <col min="14342" max="14342" width="3" style="10" customWidth="1"/>
    <col min="14343" max="14343" width="12.33203125" style="10" customWidth="1"/>
    <col min="14344" max="14344" width="1.44140625" style="10" customWidth="1"/>
    <col min="14345" max="14345" width="12.33203125" style="10" customWidth="1"/>
    <col min="14346" max="14346" width="1.44140625" style="10" customWidth="1"/>
    <col min="14347" max="14347" width="12.33203125" style="10" customWidth="1"/>
    <col min="14348" max="14348" width="1.44140625" style="10" customWidth="1"/>
    <col min="14349" max="14349" width="14.6640625" style="10" customWidth="1"/>
    <col min="14350" max="14350" width="1.44140625" style="10" customWidth="1"/>
    <col min="14351" max="14351" width="12.33203125" style="10" customWidth="1"/>
    <col min="14352" max="14352" width="1.44140625" style="10" customWidth="1"/>
    <col min="14353" max="14353" width="12.33203125" style="10" customWidth="1"/>
    <col min="14354" max="14354" width="1.44140625" style="10" customWidth="1"/>
    <col min="14355" max="14355" width="12.33203125" style="10" customWidth="1"/>
    <col min="14356" max="14356" width="2.21875" style="10" customWidth="1"/>
    <col min="14357" max="14357" width="16.21875" style="10" customWidth="1"/>
    <col min="14358" max="14358" width="1.109375" style="10" customWidth="1"/>
    <col min="14359" max="14359" width="1.44140625" style="10" customWidth="1"/>
    <col min="14360" max="14360" width="13.109375" style="10" customWidth="1"/>
    <col min="14361" max="14361" width="1.44140625" style="10" customWidth="1"/>
    <col min="14362" max="14362" width="13.109375" style="10" customWidth="1"/>
    <col min="14363" max="14363" width="1.44140625" style="10" customWidth="1"/>
    <col min="14364" max="14364" width="13.109375" style="10" customWidth="1"/>
    <col min="14365" max="14365" width="2.21875" style="10" customWidth="1"/>
    <col min="14366" max="14366" width="16.21875" style="10" customWidth="1"/>
    <col min="14367" max="14367" width="2.21875" style="10" customWidth="1"/>
    <col min="14368" max="14368" width="13.109375" style="10" customWidth="1"/>
    <col min="14369" max="14369" width="1.44140625" style="10" customWidth="1"/>
    <col min="14370" max="14370" width="13.109375" style="10" customWidth="1"/>
    <col min="14371" max="14371" width="1.44140625" style="10" customWidth="1"/>
    <col min="14372" max="14372" width="13.109375" style="10" customWidth="1"/>
    <col min="14373" max="14373" width="2.21875" style="10" customWidth="1"/>
    <col min="14374" max="14374" width="16.21875" style="10" customWidth="1"/>
    <col min="14375" max="14375" width="3" style="10" customWidth="1"/>
    <col min="14376" max="14376" width="8.44140625" style="10" customWidth="1"/>
    <col min="14377" max="14377" width="1.44140625" style="10" customWidth="1"/>
    <col min="14378" max="14378" width="22.33203125" style="10" customWidth="1"/>
    <col min="14379" max="14592" width="11.5546875" style="10"/>
    <col min="14593" max="14593" width="5.33203125" style="10" customWidth="1"/>
    <col min="14594" max="14594" width="3" style="10" customWidth="1"/>
    <col min="14595" max="14595" width="20.109375" style="10" customWidth="1"/>
    <col min="14596" max="14596" width="2.21875" style="10" customWidth="1"/>
    <col min="14597" max="14597" width="0" style="10" hidden="1" customWidth="1"/>
    <col min="14598" max="14598" width="3" style="10" customWidth="1"/>
    <col min="14599" max="14599" width="12.33203125" style="10" customWidth="1"/>
    <col min="14600" max="14600" width="1.44140625" style="10" customWidth="1"/>
    <col min="14601" max="14601" width="12.33203125" style="10" customWidth="1"/>
    <col min="14602" max="14602" width="1.44140625" style="10" customWidth="1"/>
    <col min="14603" max="14603" width="12.33203125" style="10" customWidth="1"/>
    <col min="14604" max="14604" width="1.44140625" style="10" customWidth="1"/>
    <col min="14605" max="14605" width="14.6640625" style="10" customWidth="1"/>
    <col min="14606" max="14606" width="1.44140625" style="10" customWidth="1"/>
    <col min="14607" max="14607" width="12.33203125" style="10" customWidth="1"/>
    <col min="14608" max="14608" width="1.44140625" style="10" customWidth="1"/>
    <col min="14609" max="14609" width="12.33203125" style="10" customWidth="1"/>
    <col min="14610" max="14610" width="1.44140625" style="10" customWidth="1"/>
    <col min="14611" max="14611" width="12.33203125" style="10" customWidth="1"/>
    <col min="14612" max="14612" width="2.21875" style="10" customWidth="1"/>
    <col min="14613" max="14613" width="16.21875" style="10" customWidth="1"/>
    <col min="14614" max="14614" width="1.109375" style="10" customWidth="1"/>
    <col min="14615" max="14615" width="1.44140625" style="10" customWidth="1"/>
    <col min="14616" max="14616" width="13.109375" style="10" customWidth="1"/>
    <col min="14617" max="14617" width="1.44140625" style="10" customWidth="1"/>
    <col min="14618" max="14618" width="13.109375" style="10" customWidth="1"/>
    <col min="14619" max="14619" width="1.44140625" style="10" customWidth="1"/>
    <col min="14620" max="14620" width="13.109375" style="10" customWidth="1"/>
    <col min="14621" max="14621" width="2.21875" style="10" customWidth="1"/>
    <col min="14622" max="14622" width="16.21875" style="10" customWidth="1"/>
    <col min="14623" max="14623" width="2.21875" style="10" customWidth="1"/>
    <col min="14624" max="14624" width="13.109375" style="10" customWidth="1"/>
    <col min="14625" max="14625" width="1.44140625" style="10" customWidth="1"/>
    <col min="14626" max="14626" width="13.109375" style="10" customWidth="1"/>
    <col min="14627" max="14627" width="1.44140625" style="10" customWidth="1"/>
    <col min="14628" max="14628" width="13.109375" style="10" customWidth="1"/>
    <col min="14629" max="14629" width="2.21875" style="10" customWidth="1"/>
    <col min="14630" max="14630" width="16.21875" style="10" customWidth="1"/>
    <col min="14631" max="14631" width="3" style="10" customWidth="1"/>
    <col min="14632" max="14632" width="8.44140625" style="10" customWidth="1"/>
    <col min="14633" max="14633" width="1.44140625" style="10" customWidth="1"/>
    <col min="14634" max="14634" width="22.33203125" style="10" customWidth="1"/>
    <col min="14635" max="14848" width="11.5546875" style="10"/>
    <col min="14849" max="14849" width="5.33203125" style="10" customWidth="1"/>
    <col min="14850" max="14850" width="3" style="10" customWidth="1"/>
    <col min="14851" max="14851" width="20.109375" style="10" customWidth="1"/>
    <col min="14852" max="14852" width="2.21875" style="10" customWidth="1"/>
    <col min="14853" max="14853" width="0" style="10" hidden="1" customWidth="1"/>
    <col min="14854" max="14854" width="3" style="10" customWidth="1"/>
    <col min="14855" max="14855" width="12.33203125" style="10" customWidth="1"/>
    <col min="14856" max="14856" width="1.44140625" style="10" customWidth="1"/>
    <col min="14857" max="14857" width="12.33203125" style="10" customWidth="1"/>
    <col min="14858" max="14858" width="1.44140625" style="10" customWidth="1"/>
    <col min="14859" max="14859" width="12.33203125" style="10" customWidth="1"/>
    <col min="14860" max="14860" width="1.44140625" style="10" customWidth="1"/>
    <col min="14861" max="14861" width="14.6640625" style="10" customWidth="1"/>
    <col min="14862" max="14862" width="1.44140625" style="10" customWidth="1"/>
    <col min="14863" max="14863" width="12.33203125" style="10" customWidth="1"/>
    <col min="14864" max="14864" width="1.44140625" style="10" customWidth="1"/>
    <col min="14865" max="14865" width="12.33203125" style="10" customWidth="1"/>
    <col min="14866" max="14866" width="1.44140625" style="10" customWidth="1"/>
    <col min="14867" max="14867" width="12.33203125" style="10" customWidth="1"/>
    <col min="14868" max="14868" width="2.21875" style="10" customWidth="1"/>
    <col min="14869" max="14869" width="16.21875" style="10" customWidth="1"/>
    <col min="14870" max="14870" width="1.109375" style="10" customWidth="1"/>
    <col min="14871" max="14871" width="1.44140625" style="10" customWidth="1"/>
    <col min="14872" max="14872" width="13.109375" style="10" customWidth="1"/>
    <col min="14873" max="14873" width="1.44140625" style="10" customWidth="1"/>
    <col min="14874" max="14874" width="13.109375" style="10" customWidth="1"/>
    <col min="14875" max="14875" width="1.44140625" style="10" customWidth="1"/>
    <col min="14876" max="14876" width="13.109375" style="10" customWidth="1"/>
    <col min="14877" max="14877" width="2.21875" style="10" customWidth="1"/>
    <col min="14878" max="14878" width="16.21875" style="10" customWidth="1"/>
    <col min="14879" max="14879" width="2.21875" style="10" customWidth="1"/>
    <col min="14880" max="14880" width="13.109375" style="10" customWidth="1"/>
    <col min="14881" max="14881" width="1.44140625" style="10" customWidth="1"/>
    <col min="14882" max="14882" width="13.109375" style="10" customWidth="1"/>
    <col min="14883" max="14883" width="1.44140625" style="10" customWidth="1"/>
    <col min="14884" max="14884" width="13.109375" style="10" customWidth="1"/>
    <col min="14885" max="14885" width="2.21875" style="10" customWidth="1"/>
    <col min="14886" max="14886" width="16.21875" style="10" customWidth="1"/>
    <col min="14887" max="14887" width="3" style="10" customWidth="1"/>
    <col min="14888" max="14888" width="8.44140625" style="10" customWidth="1"/>
    <col min="14889" max="14889" width="1.44140625" style="10" customWidth="1"/>
    <col min="14890" max="14890" width="22.33203125" style="10" customWidth="1"/>
    <col min="14891" max="15104" width="11.5546875" style="10"/>
    <col min="15105" max="15105" width="5.33203125" style="10" customWidth="1"/>
    <col min="15106" max="15106" width="3" style="10" customWidth="1"/>
    <col min="15107" max="15107" width="20.109375" style="10" customWidth="1"/>
    <col min="15108" max="15108" width="2.21875" style="10" customWidth="1"/>
    <col min="15109" max="15109" width="0" style="10" hidden="1" customWidth="1"/>
    <col min="15110" max="15110" width="3" style="10" customWidth="1"/>
    <col min="15111" max="15111" width="12.33203125" style="10" customWidth="1"/>
    <col min="15112" max="15112" width="1.44140625" style="10" customWidth="1"/>
    <col min="15113" max="15113" width="12.33203125" style="10" customWidth="1"/>
    <col min="15114" max="15114" width="1.44140625" style="10" customWidth="1"/>
    <col min="15115" max="15115" width="12.33203125" style="10" customWidth="1"/>
    <col min="15116" max="15116" width="1.44140625" style="10" customWidth="1"/>
    <col min="15117" max="15117" width="14.6640625" style="10" customWidth="1"/>
    <col min="15118" max="15118" width="1.44140625" style="10" customWidth="1"/>
    <col min="15119" max="15119" width="12.33203125" style="10" customWidth="1"/>
    <col min="15120" max="15120" width="1.44140625" style="10" customWidth="1"/>
    <col min="15121" max="15121" width="12.33203125" style="10" customWidth="1"/>
    <col min="15122" max="15122" width="1.44140625" style="10" customWidth="1"/>
    <col min="15123" max="15123" width="12.33203125" style="10" customWidth="1"/>
    <col min="15124" max="15124" width="2.21875" style="10" customWidth="1"/>
    <col min="15125" max="15125" width="16.21875" style="10" customWidth="1"/>
    <col min="15126" max="15126" width="1.109375" style="10" customWidth="1"/>
    <col min="15127" max="15127" width="1.44140625" style="10" customWidth="1"/>
    <col min="15128" max="15128" width="13.109375" style="10" customWidth="1"/>
    <col min="15129" max="15129" width="1.44140625" style="10" customWidth="1"/>
    <col min="15130" max="15130" width="13.109375" style="10" customWidth="1"/>
    <col min="15131" max="15131" width="1.44140625" style="10" customWidth="1"/>
    <col min="15132" max="15132" width="13.109375" style="10" customWidth="1"/>
    <col min="15133" max="15133" width="2.21875" style="10" customWidth="1"/>
    <col min="15134" max="15134" width="16.21875" style="10" customWidth="1"/>
    <col min="15135" max="15135" width="2.21875" style="10" customWidth="1"/>
    <col min="15136" max="15136" width="13.109375" style="10" customWidth="1"/>
    <col min="15137" max="15137" width="1.44140625" style="10" customWidth="1"/>
    <col min="15138" max="15138" width="13.109375" style="10" customWidth="1"/>
    <col min="15139" max="15139" width="1.44140625" style="10" customWidth="1"/>
    <col min="15140" max="15140" width="13.109375" style="10" customWidth="1"/>
    <col min="15141" max="15141" width="2.21875" style="10" customWidth="1"/>
    <col min="15142" max="15142" width="16.21875" style="10" customWidth="1"/>
    <col min="15143" max="15143" width="3" style="10" customWidth="1"/>
    <col min="15144" max="15144" width="8.44140625" style="10" customWidth="1"/>
    <col min="15145" max="15145" width="1.44140625" style="10" customWidth="1"/>
    <col min="15146" max="15146" width="22.33203125" style="10" customWidth="1"/>
    <col min="15147" max="15360" width="11.5546875" style="10"/>
    <col min="15361" max="15361" width="5.33203125" style="10" customWidth="1"/>
    <col min="15362" max="15362" width="3" style="10" customWidth="1"/>
    <col min="15363" max="15363" width="20.109375" style="10" customWidth="1"/>
    <col min="15364" max="15364" width="2.21875" style="10" customWidth="1"/>
    <col min="15365" max="15365" width="0" style="10" hidden="1" customWidth="1"/>
    <col min="15366" max="15366" width="3" style="10" customWidth="1"/>
    <col min="15367" max="15367" width="12.33203125" style="10" customWidth="1"/>
    <col min="15368" max="15368" width="1.44140625" style="10" customWidth="1"/>
    <col min="15369" max="15369" width="12.33203125" style="10" customWidth="1"/>
    <col min="15370" max="15370" width="1.44140625" style="10" customWidth="1"/>
    <col min="15371" max="15371" width="12.33203125" style="10" customWidth="1"/>
    <col min="15372" max="15372" width="1.44140625" style="10" customWidth="1"/>
    <col min="15373" max="15373" width="14.6640625" style="10" customWidth="1"/>
    <col min="15374" max="15374" width="1.44140625" style="10" customWidth="1"/>
    <col min="15375" max="15375" width="12.33203125" style="10" customWidth="1"/>
    <col min="15376" max="15376" width="1.44140625" style="10" customWidth="1"/>
    <col min="15377" max="15377" width="12.33203125" style="10" customWidth="1"/>
    <col min="15378" max="15378" width="1.44140625" style="10" customWidth="1"/>
    <col min="15379" max="15379" width="12.33203125" style="10" customWidth="1"/>
    <col min="15380" max="15380" width="2.21875" style="10" customWidth="1"/>
    <col min="15381" max="15381" width="16.21875" style="10" customWidth="1"/>
    <col min="15382" max="15382" width="1.109375" style="10" customWidth="1"/>
    <col min="15383" max="15383" width="1.44140625" style="10" customWidth="1"/>
    <col min="15384" max="15384" width="13.109375" style="10" customWidth="1"/>
    <col min="15385" max="15385" width="1.44140625" style="10" customWidth="1"/>
    <col min="15386" max="15386" width="13.109375" style="10" customWidth="1"/>
    <col min="15387" max="15387" width="1.44140625" style="10" customWidth="1"/>
    <col min="15388" max="15388" width="13.109375" style="10" customWidth="1"/>
    <col min="15389" max="15389" width="2.21875" style="10" customWidth="1"/>
    <col min="15390" max="15390" width="16.21875" style="10" customWidth="1"/>
    <col min="15391" max="15391" width="2.21875" style="10" customWidth="1"/>
    <col min="15392" max="15392" width="13.109375" style="10" customWidth="1"/>
    <col min="15393" max="15393" width="1.44140625" style="10" customWidth="1"/>
    <col min="15394" max="15394" width="13.109375" style="10" customWidth="1"/>
    <col min="15395" max="15395" width="1.44140625" style="10" customWidth="1"/>
    <col min="15396" max="15396" width="13.109375" style="10" customWidth="1"/>
    <col min="15397" max="15397" width="2.21875" style="10" customWidth="1"/>
    <col min="15398" max="15398" width="16.21875" style="10" customWidth="1"/>
    <col min="15399" max="15399" width="3" style="10" customWidth="1"/>
    <col min="15400" max="15400" width="8.44140625" style="10" customWidth="1"/>
    <col min="15401" max="15401" width="1.44140625" style="10" customWidth="1"/>
    <col min="15402" max="15402" width="22.33203125" style="10" customWidth="1"/>
    <col min="15403" max="15616" width="11.5546875" style="10"/>
    <col min="15617" max="15617" width="5.33203125" style="10" customWidth="1"/>
    <col min="15618" max="15618" width="3" style="10" customWidth="1"/>
    <col min="15619" max="15619" width="20.109375" style="10" customWidth="1"/>
    <col min="15620" max="15620" width="2.21875" style="10" customWidth="1"/>
    <col min="15621" max="15621" width="0" style="10" hidden="1" customWidth="1"/>
    <col min="15622" max="15622" width="3" style="10" customWidth="1"/>
    <col min="15623" max="15623" width="12.33203125" style="10" customWidth="1"/>
    <col min="15624" max="15624" width="1.44140625" style="10" customWidth="1"/>
    <col min="15625" max="15625" width="12.33203125" style="10" customWidth="1"/>
    <col min="15626" max="15626" width="1.44140625" style="10" customWidth="1"/>
    <col min="15627" max="15627" width="12.33203125" style="10" customWidth="1"/>
    <col min="15628" max="15628" width="1.44140625" style="10" customWidth="1"/>
    <col min="15629" max="15629" width="14.6640625" style="10" customWidth="1"/>
    <col min="15630" max="15630" width="1.44140625" style="10" customWidth="1"/>
    <col min="15631" max="15631" width="12.33203125" style="10" customWidth="1"/>
    <col min="15632" max="15632" width="1.44140625" style="10" customWidth="1"/>
    <col min="15633" max="15633" width="12.33203125" style="10" customWidth="1"/>
    <col min="15634" max="15634" width="1.44140625" style="10" customWidth="1"/>
    <col min="15635" max="15635" width="12.33203125" style="10" customWidth="1"/>
    <col min="15636" max="15636" width="2.21875" style="10" customWidth="1"/>
    <col min="15637" max="15637" width="16.21875" style="10" customWidth="1"/>
    <col min="15638" max="15638" width="1.109375" style="10" customWidth="1"/>
    <col min="15639" max="15639" width="1.44140625" style="10" customWidth="1"/>
    <col min="15640" max="15640" width="13.109375" style="10" customWidth="1"/>
    <col min="15641" max="15641" width="1.44140625" style="10" customWidth="1"/>
    <col min="15642" max="15642" width="13.109375" style="10" customWidth="1"/>
    <col min="15643" max="15643" width="1.44140625" style="10" customWidth="1"/>
    <col min="15644" max="15644" width="13.109375" style="10" customWidth="1"/>
    <col min="15645" max="15645" width="2.21875" style="10" customWidth="1"/>
    <col min="15646" max="15646" width="16.21875" style="10" customWidth="1"/>
    <col min="15647" max="15647" width="2.21875" style="10" customWidth="1"/>
    <col min="15648" max="15648" width="13.109375" style="10" customWidth="1"/>
    <col min="15649" max="15649" width="1.44140625" style="10" customWidth="1"/>
    <col min="15650" max="15650" width="13.109375" style="10" customWidth="1"/>
    <col min="15651" max="15651" width="1.44140625" style="10" customWidth="1"/>
    <col min="15652" max="15652" width="13.109375" style="10" customWidth="1"/>
    <col min="15653" max="15653" width="2.21875" style="10" customWidth="1"/>
    <col min="15654" max="15654" width="16.21875" style="10" customWidth="1"/>
    <col min="15655" max="15655" width="3" style="10" customWidth="1"/>
    <col min="15656" max="15656" width="8.44140625" style="10" customWidth="1"/>
    <col min="15657" max="15657" width="1.44140625" style="10" customWidth="1"/>
    <col min="15658" max="15658" width="22.33203125" style="10" customWidth="1"/>
    <col min="15659" max="15872" width="11.5546875" style="10"/>
    <col min="15873" max="15873" width="5.33203125" style="10" customWidth="1"/>
    <col min="15874" max="15874" width="3" style="10" customWidth="1"/>
    <col min="15875" max="15875" width="20.109375" style="10" customWidth="1"/>
    <col min="15876" max="15876" width="2.21875" style="10" customWidth="1"/>
    <col min="15877" max="15877" width="0" style="10" hidden="1" customWidth="1"/>
    <col min="15878" max="15878" width="3" style="10" customWidth="1"/>
    <col min="15879" max="15879" width="12.33203125" style="10" customWidth="1"/>
    <col min="15880" max="15880" width="1.44140625" style="10" customWidth="1"/>
    <col min="15881" max="15881" width="12.33203125" style="10" customWidth="1"/>
    <col min="15882" max="15882" width="1.44140625" style="10" customWidth="1"/>
    <col min="15883" max="15883" width="12.33203125" style="10" customWidth="1"/>
    <col min="15884" max="15884" width="1.44140625" style="10" customWidth="1"/>
    <col min="15885" max="15885" width="14.6640625" style="10" customWidth="1"/>
    <col min="15886" max="15886" width="1.44140625" style="10" customWidth="1"/>
    <col min="15887" max="15887" width="12.33203125" style="10" customWidth="1"/>
    <col min="15888" max="15888" width="1.44140625" style="10" customWidth="1"/>
    <col min="15889" max="15889" width="12.33203125" style="10" customWidth="1"/>
    <col min="15890" max="15890" width="1.44140625" style="10" customWidth="1"/>
    <col min="15891" max="15891" width="12.33203125" style="10" customWidth="1"/>
    <col min="15892" max="15892" width="2.21875" style="10" customWidth="1"/>
    <col min="15893" max="15893" width="16.21875" style="10" customWidth="1"/>
    <col min="15894" max="15894" width="1.109375" style="10" customWidth="1"/>
    <col min="15895" max="15895" width="1.44140625" style="10" customWidth="1"/>
    <col min="15896" max="15896" width="13.109375" style="10" customWidth="1"/>
    <col min="15897" max="15897" width="1.44140625" style="10" customWidth="1"/>
    <col min="15898" max="15898" width="13.109375" style="10" customWidth="1"/>
    <col min="15899" max="15899" width="1.44140625" style="10" customWidth="1"/>
    <col min="15900" max="15900" width="13.109375" style="10" customWidth="1"/>
    <col min="15901" max="15901" width="2.21875" style="10" customWidth="1"/>
    <col min="15902" max="15902" width="16.21875" style="10" customWidth="1"/>
    <col min="15903" max="15903" width="2.21875" style="10" customWidth="1"/>
    <col min="15904" max="15904" width="13.109375" style="10" customWidth="1"/>
    <col min="15905" max="15905" width="1.44140625" style="10" customWidth="1"/>
    <col min="15906" max="15906" width="13.109375" style="10" customWidth="1"/>
    <col min="15907" max="15907" width="1.44140625" style="10" customWidth="1"/>
    <col min="15908" max="15908" width="13.109375" style="10" customWidth="1"/>
    <col min="15909" max="15909" width="2.21875" style="10" customWidth="1"/>
    <col min="15910" max="15910" width="16.21875" style="10" customWidth="1"/>
    <col min="15911" max="15911" width="3" style="10" customWidth="1"/>
    <col min="15912" max="15912" width="8.44140625" style="10" customWidth="1"/>
    <col min="15913" max="15913" width="1.44140625" style="10" customWidth="1"/>
    <col min="15914" max="15914" width="22.33203125" style="10" customWidth="1"/>
    <col min="15915" max="16128" width="11.5546875" style="10"/>
    <col min="16129" max="16129" width="5.33203125" style="10" customWidth="1"/>
    <col min="16130" max="16130" width="3" style="10" customWidth="1"/>
    <col min="16131" max="16131" width="20.109375" style="10" customWidth="1"/>
    <col min="16132" max="16132" width="2.21875" style="10" customWidth="1"/>
    <col min="16133" max="16133" width="0" style="10" hidden="1" customWidth="1"/>
    <col min="16134" max="16134" width="3" style="10" customWidth="1"/>
    <col min="16135" max="16135" width="12.33203125" style="10" customWidth="1"/>
    <col min="16136" max="16136" width="1.44140625" style="10" customWidth="1"/>
    <col min="16137" max="16137" width="12.33203125" style="10" customWidth="1"/>
    <col min="16138" max="16138" width="1.44140625" style="10" customWidth="1"/>
    <col min="16139" max="16139" width="12.33203125" style="10" customWidth="1"/>
    <col min="16140" max="16140" width="1.44140625" style="10" customWidth="1"/>
    <col min="16141" max="16141" width="14.6640625" style="10" customWidth="1"/>
    <col min="16142" max="16142" width="1.44140625" style="10" customWidth="1"/>
    <col min="16143" max="16143" width="12.33203125" style="10" customWidth="1"/>
    <col min="16144" max="16144" width="1.44140625" style="10" customWidth="1"/>
    <col min="16145" max="16145" width="12.33203125" style="10" customWidth="1"/>
    <col min="16146" max="16146" width="1.44140625" style="10" customWidth="1"/>
    <col min="16147" max="16147" width="12.33203125" style="10" customWidth="1"/>
    <col min="16148" max="16148" width="2.21875" style="10" customWidth="1"/>
    <col min="16149" max="16149" width="16.21875" style="10" customWidth="1"/>
    <col min="16150" max="16150" width="1.109375" style="10" customWidth="1"/>
    <col min="16151" max="16151" width="1.44140625" style="10" customWidth="1"/>
    <col min="16152" max="16152" width="13.109375" style="10" customWidth="1"/>
    <col min="16153" max="16153" width="1.44140625" style="10" customWidth="1"/>
    <col min="16154" max="16154" width="13.109375" style="10" customWidth="1"/>
    <col min="16155" max="16155" width="1.44140625" style="10" customWidth="1"/>
    <col min="16156" max="16156" width="13.109375" style="10" customWidth="1"/>
    <col min="16157" max="16157" width="2.21875" style="10" customWidth="1"/>
    <col min="16158" max="16158" width="16.21875" style="10" customWidth="1"/>
    <col min="16159" max="16159" width="2.21875" style="10" customWidth="1"/>
    <col min="16160" max="16160" width="13.109375" style="10" customWidth="1"/>
    <col min="16161" max="16161" width="1.44140625" style="10" customWidth="1"/>
    <col min="16162" max="16162" width="13.109375" style="10" customWidth="1"/>
    <col min="16163" max="16163" width="1.44140625" style="10" customWidth="1"/>
    <col min="16164" max="16164" width="13.109375" style="10" customWidth="1"/>
    <col min="16165" max="16165" width="2.21875" style="10" customWidth="1"/>
    <col min="16166" max="16166" width="16.21875" style="10" customWidth="1"/>
    <col min="16167" max="16167" width="3" style="10" customWidth="1"/>
    <col min="16168" max="16168" width="8.44140625" style="10" customWidth="1"/>
    <col min="16169" max="16169" width="1.44140625" style="10" customWidth="1"/>
    <col min="16170" max="16170" width="22.33203125" style="10" customWidth="1"/>
    <col min="16171" max="16384" width="11.5546875" style="10"/>
  </cols>
  <sheetData>
    <row r="1" spans="1:40" s="8" customFormat="1" ht="10.5" customHeight="1" x14ac:dyDescent="0.3">
      <c r="C1" s="10"/>
      <c r="U1" s="11" t="s">
        <v>42</v>
      </c>
      <c r="X1" s="38" t="s">
        <v>43</v>
      </c>
      <c r="AN1" s="113" t="s">
        <v>622</v>
      </c>
    </row>
    <row r="2" spans="1:40" s="8" customFormat="1" ht="10.5" customHeight="1" x14ac:dyDescent="0.3">
      <c r="A2" s="12"/>
      <c r="C2" s="10"/>
      <c r="U2" s="11" t="s">
        <v>623</v>
      </c>
      <c r="X2" s="38" t="s">
        <v>591</v>
      </c>
      <c r="AN2" s="11" t="s">
        <v>624</v>
      </c>
    </row>
    <row r="3" spans="1:40" s="8" customFormat="1" ht="10.5" customHeight="1" x14ac:dyDescent="0.3">
      <c r="A3" s="13"/>
      <c r="C3" s="10"/>
      <c r="U3" s="11" t="s">
        <v>48</v>
      </c>
      <c r="X3" s="14" t="s">
        <v>49</v>
      </c>
    </row>
    <row r="4" spans="1:40" ht="9.6" customHeight="1" x14ac:dyDescent="0.3">
      <c r="A4" s="27"/>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row>
    <row r="5" spans="1:40" ht="9.6" customHeight="1" x14ac:dyDescent="0.3">
      <c r="A5" s="21"/>
      <c r="B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row>
    <row r="6" spans="1:40" ht="9.6" customHeight="1" x14ac:dyDescent="0.3">
      <c r="O6" s="16" t="s">
        <v>625</v>
      </c>
      <c r="P6" s="16"/>
      <c r="Q6" s="16"/>
      <c r="R6" s="16"/>
      <c r="S6" s="16"/>
      <c r="T6" s="16"/>
      <c r="U6" s="16"/>
      <c r="X6" s="16" t="s">
        <v>625</v>
      </c>
      <c r="Y6" s="16"/>
      <c r="Z6" s="16"/>
      <c r="AA6" s="16"/>
      <c r="AB6" s="16"/>
      <c r="AC6" s="16"/>
      <c r="AD6" s="16"/>
      <c r="AE6" s="16"/>
      <c r="AF6" s="16"/>
      <c r="AG6" s="16"/>
      <c r="AH6" s="16"/>
      <c r="AI6" s="16"/>
      <c r="AJ6" s="16"/>
      <c r="AK6" s="16"/>
      <c r="AL6" s="16"/>
    </row>
    <row r="7" spans="1:40" ht="9.6" customHeight="1" x14ac:dyDescent="0.3"/>
    <row r="8" spans="1:40" ht="9.6" customHeight="1" x14ac:dyDescent="0.3">
      <c r="G8" s="16" t="s">
        <v>626</v>
      </c>
      <c r="H8" s="16"/>
      <c r="I8" s="16"/>
      <c r="J8" s="16"/>
      <c r="K8" s="16"/>
      <c r="L8" s="16"/>
      <c r="M8" s="16"/>
      <c r="O8" s="16" t="s">
        <v>627</v>
      </c>
      <c r="P8" s="16"/>
      <c r="Q8" s="16"/>
      <c r="R8" s="16"/>
      <c r="S8" s="16"/>
      <c r="T8" s="16"/>
      <c r="U8" s="16"/>
      <c r="X8" s="16" t="s">
        <v>628</v>
      </c>
      <c r="Y8" s="16"/>
      <c r="Z8" s="16"/>
      <c r="AA8" s="16"/>
      <c r="AB8" s="16"/>
      <c r="AC8" s="16"/>
      <c r="AD8" s="16"/>
    </row>
    <row r="9" spans="1:40" ht="9.6" customHeight="1" x14ac:dyDescent="0.3">
      <c r="K9" s="18" t="s">
        <v>301</v>
      </c>
      <c r="AF9" s="18" t="s">
        <v>301</v>
      </c>
      <c r="AH9" s="18" t="s">
        <v>600</v>
      </c>
    </row>
    <row r="10" spans="1:40" ht="9.6" customHeight="1" x14ac:dyDescent="0.3">
      <c r="I10" s="18" t="s">
        <v>629</v>
      </c>
      <c r="K10" s="18" t="s">
        <v>597</v>
      </c>
      <c r="M10" s="18" t="s">
        <v>65</v>
      </c>
      <c r="Q10" s="18" t="s">
        <v>598</v>
      </c>
      <c r="S10" s="18" t="s">
        <v>599</v>
      </c>
      <c r="Z10" s="18" t="s">
        <v>598</v>
      </c>
      <c r="AB10" s="18" t="s">
        <v>599</v>
      </c>
      <c r="AF10" s="18" t="s">
        <v>601</v>
      </c>
      <c r="AH10" s="18" t="s">
        <v>61</v>
      </c>
      <c r="AL10" s="18" t="s">
        <v>65</v>
      </c>
    </row>
    <row r="11" spans="1:40" ht="9.6" customHeight="1" x14ac:dyDescent="0.3">
      <c r="A11" s="19" t="s">
        <v>71</v>
      </c>
      <c r="C11" s="19" t="s">
        <v>73</v>
      </c>
      <c r="G11" s="19" t="s">
        <v>630</v>
      </c>
      <c r="I11" s="19" t="s">
        <v>78</v>
      </c>
      <c r="K11" s="19" t="s">
        <v>607</v>
      </c>
      <c r="M11" s="19" t="s">
        <v>608</v>
      </c>
      <c r="O11" s="19" t="s">
        <v>379</v>
      </c>
      <c r="Q11" s="19" t="s">
        <v>609</v>
      </c>
      <c r="S11" s="19" t="s">
        <v>69</v>
      </c>
      <c r="U11" s="19" t="s">
        <v>65</v>
      </c>
      <c r="X11" s="19" t="s">
        <v>379</v>
      </c>
      <c r="Z11" s="19" t="s">
        <v>609</v>
      </c>
      <c r="AB11" s="19" t="s">
        <v>69</v>
      </c>
      <c r="AD11" s="19" t="s">
        <v>65</v>
      </c>
      <c r="AF11" s="19" t="s">
        <v>607</v>
      </c>
      <c r="AH11" s="19" t="s">
        <v>69</v>
      </c>
      <c r="AJ11" s="19" t="s">
        <v>329</v>
      </c>
      <c r="AL11" s="19" t="s">
        <v>611</v>
      </c>
      <c r="AN11" s="19" t="s">
        <v>71</v>
      </c>
    </row>
    <row r="12" spans="1:40" ht="8.85" customHeight="1" x14ac:dyDescent="0.3"/>
    <row r="13" spans="1:40" ht="8.85" customHeight="1" x14ac:dyDescent="0.3">
      <c r="B13" s="10" t="s">
        <v>283</v>
      </c>
    </row>
    <row r="14" spans="1:40" ht="8.85" customHeight="1" x14ac:dyDescent="0.3">
      <c r="A14" s="10">
        <v>1</v>
      </c>
      <c r="B14" s="21"/>
      <c r="C14" s="10" t="s">
        <v>84</v>
      </c>
      <c r="D14" s="21"/>
      <c r="E14" s="21"/>
      <c r="F14" s="21"/>
      <c r="G14" s="159">
        <v>0</v>
      </c>
      <c r="H14" s="21"/>
      <c r="I14" s="159">
        <v>70235981</v>
      </c>
      <c r="J14" s="21"/>
      <c r="K14" s="159">
        <v>0</v>
      </c>
      <c r="L14" s="21"/>
      <c r="M14" s="159">
        <f t="shared" ref="M14:M58" si="0">SUM(G14:K14)</f>
        <v>70235981</v>
      </c>
      <c r="N14" s="21"/>
      <c r="O14" s="159">
        <v>14747567</v>
      </c>
      <c r="P14" s="21"/>
      <c r="Q14" s="159">
        <v>1863064</v>
      </c>
      <c r="R14" s="21"/>
      <c r="S14" s="159">
        <v>30142817</v>
      </c>
      <c r="T14" s="21"/>
      <c r="U14" s="159">
        <f t="shared" ref="U14:U58" si="1">SUM(O14:S14)</f>
        <v>46753448</v>
      </c>
      <c r="V14" s="21"/>
      <c r="W14" s="21"/>
      <c r="X14" s="159">
        <v>6972098</v>
      </c>
      <c r="Y14" s="21"/>
      <c r="Z14" s="159">
        <v>1295455</v>
      </c>
      <c r="AA14" s="21"/>
      <c r="AB14" s="159">
        <v>15214980</v>
      </c>
      <c r="AC14" s="21"/>
      <c r="AD14" s="159">
        <f t="shared" ref="AD14:AD58" si="2">SUM(X14:AB14)</f>
        <v>23482533</v>
      </c>
      <c r="AE14" s="21"/>
      <c r="AF14" s="159">
        <v>0</v>
      </c>
      <c r="AG14" s="21"/>
      <c r="AH14" s="159">
        <v>0</v>
      </c>
      <c r="AI14" s="21"/>
      <c r="AJ14" s="159">
        <v>0</v>
      </c>
      <c r="AK14" s="21"/>
      <c r="AL14" s="159">
        <f t="shared" ref="AL14:AL58" si="3">(U14+AD14+AF14+AH14+AJ14)</f>
        <v>70235981</v>
      </c>
      <c r="AM14" s="21"/>
      <c r="AN14" s="10">
        <v>1</v>
      </c>
    </row>
    <row r="15" spans="1:40" ht="8.85" customHeight="1" x14ac:dyDescent="0.3">
      <c r="A15" s="10">
        <v>2</v>
      </c>
      <c r="B15" s="21"/>
      <c r="C15" s="10" t="s">
        <v>85</v>
      </c>
      <c r="D15" s="21"/>
      <c r="E15" s="21"/>
      <c r="F15" s="21"/>
      <c r="G15" s="160">
        <v>4638750</v>
      </c>
      <c r="H15" s="21"/>
      <c r="I15" s="160">
        <v>4347132</v>
      </c>
      <c r="J15" s="21"/>
      <c r="K15" s="160">
        <v>0</v>
      </c>
      <c r="L15" s="21"/>
      <c r="M15" s="160">
        <f t="shared" si="0"/>
        <v>8985882</v>
      </c>
      <c r="N15" s="21"/>
      <c r="O15" s="160">
        <v>393471</v>
      </c>
      <c r="P15" s="21"/>
      <c r="Q15" s="160">
        <v>51590</v>
      </c>
      <c r="R15" s="21"/>
      <c r="S15" s="160">
        <v>5745322</v>
      </c>
      <c r="T15" s="21"/>
      <c r="U15" s="160">
        <f t="shared" si="1"/>
        <v>6190383</v>
      </c>
      <c r="V15" s="21"/>
      <c r="W15" s="21"/>
      <c r="X15" s="160">
        <v>201311</v>
      </c>
      <c r="Y15" s="21"/>
      <c r="Z15" s="160">
        <v>24409</v>
      </c>
      <c r="AA15" s="21"/>
      <c r="AB15" s="160">
        <v>4509561</v>
      </c>
      <c r="AC15" s="21"/>
      <c r="AD15" s="160">
        <f t="shared" si="2"/>
        <v>4735281</v>
      </c>
      <c r="AE15" s="21"/>
      <c r="AF15" s="160">
        <v>0</v>
      </c>
      <c r="AG15" s="21"/>
      <c r="AH15" s="160">
        <v>0</v>
      </c>
      <c r="AI15" s="21"/>
      <c r="AJ15" s="160">
        <v>2113261</v>
      </c>
      <c r="AK15" s="21"/>
      <c r="AL15" s="160">
        <f t="shared" si="3"/>
        <v>13038925</v>
      </c>
      <c r="AM15" s="21"/>
      <c r="AN15" s="10">
        <v>2</v>
      </c>
    </row>
    <row r="16" spans="1:40" ht="8.85" customHeight="1" x14ac:dyDescent="0.3">
      <c r="A16" s="10">
        <v>3</v>
      </c>
      <c r="B16" s="21"/>
      <c r="C16" s="10" t="s">
        <v>87</v>
      </c>
      <c r="D16" s="21"/>
      <c r="E16" s="21"/>
      <c r="F16" s="21"/>
      <c r="G16" s="160">
        <v>0</v>
      </c>
      <c r="H16" s="21"/>
      <c r="I16" s="160">
        <v>1365798</v>
      </c>
      <c r="J16" s="21"/>
      <c r="K16" s="160">
        <v>0</v>
      </c>
      <c r="L16" s="21"/>
      <c r="M16" s="160">
        <f t="shared" si="0"/>
        <v>1365798</v>
      </c>
      <c r="N16" s="21"/>
      <c r="O16" s="160">
        <v>543290</v>
      </c>
      <c r="P16" s="21"/>
      <c r="Q16" s="160">
        <v>0</v>
      </c>
      <c r="R16" s="21"/>
      <c r="S16" s="160">
        <v>151093</v>
      </c>
      <c r="T16" s="21"/>
      <c r="U16" s="160">
        <f t="shared" si="1"/>
        <v>694383</v>
      </c>
      <c r="V16" s="21"/>
      <c r="W16" s="21"/>
      <c r="X16" s="160">
        <v>51163</v>
      </c>
      <c r="Y16" s="21"/>
      <c r="Z16" s="160">
        <v>0</v>
      </c>
      <c r="AA16" s="21"/>
      <c r="AB16" s="160">
        <v>620252</v>
      </c>
      <c r="AC16" s="21"/>
      <c r="AD16" s="160">
        <f t="shared" si="2"/>
        <v>671415</v>
      </c>
      <c r="AE16" s="21"/>
      <c r="AF16" s="160">
        <v>0</v>
      </c>
      <c r="AG16" s="21"/>
      <c r="AH16" s="160">
        <v>0</v>
      </c>
      <c r="AI16" s="21"/>
      <c r="AJ16" s="160">
        <v>0</v>
      </c>
      <c r="AK16" s="21"/>
      <c r="AL16" s="160">
        <f t="shared" si="3"/>
        <v>1365798</v>
      </c>
      <c r="AM16" s="21"/>
      <c r="AN16" s="10">
        <v>3</v>
      </c>
    </row>
    <row r="17" spans="1:40" ht="8.85" customHeight="1" x14ac:dyDescent="0.3">
      <c r="A17" s="10">
        <v>4</v>
      </c>
      <c r="B17" s="21"/>
      <c r="C17" s="10" t="s">
        <v>88</v>
      </c>
      <c r="D17" s="21"/>
      <c r="E17" s="21"/>
      <c r="F17" s="21"/>
      <c r="G17" s="160">
        <v>275018</v>
      </c>
      <c r="H17" s="21"/>
      <c r="I17" s="160">
        <v>11049588</v>
      </c>
      <c r="J17" s="21"/>
      <c r="K17" s="160">
        <v>0</v>
      </c>
      <c r="L17" s="21"/>
      <c r="M17" s="160">
        <f t="shared" si="0"/>
        <v>11324606</v>
      </c>
      <c r="N17" s="21"/>
      <c r="O17" s="160">
        <v>1687294</v>
      </c>
      <c r="P17" s="21"/>
      <c r="Q17" s="160">
        <v>2163640</v>
      </c>
      <c r="R17" s="21"/>
      <c r="S17" s="160">
        <v>4137020</v>
      </c>
      <c r="T17" s="21"/>
      <c r="U17" s="160">
        <f t="shared" si="1"/>
        <v>7987954</v>
      </c>
      <c r="V17" s="21"/>
      <c r="W17" s="21"/>
      <c r="X17" s="160">
        <v>536417</v>
      </c>
      <c r="Y17" s="21"/>
      <c r="Z17" s="160">
        <v>902476</v>
      </c>
      <c r="AA17" s="21"/>
      <c r="AB17" s="160">
        <v>1725593</v>
      </c>
      <c r="AC17" s="21"/>
      <c r="AD17" s="160">
        <f t="shared" si="2"/>
        <v>3164486</v>
      </c>
      <c r="AE17" s="21"/>
      <c r="AF17" s="160">
        <v>0</v>
      </c>
      <c r="AG17" s="21"/>
      <c r="AH17" s="160">
        <v>0</v>
      </c>
      <c r="AI17" s="21"/>
      <c r="AJ17" s="160">
        <v>21953</v>
      </c>
      <c r="AK17" s="21"/>
      <c r="AL17" s="160">
        <f t="shared" si="3"/>
        <v>11174393</v>
      </c>
      <c r="AM17" s="21"/>
      <c r="AN17" s="10">
        <v>4</v>
      </c>
    </row>
    <row r="18" spans="1:40" ht="8.85" customHeight="1" x14ac:dyDescent="0.3">
      <c r="A18" s="10">
        <v>5</v>
      </c>
      <c r="B18" s="21"/>
      <c r="C18" s="10" t="s">
        <v>89</v>
      </c>
      <c r="D18" s="21"/>
      <c r="E18" s="21"/>
      <c r="F18" s="21"/>
      <c r="G18" s="160">
        <v>44233604</v>
      </c>
      <c r="H18" s="21"/>
      <c r="I18" s="160">
        <v>37163294</v>
      </c>
      <c r="J18" s="21"/>
      <c r="K18" s="160">
        <v>0</v>
      </c>
      <c r="L18" s="21"/>
      <c r="M18" s="160">
        <f t="shared" si="0"/>
        <v>81396898</v>
      </c>
      <c r="N18" s="21"/>
      <c r="O18" s="160">
        <v>15077669</v>
      </c>
      <c r="P18" s="21"/>
      <c r="Q18" s="160">
        <v>6073726</v>
      </c>
      <c r="R18" s="21"/>
      <c r="S18" s="160">
        <v>48771257</v>
      </c>
      <c r="T18" s="21"/>
      <c r="U18" s="160">
        <f t="shared" si="1"/>
        <v>69922652</v>
      </c>
      <c r="V18" s="21"/>
      <c r="W18" s="21"/>
      <c r="X18" s="160">
        <v>5802536</v>
      </c>
      <c r="Y18" s="21"/>
      <c r="Z18" s="160">
        <v>1024832</v>
      </c>
      <c r="AA18" s="21"/>
      <c r="AB18" s="160">
        <v>5054995</v>
      </c>
      <c r="AC18" s="21"/>
      <c r="AD18" s="160">
        <f t="shared" si="2"/>
        <v>11882363</v>
      </c>
      <c r="AE18" s="21"/>
      <c r="AF18" s="160">
        <v>0</v>
      </c>
      <c r="AG18" s="21"/>
      <c r="AH18" s="160">
        <v>0</v>
      </c>
      <c r="AI18" s="21"/>
      <c r="AJ18" s="160">
        <v>602690</v>
      </c>
      <c r="AK18" s="21"/>
      <c r="AL18" s="160">
        <f t="shared" si="3"/>
        <v>82407705</v>
      </c>
      <c r="AM18" s="21"/>
      <c r="AN18" s="10">
        <v>5</v>
      </c>
    </row>
    <row r="19" spans="1:40"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9"/>
    </row>
    <row r="20" spans="1:40" ht="8.85" customHeight="1" x14ac:dyDescent="0.3">
      <c r="A20" s="10">
        <v>6</v>
      </c>
      <c r="B20" s="21"/>
      <c r="C20" s="10" t="s">
        <v>90</v>
      </c>
      <c r="D20" s="21"/>
      <c r="E20" s="21"/>
      <c r="F20" s="21"/>
      <c r="G20" s="160">
        <v>0</v>
      </c>
      <c r="H20" s="21"/>
      <c r="I20" s="160">
        <v>0</v>
      </c>
      <c r="J20" s="21"/>
      <c r="K20" s="160">
        <v>0</v>
      </c>
      <c r="L20" s="21"/>
      <c r="M20" s="160">
        <f t="shared" si="0"/>
        <v>0</v>
      </c>
      <c r="N20" s="21"/>
      <c r="O20" s="160">
        <v>949913</v>
      </c>
      <c r="P20" s="21"/>
      <c r="Q20" s="160">
        <v>0</v>
      </c>
      <c r="R20" s="21"/>
      <c r="S20" s="160">
        <v>2005615</v>
      </c>
      <c r="T20" s="21"/>
      <c r="U20" s="160">
        <f t="shared" si="1"/>
        <v>2955528</v>
      </c>
      <c r="V20" s="21"/>
      <c r="W20" s="21"/>
      <c r="X20" s="160">
        <v>251008</v>
      </c>
      <c r="Y20" s="21"/>
      <c r="Z20" s="160">
        <v>0</v>
      </c>
      <c r="AA20" s="21"/>
      <c r="AB20" s="160">
        <v>912446</v>
      </c>
      <c r="AC20" s="21"/>
      <c r="AD20" s="160">
        <f t="shared" si="2"/>
        <v>1163454</v>
      </c>
      <c r="AE20" s="21"/>
      <c r="AF20" s="160">
        <v>0</v>
      </c>
      <c r="AG20" s="21"/>
      <c r="AH20" s="160">
        <v>0</v>
      </c>
      <c r="AI20" s="21"/>
      <c r="AJ20" s="160">
        <v>6144</v>
      </c>
      <c r="AK20" s="21"/>
      <c r="AL20" s="160">
        <f t="shared" si="3"/>
        <v>4125126</v>
      </c>
      <c r="AM20" s="21"/>
      <c r="AN20" s="10">
        <v>6</v>
      </c>
    </row>
    <row r="21" spans="1:40" ht="8.85" customHeight="1" x14ac:dyDescent="0.3">
      <c r="A21" s="10">
        <v>7</v>
      </c>
      <c r="B21" s="21"/>
      <c r="C21" s="10" t="s">
        <v>91</v>
      </c>
      <c r="D21" s="21"/>
      <c r="E21" s="21"/>
      <c r="F21" s="21"/>
      <c r="G21" s="160">
        <v>0</v>
      </c>
      <c r="H21" s="21"/>
      <c r="I21" s="160">
        <v>2106243</v>
      </c>
      <c r="J21" s="21"/>
      <c r="K21" s="160">
        <v>0</v>
      </c>
      <c r="L21" s="21"/>
      <c r="M21" s="160">
        <f t="shared" si="0"/>
        <v>2106243</v>
      </c>
      <c r="N21" s="21"/>
      <c r="O21" s="160">
        <v>911607</v>
      </c>
      <c r="P21" s="21"/>
      <c r="Q21" s="160">
        <v>0</v>
      </c>
      <c r="R21" s="21"/>
      <c r="S21" s="160">
        <v>488113</v>
      </c>
      <c r="T21" s="21"/>
      <c r="U21" s="160">
        <f t="shared" si="1"/>
        <v>1399720</v>
      </c>
      <c r="V21" s="21"/>
      <c r="W21" s="21"/>
      <c r="X21" s="160">
        <v>627297</v>
      </c>
      <c r="Y21" s="21"/>
      <c r="Z21" s="160">
        <v>0</v>
      </c>
      <c r="AA21" s="21"/>
      <c r="AB21" s="160">
        <v>79226</v>
      </c>
      <c r="AC21" s="21"/>
      <c r="AD21" s="160">
        <f t="shared" si="2"/>
        <v>706523</v>
      </c>
      <c r="AE21" s="21"/>
      <c r="AF21" s="160">
        <v>0</v>
      </c>
      <c r="AG21" s="21"/>
      <c r="AH21" s="160">
        <v>0</v>
      </c>
      <c r="AI21" s="21"/>
      <c r="AJ21" s="160">
        <v>0</v>
      </c>
      <c r="AK21" s="21"/>
      <c r="AL21" s="160">
        <f t="shared" si="3"/>
        <v>2106243</v>
      </c>
      <c r="AM21" s="21"/>
      <c r="AN21" s="10">
        <v>7</v>
      </c>
    </row>
    <row r="22" spans="1:40" ht="8.85" customHeight="1" x14ac:dyDescent="0.3">
      <c r="A22" s="10">
        <v>8</v>
      </c>
      <c r="B22" s="21"/>
      <c r="C22" s="10" t="s">
        <v>92</v>
      </c>
      <c r="D22" s="21"/>
      <c r="E22" s="21"/>
      <c r="F22" s="21"/>
      <c r="G22" s="160">
        <v>9449681</v>
      </c>
      <c r="H22" s="21"/>
      <c r="I22" s="160">
        <v>0</v>
      </c>
      <c r="J22" s="21"/>
      <c r="K22" s="160">
        <v>0</v>
      </c>
      <c r="L22" s="21"/>
      <c r="M22" s="160">
        <f t="shared" si="0"/>
        <v>9449681</v>
      </c>
      <c r="N22" s="21"/>
      <c r="O22" s="160">
        <v>1940066</v>
      </c>
      <c r="P22" s="21"/>
      <c r="Q22" s="160">
        <v>87421</v>
      </c>
      <c r="R22" s="21"/>
      <c r="S22" s="160">
        <v>11236904</v>
      </c>
      <c r="T22" s="21"/>
      <c r="U22" s="160">
        <f t="shared" si="1"/>
        <v>13264391</v>
      </c>
      <c r="V22" s="21"/>
      <c r="W22" s="21"/>
      <c r="X22" s="160">
        <v>616076</v>
      </c>
      <c r="Y22" s="21"/>
      <c r="Z22" s="160">
        <v>7477</v>
      </c>
      <c r="AA22" s="21"/>
      <c r="AB22" s="160">
        <v>1713430</v>
      </c>
      <c r="AC22" s="21"/>
      <c r="AD22" s="160">
        <f t="shared" si="2"/>
        <v>2336983</v>
      </c>
      <c r="AE22" s="21"/>
      <c r="AF22" s="160">
        <v>0</v>
      </c>
      <c r="AG22" s="21"/>
      <c r="AH22" s="160">
        <v>0</v>
      </c>
      <c r="AI22" s="21"/>
      <c r="AJ22" s="160">
        <v>283269</v>
      </c>
      <c r="AK22" s="21"/>
      <c r="AL22" s="160">
        <f t="shared" si="3"/>
        <v>15884643</v>
      </c>
      <c r="AM22" s="21"/>
      <c r="AN22" s="10">
        <v>8</v>
      </c>
    </row>
    <row r="23" spans="1:40" ht="8.85" customHeight="1" x14ac:dyDescent="0.3">
      <c r="A23" s="10">
        <v>9</v>
      </c>
      <c r="B23" s="21"/>
      <c r="C23" s="10" t="s">
        <v>93</v>
      </c>
      <c r="D23" s="21"/>
      <c r="E23" s="21"/>
      <c r="F23" s="21"/>
      <c r="G23" s="160">
        <v>0</v>
      </c>
      <c r="H23" s="21"/>
      <c r="I23" s="160">
        <v>0</v>
      </c>
      <c r="J23" s="21"/>
      <c r="K23" s="160">
        <v>0</v>
      </c>
      <c r="L23" s="21"/>
      <c r="M23" s="160">
        <f t="shared" si="0"/>
        <v>0</v>
      </c>
      <c r="N23" s="21"/>
      <c r="O23" s="160">
        <v>0</v>
      </c>
      <c r="P23" s="21"/>
      <c r="Q23" s="160">
        <v>0</v>
      </c>
      <c r="R23" s="21"/>
      <c r="S23" s="160">
        <v>0</v>
      </c>
      <c r="T23" s="21"/>
      <c r="U23" s="160">
        <f t="shared" si="1"/>
        <v>0</v>
      </c>
      <c r="V23" s="21"/>
      <c r="W23" s="21"/>
      <c r="X23" s="160">
        <v>0</v>
      </c>
      <c r="Y23" s="21"/>
      <c r="Z23" s="160">
        <v>0</v>
      </c>
      <c r="AA23" s="21"/>
      <c r="AB23" s="160">
        <v>0</v>
      </c>
      <c r="AC23" s="21"/>
      <c r="AD23" s="160">
        <f t="shared" si="2"/>
        <v>0</v>
      </c>
      <c r="AE23" s="21"/>
      <c r="AF23" s="160">
        <v>0</v>
      </c>
      <c r="AG23" s="21"/>
      <c r="AH23" s="160">
        <v>0</v>
      </c>
      <c r="AI23" s="21"/>
      <c r="AJ23" s="160">
        <v>0</v>
      </c>
      <c r="AK23" s="21"/>
      <c r="AL23" s="160">
        <f t="shared" si="3"/>
        <v>0</v>
      </c>
      <c r="AM23" s="21"/>
      <c r="AN23" s="10">
        <v>9</v>
      </c>
    </row>
    <row r="24" spans="1:40" ht="8.85" customHeight="1" x14ac:dyDescent="0.3">
      <c r="A24" s="10">
        <v>10</v>
      </c>
      <c r="B24" s="21"/>
      <c r="C24" s="10" t="s">
        <v>94</v>
      </c>
      <c r="D24" s="21"/>
      <c r="E24" s="21"/>
      <c r="F24" s="21"/>
      <c r="G24" s="160">
        <v>60003000</v>
      </c>
      <c r="H24" s="21"/>
      <c r="I24" s="160">
        <v>0</v>
      </c>
      <c r="J24" s="21"/>
      <c r="K24" s="160">
        <v>0</v>
      </c>
      <c r="L24" s="21"/>
      <c r="M24" s="160">
        <f t="shared" si="0"/>
        <v>60003000</v>
      </c>
      <c r="N24" s="21"/>
      <c r="O24" s="160">
        <v>39886539</v>
      </c>
      <c r="P24" s="21"/>
      <c r="Q24" s="160">
        <v>0</v>
      </c>
      <c r="R24" s="21"/>
      <c r="S24" s="160">
        <v>28203763</v>
      </c>
      <c r="T24" s="21"/>
      <c r="U24" s="160">
        <f t="shared" si="1"/>
        <v>68090302</v>
      </c>
      <c r="V24" s="21"/>
      <c r="W24" s="21"/>
      <c r="X24" s="160">
        <v>1652470</v>
      </c>
      <c r="Y24" s="21"/>
      <c r="Z24" s="160">
        <v>0</v>
      </c>
      <c r="AA24" s="21"/>
      <c r="AB24" s="160">
        <v>2196427</v>
      </c>
      <c r="AC24" s="21"/>
      <c r="AD24" s="160">
        <f t="shared" si="2"/>
        <v>3848897</v>
      </c>
      <c r="AE24" s="21"/>
      <c r="AF24" s="160">
        <v>0</v>
      </c>
      <c r="AG24" s="21"/>
      <c r="AH24" s="160">
        <v>0</v>
      </c>
      <c r="AI24" s="21"/>
      <c r="AJ24" s="160">
        <v>614500</v>
      </c>
      <c r="AK24" s="21"/>
      <c r="AL24" s="160">
        <f t="shared" si="3"/>
        <v>72553699</v>
      </c>
      <c r="AM24" s="21"/>
      <c r="AN24" s="10">
        <v>10</v>
      </c>
    </row>
    <row r="25" spans="1:40"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9"/>
    </row>
    <row r="26" spans="1:40" ht="8.85" customHeight="1" x14ac:dyDescent="0.3">
      <c r="A26" s="10">
        <v>11</v>
      </c>
      <c r="B26" s="21"/>
      <c r="C26" s="10" t="s">
        <v>95</v>
      </c>
      <c r="D26" s="21"/>
      <c r="E26" s="21"/>
      <c r="F26" s="21"/>
      <c r="G26" s="160">
        <v>12544432</v>
      </c>
      <c r="H26" s="21"/>
      <c r="I26" s="160">
        <v>0</v>
      </c>
      <c r="J26" s="21"/>
      <c r="K26" s="160">
        <v>0</v>
      </c>
      <c r="L26" s="21"/>
      <c r="M26" s="160">
        <f t="shared" si="0"/>
        <v>12544432</v>
      </c>
      <c r="N26" s="21"/>
      <c r="O26" s="160">
        <v>24059542</v>
      </c>
      <c r="P26" s="21"/>
      <c r="Q26" s="160">
        <v>251770</v>
      </c>
      <c r="R26" s="21"/>
      <c r="S26" s="160">
        <v>2231999</v>
      </c>
      <c r="T26" s="21"/>
      <c r="U26" s="160">
        <f t="shared" si="1"/>
        <v>26543311</v>
      </c>
      <c r="V26" s="21"/>
      <c r="W26" s="21"/>
      <c r="X26" s="160">
        <v>1257545</v>
      </c>
      <c r="Y26" s="21"/>
      <c r="Z26" s="160">
        <v>144412</v>
      </c>
      <c r="AA26" s="21"/>
      <c r="AB26" s="160">
        <v>1000576</v>
      </c>
      <c r="AC26" s="21"/>
      <c r="AD26" s="160">
        <f t="shared" si="2"/>
        <v>2402533</v>
      </c>
      <c r="AE26" s="21"/>
      <c r="AF26" s="160">
        <v>0</v>
      </c>
      <c r="AG26" s="21"/>
      <c r="AH26" s="160">
        <v>0</v>
      </c>
      <c r="AI26" s="21"/>
      <c r="AJ26" s="160">
        <v>500976</v>
      </c>
      <c r="AK26" s="21"/>
      <c r="AL26" s="160">
        <f t="shared" si="3"/>
        <v>29446820</v>
      </c>
      <c r="AM26" s="21"/>
      <c r="AN26" s="10">
        <v>11</v>
      </c>
    </row>
    <row r="27" spans="1:40" ht="8.85" customHeight="1" x14ac:dyDescent="0.3">
      <c r="A27" s="10">
        <v>12</v>
      </c>
      <c r="B27" s="21"/>
      <c r="C27" s="10" t="s">
        <v>96</v>
      </c>
      <c r="D27" s="21"/>
      <c r="E27" s="21"/>
      <c r="F27" s="21"/>
      <c r="G27" s="160">
        <v>12034424</v>
      </c>
      <c r="H27" s="21"/>
      <c r="I27" s="160">
        <v>1044898</v>
      </c>
      <c r="J27" s="21"/>
      <c r="K27" s="160">
        <v>0</v>
      </c>
      <c r="L27" s="21"/>
      <c r="M27" s="160">
        <f t="shared" si="0"/>
        <v>13079322</v>
      </c>
      <c r="N27" s="21"/>
      <c r="O27" s="160">
        <v>1788341</v>
      </c>
      <c r="P27" s="21"/>
      <c r="Q27" s="160">
        <v>0</v>
      </c>
      <c r="R27" s="21"/>
      <c r="S27" s="160">
        <v>5791980</v>
      </c>
      <c r="T27" s="21"/>
      <c r="U27" s="160">
        <f t="shared" si="1"/>
        <v>7580321</v>
      </c>
      <c r="V27" s="21"/>
      <c r="W27" s="21"/>
      <c r="X27" s="160">
        <v>183723</v>
      </c>
      <c r="Y27" s="21"/>
      <c r="Z27" s="160">
        <v>0</v>
      </c>
      <c r="AA27" s="21"/>
      <c r="AB27" s="160">
        <v>174361</v>
      </c>
      <c r="AC27" s="21"/>
      <c r="AD27" s="160">
        <f t="shared" si="2"/>
        <v>358084</v>
      </c>
      <c r="AE27" s="21"/>
      <c r="AF27" s="160">
        <v>0</v>
      </c>
      <c r="AG27" s="21"/>
      <c r="AH27" s="160">
        <v>2195054</v>
      </c>
      <c r="AI27" s="21"/>
      <c r="AJ27" s="160">
        <v>0</v>
      </c>
      <c r="AK27" s="21"/>
      <c r="AL27" s="160">
        <f t="shared" si="3"/>
        <v>10133459</v>
      </c>
      <c r="AM27" s="21"/>
      <c r="AN27" s="10">
        <v>12</v>
      </c>
    </row>
    <row r="28" spans="1:40" ht="8.85" customHeight="1" x14ac:dyDescent="0.3">
      <c r="A28" s="10">
        <v>13</v>
      </c>
      <c r="B28" s="21"/>
      <c r="C28" s="10" t="s">
        <v>97</v>
      </c>
      <c r="D28" s="21"/>
      <c r="E28" s="21"/>
      <c r="F28" s="21"/>
      <c r="G28" s="160">
        <v>28821123</v>
      </c>
      <c r="H28" s="21"/>
      <c r="I28" s="160">
        <v>0</v>
      </c>
      <c r="J28" s="21"/>
      <c r="K28" s="160">
        <v>0</v>
      </c>
      <c r="L28" s="21"/>
      <c r="M28" s="160">
        <f t="shared" si="0"/>
        <v>28821123</v>
      </c>
      <c r="N28" s="21"/>
      <c r="O28" s="160">
        <v>2643072</v>
      </c>
      <c r="P28" s="21"/>
      <c r="Q28" s="160">
        <v>0</v>
      </c>
      <c r="R28" s="21"/>
      <c r="S28" s="160">
        <v>31221551</v>
      </c>
      <c r="T28" s="21"/>
      <c r="U28" s="160">
        <f t="shared" si="1"/>
        <v>33864623</v>
      </c>
      <c r="V28" s="21"/>
      <c r="W28" s="21"/>
      <c r="X28" s="160">
        <v>1876845</v>
      </c>
      <c r="Y28" s="21"/>
      <c r="Z28" s="160">
        <v>0</v>
      </c>
      <c r="AA28" s="21"/>
      <c r="AB28" s="160">
        <v>2125106</v>
      </c>
      <c r="AC28" s="21"/>
      <c r="AD28" s="160">
        <f t="shared" si="2"/>
        <v>4001951</v>
      </c>
      <c r="AE28" s="21"/>
      <c r="AF28" s="160">
        <v>0</v>
      </c>
      <c r="AG28" s="21"/>
      <c r="AH28" s="160">
        <v>0</v>
      </c>
      <c r="AI28" s="21"/>
      <c r="AJ28" s="160">
        <v>0</v>
      </c>
      <c r="AK28" s="21"/>
      <c r="AL28" s="160">
        <f t="shared" si="3"/>
        <v>37866574</v>
      </c>
      <c r="AM28" s="21"/>
      <c r="AN28" s="10">
        <v>13</v>
      </c>
    </row>
    <row r="29" spans="1:40" ht="8.85" customHeight="1" x14ac:dyDescent="0.3">
      <c r="A29" s="10">
        <v>14</v>
      </c>
      <c r="B29" s="21"/>
      <c r="C29" s="10" t="s">
        <v>98</v>
      </c>
      <c r="D29" s="21"/>
      <c r="E29" s="21"/>
      <c r="F29" s="21"/>
      <c r="G29" s="160">
        <v>0</v>
      </c>
      <c r="H29" s="21"/>
      <c r="I29" s="160">
        <v>0</v>
      </c>
      <c r="J29" s="21"/>
      <c r="K29" s="160">
        <v>0</v>
      </c>
      <c r="L29" s="21"/>
      <c r="M29" s="160">
        <f t="shared" si="0"/>
        <v>0</v>
      </c>
      <c r="N29" s="21"/>
      <c r="O29" s="160">
        <v>242466</v>
      </c>
      <c r="P29" s="21"/>
      <c r="Q29" s="160">
        <v>0</v>
      </c>
      <c r="R29" s="21"/>
      <c r="S29" s="160">
        <v>220543</v>
      </c>
      <c r="T29" s="21"/>
      <c r="U29" s="160">
        <f t="shared" si="1"/>
        <v>463009</v>
      </c>
      <c r="V29" s="21"/>
      <c r="W29" s="21"/>
      <c r="X29" s="160">
        <v>397350</v>
      </c>
      <c r="Y29" s="21"/>
      <c r="Z29" s="160">
        <v>0</v>
      </c>
      <c r="AA29" s="21"/>
      <c r="AB29" s="160">
        <v>89235</v>
      </c>
      <c r="AC29" s="21"/>
      <c r="AD29" s="160">
        <f t="shared" si="2"/>
        <v>486585</v>
      </c>
      <c r="AE29" s="21"/>
      <c r="AF29" s="160">
        <v>0</v>
      </c>
      <c r="AG29" s="21"/>
      <c r="AH29" s="160">
        <v>0</v>
      </c>
      <c r="AI29" s="21"/>
      <c r="AJ29" s="160">
        <v>0</v>
      </c>
      <c r="AK29" s="21"/>
      <c r="AL29" s="160">
        <f t="shared" si="3"/>
        <v>949594</v>
      </c>
      <c r="AM29" s="21"/>
      <c r="AN29" s="10">
        <v>14</v>
      </c>
    </row>
    <row r="30" spans="1:40" ht="8.85" customHeight="1" x14ac:dyDescent="0.3">
      <c r="A30" s="10">
        <v>15</v>
      </c>
      <c r="B30" s="21"/>
      <c r="C30" s="10" t="s">
        <v>99</v>
      </c>
      <c r="D30" s="21"/>
      <c r="E30" s="21"/>
      <c r="F30" s="21"/>
      <c r="G30" s="160">
        <v>20645426</v>
      </c>
      <c r="H30" s="21"/>
      <c r="I30" s="160">
        <v>33561974</v>
      </c>
      <c r="J30" s="21"/>
      <c r="K30" s="160">
        <v>0</v>
      </c>
      <c r="L30" s="21"/>
      <c r="M30" s="160">
        <f t="shared" si="0"/>
        <v>54207400</v>
      </c>
      <c r="N30" s="21"/>
      <c r="O30" s="160">
        <v>9437678</v>
      </c>
      <c r="P30" s="21"/>
      <c r="Q30" s="160">
        <v>0</v>
      </c>
      <c r="R30" s="21"/>
      <c r="S30" s="160">
        <v>33792866</v>
      </c>
      <c r="T30" s="21"/>
      <c r="U30" s="160">
        <f t="shared" si="1"/>
        <v>43230544</v>
      </c>
      <c r="V30" s="21"/>
      <c r="W30" s="21"/>
      <c r="X30" s="160">
        <v>4735371</v>
      </c>
      <c r="Y30" s="21"/>
      <c r="Z30" s="160">
        <v>0</v>
      </c>
      <c r="AA30" s="21"/>
      <c r="AB30" s="160">
        <v>6236633</v>
      </c>
      <c r="AC30" s="21"/>
      <c r="AD30" s="160">
        <f t="shared" si="2"/>
        <v>10972004</v>
      </c>
      <c r="AE30" s="21"/>
      <c r="AF30" s="160">
        <v>0</v>
      </c>
      <c r="AG30" s="21"/>
      <c r="AH30" s="160">
        <v>0</v>
      </c>
      <c r="AI30" s="21"/>
      <c r="AJ30" s="160">
        <v>0</v>
      </c>
      <c r="AK30" s="21"/>
      <c r="AL30" s="160">
        <f t="shared" si="3"/>
        <v>54202548</v>
      </c>
      <c r="AM30" s="21"/>
      <c r="AN30" s="10">
        <v>15</v>
      </c>
    </row>
    <row r="31" spans="1:40"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9"/>
    </row>
    <row r="32" spans="1:40" ht="8.85" customHeight="1" x14ac:dyDescent="0.3">
      <c r="A32" s="10">
        <v>16</v>
      </c>
      <c r="B32" s="21"/>
      <c r="C32" s="10" t="s">
        <v>100</v>
      </c>
      <c r="D32" s="21"/>
      <c r="E32" s="21"/>
      <c r="F32" s="21"/>
      <c r="G32" s="160">
        <v>0</v>
      </c>
      <c r="H32" s="21"/>
      <c r="I32" s="160">
        <v>15286114</v>
      </c>
      <c r="J32" s="21"/>
      <c r="K32" s="160">
        <v>711506</v>
      </c>
      <c r="L32" s="21"/>
      <c r="M32" s="160">
        <f t="shared" si="0"/>
        <v>15997620</v>
      </c>
      <c r="N32" s="21"/>
      <c r="O32" s="160">
        <v>5159000</v>
      </c>
      <c r="P32" s="21"/>
      <c r="Q32" s="160">
        <v>1347690</v>
      </c>
      <c r="R32" s="21"/>
      <c r="S32" s="160">
        <v>3723546</v>
      </c>
      <c r="T32" s="21"/>
      <c r="U32" s="160">
        <f t="shared" si="1"/>
        <v>10230236</v>
      </c>
      <c r="V32" s="21"/>
      <c r="W32" s="21"/>
      <c r="X32" s="160">
        <v>3707035</v>
      </c>
      <c r="Y32" s="21"/>
      <c r="Z32" s="160">
        <v>645590</v>
      </c>
      <c r="AA32" s="21"/>
      <c r="AB32" s="160">
        <v>1414759</v>
      </c>
      <c r="AC32" s="21"/>
      <c r="AD32" s="160">
        <f t="shared" si="2"/>
        <v>5767384</v>
      </c>
      <c r="AE32" s="21"/>
      <c r="AF32" s="160">
        <v>0</v>
      </c>
      <c r="AG32" s="21"/>
      <c r="AH32" s="160">
        <v>0</v>
      </c>
      <c r="AI32" s="21"/>
      <c r="AJ32" s="160">
        <v>0</v>
      </c>
      <c r="AK32" s="21"/>
      <c r="AL32" s="160">
        <f t="shared" si="3"/>
        <v>15997620</v>
      </c>
      <c r="AM32" s="21"/>
      <c r="AN32" s="10">
        <v>16</v>
      </c>
    </row>
    <row r="33" spans="1:40" ht="8.85" customHeight="1" x14ac:dyDescent="0.3">
      <c r="A33" s="10">
        <v>17</v>
      </c>
      <c r="B33" s="21"/>
      <c r="C33" s="10" t="s">
        <v>101</v>
      </c>
      <c r="D33" s="21"/>
      <c r="E33" s="21"/>
      <c r="F33" s="21"/>
      <c r="G33" s="160">
        <v>0</v>
      </c>
      <c r="H33" s="21"/>
      <c r="I33" s="160">
        <v>0</v>
      </c>
      <c r="J33" s="21"/>
      <c r="K33" s="160">
        <v>0</v>
      </c>
      <c r="L33" s="21"/>
      <c r="M33" s="160">
        <f t="shared" si="0"/>
        <v>0</v>
      </c>
      <c r="N33" s="21"/>
      <c r="O33" s="160">
        <v>0</v>
      </c>
      <c r="P33" s="21"/>
      <c r="Q33" s="160">
        <v>0</v>
      </c>
      <c r="R33" s="21"/>
      <c r="S33" s="160">
        <v>0</v>
      </c>
      <c r="T33" s="21"/>
      <c r="U33" s="160">
        <f t="shared" si="1"/>
        <v>0</v>
      </c>
      <c r="V33" s="21"/>
      <c r="W33" s="21"/>
      <c r="X33" s="160">
        <v>0</v>
      </c>
      <c r="Y33" s="21"/>
      <c r="Z33" s="160">
        <v>0</v>
      </c>
      <c r="AA33" s="21"/>
      <c r="AB33" s="160">
        <v>0</v>
      </c>
      <c r="AC33" s="21"/>
      <c r="AD33" s="160">
        <f t="shared" si="2"/>
        <v>0</v>
      </c>
      <c r="AE33" s="21"/>
      <c r="AF33" s="160">
        <v>0</v>
      </c>
      <c r="AG33" s="21"/>
      <c r="AH33" s="160">
        <v>0</v>
      </c>
      <c r="AI33" s="21"/>
      <c r="AJ33" s="160">
        <v>0</v>
      </c>
      <c r="AK33" s="21"/>
      <c r="AL33" s="160">
        <f t="shared" si="3"/>
        <v>0</v>
      </c>
      <c r="AM33" s="21"/>
      <c r="AN33" s="10">
        <v>17</v>
      </c>
    </row>
    <row r="34" spans="1:40" ht="8.85" customHeight="1" x14ac:dyDescent="0.3">
      <c r="A34" s="10">
        <v>18</v>
      </c>
      <c r="B34" s="21"/>
      <c r="C34" s="10" t="s">
        <v>102</v>
      </c>
      <c r="D34" s="21"/>
      <c r="E34" s="21"/>
      <c r="F34" s="21"/>
      <c r="G34" s="160">
        <v>0</v>
      </c>
      <c r="H34" s="21"/>
      <c r="I34" s="160">
        <v>2198652</v>
      </c>
      <c r="J34" s="21"/>
      <c r="K34" s="160">
        <v>0</v>
      </c>
      <c r="L34" s="21"/>
      <c r="M34" s="160">
        <f t="shared" si="0"/>
        <v>2198652</v>
      </c>
      <c r="N34" s="21"/>
      <c r="O34" s="160">
        <v>922724</v>
      </c>
      <c r="P34" s="21"/>
      <c r="Q34" s="160">
        <v>0</v>
      </c>
      <c r="R34" s="21"/>
      <c r="S34" s="160">
        <v>452209</v>
      </c>
      <c r="T34" s="21"/>
      <c r="U34" s="160">
        <f t="shared" si="1"/>
        <v>1374933</v>
      </c>
      <c r="V34" s="21"/>
      <c r="W34" s="21"/>
      <c r="X34" s="160">
        <v>429131</v>
      </c>
      <c r="Y34" s="21"/>
      <c r="Z34" s="160">
        <v>0</v>
      </c>
      <c r="AA34" s="21"/>
      <c r="AB34" s="160">
        <v>394588</v>
      </c>
      <c r="AC34" s="21"/>
      <c r="AD34" s="160">
        <f t="shared" si="2"/>
        <v>823719</v>
      </c>
      <c r="AE34" s="21"/>
      <c r="AF34" s="160">
        <v>0</v>
      </c>
      <c r="AG34" s="21"/>
      <c r="AH34" s="160">
        <v>0</v>
      </c>
      <c r="AI34" s="21"/>
      <c r="AJ34" s="160">
        <v>0</v>
      </c>
      <c r="AK34" s="21"/>
      <c r="AL34" s="160">
        <f t="shared" si="3"/>
        <v>2198652</v>
      </c>
      <c r="AM34" s="21"/>
      <c r="AN34" s="10">
        <v>18</v>
      </c>
    </row>
    <row r="35" spans="1:40" ht="8.85" customHeight="1" x14ac:dyDescent="0.3">
      <c r="A35" s="10">
        <v>19</v>
      </c>
      <c r="B35" s="21"/>
      <c r="C35" s="10" t="s">
        <v>103</v>
      </c>
      <c r="D35" s="21"/>
      <c r="E35" s="21"/>
      <c r="F35" s="21"/>
      <c r="G35" s="160">
        <v>6778775</v>
      </c>
      <c r="H35" s="21"/>
      <c r="I35" s="160">
        <v>32238311</v>
      </c>
      <c r="J35" s="21"/>
      <c r="K35" s="160">
        <v>0</v>
      </c>
      <c r="L35" s="21"/>
      <c r="M35" s="160">
        <f t="shared" si="0"/>
        <v>39017086</v>
      </c>
      <c r="N35" s="21"/>
      <c r="O35" s="160">
        <v>18761971</v>
      </c>
      <c r="P35" s="21"/>
      <c r="Q35" s="160">
        <v>6567556</v>
      </c>
      <c r="R35" s="21"/>
      <c r="S35" s="160">
        <v>6272619</v>
      </c>
      <c r="T35" s="21"/>
      <c r="U35" s="160">
        <f t="shared" si="1"/>
        <v>31602146</v>
      </c>
      <c r="V35" s="21"/>
      <c r="W35" s="21"/>
      <c r="X35" s="160">
        <v>3902141</v>
      </c>
      <c r="Y35" s="21"/>
      <c r="Z35" s="160">
        <v>1303855</v>
      </c>
      <c r="AA35" s="21"/>
      <c r="AB35" s="160">
        <v>1464055</v>
      </c>
      <c r="AC35" s="21"/>
      <c r="AD35" s="160">
        <f t="shared" si="2"/>
        <v>6670051</v>
      </c>
      <c r="AE35" s="21"/>
      <c r="AF35" s="160">
        <v>0</v>
      </c>
      <c r="AG35" s="21"/>
      <c r="AH35" s="160">
        <v>0</v>
      </c>
      <c r="AI35" s="21"/>
      <c r="AJ35" s="160">
        <v>744889</v>
      </c>
      <c r="AK35" s="21"/>
      <c r="AL35" s="160">
        <f t="shared" si="3"/>
        <v>39017086</v>
      </c>
      <c r="AM35" s="21"/>
      <c r="AN35" s="10">
        <v>19</v>
      </c>
    </row>
    <row r="36" spans="1:40" ht="8.85" customHeight="1" x14ac:dyDescent="0.3">
      <c r="A36" s="10">
        <v>20</v>
      </c>
      <c r="B36" s="21"/>
      <c r="C36" s="10" t="s">
        <v>104</v>
      </c>
      <c r="D36" s="21"/>
      <c r="E36" s="21"/>
      <c r="F36" s="21"/>
      <c r="G36" s="160">
        <v>0</v>
      </c>
      <c r="H36" s="21"/>
      <c r="I36" s="160">
        <v>11315415</v>
      </c>
      <c r="J36" s="21"/>
      <c r="K36" s="160">
        <v>0</v>
      </c>
      <c r="L36" s="21"/>
      <c r="M36" s="160">
        <f t="shared" si="0"/>
        <v>11315415</v>
      </c>
      <c r="N36" s="21"/>
      <c r="O36" s="160">
        <v>4012877</v>
      </c>
      <c r="P36" s="21"/>
      <c r="Q36" s="160">
        <v>710568</v>
      </c>
      <c r="R36" s="21"/>
      <c r="S36" s="160">
        <v>802352</v>
      </c>
      <c r="T36" s="21"/>
      <c r="U36" s="160">
        <f t="shared" si="1"/>
        <v>5525797</v>
      </c>
      <c r="V36" s="21"/>
      <c r="W36" s="21"/>
      <c r="X36" s="160">
        <v>2188585</v>
      </c>
      <c r="Y36" s="21"/>
      <c r="Z36" s="160">
        <v>395340</v>
      </c>
      <c r="AA36" s="21"/>
      <c r="AB36" s="160">
        <v>1125895</v>
      </c>
      <c r="AC36" s="21"/>
      <c r="AD36" s="160">
        <f t="shared" si="2"/>
        <v>3709820</v>
      </c>
      <c r="AE36" s="21"/>
      <c r="AF36" s="160">
        <v>0</v>
      </c>
      <c r="AG36" s="21"/>
      <c r="AH36" s="160">
        <v>0</v>
      </c>
      <c r="AI36" s="21"/>
      <c r="AJ36" s="160">
        <v>0</v>
      </c>
      <c r="AK36" s="21"/>
      <c r="AL36" s="160">
        <f t="shared" si="3"/>
        <v>9235617</v>
      </c>
      <c r="AM36" s="21"/>
      <c r="AN36" s="10">
        <v>20</v>
      </c>
    </row>
    <row r="37" spans="1:40" ht="8.85" customHeight="1" x14ac:dyDescent="0.3">
      <c r="A37" s="29"/>
      <c r="B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9"/>
    </row>
    <row r="38" spans="1:40" ht="8.85" customHeight="1" x14ac:dyDescent="0.3">
      <c r="A38" s="10">
        <v>21</v>
      </c>
      <c r="B38" s="21"/>
      <c r="C38" s="10" t="s">
        <v>105</v>
      </c>
      <c r="D38" s="21"/>
      <c r="E38" s="21"/>
      <c r="F38" s="21"/>
      <c r="G38" s="160">
        <v>35720325</v>
      </c>
      <c r="H38" s="21"/>
      <c r="I38" s="160">
        <v>10586922</v>
      </c>
      <c r="J38" s="21"/>
      <c r="K38" s="160">
        <v>0</v>
      </c>
      <c r="L38" s="21"/>
      <c r="M38" s="160">
        <f t="shared" si="0"/>
        <v>46307247</v>
      </c>
      <c r="N38" s="21"/>
      <c r="O38" s="160">
        <v>11439031</v>
      </c>
      <c r="P38" s="21"/>
      <c r="Q38" s="160">
        <v>0</v>
      </c>
      <c r="R38" s="21"/>
      <c r="S38" s="160">
        <v>31146774</v>
      </c>
      <c r="T38" s="21"/>
      <c r="U38" s="160">
        <f t="shared" si="1"/>
        <v>42585805</v>
      </c>
      <c r="V38" s="21"/>
      <c r="W38" s="21"/>
      <c r="X38" s="160">
        <v>2065160</v>
      </c>
      <c r="Y38" s="21"/>
      <c r="Z38" s="160">
        <v>0</v>
      </c>
      <c r="AA38" s="21"/>
      <c r="AB38" s="160">
        <v>1224650</v>
      </c>
      <c r="AC38" s="21"/>
      <c r="AD38" s="160">
        <f t="shared" si="2"/>
        <v>3289810</v>
      </c>
      <c r="AE38" s="21"/>
      <c r="AF38" s="160">
        <v>0</v>
      </c>
      <c r="AG38" s="21"/>
      <c r="AH38" s="160">
        <v>0</v>
      </c>
      <c r="AI38" s="21"/>
      <c r="AJ38" s="160">
        <v>429035</v>
      </c>
      <c r="AK38" s="21"/>
      <c r="AL38" s="160">
        <f t="shared" si="3"/>
        <v>46304650</v>
      </c>
      <c r="AM38" s="21"/>
      <c r="AN38" s="10">
        <v>21</v>
      </c>
    </row>
    <row r="39" spans="1:40" ht="8.85" customHeight="1" x14ac:dyDescent="0.3">
      <c r="A39" s="10">
        <v>22</v>
      </c>
      <c r="B39" s="21"/>
      <c r="C39" s="10" t="s">
        <v>106</v>
      </c>
      <c r="D39" s="21"/>
      <c r="E39" s="21"/>
      <c r="F39" s="21"/>
      <c r="G39" s="160">
        <v>373384</v>
      </c>
      <c r="H39" s="21"/>
      <c r="I39" s="160">
        <v>1557039</v>
      </c>
      <c r="J39" s="21"/>
      <c r="K39" s="160">
        <v>0</v>
      </c>
      <c r="L39" s="21"/>
      <c r="M39" s="160">
        <f t="shared" si="0"/>
        <v>1930423</v>
      </c>
      <c r="N39" s="21"/>
      <c r="O39" s="160">
        <v>903439</v>
      </c>
      <c r="P39" s="21"/>
      <c r="Q39" s="160">
        <v>0</v>
      </c>
      <c r="R39" s="21"/>
      <c r="S39" s="160">
        <v>504568</v>
      </c>
      <c r="T39" s="21"/>
      <c r="U39" s="160">
        <f t="shared" si="1"/>
        <v>1408007</v>
      </c>
      <c r="V39" s="21"/>
      <c r="W39" s="21"/>
      <c r="X39" s="160">
        <v>465028</v>
      </c>
      <c r="Y39" s="21"/>
      <c r="Z39" s="160">
        <v>0</v>
      </c>
      <c r="AA39" s="21"/>
      <c r="AB39" s="160">
        <v>57388</v>
      </c>
      <c r="AC39" s="21"/>
      <c r="AD39" s="160">
        <f t="shared" si="2"/>
        <v>522416</v>
      </c>
      <c r="AE39" s="21"/>
      <c r="AF39" s="160">
        <v>0</v>
      </c>
      <c r="AG39" s="21"/>
      <c r="AH39" s="160">
        <v>0</v>
      </c>
      <c r="AI39" s="21"/>
      <c r="AJ39" s="160">
        <v>0</v>
      </c>
      <c r="AK39" s="21"/>
      <c r="AL39" s="160">
        <f t="shared" si="3"/>
        <v>1930423</v>
      </c>
      <c r="AM39" s="21"/>
      <c r="AN39" s="10">
        <v>22</v>
      </c>
    </row>
    <row r="40" spans="1:40" ht="8.85" customHeight="1" x14ac:dyDescent="0.3">
      <c r="A40" s="10">
        <v>23</v>
      </c>
      <c r="B40" s="21"/>
      <c r="C40" s="10" t="s">
        <v>107</v>
      </c>
      <c r="D40" s="21"/>
      <c r="E40" s="21"/>
      <c r="F40" s="21"/>
      <c r="G40" s="160">
        <v>0</v>
      </c>
      <c r="H40" s="21"/>
      <c r="I40" s="160">
        <v>64476344</v>
      </c>
      <c r="J40" s="21"/>
      <c r="K40" s="160">
        <v>0</v>
      </c>
      <c r="L40" s="21"/>
      <c r="M40" s="160">
        <f t="shared" si="0"/>
        <v>64476344</v>
      </c>
      <c r="N40" s="21"/>
      <c r="O40" s="160">
        <v>6510782</v>
      </c>
      <c r="P40" s="21"/>
      <c r="Q40" s="160">
        <v>3767540</v>
      </c>
      <c r="R40" s="21"/>
      <c r="S40" s="160">
        <v>34223746</v>
      </c>
      <c r="T40" s="21"/>
      <c r="U40" s="160">
        <f t="shared" si="1"/>
        <v>44502068</v>
      </c>
      <c r="V40" s="21"/>
      <c r="W40" s="21"/>
      <c r="X40" s="160">
        <v>2639899</v>
      </c>
      <c r="Y40" s="21"/>
      <c r="Z40" s="160">
        <v>1819733</v>
      </c>
      <c r="AA40" s="21"/>
      <c r="AB40" s="160">
        <v>13540315</v>
      </c>
      <c r="AC40" s="21"/>
      <c r="AD40" s="160">
        <f t="shared" si="2"/>
        <v>17999947</v>
      </c>
      <c r="AE40" s="21"/>
      <c r="AF40" s="160">
        <v>0</v>
      </c>
      <c r="AG40" s="21"/>
      <c r="AH40" s="160">
        <v>0</v>
      </c>
      <c r="AI40" s="21"/>
      <c r="AJ40" s="160">
        <v>126800</v>
      </c>
      <c r="AK40" s="21"/>
      <c r="AL40" s="160">
        <f t="shared" si="3"/>
        <v>62628815</v>
      </c>
      <c r="AM40" s="21"/>
      <c r="AN40" s="10">
        <v>23</v>
      </c>
    </row>
    <row r="41" spans="1:40" ht="8.85" customHeight="1" x14ac:dyDescent="0.3">
      <c r="A41" s="10">
        <v>24</v>
      </c>
      <c r="B41" s="21"/>
      <c r="C41" s="10" t="s">
        <v>108</v>
      </c>
      <c r="D41" s="21"/>
      <c r="E41" s="21"/>
      <c r="F41" s="21"/>
      <c r="G41" s="160">
        <v>918207</v>
      </c>
      <c r="H41" s="21"/>
      <c r="I41" s="160">
        <v>90576271</v>
      </c>
      <c r="J41" s="21"/>
      <c r="K41" s="160">
        <v>0</v>
      </c>
      <c r="L41" s="21"/>
      <c r="M41" s="160">
        <f t="shared" si="0"/>
        <v>91494478</v>
      </c>
      <c r="N41" s="21"/>
      <c r="O41" s="160">
        <v>0</v>
      </c>
      <c r="P41" s="21"/>
      <c r="Q41" s="160">
        <v>138810</v>
      </c>
      <c r="R41" s="21"/>
      <c r="S41" s="160">
        <v>60989001</v>
      </c>
      <c r="T41" s="21"/>
      <c r="U41" s="160">
        <f t="shared" si="1"/>
        <v>61127811</v>
      </c>
      <c r="V41" s="21"/>
      <c r="W41" s="21"/>
      <c r="X41" s="160">
        <v>0</v>
      </c>
      <c r="Y41" s="21"/>
      <c r="Z41" s="160">
        <v>914063</v>
      </c>
      <c r="AA41" s="21"/>
      <c r="AB41" s="160">
        <v>29452604</v>
      </c>
      <c r="AC41" s="21"/>
      <c r="AD41" s="160">
        <f t="shared" si="2"/>
        <v>30366667</v>
      </c>
      <c r="AE41" s="21"/>
      <c r="AF41" s="160">
        <v>0</v>
      </c>
      <c r="AG41" s="21"/>
      <c r="AH41" s="160">
        <v>0</v>
      </c>
      <c r="AI41" s="21"/>
      <c r="AJ41" s="160">
        <v>0</v>
      </c>
      <c r="AK41" s="21"/>
      <c r="AL41" s="160">
        <f t="shared" si="3"/>
        <v>91494478</v>
      </c>
      <c r="AM41" s="21"/>
      <c r="AN41" s="10">
        <v>24</v>
      </c>
    </row>
    <row r="42" spans="1:40" ht="8.85" customHeight="1" x14ac:dyDescent="0.3">
      <c r="A42" s="10">
        <v>25</v>
      </c>
      <c r="B42" s="21"/>
      <c r="C42" s="10" t="s">
        <v>109</v>
      </c>
      <c r="D42" s="21"/>
      <c r="E42" s="21"/>
      <c r="F42" s="21"/>
      <c r="G42" s="160">
        <v>1120800</v>
      </c>
      <c r="H42" s="21"/>
      <c r="I42" s="160">
        <v>1322915</v>
      </c>
      <c r="J42" s="21"/>
      <c r="K42" s="160">
        <v>0</v>
      </c>
      <c r="L42" s="21"/>
      <c r="M42" s="160">
        <f t="shared" si="0"/>
        <v>2443715</v>
      </c>
      <c r="N42" s="21"/>
      <c r="O42" s="160">
        <v>721469</v>
      </c>
      <c r="P42" s="21"/>
      <c r="Q42" s="160">
        <v>0</v>
      </c>
      <c r="R42" s="21"/>
      <c r="S42" s="160">
        <v>285115</v>
      </c>
      <c r="T42" s="21"/>
      <c r="U42" s="160">
        <f t="shared" si="1"/>
        <v>1006584</v>
      </c>
      <c r="V42" s="21"/>
      <c r="W42" s="21"/>
      <c r="X42" s="160">
        <v>256474</v>
      </c>
      <c r="Y42" s="21"/>
      <c r="Z42" s="160">
        <v>0</v>
      </c>
      <c r="AA42" s="21"/>
      <c r="AB42" s="160">
        <v>59857</v>
      </c>
      <c r="AC42" s="21"/>
      <c r="AD42" s="160">
        <f t="shared" si="2"/>
        <v>316331</v>
      </c>
      <c r="AE42" s="21"/>
      <c r="AF42" s="160">
        <v>0</v>
      </c>
      <c r="AG42" s="21"/>
      <c r="AH42" s="160">
        <v>1120800</v>
      </c>
      <c r="AI42" s="21"/>
      <c r="AJ42" s="160">
        <v>0</v>
      </c>
      <c r="AK42" s="21"/>
      <c r="AL42" s="160">
        <f t="shared" si="3"/>
        <v>2443715</v>
      </c>
      <c r="AM42" s="21"/>
      <c r="AN42" s="10">
        <v>25</v>
      </c>
    </row>
    <row r="43" spans="1:40" ht="8.85" customHeight="1" x14ac:dyDescent="0.3">
      <c r="A43" s="29"/>
      <c r="B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9"/>
    </row>
    <row r="44" spans="1:40" ht="8.85" customHeight="1" x14ac:dyDescent="0.3">
      <c r="A44" s="10">
        <v>26</v>
      </c>
      <c r="B44" s="21"/>
      <c r="C44" s="10" t="s">
        <v>110</v>
      </c>
      <c r="D44" s="21"/>
      <c r="E44" s="21"/>
      <c r="F44" s="21"/>
      <c r="G44" s="160">
        <v>5977380</v>
      </c>
      <c r="H44" s="21"/>
      <c r="I44" s="160">
        <v>0</v>
      </c>
      <c r="J44" s="21"/>
      <c r="K44" s="160">
        <v>0</v>
      </c>
      <c r="L44" s="21"/>
      <c r="M44" s="160">
        <f t="shared" si="0"/>
        <v>5977380</v>
      </c>
      <c r="N44" s="21"/>
      <c r="O44" s="160">
        <v>250000</v>
      </c>
      <c r="P44" s="21"/>
      <c r="Q44" s="160">
        <v>0</v>
      </c>
      <c r="R44" s="21"/>
      <c r="S44" s="160">
        <v>7819988</v>
      </c>
      <c r="T44" s="21"/>
      <c r="U44" s="160">
        <f t="shared" si="1"/>
        <v>8069988</v>
      </c>
      <c r="V44" s="21"/>
      <c r="W44" s="21"/>
      <c r="X44" s="160">
        <v>3000</v>
      </c>
      <c r="Y44" s="21"/>
      <c r="Z44" s="160">
        <v>0</v>
      </c>
      <c r="AA44" s="21"/>
      <c r="AB44" s="160">
        <v>1741861</v>
      </c>
      <c r="AC44" s="21"/>
      <c r="AD44" s="160">
        <f t="shared" si="2"/>
        <v>1744861</v>
      </c>
      <c r="AE44" s="21"/>
      <c r="AF44" s="160">
        <v>0</v>
      </c>
      <c r="AG44" s="21"/>
      <c r="AH44" s="160">
        <v>0</v>
      </c>
      <c r="AI44" s="21"/>
      <c r="AJ44" s="160">
        <v>302330</v>
      </c>
      <c r="AK44" s="21"/>
      <c r="AL44" s="160">
        <f t="shared" si="3"/>
        <v>10117179</v>
      </c>
      <c r="AM44" s="21"/>
      <c r="AN44" s="10">
        <v>26</v>
      </c>
    </row>
    <row r="45" spans="1:40" ht="8.85" customHeight="1" x14ac:dyDescent="0.3">
      <c r="A45" s="10">
        <v>27</v>
      </c>
      <c r="B45" s="21"/>
      <c r="C45" s="10" t="s">
        <v>111</v>
      </c>
      <c r="D45" s="21"/>
      <c r="E45" s="21"/>
      <c r="F45" s="21"/>
      <c r="G45" s="160">
        <v>0</v>
      </c>
      <c r="H45" s="21"/>
      <c r="I45" s="160">
        <v>3795082</v>
      </c>
      <c r="J45" s="21"/>
      <c r="K45" s="160">
        <v>0</v>
      </c>
      <c r="L45" s="21"/>
      <c r="M45" s="160">
        <f t="shared" si="0"/>
        <v>3795082</v>
      </c>
      <c r="N45" s="21"/>
      <c r="O45" s="160">
        <v>1541849</v>
      </c>
      <c r="P45" s="21"/>
      <c r="Q45" s="160">
        <v>0</v>
      </c>
      <c r="R45" s="21"/>
      <c r="S45" s="160">
        <v>872670</v>
      </c>
      <c r="T45" s="21"/>
      <c r="U45" s="160">
        <f t="shared" si="1"/>
        <v>2414519</v>
      </c>
      <c r="V45" s="21"/>
      <c r="W45" s="21"/>
      <c r="X45" s="160">
        <v>1285686</v>
      </c>
      <c r="Y45" s="21"/>
      <c r="Z45" s="160">
        <v>0</v>
      </c>
      <c r="AA45" s="21"/>
      <c r="AB45" s="160">
        <v>188665</v>
      </c>
      <c r="AC45" s="21"/>
      <c r="AD45" s="160">
        <f t="shared" si="2"/>
        <v>1474351</v>
      </c>
      <c r="AE45" s="21"/>
      <c r="AF45" s="160">
        <v>0</v>
      </c>
      <c r="AG45" s="21"/>
      <c r="AH45" s="160">
        <v>0</v>
      </c>
      <c r="AI45" s="21"/>
      <c r="AJ45" s="160">
        <v>0</v>
      </c>
      <c r="AK45" s="21"/>
      <c r="AL45" s="160">
        <f t="shared" si="3"/>
        <v>3888870</v>
      </c>
      <c r="AM45" s="21"/>
      <c r="AN45" s="10">
        <v>27</v>
      </c>
    </row>
    <row r="46" spans="1:40" ht="8.85" customHeight="1" x14ac:dyDescent="0.3">
      <c r="A46" s="10">
        <v>28</v>
      </c>
      <c r="B46" s="21"/>
      <c r="C46" s="10" t="s">
        <v>112</v>
      </c>
      <c r="D46" s="21"/>
      <c r="E46" s="21"/>
      <c r="F46" s="21"/>
      <c r="G46" s="160">
        <v>130044968</v>
      </c>
      <c r="H46" s="21"/>
      <c r="I46" s="160">
        <v>0</v>
      </c>
      <c r="J46" s="21"/>
      <c r="K46" s="160">
        <v>1700000</v>
      </c>
      <c r="L46" s="21"/>
      <c r="M46" s="160">
        <f t="shared" si="0"/>
        <v>131744968</v>
      </c>
      <c r="N46" s="21"/>
      <c r="O46" s="160">
        <v>2524785</v>
      </c>
      <c r="P46" s="21"/>
      <c r="Q46" s="160">
        <v>0</v>
      </c>
      <c r="R46" s="21"/>
      <c r="S46" s="160">
        <v>152290951</v>
      </c>
      <c r="T46" s="21"/>
      <c r="U46" s="160">
        <f t="shared" si="1"/>
        <v>154815736</v>
      </c>
      <c r="V46" s="21"/>
      <c r="W46" s="21"/>
      <c r="X46" s="160">
        <v>82091</v>
      </c>
      <c r="Y46" s="21"/>
      <c r="Z46" s="160">
        <v>0</v>
      </c>
      <c r="AA46" s="21"/>
      <c r="AB46" s="160">
        <v>14447210</v>
      </c>
      <c r="AC46" s="21"/>
      <c r="AD46" s="160">
        <f t="shared" si="2"/>
        <v>14529301</v>
      </c>
      <c r="AE46" s="21"/>
      <c r="AF46" s="160">
        <v>0</v>
      </c>
      <c r="AG46" s="21"/>
      <c r="AH46" s="160">
        <v>0</v>
      </c>
      <c r="AI46" s="21"/>
      <c r="AJ46" s="160">
        <v>1852959</v>
      </c>
      <c r="AK46" s="21"/>
      <c r="AL46" s="160">
        <f t="shared" si="3"/>
        <v>171197996</v>
      </c>
      <c r="AM46" s="21"/>
      <c r="AN46" s="10">
        <v>28</v>
      </c>
    </row>
    <row r="47" spans="1:40" ht="8.85" customHeight="1" x14ac:dyDescent="0.3">
      <c r="A47" s="10">
        <v>29</v>
      </c>
      <c r="B47" s="21"/>
      <c r="C47" s="10" t="s">
        <v>113</v>
      </c>
      <c r="D47" s="21"/>
      <c r="E47" s="21"/>
      <c r="F47" s="21"/>
      <c r="G47" s="160">
        <v>807064</v>
      </c>
      <c r="H47" s="21"/>
      <c r="I47" s="160">
        <v>1905555</v>
      </c>
      <c r="J47" s="21"/>
      <c r="K47" s="160">
        <v>0</v>
      </c>
      <c r="L47" s="21"/>
      <c r="M47" s="160">
        <f t="shared" si="0"/>
        <v>2712619</v>
      </c>
      <c r="N47" s="21"/>
      <c r="O47" s="160">
        <v>746836</v>
      </c>
      <c r="P47" s="21"/>
      <c r="Q47" s="160">
        <v>0</v>
      </c>
      <c r="R47" s="21"/>
      <c r="S47" s="160">
        <v>386692</v>
      </c>
      <c r="T47" s="21"/>
      <c r="U47" s="160">
        <f t="shared" si="1"/>
        <v>1133528</v>
      </c>
      <c r="V47" s="21"/>
      <c r="W47" s="21"/>
      <c r="X47" s="160">
        <v>418809</v>
      </c>
      <c r="Y47" s="21"/>
      <c r="Z47" s="160">
        <v>0</v>
      </c>
      <c r="AA47" s="21"/>
      <c r="AB47" s="160">
        <v>353218</v>
      </c>
      <c r="AC47" s="21"/>
      <c r="AD47" s="160">
        <f t="shared" si="2"/>
        <v>772027</v>
      </c>
      <c r="AE47" s="21"/>
      <c r="AF47" s="160">
        <v>0</v>
      </c>
      <c r="AG47" s="21"/>
      <c r="AH47" s="160">
        <v>807064</v>
      </c>
      <c r="AI47" s="21"/>
      <c r="AJ47" s="160">
        <v>0</v>
      </c>
      <c r="AK47" s="21"/>
      <c r="AL47" s="160">
        <f t="shared" si="3"/>
        <v>2712619</v>
      </c>
      <c r="AM47" s="21"/>
      <c r="AN47" s="10">
        <v>29</v>
      </c>
    </row>
    <row r="48" spans="1:40" ht="8.85" customHeight="1" x14ac:dyDescent="0.3">
      <c r="A48" s="10">
        <v>30</v>
      </c>
      <c r="B48" s="21"/>
      <c r="C48" s="10" t="s">
        <v>114</v>
      </c>
      <c r="D48" s="21"/>
      <c r="E48" s="21"/>
      <c r="F48" s="21"/>
      <c r="G48" s="160">
        <v>61062418</v>
      </c>
      <c r="H48" s="21"/>
      <c r="I48" s="160">
        <v>71654241</v>
      </c>
      <c r="J48" s="21"/>
      <c r="K48" s="160">
        <v>1433945</v>
      </c>
      <c r="L48" s="21"/>
      <c r="M48" s="160">
        <f t="shared" si="0"/>
        <v>134150604</v>
      </c>
      <c r="N48" s="21"/>
      <c r="O48" s="160">
        <v>10675562</v>
      </c>
      <c r="P48" s="21"/>
      <c r="Q48" s="160">
        <v>5719346</v>
      </c>
      <c r="R48" s="21"/>
      <c r="S48" s="160">
        <v>87009945</v>
      </c>
      <c r="T48" s="21"/>
      <c r="U48" s="160">
        <f t="shared" si="1"/>
        <v>103404853</v>
      </c>
      <c r="V48" s="21"/>
      <c r="W48" s="21"/>
      <c r="X48" s="160">
        <v>9048665</v>
      </c>
      <c r="Y48" s="21"/>
      <c r="Z48" s="160">
        <v>3695262</v>
      </c>
      <c r="AA48" s="21"/>
      <c r="AB48" s="160">
        <v>17273877</v>
      </c>
      <c r="AC48" s="21"/>
      <c r="AD48" s="160">
        <f t="shared" si="2"/>
        <v>30017804</v>
      </c>
      <c r="AE48" s="21"/>
      <c r="AF48" s="160">
        <v>0</v>
      </c>
      <c r="AG48" s="21"/>
      <c r="AH48" s="160">
        <v>0</v>
      </c>
      <c r="AI48" s="21"/>
      <c r="AJ48" s="160">
        <v>0</v>
      </c>
      <c r="AK48" s="21"/>
      <c r="AL48" s="160">
        <f t="shared" si="3"/>
        <v>133422657</v>
      </c>
      <c r="AM48" s="21"/>
      <c r="AN48" s="10">
        <v>30</v>
      </c>
    </row>
    <row r="49" spans="1:40"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9"/>
    </row>
    <row r="50" spans="1:40" ht="8.85" customHeight="1" x14ac:dyDescent="0.3">
      <c r="A50" s="10">
        <v>31</v>
      </c>
      <c r="B50" s="21"/>
      <c r="C50" s="10" t="s">
        <v>115</v>
      </c>
      <c r="D50" s="21"/>
      <c r="E50" s="21"/>
      <c r="F50" s="21"/>
      <c r="G50" s="160">
        <v>50938659</v>
      </c>
      <c r="H50" s="21"/>
      <c r="I50" s="160">
        <v>25087382</v>
      </c>
      <c r="J50" s="21"/>
      <c r="K50" s="160">
        <v>1633749</v>
      </c>
      <c r="L50" s="21"/>
      <c r="M50" s="160">
        <f t="shared" si="0"/>
        <v>77659790</v>
      </c>
      <c r="N50" s="21"/>
      <c r="O50" s="160">
        <v>24981676</v>
      </c>
      <c r="P50" s="21"/>
      <c r="Q50" s="160">
        <v>5109377</v>
      </c>
      <c r="R50" s="21"/>
      <c r="S50" s="160">
        <v>40313514</v>
      </c>
      <c r="T50" s="21"/>
      <c r="U50" s="160">
        <f t="shared" si="1"/>
        <v>70404567</v>
      </c>
      <c r="V50" s="21"/>
      <c r="W50" s="21"/>
      <c r="X50" s="160">
        <v>3504033</v>
      </c>
      <c r="Y50" s="21"/>
      <c r="Z50" s="160">
        <v>984121</v>
      </c>
      <c r="AA50" s="21"/>
      <c r="AB50" s="160">
        <v>2863171</v>
      </c>
      <c r="AC50" s="21"/>
      <c r="AD50" s="160">
        <f t="shared" si="2"/>
        <v>7351325</v>
      </c>
      <c r="AE50" s="21"/>
      <c r="AF50" s="160">
        <v>0</v>
      </c>
      <c r="AG50" s="21"/>
      <c r="AH50" s="160">
        <v>0</v>
      </c>
      <c r="AI50" s="21"/>
      <c r="AJ50" s="160">
        <v>418529</v>
      </c>
      <c r="AK50" s="21"/>
      <c r="AL50" s="160">
        <f t="shared" si="3"/>
        <v>78174421</v>
      </c>
      <c r="AM50" s="21"/>
      <c r="AN50" s="10">
        <v>31</v>
      </c>
    </row>
    <row r="51" spans="1:40" ht="8.85" customHeight="1" x14ac:dyDescent="0.3">
      <c r="A51" s="10">
        <v>32</v>
      </c>
      <c r="B51" s="21"/>
      <c r="C51" s="10" t="s">
        <v>116</v>
      </c>
      <c r="D51" s="21"/>
      <c r="E51" s="21"/>
      <c r="F51" s="21"/>
      <c r="G51" s="160">
        <v>7134453</v>
      </c>
      <c r="H51" s="21"/>
      <c r="I51" s="160">
        <v>3721367</v>
      </c>
      <c r="J51" s="21"/>
      <c r="K51" s="160">
        <v>227293</v>
      </c>
      <c r="L51" s="21"/>
      <c r="M51" s="160">
        <f t="shared" si="0"/>
        <v>11083113</v>
      </c>
      <c r="N51" s="21"/>
      <c r="O51" s="160">
        <v>1576796</v>
      </c>
      <c r="P51" s="21"/>
      <c r="Q51" s="160">
        <v>15250</v>
      </c>
      <c r="R51" s="21"/>
      <c r="S51" s="160">
        <v>8595152</v>
      </c>
      <c r="T51" s="21"/>
      <c r="U51" s="160">
        <f t="shared" si="1"/>
        <v>10187198</v>
      </c>
      <c r="V51" s="21"/>
      <c r="W51" s="21"/>
      <c r="X51" s="160">
        <v>348356</v>
      </c>
      <c r="Y51" s="21"/>
      <c r="Z51" s="160">
        <v>8778</v>
      </c>
      <c r="AA51" s="21"/>
      <c r="AB51" s="160">
        <v>580746</v>
      </c>
      <c r="AC51" s="21"/>
      <c r="AD51" s="160">
        <f t="shared" si="2"/>
        <v>937880</v>
      </c>
      <c r="AE51" s="21"/>
      <c r="AF51" s="160">
        <v>0</v>
      </c>
      <c r="AG51" s="21"/>
      <c r="AH51" s="160">
        <v>0</v>
      </c>
      <c r="AI51" s="21"/>
      <c r="AJ51" s="160">
        <v>62803</v>
      </c>
      <c r="AK51" s="21"/>
      <c r="AL51" s="160">
        <f t="shared" si="3"/>
        <v>11187881</v>
      </c>
      <c r="AM51" s="21"/>
      <c r="AN51" s="10">
        <v>32</v>
      </c>
    </row>
    <row r="52" spans="1:40" ht="8.85" customHeight="1" x14ac:dyDescent="0.3">
      <c r="A52" s="10">
        <v>33</v>
      </c>
      <c r="B52" s="21"/>
      <c r="C52" s="10" t="s">
        <v>117</v>
      </c>
      <c r="D52" s="21"/>
      <c r="E52" s="21"/>
      <c r="F52" s="21"/>
      <c r="G52" s="160">
        <v>14694877</v>
      </c>
      <c r="H52" s="21"/>
      <c r="I52" s="160">
        <v>5244415</v>
      </c>
      <c r="J52" s="21"/>
      <c r="K52" s="160">
        <v>0</v>
      </c>
      <c r="L52" s="21"/>
      <c r="M52" s="160">
        <f t="shared" si="0"/>
        <v>19939292</v>
      </c>
      <c r="N52" s="21"/>
      <c r="O52" s="160">
        <v>7863440</v>
      </c>
      <c r="P52" s="21"/>
      <c r="Q52" s="160">
        <v>0</v>
      </c>
      <c r="R52" s="21"/>
      <c r="S52" s="160">
        <v>9315960</v>
      </c>
      <c r="T52" s="21"/>
      <c r="U52" s="160">
        <f t="shared" si="1"/>
        <v>17179400</v>
      </c>
      <c r="V52" s="21"/>
      <c r="W52" s="21"/>
      <c r="X52" s="160">
        <v>1493028</v>
      </c>
      <c r="Y52" s="21"/>
      <c r="Z52" s="160">
        <v>0</v>
      </c>
      <c r="AA52" s="21"/>
      <c r="AB52" s="160">
        <v>557772</v>
      </c>
      <c r="AC52" s="21"/>
      <c r="AD52" s="160">
        <f t="shared" si="2"/>
        <v>2050800</v>
      </c>
      <c r="AE52" s="21"/>
      <c r="AF52" s="160">
        <v>0</v>
      </c>
      <c r="AG52" s="21"/>
      <c r="AH52" s="160">
        <v>0</v>
      </c>
      <c r="AI52" s="21"/>
      <c r="AJ52" s="160">
        <v>92920</v>
      </c>
      <c r="AK52" s="21"/>
      <c r="AL52" s="160">
        <f t="shared" si="3"/>
        <v>19323120</v>
      </c>
      <c r="AM52" s="21"/>
      <c r="AN52" s="10">
        <v>33</v>
      </c>
    </row>
    <row r="53" spans="1:40" ht="8.85" customHeight="1" x14ac:dyDescent="0.3">
      <c r="A53" s="10">
        <v>34</v>
      </c>
      <c r="B53" s="21"/>
      <c r="C53" s="10" t="s">
        <v>118</v>
      </c>
      <c r="D53" s="21"/>
      <c r="E53" s="21"/>
      <c r="F53" s="21"/>
      <c r="G53" s="160">
        <v>31693264</v>
      </c>
      <c r="H53" s="21"/>
      <c r="I53" s="160">
        <v>27621749</v>
      </c>
      <c r="J53" s="21"/>
      <c r="K53" s="160">
        <v>0</v>
      </c>
      <c r="L53" s="21"/>
      <c r="M53" s="160">
        <f t="shared" si="0"/>
        <v>59315013</v>
      </c>
      <c r="N53" s="21"/>
      <c r="O53" s="160">
        <v>17972040</v>
      </c>
      <c r="P53" s="21"/>
      <c r="Q53" s="160">
        <v>0</v>
      </c>
      <c r="R53" s="21"/>
      <c r="S53" s="160">
        <v>34483000</v>
      </c>
      <c r="T53" s="21"/>
      <c r="U53" s="160">
        <f t="shared" si="1"/>
        <v>52455040</v>
      </c>
      <c r="V53" s="21"/>
      <c r="W53" s="21"/>
      <c r="X53" s="160">
        <v>4061091</v>
      </c>
      <c r="Y53" s="21"/>
      <c r="Z53" s="160">
        <v>0</v>
      </c>
      <c r="AA53" s="21"/>
      <c r="AB53" s="160">
        <v>6009093</v>
      </c>
      <c r="AC53" s="21"/>
      <c r="AD53" s="160">
        <f t="shared" si="2"/>
        <v>10070184</v>
      </c>
      <c r="AE53" s="21"/>
      <c r="AF53" s="160">
        <v>0</v>
      </c>
      <c r="AG53" s="21"/>
      <c r="AH53" s="160">
        <v>0</v>
      </c>
      <c r="AI53" s="21"/>
      <c r="AJ53" s="160">
        <v>454240</v>
      </c>
      <c r="AK53" s="21"/>
      <c r="AL53" s="160">
        <f t="shared" si="3"/>
        <v>62979464</v>
      </c>
      <c r="AM53" s="21"/>
      <c r="AN53" s="10">
        <v>34</v>
      </c>
    </row>
    <row r="54" spans="1:40" ht="8.85" customHeight="1" x14ac:dyDescent="0.3">
      <c r="A54" s="10">
        <v>35</v>
      </c>
      <c r="B54" s="21"/>
      <c r="C54" s="10" t="s">
        <v>119</v>
      </c>
      <c r="D54" s="21"/>
      <c r="E54" s="21"/>
      <c r="F54" s="21"/>
      <c r="G54" s="160">
        <v>95515526</v>
      </c>
      <c r="H54" s="21"/>
      <c r="I54" s="160">
        <v>142046595</v>
      </c>
      <c r="J54" s="21"/>
      <c r="K54" s="160">
        <v>0</v>
      </c>
      <c r="L54" s="21"/>
      <c r="M54" s="160">
        <f t="shared" si="0"/>
        <v>237562121</v>
      </c>
      <c r="N54" s="21"/>
      <c r="O54" s="160">
        <v>56183924</v>
      </c>
      <c r="P54" s="21"/>
      <c r="Q54" s="160">
        <v>35991888</v>
      </c>
      <c r="R54" s="21"/>
      <c r="S54" s="160">
        <v>93615761</v>
      </c>
      <c r="T54" s="21"/>
      <c r="U54" s="160">
        <f t="shared" si="1"/>
        <v>185791573</v>
      </c>
      <c r="V54" s="21"/>
      <c r="W54" s="21"/>
      <c r="X54" s="160">
        <v>12204465</v>
      </c>
      <c r="Y54" s="21"/>
      <c r="Z54" s="160">
        <v>6284535</v>
      </c>
      <c r="AA54" s="21"/>
      <c r="AB54" s="160">
        <v>24903343</v>
      </c>
      <c r="AC54" s="21"/>
      <c r="AD54" s="160">
        <f t="shared" si="2"/>
        <v>43392343</v>
      </c>
      <c r="AE54" s="21"/>
      <c r="AF54" s="160">
        <v>0</v>
      </c>
      <c r="AG54" s="21"/>
      <c r="AH54" s="160">
        <v>0</v>
      </c>
      <c r="AI54" s="21"/>
      <c r="AJ54" s="160">
        <v>1656878</v>
      </c>
      <c r="AK54" s="21"/>
      <c r="AL54" s="160">
        <f t="shared" si="3"/>
        <v>230840794</v>
      </c>
      <c r="AM54" s="21"/>
      <c r="AN54" s="10">
        <v>35</v>
      </c>
    </row>
    <row r="55" spans="1:40" ht="8.85" customHeight="1" x14ac:dyDescent="0.3">
      <c r="A55" s="29"/>
      <c r="B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9"/>
    </row>
    <row r="56" spans="1:40" ht="8.85" customHeight="1" x14ac:dyDescent="0.3">
      <c r="A56" s="10">
        <v>36</v>
      </c>
      <c r="B56" s="21"/>
      <c r="C56" s="10" t="s">
        <v>120</v>
      </c>
      <c r="D56" s="21"/>
      <c r="E56" s="21"/>
      <c r="F56" s="21"/>
      <c r="G56" s="160">
        <v>0</v>
      </c>
      <c r="H56" s="21"/>
      <c r="I56" s="160">
        <v>4197944</v>
      </c>
      <c r="J56" s="21"/>
      <c r="K56" s="160">
        <v>0</v>
      </c>
      <c r="L56" s="21"/>
      <c r="M56" s="160">
        <f t="shared" si="0"/>
        <v>4197944</v>
      </c>
      <c r="N56" s="21"/>
      <c r="O56" s="160">
        <v>2164580</v>
      </c>
      <c r="P56" s="21"/>
      <c r="Q56" s="160">
        <v>0</v>
      </c>
      <c r="R56" s="21"/>
      <c r="S56" s="160">
        <v>461467</v>
      </c>
      <c r="T56" s="21"/>
      <c r="U56" s="160">
        <f t="shared" si="1"/>
        <v>2626047</v>
      </c>
      <c r="V56" s="21"/>
      <c r="W56" s="21"/>
      <c r="X56" s="160">
        <v>1384285</v>
      </c>
      <c r="Y56" s="21"/>
      <c r="Z56" s="160">
        <v>0</v>
      </c>
      <c r="AA56" s="21"/>
      <c r="AB56" s="160">
        <v>187612</v>
      </c>
      <c r="AC56" s="21"/>
      <c r="AD56" s="160">
        <f t="shared" si="2"/>
        <v>1571897</v>
      </c>
      <c r="AE56" s="21"/>
      <c r="AF56" s="160">
        <v>0</v>
      </c>
      <c r="AG56" s="21"/>
      <c r="AH56" s="160">
        <v>0</v>
      </c>
      <c r="AI56" s="21"/>
      <c r="AJ56" s="160">
        <v>0</v>
      </c>
      <c r="AK56" s="21"/>
      <c r="AL56" s="160">
        <f t="shared" si="3"/>
        <v>4197944</v>
      </c>
      <c r="AM56" s="21"/>
      <c r="AN56" s="10">
        <v>36</v>
      </c>
    </row>
    <row r="57" spans="1:40" ht="8.85" customHeight="1" x14ac:dyDescent="0.3">
      <c r="A57" s="10">
        <v>37</v>
      </c>
      <c r="B57" s="21"/>
      <c r="C57" s="10" t="s">
        <v>121</v>
      </c>
      <c r="D57" s="21"/>
      <c r="E57" s="21"/>
      <c r="F57" s="21"/>
      <c r="G57" s="160">
        <v>0</v>
      </c>
      <c r="H57" s="21"/>
      <c r="I57" s="160">
        <v>0</v>
      </c>
      <c r="J57" s="21"/>
      <c r="K57" s="160">
        <v>0</v>
      </c>
      <c r="L57" s="21"/>
      <c r="M57" s="160">
        <f t="shared" si="0"/>
        <v>0</v>
      </c>
      <c r="N57" s="21"/>
      <c r="O57" s="160">
        <v>0</v>
      </c>
      <c r="P57" s="21"/>
      <c r="Q57" s="160">
        <v>0</v>
      </c>
      <c r="R57" s="21"/>
      <c r="S57" s="160">
        <v>870223</v>
      </c>
      <c r="T57" s="21"/>
      <c r="U57" s="160">
        <f t="shared" si="1"/>
        <v>870223</v>
      </c>
      <c r="V57" s="21"/>
      <c r="W57" s="21"/>
      <c r="X57" s="160">
        <v>0</v>
      </c>
      <c r="Y57" s="21"/>
      <c r="Z57" s="160">
        <v>0</v>
      </c>
      <c r="AA57" s="21"/>
      <c r="AB57" s="160">
        <v>690039</v>
      </c>
      <c r="AC57" s="21"/>
      <c r="AD57" s="160">
        <f t="shared" si="2"/>
        <v>690039</v>
      </c>
      <c r="AE57" s="21"/>
      <c r="AF57" s="160">
        <v>0</v>
      </c>
      <c r="AG57" s="21"/>
      <c r="AH57" s="160">
        <v>0</v>
      </c>
      <c r="AI57" s="21"/>
      <c r="AJ57" s="160">
        <v>0</v>
      </c>
      <c r="AK57" s="21"/>
      <c r="AL57" s="160">
        <f t="shared" si="3"/>
        <v>1560262</v>
      </c>
      <c r="AM57" s="21"/>
      <c r="AN57" s="10">
        <v>37</v>
      </c>
    </row>
    <row r="58" spans="1:40" ht="8.85" customHeight="1" x14ac:dyDescent="0.3">
      <c r="A58" s="30">
        <v>38</v>
      </c>
      <c r="B58" s="21"/>
      <c r="C58" s="10" t="s">
        <v>122</v>
      </c>
      <c r="D58" s="21"/>
      <c r="E58" s="21"/>
      <c r="F58" s="21"/>
      <c r="G58" s="162">
        <v>0</v>
      </c>
      <c r="H58" s="21"/>
      <c r="I58" s="162">
        <v>0</v>
      </c>
      <c r="J58" s="21"/>
      <c r="K58" s="162">
        <v>0</v>
      </c>
      <c r="L58" s="21"/>
      <c r="M58" s="162">
        <f t="shared" si="0"/>
        <v>0</v>
      </c>
      <c r="N58" s="21"/>
      <c r="O58" s="162">
        <v>5746525</v>
      </c>
      <c r="P58" s="21"/>
      <c r="Q58" s="162">
        <v>0</v>
      </c>
      <c r="R58" s="21"/>
      <c r="S58" s="162">
        <v>2295077</v>
      </c>
      <c r="T58" s="21"/>
      <c r="U58" s="162">
        <f t="shared" si="1"/>
        <v>8041602</v>
      </c>
      <c r="V58" s="21"/>
      <c r="W58" s="21"/>
      <c r="X58" s="162">
        <v>2311008</v>
      </c>
      <c r="Y58" s="21"/>
      <c r="Z58" s="162">
        <v>0</v>
      </c>
      <c r="AA58" s="21"/>
      <c r="AB58" s="162">
        <v>844608</v>
      </c>
      <c r="AC58" s="21"/>
      <c r="AD58" s="162">
        <f t="shared" si="2"/>
        <v>3155616</v>
      </c>
      <c r="AE58" s="21"/>
      <c r="AF58" s="162">
        <v>0</v>
      </c>
      <c r="AG58" s="21"/>
      <c r="AH58" s="162">
        <v>0</v>
      </c>
      <c r="AI58" s="21"/>
      <c r="AJ58" s="162">
        <v>12840</v>
      </c>
      <c r="AK58" s="21"/>
      <c r="AL58" s="162">
        <f t="shared" si="3"/>
        <v>11210058</v>
      </c>
      <c r="AM58" s="21"/>
      <c r="AN58" s="30">
        <v>38</v>
      </c>
    </row>
    <row r="59" spans="1:40"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row>
    <row r="60" spans="1:40" ht="8.85" customHeight="1" x14ac:dyDescent="0.3">
      <c r="A60" s="30">
        <f>A58</f>
        <v>38</v>
      </c>
      <c r="B60" s="21"/>
      <c r="C60" s="18" t="s">
        <v>65</v>
      </c>
      <c r="D60" s="21"/>
      <c r="E60" s="21"/>
      <c r="F60" s="21"/>
      <c r="G60" s="163">
        <f>SUM(G14:G58)</f>
        <v>635425558</v>
      </c>
      <c r="H60" s="21"/>
      <c r="I60" s="163">
        <f>SUM(I14:I58)</f>
        <v>675707221</v>
      </c>
      <c r="J60" s="21"/>
      <c r="K60" s="163">
        <f>SUM(K14:K58)</f>
        <v>5706493</v>
      </c>
      <c r="L60" s="21"/>
      <c r="M60" s="163">
        <f>SUM(M14:M58)</f>
        <v>1316839272</v>
      </c>
      <c r="N60" s="21"/>
      <c r="O60" s="163">
        <f>SUM(O14:O58)</f>
        <v>294967821</v>
      </c>
      <c r="P60" s="21"/>
      <c r="Q60" s="163">
        <f>SUM(Q14:Q58)</f>
        <v>69859236</v>
      </c>
      <c r="R60" s="21"/>
      <c r="S60" s="163">
        <f>SUM(S14:S58)</f>
        <v>780871173</v>
      </c>
      <c r="T60" s="21"/>
      <c r="U60" s="163">
        <f>SUM(U14:U58)</f>
        <v>1145698230</v>
      </c>
      <c r="V60" s="21"/>
      <c r="W60" s="21"/>
      <c r="X60" s="163">
        <f>SUM(X14:X58)</f>
        <v>76959180</v>
      </c>
      <c r="Y60" s="21"/>
      <c r="Z60" s="163">
        <f>SUM(Z14:Z58)</f>
        <v>19450338</v>
      </c>
      <c r="AA60" s="21"/>
      <c r="AB60" s="163">
        <f>SUM(AB14:AB58)</f>
        <v>161028147</v>
      </c>
      <c r="AC60" s="21"/>
      <c r="AD60" s="163">
        <f>SUM(AD14:AD58)</f>
        <v>257437665</v>
      </c>
      <c r="AE60" s="21"/>
      <c r="AF60" s="163">
        <f>SUM(AF14:AF58)</f>
        <v>0</v>
      </c>
      <c r="AG60" s="21"/>
      <c r="AH60" s="163">
        <f>SUM(AH14:AH58)</f>
        <v>4122918</v>
      </c>
      <c r="AI60" s="21"/>
      <c r="AJ60" s="163">
        <f>SUM(AJ14:AJ58)</f>
        <v>10297016</v>
      </c>
      <c r="AK60" s="21"/>
      <c r="AL60" s="163">
        <f>SUM(AL14:AL58)</f>
        <v>1417555829</v>
      </c>
      <c r="AM60" s="21"/>
      <c r="AN60" s="30">
        <f>AN58</f>
        <v>38</v>
      </c>
    </row>
    <row r="61" spans="1:40"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row>
    <row r="62" spans="1:40"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row>
    <row r="63" spans="1:40"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row>
    <row r="64" spans="1:40"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row>
    <row r="65" spans="1:42"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row>
    <row r="66" spans="1:42"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row>
    <row r="67" spans="1:42"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row>
    <row r="68" spans="1:42"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row>
    <row r="69" spans="1:42"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row>
    <row r="70" spans="1:42" ht="10.3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row>
    <row r="71" spans="1:42"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row>
    <row r="72" spans="1:42"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row>
    <row r="73" spans="1:42"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row>
    <row r="74" spans="1:42"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row>
    <row r="75" spans="1:42" s="168" customFormat="1" ht="10.5" customHeight="1" x14ac:dyDescent="0.3">
      <c r="A75" s="14" t="s">
        <v>631</v>
      </c>
      <c r="AP75" s="113" t="s">
        <v>632</v>
      </c>
    </row>
    <row r="76" spans="1:42" s="8" customFormat="1" ht="10.5" customHeight="1" x14ac:dyDescent="0.3">
      <c r="U76" s="11" t="s">
        <v>42</v>
      </c>
      <c r="X76" s="38" t="s">
        <v>43</v>
      </c>
      <c r="AN76" s="113" t="s">
        <v>622</v>
      </c>
    </row>
    <row r="77" spans="1:42" s="8" customFormat="1" ht="10.5" customHeight="1" x14ac:dyDescent="0.3">
      <c r="A77" s="12"/>
      <c r="U77" s="11" t="s">
        <v>623</v>
      </c>
      <c r="X77" s="38" t="s">
        <v>591</v>
      </c>
      <c r="AN77" s="113" t="s">
        <v>633</v>
      </c>
    </row>
    <row r="78" spans="1:42" s="8" customFormat="1" ht="10.5" customHeight="1" x14ac:dyDescent="0.3">
      <c r="A78" s="13"/>
      <c r="U78" s="11" t="s">
        <v>48</v>
      </c>
      <c r="X78" s="14" t="s">
        <v>49</v>
      </c>
    </row>
    <row r="79" spans="1:42" ht="6.75" customHeight="1" x14ac:dyDescent="0.3">
      <c r="A79" s="27"/>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row>
    <row r="80" spans="1:42" ht="9.6" customHeight="1" x14ac:dyDescent="0.3">
      <c r="A80" s="21"/>
      <c r="B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row>
    <row r="81" spans="1:40" ht="9.6" customHeight="1" x14ac:dyDescent="0.3">
      <c r="O81" s="16" t="s">
        <v>625</v>
      </c>
      <c r="P81" s="16"/>
      <c r="Q81" s="16"/>
      <c r="R81" s="16"/>
      <c r="S81" s="16"/>
      <c r="T81" s="16"/>
      <c r="U81" s="16"/>
      <c r="X81" s="16" t="s">
        <v>625</v>
      </c>
      <c r="Y81" s="16"/>
      <c r="Z81" s="16"/>
      <c r="AA81" s="16"/>
      <c r="AB81" s="16"/>
      <c r="AC81" s="16"/>
      <c r="AD81" s="16"/>
      <c r="AE81" s="16"/>
      <c r="AF81" s="16"/>
      <c r="AG81" s="16"/>
      <c r="AH81" s="16"/>
      <c r="AI81" s="16"/>
      <c r="AJ81" s="16"/>
      <c r="AK81" s="16"/>
      <c r="AL81" s="16"/>
    </row>
    <row r="82" spans="1:40" ht="7.5" customHeight="1" x14ac:dyDescent="0.3"/>
    <row r="83" spans="1:40" ht="9.6" customHeight="1" x14ac:dyDescent="0.3">
      <c r="G83" s="16" t="s">
        <v>626</v>
      </c>
      <c r="H83" s="16"/>
      <c r="I83" s="16"/>
      <c r="J83" s="16"/>
      <c r="K83" s="16"/>
      <c r="L83" s="16"/>
      <c r="M83" s="16"/>
      <c r="O83" s="16" t="s">
        <v>627</v>
      </c>
      <c r="P83" s="16"/>
      <c r="Q83" s="16"/>
      <c r="R83" s="16"/>
      <c r="S83" s="16"/>
      <c r="T83" s="16"/>
      <c r="U83" s="16"/>
      <c r="X83" s="16" t="s">
        <v>628</v>
      </c>
      <c r="Y83" s="16"/>
      <c r="Z83" s="16"/>
      <c r="AA83" s="16"/>
      <c r="AB83" s="16"/>
      <c r="AC83" s="16"/>
      <c r="AD83" s="16"/>
    </row>
    <row r="84" spans="1:40" ht="9.6" customHeight="1" x14ac:dyDescent="0.3">
      <c r="K84" s="18" t="s">
        <v>301</v>
      </c>
      <c r="AF84" s="18" t="s">
        <v>301</v>
      </c>
      <c r="AH84" s="18" t="s">
        <v>600</v>
      </c>
    </row>
    <row r="85" spans="1:40" ht="9.6" customHeight="1" x14ac:dyDescent="0.3">
      <c r="I85" s="18" t="s">
        <v>629</v>
      </c>
      <c r="K85" s="18" t="s">
        <v>597</v>
      </c>
      <c r="M85" s="18" t="s">
        <v>65</v>
      </c>
      <c r="Q85" s="18" t="s">
        <v>598</v>
      </c>
      <c r="S85" s="18" t="s">
        <v>599</v>
      </c>
      <c r="Z85" s="18" t="s">
        <v>598</v>
      </c>
      <c r="AB85" s="18" t="s">
        <v>599</v>
      </c>
      <c r="AF85" s="18" t="s">
        <v>601</v>
      </c>
      <c r="AH85" s="18" t="s">
        <v>61</v>
      </c>
      <c r="AL85" s="18" t="s">
        <v>65</v>
      </c>
    </row>
    <row r="86" spans="1:40" ht="9.6" customHeight="1" x14ac:dyDescent="0.3">
      <c r="A86" s="19" t="s">
        <v>71</v>
      </c>
      <c r="C86" s="19" t="s">
        <v>73</v>
      </c>
      <c r="G86" s="19" t="s">
        <v>630</v>
      </c>
      <c r="I86" s="19" t="s">
        <v>78</v>
      </c>
      <c r="K86" s="19" t="s">
        <v>607</v>
      </c>
      <c r="M86" s="19" t="s">
        <v>608</v>
      </c>
      <c r="O86" s="19" t="s">
        <v>379</v>
      </c>
      <c r="Q86" s="19" t="s">
        <v>609</v>
      </c>
      <c r="S86" s="19" t="s">
        <v>69</v>
      </c>
      <c r="U86" s="19" t="s">
        <v>65</v>
      </c>
      <c r="X86" s="19" t="s">
        <v>379</v>
      </c>
      <c r="Z86" s="19" t="s">
        <v>609</v>
      </c>
      <c r="AB86" s="19" t="s">
        <v>69</v>
      </c>
      <c r="AD86" s="19" t="s">
        <v>65</v>
      </c>
      <c r="AF86" s="19" t="s">
        <v>607</v>
      </c>
      <c r="AH86" s="19" t="s">
        <v>69</v>
      </c>
      <c r="AJ86" s="19" t="s">
        <v>329</v>
      </c>
      <c r="AL86" s="19" t="s">
        <v>611</v>
      </c>
      <c r="AN86" s="19" t="s">
        <v>71</v>
      </c>
    </row>
    <row r="87" spans="1:40" ht="7.5" customHeight="1" x14ac:dyDescent="0.3"/>
    <row r="88" spans="1:40" ht="8.85" customHeight="1" x14ac:dyDescent="0.3">
      <c r="B88" s="10" t="s">
        <v>286</v>
      </c>
    </row>
    <row r="89" spans="1:40" ht="8.85" customHeight="1" x14ac:dyDescent="0.3">
      <c r="A89" s="10">
        <v>1</v>
      </c>
      <c r="B89" s="21"/>
      <c r="C89" s="10" t="s">
        <v>126</v>
      </c>
      <c r="D89" s="21"/>
      <c r="E89" s="21"/>
      <c r="F89" s="21"/>
      <c r="G89" s="159">
        <v>2086000</v>
      </c>
      <c r="H89" s="21"/>
      <c r="I89" s="159">
        <v>6614320</v>
      </c>
      <c r="J89" s="21"/>
      <c r="K89" s="159">
        <v>0</v>
      </c>
      <c r="L89" s="21"/>
      <c r="M89" s="159">
        <f t="shared" ref="M89:M147" si="4">SUM(G89:K89)</f>
        <v>8700320</v>
      </c>
      <c r="N89" s="21"/>
      <c r="O89" s="159">
        <v>1382755</v>
      </c>
      <c r="P89" s="21"/>
      <c r="Q89" s="159">
        <v>0</v>
      </c>
      <c r="R89" s="21"/>
      <c r="S89" s="159">
        <v>966550</v>
      </c>
      <c r="T89" s="21"/>
      <c r="U89" s="159">
        <f t="shared" ref="U89:U147" si="5">SUM(O89:S89)</f>
        <v>2349305</v>
      </c>
      <c r="V89" s="21"/>
      <c r="W89" s="21"/>
      <c r="X89" s="159">
        <v>711275</v>
      </c>
      <c r="Y89" s="21"/>
      <c r="Z89" s="159">
        <v>0</v>
      </c>
      <c r="AA89" s="21"/>
      <c r="AB89" s="159">
        <v>365648</v>
      </c>
      <c r="AC89" s="21"/>
      <c r="AD89" s="159">
        <f t="shared" ref="AD89:AD147" si="6">SUM(X89:AB89)</f>
        <v>1076923</v>
      </c>
      <c r="AE89" s="21"/>
      <c r="AF89" s="159">
        <v>0</v>
      </c>
      <c r="AG89" s="21"/>
      <c r="AH89" s="159">
        <v>2086000</v>
      </c>
      <c r="AI89" s="21"/>
      <c r="AJ89" s="159">
        <v>0</v>
      </c>
      <c r="AK89" s="21"/>
      <c r="AL89" s="159">
        <f t="shared" ref="AL89:AL147" si="7">(U89+AD89+AF89+AH89+AJ89)</f>
        <v>5512228</v>
      </c>
      <c r="AM89" s="21"/>
      <c r="AN89" s="10">
        <v>1</v>
      </c>
    </row>
    <row r="90" spans="1:40" ht="8.85" customHeight="1" x14ac:dyDescent="0.3">
      <c r="A90" s="10">
        <v>2</v>
      </c>
      <c r="B90" s="21"/>
      <c r="C90" s="10" t="s">
        <v>127</v>
      </c>
      <c r="D90" s="21"/>
      <c r="E90" s="21"/>
      <c r="F90" s="21"/>
      <c r="G90" s="160">
        <v>415881</v>
      </c>
      <c r="H90" s="21"/>
      <c r="I90" s="160">
        <v>23796833</v>
      </c>
      <c r="J90" s="21"/>
      <c r="K90" s="160">
        <v>0</v>
      </c>
      <c r="L90" s="21"/>
      <c r="M90" s="160">
        <f t="shared" si="4"/>
        <v>24212714</v>
      </c>
      <c r="N90" s="21"/>
      <c r="O90" s="160">
        <v>10185133</v>
      </c>
      <c r="P90" s="21"/>
      <c r="Q90" s="160">
        <v>0</v>
      </c>
      <c r="R90" s="21"/>
      <c r="S90" s="160">
        <v>6409090</v>
      </c>
      <c r="T90" s="21"/>
      <c r="U90" s="160">
        <f t="shared" si="5"/>
        <v>16594223</v>
      </c>
      <c r="V90" s="21"/>
      <c r="W90" s="21"/>
      <c r="X90" s="160">
        <v>4857368</v>
      </c>
      <c r="Y90" s="21"/>
      <c r="Z90" s="160">
        <v>0</v>
      </c>
      <c r="AA90" s="21"/>
      <c r="AB90" s="160">
        <v>2794472</v>
      </c>
      <c r="AC90" s="21"/>
      <c r="AD90" s="160">
        <f t="shared" si="6"/>
        <v>7651840</v>
      </c>
      <c r="AE90" s="21"/>
      <c r="AF90" s="160">
        <v>0</v>
      </c>
      <c r="AG90" s="21"/>
      <c r="AH90" s="160">
        <v>0</v>
      </c>
      <c r="AI90" s="21"/>
      <c r="AJ90" s="160">
        <v>0</v>
      </c>
      <c r="AK90" s="21"/>
      <c r="AL90" s="160">
        <f t="shared" si="7"/>
        <v>24246063</v>
      </c>
      <c r="AM90" s="21"/>
      <c r="AN90" s="10">
        <v>2</v>
      </c>
    </row>
    <row r="91" spans="1:40" ht="8.85" customHeight="1" x14ac:dyDescent="0.3">
      <c r="A91" s="10">
        <v>3</v>
      </c>
      <c r="B91" s="21"/>
      <c r="C91" s="10" t="s">
        <v>128</v>
      </c>
      <c r="D91" s="21"/>
      <c r="E91" s="21"/>
      <c r="F91" s="21"/>
      <c r="G91" s="160">
        <v>0</v>
      </c>
      <c r="H91" s="21"/>
      <c r="I91" s="160">
        <v>1878480</v>
      </c>
      <c r="J91" s="21"/>
      <c r="K91" s="160">
        <v>0</v>
      </c>
      <c r="L91" s="21"/>
      <c r="M91" s="160">
        <f t="shared" si="4"/>
        <v>1878480</v>
      </c>
      <c r="N91" s="21"/>
      <c r="O91" s="160">
        <v>1273339</v>
      </c>
      <c r="P91" s="21"/>
      <c r="Q91" s="160">
        <v>0</v>
      </c>
      <c r="R91" s="21"/>
      <c r="S91" s="160">
        <v>221674</v>
      </c>
      <c r="T91" s="21"/>
      <c r="U91" s="160">
        <f t="shared" si="5"/>
        <v>1495013</v>
      </c>
      <c r="V91" s="21"/>
      <c r="W91" s="21"/>
      <c r="X91" s="160">
        <v>143460</v>
      </c>
      <c r="Y91" s="21"/>
      <c r="Z91" s="160">
        <v>0</v>
      </c>
      <c r="AA91" s="21"/>
      <c r="AB91" s="160">
        <v>240007</v>
      </c>
      <c r="AC91" s="21"/>
      <c r="AD91" s="160">
        <f t="shared" si="6"/>
        <v>383467</v>
      </c>
      <c r="AE91" s="21"/>
      <c r="AF91" s="160">
        <v>0</v>
      </c>
      <c r="AG91" s="21"/>
      <c r="AH91" s="160">
        <v>0</v>
      </c>
      <c r="AI91" s="21"/>
      <c r="AJ91" s="160">
        <v>0</v>
      </c>
      <c r="AK91" s="21"/>
      <c r="AL91" s="160">
        <f t="shared" si="7"/>
        <v>1878480</v>
      </c>
      <c r="AM91" s="21"/>
      <c r="AN91" s="10">
        <v>3</v>
      </c>
    </row>
    <row r="92" spans="1:40" ht="8.85" customHeight="1" x14ac:dyDescent="0.3">
      <c r="A92" s="10">
        <v>4</v>
      </c>
      <c r="B92" s="21"/>
      <c r="C92" s="10" t="s">
        <v>129</v>
      </c>
      <c r="D92" s="21"/>
      <c r="E92" s="21"/>
      <c r="F92" s="21"/>
      <c r="G92" s="160">
        <v>60446</v>
      </c>
      <c r="H92" s="21"/>
      <c r="I92" s="160">
        <v>0</v>
      </c>
      <c r="J92" s="21"/>
      <c r="K92" s="160">
        <v>0</v>
      </c>
      <c r="L92" s="21"/>
      <c r="M92" s="160">
        <f t="shared" si="4"/>
        <v>60446</v>
      </c>
      <c r="N92" s="21"/>
      <c r="O92" s="160">
        <v>477446</v>
      </c>
      <c r="P92" s="21"/>
      <c r="Q92" s="160">
        <v>0</v>
      </c>
      <c r="R92" s="21"/>
      <c r="S92" s="160">
        <v>0</v>
      </c>
      <c r="T92" s="21"/>
      <c r="U92" s="160">
        <f t="shared" si="5"/>
        <v>477446</v>
      </c>
      <c r="V92" s="21"/>
      <c r="W92" s="21"/>
      <c r="X92" s="160">
        <v>183469</v>
      </c>
      <c r="Y92" s="21"/>
      <c r="Z92" s="160">
        <v>0</v>
      </c>
      <c r="AA92" s="21"/>
      <c r="AB92" s="160">
        <v>0</v>
      </c>
      <c r="AC92" s="21"/>
      <c r="AD92" s="160">
        <f t="shared" si="6"/>
        <v>183469</v>
      </c>
      <c r="AE92" s="21"/>
      <c r="AF92" s="160">
        <v>0</v>
      </c>
      <c r="AG92" s="21"/>
      <c r="AH92" s="160">
        <v>0</v>
      </c>
      <c r="AI92" s="21"/>
      <c r="AJ92" s="160">
        <v>0</v>
      </c>
      <c r="AK92" s="21"/>
      <c r="AL92" s="160">
        <f t="shared" si="7"/>
        <v>660915</v>
      </c>
      <c r="AM92" s="21"/>
      <c r="AN92" s="10">
        <v>4</v>
      </c>
    </row>
    <row r="93" spans="1:40" ht="8.85" customHeight="1" x14ac:dyDescent="0.3">
      <c r="A93" s="10">
        <v>5</v>
      </c>
      <c r="B93" s="21"/>
      <c r="C93" s="10" t="s">
        <v>130</v>
      </c>
      <c r="D93" s="21"/>
      <c r="E93" s="21"/>
      <c r="F93" s="21"/>
      <c r="G93" s="160">
        <v>0</v>
      </c>
      <c r="H93" s="21"/>
      <c r="I93" s="160">
        <v>0</v>
      </c>
      <c r="J93" s="21"/>
      <c r="K93" s="160">
        <v>0</v>
      </c>
      <c r="L93" s="21"/>
      <c r="M93" s="160">
        <f t="shared" si="4"/>
        <v>0</v>
      </c>
      <c r="N93" s="21"/>
      <c r="O93" s="160">
        <v>1838916</v>
      </c>
      <c r="P93" s="21"/>
      <c r="Q93" s="160">
        <v>0</v>
      </c>
      <c r="R93" s="21"/>
      <c r="S93" s="160">
        <v>798097</v>
      </c>
      <c r="T93" s="21"/>
      <c r="U93" s="160">
        <f t="shared" si="5"/>
        <v>2637013</v>
      </c>
      <c r="V93" s="21"/>
      <c r="W93" s="21"/>
      <c r="X93" s="160">
        <v>661694</v>
      </c>
      <c r="Y93" s="21"/>
      <c r="Z93" s="160">
        <v>0</v>
      </c>
      <c r="AA93" s="21"/>
      <c r="AB93" s="160">
        <v>279947</v>
      </c>
      <c r="AC93" s="21"/>
      <c r="AD93" s="160">
        <f t="shared" si="6"/>
        <v>941641</v>
      </c>
      <c r="AE93" s="21"/>
      <c r="AF93" s="160">
        <v>0</v>
      </c>
      <c r="AG93" s="21"/>
      <c r="AH93" s="160">
        <v>0</v>
      </c>
      <c r="AI93" s="21"/>
      <c r="AJ93" s="160">
        <v>0</v>
      </c>
      <c r="AK93" s="21"/>
      <c r="AL93" s="160">
        <f t="shared" si="7"/>
        <v>3578654</v>
      </c>
      <c r="AM93" s="21"/>
      <c r="AN93" s="10">
        <v>5</v>
      </c>
    </row>
    <row r="94" spans="1:40"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9"/>
    </row>
    <row r="95" spans="1:40" ht="8.85" customHeight="1" x14ac:dyDescent="0.3">
      <c r="A95" s="10">
        <v>6</v>
      </c>
      <c r="B95" s="21"/>
      <c r="C95" s="10" t="s">
        <v>131</v>
      </c>
      <c r="D95" s="21"/>
      <c r="E95" s="21"/>
      <c r="F95" s="21"/>
      <c r="G95" s="160">
        <v>434475</v>
      </c>
      <c r="H95" s="21"/>
      <c r="I95" s="160">
        <v>0</v>
      </c>
      <c r="J95" s="21"/>
      <c r="K95" s="160">
        <v>0</v>
      </c>
      <c r="L95" s="21"/>
      <c r="M95" s="160">
        <f t="shared" si="4"/>
        <v>434475</v>
      </c>
      <c r="N95" s="21"/>
      <c r="O95" s="160">
        <v>1293541</v>
      </c>
      <c r="P95" s="21"/>
      <c r="Q95" s="160">
        <v>0</v>
      </c>
      <c r="R95" s="21"/>
      <c r="S95" s="160">
        <v>993056</v>
      </c>
      <c r="T95" s="21"/>
      <c r="U95" s="160">
        <f t="shared" si="5"/>
        <v>2286597</v>
      </c>
      <c r="V95" s="21"/>
      <c r="W95" s="21"/>
      <c r="X95" s="160">
        <v>504224</v>
      </c>
      <c r="Y95" s="21"/>
      <c r="Z95" s="160">
        <v>0</v>
      </c>
      <c r="AA95" s="21"/>
      <c r="AB95" s="160">
        <v>324528</v>
      </c>
      <c r="AC95" s="21"/>
      <c r="AD95" s="160">
        <f t="shared" si="6"/>
        <v>828752</v>
      </c>
      <c r="AE95" s="21"/>
      <c r="AF95" s="160">
        <v>0</v>
      </c>
      <c r="AG95" s="21"/>
      <c r="AH95" s="160">
        <v>0</v>
      </c>
      <c r="AI95" s="21"/>
      <c r="AJ95" s="160">
        <v>0</v>
      </c>
      <c r="AK95" s="21"/>
      <c r="AL95" s="160">
        <f t="shared" si="7"/>
        <v>3115349</v>
      </c>
      <c r="AM95" s="21"/>
      <c r="AN95" s="10">
        <v>6</v>
      </c>
    </row>
    <row r="96" spans="1:40" ht="8.85" customHeight="1" x14ac:dyDescent="0.3">
      <c r="A96" s="10">
        <v>7</v>
      </c>
      <c r="B96" s="21"/>
      <c r="C96" s="10" t="s">
        <v>132</v>
      </c>
      <c r="D96" s="21"/>
      <c r="E96" s="21"/>
      <c r="F96" s="21"/>
      <c r="G96" s="160">
        <v>0</v>
      </c>
      <c r="H96" s="21"/>
      <c r="I96" s="160">
        <v>131227588</v>
      </c>
      <c r="J96" s="21"/>
      <c r="K96" s="160">
        <v>0</v>
      </c>
      <c r="L96" s="21"/>
      <c r="M96" s="160">
        <f t="shared" si="4"/>
        <v>131227588</v>
      </c>
      <c r="N96" s="21"/>
      <c r="O96" s="160">
        <v>37971714</v>
      </c>
      <c r="P96" s="21"/>
      <c r="Q96" s="160">
        <v>7861763</v>
      </c>
      <c r="R96" s="21"/>
      <c r="S96" s="160">
        <v>37436422</v>
      </c>
      <c r="T96" s="21"/>
      <c r="U96" s="160">
        <f t="shared" si="5"/>
        <v>83269899</v>
      </c>
      <c r="V96" s="21"/>
      <c r="W96" s="21"/>
      <c r="X96" s="160">
        <v>21208746</v>
      </c>
      <c r="Y96" s="21"/>
      <c r="Z96" s="160">
        <v>286770</v>
      </c>
      <c r="AA96" s="21"/>
      <c r="AB96" s="160">
        <v>26437223</v>
      </c>
      <c r="AC96" s="21"/>
      <c r="AD96" s="160">
        <f t="shared" si="6"/>
        <v>47932739</v>
      </c>
      <c r="AE96" s="21"/>
      <c r="AF96" s="160">
        <v>0</v>
      </c>
      <c r="AG96" s="21"/>
      <c r="AH96" s="160">
        <v>0</v>
      </c>
      <c r="AI96" s="21"/>
      <c r="AJ96" s="160">
        <v>24950</v>
      </c>
      <c r="AK96" s="21"/>
      <c r="AL96" s="160">
        <f t="shared" si="7"/>
        <v>131227588</v>
      </c>
      <c r="AM96" s="21"/>
      <c r="AN96" s="10">
        <v>7</v>
      </c>
    </row>
    <row r="97" spans="1:40" ht="8.85" customHeight="1" x14ac:dyDescent="0.3">
      <c r="A97" s="10">
        <v>8</v>
      </c>
      <c r="B97" s="21"/>
      <c r="C97" s="10" t="s">
        <v>133</v>
      </c>
      <c r="D97" s="21"/>
      <c r="E97" s="21"/>
      <c r="F97" s="21"/>
      <c r="G97" s="160">
        <v>30180</v>
      </c>
      <c r="H97" s="21"/>
      <c r="I97" s="160">
        <v>8506364</v>
      </c>
      <c r="J97" s="21"/>
      <c r="K97" s="160">
        <v>0</v>
      </c>
      <c r="L97" s="21"/>
      <c r="M97" s="160">
        <f t="shared" si="4"/>
        <v>8536544</v>
      </c>
      <c r="N97" s="21"/>
      <c r="O97" s="160">
        <v>5766328</v>
      </c>
      <c r="P97" s="21"/>
      <c r="Q97" s="160">
        <v>265000</v>
      </c>
      <c r="R97" s="21"/>
      <c r="S97" s="160">
        <v>272677</v>
      </c>
      <c r="T97" s="21"/>
      <c r="U97" s="160">
        <f t="shared" si="5"/>
        <v>6304005</v>
      </c>
      <c r="V97" s="21"/>
      <c r="W97" s="21"/>
      <c r="X97" s="160">
        <v>2501952</v>
      </c>
      <c r="Y97" s="21"/>
      <c r="Z97" s="160">
        <v>136378</v>
      </c>
      <c r="AA97" s="21"/>
      <c r="AB97" s="160">
        <v>57381</v>
      </c>
      <c r="AC97" s="21"/>
      <c r="AD97" s="160">
        <f t="shared" si="6"/>
        <v>2695711</v>
      </c>
      <c r="AE97" s="21"/>
      <c r="AF97" s="160">
        <v>0</v>
      </c>
      <c r="AG97" s="21"/>
      <c r="AH97" s="160">
        <v>0</v>
      </c>
      <c r="AI97" s="21"/>
      <c r="AJ97" s="160">
        <v>0</v>
      </c>
      <c r="AK97" s="21"/>
      <c r="AL97" s="160">
        <f t="shared" si="7"/>
        <v>8999716</v>
      </c>
      <c r="AM97" s="21"/>
      <c r="AN97" s="10">
        <v>8</v>
      </c>
    </row>
    <row r="98" spans="1:40" ht="8.85" customHeight="1" x14ac:dyDescent="0.3">
      <c r="A98" s="10">
        <v>9</v>
      </c>
      <c r="B98" s="21"/>
      <c r="C98" s="10" t="s">
        <v>134</v>
      </c>
      <c r="D98" s="21"/>
      <c r="E98" s="21"/>
      <c r="F98" s="21"/>
      <c r="G98" s="160">
        <v>0</v>
      </c>
      <c r="H98" s="21"/>
      <c r="I98" s="160">
        <v>1254406</v>
      </c>
      <c r="J98" s="21"/>
      <c r="K98" s="160">
        <v>0</v>
      </c>
      <c r="L98" s="21"/>
      <c r="M98" s="160">
        <f t="shared" si="4"/>
        <v>1254406</v>
      </c>
      <c r="N98" s="21"/>
      <c r="O98" s="160">
        <v>101187</v>
      </c>
      <c r="P98" s="21"/>
      <c r="Q98" s="160">
        <v>0</v>
      </c>
      <c r="R98" s="21"/>
      <c r="S98" s="160">
        <v>1020000</v>
      </c>
      <c r="T98" s="21"/>
      <c r="U98" s="160">
        <f t="shared" si="5"/>
        <v>1121187</v>
      </c>
      <c r="V98" s="21"/>
      <c r="W98" s="21"/>
      <c r="X98" s="160">
        <v>55163</v>
      </c>
      <c r="Y98" s="21"/>
      <c r="Z98" s="160">
        <v>0</v>
      </c>
      <c r="AA98" s="21"/>
      <c r="AB98" s="160">
        <v>78056</v>
      </c>
      <c r="AC98" s="21"/>
      <c r="AD98" s="160">
        <f t="shared" si="6"/>
        <v>133219</v>
      </c>
      <c r="AE98" s="21"/>
      <c r="AF98" s="160">
        <v>0</v>
      </c>
      <c r="AG98" s="21"/>
      <c r="AH98" s="160">
        <v>0</v>
      </c>
      <c r="AI98" s="21"/>
      <c r="AJ98" s="160">
        <v>0</v>
      </c>
      <c r="AK98" s="21"/>
      <c r="AL98" s="160">
        <f t="shared" si="7"/>
        <v>1254406</v>
      </c>
      <c r="AM98" s="21"/>
      <c r="AN98" s="10">
        <v>9</v>
      </c>
    </row>
    <row r="99" spans="1:40" ht="8.85" customHeight="1" x14ac:dyDescent="0.3">
      <c r="A99" s="10">
        <v>10</v>
      </c>
      <c r="B99" s="21"/>
      <c r="C99" s="10" t="s">
        <v>135</v>
      </c>
      <c r="D99" s="21"/>
      <c r="E99" s="21"/>
      <c r="F99" s="21"/>
      <c r="G99" s="160">
        <v>0</v>
      </c>
      <c r="H99" s="21"/>
      <c r="I99" s="160">
        <v>0</v>
      </c>
      <c r="J99" s="21"/>
      <c r="K99" s="160">
        <v>0</v>
      </c>
      <c r="L99" s="21"/>
      <c r="M99" s="160">
        <f t="shared" si="4"/>
        <v>0</v>
      </c>
      <c r="N99" s="21"/>
      <c r="O99" s="160">
        <v>0</v>
      </c>
      <c r="P99" s="21"/>
      <c r="Q99" s="160">
        <v>0</v>
      </c>
      <c r="R99" s="21"/>
      <c r="S99" s="160">
        <v>0</v>
      </c>
      <c r="T99" s="21"/>
      <c r="U99" s="160">
        <f t="shared" si="5"/>
        <v>0</v>
      </c>
      <c r="V99" s="21"/>
      <c r="W99" s="21"/>
      <c r="X99" s="160">
        <v>0</v>
      </c>
      <c r="Y99" s="21"/>
      <c r="Z99" s="160">
        <v>0</v>
      </c>
      <c r="AA99" s="21"/>
      <c r="AB99" s="160">
        <v>0</v>
      </c>
      <c r="AC99" s="21"/>
      <c r="AD99" s="160">
        <f t="shared" si="6"/>
        <v>0</v>
      </c>
      <c r="AE99" s="21"/>
      <c r="AF99" s="160">
        <v>0</v>
      </c>
      <c r="AG99" s="21"/>
      <c r="AH99" s="160">
        <v>0</v>
      </c>
      <c r="AI99" s="21"/>
      <c r="AJ99" s="160">
        <v>0</v>
      </c>
      <c r="AK99" s="21"/>
      <c r="AL99" s="160">
        <f t="shared" si="7"/>
        <v>0</v>
      </c>
      <c r="AM99" s="21"/>
      <c r="AN99" s="10">
        <v>10</v>
      </c>
    </row>
    <row r="100" spans="1:40"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9"/>
    </row>
    <row r="101" spans="1:40" ht="8.85" customHeight="1" x14ac:dyDescent="0.3">
      <c r="A101" s="10">
        <v>11</v>
      </c>
      <c r="B101" s="21"/>
      <c r="C101" s="10" t="s">
        <v>136</v>
      </c>
      <c r="D101" s="21"/>
      <c r="E101" s="21"/>
      <c r="F101" s="21"/>
      <c r="G101" s="160">
        <v>0</v>
      </c>
      <c r="H101" s="21"/>
      <c r="I101" s="160">
        <v>0</v>
      </c>
      <c r="J101" s="21"/>
      <c r="K101" s="160">
        <v>0</v>
      </c>
      <c r="L101" s="21"/>
      <c r="M101" s="160">
        <f t="shared" si="4"/>
        <v>0</v>
      </c>
      <c r="N101" s="21"/>
      <c r="O101" s="160">
        <v>0</v>
      </c>
      <c r="P101" s="21"/>
      <c r="Q101" s="160">
        <v>0</v>
      </c>
      <c r="R101" s="21"/>
      <c r="S101" s="160">
        <v>145000</v>
      </c>
      <c r="T101" s="21"/>
      <c r="U101" s="160">
        <f t="shared" si="5"/>
        <v>145000</v>
      </c>
      <c r="V101" s="21"/>
      <c r="W101" s="21"/>
      <c r="X101" s="160">
        <v>0</v>
      </c>
      <c r="Y101" s="21"/>
      <c r="Z101" s="160">
        <v>0</v>
      </c>
      <c r="AA101" s="21"/>
      <c r="AB101" s="160">
        <v>77759</v>
      </c>
      <c r="AC101" s="21"/>
      <c r="AD101" s="160">
        <f t="shared" si="6"/>
        <v>77759</v>
      </c>
      <c r="AE101" s="21"/>
      <c r="AF101" s="160">
        <v>0</v>
      </c>
      <c r="AG101" s="21"/>
      <c r="AH101" s="160">
        <v>0</v>
      </c>
      <c r="AI101" s="21"/>
      <c r="AJ101" s="160">
        <v>0</v>
      </c>
      <c r="AK101" s="21"/>
      <c r="AL101" s="160">
        <f t="shared" si="7"/>
        <v>222759</v>
      </c>
      <c r="AM101" s="21"/>
      <c r="AN101" s="10">
        <v>11</v>
      </c>
    </row>
    <row r="102" spans="1:40" ht="8.85" customHeight="1" x14ac:dyDescent="0.3">
      <c r="A102" s="10">
        <v>12</v>
      </c>
      <c r="B102" s="21"/>
      <c r="C102" s="10" t="s">
        <v>137</v>
      </c>
      <c r="D102" s="21"/>
      <c r="E102" s="21"/>
      <c r="F102" s="21"/>
      <c r="G102" s="160">
        <v>0</v>
      </c>
      <c r="H102" s="21"/>
      <c r="I102" s="160">
        <v>4912092</v>
      </c>
      <c r="J102" s="21"/>
      <c r="K102" s="160">
        <v>0</v>
      </c>
      <c r="L102" s="21"/>
      <c r="M102" s="160">
        <f t="shared" si="4"/>
        <v>4912092</v>
      </c>
      <c r="N102" s="21"/>
      <c r="O102" s="160">
        <v>1908622</v>
      </c>
      <c r="P102" s="21"/>
      <c r="Q102" s="160">
        <v>0</v>
      </c>
      <c r="R102" s="21"/>
      <c r="S102" s="160">
        <v>931848</v>
      </c>
      <c r="T102" s="21"/>
      <c r="U102" s="160">
        <f t="shared" si="5"/>
        <v>2840470</v>
      </c>
      <c r="V102" s="21"/>
      <c r="W102" s="21"/>
      <c r="X102" s="160">
        <v>1509388</v>
      </c>
      <c r="Y102" s="21"/>
      <c r="Z102" s="160">
        <v>0</v>
      </c>
      <c r="AA102" s="21"/>
      <c r="AB102" s="160">
        <v>562234</v>
      </c>
      <c r="AC102" s="21"/>
      <c r="AD102" s="160">
        <f t="shared" si="6"/>
        <v>2071622</v>
      </c>
      <c r="AE102" s="21"/>
      <c r="AF102" s="160">
        <v>0</v>
      </c>
      <c r="AG102" s="21"/>
      <c r="AH102" s="160">
        <v>0</v>
      </c>
      <c r="AI102" s="21"/>
      <c r="AJ102" s="160">
        <v>0</v>
      </c>
      <c r="AK102" s="21"/>
      <c r="AL102" s="160">
        <f t="shared" si="7"/>
        <v>4912092</v>
      </c>
      <c r="AM102" s="21"/>
      <c r="AN102" s="10">
        <v>12</v>
      </c>
    </row>
    <row r="103" spans="1:40" ht="8.85" customHeight="1" x14ac:dyDescent="0.3">
      <c r="A103" s="10">
        <v>13</v>
      </c>
      <c r="B103" s="21"/>
      <c r="C103" s="10" t="s">
        <v>138</v>
      </c>
      <c r="D103" s="21"/>
      <c r="E103" s="21"/>
      <c r="F103" s="21"/>
      <c r="G103" s="160">
        <v>56938</v>
      </c>
      <c r="H103" s="21"/>
      <c r="I103" s="160">
        <v>0</v>
      </c>
      <c r="J103" s="21"/>
      <c r="K103" s="160">
        <v>0</v>
      </c>
      <c r="L103" s="21"/>
      <c r="M103" s="160">
        <f t="shared" si="4"/>
        <v>56938</v>
      </c>
      <c r="N103" s="21"/>
      <c r="O103" s="160">
        <v>552086</v>
      </c>
      <c r="P103" s="21"/>
      <c r="Q103" s="160">
        <v>0</v>
      </c>
      <c r="R103" s="21"/>
      <c r="S103" s="160">
        <v>557736</v>
      </c>
      <c r="T103" s="21"/>
      <c r="U103" s="160">
        <f t="shared" si="5"/>
        <v>1109822</v>
      </c>
      <c r="V103" s="21"/>
      <c r="W103" s="21"/>
      <c r="X103" s="160">
        <v>203904</v>
      </c>
      <c r="Y103" s="21"/>
      <c r="Z103" s="160">
        <v>0</v>
      </c>
      <c r="AA103" s="21"/>
      <c r="AB103" s="160">
        <v>413894</v>
      </c>
      <c r="AC103" s="21"/>
      <c r="AD103" s="160">
        <f t="shared" si="6"/>
        <v>617798</v>
      </c>
      <c r="AE103" s="21"/>
      <c r="AF103" s="160">
        <v>0</v>
      </c>
      <c r="AG103" s="21"/>
      <c r="AH103" s="160">
        <v>0</v>
      </c>
      <c r="AI103" s="21"/>
      <c r="AJ103" s="160">
        <v>0</v>
      </c>
      <c r="AK103" s="21"/>
      <c r="AL103" s="160">
        <f t="shared" si="7"/>
        <v>1727620</v>
      </c>
      <c r="AM103" s="21"/>
      <c r="AN103" s="10">
        <v>13</v>
      </c>
    </row>
    <row r="104" spans="1:40" ht="8.85" customHeight="1" x14ac:dyDescent="0.3">
      <c r="A104" s="10">
        <v>14</v>
      </c>
      <c r="B104" s="21"/>
      <c r="C104" s="10" t="s">
        <v>139</v>
      </c>
      <c r="D104" s="21"/>
      <c r="E104" s="21"/>
      <c r="F104" s="21"/>
      <c r="G104" s="160">
        <v>0</v>
      </c>
      <c r="H104" s="21"/>
      <c r="I104" s="160">
        <v>1575502</v>
      </c>
      <c r="J104" s="21"/>
      <c r="K104" s="160">
        <v>0</v>
      </c>
      <c r="L104" s="21"/>
      <c r="M104" s="160">
        <f t="shared" si="4"/>
        <v>1575502</v>
      </c>
      <c r="N104" s="21"/>
      <c r="O104" s="160">
        <v>1297388</v>
      </c>
      <c r="P104" s="21"/>
      <c r="Q104" s="160">
        <v>0</v>
      </c>
      <c r="R104" s="21"/>
      <c r="S104" s="160">
        <v>68697</v>
      </c>
      <c r="T104" s="21"/>
      <c r="U104" s="160">
        <f t="shared" si="5"/>
        <v>1366085</v>
      </c>
      <c r="V104" s="21"/>
      <c r="W104" s="21"/>
      <c r="X104" s="160">
        <v>198317</v>
      </c>
      <c r="Y104" s="21"/>
      <c r="Z104" s="160">
        <v>0</v>
      </c>
      <c r="AA104" s="21"/>
      <c r="AB104" s="160">
        <v>11100</v>
      </c>
      <c r="AC104" s="21"/>
      <c r="AD104" s="160">
        <f t="shared" si="6"/>
        <v>209417</v>
      </c>
      <c r="AE104" s="21"/>
      <c r="AF104" s="160">
        <v>0</v>
      </c>
      <c r="AG104" s="21"/>
      <c r="AH104" s="160">
        <v>0</v>
      </c>
      <c r="AI104" s="21"/>
      <c r="AJ104" s="160">
        <v>0</v>
      </c>
      <c r="AK104" s="21"/>
      <c r="AL104" s="160">
        <f t="shared" si="7"/>
        <v>1575502</v>
      </c>
      <c r="AM104" s="21"/>
      <c r="AN104" s="10">
        <v>14</v>
      </c>
    </row>
    <row r="105" spans="1:40" ht="8.85" customHeight="1" x14ac:dyDescent="0.3">
      <c r="A105" s="10">
        <v>15</v>
      </c>
      <c r="B105" s="21"/>
      <c r="C105" s="10" t="s">
        <v>140</v>
      </c>
      <c r="D105" s="21"/>
      <c r="E105" s="21"/>
      <c r="F105" s="21"/>
      <c r="G105" s="160">
        <v>489639</v>
      </c>
      <c r="H105" s="21"/>
      <c r="I105" s="160">
        <v>0</v>
      </c>
      <c r="J105" s="21"/>
      <c r="K105" s="160">
        <v>0</v>
      </c>
      <c r="L105" s="21"/>
      <c r="M105" s="160">
        <f t="shared" si="4"/>
        <v>489639</v>
      </c>
      <c r="N105" s="21"/>
      <c r="O105" s="160">
        <v>2301810</v>
      </c>
      <c r="P105" s="21"/>
      <c r="Q105" s="160">
        <v>0</v>
      </c>
      <c r="R105" s="21"/>
      <c r="S105" s="160">
        <v>105000</v>
      </c>
      <c r="T105" s="21"/>
      <c r="U105" s="160">
        <f t="shared" si="5"/>
        <v>2406810</v>
      </c>
      <c r="V105" s="21"/>
      <c r="W105" s="21"/>
      <c r="X105" s="160">
        <v>1325855</v>
      </c>
      <c r="Y105" s="21"/>
      <c r="Z105" s="160">
        <v>0</v>
      </c>
      <c r="AA105" s="21"/>
      <c r="AB105" s="160">
        <v>92789</v>
      </c>
      <c r="AC105" s="21"/>
      <c r="AD105" s="160">
        <f t="shared" si="6"/>
        <v>1418644</v>
      </c>
      <c r="AE105" s="21"/>
      <c r="AF105" s="160">
        <v>0</v>
      </c>
      <c r="AG105" s="21"/>
      <c r="AH105" s="160">
        <v>0</v>
      </c>
      <c r="AI105" s="21"/>
      <c r="AJ105" s="160">
        <v>104186</v>
      </c>
      <c r="AK105" s="21"/>
      <c r="AL105" s="160">
        <f t="shared" si="7"/>
        <v>3929640</v>
      </c>
      <c r="AM105" s="21"/>
      <c r="AN105" s="10">
        <v>15</v>
      </c>
    </row>
    <row r="106" spans="1:40"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9"/>
    </row>
    <row r="107" spans="1:40" ht="8.85" customHeight="1" x14ac:dyDescent="0.3">
      <c r="A107" s="10">
        <v>16</v>
      </c>
      <c r="B107" s="21"/>
      <c r="C107" s="10" t="s">
        <v>141</v>
      </c>
      <c r="D107" s="21"/>
      <c r="E107" s="21"/>
      <c r="F107" s="21"/>
      <c r="G107" s="160">
        <v>942248</v>
      </c>
      <c r="H107" s="21"/>
      <c r="I107" s="160">
        <v>1899027</v>
      </c>
      <c r="J107" s="21"/>
      <c r="K107" s="160">
        <v>0</v>
      </c>
      <c r="L107" s="21"/>
      <c r="M107" s="160">
        <f t="shared" si="4"/>
        <v>2841275</v>
      </c>
      <c r="N107" s="21"/>
      <c r="O107" s="160">
        <v>1117234</v>
      </c>
      <c r="P107" s="21"/>
      <c r="Q107" s="160">
        <v>0</v>
      </c>
      <c r="R107" s="21"/>
      <c r="S107" s="160">
        <v>2000000</v>
      </c>
      <c r="T107" s="21"/>
      <c r="U107" s="160">
        <f t="shared" si="5"/>
        <v>3117234</v>
      </c>
      <c r="V107" s="21"/>
      <c r="W107" s="21"/>
      <c r="X107" s="160">
        <v>238701</v>
      </c>
      <c r="Y107" s="21"/>
      <c r="Z107" s="160">
        <v>0</v>
      </c>
      <c r="AA107" s="21"/>
      <c r="AB107" s="160">
        <v>790850</v>
      </c>
      <c r="AC107" s="21"/>
      <c r="AD107" s="160">
        <f t="shared" si="6"/>
        <v>1029551</v>
      </c>
      <c r="AE107" s="21"/>
      <c r="AF107" s="160">
        <v>0</v>
      </c>
      <c r="AG107" s="21"/>
      <c r="AH107" s="160">
        <v>0</v>
      </c>
      <c r="AI107" s="21"/>
      <c r="AJ107" s="160">
        <v>0</v>
      </c>
      <c r="AK107" s="21"/>
      <c r="AL107" s="160">
        <f t="shared" si="7"/>
        <v>4146785</v>
      </c>
      <c r="AM107" s="21"/>
      <c r="AN107" s="10">
        <v>16</v>
      </c>
    </row>
    <row r="108" spans="1:40" ht="8.85" customHeight="1" x14ac:dyDescent="0.3">
      <c r="A108" s="10">
        <v>17</v>
      </c>
      <c r="B108" s="21"/>
      <c r="C108" s="10" t="s">
        <v>142</v>
      </c>
      <c r="D108" s="21"/>
      <c r="E108" s="21"/>
      <c r="F108" s="21"/>
      <c r="G108" s="160">
        <v>4843975</v>
      </c>
      <c r="H108" s="21"/>
      <c r="I108" s="160">
        <v>41420</v>
      </c>
      <c r="J108" s="21"/>
      <c r="K108" s="160">
        <v>0</v>
      </c>
      <c r="L108" s="21"/>
      <c r="M108" s="160">
        <f t="shared" si="4"/>
        <v>4885395</v>
      </c>
      <c r="N108" s="21"/>
      <c r="O108" s="160">
        <v>2647663</v>
      </c>
      <c r="P108" s="21"/>
      <c r="Q108" s="160">
        <v>0</v>
      </c>
      <c r="R108" s="21"/>
      <c r="S108" s="160">
        <v>7107815</v>
      </c>
      <c r="T108" s="21"/>
      <c r="U108" s="160">
        <f t="shared" si="5"/>
        <v>9755478</v>
      </c>
      <c r="V108" s="21"/>
      <c r="W108" s="21"/>
      <c r="X108" s="160">
        <v>2051787</v>
      </c>
      <c r="Y108" s="21"/>
      <c r="Z108" s="160">
        <v>0</v>
      </c>
      <c r="AA108" s="21"/>
      <c r="AB108" s="160">
        <v>1069347</v>
      </c>
      <c r="AC108" s="21"/>
      <c r="AD108" s="160">
        <f t="shared" si="6"/>
        <v>3121134</v>
      </c>
      <c r="AE108" s="21"/>
      <c r="AF108" s="160">
        <v>0</v>
      </c>
      <c r="AG108" s="21"/>
      <c r="AH108" s="160">
        <v>0</v>
      </c>
      <c r="AI108" s="21"/>
      <c r="AJ108" s="160">
        <v>103152</v>
      </c>
      <c r="AK108" s="21"/>
      <c r="AL108" s="160">
        <f t="shared" si="7"/>
        <v>12979764</v>
      </c>
      <c r="AM108" s="21"/>
      <c r="AN108" s="10">
        <v>17</v>
      </c>
    </row>
    <row r="109" spans="1:40" ht="8.85" customHeight="1" x14ac:dyDescent="0.3">
      <c r="A109" s="10">
        <v>18</v>
      </c>
      <c r="B109" s="21"/>
      <c r="C109" s="10" t="s">
        <v>143</v>
      </c>
      <c r="D109" s="21"/>
      <c r="E109" s="21"/>
      <c r="F109" s="21"/>
      <c r="G109" s="160">
        <v>651712</v>
      </c>
      <c r="H109" s="21"/>
      <c r="I109" s="160">
        <v>4375004</v>
      </c>
      <c r="J109" s="21"/>
      <c r="K109" s="160">
        <v>0</v>
      </c>
      <c r="L109" s="21"/>
      <c r="M109" s="160">
        <f t="shared" si="4"/>
        <v>5026716</v>
      </c>
      <c r="N109" s="21"/>
      <c r="O109" s="160">
        <v>3496769</v>
      </c>
      <c r="P109" s="21"/>
      <c r="Q109" s="160">
        <v>0</v>
      </c>
      <c r="R109" s="21"/>
      <c r="S109" s="160">
        <v>235691</v>
      </c>
      <c r="T109" s="21"/>
      <c r="U109" s="160">
        <f t="shared" si="5"/>
        <v>3732460</v>
      </c>
      <c r="V109" s="21"/>
      <c r="W109" s="21"/>
      <c r="X109" s="160">
        <v>1120217</v>
      </c>
      <c r="Y109" s="21"/>
      <c r="Z109" s="160">
        <v>0</v>
      </c>
      <c r="AA109" s="21"/>
      <c r="AB109" s="160">
        <v>174039</v>
      </c>
      <c r="AC109" s="21"/>
      <c r="AD109" s="160">
        <f t="shared" si="6"/>
        <v>1294256</v>
      </c>
      <c r="AE109" s="21"/>
      <c r="AF109" s="160">
        <v>0</v>
      </c>
      <c r="AG109" s="21"/>
      <c r="AH109" s="160">
        <v>0</v>
      </c>
      <c r="AI109" s="21"/>
      <c r="AJ109" s="160">
        <v>0</v>
      </c>
      <c r="AK109" s="21"/>
      <c r="AL109" s="160">
        <f t="shared" si="7"/>
        <v>5026716</v>
      </c>
      <c r="AM109" s="21"/>
      <c r="AN109" s="10">
        <v>18</v>
      </c>
    </row>
    <row r="110" spans="1:40" ht="8.85" customHeight="1" x14ac:dyDescent="0.3">
      <c r="A110" s="10">
        <v>19</v>
      </c>
      <c r="B110" s="21"/>
      <c r="C110" s="10" t="s">
        <v>144</v>
      </c>
      <c r="D110" s="21"/>
      <c r="E110" s="21"/>
      <c r="F110" s="21"/>
      <c r="G110" s="160">
        <v>0</v>
      </c>
      <c r="H110" s="21"/>
      <c r="I110" s="160">
        <v>0</v>
      </c>
      <c r="J110" s="21"/>
      <c r="K110" s="160">
        <v>0</v>
      </c>
      <c r="L110" s="21"/>
      <c r="M110" s="160">
        <f t="shared" si="4"/>
        <v>0</v>
      </c>
      <c r="N110" s="21"/>
      <c r="O110" s="160">
        <v>0</v>
      </c>
      <c r="P110" s="21"/>
      <c r="Q110" s="160">
        <v>0</v>
      </c>
      <c r="R110" s="21"/>
      <c r="S110" s="160">
        <v>329858</v>
      </c>
      <c r="T110" s="21"/>
      <c r="U110" s="160">
        <f t="shared" si="5"/>
        <v>329858</v>
      </c>
      <c r="V110" s="21"/>
      <c r="W110" s="21"/>
      <c r="X110" s="160">
        <v>0</v>
      </c>
      <c r="Y110" s="21"/>
      <c r="Z110" s="160">
        <v>0</v>
      </c>
      <c r="AA110" s="21"/>
      <c r="AB110" s="160">
        <v>54715</v>
      </c>
      <c r="AC110" s="21"/>
      <c r="AD110" s="160">
        <f t="shared" si="6"/>
        <v>54715</v>
      </c>
      <c r="AE110" s="21"/>
      <c r="AF110" s="160">
        <v>0</v>
      </c>
      <c r="AG110" s="21"/>
      <c r="AH110" s="160">
        <v>0</v>
      </c>
      <c r="AI110" s="21"/>
      <c r="AJ110" s="160">
        <v>0</v>
      </c>
      <c r="AK110" s="21"/>
      <c r="AL110" s="160">
        <f t="shared" si="7"/>
        <v>384573</v>
      </c>
      <c r="AM110" s="21"/>
      <c r="AN110" s="10">
        <v>19</v>
      </c>
    </row>
    <row r="111" spans="1:40" ht="8.85" customHeight="1" x14ac:dyDescent="0.3">
      <c r="A111" s="10">
        <v>20</v>
      </c>
      <c r="B111" s="21"/>
      <c r="C111" s="10" t="s">
        <v>145</v>
      </c>
      <c r="D111" s="21"/>
      <c r="E111" s="21"/>
      <c r="F111" s="21"/>
      <c r="G111" s="160">
        <v>0</v>
      </c>
      <c r="H111" s="21"/>
      <c r="I111" s="160">
        <v>0</v>
      </c>
      <c r="J111" s="21"/>
      <c r="K111" s="160">
        <v>0</v>
      </c>
      <c r="L111" s="21"/>
      <c r="M111" s="160">
        <f t="shared" si="4"/>
        <v>0</v>
      </c>
      <c r="N111" s="21"/>
      <c r="O111" s="160">
        <v>167320</v>
      </c>
      <c r="P111" s="21"/>
      <c r="Q111" s="160">
        <v>0</v>
      </c>
      <c r="R111" s="21"/>
      <c r="S111" s="160">
        <v>466000</v>
      </c>
      <c r="T111" s="21"/>
      <c r="U111" s="160">
        <f t="shared" si="5"/>
        <v>633320</v>
      </c>
      <c r="V111" s="21"/>
      <c r="W111" s="21"/>
      <c r="X111" s="160">
        <v>202239</v>
      </c>
      <c r="Y111" s="21"/>
      <c r="Z111" s="160">
        <v>0</v>
      </c>
      <c r="AA111" s="21"/>
      <c r="AB111" s="160">
        <v>517000</v>
      </c>
      <c r="AC111" s="21"/>
      <c r="AD111" s="160">
        <f t="shared" si="6"/>
        <v>719239</v>
      </c>
      <c r="AE111" s="21"/>
      <c r="AF111" s="160">
        <v>0</v>
      </c>
      <c r="AG111" s="21"/>
      <c r="AH111" s="160">
        <v>0</v>
      </c>
      <c r="AI111" s="21"/>
      <c r="AJ111" s="160">
        <v>0</v>
      </c>
      <c r="AK111" s="21"/>
      <c r="AL111" s="160">
        <f t="shared" si="7"/>
        <v>1352559</v>
      </c>
      <c r="AM111" s="21"/>
      <c r="AN111" s="10">
        <v>20</v>
      </c>
    </row>
    <row r="112" spans="1:40" ht="8.85" customHeight="1" x14ac:dyDescent="0.3">
      <c r="A112" s="29"/>
      <c r="B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9"/>
    </row>
    <row r="113" spans="1:40" ht="8.85" customHeight="1" x14ac:dyDescent="0.3">
      <c r="A113" s="10">
        <v>21</v>
      </c>
      <c r="B113" s="21"/>
      <c r="C113" s="10" t="s">
        <v>146</v>
      </c>
      <c r="D113" s="21"/>
      <c r="E113" s="21"/>
      <c r="F113" s="21"/>
      <c r="G113" s="160">
        <v>0</v>
      </c>
      <c r="H113" s="21"/>
      <c r="I113" s="160">
        <v>83202592</v>
      </c>
      <c r="J113" s="21"/>
      <c r="K113" s="160">
        <v>0</v>
      </c>
      <c r="L113" s="21"/>
      <c r="M113" s="160">
        <f t="shared" si="4"/>
        <v>83202592</v>
      </c>
      <c r="N113" s="21"/>
      <c r="O113" s="160">
        <v>38978860</v>
      </c>
      <c r="P113" s="21"/>
      <c r="Q113" s="160">
        <v>1495686</v>
      </c>
      <c r="R113" s="21"/>
      <c r="S113" s="160">
        <v>17895446</v>
      </c>
      <c r="T113" s="21"/>
      <c r="U113" s="160">
        <f t="shared" si="5"/>
        <v>58369992</v>
      </c>
      <c r="V113" s="21"/>
      <c r="W113" s="21"/>
      <c r="X113" s="160">
        <v>15653669</v>
      </c>
      <c r="Y113" s="21"/>
      <c r="Z113" s="160">
        <v>520152</v>
      </c>
      <c r="AA113" s="21"/>
      <c r="AB113" s="160">
        <v>7765287</v>
      </c>
      <c r="AC113" s="21"/>
      <c r="AD113" s="160">
        <f t="shared" si="6"/>
        <v>23939108</v>
      </c>
      <c r="AE113" s="21"/>
      <c r="AF113" s="160">
        <v>0</v>
      </c>
      <c r="AG113" s="21"/>
      <c r="AH113" s="160">
        <v>0</v>
      </c>
      <c r="AI113" s="21"/>
      <c r="AJ113" s="160">
        <v>893492</v>
      </c>
      <c r="AK113" s="21"/>
      <c r="AL113" s="160">
        <f t="shared" si="7"/>
        <v>83202592</v>
      </c>
      <c r="AM113" s="21"/>
      <c r="AN113" s="10">
        <v>21</v>
      </c>
    </row>
    <row r="114" spans="1:40" ht="8.85" customHeight="1" x14ac:dyDescent="0.3">
      <c r="A114" s="10">
        <v>22</v>
      </c>
      <c r="B114" s="21"/>
      <c r="C114" s="10" t="s">
        <v>147</v>
      </c>
      <c r="D114" s="21"/>
      <c r="E114" s="21"/>
      <c r="F114" s="21"/>
      <c r="G114" s="160">
        <v>223149</v>
      </c>
      <c r="H114" s="21"/>
      <c r="I114" s="160">
        <v>2547656</v>
      </c>
      <c r="J114" s="21"/>
      <c r="K114" s="160">
        <v>0</v>
      </c>
      <c r="L114" s="21"/>
      <c r="M114" s="160">
        <f t="shared" si="4"/>
        <v>2770805</v>
      </c>
      <c r="N114" s="21"/>
      <c r="O114" s="160">
        <v>1526751</v>
      </c>
      <c r="P114" s="21"/>
      <c r="Q114" s="160">
        <v>0</v>
      </c>
      <c r="R114" s="21"/>
      <c r="S114" s="160">
        <v>92013</v>
      </c>
      <c r="T114" s="21"/>
      <c r="U114" s="160">
        <f t="shared" si="5"/>
        <v>1618764</v>
      </c>
      <c r="V114" s="21"/>
      <c r="W114" s="21"/>
      <c r="X114" s="160">
        <v>992354</v>
      </c>
      <c r="Y114" s="21"/>
      <c r="Z114" s="160">
        <v>0</v>
      </c>
      <c r="AA114" s="21"/>
      <c r="AB114" s="160">
        <v>159687</v>
      </c>
      <c r="AC114" s="21"/>
      <c r="AD114" s="160">
        <f t="shared" si="6"/>
        <v>1152041</v>
      </c>
      <c r="AE114" s="21"/>
      <c r="AF114" s="160">
        <v>0</v>
      </c>
      <c r="AG114" s="21"/>
      <c r="AH114" s="160">
        <v>0</v>
      </c>
      <c r="AI114" s="21"/>
      <c r="AJ114" s="160">
        <v>0</v>
      </c>
      <c r="AK114" s="21"/>
      <c r="AL114" s="160">
        <f t="shared" si="7"/>
        <v>2770805</v>
      </c>
      <c r="AM114" s="21"/>
      <c r="AN114" s="10">
        <v>22</v>
      </c>
    </row>
    <row r="115" spans="1:40" ht="8.85" customHeight="1" x14ac:dyDescent="0.3">
      <c r="A115" s="10">
        <v>23</v>
      </c>
      <c r="B115" s="21"/>
      <c r="C115" s="10" t="s">
        <v>148</v>
      </c>
      <c r="D115" s="21"/>
      <c r="E115" s="21"/>
      <c r="F115" s="21"/>
      <c r="G115" s="160">
        <v>0</v>
      </c>
      <c r="H115" s="21"/>
      <c r="I115" s="160">
        <v>728872</v>
      </c>
      <c r="J115" s="21"/>
      <c r="K115" s="160">
        <v>0</v>
      </c>
      <c r="L115" s="21"/>
      <c r="M115" s="160">
        <f t="shared" si="4"/>
        <v>728872</v>
      </c>
      <c r="N115" s="21"/>
      <c r="O115" s="160">
        <v>312610</v>
      </c>
      <c r="P115" s="21"/>
      <c r="Q115" s="160">
        <v>0</v>
      </c>
      <c r="R115" s="21"/>
      <c r="S115" s="160">
        <v>267255</v>
      </c>
      <c r="T115" s="21"/>
      <c r="U115" s="160">
        <f t="shared" si="5"/>
        <v>579865</v>
      </c>
      <c r="V115" s="21"/>
      <c r="W115" s="21"/>
      <c r="X115" s="160">
        <v>90390</v>
      </c>
      <c r="Y115" s="21"/>
      <c r="Z115" s="160">
        <v>0</v>
      </c>
      <c r="AA115" s="21"/>
      <c r="AB115" s="160">
        <v>58617</v>
      </c>
      <c r="AC115" s="21"/>
      <c r="AD115" s="160">
        <f t="shared" si="6"/>
        <v>149007</v>
      </c>
      <c r="AE115" s="21"/>
      <c r="AF115" s="160">
        <v>0</v>
      </c>
      <c r="AG115" s="21"/>
      <c r="AH115" s="160">
        <v>0</v>
      </c>
      <c r="AI115" s="21"/>
      <c r="AJ115" s="160">
        <v>0</v>
      </c>
      <c r="AK115" s="21"/>
      <c r="AL115" s="160">
        <f t="shared" si="7"/>
        <v>728872</v>
      </c>
      <c r="AM115" s="21"/>
      <c r="AN115" s="10">
        <v>23</v>
      </c>
    </row>
    <row r="116" spans="1:40" ht="8.85" customHeight="1" x14ac:dyDescent="0.3">
      <c r="A116" s="10">
        <v>24</v>
      </c>
      <c r="B116" s="21"/>
      <c r="C116" s="10" t="s">
        <v>149</v>
      </c>
      <c r="D116" s="21"/>
      <c r="E116" s="21"/>
      <c r="F116" s="21"/>
      <c r="G116" s="160">
        <v>42040</v>
      </c>
      <c r="H116" s="21"/>
      <c r="I116" s="160">
        <v>344705</v>
      </c>
      <c r="J116" s="21"/>
      <c r="K116" s="160">
        <v>0</v>
      </c>
      <c r="L116" s="21"/>
      <c r="M116" s="160">
        <f t="shared" si="4"/>
        <v>386745</v>
      </c>
      <c r="N116" s="21"/>
      <c r="O116" s="160">
        <v>5287082</v>
      </c>
      <c r="P116" s="21"/>
      <c r="Q116" s="160">
        <v>0</v>
      </c>
      <c r="R116" s="21"/>
      <c r="S116" s="160">
        <v>1380449</v>
      </c>
      <c r="T116" s="21"/>
      <c r="U116" s="160">
        <f t="shared" si="5"/>
        <v>6667531</v>
      </c>
      <c r="V116" s="21"/>
      <c r="W116" s="21"/>
      <c r="X116" s="160">
        <v>2835957</v>
      </c>
      <c r="Y116" s="21"/>
      <c r="Z116" s="160">
        <v>0</v>
      </c>
      <c r="AA116" s="21"/>
      <c r="AB116" s="160">
        <v>322485</v>
      </c>
      <c r="AC116" s="21"/>
      <c r="AD116" s="160">
        <f t="shared" si="6"/>
        <v>3158442</v>
      </c>
      <c r="AE116" s="21"/>
      <c r="AF116" s="160">
        <v>0</v>
      </c>
      <c r="AG116" s="21"/>
      <c r="AH116" s="160">
        <v>0</v>
      </c>
      <c r="AI116" s="21"/>
      <c r="AJ116" s="160">
        <v>0</v>
      </c>
      <c r="AK116" s="21"/>
      <c r="AL116" s="160">
        <f t="shared" si="7"/>
        <v>9825973</v>
      </c>
      <c r="AM116" s="21"/>
      <c r="AN116" s="10">
        <v>24</v>
      </c>
    </row>
    <row r="117" spans="1:40" ht="8.85" customHeight="1" x14ac:dyDescent="0.3">
      <c r="A117" s="10">
        <v>25</v>
      </c>
      <c r="B117" s="21"/>
      <c r="C117" s="10" t="s">
        <v>150</v>
      </c>
      <c r="D117" s="21"/>
      <c r="E117" s="21"/>
      <c r="F117" s="21"/>
      <c r="G117" s="160">
        <v>3060000</v>
      </c>
      <c r="H117" s="21"/>
      <c r="I117" s="160">
        <v>0</v>
      </c>
      <c r="J117" s="21"/>
      <c r="K117" s="160">
        <v>0</v>
      </c>
      <c r="L117" s="21"/>
      <c r="M117" s="160">
        <f t="shared" si="4"/>
        <v>3060000</v>
      </c>
      <c r="N117" s="21"/>
      <c r="O117" s="160">
        <v>1513231</v>
      </c>
      <c r="P117" s="21"/>
      <c r="Q117" s="160">
        <v>0</v>
      </c>
      <c r="R117" s="21"/>
      <c r="S117" s="160">
        <v>3548222</v>
      </c>
      <c r="T117" s="21"/>
      <c r="U117" s="160">
        <f t="shared" si="5"/>
        <v>5061453</v>
      </c>
      <c r="V117" s="21"/>
      <c r="W117" s="21"/>
      <c r="X117" s="160">
        <v>921339</v>
      </c>
      <c r="Y117" s="21"/>
      <c r="Z117" s="160">
        <v>0</v>
      </c>
      <c r="AA117" s="21"/>
      <c r="AB117" s="160">
        <v>191399</v>
      </c>
      <c r="AC117" s="21"/>
      <c r="AD117" s="160">
        <f t="shared" si="6"/>
        <v>1112738</v>
      </c>
      <c r="AE117" s="21"/>
      <c r="AF117" s="160">
        <v>0</v>
      </c>
      <c r="AG117" s="21"/>
      <c r="AH117" s="160">
        <v>0</v>
      </c>
      <c r="AI117" s="21"/>
      <c r="AJ117" s="160">
        <v>8520</v>
      </c>
      <c r="AK117" s="21"/>
      <c r="AL117" s="160">
        <f t="shared" si="7"/>
        <v>6182711</v>
      </c>
      <c r="AM117" s="21"/>
      <c r="AN117" s="10">
        <v>25</v>
      </c>
    </row>
    <row r="118" spans="1:40" ht="8.85" customHeight="1" x14ac:dyDescent="0.3">
      <c r="A118" s="29"/>
      <c r="B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9"/>
    </row>
    <row r="119" spans="1:40" ht="8.85" customHeight="1" x14ac:dyDescent="0.3">
      <c r="A119" s="10">
        <v>26</v>
      </c>
      <c r="B119" s="21"/>
      <c r="C119" s="10" t="s">
        <v>151</v>
      </c>
      <c r="D119" s="21"/>
      <c r="E119" s="21"/>
      <c r="F119" s="21"/>
      <c r="G119" s="160">
        <v>401489</v>
      </c>
      <c r="H119" s="21"/>
      <c r="I119" s="160">
        <v>0</v>
      </c>
      <c r="J119" s="21"/>
      <c r="K119" s="160">
        <v>0</v>
      </c>
      <c r="L119" s="21"/>
      <c r="M119" s="160">
        <f t="shared" si="4"/>
        <v>401489</v>
      </c>
      <c r="N119" s="21"/>
      <c r="O119" s="160">
        <v>800000</v>
      </c>
      <c r="P119" s="21"/>
      <c r="Q119" s="160">
        <v>0</v>
      </c>
      <c r="R119" s="21"/>
      <c r="S119" s="160">
        <v>945503</v>
      </c>
      <c r="T119" s="21"/>
      <c r="U119" s="160">
        <f t="shared" si="5"/>
        <v>1745503</v>
      </c>
      <c r="V119" s="21"/>
      <c r="W119" s="21"/>
      <c r="X119" s="160">
        <v>425000</v>
      </c>
      <c r="Y119" s="21"/>
      <c r="Z119" s="160">
        <v>0</v>
      </c>
      <c r="AA119" s="21"/>
      <c r="AB119" s="160">
        <v>373763</v>
      </c>
      <c r="AC119" s="21"/>
      <c r="AD119" s="160">
        <f t="shared" si="6"/>
        <v>798763</v>
      </c>
      <c r="AE119" s="21"/>
      <c r="AF119" s="160">
        <v>0</v>
      </c>
      <c r="AG119" s="21"/>
      <c r="AH119" s="160">
        <v>414913</v>
      </c>
      <c r="AI119" s="21"/>
      <c r="AJ119" s="160">
        <v>0</v>
      </c>
      <c r="AK119" s="21"/>
      <c r="AL119" s="160">
        <f t="shared" si="7"/>
        <v>2959179</v>
      </c>
      <c r="AM119" s="21"/>
      <c r="AN119" s="10">
        <v>26</v>
      </c>
    </row>
    <row r="120" spans="1:40" ht="8.85" customHeight="1" x14ac:dyDescent="0.3">
      <c r="A120" s="10">
        <v>27</v>
      </c>
      <c r="B120" s="21"/>
      <c r="C120" s="10" t="s">
        <v>152</v>
      </c>
      <c r="D120" s="21"/>
      <c r="E120" s="21"/>
      <c r="F120" s="21"/>
      <c r="G120" s="160">
        <v>23490000</v>
      </c>
      <c r="H120" s="21"/>
      <c r="I120" s="160">
        <v>6490216</v>
      </c>
      <c r="J120" s="21"/>
      <c r="K120" s="160">
        <v>0</v>
      </c>
      <c r="L120" s="21"/>
      <c r="M120" s="160">
        <f t="shared" si="4"/>
        <v>29980216</v>
      </c>
      <c r="N120" s="21"/>
      <c r="O120" s="160">
        <v>2631571</v>
      </c>
      <c r="P120" s="21"/>
      <c r="Q120" s="160">
        <v>0</v>
      </c>
      <c r="R120" s="21"/>
      <c r="S120" s="160">
        <v>24859808</v>
      </c>
      <c r="T120" s="21"/>
      <c r="U120" s="160">
        <f t="shared" si="5"/>
        <v>27491379</v>
      </c>
      <c r="V120" s="21"/>
      <c r="W120" s="21"/>
      <c r="X120" s="160">
        <v>1310992</v>
      </c>
      <c r="Y120" s="21"/>
      <c r="Z120" s="160">
        <v>0</v>
      </c>
      <c r="AA120" s="21"/>
      <c r="AB120" s="160">
        <v>1155012</v>
      </c>
      <c r="AC120" s="21"/>
      <c r="AD120" s="160">
        <f t="shared" si="6"/>
        <v>2466004</v>
      </c>
      <c r="AE120" s="21"/>
      <c r="AF120" s="160">
        <v>0</v>
      </c>
      <c r="AG120" s="21"/>
      <c r="AH120" s="160">
        <v>0</v>
      </c>
      <c r="AI120" s="21"/>
      <c r="AJ120" s="160">
        <v>0</v>
      </c>
      <c r="AK120" s="21"/>
      <c r="AL120" s="160">
        <f t="shared" si="7"/>
        <v>29957383</v>
      </c>
      <c r="AM120" s="21"/>
      <c r="AN120" s="10">
        <v>27</v>
      </c>
    </row>
    <row r="121" spans="1:40" ht="8.85" customHeight="1" x14ac:dyDescent="0.3">
      <c r="A121" s="10">
        <v>28</v>
      </c>
      <c r="B121" s="21"/>
      <c r="C121" s="10" t="s">
        <v>153</v>
      </c>
      <c r="D121" s="21"/>
      <c r="E121" s="21"/>
      <c r="F121" s="21"/>
      <c r="G121" s="160">
        <v>199963</v>
      </c>
      <c r="H121" s="21"/>
      <c r="I121" s="160">
        <v>4065032</v>
      </c>
      <c r="J121" s="21"/>
      <c r="K121" s="160">
        <v>0</v>
      </c>
      <c r="L121" s="21"/>
      <c r="M121" s="160">
        <f t="shared" si="4"/>
        <v>4264995</v>
      </c>
      <c r="N121" s="21"/>
      <c r="O121" s="160">
        <v>2740367</v>
      </c>
      <c r="P121" s="21"/>
      <c r="Q121" s="160">
        <v>0</v>
      </c>
      <c r="R121" s="21"/>
      <c r="S121" s="160">
        <v>542871</v>
      </c>
      <c r="T121" s="21"/>
      <c r="U121" s="160">
        <f t="shared" si="5"/>
        <v>3283238</v>
      </c>
      <c r="V121" s="21"/>
      <c r="W121" s="21"/>
      <c r="X121" s="160">
        <v>925905</v>
      </c>
      <c r="Y121" s="21"/>
      <c r="Z121" s="160">
        <v>0</v>
      </c>
      <c r="AA121" s="21"/>
      <c r="AB121" s="160">
        <v>112031</v>
      </c>
      <c r="AC121" s="21"/>
      <c r="AD121" s="160">
        <f t="shared" si="6"/>
        <v>1037936</v>
      </c>
      <c r="AE121" s="21"/>
      <c r="AF121" s="160">
        <v>57761</v>
      </c>
      <c r="AG121" s="21"/>
      <c r="AH121" s="160">
        <v>0</v>
      </c>
      <c r="AI121" s="21"/>
      <c r="AJ121" s="160">
        <v>0</v>
      </c>
      <c r="AK121" s="21"/>
      <c r="AL121" s="160">
        <f t="shared" si="7"/>
        <v>4378935</v>
      </c>
      <c r="AM121" s="21"/>
      <c r="AN121" s="10">
        <v>28</v>
      </c>
    </row>
    <row r="122" spans="1:40" ht="8.85" customHeight="1" x14ac:dyDescent="0.3">
      <c r="A122" s="10">
        <v>29</v>
      </c>
      <c r="B122" s="21"/>
      <c r="C122" s="10" t="s">
        <v>94</v>
      </c>
      <c r="D122" s="21"/>
      <c r="E122" s="21"/>
      <c r="F122" s="21"/>
      <c r="G122" s="160">
        <v>276628708</v>
      </c>
      <c r="H122" s="21"/>
      <c r="I122" s="160">
        <v>433212294</v>
      </c>
      <c r="J122" s="21"/>
      <c r="K122" s="160">
        <v>9903</v>
      </c>
      <c r="L122" s="21"/>
      <c r="M122" s="160">
        <f t="shared" si="4"/>
        <v>709850905</v>
      </c>
      <c r="N122" s="21"/>
      <c r="O122" s="160">
        <v>232845773</v>
      </c>
      <c r="P122" s="21"/>
      <c r="Q122" s="160">
        <v>45446954</v>
      </c>
      <c r="R122" s="21"/>
      <c r="S122" s="160">
        <v>284411001</v>
      </c>
      <c r="T122" s="21"/>
      <c r="U122" s="160">
        <f t="shared" si="5"/>
        <v>562703728</v>
      </c>
      <c r="V122" s="21"/>
      <c r="W122" s="21"/>
      <c r="X122" s="160">
        <v>65541910</v>
      </c>
      <c r="Y122" s="21"/>
      <c r="Z122" s="160">
        <v>14118777</v>
      </c>
      <c r="AA122" s="21"/>
      <c r="AB122" s="160">
        <v>62133257</v>
      </c>
      <c r="AC122" s="21"/>
      <c r="AD122" s="160">
        <f t="shared" si="6"/>
        <v>141793944</v>
      </c>
      <c r="AE122" s="21"/>
      <c r="AF122" s="160">
        <v>0</v>
      </c>
      <c r="AG122" s="21"/>
      <c r="AH122" s="160">
        <v>7615250</v>
      </c>
      <c r="AI122" s="21"/>
      <c r="AJ122" s="160">
        <v>2984573</v>
      </c>
      <c r="AK122" s="21"/>
      <c r="AL122" s="160">
        <f t="shared" si="7"/>
        <v>715097495</v>
      </c>
      <c r="AM122" s="21"/>
      <c r="AN122" s="10">
        <v>29</v>
      </c>
    </row>
    <row r="123" spans="1:40" ht="8.85" customHeight="1" x14ac:dyDescent="0.3">
      <c r="A123" s="10">
        <v>30</v>
      </c>
      <c r="B123" s="21"/>
      <c r="C123" s="10" t="s">
        <v>154</v>
      </c>
      <c r="D123" s="21"/>
      <c r="E123" s="21"/>
      <c r="F123" s="21"/>
      <c r="G123" s="160">
        <v>9502622</v>
      </c>
      <c r="H123" s="21"/>
      <c r="I123" s="160">
        <v>11953413</v>
      </c>
      <c r="J123" s="21"/>
      <c r="K123" s="160">
        <v>0</v>
      </c>
      <c r="L123" s="21"/>
      <c r="M123" s="160">
        <f t="shared" si="4"/>
        <v>21456035</v>
      </c>
      <c r="N123" s="21"/>
      <c r="O123" s="160">
        <v>16383804</v>
      </c>
      <c r="P123" s="21"/>
      <c r="Q123" s="160">
        <v>0</v>
      </c>
      <c r="R123" s="21"/>
      <c r="S123" s="160">
        <v>1964594</v>
      </c>
      <c r="T123" s="21"/>
      <c r="U123" s="160">
        <f t="shared" si="5"/>
        <v>18348398</v>
      </c>
      <c r="V123" s="21"/>
      <c r="W123" s="21"/>
      <c r="X123" s="160">
        <v>2509757</v>
      </c>
      <c r="Y123" s="21"/>
      <c r="Z123" s="160">
        <v>0</v>
      </c>
      <c r="AA123" s="21"/>
      <c r="AB123" s="160">
        <v>1410380</v>
      </c>
      <c r="AC123" s="21"/>
      <c r="AD123" s="160">
        <f t="shared" si="6"/>
        <v>3920137</v>
      </c>
      <c r="AE123" s="21"/>
      <c r="AF123" s="160">
        <v>0</v>
      </c>
      <c r="AG123" s="21"/>
      <c r="AH123" s="160">
        <v>0</v>
      </c>
      <c r="AI123" s="21"/>
      <c r="AJ123" s="160">
        <v>52900</v>
      </c>
      <c r="AK123" s="21"/>
      <c r="AL123" s="160">
        <f t="shared" si="7"/>
        <v>22321435</v>
      </c>
      <c r="AM123" s="21"/>
      <c r="AN123" s="10">
        <v>30</v>
      </c>
    </row>
    <row r="124" spans="1:40"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9"/>
    </row>
    <row r="125" spans="1:40" ht="8.85" customHeight="1" x14ac:dyDescent="0.3">
      <c r="A125" s="10">
        <v>31</v>
      </c>
      <c r="B125" s="21"/>
      <c r="C125" s="10" t="s">
        <v>155</v>
      </c>
      <c r="D125" s="21"/>
      <c r="E125" s="21"/>
      <c r="F125" s="21"/>
      <c r="G125" s="160">
        <v>0</v>
      </c>
      <c r="H125" s="21"/>
      <c r="I125" s="160">
        <v>2334387</v>
      </c>
      <c r="J125" s="21"/>
      <c r="K125" s="160">
        <v>0</v>
      </c>
      <c r="L125" s="21"/>
      <c r="M125" s="160">
        <f t="shared" si="4"/>
        <v>2334387</v>
      </c>
      <c r="N125" s="21"/>
      <c r="O125" s="160">
        <v>1011571</v>
      </c>
      <c r="P125" s="21"/>
      <c r="Q125" s="160">
        <v>0</v>
      </c>
      <c r="R125" s="21"/>
      <c r="S125" s="160">
        <v>666055</v>
      </c>
      <c r="T125" s="21"/>
      <c r="U125" s="160">
        <f t="shared" si="5"/>
        <v>1677626</v>
      </c>
      <c r="V125" s="21"/>
      <c r="W125" s="21"/>
      <c r="X125" s="160">
        <v>210325</v>
      </c>
      <c r="Y125" s="21"/>
      <c r="Z125" s="160">
        <v>0</v>
      </c>
      <c r="AA125" s="21"/>
      <c r="AB125" s="160">
        <v>446436</v>
      </c>
      <c r="AC125" s="21"/>
      <c r="AD125" s="160">
        <f t="shared" si="6"/>
        <v>656761</v>
      </c>
      <c r="AE125" s="21"/>
      <c r="AF125" s="160">
        <v>0</v>
      </c>
      <c r="AG125" s="21"/>
      <c r="AH125" s="160">
        <v>0</v>
      </c>
      <c r="AI125" s="21"/>
      <c r="AJ125" s="160">
        <v>0</v>
      </c>
      <c r="AK125" s="21"/>
      <c r="AL125" s="160">
        <f t="shared" si="7"/>
        <v>2334387</v>
      </c>
      <c r="AM125" s="21"/>
      <c r="AN125" s="10">
        <v>31</v>
      </c>
    </row>
    <row r="126" spans="1:40" ht="8.85" customHeight="1" x14ac:dyDescent="0.3">
      <c r="A126" s="10">
        <v>32</v>
      </c>
      <c r="B126" s="21"/>
      <c r="C126" s="10" t="s">
        <v>156</v>
      </c>
      <c r="D126" s="21"/>
      <c r="E126" s="21"/>
      <c r="F126" s="21"/>
      <c r="G126" s="160">
        <v>201087</v>
      </c>
      <c r="H126" s="21"/>
      <c r="I126" s="160">
        <v>8873953</v>
      </c>
      <c r="J126" s="21"/>
      <c r="K126" s="160">
        <v>0</v>
      </c>
      <c r="L126" s="21"/>
      <c r="M126" s="160">
        <f t="shared" si="4"/>
        <v>9075040</v>
      </c>
      <c r="N126" s="21"/>
      <c r="O126" s="160">
        <v>4435154</v>
      </c>
      <c r="P126" s="21"/>
      <c r="Q126" s="160">
        <v>0</v>
      </c>
      <c r="R126" s="21"/>
      <c r="S126" s="160">
        <v>1563885</v>
      </c>
      <c r="T126" s="21"/>
      <c r="U126" s="160">
        <f t="shared" si="5"/>
        <v>5999039</v>
      </c>
      <c r="V126" s="21"/>
      <c r="W126" s="21"/>
      <c r="X126" s="160">
        <v>2929055</v>
      </c>
      <c r="Y126" s="21"/>
      <c r="Z126" s="160">
        <v>0</v>
      </c>
      <c r="AA126" s="21"/>
      <c r="AB126" s="160">
        <v>146946</v>
      </c>
      <c r="AC126" s="21"/>
      <c r="AD126" s="160">
        <f t="shared" si="6"/>
        <v>3076001</v>
      </c>
      <c r="AE126" s="21"/>
      <c r="AF126" s="160">
        <v>0</v>
      </c>
      <c r="AG126" s="21"/>
      <c r="AH126" s="160">
        <v>0</v>
      </c>
      <c r="AI126" s="21"/>
      <c r="AJ126" s="160">
        <v>0</v>
      </c>
      <c r="AK126" s="21"/>
      <c r="AL126" s="160">
        <f t="shared" si="7"/>
        <v>9075040</v>
      </c>
      <c r="AM126" s="21"/>
      <c r="AN126" s="10">
        <v>32</v>
      </c>
    </row>
    <row r="127" spans="1:40" ht="8.85" customHeight="1" x14ac:dyDescent="0.3">
      <c r="A127" s="10">
        <v>33</v>
      </c>
      <c r="B127" s="21"/>
      <c r="C127" s="10" t="s">
        <v>96</v>
      </c>
      <c r="D127" s="21"/>
      <c r="E127" s="21"/>
      <c r="F127" s="21"/>
      <c r="G127" s="160">
        <v>0</v>
      </c>
      <c r="H127" s="21"/>
      <c r="I127" s="160">
        <v>6160993</v>
      </c>
      <c r="J127" s="21"/>
      <c r="K127" s="160">
        <v>0</v>
      </c>
      <c r="L127" s="21"/>
      <c r="M127" s="160">
        <f t="shared" si="4"/>
        <v>6160993</v>
      </c>
      <c r="N127" s="21"/>
      <c r="O127" s="160">
        <v>998211</v>
      </c>
      <c r="P127" s="21"/>
      <c r="Q127" s="160">
        <v>0</v>
      </c>
      <c r="R127" s="21"/>
      <c r="S127" s="160">
        <v>3456750</v>
      </c>
      <c r="T127" s="21"/>
      <c r="U127" s="160">
        <f t="shared" si="5"/>
        <v>4454961</v>
      </c>
      <c r="V127" s="21"/>
      <c r="W127" s="21"/>
      <c r="X127" s="160">
        <v>193164</v>
      </c>
      <c r="Y127" s="21"/>
      <c r="Z127" s="160">
        <v>0</v>
      </c>
      <c r="AA127" s="21"/>
      <c r="AB127" s="160">
        <v>1370539</v>
      </c>
      <c r="AC127" s="21"/>
      <c r="AD127" s="160">
        <f t="shared" si="6"/>
        <v>1563703</v>
      </c>
      <c r="AE127" s="21"/>
      <c r="AF127" s="160">
        <v>0</v>
      </c>
      <c r="AG127" s="21"/>
      <c r="AH127" s="160">
        <v>0</v>
      </c>
      <c r="AI127" s="21"/>
      <c r="AJ127" s="160">
        <v>142329</v>
      </c>
      <c r="AK127" s="21"/>
      <c r="AL127" s="160">
        <f t="shared" si="7"/>
        <v>6160993</v>
      </c>
      <c r="AM127" s="21"/>
      <c r="AN127" s="10">
        <v>33</v>
      </c>
    </row>
    <row r="128" spans="1:40" ht="8.85" customHeight="1" x14ac:dyDescent="0.3">
      <c r="A128" s="10">
        <v>34</v>
      </c>
      <c r="B128" s="21"/>
      <c r="C128" s="10" t="s">
        <v>157</v>
      </c>
      <c r="D128" s="21"/>
      <c r="E128" s="21"/>
      <c r="F128" s="21"/>
      <c r="G128" s="160">
        <v>584844</v>
      </c>
      <c r="H128" s="21"/>
      <c r="I128" s="160">
        <v>19301721</v>
      </c>
      <c r="J128" s="21"/>
      <c r="K128" s="160">
        <v>0</v>
      </c>
      <c r="L128" s="21"/>
      <c r="M128" s="160">
        <f t="shared" si="4"/>
        <v>19886565</v>
      </c>
      <c r="N128" s="21"/>
      <c r="O128" s="160">
        <v>11195047</v>
      </c>
      <c r="P128" s="21"/>
      <c r="Q128" s="160">
        <v>0</v>
      </c>
      <c r="R128" s="21"/>
      <c r="S128" s="160">
        <v>1672359</v>
      </c>
      <c r="T128" s="21"/>
      <c r="U128" s="160">
        <f t="shared" si="5"/>
        <v>12867406</v>
      </c>
      <c r="V128" s="21"/>
      <c r="W128" s="21"/>
      <c r="X128" s="160">
        <v>5388530</v>
      </c>
      <c r="Y128" s="21"/>
      <c r="Z128" s="160">
        <v>0</v>
      </c>
      <c r="AA128" s="21"/>
      <c r="AB128" s="160">
        <v>1330236</v>
      </c>
      <c r="AC128" s="21"/>
      <c r="AD128" s="160">
        <f t="shared" si="6"/>
        <v>6718766</v>
      </c>
      <c r="AE128" s="21"/>
      <c r="AF128" s="160">
        <v>0</v>
      </c>
      <c r="AG128" s="21"/>
      <c r="AH128" s="160">
        <v>0</v>
      </c>
      <c r="AI128" s="21"/>
      <c r="AJ128" s="160">
        <v>0</v>
      </c>
      <c r="AK128" s="21"/>
      <c r="AL128" s="160">
        <f t="shared" si="7"/>
        <v>19586172</v>
      </c>
      <c r="AM128" s="21"/>
      <c r="AN128" s="10">
        <v>34</v>
      </c>
    </row>
    <row r="129" spans="1:40" ht="8.85" customHeight="1" x14ac:dyDescent="0.3">
      <c r="A129" s="10">
        <v>35</v>
      </c>
      <c r="B129" s="21"/>
      <c r="C129" s="10" t="s">
        <v>158</v>
      </c>
      <c r="D129" s="21"/>
      <c r="E129" s="21"/>
      <c r="F129" s="21"/>
      <c r="G129" s="160">
        <v>7500000</v>
      </c>
      <c r="H129" s="21"/>
      <c r="I129" s="160">
        <v>1098835</v>
      </c>
      <c r="J129" s="21"/>
      <c r="K129" s="160">
        <v>0</v>
      </c>
      <c r="L129" s="21"/>
      <c r="M129" s="160">
        <f t="shared" si="4"/>
        <v>8598835</v>
      </c>
      <c r="N129" s="21"/>
      <c r="O129" s="160">
        <v>7463321</v>
      </c>
      <c r="P129" s="21"/>
      <c r="Q129" s="160">
        <v>0</v>
      </c>
      <c r="R129" s="21"/>
      <c r="S129" s="160">
        <v>569514</v>
      </c>
      <c r="T129" s="21"/>
      <c r="U129" s="160">
        <f t="shared" si="5"/>
        <v>8032835</v>
      </c>
      <c r="V129" s="21"/>
      <c r="W129" s="21"/>
      <c r="X129" s="160">
        <v>222725</v>
      </c>
      <c r="Y129" s="21"/>
      <c r="Z129" s="160">
        <v>0</v>
      </c>
      <c r="AA129" s="21"/>
      <c r="AB129" s="160">
        <v>212845</v>
      </c>
      <c r="AC129" s="21"/>
      <c r="AD129" s="160">
        <f t="shared" si="6"/>
        <v>435570</v>
      </c>
      <c r="AE129" s="21"/>
      <c r="AF129" s="160">
        <v>0</v>
      </c>
      <c r="AG129" s="21"/>
      <c r="AH129" s="160">
        <v>0</v>
      </c>
      <c r="AI129" s="21"/>
      <c r="AJ129" s="160">
        <v>130430</v>
      </c>
      <c r="AK129" s="21"/>
      <c r="AL129" s="160">
        <f t="shared" si="7"/>
        <v>8598835</v>
      </c>
      <c r="AM129" s="21"/>
      <c r="AN129" s="10">
        <v>35</v>
      </c>
    </row>
    <row r="130" spans="1:40" ht="8.85" customHeight="1" x14ac:dyDescent="0.3">
      <c r="A130" s="21"/>
      <c r="B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row>
    <row r="131" spans="1:40" ht="8.85" customHeight="1" x14ac:dyDescent="0.3">
      <c r="A131" s="10">
        <v>36</v>
      </c>
      <c r="B131" s="21"/>
      <c r="C131" s="10" t="s">
        <v>159</v>
      </c>
      <c r="D131" s="21"/>
      <c r="E131" s="21"/>
      <c r="F131" s="21"/>
      <c r="G131" s="160">
        <v>222975</v>
      </c>
      <c r="H131" s="21"/>
      <c r="I131" s="160">
        <v>0</v>
      </c>
      <c r="J131" s="21"/>
      <c r="K131" s="160">
        <v>0</v>
      </c>
      <c r="L131" s="21"/>
      <c r="M131" s="160">
        <f t="shared" si="4"/>
        <v>222975</v>
      </c>
      <c r="N131" s="21"/>
      <c r="O131" s="160">
        <v>2342866</v>
      </c>
      <c r="P131" s="21"/>
      <c r="Q131" s="160">
        <v>0</v>
      </c>
      <c r="R131" s="21"/>
      <c r="S131" s="160">
        <v>580065</v>
      </c>
      <c r="T131" s="21"/>
      <c r="U131" s="160">
        <f t="shared" si="5"/>
        <v>2922931</v>
      </c>
      <c r="V131" s="21"/>
      <c r="W131" s="21"/>
      <c r="X131" s="160">
        <v>1095330</v>
      </c>
      <c r="Y131" s="21"/>
      <c r="Z131" s="160">
        <v>0</v>
      </c>
      <c r="AA131" s="21"/>
      <c r="AB131" s="160">
        <v>154046</v>
      </c>
      <c r="AC131" s="21"/>
      <c r="AD131" s="160">
        <f t="shared" si="6"/>
        <v>1249376</v>
      </c>
      <c r="AE131" s="21"/>
      <c r="AF131" s="160">
        <v>0</v>
      </c>
      <c r="AG131" s="21"/>
      <c r="AH131" s="160">
        <v>0</v>
      </c>
      <c r="AI131" s="21"/>
      <c r="AJ131" s="160">
        <v>0</v>
      </c>
      <c r="AK131" s="21"/>
      <c r="AL131" s="160">
        <f t="shared" si="7"/>
        <v>4172307</v>
      </c>
      <c r="AM131" s="21"/>
      <c r="AN131" s="10">
        <v>36</v>
      </c>
    </row>
    <row r="132" spans="1:40" ht="8.85" customHeight="1" x14ac:dyDescent="0.3">
      <c r="A132" s="10">
        <v>37</v>
      </c>
      <c r="B132" s="21"/>
      <c r="C132" s="10" t="s">
        <v>160</v>
      </c>
      <c r="D132" s="21"/>
      <c r="E132" s="21"/>
      <c r="F132" s="21"/>
      <c r="G132" s="160">
        <v>0</v>
      </c>
      <c r="H132" s="21"/>
      <c r="I132" s="160">
        <v>3098603</v>
      </c>
      <c r="J132" s="21"/>
      <c r="K132" s="160">
        <v>0</v>
      </c>
      <c r="L132" s="21"/>
      <c r="M132" s="160">
        <f t="shared" si="4"/>
        <v>3098603</v>
      </c>
      <c r="N132" s="21"/>
      <c r="O132" s="160">
        <v>2049789</v>
      </c>
      <c r="P132" s="21"/>
      <c r="Q132" s="160">
        <v>0</v>
      </c>
      <c r="R132" s="21"/>
      <c r="S132" s="160">
        <v>1048814</v>
      </c>
      <c r="T132" s="21"/>
      <c r="U132" s="160">
        <f t="shared" si="5"/>
        <v>3098603</v>
      </c>
      <c r="V132" s="21"/>
      <c r="W132" s="21"/>
      <c r="X132" s="160">
        <v>192640</v>
      </c>
      <c r="Y132" s="21"/>
      <c r="Z132" s="160">
        <v>0</v>
      </c>
      <c r="AA132" s="21"/>
      <c r="AB132" s="160">
        <v>143970</v>
      </c>
      <c r="AC132" s="21"/>
      <c r="AD132" s="160">
        <f t="shared" si="6"/>
        <v>336610</v>
      </c>
      <c r="AE132" s="21"/>
      <c r="AF132" s="160">
        <v>0</v>
      </c>
      <c r="AG132" s="21"/>
      <c r="AH132" s="160">
        <v>0</v>
      </c>
      <c r="AI132" s="21"/>
      <c r="AJ132" s="160">
        <v>0</v>
      </c>
      <c r="AK132" s="21"/>
      <c r="AL132" s="160">
        <f t="shared" si="7"/>
        <v>3435213</v>
      </c>
      <c r="AM132" s="21"/>
      <c r="AN132" s="10">
        <v>37</v>
      </c>
    </row>
    <row r="133" spans="1:40" ht="8.85" customHeight="1" x14ac:dyDescent="0.3">
      <c r="A133" s="10">
        <v>38</v>
      </c>
      <c r="B133" s="21"/>
      <c r="C133" s="10" t="s">
        <v>161</v>
      </c>
      <c r="D133" s="21"/>
      <c r="E133" s="21"/>
      <c r="F133" s="21"/>
      <c r="G133" s="160">
        <v>0</v>
      </c>
      <c r="H133" s="21"/>
      <c r="I133" s="160">
        <v>1454572</v>
      </c>
      <c r="J133" s="21"/>
      <c r="K133" s="160">
        <v>0</v>
      </c>
      <c r="L133" s="21"/>
      <c r="M133" s="160">
        <f t="shared" si="4"/>
        <v>1454572</v>
      </c>
      <c r="N133" s="21"/>
      <c r="O133" s="160">
        <v>986046</v>
      </c>
      <c r="P133" s="21"/>
      <c r="Q133" s="160">
        <v>0</v>
      </c>
      <c r="R133" s="21"/>
      <c r="S133" s="160">
        <v>4482</v>
      </c>
      <c r="T133" s="21"/>
      <c r="U133" s="160">
        <f t="shared" si="5"/>
        <v>990528</v>
      </c>
      <c r="V133" s="21"/>
      <c r="W133" s="21"/>
      <c r="X133" s="160">
        <v>462733</v>
      </c>
      <c r="Y133" s="21"/>
      <c r="Z133" s="160">
        <v>0</v>
      </c>
      <c r="AA133" s="21"/>
      <c r="AB133" s="160">
        <v>1311</v>
      </c>
      <c r="AC133" s="21"/>
      <c r="AD133" s="160">
        <f t="shared" si="6"/>
        <v>464044</v>
      </c>
      <c r="AE133" s="21"/>
      <c r="AF133" s="160">
        <v>0</v>
      </c>
      <c r="AG133" s="21"/>
      <c r="AH133" s="160">
        <v>0</v>
      </c>
      <c r="AI133" s="21"/>
      <c r="AJ133" s="160">
        <v>0</v>
      </c>
      <c r="AK133" s="21"/>
      <c r="AL133" s="160">
        <f t="shared" si="7"/>
        <v>1454572</v>
      </c>
      <c r="AM133" s="21"/>
      <c r="AN133" s="10">
        <v>38</v>
      </c>
    </row>
    <row r="134" spans="1:40" ht="8.85" customHeight="1" x14ac:dyDescent="0.3">
      <c r="A134" s="10">
        <v>39</v>
      </c>
      <c r="B134" s="21"/>
      <c r="C134" s="10" t="s">
        <v>162</v>
      </c>
      <c r="D134" s="21"/>
      <c r="E134" s="21"/>
      <c r="F134" s="21"/>
      <c r="G134" s="160">
        <v>14727907</v>
      </c>
      <c r="H134" s="21"/>
      <c r="I134" s="160">
        <v>1714977</v>
      </c>
      <c r="J134" s="21"/>
      <c r="K134" s="160">
        <v>0</v>
      </c>
      <c r="L134" s="21"/>
      <c r="M134" s="160">
        <f t="shared" si="4"/>
        <v>16442884</v>
      </c>
      <c r="N134" s="21"/>
      <c r="O134" s="160">
        <v>1750893</v>
      </c>
      <c r="P134" s="21"/>
      <c r="Q134" s="160">
        <v>0</v>
      </c>
      <c r="R134" s="21"/>
      <c r="S134" s="160">
        <v>13866867</v>
      </c>
      <c r="T134" s="21"/>
      <c r="U134" s="160">
        <f t="shared" si="5"/>
        <v>15617760</v>
      </c>
      <c r="V134" s="21"/>
      <c r="W134" s="21"/>
      <c r="X134" s="160">
        <v>1405318</v>
      </c>
      <c r="Y134" s="21"/>
      <c r="Z134" s="160">
        <v>0</v>
      </c>
      <c r="AA134" s="21"/>
      <c r="AB134" s="160">
        <v>1798717</v>
      </c>
      <c r="AC134" s="21"/>
      <c r="AD134" s="160">
        <f t="shared" si="6"/>
        <v>3204035</v>
      </c>
      <c r="AE134" s="21"/>
      <c r="AF134" s="160">
        <v>0</v>
      </c>
      <c r="AG134" s="21"/>
      <c r="AH134" s="160">
        <v>0</v>
      </c>
      <c r="AI134" s="21"/>
      <c r="AJ134" s="160">
        <v>0</v>
      </c>
      <c r="AK134" s="21"/>
      <c r="AL134" s="160">
        <f t="shared" si="7"/>
        <v>18821795</v>
      </c>
      <c r="AM134" s="21"/>
      <c r="AN134" s="10">
        <v>39</v>
      </c>
    </row>
    <row r="135" spans="1:40" ht="8.85" customHeight="1" x14ac:dyDescent="0.3">
      <c r="A135" s="10">
        <v>40</v>
      </c>
      <c r="B135" s="21"/>
      <c r="C135" s="10" t="s">
        <v>163</v>
      </c>
      <c r="D135" s="21"/>
      <c r="E135" s="21"/>
      <c r="F135" s="21"/>
      <c r="G135" s="164">
        <v>0</v>
      </c>
      <c r="H135" s="21"/>
      <c r="I135" s="164">
        <v>0</v>
      </c>
      <c r="J135" s="21"/>
      <c r="K135" s="164">
        <v>0</v>
      </c>
      <c r="L135" s="21"/>
      <c r="M135" s="164">
        <f t="shared" si="4"/>
        <v>0</v>
      </c>
      <c r="N135" s="21"/>
      <c r="O135" s="164">
        <v>799000</v>
      </c>
      <c r="P135" s="21"/>
      <c r="Q135" s="164">
        <v>0</v>
      </c>
      <c r="R135" s="21"/>
      <c r="S135" s="164">
        <v>882095</v>
      </c>
      <c r="T135" s="21"/>
      <c r="U135" s="164">
        <f t="shared" si="5"/>
        <v>1681095</v>
      </c>
      <c r="V135" s="21"/>
      <c r="W135" s="21"/>
      <c r="X135" s="164">
        <v>263013</v>
      </c>
      <c r="Y135" s="21"/>
      <c r="Z135" s="164">
        <v>0</v>
      </c>
      <c r="AA135" s="21"/>
      <c r="AB135" s="164">
        <v>463707</v>
      </c>
      <c r="AC135" s="21"/>
      <c r="AD135" s="164">
        <f t="shared" si="6"/>
        <v>726720</v>
      </c>
      <c r="AE135" s="21"/>
      <c r="AF135" s="164">
        <v>0</v>
      </c>
      <c r="AG135" s="21"/>
      <c r="AH135" s="164">
        <v>0</v>
      </c>
      <c r="AI135" s="21"/>
      <c r="AJ135" s="164">
        <v>0</v>
      </c>
      <c r="AK135" s="21"/>
      <c r="AL135" s="164">
        <f t="shared" si="7"/>
        <v>2407815</v>
      </c>
      <c r="AM135" s="21"/>
      <c r="AN135" s="10">
        <v>40</v>
      </c>
    </row>
    <row r="136" spans="1:40" ht="8.85" customHeight="1" x14ac:dyDescent="0.3">
      <c r="A136" s="29"/>
      <c r="B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9"/>
    </row>
    <row r="137" spans="1:40" ht="8.85" customHeight="1" x14ac:dyDescent="0.3">
      <c r="A137" s="10">
        <v>41</v>
      </c>
      <c r="B137" s="21"/>
      <c r="C137" s="10" t="s">
        <v>164</v>
      </c>
      <c r="D137" s="21"/>
      <c r="E137" s="21"/>
      <c r="F137" s="21"/>
      <c r="G137" s="160">
        <v>0</v>
      </c>
      <c r="H137" s="21"/>
      <c r="I137" s="160">
        <v>0</v>
      </c>
      <c r="J137" s="21"/>
      <c r="K137" s="160">
        <v>0</v>
      </c>
      <c r="L137" s="21"/>
      <c r="M137" s="160">
        <f t="shared" si="4"/>
        <v>0</v>
      </c>
      <c r="N137" s="21"/>
      <c r="O137" s="160">
        <v>3769932</v>
      </c>
      <c r="P137" s="21"/>
      <c r="Q137" s="160">
        <v>0</v>
      </c>
      <c r="R137" s="21"/>
      <c r="S137" s="160">
        <v>837473</v>
      </c>
      <c r="T137" s="21"/>
      <c r="U137" s="160">
        <f t="shared" si="5"/>
        <v>4607405</v>
      </c>
      <c r="V137" s="21"/>
      <c r="W137" s="21"/>
      <c r="X137" s="160">
        <v>1189091</v>
      </c>
      <c r="Y137" s="21"/>
      <c r="Z137" s="160">
        <v>0</v>
      </c>
      <c r="AA137" s="21"/>
      <c r="AB137" s="160">
        <v>1040423</v>
      </c>
      <c r="AC137" s="21"/>
      <c r="AD137" s="160">
        <f t="shared" si="6"/>
        <v>2229514</v>
      </c>
      <c r="AE137" s="21"/>
      <c r="AF137" s="160">
        <v>0</v>
      </c>
      <c r="AG137" s="21"/>
      <c r="AH137" s="160">
        <v>0</v>
      </c>
      <c r="AI137" s="21"/>
      <c r="AJ137" s="160">
        <v>0</v>
      </c>
      <c r="AK137" s="21"/>
      <c r="AL137" s="160">
        <f t="shared" si="7"/>
        <v>6836919</v>
      </c>
      <c r="AM137" s="21"/>
      <c r="AN137" s="10">
        <v>41</v>
      </c>
    </row>
    <row r="138" spans="1:40" ht="8.85" customHeight="1" x14ac:dyDescent="0.3">
      <c r="A138" s="10">
        <v>42</v>
      </c>
      <c r="B138" s="21"/>
      <c r="C138" s="10" t="s">
        <v>165</v>
      </c>
      <c r="D138" s="21"/>
      <c r="E138" s="21"/>
      <c r="F138" s="21"/>
      <c r="G138" s="160">
        <v>18107831</v>
      </c>
      <c r="H138" s="21"/>
      <c r="I138" s="160">
        <v>19663830</v>
      </c>
      <c r="J138" s="21"/>
      <c r="K138" s="160">
        <v>0</v>
      </c>
      <c r="L138" s="21"/>
      <c r="M138" s="160">
        <f t="shared" si="4"/>
        <v>37771661</v>
      </c>
      <c r="N138" s="21"/>
      <c r="O138" s="160">
        <v>9975281</v>
      </c>
      <c r="P138" s="21"/>
      <c r="Q138" s="160">
        <v>0</v>
      </c>
      <c r="R138" s="21"/>
      <c r="S138" s="160">
        <v>21228114</v>
      </c>
      <c r="T138" s="21"/>
      <c r="U138" s="160">
        <f t="shared" si="5"/>
        <v>31203395</v>
      </c>
      <c r="V138" s="21"/>
      <c r="W138" s="21"/>
      <c r="X138" s="160">
        <v>2782491</v>
      </c>
      <c r="Y138" s="21"/>
      <c r="Z138" s="160">
        <v>0</v>
      </c>
      <c r="AA138" s="21"/>
      <c r="AB138" s="160">
        <v>3428812</v>
      </c>
      <c r="AC138" s="21"/>
      <c r="AD138" s="160">
        <f t="shared" si="6"/>
        <v>6211303</v>
      </c>
      <c r="AE138" s="21"/>
      <c r="AF138" s="160">
        <v>0</v>
      </c>
      <c r="AG138" s="21"/>
      <c r="AH138" s="160">
        <v>0</v>
      </c>
      <c r="AI138" s="21"/>
      <c r="AJ138" s="160">
        <v>328158</v>
      </c>
      <c r="AK138" s="21"/>
      <c r="AL138" s="160">
        <f t="shared" si="7"/>
        <v>37742856</v>
      </c>
      <c r="AM138" s="21"/>
      <c r="AN138" s="10">
        <v>42</v>
      </c>
    </row>
    <row r="139" spans="1:40" ht="8.85" customHeight="1" x14ac:dyDescent="0.3">
      <c r="A139" s="10">
        <v>43</v>
      </c>
      <c r="B139" s="21"/>
      <c r="C139" s="10" t="s">
        <v>166</v>
      </c>
      <c r="D139" s="21"/>
      <c r="E139" s="21"/>
      <c r="F139" s="21"/>
      <c r="G139" s="160">
        <v>34464945</v>
      </c>
      <c r="H139" s="21"/>
      <c r="I139" s="160">
        <v>82462279</v>
      </c>
      <c r="J139" s="21"/>
      <c r="K139" s="160">
        <v>0</v>
      </c>
      <c r="L139" s="21"/>
      <c r="M139" s="160">
        <f t="shared" si="4"/>
        <v>116927224</v>
      </c>
      <c r="N139" s="21"/>
      <c r="O139" s="160">
        <v>10350325</v>
      </c>
      <c r="P139" s="21"/>
      <c r="Q139" s="160">
        <v>2351331</v>
      </c>
      <c r="R139" s="21"/>
      <c r="S139" s="160">
        <v>81495126</v>
      </c>
      <c r="T139" s="21"/>
      <c r="U139" s="160">
        <f t="shared" si="5"/>
        <v>94196782</v>
      </c>
      <c r="V139" s="21"/>
      <c r="W139" s="21"/>
      <c r="X139" s="160">
        <v>686561</v>
      </c>
      <c r="Y139" s="21"/>
      <c r="Z139" s="160">
        <v>727314</v>
      </c>
      <c r="AA139" s="21"/>
      <c r="AB139" s="160">
        <v>20415479</v>
      </c>
      <c r="AC139" s="21"/>
      <c r="AD139" s="160">
        <f t="shared" si="6"/>
        <v>21829354</v>
      </c>
      <c r="AE139" s="21"/>
      <c r="AF139" s="160">
        <v>0</v>
      </c>
      <c r="AG139" s="21"/>
      <c r="AH139" s="160">
        <v>0</v>
      </c>
      <c r="AI139" s="21"/>
      <c r="AJ139" s="160">
        <v>372320</v>
      </c>
      <c r="AK139" s="21"/>
      <c r="AL139" s="160">
        <f t="shared" si="7"/>
        <v>116398456</v>
      </c>
      <c r="AM139" s="21"/>
      <c r="AN139" s="10">
        <v>43</v>
      </c>
    </row>
    <row r="140" spans="1:40" ht="8.85" customHeight="1" x14ac:dyDescent="0.3">
      <c r="A140" s="10">
        <v>44</v>
      </c>
      <c r="B140" s="21"/>
      <c r="C140" s="10" t="s">
        <v>167</v>
      </c>
      <c r="D140" s="21"/>
      <c r="E140" s="21"/>
      <c r="F140" s="21"/>
      <c r="G140" s="160">
        <v>0</v>
      </c>
      <c r="H140" s="21"/>
      <c r="I140" s="160">
        <v>0</v>
      </c>
      <c r="J140" s="21"/>
      <c r="K140" s="160">
        <v>0</v>
      </c>
      <c r="L140" s="21"/>
      <c r="M140" s="160">
        <f t="shared" si="4"/>
        <v>0</v>
      </c>
      <c r="N140" s="21"/>
      <c r="O140" s="160">
        <v>2473315</v>
      </c>
      <c r="P140" s="21"/>
      <c r="Q140" s="160">
        <v>0</v>
      </c>
      <c r="R140" s="21"/>
      <c r="S140" s="160">
        <v>0</v>
      </c>
      <c r="T140" s="21"/>
      <c r="U140" s="160">
        <f t="shared" si="5"/>
        <v>2473315</v>
      </c>
      <c r="V140" s="21"/>
      <c r="W140" s="21"/>
      <c r="X140" s="160">
        <v>917135</v>
      </c>
      <c r="Y140" s="21"/>
      <c r="Z140" s="160">
        <v>0</v>
      </c>
      <c r="AA140" s="21"/>
      <c r="AB140" s="160">
        <v>2592699</v>
      </c>
      <c r="AC140" s="21"/>
      <c r="AD140" s="160">
        <f t="shared" si="6"/>
        <v>3509834</v>
      </c>
      <c r="AE140" s="21"/>
      <c r="AF140" s="160">
        <v>0</v>
      </c>
      <c r="AG140" s="21"/>
      <c r="AH140" s="160">
        <v>0</v>
      </c>
      <c r="AI140" s="21"/>
      <c r="AJ140" s="160">
        <v>0</v>
      </c>
      <c r="AK140" s="21"/>
      <c r="AL140" s="160">
        <f t="shared" si="7"/>
        <v>5983149</v>
      </c>
      <c r="AM140" s="21"/>
      <c r="AN140" s="10">
        <v>44</v>
      </c>
    </row>
    <row r="141" spans="1:40" ht="8.85" customHeight="1" x14ac:dyDescent="0.3">
      <c r="A141" s="10">
        <v>45</v>
      </c>
      <c r="B141" s="21"/>
      <c r="C141" s="10" t="s">
        <v>168</v>
      </c>
      <c r="D141" s="21"/>
      <c r="E141" s="21"/>
      <c r="F141" s="21"/>
      <c r="G141" s="160">
        <v>0</v>
      </c>
      <c r="H141" s="21"/>
      <c r="I141" s="160">
        <v>114530</v>
      </c>
      <c r="J141" s="21"/>
      <c r="K141" s="160">
        <v>0</v>
      </c>
      <c r="L141" s="21"/>
      <c r="M141" s="160">
        <f t="shared" si="4"/>
        <v>114530</v>
      </c>
      <c r="N141" s="21"/>
      <c r="O141" s="160">
        <v>110694</v>
      </c>
      <c r="P141" s="21"/>
      <c r="Q141" s="160">
        <v>0</v>
      </c>
      <c r="R141" s="21"/>
      <c r="S141" s="160">
        <v>0</v>
      </c>
      <c r="T141" s="21"/>
      <c r="U141" s="160">
        <f t="shared" si="5"/>
        <v>110694</v>
      </c>
      <c r="V141" s="21"/>
      <c r="W141" s="21"/>
      <c r="X141" s="160">
        <v>3836</v>
      </c>
      <c r="Y141" s="21"/>
      <c r="Z141" s="160">
        <v>0</v>
      </c>
      <c r="AA141" s="21"/>
      <c r="AB141" s="160">
        <v>0</v>
      </c>
      <c r="AC141" s="21"/>
      <c r="AD141" s="160">
        <f t="shared" si="6"/>
        <v>3836</v>
      </c>
      <c r="AE141" s="21"/>
      <c r="AF141" s="160">
        <v>0</v>
      </c>
      <c r="AG141" s="21"/>
      <c r="AH141" s="160">
        <v>0</v>
      </c>
      <c r="AI141" s="21"/>
      <c r="AJ141" s="160">
        <v>0</v>
      </c>
      <c r="AK141" s="21"/>
      <c r="AL141" s="160">
        <f t="shared" si="7"/>
        <v>114530</v>
      </c>
      <c r="AM141" s="21"/>
      <c r="AN141" s="10">
        <v>45</v>
      </c>
    </row>
    <row r="142" spans="1:40" ht="8.85" customHeight="1" x14ac:dyDescent="0.3">
      <c r="A142" s="29"/>
      <c r="B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9"/>
    </row>
    <row r="143" spans="1:40" ht="8.85" customHeight="1" x14ac:dyDescent="0.3">
      <c r="A143" s="10">
        <v>46</v>
      </c>
      <c r="B143" s="21"/>
      <c r="C143" s="10" t="s">
        <v>169</v>
      </c>
      <c r="D143" s="21"/>
      <c r="E143" s="21"/>
      <c r="F143" s="21"/>
      <c r="G143" s="160">
        <v>529624</v>
      </c>
      <c r="H143" s="21"/>
      <c r="I143" s="160">
        <v>0</v>
      </c>
      <c r="J143" s="21"/>
      <c r="K143" s="160">
        <v>0</v>
      </c>
      <c r="L143" s="21"/>
      <c r="M143" s="160">
        <f t="shared" si="4"/>
        <v>529624</v>
      </c>
      <c r="N143" s="21"/>
      <c r="O143" s="160">
        <v>3777038</v>
      </c>
      <c r="P143" s="21"/>
      <c r="Q143" s="160">
        <v>0</v>
      </c>
      <c r="R143" s="21"/>
      <c r="S143" s="160">
        <v>3639410</v>
      </c>
      <c r="T143" s="21"/>
      <c r="U143" s="160">
        <f t="shared" si="5"/>
        <v>7416448</v>
      </c>
      <c r="V143" s="21"/>
      <c r="W143" s="21"/>
      <c r="X143" s="160">
        <v>1934335</v>
      </c>
      <c r="Y143" s="21"/>
      <c r="Z143" s="160">
        <v>0</v>
      </c>
      <c r="AA143" s="21"/>
      <c r="AB143" s="160">
        <v>2546151</v>
      </c>
      <c r="AC143" s="21"/>
      <c r="AD143" s="160">
        <f t="shared" si="6"/>
        <v>4480486</v>
      </c>
      <c r="AE143" s="21"/>
      <c r="AF143" s="160">
        <v>0</v>
      </c>
      <c r="AG143" s="21"/>
      <c r="AH143" s="160">
        <v>0</v>
      </c>
      <c r="AI143" s="21"/>
      <c r="AJ143" s="160">
        <v>15350</v>
      </c>
      <c r="AK143" s="21"/>
      <c r="AL143" s="160">
        <f t="shared" si="7"/>
        <v>11912284</v>
      </c>
      <c r="AM143" s="21"/>
      <c r="AN143" s="10">
        <v>46</v>
      </c>
    </row>
    <row r="144" spans="1:40" ht="8.85" customHeight="1" x14ac:dyDescent="0.3">
      <c r="A144" s="10">
        <v>47</v>
      </c>
      <c r="B144" s="21"/>
      <c r="C144" s="10" t="s">
        <v>170</v>
      </c>
      <c r="D144" s="21"/>
      <c r="E144" s="21"/>
      <c r="F144" s="21"/>
      <c r="G144" s="160">
        <v>100343</v>
      </c>
      <c r="H144" s="21"/>
      <c r="I144" s="160">
        <v>19673916</v>
      </c>
      <c r="J144" s="21"/>
      <c r="K144" s="160">
        <v>0</v>
      </c>
      <c r="L144" s="21"/>
      <c r="M144" s="160">
        <f t="shared" si="4"/>
        <v>19774259</v>
      </c>
      <c r="N144" s="21"/>
      <c r="O144" s="160">
        <v>10059260</v>
      </c>
      <c r="P144" s="21"/>
      <c r="Q144" s="160">
        <v>0</v>
      </c>
      <c r="R144" s="21"/>
      <c r="S144" s="160">
        <v>4223581</v>
      </c>
      <c r="T144" s="21"/>
      <c r="U144" s="160">
        <f t="shared" si="5"/>
        <v>14282841</v>
      </c>
      <c r="V144" s="21"/>
      <c r="W144" s="21"/>
      <c r="X144" s="160">
        <v>4237108</v>
      </c>
      <c r="Y144" s="21"/>
      <c r="Z144" s="160">
        <v>0</v>
      </c>
      <c r="AA144" s="21"/>
      <c r="AB144" s="160">
        <v>1210171</v>
      </c>
      <c r="AC144" s="21"/>
      <c r="AD144" s="160">
        <f t="shared" si="6"/>
        <v>5447279</v>
      </c>
      <c r="AE144" s="21"/>
      <c r="AF144" s="160">
        <v>0</v>
      </c>
      <c r="AG144" s="21"/>
      <c r="AH144" s="160">
        <v>0</v>
      </c>
      <c r="AI144" s="21"/>
      <c r="AJ144" s="160">
        <v>44139</v>
      </c>
      <c r="AK144" s="21"/>
      <c r="AL144" s="160">
        <f t="shared" si="7"/>
        <v>19774259</v>
      </c>
      <c r="AM144" s="21"/>
      <c r="AN144" s="10">
        <v>47</v>
      </c>
    </row>
    <row r="145" spans="1:42" ht="8.85" customHeight="1" x14ac:dyDescent="0.3">
      <c r="A145" s="10">
        <v>48</v>
      </c>
      <c r="B145" s="21"/>
      <c r="C145" s="10" t="s">
        <v>171</v>
      </c>
      <c r="D145" s="21"/>
      <c r="E145" s="21"/>
      <c r="F145" s="21"/>
      <c r="G145" s="160">
        <v>0</v>
      </c>
      <c r="H145" s="21"/>
      <c r="I145" s="160">
        <v>0</v>
      </c>
      <c r="J145" s="21"/>
      <c r="K145" s="160">
        <v>0</v>
      </c>
      <c r="L145" s="21"/>
      <c r="M145" s="160">
        <f t="shared" si="4"/>
        <v>0</v>
      </c>
      <c r="N145" s="21"/>
      <c r="O145" s="160">
        <v>71895</v>
      </c>
      <c r="P145" s="21"/>
      <c r="Q145" s="160">
        <v>0</v>
      </c>
      <c r="R145" s="21"/>
      <c r="S145" s="160">
        <v>0</v>
      </c>
      <c r="T145" s="21"/>
      <c r="U145" s="160">
        <f t="shared" si="5"/>
        <v>71895</v>
      </c>
      <c r="V145" s="21"/>
      <c r="W145" s="21"/>
      <c r="X145" s="160">
        <v>37847</v>
      </c>
      <c r="Y145" s="21"/>
      <c r="Z145" s="160">
        <v>0</v>
      </c>
      <c r="AA145" s="21"/>
      <c r="AB145" s="160">
        <v>0</v>
      </c>
      <c r="AC145" s="21"/>
      <c r="AD145" s="160">
        <f t="shared" si="6"/>
        <v>37847</v>
      </c>
      <c r="AE145" s="21"/>
      <c r="AF145" s="160">
        <v>0</v>
      </c>
      <c r="AG145" s="21"/>
      <c r="AH145" s="160">
        <v>0</v>
      </c>
      <c r="AI145" s="21"/>
      <c r="AJ145" s="160">
        <v>0</v>
      </c>
      <c r="AK145" s="21"/>
      <c r="AL145" s="160">
        <f t="shared" si="7"/>
        <v>109742</v>
      </c>
      <c r="AM145" s="21"/>
      <c r="AN145" s="10">
        <v>48</v>
      </c>
    </row>
    <row r="146" spans="1:42" ht="8.85" customHeight="1" x14ac:dyDescent="0.3">
      <c r="A146" s="10">
        <v>49</v>
      </c>
      <c r="B146" s="21"/>
      <c r="C146" s="10" t="s">
        <v>172</v>
      </c>
      <c r="D146" s="21"/>
      <c r="E146" s="21"/>
      <c r="F146" s="21"/>
      <c r="G146" s="160">
        <v>19060000</v>
      </c>
      <c r="H146" s="21"/>
      <c r="I146" s="160">
        <v>6440149</v>
      </c>
      <c r="J146" s="21"/>
      <c r="K146" s="160">
        <v>0</v>
      </c>
      <c r="L146" s="21"/>
      <c r="M146" s="160">
        <f t="shared" si="4"/>
        <v>25500149</v>
      </c>
      <c r="N146" s="21"/>
      <c r="O146" s="160">
        <v>21469911</v>
      </c>
      <c r="P146" s="21"/>
      <c r="Q146" s="160">
        <v>0</v>
      </c>
      <c r="R146" s="21"/>
      <c r="S146" s="160">
        <v>983518</v>
      </c>
      <c r="T146" s="21"/>
      <c r="U146" s="160">
        <f t="shared" si="5"/>
        <v>22453429</v>
      </c>
      <c r="V146" s="21"/>
      <c r="W146" s="21"/>
      <c r="X146" s="160">
        <v>2097858</v>
      </c>
      <c r="Y146" s="21"/>
      <c r="Z146" s="160">
        <v>0</v>
      </c>
      <c r="AA146" s="21"/>
      <c r="AB146" s="160">
        <v>748877</v>
      </c>
      <c r="AC146" s="21"/>
      <c r="AD146" s="160">
        <f t="shared" si="6"/>
        <v>2846735</v>
      </c>
      <c r="AE146" s="21"/>
      <c r="AF146" s="160">
        <v>0</v>
      </c>
      <c r="AG146" s="21"/>
      <c r="AH146" s="160">
        <v>0</v>
      </c>
      <c r="AI146" s="21"/>
      <c r="AJ146" s="160">
        <v>199985</v>
      </c>
      <c r="AK146" s="21"/>
      <c r="AL146" s="160">
        <f t="shared" si="7"/>
        <v>25500149</v>
      </c>
      <c r="AM146" s="21"/>
      <c r="AN146" s="10">
        <v>49</v>
      </c>
    </row>
    <row r="147" spans="1:42" ht="8.85" customHeight="1" x14ac:dyDescent="0.3">
      <c r="A147" s="10">
        <v>50</v>
      </c>
      <c r="B147" s="21"/>
      <c r="C147" s="10" t="s">
        <v>173</v>
      </c>
      <c r="D147" s="21"/>
      <c r="E147" s="21"/>
      <c r="F147" s="21"/>
      <c r="G147" s="164">
        <v>51335</v>
      </c>
      <c r="H147" s="21"/>
      <c r="I147" s="164">
        <v>756774</v>
      </c>
      <c r="J147" s="21"/>
      <c r="K147" s="164">
        <v>0</v>
      </c>
      <c r="L147" s="21"/>
      <c r="M147" s="164">
        <f t="shared" si="4"/>
        <v>808109</v>
      </c>
      <c r="N147" s="21"/>
      <c r="O147" s="164">
        <v>943400</v>
      </c>
      <c r="P147" s="21"/>
      <c r="Q147" s="164">
        <v>0</v>
      </c>
      <c r="R147" s="21"/>
      <c r="S147" s="164">
        <v>568281</v>
      </c>
      <c r="T147" s="21"/>
      <c r="U147" s="164">
        <f t="shared" si="5"/>
        <v>1511681</v>
      </c>
      <c r="V147" s="21"/>
      <c r="W147" s="21"/>
      <c r="X147" s="164">
        <v>650305</v>
      </c>
      <c r="Y147" s="21"/>
      <c r="Z147" s="164">
        <v>0</v>
      </c>
      <c r="AA147" s="21"/>
      <c r="AB147" s="164">
        <v>258694</v>
      </c>
      <c r="AC147" s="21"/>
      <c r="AD147" s="164">
        <f t="shared" si="6"/>
        <v>908999</v>
      </c>
      <c r="AE147" s="21"/>
      <c r="AF147" s="164">
        <v>0</v>
      </c>
      <c r="AG147" s="21"/>
      <c r="AH147" s="164">
        <v>0</v>
      </c>
      <c r="AI147" s="21"/>
      <c r="AJ147" s="164">
        <v>41735</v>
      </c>
      <c r="AK147" s="21"/>
      <c r="AL147" s="164">
        <f t="shared" si="7"/>
        <v>2462415</v>
      </c>
      <c r="AM147" s="21"/>
      <c r="AN147" s="10">
        <v>50</v>
      </c>
    </row>
    <row r="148" spans="1:42"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7"/>
      <c r="AM148" s="21"/>
      <c r="AN148" s="21"/>
    </row>
    <row r="149" spans="1:42"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row>
    <row r="150" spans="1:42" ht="8.85"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row>
    <row r="151" spans="1:42" s="168" customFormat="1" ht="9.6" customHeight="1" x14ac:dyDescent="0.3">
      <c r="A151" s="14" t="s">
        <v>634</v>
      </c>
      <c r="AP151" s="113" t="s">
        <v>635</v>
      </c>
    </row>
    <row r="152" spans="1:42" s="8" customFormat="1" ht="10.5" customHeight="1" x14ac:dyDescent="0.3">
      <c r="U152" s="11" t="s">
        <v>42</v>
      </c>
      <c r="X152" s="38" t="s">
        <v>43</v>
      </c>
      <c r="AN152" s="113" t="s">
        <v>622</v>
      </c>
    </row>
    <row r="153" spans="1:42" s="8" customFormat="1" ht="8.85" customHeight="1" x14ac:dyDescent="0.3">
      <c r="A153" s="12"/>
      <c r="U153" s="11" t="s">
        <v>623</v>
      </c>
      <c r="X153" s="38" t="s">
        <v>591</v>
      </c>
      <c r="AN153" s="113" t="s">
        <v>636</v>
      </c>
    </row>
    <row r="154" spans="1:42" s="8" customFormat="1" ht="8.85" customHeight="1" x14ac:dyDescent="0.3">
      <c r="A154" s="13"/>
      <c r="U154" s="11" t="s">
        <v>48</v>
      </c>
      <c r="X154" s="14" t="s">
        <v>49</v>
      </c>
    </row>
    <row r="155" spans="1:42" ht="8.85" customHeight="1" x14ac:dyDescent="0.3">
      <c r="A155" s="131"/>
    </row>
    <row r="156" spans="1:42" ht="8.85" customHeight="1" x14ac:dyDescent="0.3"/>
    <row r="157" spans="1:42" ht="8.85" customHeight="1" x14ac:dyDescent="0.3">
      <c r="O157" s="16" t="s">
        <v>625</v>
      </c>
      <c r="P157" s="16"/>
      <c r="Q157" s="16"/>
      <c r="R157" s="16"/>
      <c r="S157" s="16"/>
      <c r="T157" s="16"/>
      <c r="U157" s="16"/>
      <c r="X157" s="16" t="s">
        <v>625</v>
      </c>
      <c r="Y157" s="16"/>
      <c r="Z157" s="16"/>
      <c r="AA157" s="16"/>
      <c r="AB157" s="16"/>
      <c r="AC157" s="16"/>
      <c r="AD157" s="16"/>
      <c r="AE157" s="16"/>
      <c r="AF157" s="16"/>
      <c r="AG157" s="16"/>
      <c r="AH157" s="16"/>
      <c r="AI157" s="16"/>
      <c r="AJ157" s="16"/>
      <c r="AK157" s="16"/>
      <c r="AL157" s="16"/>
    </row>
    <row r="158" spans="1:42" ht="8.85" customHeight="1" x14ac:dyDescent="0.3"/>
    <row r="159" spans="1:42" ht="8.85" customHeight="1" x14ac:dyDescent="0.3">
      <c r="G159" s="16" t="s">
        <v>626</v>
      </c>
      <c r="H159" s="16"/>
      <c r="I159" s="16"/>
      <c r="J159" s="16"/>
      <c r="K159" s="16"/>
      <c r="L159" s="16"/>
      <c r="M159" s="16"/>
      <c r="O159" s="16" t="s">
        <v>627</v>
      </c>
      <c r="P159" s="16"/>
      <c r="Q159" s="16"/>
      <c r="R159" s="16"/>
      <c r="S159" s="16"/>
      <c r="T159" s="16"/>
      <c r="U159" s="16"/>
      <c r="X159" s="16" t="s">
        <v>628</v>
      </c>
      <c r="Y159" s="16"/>
      <c r="Z159" s="16"/>
      <c r="AA159" s="16"/>
      <c r="AB159" s="16"/>
      <c r="AC159" s="16"/>
      <c r="AD159" s="16"/>
    </row>
    <row r="160" spans="1:42" ht="8.85" customHeight="1" x14ac:dyDescent="0.3">
      <c r="K160" s="18" t="s">
        <v>301</v>
      </c>
      <c r="AF160" s="18" t="s">
        <v>301</v>
      </c>
      <c r="AH160" s="18" t="s">
        <v>600</v>
      </c>
    </row>
    <row r="161" spans="1:40" ht="8.85" customHeight="1" x14ac:dyDescent="0.3">
      <c r="I161" s="18" t="s">
        <v>629</v>
      </c>
      <c r="K161" s="18" t="s">
        <v>597</v>
      </c>
      <c r="M161" s="18" t="s">
        <v>65</v>
      </c>
      <c r="Q161" s="18" t="s">
        <v>598</v>
      </c>
      <c r="S161" s="18" t="s">
        <v>599</v>
      </c>
      <c r="Z161" s="18" t="s">
        <v>598</v>
      </c>
      <c r="AB161" s="18" t="s">
        <v>599</v>
      </c>
      <c r="AF161" s="18" t="s">
        <v>601</v>
      </c>
      <c r="AH161" s="18" t="s">
        <v>61</v>
      </c>
      <c r="AL161" s="18" t="s">
        <v>65</v>
      </c>
    </row>
    <row r="162" spans="1:40" ht="8.85" customHeight="1" x14ac:dyDescent="0.3">
      <c r="A162" s="19" t="s">
        <v>71</v>
      </c>
      <c r="C162" s="19" t="s">
        <v>73</v>
      </c>
      <c r="G162" s="19" t="s">
        <v>630</v>
      </c>
      <c r="I162" s="19" t="s">
        <v>78</v>
      </c>
      <c r="K162" s="19" t="s">
        <v>607</v>
      </c>
      <c r="M162" s="19" t="s">
        <v>608</v>
      </c>
      <c r="O162" s="19" t="s">
        <v>379</v>
      </c>
      <c r="Q162" s="19" t="s">
        <v>609</v>
      </c>
      <c r="S162" s="19" t="s">
        <v>69</v>
      </c>
      <c r="U162" s="19" t="s">
        <v>65</v>
      </c>
      <c r="X162" s="19" t="s">
        <v>379</v>
      </c>
      <c r="Z162" s="19" t="s">
        <v>609</v>
      </c>
      <c r="AB162" s="19" t="s">
        <v>69</v>
      </c>
      <c r="AD162" s="19" t="s">
        <v>65</v>
      </c>
      <c r="AF162" s="19" t="s">
        <v>607</v>
      </c>
      <c r="AH162" s="19" t="s">
        <v>69</v>
      </c>
      <c r="AJ162" s="19" t="s">
        <v>329</v>
      </c>
      <c r="AL162" s="19" t="s">
        <v>611</v>
      </c>
      <c r="AN162" s="19" t="s">
        <v>71</v>
      </c>
    </row>
    <row r="163" spans="1:40" ht="8.85" customHeight="1" x14ac:dyDescent="0.3"/>
    <row r="164" spans="1:40" ht="8.85" customHeight="1" x14ac:dyDescent="0.3">
      <c r="B164" s="10" t="s">
        <v>286</v>
      </c>
    </row>
    <row r="165" spans="1:40" ht="8.85" customHeight="1" x14ac:dyDescent="0.3">
      <c r="A165" s="10">
        <v>51</v>
      </c>
      <c r="B165" s="21"/>
      <c r="C165" s="10" t="s">
        <v>175</v>
      </c>
      <c r="D165" s="21"/>
      <c r="E165" s="21"/>
      <c r="F165" s="21"/>
      <c r="G165" s="159">
        <v>15012</v>
      </c>
      <c r="H165" s="21"/>
      <c r="I165" s="159">
        <v>0</v>
      </c>
      <c r="J165" s="21"/>
      <c r="K165" s="159">
        <v>0</v>
      </c>
      <c r="L165" s="21"/>
      <c r="M165" s="159">
        <f t="shared" ref="M165:M211" si="8">SUM(G165:K165)</f>
        <v>15012</v>
      </c>
      <c r="N165" s="21"/>
      <c r="O165" s="159">
        <v>160000</v>
      </c>
      <c r="P165" s="21"/>
      <c r="Q165" s="159">
        <v>0</v>
      </c>
      <c r="R165" s="21"/>
      <c r="S165" s="159">
        <v>933736</v>
      </c>
      <c r="T165" s="21"/>
      <c r="U165" s="159">
        <f t="shared" ref="U165:U211" si="9">SUM(O165:S165)</f>
        <v>1093736</v>
      </c>
      <c r="V165" s="21"/>
      <c r="W165" s="21"/>
      <c r="X165" s="159">
        <v>60254</v>
      </c>
      <c r="Y165" s="21"/>
      <c r="Z165" s="159">
        <v>0</v>
      </c>
      <c r="AA165" s="21"/>
      <c r="AB165" s="159">
        <v>185025</v>
      </c>
      <c r="AC165" s="21"/>
      <c r="AD165" s="159">
        <f t="shared" ref="AD165:AD211" si="10">SUM(X165:AB165)</f>
        <v>245279</v>
      </c>
      <c r="AE165" s="21"/>
      <c r="AF165" s="159">
        <v>0</v>
      </c>
      <c r="AG165" s="21"/>
      <c r="AH165" s="159">
        <v>0</v>
      </c>
      <c r="AI165" s="21"/>
      <c r="AJ165" s="159">
        <v>0</v>
      </c>
      <c r="AK165" s="21"/>
      <c r="AL165" s="159">
        <f t="shared" ref="AL165:AL211" si="11">(U165+AD165+AF165+AH165+AJ165)</f>
        <v>1339015</v>
      </c>
      <c r="AM165" s="21"/>
      <c r="AN165" s="10">
        <v>51</v>
      </c>
    </row>
    <row r="166" spans="1:40" ht="8.85" customHeight="1" x14ac:dyDescent="0.3">
      <c r="A166" s="10">
        <v>52</v>
      </c>
      <c r="B166" s="21"/>
      <c r="C166" s="10" t="s">
        <v>176</v>
      </c>
      <c r="D166" s="21"/>
      <c r="E166" s="21"/>
      <c r="F166" s="21"/>
      <c r="G166" s="160">
        <v>0</v>
      </c>
      <c r="H166" s="21"/>
      <c r="I166" s="160">
        <v>0</v>
      </c>
      <c r="J166" s="21"/>
      <c r="K166" s="160">
        <v>0</v>
      </c>
      <c r="L166" s="21"/>
      <c r="M166" s="160">
        <f t="shared" si="8"/>
        <v>0</v>
      </c>
      <c r="N166" s="21"/>
      <c r="O166" s="160">
        <v>0</v>
      </c>
      <c r="P166" s="21"/>
      <c r="Q166" s="160">
        <v>0</v>
      </c>
      <c r="R166" s="21"/>
      <c r="S166" s="160">
        <v>0</v>
      </c>
      <c r="T166" s="21"/>
      <c r="U166" s="160">
        <f t="shared" si="9"/>
        <v>0</v>
      </c>
      <c r="V166" s="21"/>
      <c r="W166" s="21"/>
      <c r="X166" s="160">
        <v>0</v>
      </c>
      <c r="Y166" s="21"/>
      <c r="Z166" s="160">
        <v>0</v>
      </c>
      <c r="AA166" s="21"/>
      <c r="AB166" s="160">
        <v>0</v>
      </c>
      <c r="AC166" s="21"/>
      <c r="AD166" s="160">
        <f t="shared" si="10"/>
        <v>0</v>
      </c>
      <c r="AE166" s="21"/>
      <c r="AF166" s="160">
        <v>0</v>
      </c>
      <c r="AG166" s="21"/>
      <c r="AH166" s="160">
        <v>0</v>
      </c>
      <c r="AI166" s="21"/>
      <c r="AJ166" s="160">
        <v>0</v>
      </c>
      <c r="AK166" s="21"/>
      <c r="AL166" s="160">
        <f t="shared" si="11"/>
        <v>0</v>
      </c>
      <c r="AM166" s="21"/>
      <c r="AN166" s="10">
        <v>52</v>
      </c>
    </row>
    <row r="167" spans="1:40" ht="8.85" customHeight="1" x14ac:dyDescent="0.3">
      <c r="A167" s="10">
        <v>53</v>
      </c>
      <c r="B167" s="21"/>
      <c r="C167" s="10" t="s">
        <v>177</v>
      </c>
      <c r="D167" s="21"/>
      <c r="E167" s="21"/>
      <c r="F167" s="21"/>
      <c r="G167" s="160">
        <v>54765349</v>
      </c>
      <c r="H167" s="21"/>
      <c r="I167" s="160">
        <v>191689776</v>
      </c>
      <c r="J167" s="21"/>
      <c r="K167" s="160">
        <v>0</v>
      </c>
      <c r="L167" s="21"/>
      <c r="M167" s="160">
        <f t="shared" si="8"/>
        <v>246455125</v>
      </c>
      <c r="N167" s="21"/>
      <c r="O167" s="160">
        <v>147188830</v>
      </c>
      <c r="P167" s="21"/>
      <c r="Q167" s="160">
        <v>5314122</v>
      </c>
      <c r="R167" s="21"/>
      <c r="S167" s="160">
        <v>39361145</v>
      </c>
      <c r="T167" s="21"/>
      <c r="U167" s="160">
        <f t="shared" si="9"/>
        <v>191864097</v>
      </c>
      <c r="V167" s="21"/>
      <c r="W167" s="21"/>
      <c r="X167" s="160">
        <v>38700824</v>
      </c>
      <c r="Y167" s="21"/>
      <c r="Z167" s="160">
        <v>3420451</v>
      </c>
      <c r="AA167" s="21"/>
      <c r="AB167" s="160">
        <v>13133610</v>
      </c>
      <c r="AC167" s="21"/>
      <c r="AD167" s="160">
        <f t="shared" si="10"/>
        <v>55254885</v>
      </c>
      <c r="AE167" s="21"/>
      <c r="AF167" s="160">
        <v>0</v>
      </c>
      <c r="AG167" s="21"/>
      <c r="AH167" s="160">
        <v>143323</v>
      </c>
      <c r="AI167" s="21"/>
      <c r="AJ167" s="160">
        <v>2064000</v>
      </c>
      <c r="AK167" s="21"/>
      <c r="AL167" s="160">
        <f t="shared" si="11"/>
        <v>249326305</v>
      </c>
      <c r="AM167" s="21"/>
      <c r="AN167" s="10">
        <v>53</v>
      </c>
    </row>
    <row r="168" spans="1:40" ht="8.85" customHeight="1" x14ac:dyDescent="0.3">
      <c r="A168" s="10">
        <v>54</v>
      </c>
      <c r="B168" s="21"/>
      <c r="C168" s="10" t="s">
        <v>178</v>
      </c>
      <c r="D168" s="21"/>
      <c r="E168" s="21"/>
      <c r="F168" s="21"/>
      <c r="G168" s="160">
        <v>0</v>
      </c>
      <c r="H168" s="21"/>
      <c r="I168" s="160">
        <v>0</v>
      </c>
      <c r="J168" s="21"/>
      <c r="K168" s="160">
        <v>0</v>
      </c>
      <c r="L168" s="21"/>
      <c r="M168" s="160">
        <f t="shared" si="8"/>
        <v>0</v>
      </c>
      <c r="N168" s="21"/>
      <c r="O168" s="160">
        <v>1945442</v>
      </c>
      <c r="P168" s="21"/>
      <c r="Q168" s="160">
        <v>0</v>
      </c>
      <c r="R168" s="21"/>
      <c r="S168" s="160">
        <v>695000</v>
      </c>
      <c r="T168" s="21"/>
      <c r="U168" s="160">
        <f t="shared" si="9"/>
        <v>2640442</v>
      </c>
      <c r="V168" s="21"/>
      <c r="W168" s="21"/>
      <c r="X168" s="160">
        <v>991666</v>
      </c>
      <c r="Y168" s="21"/>
      <c r="Z168" s="160">
        <v>0</v>
      </c>
      <c r="AA168" s="21"/>
      <c r="AB168" s="160">
        <v>1512909</v>
      </c>
      <c r="AC168" s="21"/>
      <c r="AD168" s="160">
        <f t="shared" si="10"/>
        <v>2504575</v>
      </c>
      <c r="AE168" s="21"/>
      <c r="AF168" s="160">
        <v>0</v>
      </c>
      <c r="AG168" s="21"/>
      <c r="AH168" s="160">
        <v>0</v>
      </c>
      <c r="AI168" s="21"/>
      <c r="AJ168" s="160">
        <v>0</v>
      </c>
      <c r="AK168" s="21"/>
      <c r="AL168" s="160">
        <f t="shared" si="11"/>
        <v>5145017</v>
      </c>
      <c r="AM168" s="21"/>
      <c r="AN168" s="10">
        <v>54</v>
      </c>
    </row>
    <row r="169" spans="1:40" ht="8.85" customHeight="1" x14ac:dyDescent="0.3">
      <c r="A169" s="10">
        <v>55</v>
      </c>
      <c r="B169" s="21"/>
      <c r="C169" s="10" t="s">
        <v>179</v>
      </c>
      <c r="D169" s="21"/>
      <c r="E169" s="21"/>
      <c r="F169" s="21"/>
      <c r="G169" s="160">
        <v>143253</v>
      </c>
      <c r="H169" s="21"/>
      <c r="I169" s="160">
        <v>1108738</v>
      </c>
      <c r="J169" s="21"/>
      <c r="K169" s="160">
        <v>0</v>
      </c>
      <c r="L169" s="21"/>
      <c r="M169" s="160">
        <f t="shared" si="8"/>
        <v>1251991</v>
      </c>
      <c r="N169" s="21"/>
      <c r="O169" s="160">
        <v>767579</v>
      </c>
      <c r="P169" s="21"/>
      <c r="Q169" s="160">
        <v>0</v>
      </c>
      <c r="R169" s="21"/>
      <c r="S169" s="160">
        <v>457000</v>
      </c>
      <c r="T169" s="21"/>
      <c r="U169" s="160">
        <f t="shared" si="9"/>
        <v>1224579</v>
      </c>
      <c r="V169" s="21"/>
      <c r="W169" s="21"/>
      <c r="X169" s="160">
        <v>306922</v>
      </c>
      <c r="Y169" s="21"/>
      <c r="Z169" s="160">
        <v>0</v>
      </c>
      <c r="AA169" s="21"/>
      <c r="AB169" s="160">
        <v>56775</v>
      </c>
      <c r="AC169" s="21"/>
      <c r="AD169" s="160">
        <f t="shared" si="10"/>
        <v>363697</v>
      </c>
      <c r="AE169" s="21"/>
      <c r="AF169" s="160">
        <v>0</v>
      </c>
      <c r="AG169" s="21"/>
      <c r="AH169" s="160">
        <v>0</v>
      </c>
      <c r="AI169" s="21"/>
      <c r="AJ169" s="160">
        <v>625</v>
      </c>
      <c r="AK169" s="21"/>
      <c r="AL169" s="160">
        <f t="shared" si="11"/>
        <v>1588901</v>
      </c>
      <c r="AM169" s="21"/>
      <c r="AN169" s="10">
        <v>55</v>
      </c>
    </row>
    <row r="170" spans="1:40" ht="8.85" customHeight="1" x14ac:dyDescent="0.3">
      <c r="A170" s="29"/>
      <c r="B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9"/>
    </row>
    <row r="171" spans="1:40" ht="8.85" customHeight="1" x14ac:dyDescent="0.3">
      <c r="A171" s="10">
        <v>56</v>
      </c>
      <c r="B171" s="21"/>
      <c r="C171" s="10" t="s">
        <v>180</v>
      </c>
      <c r="D171" s="21"/>
      <c r="E171" s="21"/>
      <c r="F171" s="21"/>
      <c r="G171" s="160">
        <v>24641000</v>
      </c>
      <c r="H171" s="21"/>
      <c r="I171" s="160">
        <v>908511</v>
      </c>
      <c r="J171" s="21"/>
      <c r="K171" s="160">
        <v>0</v>
      </c>
      <c r="L171" s="21"/>
      <c r="M171" s="160">
        <f t="shared" si="8"/>
        <v>25549511</v>
      </c>
      <c r="N171" s="21"/>
      <c r="O171" s="160">
        <v>310000</v>
      </c>
      <c r="P171" s="21"/>
      <c r="Q171" s="160">
        <v>0</v>
      </c>
      <c r="R171" s="21"/>
      <c r="S171" s="160">
        <v>8686962</v>
      </c>
      <c r="T171" s="21"/>
      <c r="U171" s="160">
        <f t="shared" si="9"/>
        <v>8996962</v>
      </c>
      <c r="V171" s="21"/>
      <c r="W171" s="21"/>
      <c r="X171" s="160">
        <v>18600</v>
      </c>
      <c r="Y171" s="21"/>
      <c r="Z171" s="160">
        <v>0</v>
      </c>
      <c r="AA171" s="21"/>
      <c r="AB171" s="160">
        <v>555439</v>
      </c>
      <c r="AC171" s="21"/>
      <c r="AD171" s="160">
        <f t="shared" si="10"/>
        <v>574039</v>
      </c>
      <c r="AE171" s="21"/>
      <c r="AF171" s="160">
        <v>0</v>
      </c>
      <c r="AG171" s="21"/>
      <c r="AH171" s="160">
        <v>15978510</v>
      </c>
      <c r="AI171" s="21"/>
      <c r="AJ171" s="160">
        <v>0</v>
      </c>
      <c r="AK171" s="21"/>
      <c r="AL171" s="160">
        <f t="shared" si="11"/>
        <v>25549511</v>
      </c>
      <c r="AM171" s="21"/>
      <c r="AN171" s="10">
        <v>56</v>
      </c>
    </row>
    <row r="172" spans="1:40" ht="8.85" customHeight="1" x14ac:dyDescent="0.3">
      <c r="A172" s="10">
        <v>57</v>
      </c>
      <c r="B172" s="21"/>
      <c r="C172" s="10" t="s">
        <v>181</v>
      </c>
      <c r="D172" s="21"/>
      <c r="E172" s="21"/>
      <c r="F172" s="21"/>
      <c r="G172" s="160">
        <v>0</v>
      </c>
      <c r="H172" s="21"/>
      <c r="I172" s="160">
        <v>0</v>
      </c>
      <c r="J172" s="21"/>
      <c r="K172" s="160">
        <v>0</v>
      </c>
      <c r="L172" s="21"/>
      <c r="M172" s="160">
        <f t="shared" si="8"/>
        <v>0</v>
      </c>
      <c r="N172" s="21"/>
      <c r="O172" s="160">
        <v>491600</v>
      </c>
      <c r="P172" s="21"/>
      <c r="Q172" s="160">
        <v>0</v>
      </c>
      <c r="R172" s="21"/>
      <c r="S172" s="160">
        <v>510000</v>
      </c>
      <c r="T172" s="21"/>
      <c r="U172" s="160">
        <f t="shared" si="9"/>
        <v>1001600</v>
      </c>
      <c r="V172" s="21"/>
      <c r="W172" s="21"/>
      <c r="X172" s="160">
        <v>10512</v>
      </c>
      <c r="Y172" s="21"/>
      <c r="Z172" s="160">
        <v>0</v>
      </c>
      <c r="AA172" s="21"/>
      <c r="AB172" s="160">
        <v>89624</v>
      </c>
      <c r="AC172" s="21"/>
      <c r="AD172" s="160">
        <f t="shared" si="10"/>
        <v>100136</v>
      </c>
      <c r="AE172" s="21"/>
      <c r="AF172" s="160">
        <v>0</v>
      </c>
      <c r="AG172" s="21"/>
      <c r="AH172" s="160">
        <v>0</v>
      </c>
      <c r="AI172" s="21"/>
      <c r="AJ172" s="160">
        <v>0</v>
      </c>
      <c r="AK172" s="21"/>
      <c r="AL172" s="160">
        <f t="shared" si="11"/>
        <v>1101736</v>
      </c>
      <c r="AM172" s="21"/>
      <c r="AN172" s="10">
        <v>57</v>
      </c>
    </row>
    <row r="173" spans="1:40" ht="8.85" customHeight="1" x14ac:dyDescent="0.3">
      <c r="A173" s="10">
        <v>58</v>
      </c>
      <c r="B173" s="21"/>
      <c r="C173" s="10" t="s">
        <v>182</v>
      </c>
      <c r="D173" s="21"/>
      <c r="E173" s="21"/>
      <c r="F173" s="21"/>
      <c r="G173" s="160">
        <v>0</v>
      </c>
      <c r="H173" s="21"/>
      <c r="I173" s="160">
        <v>6849514</v>
      </c>
      <c r="J173" s="21"/>
      <c r="K173" s="160">
        <v>0</v>
      </c>
      <c r="L173" s="21"/>
      <c r="M173" s="160">
        <f t="shared" si="8"/>
        <v>6849514</v>
      </c>
      <c r="N173" s="21"/>
      <c r="O173" s="160">
        <v>4368631</v>
      </c>
      <c r="P173" s="21"/>
      <c r="Q173" s="160">
        <v>0</v>
      </c>
      <c r="R173" s="21"/>
      <c r="S173" s="160">
        <v>0</v>
      </c>
      <c r="T173" s="21"/>
      <c r="U173" s="160">
        <f t="shared" si="9"/>
        <v>4368631</v>
      </c>
      <c r="V173" s="21"/>
      <c r="W173" s="21"/>
      <c r="X173" s="160">
        <v>2480883</v>
      </c>
      <c r="Y173" s="21"/>
      <c r="Z173" s="160">
        <v>0</v>
      </c>
      <c r="AA173" s="21"/>
      <c r="AB173" s="160">
        <v>0</v>
      </c>
      <c r="AC173" s="21"/>
      <c r="AD173" s="160">
        <f t="shared" si="10"/>
        <v>2480883</v>
      </c>
      <c r="AE173" s="21"/>
      <c r="AF173" s="160">
        <v>0</v>
      </c>
      <c r="AG173" s="21"/>
      <c r="AH173" s="160">
        <v>0</v>
      </c>
      <c r="AI173" s="21"/>
      <c r="AJ173" s="160">
        <v>0</v>
      </c>
      <c r="AK173" s="21"/>
      <c r="AL173" s="160">
        <f t="shared" si="11"/>
        <v>6849514</v>
      </c>
      <c r="AM173" s="21"/>
      <c r="AN173" s="10">
        <v>58</v>
      </c>
    </row>
    <row r="174" spans="1:40" ht="8.85" customHeight="1" x14ac:dyDescent="0.3">
      <c r="A174" s="10">
        <v>59</v>
      </c>
      <c r="B174" s="21"/>
      <c r="C174" s="10" t="s">
        <v>183</v>
      </c>
      <c r="D174" s="21"/>
      <c r="E174" s="21"/>
      <c r="F174" s="21"/>
      <c r="G174" s="160">
        <v>0</v>
      </c>
      <c r="H174" s="21"/>
      <c r="I174" s="160">
        <v>0</v>
      </c>
      <c r="J174" s="21"/>
      <c r="K174" s="160">
        <v>0</v>
      </c>
      <c r="L174" s="21"/>
      <c r="M174" s="160">
        <f t="shared" si="8"/>
        <v>0</v>
      </c>
      <c r="N174" s="21"/>
      <c r="O174" s="160">
        <v>1038498</v>
      </c>
      <c r="P174" s="21"/>
      <c r="Q174" s="160">
        <v>0</v>
      </c>
      <c r="R174" s="21"/>
      <c r="S174" s="160">
        <v>1099881</v>
      </c>
      <c r="T174" s="21"/>
      <c r="U174" s="160">
        <f t="shared" si="9"/>
        <v>2138379</v>
      </c>
      <c r="V174" s="21"/>
      <c r="W174" s="21"/>
      <c r="X174" s="160">
        <v>338359</v>
      </c>
      <c r="Y174" s="21"/>
      <c r="Z174" s="160">
        <v>0</v>
      </c>
      <c r="AA174" s="21"/>
      <c r="AB174" s="160">
        <v>242660</v>
      </c>
      <c r="AC174" s="21"/>
      <c r="AD174" s="160">
        <f t="shared" si="10"/>
        <v>581019</v>
      </c>
      <c r="AE174" s="21"/>
      <c r="AF174" s="160">
        <v>0</v>
      </c>
      <c r="AG174" s="21"/>
      <c r="AH174" s="160">
        <v>0</v>
      </c>
      <c r="AI174" s="21"/>
      <c r="AJ174" s="160">
        <v>0</v>
      </c>
      <c r="AK174" s="21"/>
      <c r="AL174" s="160">
        <f t="shared" si="11"/>
        <v>2719398</v>
      </c>
      <c r="AM174" s="21"/>
      <c r="AN174" s="10">
        <v>59</v>
      </c>
    </row>
    <row r="175" spans="1:40" ht="8.85" customHeight="1" x14ac:dyDescent="0.3">
      <c r="A175" s="10">
        <v>60</v>
      </c>
      <c r="B175" s="21"/>
      <c r="C175" s="10" t="s">
        <v>184</v>
      </c>
      <c r="D175" s="21"/>
      <c r="E175" s="21"/>
      <c r="F175" s="21"/>
      <c r="G175" s="160">
        <v>0</v>
      </c>
      <c r="H175" s="21"/>
      <c r="I175" s="160">
        <v>0</v>
      </c>
      <c r="J175" s="21"/>
      <c r="K175" s="160">
        <v>0</v>
      </c>
      <c r="L175" s="21"/>
      <c r="M175" s="160">
        <f t="shared" si="8"/>
        <v>0</v>
      </c>
      <c r="N175" s="21"/>
      <c r="O175" s="160">
        <v>12392978</v>
      </c>
      <c r="P175" s="21"/>
      <c r="Q175" s="160">
        <v>0</v>
      </c>
      <c r="R175" s="21"/>
      <c r="S175" s="160">
        <v>3718209</v>
      </c>
      <c r="T175" s="21"/>
      <c r="U175" s="160">
        <f t="shared" si="9"/>
        <v>16111187</v>
      </c>
      <c r="V175" s="21"/>
      <c r="W175" s="21"/>
      <c r="X175" s="160">
        <v>6158852</v>
      </c>
      <c r="Y175" s="21"/>
      <c r="Z175" s="160">
        <v>0</v>
      </c>
      <c r="AA175" s="21"/>
      <c r="AB175" s="160">
        <v>1031087</v>
      </c>
      <c r="AC175" s="21"/>
      <c r="AD175" s="160">
        <f t="shared" si="10"/>
        <v>7189939</v>
      </c>
      <c r="AE175" s="21"/>
      <c r="AF175" s="160">
        <v>0</v>
      </c>
      <c r="AG175" s="21"/>
      <c r="AH175" s="160">
        <v>0</v>
      </c>
      <c r="AI175" s="21"/>
      <c r="AJ175" s="160">
        <v>14423</v>
      </c>
      <c r="AK175" s="21"/>
      <c r="AL175" s="160">
        <f t="shared" si="11"/>
        <v>23315549</v>
      </c>
      <c r="AM175" s="21"/>
      <c r="AN175" s="10">
        <v>60</v>
      </c>
    </row>
    <row r="176" spans="1:40"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9"/>
    </row>
    <row r="177" spans="1:40" ht="8.85" customHeight="1" x14ac:dyDescent="0.3">
      <c r="A177" s="10">
        <v>61</v>
      </c>
      <c r="B177" s="21"/>
      <c r="C177" s="10" t="s">
        <v>185</v>
      </c>
      <c r="D177" s="21"/>
      <c r="E177" s="21"/>
      <c r="F177" s="21"/>
      <c r="G177" s="160">
        <v>0</v>
      </c>
      <c r="H177" s="21"/>
      <c r="I177" s="160">
        <v>3351467</v>
      </c>
      <c r="J177" s="21"/>
      <c r="K177" s="160">
        <v>0</v>
      </c>
      <c r="L177" s="21"/>
      <c r="M177" s="160">
        <f t="shared" si="8"/>
        <v>3351467</v>
      </c>
      <c r="N177" s="21"/>
      <c r="O177" s="160">
        <v>1604718</v>
      </c>
      <c r="P177" s="21"/>
      <c r="Q177" s="160">
        <v>0</v>
      </c>
      <c r="R177" s="21"/>
      <c r="S177" s="160">
        <v>890000</v>
      </c>
      <c r="T177" s="21"/>
      <c r="U177" s="160">
        <f t="shared" si="9"/>
        <v>2494718</v>
      </c>
      <c r="V177" s="21"/>
      <c r="W177" s="21"/>
      <c r="X177" s="160">
        <v>433546</v>
      </c>
      <c r="Y177" s="21"/>
      <c r="Z177" s="160">
        <v>0</v>
      </c>
      <c r="AA177" s="21"/>
      <c r="AB177" s="160">
        <v>422106</v>
      </c>
      <c r="AC177" s="21"/>
      <c r="AD177" s="160">
        <f t="shared" si="10"/>
        <v>855652</v>
      </c>
      <c r="AE177" s="21"/>
      <c r="AF177" s="160">
        <v>0</v>
      </c>
      <c r="AG177" s="21"/>
      <c r="AH177" s="160">
        <v>0</v>
      </c>
      <c r="AI177" s="21"/>
      <c r="AJ177" s="160">
        <v>0</v>
      </c>
      <c r="AK177" s="21"/>
      <c r="AL177" s="160">
        <f t="shared" si="11"/>
        <v>3350370</v>
      </c>
      <c r="AM177" s="21"/>
      <c r="AN177" s="10">
        <v>61</v>
      </c>
    </row>
    <row r="178" spans="1:40" ht="8.85" customHeight="1" x14ac:dyDescent="0.3">
      <c r="A178" s="10">
        <v>62</v>
      </c>
      <c r="B178" s="21"/>
      <c r="C178" s="10" t="s">
        <v>186</v>
      </c>
      <c r="D178" s="21"/>
      <c r="E178" s="21"/>
      <c r="F178" s="21"/>
      <c r="G178" s="160">
        <v>3021000</v>
      </c>
      <c r="H178" s="21"/>
      <c r="I178" s="160">
        <v>0</v>
      </c>
      <c r="J178" s="21"/>
      <c r="K178" s="160">
        <v>0</v>
      </c>
      <c r="L178" s="21"/>
      <c r="M178" s="160">
        <f t="shared" si="8"/>
        <v>3021000</v>
      </c>
      <c r="N178" s="21"/>
      <c r="O178" s="160">
        <v>3550474</v>
      </c>
      <c r="P178" s="21"/>
      <c r="Q178" s="160">
        <v>0</v>
      </c>
      <c r="R178" s="21"/>
      <c r="S178" s="160">
        <v>4191818</v>
      </c>
      <c r="T178" s="21"/>
      <c r="U178" s="160">
        <f t="shared" si="9"/>
        <v>7742292</v>
      </c>
      <c r="V178" s="21"/>
      <c r="W178" s="21"/>
      <c r="X178" s="160">
        <v>1624059</v>
      </c>
      <c r="Y178" s="21"/>
      <c r="Z178" s="160">
        <v>0</v>
      </c>
      <c r="AA178" s="21"/>
      <c r="AB178" s="160">
        <v>313591</v>
      </c>
      <c r="AC178" s="21"/>
      <c r="AD178" s="160">
        <f t="shared" si="10"/>
        <v>1937650</v>
      </c>
      <c r="AE178" s="21"/>
      <c r="AF178" s="160">
        <v>0</v>
      </c>
      <c r="AG178" s="21"/>
      <c r="AH178" s="160">
        <v>0</v>
      </c>
      <c r="AI178" s="21"/>
      <c r="AJ178" s="160">
        <v>81596</v>
      </c>
      <c r="AK178" s="21"/>
      <c r="AL178" s="160">
        <f t="shared" si="11"/>
        <v>9761538</v>
      </c>
      <c r="AM178" s="21"/>
      <c r="AN178" s="10">
        <v>62</v>
      </c>
    </row>
    <row r="179" spans="1:40" ht="8.85" customHeight="1" x14ac:dyDescent="0.3">
      <c r="A179" s="10">
        <v>63</v>
      </c>
      <c r="B179" s="21"/>
      <c r="C179" s="10" t="s">
        <v>187</v>
      </c>
      <c r="D179" s="21"/>
      <c r="E179" s="21"/>
      <c r="F179" s="21"/>
      <c r="G179" s="160">
        <v>237427</v>
      </c>
      <c r="H179" s="21"/>
      <c r="I179" s="160">
        <v>2829193</v>
      </c>
      <c r="J179" s="21"/>
      <c r="K179" s="160">
        <v>0</v>
      </c>
      <c r="L179" s="21"/>
      <c r="M179" s="160">
        <f t="shared" si="8"/>
        <v>3066620</v>
      </c>
      <c r="N179" s="21"/>
      <c r="O179" s="160">
        <v>235792</v>
      </c>
      <c r="P179" s="21"/>
      <c r="Q179" s="160">
        <v>0</v>
      </c>
      <c r="R179" s="21"/>
      <c r="S179" s="160">
        <v>2023684</v>
      </c>
      <c r="T179" s="21"/>
      <c r="U179" s="160">
        <f t="shared" si="9"/>
        <v>2259476</v>
      </c>
      <c r="V179" s="21"/>
      <c r="W179" s="21"/>
      <c r="X179" s="160">
        <v>39239</v>
      </c>
      <c r="Y179" s="21"/>
      <c r="Z179" s="160">
        <v>0</v>
      </c>
      <c r="AA179" s="21"/>
      <c r="AB179" s="160">
        <v>738497</v>
      </c>
      <c r="AC179" s="21"/>
      <c r="AD179" s="160">
        <f t="shared" si="10"/>
        <v>777736</v>
      </c>
      <c r="AE179" s="21"/>
      <c r="AF179" s="160">
        <v>0</v>
      </c>
      <c r="AG179" s="21"/>
      <c r="AH179" s="160">
        <v>0</v>
      </c>
      <c r="AI179" s="21"/>
      <c r="AJ179" s="160">
        <v>126568</v>
      </c>
      <c r="AK179" s="21"/>
      <c r="AL179" s="160">
        <f t="shared" si="11"/>
        <v>3163780</v>
      </c>
      <c r="AM179" s="21"/>
      <c r="AN179" s="10">
        <v>63</v>
      </c>
    </row>
    <row r="180" spans="1:40" ht="8.85" customHeight="1" x14ac:dyDescent="0.3">
      <c r="A180" s="10">
        <v>64</v>
      </c>
      <c r="B180" s="21"/>
      <c r="C180" s="10" t="s">
        <v>188</v>
      </c>
      <c r="D180" s="21"/>
      <c r="E180" s="21"/>
      <c r="F180" s="21"/>
      <c r="G180" s="160">
        <v>0</v>
      </c>
      <c r="H180" s="21"/>
      <c r="I180" s="160">
        <v>0</v>
      </c>
      <c r="J180" s="21"/>
      <c r="K180" s="160">
        <v>0</v>
      </c>
      <c r="L180" s="21"/>
      <c r="M180" s="160">
        <f t="shared" si="8"/>
        <v>0</v>
      </c>
      <c r="N180" s="21"/>
      <c r="O180" s="160">
        <v>1050000</v>
      </c>
      <c r="P180" s="21"/>
      <c r="Q180" s="160">
        <v>0</v>
      </c>
      <c r="R180" s="21"/>
      <c r="S180" s="160">
        <v>0</v>
      </c>
      <c r="T180" s="21"/>
      <c r="U180" s="160">
        <f t="shared" si="9"/>
        <v>1050000</v>
      </c>
      <c r="V180" s="21"/>
      <c r="W180" s="21"/>
      <c r="X180" s="160">
        <v>977615</v>
      </c>
      <c r="Y180" s="21"/>
      <c r="Z180" s="160">
        <v>0</v>
      </c>
      <c r="AA180" s="21"/>
      <c r="AB180" s="160">
        <v>0</v>
      </c>
      <c r="AC180" s="21"/>
      <c r="AD180" s="160">
        <f t="shared" si="10"/>
        <v>977615</v>
      </c>
      <c r="AE180" s="21"/>
      <c r="AF180" s="160">
        <v>0</v>
      </c>
      <c r="AG180" s="21"/>
      <c r="AH180" s="160">
        <v>0</v>
      </c>
      <c r="AI180" s="21"/>
      <c r="AJ180" s="160">
        <v>0</v>
      </c>
      <c r="AK180" s="21"/>
      <c r="AL180" s="160">
        <f t="shared" si="11"/>
        <v>2027615</v>
      </c>
      <c r="AM180" s="21"/>
      <c r="AN180" s="10">
        <v>64</v>
      </c>
    </row>
    <row r="181" spans="1:40" ht="8.85" customHeight="1" x14ac:dyDescent="0.3">
      <c r="A181" s="10">
        <v>65</v>
      </c>
      <c r="B181" s="21"/>
      <c r="C181" s="10" t="s">
        <v>189</v>
      </c>
      <c r="D181" s="21"/>
      <c r="E181" s="21"/>
      <c r="F181" s="21"/>
      <c r="G181" s="160">
        <v>0</v>
      </c>
      <c r="H181" s="21"/>
      <c r="I181" s="160">
        <v>0</v>
      </c>
      <c r="J181" s="21"/>
      <c r="K181" s="160">
        <v>0</v>
      </c>
      <c r="L181" s="21"/>
      <c r="M181" s="160">
        <f t="shared" si="8"/>
        <v>0</v>
      </c>
      <c r="N181" s="21"/>
      <c r="O181" s="160">
        <v>341252</v>
      </c>
      <c r="P181" s="21"/>
      <c r="Q181" s="160">
        <v>0</v>
      </c>
      <c r="R181" s="21"/>
      <c r="S181" s="160">
        <v>0</v>
      </c>
      <c r="T181" s="21"/>
      <c r="U181" s="160">
        <f t="shared" si="9"/>
        <v>341252</v>
      </c>
      <c r="V181" s="21"/>
      <c r="W181" s="21"/>
      <c r="X181" s="160">
        <v>80618</v>
      </c>
      <c r="Y181" s="21"/>
      <c r="Z181" s="160">
        <v>0</v>
      </c>
      <c r="AA181" s="21"/>
      <c r="AB181" s="160">
        <v>0</v>
      </c>
      <c r="AC181" s="21"/>
      <c r="AD181" s="160">
        <f t="shared" si="10"/>
        <v>80618</v>
      </c>
      <c r="AE181" s="21"/>
      <c r="AF181" s="160">
        <v>0</v>
      </c>
      <c r="AG181" s="21"/>
      <c r="AH181" s="160">
        <v>0</v>
      </c>
      <c r="AI181" s="21"/>
      <c r="AJ181" s="160">
        <v>0</v>
      </c>
      <c r="AK181" s="21"/>
      <c r="AL181" s="160">
        <f t="shared" si="11"/>
        <v>421870</v>
      </c>
      <c r="AM181" s="21"/>
      <c r="AN181" s="10">
        <v>65</v>
      </c>
    </row>
    <row r="182" spans="1:40" ht="8.85" customHeight="1" x14ac:dyDescent="0.3">
      <c r="A182" s="29"/>
      <c r="B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9"/>
    </row>
    <row r="183" spans="1:40" ht="8.85" customHeight="1" x14ac:dyDescent="0.3">
      <c r="A183" s="10">
        <v>66</v>
      </c>
      <c r="B183" s="21"/>
      <c r="C183" s="10" t="s">
        <v>190</v>
      </c>
      <c r="D183" s="21"/>
      <c r="E183" s="21"/>
      <c r="F183" s="21"/>
      <c r="G183" s="160">
        <v>0</v>
      </c>
      <c r="H183" s="21"/>
      <c r="I183" s="160">
        <v>9345250</v>
      </c>
      <c r="J183" s="21"/>
      <c r="K183" s="160">
        <v>0</v>
      </c>
      <c r="L183" s="21"/>
      <c r="M183" s="160">
        <f t="shared" si="8"/>
        <v>9345250</v>
      </c>
      <c r="N183" s="21"/>
      <c r="O183" s="160">
        <v>5667960</v>
      </c>
      <c r="P183" s="21"/>
      <c r="Q183" s="160">
        <v>-21461</v>
      </c>
      <c r="R183" s="21"/>
      <c r="S183" s="160">
        <v>1417696</v>
      </c>
      <c r="T183" s="21"/>
      <c r="U183" s="160">
        <f t="shared" si="9"/>
        <v>7064195</v>
      </c>
      <c r="V183" s="21"/>
      <c r="W183" s="21"/>
      <c r="X183" s="160">
        <v>1585848</v>
      </c>
      <c r="Y183" s="21"/>
      <c r="Z183" s="160">
        <v>0</v>
      </c>
      <c r="AA183" s="21"/>
      <c r="AB183" s="160">
        <v>2020987</v>
      </c>
      <c r="AC183" s="21"/>
      <c r="AD183" s="160">
        <f t="shared" si="10"/>
        <v>3606835</v>
      </c>
      <c r="AE183" s="21"/>
      <c r="AF183" s="160">
        <v>0</v>
      </c>
      <c r="AG183" s="21"/>
      <c r="AH183" s="160">
        <v>0</v>
      </c>
      <c r="AI183" s="21"/>
      <c r="AJ183" s="160">
        <v>0</v>
      </c>
      <c r="AK183" s="21"/>
      <c r="AL183" s="160">
        <f t="shared" si="11"/>
        <v>10671030</v>
      </c>
      <c r="AM183" s="21"/>
      <c r="AN183" s="10">
        <v>66</v>
      </c>
    </row>
    <row r="184" spans="1:40" ht="8.85" customHeight="1" x14ac:dyDescent="0.3">
      <c r="A184" s="10">
        <v>67</v>
      </c>
      <c r="B184" s="21"/>
      <c r="C184" s="10" t="s">
        <v>191</v>
      </c>
      <c r="D184" s="21"/>
      <c r="E184" s="21"/>
      <c r="F184" s="21"/>
      <c r="G184" s="160">
        <v>0</v>
      </c>
      <c r="H184" s="21"/>
      <c r="I184" s="160">
        <v>5836752</v>
      </c>
      <c r="J184" s="21"/>
      <c r="K184" s="160">
        <v>0</v>
      </c>
      <c r="L184" s="21"/>
      <c r="M184" s="160">
        <f t="shared" si="8"/>
        <v>5836752</v>
      </c>
      <c r="N184" s="21"/>
      <c r="O184" s="160">
        <v>2607975</v>
      </c>
      <c r="P184" s="21"/>
      <c r="Q184" s="160">
        <v>0</v>
      </c>
      <c r="R184" s="21"/>
      <c r="S184" s="160">
        <v>840099</v>
      </c>
      <c r="T184" s="21"/>
      <c r="U184" s="160">
        <f t="shared" si="9"/>
        <v>3448074</v>
      </c>
      <c r="V184" s="21"/>
      <c r="W184" s="21"/>
      <c r="X184" s="160">
        <v>1889671</v>
      </c>
      <c r="Y184" s="21"/>
      <c r="Z184" s="160">
        <v>0</v>
      </c>
      <c r="AA184" s="21"/>
      <c r="AB184" s="160">
        <v>499007</v>
      </c>
      <c r="AC184" s="21"/>
      <c r="AD184" s="160">
        <f t="shared" si="10"/>
        <v>2388678</v>
      </c>
      <c r="AE184" s="21"/>
      <c r="AF184" s="160">
        <v>0</v>
      </c>
      <c r="AG184" s="21"/>
      <c r="AH184" s="160">
        <v>0</v>
      </c>
      <c r="AI184" s="21"/>
      <c r="AJ184" s="160">
        <v>0</v>
      </c>
      <c r="AK184" s="21"/>
      <c r="AL184" s="160">
        <f t="shared" si="11"/>
        <v>5836752</v>
      </c>
      <c r="AM184" s="21"/>
      <c r="AN184" s="10">
        <v>67</v>
      </c>
    </row>
    <row r="185" spans="1:40" ht="8.85" customHeight="1" x14ac:dyDescent="0.3">
      <c r="A185" s="10">
        <v>68</v>
      </c>
      <c r="B185" s="21"/>
      <c r="C185" s="10" t="s">
        <v>192</v>
      </c>
      <c r="D185" s="21"/>
      <c r="E185" s="21"/>
      <c r="F185" s="21"/>
      <c r="G185" s="160">
        <v>80827</v>
      </c>
      <c r="H185" s="21"/>
      <c r="I185" s="160">
        <v>2440353</v>
      </c>
      <c r="J185" s="21"/>
      <c r="K185" s="160">
        <v>0</v>
      </c>
      <c r="L185" s="21"/>
      <c r="M185" s="160">
        <f t="shared" si="8"/>
        <v>2521180</v>
      </c>
      <c r="N185" s="21"/>
      <c r="O185" s="160">
        <v>965289</v>
      </c>
      <c r="P185" s="21"/>
      <c r="Q185" s="160">
        <v>0</v>
      </c>
      <c r="R185" s="21"/>
      <c r="S185" s="160">
        <v>70464</v>
      </c>
      <c r="T185" s="21"/>
      <c r="U185" s="160">
        <f t="shared" si="9"/>
        <v>1035753</v>
      </c>
      <c r="V185" s="21"/>
      <c r="W185" s="21"/>
      <c r="X185" s="160">
        <v>1055912</v>
      </c>
      <c r="Y185" s="21"/>
      <c r="Z185" s="160">
        <v>0</v>
      </c>
      <c r="AA185" s="21"/>
      <c r="AB185" s="160">
        <v>429515</v>
      </c>
      <c r="AC185" s="21"/>
      <c r="AD185" s="160">
        <f t="shared" si="10"/>
        <v>1485427</v>
      </c>
      <c r="AE185" s="21"/>
      <c r="AF185" s="160">
        <v>0</v>
      </c>
      <c r="AG185" s="21"/>
      <c r="AH185" s="160">
        <v>0</v>
      </c>
      <c r="AI185" s="21"/>
      <c r="AJ185" s="160">
        <v>0</v>
      </c>
      <c r="AK185" s="21"/>
      <c r="AL185" s="160">
        <f t="shared" si="11"/>
        <v>2521180</v>
      </c>
      <c r="AM185" s="21"/>
      <c r="AN185" s="10">
        <v>68</v>
      </c>
    </row>
    <row r="186" spans="1:40" ht="8.85" customHeight="1" x14ac:dyDescent="0.3">
      <c r="A186" s="10">
        <v>69</v>
      </c>
      <c r="B186" s="21"/>
      <c r="C186" s="10" t="s">
        <v>193</v>
      </c>
      <c r="D186" s="21"/>
      <c r="E186" s="21"/>
      <c r="F186" s="21"/>
      <c r="G186" s="160">
        <v>81014</v>
      </c>
      <c r="H186" s="21"/>
      <c r="I186" s="160">
        <v>0</v>
      </c>
      <c r="J186" s="21"/>
      <c r="K186" s="160">
        <v>0</v>
      </c>
      <c r="L186" s="21"/>
      <c r="M186" s="160">
        <f t="shared" si="8"/>
        <v>81014</v>
      </c>
      <c r="N186" s="21"/>
      <c r="O186" s="160">
        <v>6422346</v>
      </c>
      <c r="P186" s="21"/>
      <c r="Q186" s="160">
        <v>0</v>
      </c>
      <c r="R186" s="21"/>
      <c r="S186" s="160">
        <v>1563551</v>
      </c>
      <c r="T186" s="21"/>
      <c r="U186" s="160">
        <f t="shared" si="9"/>
        <v>7985897</v>
      </c>
      <c r="V186" s="21"/>
      <c r="W186" s="21"/>
      <c r="X186" s="160">
        <v>2362109</v>
      </c>
      <c r="Y186" s="21"/>
      <c r="Z186" s="160">
        <v>0</v>
      </c>
      <c r="AA186" s="21"/>
      <c r="AB186" s="160">
        <v>351329</v>
      </c>
      <c r="AC186" s="21"/>
      <c r="AD186" s="160">
        <f t="shared" si="10"/>
        <v>2713438</v>
      </c>
      <c r="AE186" s="21"/>
      <c r="AF186" s="160">
        <v>0</v>
      </c>
      <c r="AG186" s="21"/>
      <c r="AH186" s="160">
        <v>0</v>
      </c>
      <c r="AI186" s="21"/>
      <c r="AJ186" s="160">
        <v>0</v>
      </c>
      <c r="AK186" s="21"/>
      <c r="AL186" s="160">
        <f t="shared" si="11"/>
        <v>10699335</v>
      </c>
      <c r="AM186" s="21"/>
      <c r="AN186" s="10">
        <v>69</v>
      </c>
    </row>
    <row r="187" spans="1:40" ht="8.85" customHeight="1" x14ac:dyDescent="0.3">
      <c r="A187" s="10">
        <v>70</v>
      </c>
      <c r="B187" s="21"/>
      <c r="C187" s="10" t="s">
        <v>194</v>
      </c>
      <c r="D187" s="21"/>
      <c r="E187" s="21"/>
      <c r="F187" s="21"/>
      <c r="G187" s="160">
        <v>597510</v>
      </c>
      <c r="H187" s="21"/>
      <c r="I187" s="160">
        <v>0</v>
      </c>
      <c r="J187" s="21"/>
      <c r="K187" s="160">
        <v>0</v>
      </c>
      <c r="L187" s="21"/>
      <c r="M187" s="160">
        <f t="shared" si="8"/>
        <v>597510</v>
      </c>
      <c r="N187" s="21"/>
      <c r="O187" s="160">
        <v>3788621</v>
      </c>
      <c r="P187" s="21"/>
      <c r="Q187" s="160">
        <v>1691717</v>
      </c>
      <c r="R187" s="21"/>
      <c r="S187" s="160">
        <v>136444</v>
      </c>
      <c r="T187" s="21"/>
      <c r="U187" s="160">
        <f t="shared" si="9"/>
        <v>5616782</v>
      </c>
      <c r="V187" s="21"/>
      <c r="W187" s="21"/>
      <c r="X187" s="160">
        <v>3017176</v>
      </c>
      <c r="Y187" s="21"/>
      <c r="Z187" s="160">
        <v>0</v>
      </c>
      <c r="AA187" s="21"/>
      <c r="AB187" s="160">
        <v>1223479</v>
      </c>
      <c r="AC187" s="21"/>
      <c r="AD187" s="160">
        <f t="shared" si="10"/>
        <v>4240655</v>
      </c>
      <c r="AE187" s="21"/>
      <c r="AF187" s="160">
        <v>0</v>
      </c>
      <c r="AG187" s="21"/>
      <c r="AH187" s="160">
        <v>0</v>
      </c>
      <c r="AI187" s="21"/>
      <c r="AJ187" s="160">
        <v>228808</v>
      </c>
      <c r="AK187" s="21"/>
      <c r="AL187" s="160">
        <f t="shared" si="11"/>
        <v>10086245</v>
      </c>
      <c r="AM187" s="21"/>
      <c r="AN187" s="10">
        <v>70</v>
      </c>
    </row>
    <row r="188" spans="1:40"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9"/>
    </row>
    <row r="189" spans="1:40" ht="8.85" customHeight="1" x14ac:dyDescent="0.3">
      <c r="A189" s="10">
        <v>71</v>
      </c>
      <c r="B189" s="21"/>
      <c r="C189" s="10" t="s">
        <v>195</v>
      </c>
      <c r="D189" s="21"/>
      <c r="E189" s="21"/>
      <c r="F189" s="21"/>
      <c r="G189" s="160">
        <v>7208469</v>
      </c>
      <c r="H189" s="21"/>
      <c r="I189" s="160">
        <v>0</v>
      </c>
      <c r="J189" s="21"/>
      <c r="K189" s="160">
        <v>0</v>
      </c>
      <c r="L189" s="21"/>
      <c r="M189" s="160">
        <f t="shared" si="8"/>
        <v>7208469</v>
      </c>
      <c r="N189" s="21"/>
      <c r="O189" s="160">
        <v>364694</v>
      </c>
      <c r="P189" s="21"/>
      <c r="Q189" s="160">
        <v>0</v>
      </c>
      <c r="R189" s="21"/>
      <c r="S189" s="160">
        <v>813215</v>
      </c>
      <c r="T189" s="21"/>
      <c r="U189" s="160">
        <f t="shared" si="9"/>
        <v>1177909</v>
      </c>
      <c r="V189" s="21"/>
      <c r="W189" s="21"/>
      <c r="X189" s="160">
        <v>128625</v>
      </c>
      <c r="Y189" s="21"/>
      <c r="Z189" s="160">
        <v>0</v>
      </c>
      <c r="AA189" s="21"/>
      <c r="AB189" s="160">
        <v>220978</v>
      </c>
      <c r="AC189" s="21"/>
      <c r="AD189" s="160">
        <f t="shared" si="10"/>
        <v>349603</v>
      </c>
      <c r="AE189" s="21"/>
      <c r="AF189" s="160">
        <v>0</v>
      </c>
      <c r="AG189" s="21"/>
      <c r="AH189" s="160">
        <v>0</v>
      </c>
      <c r="AI189" s="21"/>
      <c r="AJ189" s="160">
        <v>0</v>
      </c>
      <c r="AK189" s="21"/>
      <c r="AL189" s="160">
        <f t="shared" si="11"/>
        <v>1527512</v>
      </c>
      <c r="AM189" s="21"/>
      <c r="AN189" s="10">
        <v>71</v>
      </c>
    </row>
    <row r="190" spans="1:40" ht="8.85" customHeight="1" x14ac:dyDescent="0.3">
      <c r="A190" s="10">
        <v>72</v>
      </c>
      <c r="B190" s="21"/>
      <c r="C190" s="10" t="s">
        <v>196</v>
      </c>
      <c r="D190" s="21"/>
      <c r="E190" s="21"/>
      <c r="F190" s="21"/>
      <c r="G190" s="160">
        <v>0</v>
      </c>
      <c r="H190" s="21"/>
      <c r="I190" s="160">
        <v>0</v>
      </c>
      <c r="J190" s="21"/>
      <c r="K190" s="160">
        <v>0</v>
      </c>
      <c r="L190" s="21"/>
      <c r="M190" s="160">
        <f t="shared" si="8"/>
        <v>0</v>
      </c>
      <c r="N190" s="21"/>
      <c r="O190" s="160">
        <v>2227512</v>
      </c>
      <c r="P190" s="21"/>
      <c r="Q190" s="160">
        <v>0</v>
      </c>
      <c r="R190" s="21"/>
      <c r="S190" s="160">
        <v>4271757</v>
      </c>
      <c r="T190" s="21"/>
      <c r="U190" s="160">
        <f t="shared" si="9"/>
        <v>6499269</v>
      </c>
      <c r="V190" s="21"/>
      <c r="W190" s="21"/>
      <c r="X190" s="160">
        <v>409559</v>
      </c>
      <c r="Y190" s="21"/>
      <c r="Z190" s="160">
        <v>0</v>
      </c>
      <c r="AA190" s="21"/>
      <c r="AB190" s="160">
        <v>1029006</v>
      </c>
      <c r="AC190" s="21"/>
      <c r="AD190" s="160">
        <f t="shared" si="10"/>
        <v>1438565</v>
      </c>
      <c r="AE190" s="21"/>
      <c r="AF190" s="160">
        <v>0</v>
      </c>
      <c r="AG190" s="21"/>
      <c r="AH190" s="160">
        <v>0</v>
      </c>
      <c r="AI190" s="21"/>
      <c r="AJ190" s="160">
        <v>134223</v>
      </c>
      <c r="AK190" s="21"/>
      <c r="AL190" s="160">
        <f t="shared" si="11"/>
        <v>8072057</v>
      </c>
      <c r="AM190" s="21"/>
      <c r="AN190" s="10">
        <v>72</v>
      </c>
    </row>
    <row r="191" spans="1:40" ht="8.85" customHeight="1" x14ac:dyDescent="0.3">
      <c r="A191" s="10">
        <v>73</v>
      </c>
      <c r="B191" s="21"/>
      <c r="C191" s="10" t="s">
        <v>197</v>
      </c>
      <c r="D191" s="21"/>
      <c r="E191" s="21"/>
      <c r="F191" s="21"/>
      <c r="G191" s="160">
        <v>59294000</v>
      </c>
      <c r="H191" s="21"/>
      <c r="I191" s="160">
        <v>217570000</v>
      </c>
      <c r="J191" s="21"/>
      <c r="K191" s="160">
        <v>0</v>
      </c>
      <c r="L191" s="21"/>
      <c r="M191" s="160">
        <f t="shared" si="8"/>
        <v>276864000</v>
      </c>
      <c r="N191" s="21"/>
      <c r="O191" s="160">
        <v>135185000</v>
      </c>
      <c r="P191" s="21"/>
      <c r="Q191" s="160">
        <v>15353000</v>
      </c>
      <c r="R191" s="21"/>
      <c r="S191" s="160">
        <v>78376000</v>
      </c>
      <c r="T191" s="21"/>
      <c r="U191" s="160">
        <f t="shared" si="9"/>
        <v>228914000</v>
      </c>
      <c r="V191" s="21"/>
      <c r="W191" s="21"/>
      <c r="X191" s="160">
        <v>35804000</v>
      </c>
      <c r="Y191" s="21"/>
      <c r="Z191" s="160">
        <v>5090000</v>
      </c>
      <c r="AA191" s="21"/>
      <c r="AB191" s="160">
        <v>7056000</v>
      </c>
      <c r="AC191" s="21"/>
      <c r="AD191" s="160">
        <f t="shared" si="10"/>
        <v>47950000</v>
      </c>
      <c r="AE191" s="21"/>
      <c r="AF191" s="160">
        <v>0</v>
      </c>
      <c r="AG191" s="21"/>
      <c r="AH191" s="160">
        <v>0</v>
      </c>
      <c r="AI191" s="21"/>
      <c r="AJ191" s="160">
        <v>0</v>
      </c>
      <c r="AK191" s="21"/>
      <c r="AL191" s="160">
        <f t="shared" si="11"/>
        <v>276864000</v>
      </c>
      <c r="AM191" s="21"/>
      <c r="AN191" s="10">
        <v>73</v>
      </c>
    </row>
    <row r="192" spans="1:40" ht="8.85" customHeight="1" x14ac:dyDescent="0.3">
      <c r="A192" s="10">
        <v>74</v>
      </c>
      <c r="B192" s="21"/>
      <c r="C192" s="10" t="s">
        <v>198</v>
      </c>
      <c r="D192" s="21"/>
      <c r="E192" s="21"/>
      <c r="F192" s="21"/>
      <c r="G192" s="160">
        <v>0</v>
      </c>
      <c r="H192" s="21"/>
      <c r="I192" s="160">
        <v>6421927</v>
      </c>
      <c r="J192" s="21"/>
      <c r="K192" s="160">
        <v>0</v>
      </c>
      <c r="L192" s="21"/>
      <c r="M192" s="160">
        <f t="shared" si="8"/>
        <v>6421927</v>
      </c>
      <c r="N192" s="21"/>
      <c r="O192" s="160">
        <v>3890630</v>
      </c>
      <c r="P192" s="21"/>
      <c r="Q192" s="160">
        <v>0</v>
      </c>
      <c r="R192" s="21"/>
      <c r="S192" s="160">
        <v>300493</v>
      </c>
      <c r="T192" s="21"/>
      <c r="U192" s="160">
        <f t="shared" si="9"/>
        <v>4191123</v>
      </c>
      <c r="V192" s="21"/>
      <c r="W192" s="21"/>
      <c r="X192" s="160">
        <v>2157401</v>
      </c>
      <c r="Y192" s="21"/>
      <c r="Z192" s="160">
        <v>0</v>
      </c>
      <c r="AA192" s="21"/>
      <c r="AB192" s="160">
        <v>73403</v>
      </c>
      <c r="AC192" s="21"/>
      <c r="AD192" s="160">
        <f t="shared" si="10"/>
        <v>2230804</v>
      </c>
      <c r="AE192" s="21"/>
      <c r="AF192" s="160">
        <v>0</v>
      </c>
      <c r="AG192" s="21"/>
      <c r="AH192" s="160">
        <v>0</v>
      </c>
      <c r="AI192" s="21"/>
      <c r="AJ192" s="160">
        <v>0</v>
      </c>
      <c r="AK192" s="21"/>
      <c r="AL192" s="160">
        <f t="shared" si="11"/>
        <v>6421927</v>
      </c>
      <c r="AM192" s="21"/>
      <c r="AN192" s="10">
        <v>74</v>
      </c>
    </row>
    <row r="193" spans="1:40" ht="8.85" customHeight="1" x14ac:dyDescent="0.3">
      <c r="A193" s="10">
        <v>75</v>
      </c>
      <c r="B193" s="21"/>
      <c r="C193" s="10" t="s">
        <v>199</v>
      </c>
      <c r="D193" s="21"/>
      <c r="E193" s="21"/>
      <c r="F193" s="21"/>
      <c r="G193" s="160">
        <v>0</v>
      </c>
      <c r="H193" s="21"/>
      <c r="I193" s="160">
        <v>384730</v>
      </c>
      <c r="J193" s="21"/>
      <c r="K193" s="160">
        <v>0</v>
      </c>
      <c r="L193" s="21"/>
      <c r="M193" s="160">
        <f t="shared" si="8"/>
        <v>384730</v>
      </c>
      <c r="N193" s="21"/>
      <c r="O193" s="160">
        <v>320000</v>
      </c>
      <c r="P193" s="21"/>
      <c r="Q193" s="160">
        <v>0</v>
      </c>
      <c r="R193" s="21"/>
      <c r="S193" s="160">
        <v>0</v>
      </c>
      <c r="T193" s="21"/>
      <c r="U193" s="160">
        <f t="shared" si="9"/>
        <v>320000</v>
      </c>
      <c r="V193" s="21"/>
      <c r="W193" s="21"/>
      <c r="X193" s="160">
        <v>64730</v>
      </c>
      <c r="Y193" s="21"/>
      <c r="Z193" s="160">
        <v>0</v>
      </c>
      <c r="AA193" s="21"/>
      <c r="AB193" s="160">
        <v>0</v>
      </c>
      <c r="AC193" s="21"/>
      <c r="AD193" s="160">
        <f t="shared" si="10"/>
        <v>64730</v>
      </c>
      <c r="AE193" s="21"/>
      <c r="AF193" s="160">
        <v>0</v>
      </c>
      <c r="AG193" s="21"/>
      <c r="AH193" s="160">
        <v>0</v>
      </c>
      <c r="AI193" s="21"/>
      <c r="AJ193" s="160">
        <v>0</v>
      </c>
      <c r="AK193" s="21"/>
      <c r="AL193" s="160">
        <f t="shared" si="11"/>
        <v>384730</v>
      </c>
      <c r="AM193" s="21"/>
      <c r="AN193" s="10">
        <v>75</v>
      </c>
    </row>
    <row r="194" spans="1:40" ht="8.85" customHeight="1" x14ac:dyDescent="0.3">
      <c r="A194" s="29"/>
      <c r="B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9"/>
    </row>
    <row r="195" spans="1:40" ht="8.85" customHeight="1" x14ac:dyDescent="0.3">
      <c r="A195" s="10">
        <v>76</v>
      </c>
      <c r="B195" s="21"/>
      <c r="C195" s="10" t="s">
        <v>114</v>
      </c>
      <c r="D195" s="21"/>
      <c r="E195" s="21"/>
      <c r="F195" s="21"/>
      <c r="G195" s="160">
        <v>255850</v>
      </c>
      <c r="H195" s="21"/>
      <c r="I195" s="160">
        <v>0</v>
      </c>
      <c r="J195" s="21"/>
      <c r="K195" s="160">
        <v>0</v>
      </c>
      <c r="L195" s="21"/>
      <c r="M195" s="160">
        <f t="shared" si="8"/>
        <v>255850</v>
      </c>
      <c r="N195" s="21"/>
      <c r="O195" s="160">
        <v>647213</v>
      </c>
      <c r="P195" s="21"/>
      <c r="Q195" s="160">
        <v>0</v>
      </c>
      <c r="R195" s="21"/>
      <c r="S195" s="160">
        <v>488137</v>
      </c>
      <c r="T195" s="21"/>
      <c r="U195" s="160">
        <f t="shared" si="9"/>
        <v>1135350</v>
      </c>
      <c r="V195" s="21"/>
      <c r="W195" s="21"/>
      <c r="X195" s="160">
        <v>496029</v>
      </c>
      <c r="Y195" s="21"/>
      <c r="Z195" s="160">
        <v>0</v>
      </c>
      <c r="AA195" s="21"/>
      <c r="AB195" s="160">
        <v>150541</v>
      </c>
      <c r="AC195" s="21"/>
      <c r="AD195" s="160">
        <f t="shared" si="10"/>
        <v>646570</v>
      </c>
      <c r="AE195" s="21"/>
      <c r="AF195" s="160">
        <v>0</v>
      </c>
      <c r="AG195" s="21"/>
      <c r="AH195" s="160">
        <v>0</v>
      </c>
      <c r="AI195" s="21"/>
      <c r="AJ195" s="160">
        <v>63443</v>
      </c>
      <c r="AK195" s="21"/>
      <c r="AL195" s="160">
        <f t="shared" si="11"/>
        <v>1845363</v>
      </c>
      <c r="AM195" s="21"/>
      <c r="AN195" s="10">
        <v>76</v>
      </c>
    </row>
    <row r="196" spans="1:40" ht="8.85" customHeight="1" x14ac:dyDescent="0.3">
      <c r="A196" s="10">
        <v>77</v>
      </c>
      <c r="B196" s="21"/>
      <c r="C196" s="10" t="s">
        <v>115</v>
      </c>
      <c r="D196" s="21"/>
      <c r="E196" s="21"/>
      <c r="F196" s="21"/>
      <c r="G196" s="160">
        <v>289419</v>
      </c>
      <c r="H196" s="21"/>
      <c r="I196" s="160">
        <v>20326789</v>
      </c>
      <c r="J196" s="21"/>
      <c r="K196" s="160">
        <v>124444</v>
      </c>
      <c r="L196" s="21"/>
      <c r="M196" s="160">
        <f t="shared" si="8"/>
        <v>20740652</v>
      </c>
      <c r="N196" s="21"/>
      <c r="O196" s="160">
        <v>8885422</v>
      </c>
      <c r="P196" s="21"/>
      <c r="Q196" s="160">
        <v>0</v>
      </c>
      <c r="R196" s="21"/>
      <c r="S196" s="160">
        <v>3978865</v>
      </c>
      <c r="T196" s="21"/>
      <c r="U196" s="160">
        <f t="shared" si="9"/>
        <v>12864287</v>
      </c>
      <c r="V196" s="21"/>
      <c r="W196" s="21"/>
      <c r="X196" s="160">
        <v>4377329</v>
      </c>
      <c r="Y196" s="21"/>
      <c r="Z196" s="160">
        <v>0</v>
      </c>
      <c r="AA196" s="21"/>
      <c r="AB196" s="160">
        <v>3065262</v>
      </c>
      <c r="AC196" s="21"/>
      <c r="AD196" s="160">
        <f t="shared" si="10"/>
        <v>7442591</v>
      </c>
      <c r="AE196" s="21"/>
      <c r="AF196" s="160">
        <v>0</v>
      </c>
      <c r="AG196" s="21"/>
      <c r="AH196" s="160">
        <v>286063</v>
      </c>
      <c r="AI196" s="21"/>
      <c r="AJ196" s="160">
        <v>21851</v>
      </c>
      <c r="AK196" s="21"/>
      <c r="AL196" s="160">
        <f t="shared" si="11"/>
        <v>20614792</v>
      </c>
      <c r="AM196" s="21"/>
      <c r="AN196" s="10">
        <v>77</v>
      </c>
    </row>
    <row r="197" spans="1:40" ht="8.85" customHeight="1" x14ac:dyDescent="0.3">
      <c r="A197" s="10">
        <v>78</v>
      </c>
      <c r="B197" s="21"/>
      <c r="C197" s="10" t="s">
        <v>200</v>
      </c>
      <c r="D197" s="21"/>
      <c r="E197" s="21"/>
      <c r="F197" s="21"/>
      <c r="G197" s="160">
        <v>0</v>
      </c>
      <c r="H197" s="21"/>
      <c r="I197" s="160">
        <v>5077223</v>
      </c>
      <c r="J197" s="21"/>
      <c r="K197" s="160">
        <v>0</v>
      </c>
      <c r="L197" s="21"/>
      <c r="M197" s="160">
        <f t="shared" si="8"/>
        <v>5077223</v>
      </c>
      <c r="N197" s="21"/>
      <c r="O197" s="160">
        <v>2523090</v>
      </c>
      <c r="P197" s="21"/>
      <c r="Q197" s="160">
        <v>0</v>
      </c>
      <c r="R197" s="21"/>
      <c r="S197" s="160">
        <v>585000</v>
      </c>
      <c r="T197" s="21"/>
      <c r="U197" s="160">
        <f t="shared" si="9"/>
        <v>3108090</v>
      </c>
      <c r="V197" s="21"/>
      <c r="W197" s="21"/>
      <c r="X197" s="160">
        <v>1147337</v>
      </c>
      <c r="Y197" s="21"/>
      <c r="Z197" s="160">
        <v>0</v>
      </c>
      <c r="AA197" s="21"/>
      <c r="AB197" s="160">
        <v>821796</v>
      </c>
      <c r="AC197" s="21"/>
      <c r="AD197" s="160">
        <f t="shared" si="10"/>
        <v>1969133</v>
      </c>
      <c r="AE197" s="21"/>
      <c r="AF197" s="160">
        <v>0</v>
      </c>
      <c r="AG197" s="21"/>
      <c r="AH197" s="160">
        <v>0</v>
      </c>
      <c r="AI197" s="21"/>
      <c r="AJ197" s="160">
        <v>0</v>
      </c>
      <c r="AK197" s="21"/>
      <c r="AL197" s="160">
        <f t="shared" si="11"/>
        <v>5077223</v>
      </c>
      <c r="AM197" s="21"/>
      <c r="AN197" s="10">
        <v>78</v>
      </c>
    </row>
    <row r="198" spans="1:40" ht="8.85" customHeight="1" x14ac:dyDescent="0.3">
      <c r="A198" s="10">
        <v>79</v>
      </c>
      <c r="B198" s="21"/>
      <c r="C198" s="10" t="s">
        <v>201</v>
      </c>
      <c r="D198" s="21"/>
      <c r="E198" s="21"/>
      <c r="F198" s="21"/>
      <c r="G198" s="160">
        <v>31544588</v>
      </c>
      <c r="H198" s="21"/>
      <c r="I198" s="160">
        <v>11730717</v>
      </c>
      <c r="J198" s="21"/>
      <c r="K198" s="160">
        <v>0</v>
      </c>
      <c r="L198" s="21"/>
      <c r="M198" s="160">
        <f t="shared" si="8"/>
        <v>43275305</v>
      </c>
      <c r="N198" s="21"/>
      <c r="O198" s="160">
        <v>6165890</v>
      </c>
      <c r="P198" s="21"/>
      <c r="Q198" s="160">
        <v>0</v>
      </c>
      <c r="R198" s="21"/>
      <c r="S198" s="160">
        <v>1919297</v>
      </c>
      <c r="T198" s="21"/>
      <c r="U198" s="160">
        <f t="shared" si="9"/>
        <v>8085187</v>
      </c>
      <c r="V198" s="21"/>
      <c r="W198" s="21"/>
      <c r="X198" s="160">
        <v>3239418</v>
      </c>
      <c r="Y198" s="21"/>
      <c r="Z198" s="160">
        <v>0</v>
      </c>
      <c r="AA198" s="21"/>
      <c r="AB198" s="160">
        <v>472683</v>
      </c>
      <c r="AC198" s="21"/>
      <c r="AD198" s="160">
        <f t="shared" si="10"/>
        <v>3712101</v>
      </c>
      <c r="AE198" s="21"/>
      <c r="AF198" s="160">
        <v>0</v>
      </c>
      <c r="AG198" s="21"/>
      <c r="AH198" s="160">
        <v>0</v>
      </c>
      <c r="AI198" s="21"/>
      <c r="AJ198" s="160">
        <v>7525</v>
      </c>
      <c r="AK198" s="21"/>
      <c r="AL198" s="160">
        <f t="shared" si="11"/>
        <v>11804813</v>
      </c>
      <c r="AM198" s="21"/>
      <c r="AN198" s="10">
        <v>79</v>
      </c>
    </row>
    <row r="199" spans="1:40" ht="8.85" customHeight="1" x14ac:dyDescent="0.3">
      <c r="A199" s="10">
        <v>80</v>
      </c>
      <c r="B199" s="21"/>
      <c r="C199" s="10" t="s">
        <v>202</v>
      </c>
      <c r="D199" s="21"/>
      <c r="E199" s="21"/>
      <c r="F199" s="21"/>
      <c r="G199" s="160">
        <v>0</v>
      </c>
      <c r="H199" s="21"/>
      <c r="I199" s="160">
        <v>1744622</v>
      </c>
      <c r="J199" s="21"/>
      <c r="K199" s="160">
        <v>0</v>
      </c>
      <c r="L199" s="21"/>
      <c r="M199" s="160">
        <f t="shared" si="8"/>
        <v>1744622</v>
      </c>
      <c r="N199" s="21"/>
      <c r="O199" s="160">
        <v>1027452</v>
      </c>
      <c r="P199" s="21"/>
      <c r="Q199" s="160">
        <v>0</v>
      </c>
      <c r="R199" s="21"/>
      <c r="S199" s="160">
        <v>261554</v>
      </c>
      <c r="T199" s="21"/>
      <c r="U199" s="160">
        <f t="shared" si="9"/>
        <v>1289006</v>
      </c>
      <c r="V199" s="21"/>
      <c r="W199" s="21"/>
      <c r="X199" s="160">
        <v>436159</v>
      </c>
      <c r="Y199" s="21"/>
      <c r="Z199" s="160">
        <v>0</v>
      </c>
      <c r="AA199" s="21"/>
      <c r="AB199" s="160">
        <v>19457</v>
      </c>
      <c r="AC199" s="21"/>
      <c r="AD199" s="160">
        <f t="shared" si="10"/>
        <v>455616</v>
      </c>
      <c r="AE199" s="21"/>
      <c r="AF199" s="160">
        <v>0</v>
      </c>
      <c r="AG199" s="21"/>
      <c r="AH199" s="160">
        <v>0</v>
      </c>
      <c r="AI199" s="21"/>
      <c r="AJ199" s="160">
        <v>0</v>
      </c>
      <c r="AK199" s="21"/>
      <c r="AL199" s="160">
        <f t="shared" si="11"/>
        <v>1744622</v>
      </c>
      <c r="AM199" s="21"/>
      <c r="AN199" s="10">
        <v>80</v>
      </c>
    </row>
    <row r="200" spans="1:40"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9"/>
    </row>
    <row r="201" spans="1:40" ht="8.85" customHeight="1" x14ac:dyDescent="0.3">
      <c r="A201" s="10">
        <v>81</v>
      </c>
      <c r="B201" s="21"/>
      <c r="C201" s="10" t="s">
        <v>203</v>
      </c>
      <c r="D201" s="21"/>
      <c r="E201" s="21"/>
      <c r="F201" s="21"/>
      <c r="G201" s="160">
        <v>0</v>
      </c>
      <c r="H201" s="21"/>
      <c r="I201" s="160">
        <v>0</v>
      </c>
      <c r="J201" s="21"/>
      <c r="K201" s="160">
        <v>0</v>
      </c>
      <c r="L201" s="21"/>
      <c r="M201" s="160">
        <f t="shared" si="8"/>
        <v>0</v>
      </c>
      <c r="N201" s="21"/>
      <c r="O201" s="160">
        <v>0</v>
      </c>
      <c r="P201" s="21"/>
      <c r="Q201" s="160">
        <v>0</v>
      </c>
      <c r="R201" s="21"/>
      <c r="S201" s="160">
        <v>539894</v>
      </c>
      <c r="T201" s="21"/>
      <c r="U201" s="160">
        <f t="shared" si="9"/>
        <v>539894</v>
      </c>
      <c r="V201" s="21"/>
      <c r="W201" s="21"/>
      <c r="X201" s="160">
        <v>0</v>
      </c>
      <c r="Y201" s="21"/>
      <c r="Z201" s="160">
        <v>0</v>
      </c>
      <c r="AA201" s="21"/>
      <c r="AB201" s="160">
        <v>12088</v>
      </c>
      <c r="AC201" s="21"/>
      <c r="AD201" s="160">
        <f t="shared" si="10"/>
        <v>12088</v>
      </c>
      <c r="AE201" s="21"/>
      <c r="AF201" s="160">
        <v>0</v>
      </c>
      <c r="AG201" s="21"/>
      <c r="AH201" s="160">
        <v>0</v>
      </c>
      <c r="AI201" s="21"/>
      <c r="AJ201" s="160">
        <v>0</v>
      </c>
      <c r="AK201" s="21"/>
      <c r="AL201" s="160">
        <f t="shared" si="11"/>
        <v>551982</v>
      </c>
      <c r="AM201" s="21"/>
      <c r="AN201" s="10">
        <v>81</v>
      </c>
    </row>
    <row r="202" spans="1:40" ht="8.85" customHeight="1" x14ac:dyDescent="0.3">
      <c r="A202" s="10">
        <v>82</v>
      </c>
      <c r="B202" s="21"/>
      <c r="C202" s="10" t="s">
        <v>204</v>
      </c>
      <c r="D202" s="21"/>
      <c r="E202" s="21"/>
      <c r="F202" s="21"/>
      <c r="G202" s="160">
        <v>414879</v>
      </c>
      <c r="H202" s="21"/>
      <c r="I202" s="160">
        <v>6593060</v>
      </c>
      <c r="J202" s="21"/>
      <c r="K202" s="160">
        <v>0</v>
      </c>
      <c r="L202" s="21"/>
      <c r="M202" s="160">
        <f t="shared" si="8"/>
        <v>7007939</v>
      </c>
      <c r="N202" s="21"/>
      <c r="O202" s="160">
        <v>3090564</v>
      </c>
      <c r="P202" s="21"/>
      <c r="Q202" s="160">
        <v>0</v>
      </c>
      <c r="R202" s="21"/>
      <c r="S202" s="160">
        <v>1571850</v>
      </c>
      <c r="T202" s="21"/>
      <c r="U202" s="160">
        <f t="shared" si="9"/>
        <v>4662414</v>
      </c>
      <c r="V202" s="21"/>
      <c r="W202" s="21"/>
      <c r="X202" s="160">
        <v>830393</v>
      </c>
      <c r="Y202" s="21"/>
      <c r="Z202" s="160">
        <v>0</v>
      </c>
      <c r="AA202" s="21"/>
      <c r="AB202" s="160">
        <v>1515132</v>
      </c>
      <c r="AC202" s="21"/>
      <c r="AD202" s="160">
        <f t="shared" si="10"/>
        <v>2345525</v>
      </c>
      <c r="AE202" s="21"/>
      <c r="AF202" s="160">
        <v>0</v>
      </c>
      <c r="AG202" s="21"/>
      <c r="AH202" s="160">
        <v>0</v>
      </c>
      <c r="AI202" s="21"/>
      <c r="AJ202" s="160">
        <v>0</v>
      </c>
      <c r="AK202" s="21"/>
      <c r="AL202" s="160">
        <f t="shared" si="11"/>
        <v>7007939</v>
      </c>
      <c r="AM202" s="21"/>
      <c r="AN202" s="10">
        <v>82</v>
      </c>
    </row>
    <row r="203" spans="1:40" ht="8.85" customHeight="1" x14ac:dyDescent="0.3">
      <c r="A203" s="10">
        <v>83</v>
      </c>
      <c r="B203" s="21"/>
      <c r="C203" s="10" t="s">
        <v>205</v>
      </c>
      <c r="D203" s="21"/>
      <c r="E203" s="21"/>
      <c r="F203" s="21"/>
      <c r="G203" s="160">
        <v>510945</v>
      </c>
      <c r="H203" s="21"/>
      <c r="I203" s="160">
        <v>3349610</v>
      </c>
      <c r="J203" s="21"/>
      <c r="K203" s="160">
        <v>0</v>
      </c>
      <c r="L203" s="21"/>
      <c r="M203" s="160">
        <f t="shared" si="8"/>
        <v>3860555</v>
      </c>
      <c r="N203" s="21"/>
      <c r="O203" s="160">
        <v>989919</v>
      </c>
      <c r="P203" s="21"/>
      <c r="Q203" s="160">
        <v>0</v>
      </c>
      <c r="R203" s="21"/>
      <c r="S203" s="160">
        <v>1119000</v>
      </c>
      <c r="T203" s="21"/>
      <c r="U203" s="160">
        <f t="shared" si="9"/>
        <v>2108919</v>
      </c>
      <c r="V203" s="21"/>
      <c r="W203" s="21"/>
      <c r="X203" s="160">
        <v>497795</v>
      </c>
      <c r="Y203" s="21"/>
      <c r="Z203" s="160">
        <v>0</v>
      </c>
      <c r="AA203" s="21"/>
      <c r="AB203" s="160">
        <v>1214371</v>
      </c>
      <c r="AC203" s="21"/>
      <c r="AD203" s="160">
        <f t="shared" si="10"/>
        <v>1712166</v>
      </c>
      <c r="AE203" s="21"/>
      <c r="AF203" s="160">
        <v>0</v>
      </c>
      <c r="AG203" s="21"/>
      <c r="AH203" s="160">
        <v>0</v>
      </c>
      <c r="AI203" s="21"/>
      <c r="AJ203" s="160">
        <v>39470</v>
      </c>
      <c r="AK203" s="21"/>
      <c r="AL203" s="160">
        <f t="shared" si="11"/>
        <v>3860555</v>
      </c>
      <c r="AM203" s="21"/>
      <c r="AN203" s="10">
        <v>83</v>
      </c>
    </row>
    <row r="204" spans="1:40" ht="8.85" customHeight="1" x14ac:dyDescent="0.3">
      <c r="A204" s="10">
        <v>84</v>
      </c>
      <c r="B204" s="21"/>
      <c r="C204" s="10" t="s">
        <v>206</v>
      </c>
      <c r="D204" s="21"/>
      <c r="E204" s="21"/>
      <c r="F204" s="21"/>
      <c r="G204" s="160">
        <v>0</v>
      </c>
      <c r="H204" s="21"/>
      <c r="I204" s="160">
        <v>3929687</v>
      </c>
      <c r="J204" s="21"/>
      <c r="K204" s="160">
        <v>0</v>
      </c>
      <c r="L204" s="21"/>
      <c r="M204" s="160">
        <f t="shared" si="8"/>
        <v>3929687</v>
      </c>
      <c r="N204" s="21"/>
      <c r="O204" s="160">
        <v>2314152</v>
      </c>
      <c r="P204" s="21"/>
      <c r="Q204" s="160">
        <v>0</v>
      </c>
      <c r="R204" s="21"/>
      <c r="S204" s="160">
        <v>761786</v>
      </c>
      <c r="T204" s="21"/>
      <c r="U204" s="160">
        <f t="shared" si="9"/>
        <v>3075938</v>
      </c>
      <c r="V204" s="21"/>
      <c r="W204" s="21"/>
      <c r="X204" s="160">
        <v>484013</v>
      </c>
      <c r="Y204" s="21"/>
      <c r="Z204" s="160">
        <v>0</v>
      </c>
      <c r="AA204" s="21"/>
      <c r="AB204" s="160">
        <v>369736</v>
      </c>
      <c r="AC204" s="21"/>
      <c r="AD204" s="160">
        <f t="shared" si="10"/>
        <v>853749</v>
      </c>
      <c r="AE204" s="21"/>
      <c r="AF204" s="160">
        <v>0</v>
      </c>
      <c r="AG204" s="21"/>
      <c r="AH204" s="160">
        <v>0</v>
      </c>
      <c r="AI204" s="21"/>
      <c r="AJ204" s="160">
        <v>0</v>
      </c>
      <c r="AK204" s="21"/>
      <c r="AL204" s="160">
        <f t="shared" si="11"/>
        <v>3929687</v>
      </c>
      <c r="AM204" s="21"/>
      <c r="AN204" s="10">
        <v>84</v>
      </c>
    </row>
    <row r="205" spans="1:40" ht="8.85" customHeight="1" x14ac:dyDescent="0.3">
      <c r="A205" s="10">
        <v>85</v>
      </c>
      <c r="B205" s="21"/>
      <c r="C205" s="10" t="s">
        <v>207</v>
      </c>
      <c r="D205" s="21"/>
      <c r="E205" s="21"/>
      <c r="F205" s="21"/>
      <c r="G205" s="160">
        <v>26600306</v>
      </c>
      <c r="H205" s="21"/>
      <c r="I205" s="160">
        <v>42812984</v>
      </c>
      <c r="J205" s="21"/>
      <c r="K205" s="160">
        <v>0</v>
      </c>
      <c r="L205" s="21"/>
      <c r="M205" s="160">
        <f t="shared" si="8"/>
        <v>69413290</v>
      </c>
      <c r="N205" s="21"/>
      <c r="O205" s="160">
        <v>26650340</v>
      </c>
      <c r="P205" s="21"/>
      <c r="Q205" s="160">
        <v>15873541</v>
      </c>
      <c r="R205" s="21"/>
      <c r="S205" s="160">
        <v>14881096</v>
      </c>
      <c r="T205" s="21"/>
      <c r="U205" s="160">
        <f t="shared" si="9"/>
        <v>57404977</v>
      </c>
      <c r="V205" s="21"/>
      <c r="W205" s="21"/>
      <c r="X205" s="160">
        <v>7041071</v>
      </c>
      <c r="Y205" s="21"/>
      <c r="Z205" s="160">
        <v>1654188</v>
      </c>
      <c r="AA205" s="21"/>
      <c r="AB205" s="160">
        <v>2966054</v>
      </c>
      <c r="AC205" s="21"/>
      <c r="AD205" s="160">
        <f t="shared" si="10"/>
        <v>11661313</v>
      </c>
      <c r="AE205" s="21"/>
      <c r="AF205" s="160">
        <v>0</v>
      </c>
      <c r="AG205" s="21"/>
      <c r="AH205" s="160">
        <v>0</v>
      </c>
      <c r="AI205" s="21"/>
      <c r="AJ205" s="160">
        <v>347000</v>
      </c>
      <c r="AK205" s="21"/>
      <c r="AL205" s="160">
        <f t="shared" si="11"/>
        <v>69413290</v>
      </c>
      <c r="AM205" s="21"/>
      <c r="AN205" s="10">
        <v>85</v>
      </c>
    </row>
    <row r="206" spans="1:40" ht="8.85" customHeight="1" x14ac:dyDescent="0.3">
      <c r="A206" s="21"/>
      <c r="B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row>
    <row r="207" spans="1:40" ht="8.85" customHeight="1" x14ac:dyDescent="0.3">
      <c r="A207" s="10">
        <v>86</v>
      </c>
      <c r="B207" s="21"/>
      <c r="C207" s="10" t="s">
        <v>208</v>
      </c>
      <c r="D207" s="21"/>
      <c r="E207" s="21"/>
      <c r="F207" s="21"/>
      <c r="G207" s="160">
        <v>0</v>
      </c>
      <c r="H207" s="21"/>
      <c r="I207" s="160">
        <v>0</v>
      </c>
      <c r="J207" s="21"/>
      <c r="K207" s="160">
        <v>0</v>
      </c>
      <c r="L207" s="21"/>
      <c r="M207" s="160">
        <f t="shared" si="8"/>
        <v>0</v>
      </c>
      <c r="N207" s="21"/>
      <c r="O207" s="160">
        <v>19581819</v>
      </c>
      <c r="P207" s="21"/>
      <c r="Q207" s="160">
        <v>0</v>
      </c>
      <c r="R207" s="21"/>
      <c r="S207" s="160">
        <v>10186239</v>
      </c>
      <c r="T207" s="21"/>
      <c r="U207" s="160">
        <f t="shared" si="9"/>
        <v>29768058</v>
      </c>
      <c r="V207" s="21"/>
      <c r="W207" s="21"/>
      <c r="X207" s="160">
        <v>11496158</v>
      </c>
      <c r="Y207" s="21"/>
      <c r="Z207" s="160">
        <v>0</v>
      </c>
      <c r="AA207" s="21"/>
      <c r="AB207" s="160">
        <v>5105158</v>
      </c>
      <c r="AC207" s="21"/>
      <c r="AD207" s="160">
        <f t="shared" si="10"/>
        <v>16601316</v>
      </c>
      <c r="AE207" s="21"/>
      <c r="AF207" s="160">
        <v>0</v>
      </c>
      <c r="AG207" s="21"/>
      <c r="AH207" s="160">
        <v>0</v>
      </c>
      <c r="AI207" s="21"/>
      <c r="AJ207" s="160">
        <v>0</v>
      </c>
      <c r="AK207" s="21"/>
      <c r="AL207" s="160">
        <f t="shared" si="11"/>
        <v>46369374</v>
      </c>
      <c r="AM207" s="21"/>
      <c r="AN207" s="10">
        <v>86</v>
      </c>
    </row>
    <row r="208" spans="1:40" ht="8.85" customHeight="1" x14ac:dyDescent="0.3">
      <c r="A208" s="10">
        <v>87</v>
      </c>
      <c r="B208" s="21"/>
      <c r="C208" s="10" t="s">
        <v>209</v>
      </c>
      <c r="D208" s="21"/>
      <c r="E208" s="21"/>
      <c r="F208" s="21"/>
      <c r="G208" s="160">
        <v>0</v>
      </c>
      <c r="H208" s="21"/>
      <c r="I208" s="160">
        <v>0</v>
      </c>
      <c r="J208" s="21"/>
      <c r="K208" s="160">
        <v>0</v>
      </c>
      <c r="L208" s="21"/>
      <c r="M208" s="160">
        <f t="shared" si="8"/>
        <v>0</v>
      </c>
      <c r="N208" s="21"/>
      <c r="O208" s="160">
        <v>145000</v>
      </c>
      <c r="P208" s="21"/>
      <c r="Q208" s="160">
        <v>0</v>
      </c>
      <c r="R208" s="21"/>
      <c r="S208" s="160">
        <v>1020000</v>
      </c>
      <c r="T208" s="21"/>
      <c r="U208" s="160">
        <f t="shared" si="9"/>
        <v>1165000</v>
      </c>
      <c r="V208" s="21"/>
      <c r="W208" s="21"/>
      <c r="X208" s="160">
        <v>93446</v>
      </c>
      <c r="Y208" s="21"/>
      <c r="Z208" s="160">
        <v>0</v>
      </c>
      <c r="AA208" s="21"/>
      <c r="AB208" s="160">
        <v>839819</v>
      </c>
      <c r="AC208" s="21"/>
      <c r="AD208" s="160">
        <f t="shared" si="10"/>
        <v>933265</v>
      </c>
      <c r="AE208" s="21"/>
      <c r="AF208" s="160">
        <v>0</v>
      </c>
      <c r="AG208" s="21"/>
      <c r="AH208" s="160">
        <v>0</v>
      </c>
      <c r="AI208" s="21"/>
      <c r="AJ208" s="160">
        <v>0</v>
      </c>
      <c r="AK208" s="21"/>
      <c r="AL208" s="160">
        <f t="shared" si="11"/>
        <v>2098265</v>
      </c>
      <c r="AM208" s="21"/>
      <c r="AN208" s="10">
        <v>87</v>
      </c>
    </row>
    <row r="209" spans="1:40" ht="8.85" customHeight="1" x14ac:dyDescent="0.3">
      <c r="A209" s="10">
        <v>88</v>
      </c>
      <c r="B209" s="21"/>
      <c r="C209" s="10" t="s">
        <v>210</v>
      </c>
      <c r="D209" s="21"/>
      <c r="E209" s="21"/>
      <c r="F209" s="21"/>
      <c r="G209" s="160">
        <v>0</v>
      </c>
      <c r="H209" s="21"/>
      <c r="I209" s="160">
        <v>0</v>
      </c>
      <c r="J209" s="21"/>
      <c r="K209" s="160">
        <v>0</v>
      </c>
      <c r="L209" s="21"/>
      <c r="M209" s="160">
        <f t="shared" si="8"/>
        <v>0</v>
      </c>
      <c r="N209" s="21"/>
      <c r="O209" s="160">
        <v>1424601</v>
      </c>
      <c r="P209" s="21"/>
      <c r="Q209" s="160">
        <v>0</v>
      </c>
      <c r="R209" s="21"/>
      <c r="S209" s="160">
        <v>57751</v>
      </c>
      <c r="T209" s="21"/>
      <c r="U209" s="160">
        <f t="shared" si="9"/>
        <v>1482352</v>
      </c>
      <c r="V209" s="21"/>
      <c r="W209" s="21"/>
      <c r="X209" s="160">
        <v>362494</v>
      </c>
      <c r="Y209" s="21"/>
      <c r="Z209" s="160">
        <v>0</v>
      </c>
      <c r="AA209" s="21"/>
      <c r="AB209" s="160">
        <v>10643</v>
      </c>
      <c r="AC209" s="21"/>
      <c r="AD209" s="160">
        <f t="shared" si="10"/>
        <v>373137</v>
      </c>
      <c r="AE209" s="21"/>
      <c r="AF209" s="160">
        <v>0</v>
      </c>
      <c r="AG209" s="21"/>
      <c r="AH209" s="160">
        <v>0</v>
      </c>
      <c r="AI209" s="21"/>
      <c r="AJ209" s="160">
        <v>0</v>
      </c>
      <c r="AK209" s="21"/>
      <c r="AL209" s="160">
        <f t="shared" si="11"/>
        <v>1855489</v>
      </c>
      <c r="AM209" s="21"/>
      <c r="AN209" s="10">
        <v>88</v>
      </c>
    </row>
    <row r="210" spans="1:40" ht="8.85" customHeight="1" x14ac:dyDescent="0.3">
      <c r="A210" s="10">
        <v>89</v>
      </c>
      <c r="B210" s="21"/>
      <c r="C210" s="10" t="s">
        <v>211</v>
      </c>
      <c r="D210" s="21"/>
      <c r="E210" s="21"/>
      <c r="F210" s="21"/>
      <c r="G210" s="160">
        <v>0</v>
      </c>
      <c r="H210" s="21"/>
      <c r="I210" s="160">
        <v>3106361</v>
      </c>
      <c r="J210" s="21"/>
      <c r="K210" s="160">
        <v>0</v>
      </c>
      <c r="L210" s="21"/>
      <c r="M210" s="160">
        <f t="shared" si="8"/>
        <v>3106361</v>
      </c>
      <c r="N210" s="21"/>
      <c r="O210" s="160">
        <v>767501</v>
      </c>
      <c r="P210" s="21"/>
      <c r="Q210" s="160">
        <v>0</v>
      </c>
      <c r="R210" s="21"/>
      <c r="S210" s="160">
        <v>1516342</v>
      </c>
      <c r="T210" s="21"/>
      <c r="U210" s="160">
        <f t="shared" si="9"/>
        <v>2283843</v>
      </c>
      <c r="V210" s="21"/>
      <c r="W210" s="21"/>
      <c r="X210" s="160">
        <v>74361</v>
      </c>
      <c r="Y210" s="21"/>
      <c r="Z210" s="160">
        <v>0</v>
      </c>
      <c r="AA210" s="21"/>
      <c r="AB210" s="160">
        <v>748157</v>
      </c>
      <c r="AC210" s="21"/>
      <c r="AD210" s="160">
        <f t="shared" si="10"/>
        <v>822518</v>
      </c>
      <c r="AE210" s="21"/>
      <c r="AF210" s="160">
        <v>0</v>
      </c>
      <c r="AG210" s="21"/>
      <c r="AH210" s="160">
        <v>0</v>
      </c>
      <c r="AI210" s="21"/>
      <c r="AJ210" s="160">
        <v>0</v>
      </c>
      <c r="AK210" s="21"/>
      <c r="AL210" s="160">
        <f t="shared" si="11"/>
        <v>3106361</v>
      </c>
      <c r="AM210" s="21"/>
      <c r="AN210" s="10">
        <v>89</v>
      </c>
    </row>
    <row r="211" spans="1:40" ht="8.85" customHeight="1" x14ac:dyDescent="0.3">
      <c r="A211" s="10">
        <v>90</v>
      </c>
      <c r="B211" s="21"/>
      <c r="C211" s="10" t="s">
        <v>212</v>
      </c>
      <c r="D211" s="21"/>
      <c r="E211" s="21"/>
      <c r="F211" s="21"/>
      <c r="G211" s="164">
        <v>57270000</v>
      </c>
      <c r="H211" s="21"/>
      <c r="I211" s="164">
        <v>12374594</v>
      </c>
      <c r="J211" s="21"/>
      <c r="K211" s="164">
        <v>0</v>
      </c>
      <c r="L211" s="21"/>
      <c r="M211" s="164">
        <f t="shared" si="8"/>
        <v>69644594</v>
      </c>
      <c r="N211" s="21"/>
      <c r="O211" s="164">
        <v>62617584</v>
      </c>
      <c r="P211" s="21"/>
      <c r="Q211" s="164">
        <v>215000</v>
      </c>
      <c r="R211" s="21"/>
      <c r="S211" s="164">
        <v>873123</v>
      </c>
      <c r="T211" s="21"/>
      <c r="U211" s="164">
        <f t="shared" si="9"/>
        <v>63705707</v>
      </c>
      <c r="V211" s="21"/>
      <c r="W211" s="21"/>
      <c r="X211" s="164">
        <v>4652268</v>
      </c>
      <c r="Y211" s="21"/>
      <c r="Z211" s="164">
        <v>218834</v>
      </c>
      <c r="AA211" s="21"/>
      <c r="AB211" s="164">
        <v>564595</v>
      </c>
      <c r="AC211" s="21"/>
      <c r="AD211" s="164">
        <f t="shared" si="10"/>
        <v>5435697</v>
      </c>
      <c r="AE211" s="21"/>
      <c r="AF211" s="164">
        <v>0</v>
      </c>
      <c r="AG211" s="21"/>
      <c r="AH211" s="164">
        <v>0</v>
      </c>
      <c r="AI211" s="21"/>
      <c r="AJ211" s="164">
        <v>503190</v>
      </c>
      <c r="AK211" s="21"/>
      <c r="AL211" s="164">
        <f t="shared" si="11"/>
        <v>69644594</v>
      </c>
      <c r="AM211" s="21"/>
      <c r="AN211" s="10">
        <v>90</v>
      </c>
    </row>
    <row r="212" spans="1:40" ht="8.85" customHeight="1" x14ac:dyDescent="0.3">
      <c r="A212" s="21"/>
      <c r="B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9"/>
    </row>
    <row r="213" spans="1:40" ht="8.85" customHeight="1" x14ac:dyDescent="0.3">
      <c r="A213" s="10">
        <v>91</v>
      </c>
      <c r="B213" s="21"/>
      <c r="C213" s="10" t="s">
        <v>213</v>
      </c>
      <c r="D213" s="21"/>
      <c r="E213" s="21"/>
      <c r="F213" s="21"/>
      <c r="G213" s="160">
        <v>0</v>
      </c>
      <c r="H213" s="21"/>
      <c r="I213" s="160">
        <v>3148940</v>
      </c>
      <c r="J213" s="21"/>
      <c r="K213" s="160">
        <v>0</v>
      </c>
      <c r="L213" s="21"/>
      <c r="M213" s="160">
        <f>SUM(G213:K213)</f>
        <v>3148940</v>
      </c>
      <c r="N213" s="21"/>
      <c r="O213" s="160">
        <v>1749633</v>
      </c>
      <c r="P213" s="21"/>
      <c r="Q213" s="160">
        <v>0</v>
      </c>
      <c r="R213" s="21"/>
      <c r="S213" s="160">
        <v>731563</v>
      </c>
      <c r="T213" s="21"/>
      <c r="U213" s="160">
        <f>SUM(O213:S213)</f>
        <v>2481196</v>
      </c>
      <c r="V213" s="21"/>
      <c r="W213" s="21"/>
      <c r="X213" s="160">
        <v>203076</v>
      </c>
      <c r="Y213" s="21"/>
      <c r="Z213" s="160">
        <v>0</v>
      </c>
      <c r="AA213" s="21"/>
      <c r="AB213" s="160">
        <v>464668</v>
      </c>
      <c r="AC213" s="21"/>
      <c r="AD213" s="160">
        <f>SUM(X213:AB213)</f>
        <v>667744</v>
      </c>
      <c r="AE213" s="21"/>
      <c r="AF213" s="160">
        <v>0</v>
      </c>
      <c r="AG213" s="21"/>
      <c r="AH213" s="160">
        <v>0</v>
      </c>
      <c r="AI213" s="21"/>
      <c r="AJ213" s="160">
        <v>0</v>
      </c>
      <c r="AK213" s="21"/>
      <c r="AL213" s="160">
        <f>(U213+AD213+AF213+AH213+AJ213)</f>
        <v>3148940</v>
      </c>
      <c r="AM213" s="21"/>
      <c r="AN213" s="10">
        <v>91</v>
      </c>
    </row>
    <row r="214" spans="1:40" ht="8.85" customHeight="1" x14ac:dyDescent="0.3">
      <c r="A214" s="10">
        <v>92</v>
      </c>
      <c r="B214" s="21"/>
      <c r="C214" s="10" t="s">
        <v>214</v>
      </c>
      <c r="D214" s="21"/>
      <c r="E214" s="21"/>
      <c r="F214" s="21"/>
      <c r="G214" s="160">
        <v>0</v>
      </c>
      <c r="H214" s="21"/>
      <c r="I214" s="160">
        <v>0</v>
      </c>
      <c r="J214" s="21"/>
      <c r="K214" s="160">
        <v>0</v>
      </c>
      <c r="L214" s="21"/>
      <c r="M214" s="160">
        <f>SUM(G214:K214)</f>
        <v>0</v>
      </c>
      <c r="N214" s="21"/>
      <c r="O214" s="160">
        <v>295185</v>
      </c>
      <c r="P214" s="21"/>
      <c r="Q214" s="160">
        <v>0</v>
      </c>
      <c r="R214" s="21"/>
      <c r="S214" s="160">
        <v>696443</v>
      </c>
      <c r="T214" s="21"/>
      <c r="U214" s="160">
        <f>SUM(O214:S214)</f>
        <v>991628</v>
      </c>
      <c r="V214" s="21"/>
      <c r="W214" s="21"/>
      <c r="X214" s="160">
        <v>1230526</v>
      </c>
      <c r="Y214" s="21"/>
      <c r="Z214" s="160">
        <v>0</v>
      </c>
      <c r="AA214" s="21"/>
      <c r="AB214" s="160">
        <v>390419</v>
      </c>
      <c r="AC214" s="21"/>
      <c r="AD214" s="160">
        <f>SUM(X214:AB214)</f>
        <v>1620945</v>
      </c>
      <c r="AE214" s="21"/>
      <c r="AF214" s="160">
        <v>0</v>
      </c>
      <c r="AG214" s="21"/>
      <c r="AH214" s="160">
        <v>0</v>
      </c>
      <c r="AI214" s="21"/>
      <c r="AJ214" s="160">
        <v>0</v>
      </c>
      <c r="AK214" s="21"/>
      <c r="AL214" s="160">
        <f>(U214+AD214+AF214+AH214+AJ214)</f>
        <v>2612573</v>
      </c>
      <c r="AM214" s="21"/>
      <c r="AN214" s="10">
        <v>92</v>
      </c>
    </row>
    <row r="215" spans="1:40" ht="8.85" customHeight="1" x14ac:dyDescent="0.3">
      <c r="A215" s="10">
        <v>93</v>
      </c>
      <c r="B215" s="21"/>
      <c r="C215" s="10" t="s">
        <v>215</v>
      </c>
      <c r="D215" s="21"/>
      <c r="E215" s="21"/>
      <c r="F215" s="21"/>
      <c r="G215" s="160">
        <v>15892984</v>
      </c>
      <c r="H215" s="21"/>
      <c r="I215" s="160">
        <v>0</v>
      </c>
      <c r="J215" s="21"/>
      <c r="K215" s="160">
        <v>0</v>
      </c>
      <c r="L215" s="21"/>
      <c r="M215" s="160">
        <f>SUM(G215:K215)</f>
        <v>15892984</v>
      </c>
      <c r="N215" s="21"/>
      <c r="O215" s="160">
        <v>16779317</v>
      </c>
      <c r="P215" s="21"/>
      <c r="Q215" s="160">
        <v>0</v>
      </c>
      <c r="R215" s="21"/>
      <c r="S215" s="160">
        <v>600744</v>
      </c>
      <c r="T215" s="21"/>
      <c r="U215" s="160">
        <f>SUM(O215:S215)</f>
        <v>17380061</v>
      </c>
      <c r="V215" s="21"/>
      <c r="W215" s="21"/>
      <c r="X215" s="160">
        <v>2606874</v>
      </c>
      <c r="Y215" s="21"/>
      <c r="Z215" s="160">
        <v>0</v>
      </c>
      <c r="AA215" s="21"/>
      <c r="AB215" s="160">
        <v>72604</v>
      </c>
      <c r="AC215" s="21"/>
      <c r="AD215" s="160">
        <f>SUM(X215:AB215)</f>
        <v>2679478</v>
      </c>
      <c r="AE215" s="21"/>
      <c r="AF215" s="160">
        <v>0</v>
      </c>
      <c r="AG215" s="21"/>
      <c r="AH215" s="160">
        <v>0</v>
      </c>
      <c r="AI215" s="21"/>
      <c r="AJ215" s="160">
        <v>451864</v>
      </c>
      <c r="AK215" s="21"/>
      <c r="AL215" s="160">
        <f>(U215+AD215+AF215+AH215+AJ215)</f>
        <v>20511403</v>
      </c>
      <c r="AM215" s="21"/>
      <c r="AN215" s="10">
        <v>93</v>
      </c>
    </row>
    <row r="216" spans="1:40" ht="8.85" customHeight="1" x14ac:dyDescent="0.3">
      <c r="A216" s="10">
        <v>94</v>
      </c>
      <c r="B216" s="21"/>
      <c r="C216" s="10" t="s">
        <v>216</v>
      </c>
      <c r="D216" s="21"/>
      <c r="E216" s="21"/>
      <c r="F216" s="21"/>
      <c r="G216" s="160">
        <v>0</v>
      </c>
      <c r="H216" s="21"/>
      <c r="I216" s="160">
        <v>4916109</v>
      </c>
      <c r="J216" s="21"/>
      <c r="K216" s="160">
        <v>0</v>
      </c>
      <c r="L216" s="21"/>
      <c r="M216" s="160">
        <f>SUM(G216:K216)</f>
        <v>4916109</v>
      </c>
      <c r="N216" s="21"/>
      <c r="O216" s="160">
        <v>2365156</v>
      </c>
      <c r="P216" s="21"/>
      <c r="Q216" s="160">
        <v>0</v>
      </c>
      <c r="R216" s="21"/>
      <c r="S216" s="160">
        <v>961954</v>
      </c>
      <c r="T216" s="21"/>
      <c r="U216" s="160">
        <f>SUM(O216:S216)</f>
        <v>3327110</v>
      </c>
      <c r="V216" s="21"/>
      <c r="W216" s="21"/>
      <c r="X216" s="160">
        <v>911959</v>
      </c>
      <c r="Y216" s="21"/>
      <c r="Z216" s="160">
        <v>0</v>
      </c>
      <c r="AA216" s="21"/>
      <c r="AB216" s="160">
        <v>667040</v>
      </c>
      <c r="AC216" s="21"/>
      <c r="AD216" s="160">
        <f>SUM(X216:AB216)</f>
        <v>1578999</v>
      </c>
      <c r="AE216" s="21"/>
      <c r="AF216" s="160">
        <v>0</v>
      </c>
      <c r="AG216" s="21"/>
      <c r="AH216" s="160">
        <v>0</v>
      </c>
      <c r="AI216" s="21"/>
      <c r="AJ216" s="160">
        <v>10000</v>
      </c>
      <c r="AK216" s="21"/>
      <c r="AL216" s="160">
        <f>(U216+AD216+AF216+AH216+AJ216)</f>
        <v>4916109</v>
      </c>
      <c r="AM216" s="21"/>
      <c r="AN216" s="10">
        <v>94</v>
      </c>
    </row>
    <row r="217" spans="1:40" ht="8.85" customHeight="1" x14ac:dyDescent="0.3">
      <c r="A217" s="30">
        <v>95</v>
      </c>
      <c r="B217" s="21"/>
      <c r="C217" s="10" t="s">
        <v>217</v>
      </c>
      <c r="D217" s="21"/>
      <c r="E217" s="21"/>
      <c r="F217" s="21"/>
      <c r="G217" s="162">
        <v>216786</v>
      </c>
      <c r="H217" s="21"/>
      <c r="I217" s="162">
        <v>11361329</v>
      </c>
      <c r="J217" s="21"/>
      <c r="K217" s="162">
        <v>0</v>
      </c>
      <c r="L217" s="21"/>
      <c r="M217" s="162">
        <f>SUM(G217:K217)</f>
        <v>11578115</v>
      </c>
      <c r="N217" s="21"/>
      <c r="O217" s="162">
        <v>4260000</v>
      </c>
      <c r="P217" s="21"/>
      <c r="Q217" s="162">
        <v>0</v>
      </c>
      <c r="R217" s="21"/>
      <c r="S217" s="162">
        <v>2561895</v>
      </c>
      <c r="T217" s="21"/>
      <c r="U217" s="162">
        <f>SUM(O217:S217)</f>
        <v>6821895</v>
      </c>
      <c r="V217" s="21"/>
      <c r="W217" s="21"/>
      <c r="X217" s="162">
        <v>2826453</v>
      </c>
      <c r="Y217" s="21"/>
      <c r="Z217" s="162">
        <v>0</v>
      </c>
      <c r="AA217" s="21"/>
      <c r="AB217" s="162">
        <v>1013117</v>
      </c>
      <c r="AC217" s="21"/>
      <c r="AD217" s="162">
        <f>SUM(X217:AB217)</f>
        <v>3839570</v>
      </c>
      <c r="AE217" s="21"/>
      <c r="AF217" s="162">
        <v>0</v>
      </c>
      <c r="AG217" s="21"/>
      <c r="AH217" s="162">
        <v>0</v>
      </c>
      <c r="AI217" s="21"/>
      <c r="AJ217" s="162">
        <v>13525</v>
      </c>
      <c r="AK217" s="21"/>
      <c r="AL217" s="162">
        <f>(U217+AD217+AF217+AH217+AJ217)</f>
        <v>10674990</v>
      </c>
      <c r="AM217" s="21"/>
      <c r="AN217" s="30">
        <v>95</v>
      </c>
    </row>
    <row r="218" spans="1:40"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row>
    <row r="219" spans="1:40" ht="8.85" customHeight="1" x14ac:dyDescent="0.3">
      <c r="A219" s="30">
        <f>A217</f>
        <v>95</v>
      </c>
      <c r="B219" s="21"/>
      <c r="C219" s="18" t="s">
        <v>65</v>
      </c>
      <c r="D219" s="21"/>
      <c r="E219" s="21"/>
      <c r="F219" s="21"/>
      <c r="G219" s="163">
        <f>SUM(G89:G217)</f>
        <v>702190974</v>
      </c>
      <c r="H219" s="21"/>
      <c r="I219" s="163">
        <f>SUM(I89:I217)</f>
        <v>1480983571</v>
      </c>
      <c r="J219" s="21"/>
      <c r="K219" s="163">
        <f>SUM(K89:K217)</f>
        <v>134347</v>
      </c>
      <c r="L219" s="21"/>
      <c r="M219" s="163">
        <f>SUM(M89:M217)</f>
        <v>2183308892</v>
      </c>
      <c r="N219" s="21"/>
      <c r="O219" s="163">
        <f>SUM(O89:O217)</f>
        <v>971997908</v>
      </c>
      <c r="P219" s="21"/>
      <c r="Q219" s="163">
        <f>SUM(Q89:Q217)</f>
        <v>95846653</v>
      </c>
      <c r="R219" s="21"/>
      <c r="S219" s="163">
        <f>SUM(S89:S217)</f>
        <v>728928449</v>
      </c>
      <c r="T219" s="21"/>
      <c r="U219" s="163">
        <f>SUM(U89:U217)</f>
        <v>1796773010</v>
      </c>
      <c r="V219" s="21"/>
      <c r="W219" s="21"/>
      <c r="X219" s="163">
        <f>SUM(X89:X217)</f>
        <v>299488571</v>
      </c>
      <c r="Y219" s="21"/>
      <c r="Z219" s="163">
        <f>SUM(Z89:Z217)</f>
        <v>26172864</v>
      </c>
      <c r="AA219" s="21"/>
      <c r="AB219" s="163">
        <f>SUM(AB89:AB217)</f>
        <v>198001333</v>
      </c>
      <c r="AC219" s="21"/>
      <c r="AD219" s="163">
        <f>SUM(AD89:AD217)</f>
        <v>523662768</v>
      </c>
      <c r="AE219" s="21"/>
      <c r="AF219" s="163">
        <f>SUM(AF89:AF217)</f>
        <v>57761</v>
      </c>
      <c r="AG219" s="21"/>
      <c r="AH219" s="163">
        <f>SUM(AH89:AH217)</f>
        <v>26524059</v>
      </c>
      <c r="AI219" s="21"/>
      <c r="AJ219" s="163">
        <f>SUM(AJ89:AJ217)</f>
        <v>9554330</v>
      </c>
      <c r="AK219" s="21"/>
      <c r="AL219" s="163">
        <f>SUM(AL89:AL217)</f>
        <v>2356571928</v>
      </c>
      <c r="AM219" s="21"/>
      <c r="AN219" s="30">
        <f>AN217</f>
        <v>95</v>
      </c>
    </row>
    <row r="220" spans="1:40"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row>
    <row r="221" spans="1:40"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row>
    <row r="222" spans="1:40"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row>
    <row r="223" spans="1:40"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row>
    <row r="224" spans="1:40"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row>
    <row r="225" spans="1:42" ht="12.15" hidden="1"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1:42" ht="10.35"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row>
    <row r="227" spans="1:42" s="168" customFormat="1" ht="11.4" customHeight="1" x14ac:dyDescent="0.3">
      <c r="A227" s="14" t="s">
        <v>637</v>
      </c>
      <c r="AP227" s="113" t="s">
        <v>638</v>
      </c>
    </row>
    <row r="228" spans="1:42" s="8" customFormat="1" ht="10.5" customHeight="1" x14ac:dyDescent="0.3">
      <c r="U228" s="11" t="s">
        <v>42</v>
      </c>
      <c r="X228" s="38" t="s">
        <v>43</v>
      </c>
      <c r="AN228" s="113" t="s">
        <v>622</v>
      </c>
    </row>
    <row r="229" spans="1:42" s="8" customFormat="1" ht="10.5" customHeight="1" x14ac:dyDescent="0.3">
      <c r="A229" s="12"/>
      <c r="U229" s="11" t="s">
        <v>623</v>
      </c>
      <c r="X229" s="38" t="s">
        <v>591</v>
      </c>
      <c r="AN229" s="113" t="s">
        <v>639</v>
      </c>
    </row>
    <row r="230" spans="1:42" s="8" customFormat="1" ht="10.5" customHeight="1" x14ac:dyDescent="0.3">
      <c r="A230" s="13"/>
      <c r="U230" s="11" t="s">
        <v>48</v>
      </c>
      <c r="X230" s="14" t="s">
        <v>49</v>
      </c>
    </row>
    <row r="231" spans="1:42" ht="9.6" customHeight="1" x14ac:dyDescent="0.3">
      <c r="A231" s="131"/>
    </row>
    <row r="232" spans="1:42" ht="9.6" customHeight="1" x14ac:dyDescent="0.3"/>
    <row r="233" spans="1:42" ht="9.6" customHeight="1" x14ac:dyDescent="0.3">
      <c r="O233" s="16" t="s">
        <v>625</v>
      </c>
      <c r="P233" s="16"/>
      <c r="Q233" s="16"/>
      <c r="R233" s="16"/>
      <c r="S233" s="16"/>
      <c r="T233" s="16"/>
      <c r="U233" s="16"/>
      <c r="X233" s="16" t="s">
        <v>625</v>
      </c>
      <c r="Y233" s="16"/>
      <c r="Z233" s="16"/>
      <c r="AA233" s="16"/>
      <c r="AB233" s="16"/>
      <c r="AC233" s="16"/>
      <c r="AD233" s="16"/>
      <c r="AE233" s="16"/>
      <c r="AF233" s="16"/>
      <c r="AG233" s="16"/>
      <c r="AH233" s="16"/>
      <c r="AI233" s="16"/>
      <c r="AJ233" s="16"/>
      <c r="AK233" s="16"/>
      <c r="AL233" s="16"/>
    </row>
    <row r="234" spans="1:42" ht="9.6" customHeight="1" x14ac:dyDescent="0.3"/>
    <row r="235" spans="1:42" ht="9.6" customHeight="1" x14ac:dyDescent="0.3">
      <c r="G235" s="16" t="s">
        <v>626</v>
      </c>
      <c r="H235" s="16"/>
      <c r="I235" s="16"/>
      <c r="J235" s="16"/>
      <c r="K235" s="16"/>
      <c r="L235" s="16"/>
      <c r="M235" s="16"/>
      <c r="O235" s="16" t="s">
        <v>627</v>
      </c>
      <c r="P235" s="16"/>
      <c r="Q235" s="16"/>
      <c r="R235" s="16"/>
      <c r="S235" s="16"/>
      <c r="T235" s="16"/>
      <c r="U235" s="16"/>
      <c r="X235" s="16" t="s">
        <v>628</v>
      </c>
      <c r="Y235" s="16"/>
      <c r="Z235" s="16"/>
      <c r="AA235" s="16"/>
      <c r="AB235" s="16"/>
      <c r="AC235" s="16"/>
      <c r="AD235" s="16"/>
    </row>
    <row r="236" spans="1:42" ht="9.6" customHeight="1" x14ac:dyDescent="0.3">
      <c r="K236" s="18" t="s">
        <v>301</v>
      </c>
      <c r="AF236" s="18" t="s">
        <v>301</v>
      </c>
      <c r="AH236" s="18" t="s">
        <v>600</v>
      </c>
    </row>
    <row r="237" spans="1:42" ht="9.6" customHeight="1" x14ac:dyDescent="0.3">
      <c r="I237" s="18" t="s">
        <v>629</v>
      </c>
      <c r="K237" s="18" t="s">
        <v>597</v>
      </c>
      <c r="M237" s="18" t="s">
        <v>65</v>
      </c>
      <c r="Q237" s="18" t="s">
        <v>598</v>
      </c>
      <c r="S237" s="18" t="s">
        <v>599</v>
      </c>
      <c r="Z237" s="18" t="s">
        <v>598</v>
      </c>
      <c r="AB237" s="18" t="s">
        <v>599</v>
      </c>
      <c r="AF237" s="18" t="s">
        <v>601</v>
      </c>
      <c r="AH237" s="18" t="s">
        <v>61</v>
      </c>
      <c r="AL237" s="18" t="s">
        <v>65</v>
      </c>
    </row>
    <row r="238" spans="1:42" ht="9.6" customHeight="1" x14ac:dyDescent="0.3">
      <c r="A238" s="19" t="s">
        <v>71</v>
      </c>
      <c r="C238" s="19" t="s">
        <v>73</v>
      </c>
      <c r="G238" s="19" t="s">
        <v>630</v>
      </c>
      <c r="I238" s="19" t="s">
        <v>78</v>
      </c>
      <c r="K238" s="19" t="s">
        <v>607</v>
      </c>
      <c r="M238" s="19" t="s">
        <v>608</v>
      </c>
      <c r="O238" s="19" t="s">
        <v>379</v>
      </c>
      <c r="Q238" s="19" t="s">
        <v>609</v>
      </c>
      <c r="S238" s="19" t="s">
        <v>69</v>
      </c>
      <c r="U238" s="19" t="s">
        <v>65</v>
      </c>
      <c r="X238" s="19" t="s">
        <v>379</v>
      </c>
      <c r="Z238" s="19" t="s">
        <v>609</v>
      </c>
      <c r="AB238" s="19" t="s">
        <v>69</v>
      </c>
      <c r="AD238" s="19" t="s">
        <v>65</v>
      </c>
      <c r="AF238" s="19" t="s">
        <v>607</v>
      </c>
      <c r="AH238" s="19" t="s">
        <v>69</v>
      </c>
      <c r="AJ238" s="19" t="s">
        <v>329</v>
      </c>
      <c r="AL238" s="19" t="s">
        <v>611</v>
      </c>
      <c r="AN238" s="19" t="s">
        <v>71</v>
      </c>
    </row>
    <row r="239" spans="1:42" ht="8.85" customHeight="1" x14ac:dyDescent="0.3"/>
    <row r="240" spans="1:42" ht="8.85" customHeight="1" x14ac:dyDescent="0.3">
      <c r="B240" s="10" t="s">
        <v>291</v>
      </c>
    </row>
    <row r="241" spans="1:40" ht="8.85" customHeight="1" x14ac:dyDescent="0.3">
      <c r="A241" s="10">
        <v>1</v>
      </c>
      <c r="B241" s="18"/>
      <c r="C241" s="10" t="s">
        <v>220</v>
      </c>
      <c r="D241" s="21"/>
      <c r="E241" s="21"/>
      <c r="F241" s="21"/>
      <c r="G241" s="159">
        <v>10944023</v>
      </c>
      <c r="H241" s="21"/>
      <c r="I241" s="159">
        <v>0</v>
      </c>
      <c r="J241" s="21"/>
      <c r="K241" s="159">
        <v>0</v>
      </c>
      <c r="L241" s="21"/>
      <c r="M241" s="159">
        <f t="shared" ref="M241:M272" si="12">SUM(G241:K241)</f>
        <v>10944023</v>
      </c>
      <c r="N241" s="21"/>
      <c r="O241" s="159">
        <v>0</v>
      </c>
      <c r="P241" s="21"/>
      <c r="Q241" s="159">
        <v>0</v>
      </c>
      <c r="R241" s="21"/>
      <c r="S241" s="159">
        <v>7987790</v>
      </c>
      <c r="T241" s="21"/>
      <c r="U241" s="159">
        <f t="shared" ref="U241:U272" si="13">SUM(O241:S241)</f>
        <v>7987790</v>
      </c>
      <c r="V241" s="21"/>
      <c r="W241" s="21"/>
      <c r="X241" s="159">
        <v>0</v>
      </c>
      <c r="Y241" s="21"/>
      <c r="Z241" s="159">
        <v>0</v>
      </c>
      <c r="AA241" s="21"/>
      <c r="AB241" s="159">
        <v>100513</v>
      </c>
      <c r="AC241" s="21"/>
      <c r="AD241" s="159">
        <f t="shared" ref="AD241:AD272" si="14">SUM(X241:AB241)</f>
        <v>100513</v>
      </c>
      <c r="AE241" s="21"/>
      <c r="AF241" s="159">
        <v>0</v>
      </c>
      <c r="AG241" s="21"/>
      <c r="AH241" s="159">
        <v>0</v>
      </c>
      <c r="AI241" s="21"/>
      <c r="AJ241" s="159">
        <v>0</v>
      </c>
      <c r="AK241" s="21"/>
      <c r="AL241" s="159">
        <f t="shared" ref="AL241:AL272" si="15">(U241+AD241+AF241+AH241+AJ241)</f>
        <v>8088303</v>
      </c>
      <c r="AM241" s="21"/>
      <c r="AN241" s="10">
        <v>1</v>
      </c>
    </row>
    <row r="242" spans="1:40" ht="8.85" customHeight="1" x14ac:dyDescent="0.3">
      <c r="A242" s="10">
        <v>2</v>
      </c>
      <c r="B242" s="18"/>
      <c r="C242" s="10" t="s">
        <v>221</v>
      </c>
      <c r="D242" s="21"/>
      <c r="E242" s="21"/>
      <c r="F242" s="21"/>
      <c r="G242" s="160">
        <v>8623000</v>
      </c>
      <c r="H242" s="21"/>
      <c r="I242" s="160">
        <v>0</v>
      </c>
      <c r="J242" s="21"/>
      <c r="K242" s="160">
        <v>0</v>
      </c>
      <c r="L242" s="21"/>
      <c r="M242" s="160">
        <f t="shared" si="12"/>
        <v>8623000</v>
      </c>
      <c r="N242" s="21"/>
      <c r="O242" s="160">
        <v>0</v>
      </c>
      <c r="P242" s="21"/>
      <c r="Q242" s="160">
        <v>0</v>
      </c>
      <c r="R242" s="21"/>
      <c r="S242" s="160">
        <v>8711000</v>
      </c>
      <c r="T242" s="21"/>
      <c r="U242" s="160">
        <f t="shared" si="13"/>
        <v>8711000</v>
      </c>
      <c r="V242" s="21"/>
      <c r="W242" s="21"/>
      <c r="X242" s="160">
        <v>0</v>
      </c>
      <c r="Y242" s="21"/>
      <c r="Z242" s="160">
        <v>0</v>
      </c>
      <c r="AA242" s="21"/>
      <c r="AB242" s="160">
        <v>306838</v>
      </c>
      <c r="AC242" s="21"/>
      <c r="AD242" s="160">
        <f t="shared" si="14"/>
        <v>306838</v>
      </c>
      <c r="AE242" s="21"/>
      <c r="AF242" s="160">
        <v>0</v>
      </c>
      <c r="AG242" s="21"/>
      <c r="AH242" s="160">
        <v>0</v>
      </c>
      <c r="AI242" s="21"/>
      <c r="AJ242" s="160">
        <v>156307</v>
      </c>
      <c r="AK242" s="21"/>
      <c r="AL242" s="160">
        <f t="shared" si="15"/>
        <v>9174145</v>
      </c>
      <c r="AM242" s="21"/>
      <c r="AN242" s="10">
        <v>2</v>
      </c>
    </row>
    <row r="243" spans="1:40" ht="8.85" customHeight="1" x14ac:dyDescent="0.3">
      <c r="A243" s="10">
        <v>3</v>
      </c>
      <c r="B243" s="18"/>
      <c r="C243" s="10" t="s">
        <v>135</v>
      </c>
      <c r="D243" s="21"/>
      <c r="E243" s="21"/>
      <c r="F243" s="21"/>
      <c r="G243" s="160">
        <v>554884</v>
      </c>
      <c r="H243" s="21"/>
      <c r="I243" s="160">
        <v>0</v>
      </c>
      <c r="J243" s="21"/>
      <c r="K243" s="160">
        <v>0</v>
      </c>
      <c r="L243" s="21"/>
      <c r="M243" s="160">
        <f t="shared" si="12"/>
        <v>554884</v>
      </c>
      <c r="N243" s="21"/>
      <c r="O243" s="160">
        <v>0</v>
      </c>
      <c r="P243" s="21"/>
      <c r="Q243" s="160">
        <v>0</v>
      </c>
      <c r="R243" s="21"/>
      <c r="S243" s="160">
        <v>628213</v>
      </c>
      <c r="T243" s="21"/>
      <c r="U243" s="160">
        <f t="shared" si="13"/>
        <v>628213</v>
      </c>
      <c r="V243" s="21"/>
      <c r="W243" s="21"/>
      <c r="X243" s="160">
        <v>0</v>
      </c>
      <c r="Y243" s="21"/>
      <c r="Z243" s="160">
        <v>0</v>
      </c>
      <c r="AA243" s="21"/>
      <c r="AB243" s="160">
        <v>132056</v>
      </c>
      <c r="AC243" s="21"/>
      <c r="AD243" s="160">
        <f t="shared" si="14"/>
        <v>132056</v>
      </c>
      <c r="AE243" s="21"/>
      <c r="AF243" s="160">
        <v>0</v>
      </c>
      <c r="AG243" s="21"/>
      <c r="AH243" s="160">
        <v>0</v>
      </c>
      <c r="AI243" s="21"/>
      <c r="AJ243" s="160">
        <v>0</v>
      </c>
      <c r="AK243" s="21"/>
      <c r="AL243" s="160">
        <f t="shared" si="15"/>
        <v>760269</v>
      </c>
      <c r="AM243" s="21"/>
      <c r="AN243" s="10">
        <v>3</v>
      </c>
    </row>
    <row r="244" spans="1:40" ht="8.85" customHeight="1" x14ac:dyDescent="0.3">
      <c r="A244" s="10">
        <v>4</v>
      </c>
      <c r="B244" s="18"/>
      <c r="C244" s="10" t="s">
        <v>222</v>
      </c>
      <c r="D244" s="21"/>
      <c r="E244" s="21"/>
      <c r="F244" s="21"/>
      <c r="G244" s="160">
        <v>0</v>
      </c>
      <c r="H244" s="21"/>
      <c r="I244" s="160">
        <v>0</v>
      </c>
      <c r="J244" s="21"/>
      <c r="K244" s="160">
        <v>0</v>
      </c>
      <c r="L244" s="21"/>
      <c r="M244" s="160">
        <f t="shared" si="12"/>
        <v>0</v>
      </c>
      <c r="N244" s="21"/>
      <c r="O244" s="160">
        <v>0</v>
      </c>
      <c r="P244" s="21"/>
      <c r="Q244" s="160">
        <v>0</v>
      </c>
      <c r="R244" s="21"/>
      <c r="S244" s="160">
        <v>39335</v>
      </c>
      <c r="T244" s="21"/>
      <c r="U244" s="160">
        <f t="shared" si="13"/>
        <v>39335</v>
      </c>
      <c r="V244" s="21"/>
      <c r="W244" s="21"/>
      <c r="X244" s="160">
        <v>0</v>
      </c>
      <c r="Y244" s="21"/>
      <c r="Z244" s="160">
        <v>0</v>
      </c>
      <c r="AA244" s="21"/>
      <c r="AB244" s="160">
        <v>82141</v>
      </c>
      <c r="AC244" s="21"/>
      <c r="AD244" s="160">
        <f t="shared" si="14"/>
        <v>82141</v>
      </c>
      <c r="AE244" s="21"/>
      <c r="AF244" s="160">
        <v>0</v>
      </c>
      <c r="AG244" s="21"/>
      <c r="AH244" s="160">
        <v>0</v>
      </c>
      <c r="AI244" s="21"/>
      <c r="AJ244" s="160">
        <v>0</v>
      </c>
      <c r="AK244" s="21"/>
      <c r="AL244" s="160">
        <f t="shared" si="15"/>
        <v>121476</v>
      </c>
      <c r="AM244" s="21"/>
      <c r="AN244" s="10">
        <v>4</v>
      </c>
    </row>
    <row r="245" spans="1:40" ht="8.85" customHeight="1" x14ac:dyDescent="0.3">
      <c r="A245" s="10">
        <v>5</v>
      </c>
      <c r="B245" s="18"/>
      <c r="C245" s="10" t="s">
        <v>223</v>
      </c>
      <c r="D245" s="21"/>
      <c r="E245" s="21"/>
      <c r="F245" s="21"/>
      <c r="G245" s="160">
        <v>0</v>
      </c>
      <c r="H245" s="21"/>
      <c r="I245" s="160">
        <v>170053</v>
      </c>
      <c r="J245" s="21"/>
      <c r="K245" s="160">
        <v>0</v>
      </c>
      <c r="L245" s="21"/>
      <c r="M245" s="160">
        <f t="shared" si="12"/>
        <v>170053</v>
      </c>
      <c r="N245" s="21"/>
      <c r="O245" s="160">
        <v>0</v>
      </c>
      <c r="P245" s="21"/>
      <c r="Q245" s="160">
        <v>0</v>
      </c>
      <c r="R245" s="21"/>
      <c r="S245" s="160">
        <v>135677</v>
      </c>
      <c r="T245" s="21"/>
      <c r="U245" s="160">
        <f t="shared" si="13"/>
        <v>135677</v>
      </c>
      <c r="V245" s="21"/>
      <c r="W245" s="21"/>
      <c r="X245" s="160">
        <v>0</v>
      </c>
      <c r="Y245" s="21"/>
      <c r="Z245" s="160">
        <v>0</v>
      </c>
      <c r="AA245" s="21"/>
      <c r="AB245" s="160">
        <v>34376</v>
      </c>
      <c r="AC245" s="21"/>
      <c r="AD245" s="160">
        <f t="shared" si="14"/>
        <v>34376</v>
      </c>
      <c r="AE245" s="21"/>
      <c r="AF245" s="160">
        <v>0</v>
      </c>
      <c r="AG245" s="21"/>
      <c r="AH245" s="160">
        <v>0</v>
      </c>
      <c r="AI245" s="21"/>
      <c r="AJ245" s="160">
        <v>0</v>
      </c>
      <c r="AK245" s="21"/>
      <c r="AL245" s="160">
        <f t="shared" si="15"/>
        <v>170053</v>
      </c>
      <c r="AM245" s="21"/>
      <c r="AN245" s="10">
        <v>5</v>
      </c>
    </row>
    <row r="246" spans="1:40"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9"/>
    </row>
    <row r="247" spans="1:40" ht="8.85" customHeight="1" x14ac:dyDescent="0.3">
      <c r="A247" s="10">
        <v>6</v>
      </c>
      <c r="B247" s="18"/>
      <c r="C247" s="10" t="s">
        <v>224</v>
      </c>
      <c r="D247" s="21"/>
      <c r="E247" s="21"/>
      <c r="F247" s="21"/>
      <c r="G247" s="160">
        <v>0</v>
      </c>
      <c r="H247" s="21"/>
      <c r="I247" s="160">
        <v>2369641</v>
      </c>
      <c r="J247" s="21"/>
      <c r="K247" s="160">
        <v>0</v>
      </c>
      <c r="L247" s="21"/>
      <c r="M247" s="160">
        <f t="shared" si="12"/>
        <v>2369641</v>
      </c>
      <c r="N247" s="21"/>
      <c r="O247" s="160">
        <v>0</v>
      </c>
      <c r="P247" s="21"/>
      <c r="Q247" s="160">
        <v>0</v>
      </c>
      <c r="R247" s="21"/>
      <c r="S247" s="160">
        <v>2300943</v>
      </c>
      <c r="T247" s="21"/>
      <c r="U247" s="160">
        <f t="shared" si="13"/>
        <v>2300943</v>
      </c>
      <c r="V247" s="21"/>
      <c r="W247" s="21"/>
      <c r="X247" s="160">
        <v>0</v>
      </c>
      <c r="Y247" s="21"/>
      <c r="Z247" s="160">
        <v>0</v>
      </c>
      <c r="AA247" s="21"/>
      <c r="AB247" s="160">
        <v>68698</v>
      </c>
      <c r="AC247" s="21"/>
      <c r="AD247" s="160">
        <f t="shared" si="14"/>
        <v>68698</v>
      </c>
      <c r="AE247" s="21"/>
      <c r="AF247" s="160">
        <v>0</v>
      </c>
      <c r="AG247" s="21"/>
      <c r="AH247" s="160">
        <v>0</v>
      </c>
      <c r="AI247" s="21"/>
      <c r="AJ247" s="160">
        <v>0</v>
      </c>
      <c r="AK247" s="21"/>
      <c r="AL247" s="160">
        <f t="shared" si="15"/>
        <v>2369641</v>
      </c>
      <c r="AM247" s="21"/>
      <c r="AN247" s="10">
        <v>6</v>
      </c>
    </row>
    <row r="248" spans="1:40" ht="8.85" customHeight="1" x14ac:dyDescent="0.3">
      <c r="A248" s="10">
        <v>7</v>
      </c>
      <c r="B248" s="18"/>
      <c r="C248" s="10" t="s">
        <v>225</v>
      </c>
      <c r="D248" s="21"/>
      <c r="E248" s="21"/>
      <c r="F248" s="21"/>
      <c r="G248" s="160">
        <v>0</v>
      </c>
      <c r="H248" s="21"/>
      <c r="I248" s="160">
        <v>0</v>
      </c>
      <c r="J248" s="21"/>
      <c r="K248" s="160">
        <v>0</v>
      </c>
      <c r="L248" s="21"/>
      <c r="M248" s="160">
        <f t="shared" si="12"/>
        <v>0</v>
      </c>
      <c r="N248" s="21"/>
      <c r="O248" s="160">
        <v>0</v>
      </c>
      <c r="P248" s="21"/>
      <c r="Q248" s="160">
        <v>0</v>
      </c>
      <c r="R248" s="21"/>
      <c r="S248" s="160">
        <v>81861</v>
      </c>
      <c r="T248" s="21"/>
      <c r="U248" s="160">
        <f t="shared" si="13"/>
        <v>81861</v>
      </c>
      <c r="V248" s="21"/>
      <c r="W248" s="21"/>
      <c r="X248" s="160">
        <v>0</v>
      </c>
      <c r="Y248" s="21"/>
      <c r="Z248" s="160">
        <v>0</v>
      </c>
      <c r="AA248" s="21"/>
      <c r="AB248" s="160">
        <v>23749</v>
      </c>
      <c r="AC248" s="21"/>
      <c r="AD248" s="160">
        <f t="shared" si="14"/>
        <v>23749</v>
      </c>
      <c r="AE248" s="21"/>
      <c r="AF248" s="160">
        <v>0</v>
      </c>
      <c r="AG248" s="21"/>
      <c r="AH248" s="160">
        <v>0</v>
      </c>
      <c r="AI248" s="21"/>
      <c r="AJ248" s="160">
        <v>0</v>
      </c>
      <c r="AK248" s="21"/>
      <c r="AL248" s="160">
        <f t="shared" si="15"/>
        <v>105610</v>
      </c>
      <c r="AM248" s="21"/>
      <c r="AN248" s="10">
        <v>7</v>
      </c>
    </row>
    <row r="249" spans="1:40" ht="8.85" customHeight="1" x14ac:dyDescent="0.3">
      <c r="A249" s="10">
        <v>8</v>
      </c>
      <c r="B249" s="18"/>
      <c r="C249" s="10" t="s">
        <v>226</v>
      </c>
      <c r="D249" s="21"/>
      <c r="E249" s="21"/>
      <c r="F249" s="21"/>
      <c r="G249" s="160">
        <v>0</v>
      </c>
      <c r="H249" s="21"/>
      <c r="I249" s="160">
        <v>414996</v>
      </c>
      <c r="J249" s="21"/>
      <c r="K249" s="160">
        <v>0</v>
      </c>
      <c r="L249" s="21"/>
      <c r="M249" s="160">
        <f t="shared" si="12"/>
        <v>414996</v>
      </c>
      <c r="N249" s="21"/>
      <c r="O249" s="160">
        <v>0</v>
      </c>
      <c r="P249" s="21"/>
      <c r="Q249" s="160">
        <v>53413</v>
      </c>
      <c r="R249" s="21"/>
      <c r="S249" s="160">
        <v>339495</v>
      </c>
      <c r="T249" s="21"/>
      <c r="U249" s="160">
        <f t="shared" si="13"/>
        <v>392908</v>
      </c>
      <c r="V249" s="21"/>
      <c r="W249" s="21"/>
      <c r="X249" s="160">
        <v>0</v>
      </c>
      <c r="Y249" s="21"/>
      <c r="Z249" s="160">
        <v>17623</v>
      </c>
      <c r="AA249" s="21"/>
      <c r="AB249" s="160">
        <v>126774</v>
      </c>
      <c r="AC249" s="21"/>
      <c r="AD249" s="160">
        <f t="shared" si="14"/>
        <v>144397</v>
      </c>
      <c r="AE249" s="21"/>
      <c r="AF249" s="160">
        <v>0</v>
      </c>
      <c r="AG249" s="21"/>
      <c r="AH249" s="160">
        <v>0</v>
      </c>
      <c r="AI249" s="21"/>
      <c r="AJ249" s="160">
        <v>0</v>
      </c>
      <c r="AK249" s="21"/>
      <c r="AL249" s="160">
        <f t="shared" si="15"/>
        <v>537305</v>
      </c>
      <c r="AM249" s="21"/>
      <c r="AN249" s="10">
        <v>8</v>
      </c>
    </row>
    <row r="250" spans="1:40" ht="8.85" customHeight="1" x14ac:dyDescent="0.3">
      <c r="A250" s="10">
        <v>9</v>
      </c>
      <c r="B250" s="18"/>
      <c r="C250" s="10" t="s">
        <v>227</v>
      </c>
      <c r="D250" s="21"/>
      <c r="E250" s="21"/>
      <c r="F250" s="21"/>
      <c r="G250" s="160">
        <v>0</v>
      </c>
      <c r="H250" s="21"/>
      <c r="I250" s="160">
        <v>351657</v>
      </c>
      <c r="J250" s="21"/>
      <c r="K250" s="160">
        <v>0</v>
      </c>
      <c r="L250" s="21"/>
      <c r="M250" s="160">
        <f t="shared" si="12"/>
        <v>351657</v>
      </c>
      <c r="N250" s="21"/>
      <c r="O250" s="160">
        <v>0</v>
      </c>
      <c r="P250" s="21"/>
      <c r="Q250" s="160">
        <v>0</v>
      </c>
      <c r="R250" s="21"/>
      <c r="S250" s="160">
        <v>252917</v>
      </c>
      <c r="T250" s="21"/>
      <c r="U250" s="160">
        <f t="shared" si="13"/>
        <v>252917</v>
      </c>
      <c r="V250" s="21"/>
      <c r="W250" s="21"/>
      <c r="X250" s="160">
        <v>0</v>
      </c>
      <c r="Y250" s="21"/>
      <c r="Z250" s="160">
        <v>0</v>
      </c>
      <c r="AA250" s="21"/>
      <c r="AB250" s="160">
        <v>98740</v>
      </c>
      <c r="AC250" s="21"/>
      <c r="AD250" s="160">
        <f t="shared" si="14"/>
        <v>98740</v>
      </c>
      <c r="AE250" s="21"/>
      <c r="AF250" s="160">
        <v>0</v>
      </c>
      <c r="AG250" s="21"/>
      <c r="AH250" s="160">
        <v>0</v>
      </c>
      <c r="AI250" s="21"/>
      <c r="AJ250" s="160">
        <v>0</v>
      </c>
      <c r="AK250" s="21"/>
      <c r="AL250" s="160">
        <f t="shared" si="15"/>
        <v>351657</v>
      </c>
      <c r="AM250" s="21"/>
      <c r="AN250" s="10">
        <v>9</v>
      </c>
    </row>
    <row r="251" spans="1:40" ht="8.85" customHeight="1" x14ac:dyDescent="0.3">
      <c r="A251" s="10">
        <v>10</v>
      </c>
      <c r="B251" s="18"/>
      <c r="C251" s="10" t="s">
        <v>228</v>
      </c>
      <c r="D251" s="21"/>
      <c r="E251" s="21"/>
      <c r="F251" s="21"/>
      <c r="G251" s="160">
        <v>0</v>
      </c>
      <c r="H251" s="21"/>
      <c r="I251" s="160">
        <v>0</v>
      </c>
      <c r="J251" s="21"/>
      <c r="K251" s="160">
        <v>0</v>
      </c>
      <c r="L251" s="21"/>
      <c r="M251" s="160">
        <f t="shared" si="12"/>
        <v>0</v>
      </c>
      <c r="N251" s="21"/>
      <c r="O251" s="160">
        <v>0</v>
      </c>
      <c r="P251" s="21"/>
      <c r="Q251" s="160">
        <v>0</v>
      </c>
      <c r="R251" s="21"/>
      <c r="S251" s="160">
        <v>36834</v>
      </c>
      <c r="T251" s="21"/>
      <c r="U251" s="160">
        <f t="shared" si="13"/>
        <v>36834</v>
      </c>
      <c r="V251" s="21"/>
      <c r="W251" s="21"/>
      <c r="X251" s="160">
        <v>0</v>
      </c>
      <c r="Y251" s="21"/>
      <c r="Z251" s="160">
        <v>0</v>
      </c>
      <c r="AA251" s="21"/>
      <c r="AB251" s="160">
        <v>7981</v>
      </c>
      <c r="AC251" s="21"/>
      <c r="AD251" s="160">
        <f t="shared" si="14"/>
        <v>7981</v>
      </c>
      <c r="AE251" s="21"/>
      <c r="AF251" s="160">
        <v>0</v>
      </c>
      <c r="AG251" s="21"/>
      <c r="AH251" s="160">
        <v>0</v>
      </c>
      <c r="AI251" s="21"/>
      <c r="AJ251" s="160">
        <v>0</v>
      </c>
      <c r="AK251" s="21"/>
      <c r="AL251" s="160">
        <f t="shared" si="15"/>
        <v>44815</v>
      </c>
      <c r="AM251" s="21"/>
      <c r="AN251" s="10">
        <v>10</v>
      </c>
    </row>
    <row r="252" spans="1:40"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9"/>
    </row>
    <row r="253" spans="1:40" ht="8.85" customHeight="1" x14ac:dyDescent="0.3">
      <c r="A253" s="10">
        <v>11</v>
      </c>
      <c r="B253" s="18"/>
      <c r="C253" s="10" t="s">
        <v>229</v>
      </c>
      <c r="D253" s="21"/>
      <c r="E253" s="21"/>
      <c r="F253" s="21"/>
      <c r="G253" s="160">
        <v>0</v>
      </c>
      <c r="H253" s="21"/>
      <c r="I253" s="160">
        <v>1019952</v>
      </c>
      <c r="J253" s="21"/>
      <c r="K253" s="160">
        <v>0</v>
      </c>
      <c r="L253" s="21"/>
      <c r="M253" s="160">
        <f t="shared" si="12"/>
        <v>1019952</v>
      </c>
      <c r="N253" s="21"/>
      <c r="O253" s="160">
        <v>0</v>
      </c>
      <c r="P253" s="21"/>
      <c r="Q253" s="160">
        <v>0</v>
      </c>
      <c r="R253" s="21"/>
      <c r="S253" s="160">
        <v>822340</v>
      </c>
      <c r="T253" s="21"/>
      <c r="U253" s="160">
        <f t="shared" si="13"/>
        <v>822340</v>
      </c>
      <c r="V253" s="21"/>
      <c r="W253" s="21"/>
      <c r="X253" s="160">
        <v>0</v>
      </c>
      <c r="Y253" s="21"/>
      <c r="Z253" s="160">
        <v>0</v>
      </c>
      <c r="AA253" s="21"/>
      <c r="AB253" s="160">
        <v>197612</v>
      </c>
      <c r="AC253" s="21"/>
      <c r="AD253" s="160">
        <f t="shared" si="14"/>
        <v>197612</v>
      </c>
      <c r="AE253" s="21"/>
      <c r="AF253" s="160">
        <v>0</v>
      </c>
      <c r="AG253" s="21"/>
      <c r="AH253" s="160">
        <v>0</v>
      </c>
      <c r="AI253" s="21"/>
      <c r="AJ253" s="160">
        <v>0</v>
      </c>
      <c r="AK253" s="21"/>
      <c r="AL253" s="160">
        <f t="shared" si="15"/>
        <v>1019952</v>
      </c>
      <c r="AM253" s="21"/>
      <c r="AN253" s="10">
        <v>11</v>
      </c>
    </row>
    <row r="254" spans="1:40" ht="8.85" customHeight="1" x14ac:dyDescent="0.3">
      <c r="A254" s="10">
        <v>12</v>
      </c>
      <c r="B254" s="18"/>
      <c r="C254" s="10" t="s">
        <v>230</v>
      </c>
      <c r="D254" s="21"/>
      <c r="E254" s="21"/>
      <c r="F254" s="21"/>
      <c r="G254" s="160">
        <v>0</v>
      </c>
      <c r="H254" s="21"/>
      <c r="I254" s="160">
        <v>150035</v>
      </c>
      <c r="J254" s="21"/>
      <c r="K254" s="160">
        <v>0</v>
      </c>
      <c r="L254" s="21"/>
      <c r="M254" s="160">
        <f t="shared" si="12"/>
        <v>150035</v>
      </c>
      <c r="N254" s="21"/>
      <c r="O254" s="160">
        <v>0</v>
      </c>
      <c r="P254" s="21"/>
      <c r="Q254" s="160">
        <v>0</v>
      </c>
      <c r="R254" s="21"/>
      <c r="S254" s="160">
        <v>126707</v>
      </c>
      <c r="T254" s="21"/>
      <c r="U254" s="160">
        <f t="shared" si="13"/>
        <v>126707</v>
      </c>
      <c r="V254" s="21"/>
      <c r="W254" s="21"/>
      <c r="X254" s="160">
        <v>0</v>
      </c>
      <c r="Y254" s="21"/>
      <c r="Z254" s="160">
        <v>0</v>
      </c>
      <c r="AA254" s="21"/>
      <c r="AB254" s="160">
        <v>23328</v>
      </c>
      <c r="AC254" s="21"/>
      <c r="AD254" s="160">
        <f t="shared" si="14"/>
        <v>23328</v>
      </c>
      <c r="AE254" s="21"/>
      <c r="AF254" s="160">
        <v>0</v>
      </c>
      <c r="AG254" s="21"/>
      <c r="AH254" s="160">
        <v>0</v>
      </c>
      <c r="AI254" s="21"/>
      <c r="AJ254" s="160">
        <v>0</v>
      </c>
      <c r="AK254" s="21"/>
      <c r="AL254" s="160">
        <f t="shared" si="15"/>
        <v>150035</v>
      </c>
      <c r="AM254" s="21"/>
      <c r="AN254" s="10">
        <v>12</v>
      </c>
    </row>
    <row r="255" spans="1:40" ht="8.85" customHeight="1" x14ac:dyDescent="0.3">
      <c r="A255" s="10">
        <v>13</v>
      </c>
      <c r="B255" s="18"/>
      <c r="C255" s="10" t="s">
        <v>231</v>
      </c>
      <c r="D255" s="21"/>
      <c r="E255" s="21"/>
      <c r="F255" s="21"/>
      <c r="G255" s="160">
        <v>0</v>
      </c>
      <c r="H255" s="21"/>
      <c r="I255" s="160">
        <v>0</v>
      </c>
      <c r="J255" s="21"/>
      <c r="K255" s="160">
        <v>0</v>
      </c>
      <c r="L255" s="21"/>
      <c r="M255" s="160">
        <f t="shared" si="12"/>
        <v>0</v>
      </c>
      <c r="N255" s="21"/>
      <c r="O255" s="160">
        <v>20893</v>
      </c>
      <c r="P255" s="21"/>
      <c r="Q255" s="160">
        <v>0</v>
      </c>
      <c r="R255" s="21"/>
      <c r="S255" s="160">
        <v>315848</v>
      </c>
      <c r="T255" s="21"/>
      <c r="U255" s="160">
        <f t="shared" si="13"/>
        <v>336741</v>
      </c>
      <c r="V255" s="21"/>
      <c r="W255" s="21"/>
      <c r="X255" s="160">
        <v>4107</v>
      </c>
      <c r="Y255" s="21"/>
      <c r="Z255" s="160">
        <v>0</v>
      </c>
      <c r="AA255" s="21"/>
      <c r="AB255" s="160">
        <v>356385</v>
      </c>
      <c r="AC255" s="21"/>
      <c r="AD255" s="160">
        <f t="shared" si="14"/>
        <v>360492</v>
      </c>
      <c r="AE255" s="21"/>
      <c r="AF255" s="160">
        <v>0</v>
      </c>
      <c r="AG255" s="21"/>
      <c r="AH255" s="160">
        <v>0</v>
      </c>
      <c r="AI255" s="21"/>
      <c r="AJ255" s="160">
        <v>0</v>
      </c>
      <c r="AK255" s="21"/>
      <c r="AL255" s="160">
        <f t="shared" si="15"/>
        <v>697233</v>
      </c>
      <c r="AM255" s="21"/>
      <c r="AN255" s="10">
        <v>13</v>
      </c>
    </row>
    <row r="256" spans="1:40" ht="8.85" customHeight="1" x14ac:dyDescent="0.3">
      <c r="A256" s="10">
        <v>14</v>
      </c>
      <c r="B256" s="18"/>
      <c r="C256" s="10" t="s">
        <v>149</v>
      </c>
      <c r="D256" s="21"/>
      <c r="E256" s="21"/>
      <c r="F256" s="21"/>
      <c r="G256" s="160">
        <v>5216000</v>
      </c>
      <c r="H256" s="21"/>
      <c r="I256" s="160">
        <v>0</v>
      </c>
      <c r="J256" s="21"/>
      <c r="K256" s="160">
        <v>0</v>
      </c>
      <c r="L256" s="21"/>
      <c r="M256" s="160">
        <f t="shared" si="12"/>
        <v>5216000</v>
      </c>
      <c r="N256" s="21"/>
      <c r="O256" s="160">
        <v>0</v>
      </c>
      <c r="P256" s="21"/>
      <c r="Q256" s="160">
        <v>0</v>
      </c>
      <c r="R256" s="21"/>
      <c r="S256" s="160">
        <v>6353535</v>
      </c>
      <c r="T256" s="21"/>
      <c r="U256" s="160">
        <f t="shared" si="13"/>
        <v>6353535</v>
      </c>
      <c r="V256" s="21"/>
      <c r="W256" s="21"/>
      <c r="X256" s="160">
        <v>0</v>
      </c>
      <c r="Y256" s="21"/>
      <c r="Z256" s="160">
        <v>0</v>
      </c>
      <c r="AA256" s="21"/>
      <c r="AB256" s="160">
        <v>434116</v>
      </c>
      <c r="AC256" s="21"/>
      <c r="AD256" s="160">
        <f t="shared" si="14"/>
        <v>434116</v>
      </c>
      <c r="AE256" s="21"/>
      <c r="AF256" s="160">
        <v>0</v>
      </c>
      <c r="AG256" s="21"/>
      <c r="AH256" s="160">
        <v>0</v>
      </c>
      <c r="AI256" s="21"/>
      <c r="AJ256" s="160">
        <v>44643</v>
      </c>
      <c r="AK256" s="21"/>
      <c r="AL256" s="160">
        <f t="shared" si="15"/>
        <v>6832294</v>
      </c>
      <c r="AM256" s="21"/>
      <c r="AN256" s="10">
        <v>14</v>
      </c>
    </row>
    <row r="257" spans="1:40" ht="8.85" customHeight="1" x14ac:dyDescent="0.3">
      <c r="A257" s="10">
        <v>15</v>
      </c>
      <c r="B257" s="18"/>
      <c r="C257" s="10" t="s">
        <v>232</v>
      </c>
      <c r="D257" s="21"/>
      <c r="E257" s="21"/>
      <c r="F257" s="21"/>
      <c r="G257" s="160">
        <v>2721000</v>
      </c>
      <c r="H257" s="21"/>
      <c r="I257" s="160">
        <v>0</v>
      </c>
      <c r="J257" s="21"/>
      <c r="K257" s="160">
        <v>0</v>
      </c>
      <c r="L257" s="21"/>
      <c r="M257" s="160">
        <f t="shared" si="12"/>
        <v>2721000</v>
      </c>
      <c r="N257" s="21"/>
      <c r="O257" s="160">
        <v>0</v>
      </c>
      <c r="P257" s="21"/>
      <c r="Q257" s="160">
        <v>0</v>
      </c>
      <c r="R257" s="21"/>
      <c r="S257" s="160">
        <v>2817376</v>
      </c>
      <c r="T257" s="21"/>
      <c r="U257" s="160">
        <f t="shared" si="13"/>
        <v>2817376</v>
      </c>
      <c r="V257" s="21"/>
      <c r="W257" s="21"/>
      <c r="X257" s="160">
        <v>0</v>
      </c>
      <c r="Y257" s="21"/>
      <c r="Z257" s="160">
        <v>0</v>
      </c>
      <c r="AA257" s="21"/>
      <c r="AB257" s="160">
        <v>406717</v>
      </c>
      <c r="AC257" s="21"/>
      <c r="AD257" s="160">
        <f t="shared" si="14"/>
        <v>406717</v>
      </c>
      <c r="AE257" s="21"/>
      <c r="AF257" s="160">
        <v>0</v>
      </c>
      <c r="AG257" s="21"/>
      <c r="AH257" s="160">
        <v>0</v>
      </c>
      <c r="AI257" s="21"/>
      <c r="AJ257" s="160">
        <v>255616</v>
      </c>
      <c r="AK257" s="21"/>
      <c r="AL257" s="160">
        <f t="shared" si="15"/>
        <v>3479709</v>
      </c>
      <c r="AM257" s="21"/>
      <c r="AN257" s="10">
        <v>15</v>
      </c>
    </row>
    <row r="258" spans="1:40"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9"/>
    </row>
    <row r="259" spans="1:40" ht="8.85" customHeight="1" x14ac:dyDescent="0.3">
      <c r="A259" s="10">
        <v>16</v>
      </c>
      <c r="B259" s="18"/>
      <c r="C259" s="10" t="s">
        <v>233</v>
      </c>
      <c r="D259" s="21"/>
      <c r="E259" s="21"/>
      <c r="F259" s="21"/>
      <c r="G259" s="160">
        <v>0</v>
      </c>
      <c r="H259" s="21"/>
      <c r="I259" s="160">
        <v>0</v>
      </c>
      <c r="J259" s="21"/>
      <c r="K259" s="160">
        <v>0</v>
      </c>
      <c r="L259" s="21"/>
      <c r="M259" s="160">
        <f t="shared" si="12"/>
        <v>0</v>
      </c>
      <c r="N259" s="21"/>
      <c r="O259" s="160">
        <v>0</v>
      </c>
      <c r="P259" s="21"/>
      <c r="Q259" s="160">
        <v>0</v>
      </c>
      <c r="R259" s="21"/>
      <c r="S259" s="160">
        <v>1377961</v>
      </c>
      <c r="T259" s="21"/>
      <c r="U259" s="160">
        <f t="shared" si="13"/>
        <v>1377961</v>
      </c>
      <c r="V259" s="21"/>
      <c r="W259" s="21"/>
      <c r="X259" s="160">
        <v>0</v>
      </c>
      <c r="Y259" s="21"/>
      <c r="Z259" s="160">
        <v>0</v>
      </c>
      <c r="AA259" s="21"/>
      <c r="AB259" s="160">
        <v>383574</v>
      </c>
      <c r="AC259" s="21"/>
      <c r="AD259" s="160">
        <f t="shared" si="14"/>
        <v>383574</v>
      </c>
      <c r="AE259" s="21"/>
      <c r="AF259" s="160">
        <v>0</v>
      </c>
      <c r="AG259" s="21"/>
      <c r="AH259" s="160">
        <v>0</v>
      </c>
      <c r="AI259" s="21"/>
      <c r="AJ259" s="160">
        <v>0</v>
      </c>
      <c r="AK259" s="21"/>
      <c r="AL259" s="160">
        <f t="shared" si="15"/>
        <v>1761535</v>
      </c>
      <c r="AM259" s="21"/>
      <c r="AN259" s="10">
        <v>16</v>
      </c>
    </row>
    <row r="260" spans="1:40" ht="8.85" customHeight="1" x14ac:dyDescent="0.3">
      <c r="A260" s="10">
        <v>17</v>
      </c>
      <c r="B260" s="18"/>
      <c r="C260" s="10" t="s">
        <v>234</v>
      </c>
      <c r="D260" s="21"/>
      <c r="E260" s="21"/>
      <c r="F260" s="21"/>
      <c r="G260" s="160">
        <v>0</v>
      </c>
      <c r="H260" s="21"/>
      <c r="I260" s="160">
        <v>0</v>
      </c>
      <c r="J260" s="21"/>
      <c r="K260" s="160">
        <v>0</v>
      </c>
      <c r="L260" s="21"/>
      <c r="M260" s="160">
        <f t="shared" si="12"/>
        <v>0</v>
      </c>
      <c r="N260" s="21"/>
      <c r="O260" s="160">
        <v>0</v>
      </c>
      <c r="P260" s="21"/>
      <c r="Q260" s="160">
        <v>0</v>
      </c>
      <c r="R260" s="21"/>
      <c r="S260" s="160">
        <v>0</v>
      </c>
      <c r="T260" s="21"/>
      <c r="U260" s="160">
        <f t="shared" si="13"/>
        <v>0</v>
      </c>
      <c r="V260" s="21"/>
      <c r="W260" s="21"/>
      <c r="X260" s="160">
        <v>0</v>
      </c>
      <c r="Y260" s="21"/>
      <c r="Z260" s="160">
        <v>0</v>
      </c>
      <c r="AA260" s="21"/>
      <c r="AB260" s="160">
        <v>0</v>
      </c>
      <c r="AC260" s="21"/>
      <c r="AD260" s="160">
        <f t="shared" si="14"/>
        <v>0</v>
      </c>
      <c r="AE260" s="21"/>
      <c r="AF260" s="160">
        <v>0</v>
      </c>
      <c r="AG260" s="21"/>
      <c r="AH260" s="160">
        <v>0</v>
      </c>
      <c r="AI260" s="21"/>
      <c r="AJ260" s="160">
        <v>0</v>
      </c>
      <c r="AK260" s="21"/>
      <c r="AL260" s="160">
        <f t="shared" si="15"/>
        <v>0</v>
      </c>
      <c r="AM260" s="21"/>
      <c r="AN260" s="10">
        <v>17</v>
      </c>
    </row>
    <row r="261" spans="1:40" ht="8.85" customHeight="1" x14ac:dyDescent="0.3">
      <c r="A261" s="10">
        <v>18</v>
      </c>
      <c r="B261" s="18"/>
      <c r="C261" s="10" t="s">
        <v>235</v>
      </c>
      <c r="D261" s="21"/>
      <c r="E261" s="21"/>
      <c r="F261" s="21"/>
      <c r="G261" s="160">
        <v>0</v>
      </c>
      <c r="H261" s="21"/>
      <c r="I261" s="160">
        <v>2067366</v>
      </c>
      <c r="J261" s="21"/>
      <c r="K261" s="160">
        <v>0</v>
      </c>
      <c r="L261" s="21"/>
      <c r="M261" s="160">
        <f t="shared" si="12"/>
        <v>2067366</v>
      </c>
      <c r="N261" s="21"/>
      <c r="O261" s="160">
        <v>0</v>
      </c>
      <c r="P261" s="21"/>
      <c r="Q261" s="160">
        <v>0</v>
      </c>
      <c r="R261" s="21"/>
      <c r="S261" s="160">
        <v>1662250</v>
      </c>
      <c r="T261" s="21"/>
      <c r="U261" s="160">
        <f t="shared" si="13"/>
        <v>1662250</v>
      </c>
      <c r="V261" s="21"/>
      <c r="W261" s="21"/>
      <c r="X261" s="160">
        <v>0</v>
      </c>
      <c r="Y261" s="21"/>
      <c r="Z261" s="160">
        <v>0</v>
      </c>
      <c r="AA261" s="21"/>
      <c r="AB261" s="160">
        <v>405116</v>
      </c>
      <c r="AC261" s="21"/>
      <c r="AD261" s="160">
        <f t="shared" si="14"/>
        <v>405116</v>
      </c>
      <c r="AE261" s="21"/>
      <c r="AF261" s="160">
        <v>284450</v>
      </c>
      <c r="AG261" s="21"/>
      <c r="AH261" s="160">
        <v>0</v>
      </c>
      <c r="AI261" s="21"/>
      <c r="AJ261" s="160">
        <v>0</v>
      </c>
      <c r="AK261" s="21"/>
      <c r="AL261" s="160">
        <f t="shared" si="15"/>
        <v>2351816</v>
      </c>
      <c r="AM261" s="21"/>
      <c r="AN261" s="10">
        <v>18</v>
      </c>
    </row>
    <row r="262" spans="1:40" ht="8.85" customHeight="1" x14ac:dyDescent="0.3">
      <c r="A262" s="10">
        <v>19</v>
      </c>
      <c r="B262" s="18"/>
      <c r="C262" s="10" t="s">
        <v>236</v>
      </c>
      <c r="D262" s="21"/>
      <c r="E262" s="21"/>
      <c r="F262" s="21"/>
      <c r="G262" s="160">
        <v>10288917</v>
      </c>
      <c r="H262" s="21"/>
      <c r="I262" s="160">
        <v>7832041</v>
      </c>
      <c r="J262" s="21"/>
      <c r="K262" s="160">
        <v>0</v>
      </c>
      <c r="L262" s="21"/>
      <c r="M262" s="160">
        <f t="shared" si="12"/>
        <v>18120958</v>
      </c>
      <c r="N262" s="21"/>
      <c r="O262" s="160">
        <v>0</v>
      </c>
      <c r="P262" s="21"/>
      <c r="Q262" s="160">
        <v>0</v>
      </c>
      <c r="R262" s="21"/>
      <c r="S262" s="160">
        <v>15221208</v>
      </c>
      <c r="T262" s="21"/>
      <c r="U262" s="160">
        <f t="shared" si="13"/>
        <v>15221208</v>
      </c>
      <c r="V262" s="21"/>
      <c r="W262" s="21"/>
      <c r="X262" s="160">
        <v>0</v>
      </c>
      <c r="Y262" s="21"/>
      <c r="Z262" s="160">
        <v>0</v>
      </c>
      <c r="AA262" s="21"/>
      <c r="AB262" s="160">
        <v>2654883</v>
      </c>
      <c r="AC262" s="21"/>
      <c r="AD262" s="160">
        <f t="shared" si="14"/>
        <v>2654883</v>
      </c>
      <c r="AE262" s="21"/>
      <c r="AF262" s="160">
        <v>0</v>
      </c>
      <c r="AG262" s="21"/>
      <c r="AH262" s="160">
        <v>0</v>
      </c>
      <c r="AI262" s="21"/>
      <c r="AJ262" s="160">
        <v>159864</v>
      </c>
      <c r="AK262" s="21"/>
      <c r="AL262" s="160">
        <f t="shared" si="15"/>
        <v>18035955</v>
      </c>
      <c r="AM262" s="21"/>
      <c r="AN262" s="10">
        <v>19</v>
      </c>
    </row>
    <row r="263" spans="1:40" ht="8.85" customHeight="1" x14ac:dyDescent="0.3">
      <c r="A263" s="10">
        <v>20</v>
      </c>
      <c r="B263" s="18"/>
      <c r="C263" s="10" t="s">
        <v>237</v>
      </c>
      <c r="D263" s="21"/>
      <c r="E263" s="21"/>
      <c r="F263" s="21"/>
      <c r="G263" s="160">
        <v>0</v>
      </c>
      <c r="H263" s="21"/>
      <c r="I263" s="160">
        <v>998548</v>
      </c>
      <c r="J263" s="21"/>
      <c r="K263" s="160">
        <v>0</v>
      </c>
      <c r="L263" s="21"/>
      <c r="M263" s="160">
        <f t="shared" si="12"/>
        <v>998548</v>
      </c>
      <c r="N263" s="21"/>
      <c r="O263" s="160">
        <v>0</v>
      </c>
      <c r="P263" s="21"/>
      <c r="Q263" s="160">
        <v>834058</v>
      </c>
      <c r="R263" s="21"/>
      <c r="S263" s="160">
        <v>124007</v>
      </c>
      <c r="T263" s="21"/>
      <c r="U263" s="160">
        <f t="shared" si="13"/>
        <v>958065</v>
      </c>
      <c r="V263" s="21"/>
      <c r="W263" s="21"/>
      <c r="X263" s="160">
        <v>0</v>
      </c>
      <c r="Y263" s="21"/>
      <c r="Z263" s="160">
        <v>9255</v>
      </c>
      <c r="AA263" s="21"/>
      <c r="AB263" s="160">
        <v>31228</v>
      </c>
      <c r="AC263" s="21"/>
      <c r="AD263" s="160">
        <f t="shared" si="14"/>
        <v>40483</v>
      </c>
      <c r="AE263" s="21"/>
      <c r="AF263" s="160">
        <v>0</v>
      </c>
      <c r="AG263" s="21"/>
      <c r="AH263" s="160">
        <v>0</v>
      </c>
      <c r="AI263" s="21"/>
      <c r="AJ263" s="160">
        <v>0</v>
      </c>
      <c r="AK263" s="21"/>
      <c r="AL263" s="160">
        <f t="shared" si="15"/>
        <v>998548</v>
      </c>
      <c r="AM263" s="21"/>
      <c r="AN263" s="10">
        <v>20</v>
      </c>
    </row>
    <row r="264" spans="1:40" ht="8.85" customHeight="1" x14ac:dyDescent="0.3">
      <c r="A264" s="4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9"/>
    </row>
    <row r="265" spans="1:40" ht="8.85" customHeight="1" x14ac:dyDescent="0.3">
      <c r="A265" s="10">
        <v>21</v>
      </c>
      <c r="B265" s="18"/>
      <c r="C265" s="10" t="s">
        <v>238</v>
      </c>
      <c r="D265" s="21"/>
      <c r="E265" s="21"/>
      <c r="F265" s="21"/>
      <c r="G265" s="160">
        <v>8418500</v>
      </c>
      <c r="H265" s="21"/>
      <c r="I265" s="160">
        <v>39990</v>
      </c>
      <c r="J265" s="21"/>
      <c r="K265" s="160">
        <v>0</v>
      </c>
      <c r="L265" s="21"/>
      <c r="M265" s="160">
        <f t="shared" si="12"/>
        <v>8458490</v>
      </c>
      <c r="N265" s="21"/>
      <c r="O265" s="160">
        <v>0</v>
      </c>
      <c r="P265" s="21"/>
      <c r="Q265" s="160">
        <v>0</v>
      </c>
      <c r="R265" s="21"/>
      <c r="S265" s="160">
        <v>8349762</v>
      </c>
      <c r="T265" s="21"/>
      <c r="U265" s="160">
        <f t="shared" si="13"/>
        <v>8349762</v>
      </c>
      <c r="V265" s="21"/>
      <c r="W265" s="21"/>
      <c r="X265" s="160">
        <v>0</v>
      </c>
      <c r="Y265" s="21"/>
      <c r="Z265" s="160">
        <v>0</v>
      </c>
      <c r="AA265" s="21"/>
      <c r="AB265" s="160">
        <v>108728</v>
      </c>
      <c r="AC265" s="21"/>
      <c r="AD265" s="160">
        <f t="shared" si="14"/>
        <v>108728</v>
      </c>
      <c r="AE265" s="21"/>
      <c r="AF265" s="160">
        <v>0</v>
      </c>
      <c r="AG265" s="21"/>
      <c r="AH265" s="160">
        <v>0</v>
      </c>
      <c r="AI265" s="21"/>
      <c r="AJ265" s="160">
        <v>0</v>
      </c>
      <c r="AK265" s="21"/>
      <c r="AL265" s="160">
        <f t="shared" si="15"/>
        <v>8458490</v>
      </c>
      <c r="AM265" s="21"/>
      <c r="AN265" s="10">
        <v>21</v>
      </c>
    </row>
    <row r="266" spans="1:40" ht="8.85" customHeight="1" x14ac:dyDescent="0.3">
      <c r="A266" s="10">
        <v>22</v>
      </c>
      <c r="B266" s="18"/>
      <c r="C266" s="10" t="s">
        <v>190</v>
      </c>
      <c r="D266" s="21"/>
      <c r="E266" s="21"/>
      <c r="F266" s="21"/>
      <c r="G266" s="160">
        <v>0</v>
      </c>
      <c r="H266" s="21"/>
      <c r="I266" s="160">
        <v>0</v>
      </c>
      <c r="J266" s="21"/>
      <c r="K266" s="160">
        <v>0</v>
      </c>
      <c r="L266" s="21"/>
      <c r="M266" s="160">
        <f t="shared" si="12"/>
        <v>0</v>
      </c>
      <c r="N266" s="21"/>
      <c r="O266" s="160">
        <v>0</v>
      </c>
      <c r="P266" s="21"/>
      <c r="Q266" s="160">
        <v>0</v>
      </c>
      <c r="R266" s="21"/>
      <c r="S266" s="160">
        <v>285896</v>
      </c>
      <c r="T266" s="21"/>
      <c r="U266" s="160">
        <f t="shared" si="13"/>
        <v>285896</v>
      </c>
      <c r="V266" s="21"/>
      <c r="W266" s="21"/>
      <c r="X266" s="160">
        <v>0</v>
      </c>
      <c r="Y266" s="21"/>
      <c r="Z266" s="160">
        <v>0</v>
      </c>
      <c r="AA266" s="21"/>
      <c r="AB266" s="160">
        <v>16765</v>
      </c>
      <c r="AC266" s="21"/>
      <c r="AD266" s="160">
        <f t="shared" si="14"/>
        <v>16765</v>
      </c>
      <c r="AE266" s="21"/>
      <c r="AF266" s="160">
        <v>0</v>
      </c>
      <c r="AG266" s="21"/>
      <c r="AH266" s="160">
        <v>0</v>
      </c>
      <c r="AI266" s="21"/>
      <c r="AJ266" s="160">
        <v>0</v>
      </c>
      <c r="AK266" s="21"/>
      <c r="AL266" s="160">
        <f t="shared" si="15"/>
        <v>302661</v>
      </c>
      <c r="AM266" s="21"/>
      <c r="AN266" s="10">
        <v>22</v>
      </c>
    </row>
    <row r="267" spans="1:40" ht="8.85" customHeight="1" x14ac:dyDescent="0.3">
      <c r="A267" s="10">
        <v>23</v>
      </c>
      <c r="B267" s="18"/>
      <c r="C267" s="10" t="s">
        <v>198</v>
      </c>
      <c r="D267" s="21"/>
      <c r="E267" s="21"/>
      <c r="F267" s="21"/>
      <c r="G267" s="160">
        <v>420000</v>
      </c>
      <c r="H267" s="21"/>
      <c r="I267" s="160">
        <v>342618</v>
      </c>
      <c r="J267" s="21"/>
      <c r="K267" s="160">
        <v>0</v>
      </c>
      <c r="L267" s="21"/>
      <c r="M267" s="160">
        <f t="shared" si="12"/>
        <v>762618</v>
      </c>
      <c r="N267" s="21"/>
      <c r="O267" s="160">
        <v>0</v>
      </c>
      <c r="P267" s="21"/>
      <c r="Q267" s="160">
        <v>0</v>
      </c>
      <c r="R267" s="21"/>
      <c r="S267" s="160">
        <v>704027</v>
      </c>
      <c r="T267" s="21"/>
      <c r="U267" s="160">
        <f t="shared" si="13"/>
        <v>704027</v>
      </c>
      <c r="V267" s="21"/>
      <c r="W267" s="21"/>
      <c r="X267" s="160">
        <v>0</v>
      </c>
      <c r="Y267" s="21"/>
      <c r="Z267" s="160">
        <v>0</v>
      </c>
      <c r="AA267" s="21"/>
      <c r="AB267" s="160">
        <v>43866</v>
      </c>
      <c r="AC267" s="21"/>
      <c r="AD267" s="160">
        <f t="shared" si="14"/>
        <v>43866</v>
      </c>
      <c r="AE267" s="21"/>
      <c r="AF267" s="160">
        <v>0</v>
      </c>
      <c r="AG267" s="21"/>
      <c r="AH267" s="160">
        <v>0</v>
      </c>
      <c r="AI267" s="21"/>
      <c r="AJ267" s="160">
        <v>14725</v>
      </c>
      <c r="AK267" s="21"/>
      <c r="AL267" s="160">
        <f t="shared" si="15"/>
        <v>762618</v>
      </c>
      <c r="AM267" s="21"/>
      <c r="AN267" s="10">
        <v>23</v>
      </c>
    </row>
    <row r="268" spans="1:40" ht="8.85" customHeight="1" x14ac:dyDescent="0.3">
      <c r="A268" s="10">
        <v>24</v>
      </c>
      <c r="B268" s="18"/>
      <c r="C268" s="37" t="s">
        <v>239</v>
      </c>
      <c r="D268" s="21"/>
      <c r="E268" s="21"/>
      <c r="F268" s="21"/>
      <c r="G268" s="160">
        <v>9119000</v>
      </c>
      <c r="H268" s="21"/>
      <c r="I268" s="160">
        <v>0</v>
      </c>
      <c r="J268" s="21"/>
      <c r="K268" s="160">
        <v>0</v>
      </c>
      <c r="L268" s="21"/>
      <c r="M268" s="160">
        <f t="shared" si="12"/>
        <v>9119000</v>
      </c>
      <c r="N268" s="21"/>
      <c r="O268" s="160">
        <v>0</v>
      </c>
      <c r="P268" s="21"/>
      <c r="Q268" s="160">
        <v>0</v>
      </c>
      <c r="R268" s="21"/>
      <c r="S268" s="160">
        <v>9212053</v>
      </c>
      <c r="T268" s="21"/>
      <c r="U268" s="160">
        <f t="shared" si="13"/>
        <v>9212053</v>
      </c>
      <c r="V268" s="21"/>
      <c r="W268" s="21"/>
      <c r="X268" s="160">
        <v>0</v>
      </c>
      <c r="Y268" s="21"/>
      <c r="Z268" s="160">
        <v>0</v>
      </c>
      <c r="AA268" s="21"/>
      <c r="AB268" s="160">
        <v>1243449</v>
      </c>
      <c r="AC268" s="21"/>
      <c r="AD268" s="160">
        <f t="shared" si="14"/>
        <v>1243449</v>
      </c>
      <c r="AE268" s="21"/>
      <c r="AF268" s="160">
        <v>0</v>
      </c>
      <c r="AG268" s="21"/>
      <c r="AH268" s="160">
        <v>0</v>
      </c>
      <c r="AI268" s="21"/>
      <c r="AJ268" s="160">
        <v>47019</v>
      </c>
      <c r="AK268" s="21"/>
      <c r="AL268" s="160">
        <f t="shared" si="15"/>
        <v>10502521</v>
      </c>
      <c r="AM268" s="21"/>
      <c r="AN268" s="10">
        <v>24</v>
      </c>
    </row>
    <row r="269" spans="1:40" ht="8.85" customHeight="1" x14ac:dyDescent="0.3">
      <c r="A269" s="10">
        <v>25</v>
      </c>
      <c r="B269" s="18"/>
      <c r="C269" s="10" t="s">
        <v>240</v>
      </c>
      <c r="D269" s="21"/>
      <c r="E269" s="21"/>
      <c r="F269" s="21"/>
      <c r="G269" s="160">
        <v>0</v>
      </c>
      <c r="H269" s="21"/>
      <c r="I269" s="160">
        <v>7260</v>
      </c>
      <c r="J269" s="21"/>
      <c r="K269" s="160">
        <v>0</v>
      </c>
      <c r="L269" s="21"/>
      <c r="M269" s="160">
        <f t="shared" si="12"/>
        <v>7260</v>
      </c>
      <c r="N269" s="21"/>
      <c r="O269" s="160">
        <v>0</v>
      </c>
      <c r="P269" s="21"/>
      <c r="Q269" s="160">
        <v>0</v>
      </c>
      <c r="R269" s="21"/>
      <c r="S269" s="160">
        <v>7260</v>
      </c>
      <c r="T269" s="21"/>
      <c r="U269" s="160">
        <f t="shared" si="13"/>
        <v>7260</v>
      </c>
      <c r="V269" s="21"/>
      <c r="W269" s="21"/>
      <c r="X269" s="160">
        <v>0</v>
      </c>
      <c r="Y269" s="21"/>
      <c r="Z269" s="160">
        <v>0</v>
      </c>
      <c r="AA269" s="21"/>
      <c r="AB269" s="160">
        <v>0</v>
      </c>
      <c r="AC269" s="21"/>
      <c r="AD269" s="160">
        <f t="shared" si="14"/>
        <v>0</v>
      </c>
      <c r="AE269" s="21"/>
      <c r="AF269" s="160">
        <v>0</v>
      </c>
      <c r="AG269" s="21"/>
      <c r="AH269" s="160">
        <v>0</v>
      </c>
      <c r="AI269" s="21"/>
      <c r="AJ269" s="160">
        <v>0</v>
      </c>
      <c r="AK269" s="21"/>
      <c r="AL269" s="160">
        <f t="shared" si="15"/>
        <v>7260</v>
      </c>
      <c r="AM269" s="21"/>
      <c r="AN269" s="10">
        <v>25</v>
      </c>
    </row>
    <row r="270" spans="1:40" ht="8.85" customHeight="1" x14ac:dyDescent="0.3">
      <c r="A270" s="4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9"/>
    </row>
    <row r="271" spans="1:40" ht="8.85" customHeight="1" x14ac:dyDescent="0.3">
      <c r="A271" s="10">
        <v>26</v>
      </c>
      <c r="B271" s="18"/>
      <c r="C271" s="10" t="s">
        <v>241</v>
      </c>
      <c r="D271" s="21"/>
      <c r="E271" s="21"/>
      <c r="F271" s="21"/>
      <c r="G271" s="160">
        <v>0</v>
      </c>
      <c r="H271" s="21"/>
      <c r="I271" s="160">
        <v>0</v>
      </c>
      <c r="J271" s="21"/>
      <c r="K271" s="160">
        <v>0</v>
      </c>
      <c r="L271" s="21"/>
      <c r="M271" s="160">
        <f t="shared" si="12"/>
        <v>0</v>
      </c>
      <c r="N271" s="21"/>
      <c r="O271" s="160">
        <v>0</v>
      </c>
      <c r="P271" s="21"/>
      <c r="Q271" s="160">
        <v>0</v>
      </c>
      <c r="R271" s="21"/>
      <c r="S271" s="160">
        <v>0</v>
      </c>
      <c r="T271" s="21"/>
      <c r="U271" s="160">
        <f t="shared" si="13"/>
        <v>0</v>
      </c>
      <c r="V271" s="21"/>
      <c r="W271" s="21"/>
      <c r="X271" s="160">
        <v>0</v>
      </c>
      <c r="Y271" s="21"/>
      <c r="Z271" s="160">
        <v>0</v>
      </c>
      <c r="AA271" s="21"/>
      <c r="AB271" s="160">
        <v>0</v>
      </c>
      <c r="AC271" s="21"/>
      <c r="AD271" s="160">
        <f t="shared" si="14"/>
        <v>0</v>
      </c>
      <c r="AE271" s="21"/>
      <c r="AF271" s="160">
        <v>0</v>
      </c>
      <c r="AG271" s="21"/>
      <c r="AH271" s="160">
        <v>0</v>
      </c>
      <c r="AI271" s="21"/>
      <c r="AJ271" s="160">
        <v>0</v>
      </c>
      <c r="AK271" s="21"/>
      <c r="AL271" s="160">
        <f t="shared" si="15"/>
        <v>0</v>
      </c>
      <c r="AM271" s="21"/>
      <c r="AN271" s="10">
        <v>26</v>
      </c>
    </row>
    <row r="272" spans="1:40" ht="8.85" customHeight="1" x14ac:dyDescent="0.3">
      <c r="A272" s="10">
        <v>27</v>
      </c>
      <c r="B272" s="18"/>
      <c r="C272" s="10" t="s">
        <v>242</v>
      </c>
      <c r="D272" s="21"/>
      <c r="E272" s="21"/>
      <c r="F272" s="21"/>
      <c r="G272" s="160">
        <v>0</v>
      </c>
      <c r="H272" s="21"/>
      <c r="I272" s="160">
        <v>0</v>
      </c>
      <c r="J272" s="21"/>
      <c r="K272" s="160">
        <v>0</v>
      </c>
      <c r="L272" s="21"/>
      <c r="M272" s="160">
        <f t="shared" si="12"/>
        <v>0</v>
      </c>
      <c r="N272" s="21"/>
      <c r="O272" s="160">
        <v>0</v>
      </c>
      <c r="P272" s="21"/>
      <c r="Q272" s="160">
        <v>0</v>
      </c>
      <c r="R272" s="21"/>
      <c r="S272" s="160">
        <v>397643</v>
      </c>
      <c r="T272" s="21"/>
      <c r="U272" s="160">
        <f t="shared" si="13"/>
        <v>397643</v>
      </c>
      <c r="V272" s="21"/>
      <c r="W272" s="21"/>
      <c r="X272" s="160">
        <v>0</v>
      </c>
      <c r="Y272" s="21"/>
      <c r="Z272" s="160">
        <v>0</v>
      </c>
      <c r="AA272" s="21"/>
      <c r="AB272" s="160">
        <v>87928</v>
      </c>
      <c r="AC272" s="21"/>
      <c r="AD272" s="160">
        <f t="shared" si="14"/>
        <v>87928</v>
      </c>
      <c r="AE272" s="21"/>
      <c r="AF272" s="160">
        <v>0</v>
      </c>
      <c r="AG272" s="21"/>
      <c r="AH272" s="160">
        <v>0</v>
      </c>
      <c r="AI272" s="21"/>
      <c r="AJ272" s="160">
        <v>0</v>
      </c>
      <c r="AK272" s="21"/>
      <c r="AL272" s="160">
        <f t="shared" si="15"/>
        <v>485571</v>
      </c>
      <c r="AM272" s="21"/>
      <c r="AN272" s="10">
        <v>27</v>
      </c>
    </row>
    <row r="273" spans="1:40" ht="8.85" customHeight="1" x14ac:dyDescent="0.3">
      <c r="A273" s="10">
        <v>28</v>
      </c>
      <c r="B273" s="18"/>
      <c r="C273" s="10" t="s">
        <v>243</v>
      </c>
      <c r="D273" s="21"/>
      <c r="E273" s="21"/>
      <c r="F273" s="21"/>
      <c r="G273" s="160">
        <v>2338233</v>
      </c>
      <c r="H273" s="21"/>
      <c r="I273" s="160">
        <v>0</v>
      </c>
      <c r="J273" s="21"/>
      <c r="K273" s="160">
        <v>541382</v>
      </c>
      <c r="L273" s="21"/>
      <c r="M273" s="160">
        <f>SUM(G273:K273)</f>
        <v>2879615</v>
      </c>
      <c r="N273" s="21"/>
      <c r="O273" s="160">
        <v>0</v>
      </c>
      <c r="P273" s="21"/>
      <c r="Q273" s="160">
        <v>0</v>
      </c>
      <c r="R273" s="21"/>
      <c r="S273" s="160">
        <v>1605813</v>
      </c>
      <c r="T273" s="21"/>
      <c r="U273" s="160">
        <f>SUM(O273:S273)</f>
        <v>1605813</v>
      </c>
      <c r="V273" s="21"/>
      <c r="W273" s="21"/>
      <c r="X273" s="160">
        <v>0</v>
      </c>
      <c r="Y273" s="21"/>
      <c r="Z273" s="160">
        <v>0</v>
      </c>
      <c r="AA273" s="21"/>
      <c r="AB273" s="160">
        <v>165634</v>
      </c>
      <c r="AC273" s="21"/>
      <c r="AD273" s="160">
        <f>SUM(X273:AB273)</f>
        <v>165634</v>
      </c>
      <c r="AE273" s="21"/>
      <c r="AF273" s="160">
        <v>0</v>
      </c>
      <c r="AG273" s="21"/>
      <c r="AH273" s="160">
        <v>0</v>
      </c>
      <c r="AI273" s="21"/>
      <c r="AJ273" s="160">
        <v>0</v>
      </c>
      <c r="AK273" s="21"/>
      <c r="AL273" s="160">
        <f>(U273+AD273+AF273+AH273+AJ273)</f>
        <v>1771447</v>
      </c>
      <c r="AM273" s="21"/>
      <c r="AN273" s="10">
        <v>28</v>
      </c>
    </row>
    <row r="274" spans="1:40" ht="8.85" customHeight="1" x14ac:dyDescent="0.3">
      <c r="A274" s="10">
        <v>29</v>
      </c>
      <c r="B274" s="18"/>
      <c r="C274" s="10" t="s">
        <v>244</v>
      </c>
      <c r="D274" s="21"/>
      <c r="E274" s="21"/>
      <c r="F274" s="21"/>
      <c r="G274" s="160">
        <v>0</v>
      </c>
      <c r="H274" s="21"/>
      <c r="I274" s="160">
        <v>0</v>
      </c>
      <c r="J274" s="21"/>
      <c r="K274" s="160">
        <v>0</v>
      </c>
      <c r="L274" s="21"/>
      <c r="M274" s="160">
        <f>SUM(G274:K274)</f>
        <v>0</v>
      </c>
      <c r="N274" s="21"/>
      <c r="O274" s="160">
        <v>0</v>
      </c>
      <c r="P274" s="21"/>
      <c r="Q274" s="160">
        <v>0</v>
      </c>
      <c r="R274" s="21"/>
      <c r="S274" s="160">
        <v>0</v>
      </c>
      <c r="T274" s="21"/>
      <c r="U274" s="160">
        <f>SUM(O274:S274)</f>
        <v>0</v>
      </c>
      <c r="V274" s="21"/>
      <c r="W274" s="21"/>
      <c r="X274" s="160">
        <v>0</v>
      </c>
      <c r="Y274" s="21"/>
      <c r="Z274" s="160">
        <v>0</v>
      </c>
      <c r="AA274" s="21"/>
      <c r="AB274" s="160">
        <v>0</v>
      </c>
      <c r="AC274" s="21"/>
      <c r="AD274" s="160">
        <f>SUM(X274:AB274)</f>
        <v>0</v>
      </c>
      <c r="AE274" s="21"/>
      <c r="AF274" s="160">
        <v>0</v>
      </c>
      <c r="AG274" s="21"/>
      <c r="AH274" s="160">
        <v>0</v>
      </c>
      <c r="AI274" s="21"/>
      <c r="AJ274" s="160">
        <v>0</v>
      </c>
      <c r="AK274" s="21"/>
      <c r="AL274" s="160">
        <f>(U274+AD274+AF274+AH274+AJ274)</f>
        <v>0</v>
      </c>
      <c r="AM274" s="21"/>
      <c r="AN274" s="10">
        <v>29</v>
      </c>
    </row>
    <row r="275" spans="1:40" ht="8.85" customHeight="1" x14ac:dyDescent="0.3">
      <c r="A275" s="10">
        <v>30</v>
      </c>
      <c r="B275" s="18"/>
      <c r="C275" s="10" t="s">
        <v>245</v>
      </c>
      <c r="D275" s="21"/>
      <c r="E275" s="21"/>
      <c r="F275" s="21"/>
      <c r="G275" s="160">
        <v>0</v>
      </c>
      <c r="H275" s="21"/>
      <c r="I275" s="160">
        <v>0</v>
      </c>
      <c r="J275" s="21"/>
      <c r="K275" s="160">
        <v>0</v>
      </c>
      <c r="L275" s="21"/>
      <c r="M275" s="160">
        <f>SUM(G275:K275)</f>
        <v>0</v>
      </c>
      <c r="N275" s="21"/>
      <c r="O275" s="160">
        <v>0</v>
      </c>
      <c r="P275" s="21"/>
      <c r="Q275" s="160">
        <v>0</v>
      </c>
      <c r="R275" s="21"/>
      <c r="S275" s="160">
        <v>129218</v>
      </c>
      <c r="T275" s="21"/>
      <c r="U275" s="160">
        <f>SUM(O275:S275)</f>
        <v>129218</v>
      </c>
      <c r="V275" s="21"/>
      <c r="W275" s="21"/>
      <c r="X275" s="160">
        <v>0</v>
      </c>
      <c r="Y275" s="21"/>
      <c r="Z275" s="160">
        <v>0</v>
      </c>
      <c r="AA275" s="21"/>
      <c r="AB275" s="160">
        <v>25807</v>
      </c>
      <c r="AC275" s="21"/>
      <c r="AD275" s="160">
        <f>SUM(X275:AB275)</f>
        <v>25807</v>
      </c>
      <c r="AE275" s="21"/>
      <c r="AF275" s="160">
        <v>0</v>
      </c>
      <c r="AG275" s="21"/>
      <c r="AH275" s="160">
        <v>0</v>
      </c>
      <c r="AI275" s="21"/>
      <c r="AJ275" s="160">
        <v>0</v>
      </c>
      <c r="AK275" s="21"/>
      <c r="AL275" s="160">
        <f>(U275+AD275+AF275+AH275+AJ275)</f>
        <v>155025</v>
      </c>
      <c r="AM275" s="21"/>
      <c r="AN275" s="10">
        <v>30</v>
      </c>
    </row>
    <row r="276" spans="1:40"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9"/>
    </row>
    <row r="277" spans="1:40" ht="8.85" customHeight="1" x14ac:dyDescent="0.3">
      <c r="A277" s="10">
        <v>31</v>
      </c>
      <c r="B277" s="18"/>
      <c r="C277" s="10" t="s">
        <v>211</v>
      </c>
      <c r="D277" s="21"/>
      <c r="E277" s="21"/>
      <c r="F277" s="21"/>
      <c r="G277" s="160">
        <v>1030000</v>
      </c>
      <c r="H277" s="21"/>
      <c r="I277" s="160">
        <v>33161</v>
      </c>
      <c r="J277" s="21"/>
      <c r="K277" s="160">
        <v>0</v>
      </c>
      <c r="L277" s="21"/>
      <c r="M277" s="160">
        <f>SUM(G277:K277)</f>
        <v>1063161</v>
      </c>
      <c r="N277" s="21"/>
      <c r="O277" s="160">
        <v>0</v>
      </c>
      <c r="P277" s="21"/>
      <c r="Q277" s="160">
        <v>0</v>
      </c>
      <c r="R277" s="21"/>
      <c r="S277" s="160">
        <v>814349</v>
      </c>
      <c r="T277" s="21"/>
      <c r="U277" s="160">
        <f>SUM(O277:S277)</f>
        <v>814349</v>
      </c>
      <c r="V277" s="21"/>
      <c r="W277" s="21"/>
      <c r="X277" s="160">
        <v>0</v>
      </c>
      <c r="Y277" s="21"/>
      <c r="Z277" s="160">
        <v>0</v>
      </c>
      <c r="AA277" s="21"/>
      <c r="AB277" s="160">
        <v>21101</v>
      </c>
      <c r="AC277" s="21"/>
      <c r="AD277" s="160">
        <f>SUM(X277:AB277)</f>
        <v>21101</v>
      </c>
      <c r="AE277" s="21"/>
      <c r="AF277" s="160">
        <v>0</v>
      </c>
      <c r="AG277" s="21"/>
      <c r="AH277" s="160">
        <v>227711</v>
      </c>
      <c r="AI277" s="21"/>
      <c r="AJ277" s="160">
        <v>0</v>
      </c>
      <c r="AK277" s="21"/>
      <c r="AL277" s="160">
        <f>(U277+AD277+AF277+AH277+AJ277)</f>
        <v>1063161</v>
      </c>
      <c r="AM277" s="21"/>
      <c r="AN277" s="10">
        <v>31</v>
      </c>
    </row>
    <row r="278" spans="1:40" ht="8.85" customHeight="1" x14ac:dyDescent="0.3">
      <c r="A278" s="10">
        <v>32</v>
      </c>
      <c r="B278" s="18"/>
      <c r="C278" s="10" t="s">
        <v>246</v>
      </c>
      <c r="D278" s="21"/>
      <c r="E278" s="21"/>
      <c r="F278" s="21"/>
      <c r="G278" s="160">
        <v>217085</v>
      </c>
      <c r="H278" s="21"/>
      <c r="I278" s="160">
        <v>3939840</v>
      </c>
      <c r="J278" s="21"/>
      <c r="K278" s="160">
        <v>0</v>
      </c>
      <c r="L278" s="21"/>
      <c r="M278" s="160">
        <f>SUM(G278:K278)</f>
        <v>4156925</v>
      </c>
      <c r="N278" s="21"/>
      <c r="O278" s="160">
        <v>0</v>
      </c>
      <c r="P278" s="21"/>
      <c r="Q278" s="160">
        <v>0</v>
      </c>
      <c r="R278" s="21"/>
      <c r="S278" s="160">
        <v>3064655</v>
      </c>
      <c r="T278" s="21"/>
      <c r="U278" s="160">
        <f>SUM(O278:S278)</f>
        <v>3064655</v>
      </c>
      <c r="V278" s="21"/>
      <c r="W278" s="21"/>
      <c r="X278" s="160">
        <v>0</v>
      </c>
      <c r="Y278" s="21"/>
      <c r="Z278" s="160">
        <v>0</v>
      </c>
      <c r="AA278" s="21"/>
      <c r="AB278" s="160">
        <v>845334</v>
      </c>
      <c r="AC278" s="21"/>
      <c r="AD278" s="160">
        <f>SUM(X278:AB278)</f>
        <v>845334</v>
      </c>
      <c r="AE278" s="21"/>
      <c r="AF278" s="160">
        <v>0</v>
      </c>
      <c r="AG278" s="21"/>
      <c r="AH278" s="160">
        <v>0</v>
      </c>
      <c r="AI278" s="21"/>
      <c r="AJ278" s="160">
        <v>0</v>
      </c>
      <c r="AK278" s="21"/>
      <c r="AL278" s="160">
        <f>(U278+AD278+AF278+AH278+AJ278)</f>
        <v>3909989</v>
      </c>
      <c r="AM278" s="21"/>
      <c r="AN278" s="10">
        <v>32</v>
      </c>
    </row>
    <row r="279" spans="1:40" ht="8.85" customHeight="1" x14ac:dyDescent="0.3">
      <c r="A279" s="10">
        <v>33</v>
      </c>
      <c r="B279" s="18"/>
      <c r="C279" s="10" t="s">
        <v>247</v>
      </c>
      <c r="D279" s="21"/>
      <c r="E279" s="21"/>
      <c r="F279" s="21"/>
      <c r="G279" s="160">
        <v>0</v>
      </c>
      <c r="H279" s="21"/>
      <c r="I279" s="160">
        <v>0</v>
      </c>
      <c r="J279" s="21"/>
      <c r="K279" s="160">
        <v>0</v>
      </c>
      <c r="L279" s="21"/>
      <c r="M279" s="160">
        <f>SUM(G279:K279)</f>
        <v>0</v>
      </c>
      <c r="N279" s="21"/>
      <c r="O279" s="160">
        <v>0</v>
      </c>
      <c r="P279" s="21"/>
      <c r="Q279" s="160">
        <v>0</v>
      </c>
      <c r="R279" s="21"/>
      <c r="S279" s="160">
        <v>414340</v>
      </c>
      <c r="T279" s="21"/>
      <c r="U279" s="160">
        <f>SUM(O279:S279)</f>
        <v>414340</v>
      </c>
      <c r="V279" s="21"/>
      <c r="W279" s="21"/>
      <c r="X279" s="160">
        <v>0</v>
      </c>
      <c r="Y279" s="21"/>
      <c r="Z279" s="160">
        <v>0</v>
      </c>
      <c r="AA279" s="21"/>
      <c r="AB279" s="160">
        <v>70855</v>
      </c>
      <c r="AC279" s="21"/>
      <c r="AD279" s="160">
        <f>SUM(X279:AB279)</f>
        <v>70855</v>
      </c>
      <c r="AE279" s="21"/>
      <c r="AF279" s="160">
        <v>64563</v>
      </c>
      <c r="AG279" s="21"/>
      <c r="AH279" s="160">
        <v>0</v>
      </c>
      <c r="AI279" s="21"/>
      <c r="AJ279" s="160">
        <v>0</v>
      </c>
      <c r="AK279" s="21"/>
      <c r="AL279" s="160">
        <f>(U279+AD279+AF279+AH279+AJ279)</f>
        <v>549758</v>
      </c>
      <c r="AM279" s="21"/>
      <c r="AN279" s="10">
        <v>33</v>
      </c>
    </row>
    <row r="280" spans="1:40" ht="8.85" customHeight="1" x14ac:dyDescent="0.3">
      <c r="A280" s="10">
        <v>34</v>
      </c>
      <c r="B280" s="18"/>
      <c r="C280" s="10" t="s">
        <v>248</v>
      </c>
      <c r="D280" s="21"/>
      <c r="E280" s="21"/>
      <c r="F280" s="21"/>
      <c r="G280" s="160">
        <v>0</v>
      </c>
      <c r="H280" s="21"/>
      <c r="I280" s="160">
        <v>817566</v>
      </c>
      <c r="J280" s="21"/>
      <c r="K280" s="160">
        <v>0</v>
      </c>
      <c r="L280" s="21"/>
      <c r="M280" s="160">
        <f>SUM(G280:K280)</f>
        <v>817566</v>
      </c>
      <c r="N280" s="21"/>
      <c r="O280" s="160">
        <v>0</v>
      </c>
      <c r="P280" s="21"/>
      <c r="Q280" s="160">
        <v>0</v>
      </c>
      <c r="R280" s="21"/>
      <c r="S280" s="160">
        <v>541350</v>
      </c>
      <c r="T280" s="21"/>
      <c r="U280" s="160">
        <f>SUM(O280:S280)</f>
        <v>541350</v>
      </c>
      <c r="V280" s="21"/>
      <c r="W280" s="21"/>
      <c r="X280" s="160">
        <v>0</v>
      </c>
      <c r="Y280" s="21"/>
      <c r="Z280" s="160">
        <v>0</v>
      </c>
      <c r="AA280" s="21"/>
      <c r="AB280" s="160">
        <v>198125</v>
      </c>
      <c r="AC280" s="21"/>
      <c r="AD280" s="160">
        <f>SUM(X280:AB280)</f>
        <v>198125</v>
      </c>
      <c r="AE280" s="21"/>
      <c r="AF280" s="160">
        <v>0</v>
      </c>
      <c r="AG280" s="21"/>
      <c r="AH280" s="160">
        <v>0</v>
      </c>
      <c r="AI280" s="21"/>
      <c r="AJ280" s="160">
        <v>78091</v>
      </c>
      <c r="AK280" s="21"/>
      <c r="AL280" s="160">
        <f>(U280+AD280+AF280+AH280+AJ280)</f>
        <v>817566</v>
      </c>
      <c r="AM280" s="21"/>
      <c r="AN280" s="10">
        <v>34</v>
      </c>
    </row>
    <row r="281" spans="1:40" ht="8.85" customHeight="1" x14ac:dyDescent="0.3">
      <c r="A281" s="10">
        <v>35</v>
      </c>
      <c r="B281" s="18"/>
      <c r="C281" s="10" t="s">
        <v>249</v>
      </c>
      <c r="D281" s="21"/>
      <c r="E281" s="21"/>
      <c r="F281" s="21"/>
      <c r="G281" s="160">
        <v>0</v>
      </c>
      <c r="H281" s="21"/>
      <c r="I281" s="160">
        <v>1409556</v>
      </c>
      <c r="J281" s="21"/>
      <c r="K281" s="160">
        <v>0</v>
      </c>
      <c r="L281" s="21"/>
      <c r="M281" s="160">
        <f>SUM(G281:K281)</f>
        <v>1409556</v>
      </c>
      <c r="N281" s="21"/>
      <c r="O281" s="160">
        <v>12113</v>
      </c>
      <c r="P281" s="21"/>
      <c r="Q281" s="160">
        <v>0</v>
      </c>
      <c r="R281" s="21"/>
      <c r="S281" s="160">
        <v>1264098</v>
      </c>
      <c r="T281" s="21"/>
      <c r="U281" s="160">
        <f>SUM(O281:S281)</f>
        <v>1276211</v>
      </c>
      <c r="V281" s="21"/>
      <c r="W281" s="21"/>
      <c r="X281" s="160">
        <v>31151</v>
      </c>
      <c r="Y281" s="21"/>
      <c r="Z281" s="160">
        <v>0</v>
      </c>
      <c r="AA281" s="21"/>
      <c r="AB281" s="160">
        <v>102194</v>
      </c>
      <c r="AC281" s="21"/>
      <c r="AD281" s="160">
        <f>SUM(X281:AB281)</f>
        <v>133345</v>
      </c>
      <c r="AE281" s="21"/>
      <c r="AF281" s="160">
        <v>0</v>
      </c>
      <c r="AG281" s="21"/>
      <c r="AH281" s="160">
        <v>0</v>
      </c>
      <c r="AI281" s="21"/>
      <c r="AJ281" s="160">
        <v>0</v>
      </c>
      <c r="AK281" s="21"/>
      <c r="AL281" s="160">
        <f>(U281+AD281+AF281+AH281+AJ281)</f>
        <v>1409556</v>
      </c>
      <c r="AM281" s="21"/>
      <c r="AN281" s="10">
        <v>35</v>
      </c>
    </row>
    <row r="282" spans="1:40" ht="8.85" customHeight="1" x14ac:dyDescent="0.3">
      <c r="B282" s="18"/>
      <c r="D282" s="21"/>
      <c r="E282" s="21"/>
      <c r="F282" s="21"/>
      <c r="G282" s="160"/>
      <c r="H282" s="21"/>
      <c r="I282" s="160"/>
      <c r="J282" s="21"/>
      <c r="K282" s="160"/>
      <c r="L282" s="21"/>
      <c r="M282" s="160"/>
      <c r="N282" s="21"/>
      <c r="O282" s="160"/>
      <c r="P282" s="21"/>
      <c r="Q282" s="160"/>
      <c r="R282" s="21"/>
      <c r="S282" s="160"/>
      <c r="T282" s="21"/>
      <c r="U282" s="160"/>
      <c r="V282" s="21"/>
      <c r="W282" s="21"/>
      <c r="X282" s="160"/>
      <c r="Y282" s="21"/>
      <c r="Z282" s="160"/>
      <c r="AA282" s="21"/>
      <c r="AB282" s="160"/>
      <c r="AC282" s="21"/>
      <c r="AD282" s="160"/>
      <c r="AE282" s="21"/>
      <c r="AF282" s="160"/>
      <c r="AG282" s="21"/>
      <c r="AH282" s="160"/>
      <c r="AI282" s="21"/>
      <c r="AJ282" s="160"/>
      <c r="AK282" s="21"/>
      <c r="AL282" s="160"/>
      <c r="AM282" s="21"/>
    </row>
    <row r="283" spans="1:40" ht="8.85" customHeight="1" x14ac:dyDescent="0.3">
      <c r="A283" s="10">
        <v>36</v>
      </c>
      <c r="B283" s="18"/>
      <c r="C283" s="10" t="s">
        <v>215</v>
      </c>
      <c r="D283" s="21"/>
      <c r="E283" s="21"/>
      <c r="F283" s="21"/>
      <c r="G283" s="160">
        <v>0</v>
      </c>
      <c r="H283" s="21"/>
      <c r="I283" s="160">
        <v>0</v>
      </c>
      <c r="J283" s="21"/>
      <c r="K283" s="160">
        <v>0</v>
      </c>
      <c r="L283" s="21"/>
      <c r="M283" s="160">
        <f>SUM(G283:K283)</f>
        <v>0</v>
      </c>
      <c r="N283" s="21"/>
      <c r="O283" s="160">
        <v>0</v>
      </c>
      <c r="P283" s="21"/>
      <c r="Q283" s="160">
        <v>0</v>
      </c>
      <c r="R283" s="21"/>
      <c r="S283" s="160">
        <v>0</v>
      </c>
      <c r="T283" s="21"/>
      <c r="U283" s="160">
        <f>SUM(O283:S283)</f>
        <v>0</v>
      </c>
      <c r="V283" s="21"/>
      <c r="W283" s="21"/>
      <c r="X283" s="160">
        <v>0</v>
      </c>
      <c r="Y283" s="21"/>
      <c r="Z283" s="160">
        <v>0</v>
      </c>
      <c r="AA283" s="21"/>
      <c r="AB283" s="160">
        <v>0</v>
      </c>
      <c r="AC283" s="21"/>
      <c r="AD283" s="160">
        <f>SUM(X283:AB283)</f>
        <v>0</v>
      </c>
      <c r="AE283" s="21"/>
      <c r="AF283" s="160">
        <v>0</v>
      </c>
      <c r="AG283" s="21"/>
      <c r="AH283" s="160">
        <v>0</v>
      </c>
      <c r="AI283" s="21"/>
      <c r="AJ283" s="160">
        <v>0</v>
      </c>
      <c r="AK283" s="21"/>
      <c r="AL283" s="160">
        <f>(U283+AD283+AF283+AH283+AJ283)</f>
        <v>0</v>
      </c>
      <c r="AM283" s="21"/>
      <c r="AN283" s="10">
        <v>36</v>
      </c>
    </row>
    <row r="284" spans="1:40" ht="8.85" customHeight="1" x14ac:dyDescent="0.3">
      <c r="A284" s="10">
        <v>37</v>
      </c>
      <c r="B284" s="18"/>
      <c r="C284" s="10" t="s">
        <v>250</v>
      </c>
      <c r="D284" s="21"/>
      <c r="E284" s="21"/>
      <c r="F284" s="21"/>
      <c r="G284" s="160">
        <v>0</v>
      </c>
      <c r="H284" s="21"/>
      <c r="I284" s="160">
        <v>200195</v>
      </c>
      <c r="J284" s="21"/>
      <c r="K284" s="160">
        <v>0</v>
      </c>
      <c r="L284" s="21"/>
      <c r="M284" s="160">
        <f>SUM(G284:K284)</f>
        <v>200195</v>
      </c>
      <c r="N284" s="21"/>
      <c r="O284" s="160">
        <v>0</v>
      </c>
      <c r="P284" s="21"/>
      <c r="Q284" s="160">
        <v>0</v>
      </c>
      <c r="R284" s="21"/>
      <c r="S284" s="160">
        <v>152045</v>
      </c>
      <c r="T284" s="21"/>
      <c r="U284" s="160">
        <f>SUM(O284:S284)</f>
        <v>152045</v>
      </c>
      <c r="V284" s="21"/>
      <c r="W284" s="21"/>
      <c r="X284" s="160">
        <v>0</v>
      </c>
      <c r="Y284" s="21"/>
      <c r="Z284" s="160">
        <v>0</v>
      </c>
      <c r="AA284" s="21"/>
      <c r="AB284" s="160">
        <v>48150</v>
      </c>
      <c r="AC284" s="21"/>
      <c r="AD284" s="160">
        <f>SUM(X284:AB284)</f>
        <v>48150</v>
      </c>
      <c r="AE284" s="21"/>
      <c r="AF284" s="160">
        <v>0</v>
      </c>
      <c r="AG284" s="21"/>
      <c r="AH284" s="160">
        <v>0</v>
      </c>
      <c r="AI284" s="21"/>
      <c r="AJ284" s="160">
        <v>0</v>
      </c>
      <c r="AK284" s="21"/>
      <c r="AL284" s="160">
        <f>(U284+AD284+AF284+AH284+AJ284)</f>
        <v>200195</v>
      </c>
      <c r="AM284" s="21"/>
      <c r="AN284" s="10">
        <v>37</v>
      </c>
    </row>
    <row r="285" spans="1:40" ht="8.85" customHeight="1" x14ac:dyDescent="0.3">
      <c r="A285" s="30">
        <v>38</v>
      </c>
      <c r="B285" s="18"/>
      <c r="C285" s="10" t="s">
        <v>251</v>
      </c>
      <c r="D285" s="21"/>
      <c r="E285" s="21"/>
      <c r="F285" s="21"/>
      <c r="G285" s="162">
        <v>0</v>
      </c>
      <c r="H285" s="21"/>
      <c r="I285" s="162">
        <v>1193002</v>
      </c>
      <c r="J285" s="21"/>
      <c r="K285" s="162">
        <v>0</v>
      </c>
      <c r="L285" s="21"/>
      <c r="M285" s="162">
        <f>SUM(G285:K285)</f>
        <v>1193002</v>
      </c>
      <c r="N285" s="21"/>
      <c r="O285" s="162">
        <v>0</v>
      </c>
      <c r="P285" s="21"/>
      <c r="Q285" s="162">
        <v>0</v>
      </c>
      <c r="R285" s="21"/>
      <c r="S285" s="162">
        <v>939963</v>
      </c>
      <c r="T285" s="21"/>
      <c r="U285" s="162">
        <f>SUM(O285:S285)</f>
        <v>939963</v>
      </c>
      <c r="V285" s="21"/>
      <c r="W285" s="21"/>
      <c r="X285" s="162">
        <v>0</v>
      </c>
      <c r="Y285" s="21"/>
      <c r="Z285" s="162">
        <v>0</v>
      </c>
      <c r="AA285" s="21"/>
      <c r="AB285" s="162">
        <v>253039</v>
      </c>
      <c r="AC285" s="21"/>
      <c r="AD285" s="162">
        <f>SUM(X285:AB285)</f>
        <v>253039</v>
      </c>
      <c r="AE285" s="21"/>
      <c r="AF285" s="162">
        <v>0</v>
      </c>
      <c r="AG285" s="21"/>
      <c r="AH285" s="162">
        <v>0</v>
      </c>
      <c r="AI285" s="21"/>
      <c r="AJ285" s="162">
        <v>0</v>
      </c>
      <c r="AK285" s="21"/>
      <c r="AL285" s="162">
        <f>(U285+AD285+AF285+AH285+AJ285)</f>
        <v>1193002</v>
      </c>
      <c r="AM285" s="21"/>
      <c r="AN285" s="30">
        <v>38</v>
      </c>
    </row>
    <row r="286" spans="1:40"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row>
    <row r="287" spans="1:40" ht="8.85" customHeight="1" x14ac:dyDescent="0.3">
      <c r="A287" s="30">
        <f>A285</f>
        <v>38</v>
      </c>
      <c r="B287" s="21"/>
      <c r="C287" s="18" t="s">
        <v>65</v>
      </c>
      <c r="D287" s="21"/>
      <c r="E287" s="21"/>
      <c r="F287" s="21"/>
      <c r="G287" s="163">
        <f>SUM(G241:G285)</f>
        <v>59890642</v>
      </c>
      <c r="H287" s="21"/>
      <c r="I287" s="163">
        <f>SUM(I241:I285)</f>
        <v>23357477</v>
      </c>
      <c r="J287" s="21"/>
      <c r="K287" s="163">
        <f>SUM(K241:K285)</f>
        <v>541382</v>
      </c>
      <c r="L287" s="21"/>
      <c r="M287" s="163">
        <f>SUM(M241:M285)</f>
        <v>83789501</v>
      </c>
      <c r="N287" s="21"/>
      <c r="O287" s="163">
        <f>SUM(O241:O285)</f>
        <v>33006</v>
      </c>
      <c r="P287" s="21"/>
      <c r="Q287" s="163">
        <f>SUM(Q241:Q285)</f>
        <v>887471</v>
      </c>
      <c r="R287" s="21"/>
      <c r="S287" s="163">
        <f>SUM(S241:S285)</f>
        <v>77217769</v>
      </c>
      <c r="T287" s="21"/>
      <c r="U287" s="163">
        <f>SUM(U241:U285)</f>
        <v>78138246</v>
      </c>
      <c r="V287" s="21"/>
      <c r="W287" s="21"/>
      <c r="X287" s="163">
        <f>SUM(X241:X285)</f>
        <v>35258</v>
      </c>
      <c r="Y287" s="21"/>
      <c r="Z287" s="163">
        <f>SUM(Z241:Z285)</f>
        <v>26878</v>
      </c>
      <c r="AA287" s="21"/>
      <c r="AB287" s="163">
        <f>SUM(AB241:AB285)</f>
        <v>9105800</v>
      </c>
      <c r="AC287" s="21"/>
      <c r="AD287" s="163">
        <f>SUM(AD241:AD285)</f>
        <v>9167936</v>
      </c>
      <c r="AE287" s="21"/>
      <c r="AF287" s="163">
        <f>SUM(AF241:AF285)</f>
        <v>349013</v>
      </c>
      <c r="AG287" s="21"/>
      <c r="AH287" s="163">
        <f>SUM(AH241:AH285)</f>
        <v>227711</v>
      </c>
      <c r="AI287" s="21"/>
      <c r="AJ287" s="163">
        <f>SUM(AJ241:AJ285)</f>
        <v>756265</v>
      </c>
      <c r="AK287" s="21"/>
      <c r="AL287" s="163">
        <f>SUM(AL241:AL285)</f>
        <v>88639171</v>
      </c>
      <c r="AM287" s="21"/>
      <c r="AN287" s="30">
        <f>AN285</f>
        <v>38</v>
      </c>
    </row>
    <row r="288" spans="1:40" ht="8.85" customHeight="1" x14ac:dyDescent="0.3">
      <c r="A288" s="166"/>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166"/>
    </row>
    <row r="289" spans="1:40" ht="14.25" customHeight="1" thickBot="1" x14ac:dyDescent="0.35">
      <c r="A289" s="42">
        <f>(A60+A219+A287)</f>
        <v>171</v>
      </c>
      <c r="B289" s="21"/>
      <c r="C289" s="18" t="s">
        <v>252</v>
      </c>
      <c r="D289" s="21"/>
      <c r="E289" s="21"/>
      <c r="F289" s="21"/>
      <c r="G289" s="167">
        <f>(G60+G219+G287)</f>
        <v>1397507174</v>
      </c>
      <c r="H289" s="21"/>
      <c r="I289" s="167">
        <f>(I60+I219+I287)</f>
        <v>2180048269</v>
      </c>
      <c r="J289" s="21"/>
      <c r="K289" s="167">
        <f>(K60+K219+K287)</f>
        <v>6382222</v>
      </c>
      <c r="L289" s="21"/>
      <c r="M289" s="167">
        <f>(M60+M219+M287)</f>
        <v>3583937665</v>
      </c>
      <c r="N289" s="21"/>
      <c r="O289" s="167">
        <f>(O60+O219+O287)</f>
        <v>1266998735</v>
      </c>
      <c r="P289" s="21"/>
      <c r="Q289" s="167">
        <f>(Q60+Q219+Q287)</f>
        <v>166593360</v>
      </c>
      <c r="R289" s="21"/>
      <c r="S289" s="167">
        <f>(S60+S219+S287)</f>
        <v>1587017391</v>
      </c>
      <c r="T289" s="21"/>
      <c r="U289" s="167">
        <f>(U60+U219+U287)</f>
        <v>3020609486</v>
      </c>
      <c r="V289" s="21"/>
      <c r="W289" s="21"/>
      <c r="X289" s="167">
        <f>(X60+X219+X287)</f>
        <v>376483009</v>
      </c>
      <c r="Y289" s="21"/>
      <c r="Z289" s="167">
        <f>(Z60+Z219+Z287)</f>
        <v>45650080</v>
      </c>
      <c r="AA289" s="21"/>
      <c r="AB289" s="167">
        <f>(AB60+AB219+AB287)</f>
        <v>368135280</v>
      </c>
      <c r="AC289" s="21"/>
      <c r="AD289" s="167">
        <f>(AD60+AD219+AD287)</f>
        <v>790268369</v>
      </c>
      <c r="AE289" s="21"/>
      <c r="AF289" s="167">
        <f>(AF60+AF219+AF287)</f>
        <v>406774</v>
      </c>
      <c r="AG289" s="21"/>
      <c r="AH289" s="167">
        <f>(AH60+AH219+AH287)</f>
        <v>30874688</v>
      </c>
      <c r="AI289" s="21"/>
      <c r="AJ289" s="167">
        <f>(AJ60+AJ219+AJ287)</f>
        <v>20607611</v>
      </c>
      <c r="AK289" s="21"/>
      <c r="AL289" s="167">
        <f>(AL60+AL219+AL287)</f>
        <v>3862766928</v>
      </c>
      <c r="AM289" s="21"/>
      <c r="AN289" s="42">
        <f>(AN60+AN219+AN287)</f>
        <v>171</v>
      </c>
    </row>
    <row r="290" spans="1:40" ht="6.7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row>
    <row r="291" spans="1:40" ht="9.6"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row>
    <row r="292" spans="1:40" ht="11.1" customHeight="1" x14ac:dyDescent="0.3">
      <c r="A292" s="21"/>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row>
    <row r="293" spans="1:40" ht="6.6"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row>
    <row r="294" spans="1:40" ht="9.6"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row>
    <row r="295" spans="1:40" ht="9.6"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row>
    <row r="296" spans="1:40" ht="9.6"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row>
    <row r="297" spans="1:40" ht="9.6"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row>
    <row r="298" spans="1:40" ht="9.6"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row>
    <row r="299" spans="1:40" ht="1.6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row>
    <row r="300" spans="1:40" ht="9.4499999999999993" hidden="1"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row>
    <row r="301" spans="1:40" ht="9.4499999999999993"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row>
    <row r="302" spans="1:40" ht="9.4499999999999993"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row>
    <row r="303" spans="1:40" ht="9.6"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row>
    <row r="304" spans="1:40" ht="6.75" customHeight="1" x14ac:dyDescent="0.3">
      <c r="A304" s="21"/>
      <c r="B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row>
    <row r="305" spans="1:42" ht="12" customHeight="1" x14ac:dyDescent="0.3">
      <c r="A305" s="14" t="s">
        <v>640</v>
      </c>
      <c r="B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P305" s="113" t="s">
        <v>641</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D51A3-546F-4E63-A431-4D1A65188BA0}">
  <sheetPr transitionEvaluation="1"/>
  <dimension ref="A1:AO304"/>
  <sheetViews>
    <sheetView showGridLines="0" zoomScale="120" zoomScaleNormal="120" workbookViewId="0">
      <pane xSplit="3" ySplit="13" topLeftCell="D14" activePane="bottomRight" state="frozen"/>
      <selection pane="topRight" activeCell="D1" sqref="D1"/>
      <selection pane="bottomLeft" activeCell="A14" sqref="A14"/>
      <selection pane="bottomRight"/>
    </sheetView>
  </sheetViews>
  <sheetFormatPr defaultColWidth="11.5546875" defaultRowHeight="9.75" customHeight="1" x14ac:dyDescent="0.3"/>
  <cols>
    <col min="1" max="1" width="4.5546875" style="10" customWidth="1"/>
    <col min="2" max="2" width="1.6640625" style="10" customWidth="1"/>
    <col min="3" max="3" width="14.21875" style="10" bestFit="1" customWidth="1"/>
    <col min="4" max="4" width="1.44140625" style="10" customWidth="1"/>
    <col min="5" max="5" width="12.33203125" style="10" customWidth="1"/>
    <col min="6" max="6" width="1.109375" style="10" customWidth="1"/>
    <col min="7" max="7" width="10.33203125" style="10" customWidth="1"/>
    <col min="8" max="8" width="1.44140625" style="10" customWidth="1"/>
    <col min="9" max="9" width="11.77734375" style="10" customWidth="1"/>
    <col min="10" max="10" width="1.109375" style="10" customWidth="1"/>
    <col min="11" max="11" width="10.44140625" style="10" customWidth="1"/>
    <col min="12" max="12" width="1.44140625" style="10" customWidth="1"/>
    <col min="13" max="13" width="12.5546875" style="10" customWidth="1"/>
    <col min="14" max="14" width="1.109375" style="10" customWidth="1"/>
    <col min="15" max="15" width="12.33203125" style="10" customWidth="1"/>
    <col min="16" max="16" width="1.44140625" style="10" customWidth="1"/>
    <col min="17" max="17" width="11.21875" style="10" customWidth="1"/>
    <col min="18" max="18" width="1.44140625" style="10" customWidth="1"/>
    <col min="19" max="19" width="11.109375" style="10" customWidth="1"/>
    <col min="20" max="20" width="1.109375" style="10" customWidth="1"/>
    <col min="21" max="21" width="10.77734375" style="10" customWidth="1"/>
    <col min="22" max="22" width="0.88671875" style="10" customWidth="1"/>
    <col min="23" max="23" width="11.77734375" style="10" customWidth="1"/>
    <col min="24" max="24" width="1.44140625" style="10" customWidth="1"/>
    <col min="25" max="25" width="13.109375" style="10" customWidth="1"/>
    <col min="26" max="26" width="1.109375" style="10" customWidth="1"/>
    <col min="27" max="27" width="13.44140625" style="10" customWidth="1"/>
    <col min="28" max="28" width="0.6640625" style="10" customWidth="1"/>
    <col min="29" max="29" width="13.33203125" style="10" customWidth="1"/>
    <col min="30" max="30" width="0.5546875" style="10" customWidth="1"/>
    <col min="31" max="31" width="13.77734375" style="10" customWidth="1"/>
    <col min="32" max="32" width="0.6640625" style="10" customWidth="1"/>
    <col min="33" max="33" width="11.77734375" style="10" customWidth="1"/>
    <col min="34" max="34" width="0.5546875" style="10" customWidth="1"/>
    <col min="35" max="35" width="14" style="10" customWidth="1"/>
    <col min="36" max="36" width="0.77734375" style="10" customWidth="1"/>
    <col min="37" max="37" width="14.109375" style="10" customWidth="1"/>
    <col min="38" max="38" width="0.77734375" style="10" customWidth="1"/>
    <col min="39" max="39" width="1.44140625" style="10" customWidth="1"/>
    <col min="40" max="40" width="4.77734375" style="18" customWidth="1"/>
    <col min="41" max="41" width="71.44140625" style="10" customWidth="1"/>
    <col min="42" max="42" width="16.21875" style="10" customWidth="1"/>
    <col min="43" max="256" width="11.5546875" style="10"/>
    <col min="257" max="257" width="4.5546875" style="10" customWidth="1"/>
    <col min="258" max="258" width="1.6640625" style="10" customWidth="1"/>
    <col min="259" max="259" width="14.21875" style="10" bestFit="1" customWidth="1"/>
    <col min="260" max="260" width="1.44140625" style="10" customWidth="1"/>
    <col min="261" max="261" width="12.33203125" style="10" customWidth="1"/>
    <col min="262" max="262" width="1.109375" style="10" customWidth="1"/>
    <col min="263" max="263" width="10.33203125" style="10" customWidth="1"/>
    <col min="264" max="264" width="1.44140625" style="10" customWidth="1"/>
    <col min="265" max="265" width="11.77734375" style="10" customWidth="1"/>
    <col min="266" max="266" width="1.109375" style="10" customWidth="1"/>
    <col min="267" max="267" width="10.44140625" style="10" customWidth="1"/>
    <col min="268" max="268" width="1.44140625" style="10" customWidth="1"/>
    <col min="269" max="269" width="12.5546875" style="10" customWidth="1"/>
    <col min="270" max="270" width="1.109375" style="10" customWidth="1"/>
    <col min="271" max="271" width="12.33203125" style="10" customWidth="1"/>
    <col min="272" max="272" width="1.44140625" style="10" customWidth="1"/>
    <col min="273" max="273" width="11.21875" style="10" customWidth="1"/>
    <col min="274" max="274" width="1.44140625" style="10" customWidth="1"/>
    <col min="275" max="275" width="11.109375" style="10" customWidth="1"/>
    <col min="276" max="276" width="1.109375" style="10" customWidth="1"/>
    <col min="277" max="277" width="10.77734375" style="10" customWidth="1"/>
    <col min="278" max="278" width="0.88671875" style="10" customWidth="1"/>
    <col min="279" max="279" width="11.77734375" style="10" customWidth="1"/>
    <col min="280" max="280" width="1.44140625" style="10" customWidth="1"/>
    <col min="281" max="281" width="13.109375" style="10" customWidth="1"/>
    <col min="282" max="282" width="1.109375" style="10" customWidth="1"/>
    <col min="283" max="283" width="13.44140625" style="10" customWidth="1"/>
    <col min="284" max="284" width="0.6640625" style="10" customWidth="1"/>
    <col min="285" max="285" width="13.33203125" style="10" customWidth="1"/>
    <col min="286" max="286" width="0.5546875" style="10" customWidth="1"/>
    <col min="287" max="287" width="13.77734375" style="10" customWidth="1"/>
    <col min="288" max="288" width="0.6640625" style="10" customWidth="1"/>
    <col min="289" max="289" width="11.77734375" style="10" customWidth="1"/>
    <col min="290" max="290" width="0.5546875" style="10" customWidth="1"/>
    <col min="291" max="291" width="14" style="10" customWidth="1"/>
    <col min="292" max="292" width="0.77734375" style="10" customWidth="1"/>
    <col min="293" max="293" width="14.109375" style="10" customWidth="1"/>
    <col min="294" max="294" width="0.77734375" style="10" customWidth="1"/>
    <col min="295" max="295" width="1.44140625" style="10" customWidth="1"/>
    <col min="296" max="296" width="4.77734375" style="10" customWidth="1"/>
    <col min="297" max="297" width="71.44140625" style="10" customWidth="1"/>
    <col min="298" max="298" width="16.21875" style="10" customWidth="1"/>
    <col min="299" max="512" width="11.5546875" style="10"/>
    <col min="513" max="513" width="4.5546875" style="10" customWidth="1"/>
    <col min="514" max="514" width="1.6640625" style="10" customWidth="1"/>
    <col min="515" max="515" width="14.21875" style="10" bestFit="1" customWidth="1"/>
    <col min="516" max="516" width="1.44140625" style="10" customWidth="1"/>
    <col min="517" max="517" width="12.33203125" style="10" customWidth="1"/>
    <col min="518" max="518" width="1.109375" style="10" customWidth="1"/>
    <col min="519" max="519" width="10.33203125" style="10" customWidth="1"/>
    <col min="520" max="520" width="1.44140625" style="10" customWidth="1"/>
    <col min="521" max="521" width="11.77734375" style="10" customWidth="1"/>
    <col min="522" max="522" width="1.109375" style="10" customWidth="1"/>
    <col min="523" max="523" width="10.44140625" style="10" customWidth="1"/>
    <col min="524" max="524" width="1.44140625" style="10" customWidth="1"/>
    <col min="525" max="525" width="12.5546875" style="10" customWidth="1"/>
    <col min="526" max="526" width="1.109375" style="10" customWidth="1"/>
    <col min="527" max="527" width="12.33203125" style="10" customWidth="1"/>
    <col min="528" max="528" width="1.44140625" style="10" customWidth="1"/>
    <col min="529" max="529" width="11.21875" style="10" customWidth="1"/>
    <col min="530" max="530" width="1.44140625" style="10" customWidth="1"/>
    <col min="531" max="531" width="11.109375" style="10" customWidth="1"/>
    <col min="532" max="532" width="1.109375" style="10" customWidth="1"/>
    <col min="533" max="533" width="10.77734375" style="10" customWidth="1"/>
    <col min="534" max="534" width="0.88671875" style="10" customWidth="1"/>
    <col min="535" max="535" width="11.77734375" style="10" customWidth="1"/>
    <col min="536" max="536" width="1.44140625" style="10" customWidth="1"/>
    <col min="537" max="537" width="13.109375" style="10" customWidth="1"/>
    <col min="538" max="538" width="1.109375" style="10" customWidth="1"/>
    <col min="539" max="539" width="13.44140625" style="10" customWidth="1"/>
    <col min="540" max="540" width="0.6640625" style="10" customWidth="1"/>
    <col min="541" max="541" width="13.33203125" style="10" customWidth="1"/>
    <col min="542" max="542" width="0.5546875" style="10" customWidth="1"/>
    <col min="543" max="543" width="13.77734375" style="10" customWidth="1"/>
    <col min="544" max="544" width="0.6640625" style="10" customWidth="1"/>
    <col min="545" max="545" width="11.77734375" style="10" customWidth="1"/>
    <col min="546" max="546" width="0.5546875" style="10" customWidth="1"/>
    <col min="547" max="547" width="14" style="10" customWidth="1"/>
    <col min="548" max="548" width="0.77734375" style="10" customWidth="1"/>
    <col min="549" max="549" width="14.109375" style="10" customWidth="1"/>
    <col min="550" max="550" width="0.77734375" style="10" customWidth="1"/>
    <col min="551" max="551" width="1.44140625" style="10" customWidth="1"/>
    <col min="552" max="552" width="4.77734375" style="10" customWidth="1"/>
    <col min="553" max="553" width="71.44140625" style="10" customWidth="1"/>
    <col min="554" max="554" width="16.21875" style="10" customWidth="1"/>
    <col min="555" max="768" width="11.5546875" style="10"/>
    <col min="769" max="769" width="4.5546875" style="10" customWidth="1"/>
    <col min="770" max="770" width="1.6640625" style="10" customWidth="1"/>
    <col min="771" max="771" width="14.21875" style="10" bestFit="1" customWidth="1"/>
    <col min="772" max="772" width="1.44140625" style="10" customWidth="1"/>
    <col min="773" max="773" width="12.33203125" style="10" customWidth="1"/>
    <col min="774" max="774" width="1.109375" style="10" customWidth="1"/>
    <col min="775" max="775" width="10.33203125" style="10" customWidth="1"/>
    <col min="776" max="776" width="1.44140625" style="10" customWidth="1"/>
    <col min="777" max="777" width="11.77734375" style="10" customWidth="1"/>
    <col min="778" max="778" width="1.109375" style="10" customWidth="1"/>
    <col min="779" max="779" width="10.44140625" style="10" customWidth="1"/>
    <col min="780" max="780" width="1.44140625" style="10" customWidth="1"/>
    <col min="781" max="781" width="12.5546875" style="10" customWidth="1"/>
    <col min="782" max="782" width="1.109375" style="10" customWidth="1"/>
    <col min="783" max="783" width="12.33203125" style="10" customWidth="1"/>
    <col min="784" max="784" width="1.44140625" style="10" customWidth="1"/>
    <col min="785" max="785" width="11.21875" style="10" customWidth="1"/>
    <col min="786" max="786" width="1.44140625" style="10" customWidth="1"/>
    <col min="787" max="787" width="11.109375" style="10" customWidth="1"/>
    <col min="788" max="788" width="1.109375" style="10" customWidth="1"/>
    <col min="789" max="789" width="10.77734375" style="10" customWidth="1"/>
    <col min="790" max="790" width="0.88671875" style="10" customWidth="1"/>
    <col min="791" max="791" width="11.77734375" style="10" customWidth="1"/>
    <col min="792" max="792" width="1.44140625" style="10" customWidth="1"/>
    <col min="793" max="793" width="13.109375" style="10" customWidth="1"/>
    <col min="794" max="794" width="1.109375" style="10" customWidth="1"/>
    <col min="795" max="795" width="13.44140625" style="10" customWidth="1"/>
    <col min="796" max="796" width="0.6640625" style="10" customWidth="1"/>
    <col min="797" max="797" width="13.33203125" style="10" customWidth="1"/>
    <col min="798" max="798" width="0.5546875" style="10" customWidth="1"/>
    <col min="799" max="799" width="13.77734375" style="10" customWidth="1"/>
    <col min="800" max="800" width="0.6640625" style="10" customWidth="1"/>
    <col min="801" max="801" width="11.77734375" style="10" customWidth="1"/>
    <col min="802" max="802" width="0.5546875" style="10" customWidth="1"/>
    <col min="803" max="803" width="14" style="10" customWidth="1"/>
    <col min="804" max="804" width="0.77734375" style="10" customWidth="1"/>
    <col min="805" max="805" width="14.109375" style="10" customWidth="1"/>
    <col min="806" max="806" width="0.77734375" style="10" customWidth="1"/>
    <col min="807" max="807" width="1.44140625" style="10" customWidth="1"/>
    <col min="808" max="808" width="4.77734375" style="10" customWidth="1"/>
    <col min="809" max="809" width="71.44140625" style="10" customWidth="1"/>
    <col min="810" max="810" width="16.21875" style="10" customWidth="1"/>
    <col min="811" max="1024" width="11.5546875" style="10"/>
    <col min="1025" max="1025" width="4.5546875" style="10" customWidth="1"/>
    <col min="1026" max="1026" width="1.6640625" style="10" customWidth="1"/>
    <col min="1027" max="1027" width="14.21875" style="10" bestFit="1" customWidth="1"/>
    <col min="1028" max="1028" width="1.44140625" style="10" customWidth="1"/>
    <col min="1029" max="1029" width="12.33203125" style="10" customWidth="1"/>
    <col min="1030" max="1030" width="1.109375" style="10" customWidth="1"/>
    <col min="1031" max="1031" width="10.33203125" style="10" customWidth="1"/>
    <col min="1032" max="1032" width="1.44140625" style="10" customWidth="1"/>
    <col min="1033" max="1033" width="11.77734375" style="10" customWidth="1"/>
    <col min="1034" max="1034" width="1.109375" style="10" customWidth="1"/>
    <col min="1035" max="1035" width="10.44140625" style="10" customWidth="1"/>
    <col min="1036" max="1036" width="1.44140625" style="10" customWidth="1"/>
    <col min="1037" max="1037" width="12.5546875" style="10" customWidth="1"/>
    <col min="1038" max="1038" width="1.109375" style="10" customWidth="1"/>
    <col min="1039" max="1039" width="12.33203125" style="10" customWidth="1"/>
    <col min="1040" max="1040" width="1.44140625" style="10" customWidth="1"/>
    <col min="1041" max="1041" width="11.21875" style="10" customWidth="1"/>
    <col min="1042" max="1042" width="1.44140625" style="10" customWidth="1"/>
    <col min="1043" max="1043" width="11.109375" style="10" customWidth="1"/>
    <col min="1044" max="1044" width="1.109375" style="10" customWidth="1"/>
    <col min="1045" max="1045" width="10.77734375" style="10" customWidth="1"/>
    <col min="1046" max="1046" width="0.88671875" style="10" customWidth="1"/>
    <col min="1047" max="1047" width="11.77734375" style="10" customWidth="1"/>
    <col min="1048" max="1048" width="1.44140625" style="10" customWidth="1"/>
    <col min="1049" max="1049" width="13.109375" style="10" customWidth="1"/>
    <col min="1050" max="1050" width="1.109375" style="10" customWidth="1"/>
    <col min="1051" max="1051" width="13.44140625" style="10" customWidth="1"/>
    <col min="1052" max="1052" width="0.6640625" style="10" customWidth="1"/>
    <col min="1053" max="1053" width="13.33203125" style="10" customWidth="1"/>
    <col min="1054" max="1054" width="0.5546875" style="10" customWidth="1"/>
    <col min="1055" max="1055" width="13.77734375" style="10" customWidth="1"/>
    <col min="1056" max="1056" width="0.6640625" style="10" customWidth="1"/>
    <col min="1057" max="1057" width="11.77734375" style="10" customWidth="1"/>
    <col min="1058" max="1058" width="0.5546875" style="10" customWidth="1"/>
    <col min="1059" max="1059" width="14" style="10" customWidth="1"/>
    <col min="1060" max="1060" width="0.77734375" style="10" customWidth="1"/>
    <col min="1061" max="1061" width="14.109375" style="10" customWidth="1"/>
    <col min="1062" max="1062" width="0.77734375" style="10" customWidth="1"/>
    <col min="1063" max="1063" width="1.44140625" style="10" customWidth="1"/>
    <col min="1064" max="1064" width="4.77734375" style="10" customWidth="1"/>
    <col min="1065" max="1065" width="71.44140625" style="10" customWidth="1"/>
    <col min="1066" max="1066" width="16.21875" style="10" customWidth="1"/>
    <col min="1067" max="1280" width="11.5546875" style="10"/>
    <col min="1281" max="1281" width="4.5546875" style="10" customWidth="1"/>
    <col min="1282" max="1282" width="1.6640625" style="10" customWidth="1"/>
    <col min="1283" max="1283" width="14.21875" style="10" bestFit="1" customWidth="1"/>
    <col min="1284" max="1284" width="1.44140625" style="10" customWidth="1"/>
    <col min="1285" max="1285" width="12.33203125" style="10" customWidth="1"/>
    <col min="1286" max="1286" width="1.109375" style="10" customWidth="1"/>
    <col min="1287" max="1287" width="10.33203125" style="10" customWidth="1"/>
    <col min="1288" max="1288" width="1.44140625" style="10" customWidth="1"/>
    <col min="1289" max="1289" width="11.77734375" style="10" customWidth="1"/>
    <col min="1290" max="1290" width="1.109375" style="10" customWidth="1"/>
    <col min="1291" max="1291" width="10.44140625" style="10" customWidth="1"/>
    <col min="1292" max="1292" width="1.44140625" style="10" customWidth="1"/>
    <col min="1293" max="1293" width="12.5546875" style="10" customWidth="1"/>
    <col min="1294" max="1294" width="1.109375" style="10" customWidth="1"/>
    <col min="1295" max="1295" width="12.33203125" style="10" customWidth="1"/>
    <col min="1296" max="1296" width="1.44140625" style="10" customWidth="1"/>
    <col min="1297" max="1297" width="11.21875" style="10" customWidth="1"/>
    <col min="1298" max="1298" width="1.44140625" style="10" customWidth="1"/>
    <col min="1299" max="1299" width="11.109375" style="10" customWidth="1"/>
    <col min="1300" max="1300" width="1.109375" style="10" customWidth="1"/>
    <col min="1301" max="1301" width="10.77734375" style="10" customWidth="1"/>
    <col min="1302" max="1302" width="0.88671875" style="10" customWidth="1"/>
    <col min="1303" max="1303" width="11.77734375" style="10" customWidth="1"/>
    <col min="1304" max="1304" width="1.44140625" style="10" customWidth="1"/>
    <col min="1305" max="1305" width="13.109375" style="10" customWidth="1"/>
    <col min="1306" max="1306" width="1.109375" style="10" customWidth="1"/>
    <col min="1307" max="1307" width="13.44140625" style="10" customWidth="1"/>
    <col min="1308" max="1308" width="0.6640625" style="10" customWidth="1"/>
    <col min="1309" max="1309" width="13.33203125" style="10" customWidth="1"/>
    <col min="1310" max="1310" width="0.5546875" style="10" customWidth="1"/>
    <col min="1311" max="1311" width="13.77734375" style="10" customWidth="1"/>
    <col min="1312" max="1312" width="0.6640625" style="10" customWidth="1"/>
    <col min="1313" max="1313" width="11.77734375" style="10" customWidth="1"/>
    <col min="1314" max="1314" width="0.5546875" style="10" customWidth="1"/>
    <col min="1315" max="1315" width="14" style="10" customWidth="1"/>
    <col min="1316" max="1316" width="0.77734375" style="10" customWidth="1"/>
    <col min="1317" max="1317" width="14.109375" style="10" customWidth="1"/>
    <col min="1318" max="1318" width="0.77734375" style="10" customWidth="1"/>
    <col min="1319" max="1319" width="1.44140625" style="10" customWidth="1"/>
    <col min="1320" max="1320" width="4.77734375" style="10" customWidth="1"/>
    <col min="1321" max="1321" width="71.44140625" style="10" customWidth="1"/>
    <col min="1322" max="1322" width="16.21875" style="10" customWidth="1"/>
    <col min="1323" max="1536" width="11.5546875" style="10"/>
    <col min="1537" max="1537" width="4.5546875" style="10" customWidth="1"/>
    <col min="1538" max="1538" width="1.6640625" style="10" customWidth="1"/>
    <col min="1539" max="1539" width="14.21875" style="10" bestFit="1" customWidth="1"/>
    <col min="1540" max="1540" width="1.44140625" style="10" customWidth="1"/>
    <col min="1541" max="1541" width="12.33203125" style="10" customWidth="1"/>
    <col min="1542" max="1542" width="1.109375" style="10" customWidth="1"/>
    <col min="1543" max="1543" width="10.33203125" style="10" customWidth="1"/>
    <col min="1544" max="1544" width="1.44140625" style="10" customWidth="1"/>
    <col min="1545" max="1545" width="11.77734375" style="10" customWidth="1"/>
    <col min="1546" max="1546" width="1.109375" style="10" customWidth="1"/>
    <col min="1547" max="1547" width="10.44140625" style="10" customWidth="1"/>
    <col min="1548" max="1548" width="1.44140625" style="10" customWidth="1"/>
    <col min="1549" max="1549" width="12.5546875" style="10" customWidth="1"/>
    <col min="1550" max="1550" width="1.109375" style="10" customWidth="1"/>
    <col min="1551" max="1551" width="12.33203125" style="10" customWidth="1"/>
    <col min="1552" max="1552" width="1.44140625" style="10" customWidth="1"/>
    <col min="1553" max="1553" width="11.21875" style="10" customWidth="1"/>
    <col min="1554" max="1554" width="1.44140625" style="10" customWidth="1"/>
    <col min="1555" max="1555" width="11.109375" style="10" customWidth="1"/>
    <col min="1556" max="1556" width="1.109375" style="10" customWidth="1"/>
    <col min="1557" max="1557" width="10.77734375" style="10" customWidth="1"/>
    <col min="1558" max="1558" width="0.88671875" style="10" customWidth="1"/>
    <col min="1559" max="1559" width="11.77734375" style="10" customWidth="1"/>
    <col min="1560" max="1560" width="1.44140625" style="10" customWidth="1"/>
    <col min="1561" max="1561" width="13.109375" style="10" customWidth="1"/>
    <col min="1562" max="1562" width="1.109375" style="10" customWidth="1"/>
    <col min="1563" max="1563" width="13.44140625" style="10" customWidth="1"/>
    <col min="1564" max="1564" width="0.6640625" style="10" customWidth="1"/>
    <col min="1565" max="1565" width="13.33203125" style="10" customWidth="1"/>
    <col min="1566" max="1566" width="0.5546875" style="10" customWidth="1"/>
    <col min="1567" max="1567" width="13.77734375" style="10" customWidth="1"/>
    <col min="1568" max="1568" width="0.6640625" style="10" customWidth="1"/>
    <col min="1569" max="1569" width="11.77734375" style="10" customWidth="1"/>
    <col min="1570" max="1570" width="0.5546875" style="10" customWidth="1"/>
    <col min="1571" max="1571" width="14" style="10" customWidth="1"/>
    <col min="1572" max="1572" width="0.77734375" style="10" customWidth="1"/>
    <col min="1573" max="1573" width="14.109375" style="10" customWidth="1"/>
    <col min="1574" max="1574" width="0.77734375" style="10" customWidth="1"/>
    <col min="1575" max="1575" width="1.44140625" style="10" customWidth="1"/>
    <col min="1576" max="1576" width="4.77734375" style="10" customWidth="1"/>
    <col min="1577" max="1577" width="71.44140625" style="10" customWidth="1"/>
    <col min="1578" max="1578" width="16.21875" style="10" customWidth="1"/>
    <col min="1579" max="1792" width="11.5546875" style="10"/>
    <col min="1793" max="1793" width="4.5546875" style="10" customWidth="1"/>
    <col min="1794" max="1794" width="1.6640625" style="10" customWidth="1"/>
    <col min="1795" max="1795" width="14.21875" style="10" bestFit="1" customWidth="1"/>
    <col min="1796" max="1796" width="1.44140625" style="10" customWidth="1"/>
    <col min="1797" max="1797" width="12.33203125" style="10" customWidth="1"/>
    <col min="1798" max="1798" width="1.109375" style="10" customWidth="1"/>
    <col min="1799" max="1799" width="10.33203125" style="10" customWidth="1"/>
    <col min="1800" max="1800" width="1.44140625" style="10" customWidth="1"/>
    <col min="1801" max="1801" width="11.77734375" style="10" customWidth="1"/>
    <col min="1802" max="1802" width="1.109375" style="10" customWidth="1"/>
    <col min="1803" max="1803" width="10.44140625" style="10" customWidth="1"/>
    <col min="1804" max="1804" width="1.44140625" style="10" customWidth="1"/>
    <col min="1805" max="1805" width="12.5546875" style="10" customWidth="1"/>
    <col min="1806" max="1806" width="1.109375" style="10" customWidth="1"/>
    <col min="1807" max="1807" width="12.33203125" style="10" customWidth="1"/>
    <col min="1808" max="1808" width="1.44140625" style="10" customWidth="1"/>
    <col min="1809" max="1809" width="11.21875" style="10" customWidth="1"/>
    <col min="1810" max="1810" width="1.44140625" style="10" customWidth="1"/>
    <col min="1811" max="1811" width="11.109375" style="10" customWidth="1"/>
    <col min="1812" max="1812" width="1.109375" style="10" customWidth="1"/>
    <col min="1813" max="1813" width="10.77734375" style="10" customWidth="1"/>
    <col min="1814" max="1814" width="0.88671875" style="10" customWidth="1"/>
    <col min="1815" max="1815" width="11.77734375" style="10" customWidth="1"/>
    <col min="1816" max="1816" width="1.44140625" style="10" customWidth="1"/>
    <col min="1817" max="1817" width="13.109375" style="10" customWidth="1"/>
    <col min="1818" max="1818" width="1.109375" style="10" customWidth="1"/>
    <col min="1819" max="1819" width="13.44140625" style="10" customWidth="1"/>
    <col min="1820" max="1820" width="0.6640625" style="10" customWidth="1"/>
    <col min="1821" max="1821" width="13.33203125" style="10" customWidth="1"/>
    <col min="1822" max="1822" width="0.5546875" style="10" customWidth="1"/>
    <col min="1823" max="1823" width="13.77734375" style="10" customWidth="1"/>
    <col min="1824" max="1824" width="0.6640625" style="10" customWidth="1"/>
    <col min="1825" max="1825" width="11.77734375" style="10" customWidth="1"/>
    <col min="1826" max="1826" width="0.5546875" style="10" customWidth="1"/>
    <col min="1827" max="1827" width="14" style="10" customWidth="1"/>
    <col min="1828" max="1828" width="0.77734375" style="10" customWidth="1"/>
    <col min="1829" max="1829" width="14.109375" style="10" customWidth="1"/>
    <col min="1830" max="1830" width="0.77734375" style="10" customWidth="1"/>
    <col min="1831" max="1831" width="1.44140625" style="10" customWidth="1"/>
    <col min="1832" max="1832" width="4.77734375" style="10" customWidth="1"/>
    <col min="1833" max="1833" width="71.44140625" style="10" customWidth="1"/>
    <col min="1834" max="1834" width="16.21875" style="10" customWidth="1"/>
    <col min="1835" max="2048" width="11.5546875" style="10"/>
    <col min="2049" max="2049" width="4.5546875" style="10" customWidth="1"/>
    <col min="2050" max="2050" width="1.6640625" style="10" customWidth="1"/>
    <col min="2051" max="2051" width="14.21875" style="10" bestFit="1" customWidth="1"/>
    <col min="2052" max="2052" width="1.44140625" style="10" customWidth="1"/>
    <col min="2053" max="2053" width="12.33203125" style="10" customWidth="1"/>
    <col min="2054" max="2054" width="1.109375" style="10" customWidth="1"/>
    <col min="2055" max="2055" width="10.33203125" style="10" customWidth="1"/>
    <col min="2056" max="2056" width="1.44140625" style="10" customWidth="1"/>
    <col min="2057" max="2057" width="11.77734375" style="10" customWidth="1"/>
    <col min="2058" max="2058" width="1.109375" style="10" customWidth="1"/>
    <col min="2059" max="2059" width="10.44140625" style="10" customWidth="1"/>
    <col min="2060" max="2060" width="1.44140625" style="10" customWidth="1"/>
    <col min="2061" max="2061" width="12.5546875" style="10" customWidth="1"/>
    <col min="2062" max="2062" width="1.109375" style="10" customWidth="1"/>
    <col min="2063" max="2063" width="12.33203125" style="10" customWidth="1"/>
    <col min="2064" max="2064" width="1.44140625" style="10" customWidth="1"/>
    <col min="2065" max="2065" width="11.21875" style="10" customWidth="1"/>
    <col min="2066" max="2066" width="1.44140625" style="10" customWidth="1"/>
    <col min="2067" max="2067" width="11.109375" style="10" customWidth="1"/>
    <col min="2068" max="2068" width="1.109375" style="10" customWidth="1"/>
    <col min="2069" max="2069" width="10.77734375" style="10" customWidth="1"/>
    <col min="2070" max="2070" width="0.88671875" style="10" customWidth="1"/>
    <col min="2071" max="2071" width="11.77734375" style="10" customWidth="1"/>
    <col min="2072" max="2072" width="1.44140625" style="10" customWidth="1"/>
    <col min="2073" max="2073" width="13.109375" style="10" customWidth="1"/>
    <col min="2074" max="2074" width="1.109375" style="10" customWidth="1"/>
    <col min="2075" max="2075" width="13.44140625" style="10" customWidth="1"/>
    <col min="2076" max="2076" width="0.6640625" style="10" customWidth="1"/>
    <col min="2077" max="2077" width="13.33203125" style="10" customWidth="1"/>
    <col min="2078" max="2078" width="0.5546875" style="10" customWidth="1"/>
    <col min="2079" max="2079" width="13.77734375" style="10" customWidth="1"/>
    <col min="2080" max="2080" width="0.6640625" style="10" customWidth="1"/>
    <col min="2081" max="2081" width="11.77734375" style="10" customWidth="1"/>
    <col min="2082" max="2082" width="0.5546875" style="10" customWidth="1"/>
    <col min="2083" max="2083" width="14" style="10" customWidth="1"/>
    <col min="2084" max="2084" width="0.77734375" style="10" customWidth="1"/>
    <col min="2085" max="2085" width="14.109375" style="10" customWidth="1"/>
    <col min="2086" max="2086" width="0.77734375" style="10" customWidth="1"/>
    <col min="2087" max="2087" width="1.44140625" style="10" customWidth="1"/>
    <col min="2088" max="2088" width="4.77734375" style="10" customWidth="1"/>
    <col min="2089" max="2089" width="71.44140625" style="10" customWidth="1"/>
    <col min="2090" max="2090" width="16.21875" style="10" customWidth="1"/>
    <col min="2091" max="2304" width="11.5546875" style="10"/>
    <col min="2305" max="2305" width="4.5546875" style="10" customWidth="1"/>
    <col min="2306" max="2306" width="1.6640625" style="10" customWidth="1"/>
    <col min="2307" max="2307" width="14.21875" style="10" bestFit="1" customWidth="1"/>
    <col min="2308" max="2308" width="1.44140625" style="10" customWidth="1"/>
    <col min="2309" max="2309" width="12.33203125" style="10" customWidth="1"/>
    <col min="2310" max="2310" width="1.109375" style="10" customWidth="1"/>
    <col min="2311" max="2311" width="10.33203125" style="10" customWidth="1"/>
    <col min="2312" max="2312" width="1.44140625" style="10" customWidth="1"/>
    <col min="2313" max="2313" width="11.77734375" style="10" customWidth="1"/>
    <col min="2314" max="2314" width="1.109375" style="10" customWidth="1"/>
    <col min="2315" max="2315" width="10.44140625" style="10" customWidth="1"/>
    <col min="2316" max="2316" width="1.44140625" style="10" customWidth="1"/>
    <col min="2317" max="2317" width="12.5546875" style="10" customWidth="1"/>
    <col min="2318" max="2318" width="1.109375" style="10" customWidth="1"/>
    <col min="2319" max="2319" width="12.33203125" style="10" customWidth="1"/>
    <col min="2320" max="2320" width="1.44140625" style="10" customWidth="1"/>
    <col min="2321" max="2321" width="11.21875" style="10" customWidth="1"/>
    <col min="2322" max="2322" width="1.44140625" style="10" customWidth="1"/>
    <col min="2323" max="2323" width="11.109375" style="10" customWidth="1"/>
    <col min="2324" max="2324" width="1.109375" style="10" customWidth="1"/>
    <col min="2325" max="2325" width="10.77734375" style="10" customWidth="1"/>
    <col min="2326" max="2326" width="0.88671875" style="10" customWidth="1"/>
    <col min="2327" max="2327" width="11.77734375" style="10" customWidth="1"/>
    <col min="2328" max="2328" width="1.44140625" style="10" customWidth="1"/>
    <col min="2329" max="2329" width="13.109375" style="10" customWidth="1"/>
    <col min="2330" max="2330" width="1.109375" style="10" customWidth="1"/>
    <col min="2331" max="2331" width="13.44140625" style="10" customWidth="1"/>
    <col min="2332" max="2332" width="0.6640625" style="10" customWidth="1"/>
    <col min="2333" max="2333" width="13.33203125" style="10" customWidth="1"/>
    <col min="2334" max="2334" width="0.5546875" style="10" customWidth="1"/>
    <col min="2335" max="2335" width="13.77734375" style="10" customWidth="1"/>
    <col min="2336" max="2336" width="0.6640625" style="10" customWidth="1"/>
    <col min="2337" max="2337" width="11.77734375" style="10" customWidth="1"/>
    <col min="2338" max="2338" width="0.5546875" style="10" customWidth="1"/>
    <col min="2339" max="2339" width="14" style="10" customWidth="1"/>
    <col min="2340" max="2340" width="0.77734375" style="10" customWidth="1"/>
    <col min="2341" max="2341" width="14.109375" style="10" customWidth="1"/>
    <col min="2342" max="2342" width="0.77734375" style="10" customWidth="1"/>
    <col min="2343" max="2343" width="1.44140625" style="10" customWidth="1"/>
    <col min="2344" max="2344" width="4.77734375" style="10" customWidth="1"/>
    <col min="2345" max="2345" width="71.44140625" style="10" customWidth="1"/>
    <col min="2346" max="2346" width="16.21875" style="10" customWidth="1"/>
    <col min="2347" max="2560" width="11.5546875" style="10"/>
    <col min="2561" max="2561" width="4.5546875" style="10" customWidth="1"/>
    <col min="2562" max="2562" width="1.6640625" style="10" customWidth="1"/>
    <col min="2563" max="2563" width="14.21875" style="10" bestFit="1" customWidth="1"/>
    <col min="2564" max="2564" width="1.44140625" style="10" customWidth="1"/>
    <col min="2565" max="2565" width="12.33203125" style="10" customWidth="1"/>
    <col min="2566" max="2566" width="1.109375" style="10" customWidth="1"/>
    <col min="2567" max="2567" width="10.33203125" style="10" customWidth="1"/>
    <col min="2568" max="2568" width="1.44140625" style="10" customWidth="1"/>
    <col min="2569" max="2569" width="11.77734375" style="10" customWidth="1"/>
    <col min="2570" max="2570" width="1.109375" style="10" customWidth="1"/>
    <col min="2571" max="2571" width="10.44140625" style="10" customWidth="1"/>
    <col min="2572" max="2572" width="1.44140625" style="10" customWidth="1"/>
    <col min="2573" max="2573" width="12.5546875" style="10" customWidth="1"/>
    <col min="2574" max="2574" width="1.109375" style="10" customWidth="1"/>
    <col min="2575" max="2575" width="12.33203125" style="10" customWidth="1"/>
    <col min="2576" max="2576" width="1.44140625" style="10" customWidth="1"/>
    <col min="2577" max="2577" width="11.21875" style="10" customWidth="1"/>
    <col min="2578" max="2578" width="1.44140625" style="10" customWidth="1"/>
    <col min="2579" max="2579" width="11.109375" style="10" customWidth="1"/>
    <col min="2580" max="2580" width="1.109375" style="10" customWidth="1"/>
    <col min="2581" max="2581" width="10.77734375" style="10" customWidth="1"/>
    <col min="2582" max="2582" width="0.88671875" style="10" customWidth="1"/>
    <col min="2583" max="2583" width="11.77734375" style="10" customWidth="1"/>
    <col min="2584" max="2584" width="1.44140625" style="10" customWidth="1"/>
    <col min="2585" max="2585" width="13.109375" style="10" customWidth="1"/>
    <col min="2586" max="2586" width="1.109375" style="10" customWidth="1"/>
    <col min="2587" max="2587" width="13.44140625" style="10" customWidth="1"/>
    <col min="2588" max="2588" width="0.6640625" style="10" customWidth="1"/>
    <col min="2589" max="2589" width="13.33203125" style="10" customWidth="1"/>
    <col min="2590" max="2590" width="0.5546875" style="10" customWidth="1"/>
    <col min="2591" max="2591" width="13.77734375" style="10" customWidth="1"/>
    <col min="2592" max="2592" width="0.6640625" style="10" customWidth="1"/>
    <col min="2593" max="2593" width="11.77734375" style="10" customWidth="1"/>
    <col min="2594" max="2594" width="0.5546875" style="10" customWidth="1"/>
    <col min="2595" max="2595" width="14" style="10" customWidth="1"/>
    <col min="2596" max="2596" width="0.77734375" style="10" customWidth="1"/>
    <col min="2597" max="2597" width="14.109375" style="10" customWidth="1"/>
    <col min="2598" max="2598" width="0.77734375" style="10" customWidth="1"/>
    <col min="2599" max="2599" width="1.44140625" style="10" customWidth="1"/>
    <col min="2600" max="2600" width="4.77734375" style="10" customWidth="1"/>
    <col min="2601" max="2601" width="71.44140625" style="10" customWidth="1"/>
    <col min="2602" max="2602" width="16.21875" style="10" customWidth="1"/>
    <col min="2603" max="2816" width="11.5546875" style="10"/>
    <col min="2817" max="2817" width="4.5546875" style="10" customWidth="1"/>
    <col min="2818" max="2818" width="1.6640625" style="10" customWidth="1"/>
    <col min="2819" max="2819" width="14.21875" style="10" bestFit="1" customWidth="1"/>
    <col min="2820" max="2820" width="1.44140625" style="10" customWidth="1"/>
    <col min="2821" max="2821" width="12.33203125" style="10" customWidth="1"/>
    <col min="2822" max="2822" width="1.109375" style="10" customWidth="1"/>
    <col min="2823" max="2823" width="10.33203125" style="10" customWidth="1"/>
    <col min="2824" max="2824" width="1.44140625" style="10" customWidth="1"/>
    <col min="2825" max="2825" width="11.77734375" style="10" customWidth="1"/>
    <col min="2826" max="2826" width="1.109375" style="10" customWidth="1"/>
    <col min="2827" max="2827" width="10.44140625" style="10" customWidth="1"/>
    <col min="2828" max="2828" width="1.44140625" style="10" customWidth="1"/>
    <col min="2829" max="2829" width="12.5546875" style="10" customWidth="1"/>
    <col min="2830" max="2830" width="1.109375" style="10" customWidth="1"/>
    <col min="2831" max="2831" width="12.33203125" style="10" customWidth="1"/>
    <col min="2832" max="2832" width="1.44140625" style="10" customWidth="1"/>
    <col min="2833" max="2833" width="11.21875" style="10" customWidth="1"/>
    <col min="2834" max="2834" width="1.44140625" style="10" customWidth="1"/>
    <col min="2835" max="2835" width="11.109375" style="10" customWidth="1"/>
    <col min="2836" max="2836" width="1.109375" style="10" customWidth="1"/>
    <col min="2837" max="2837" width="10.77734375" style="10" customWidth="1"/>
    <col min="2838" max="2838" width="0.88671875" style="10" customWidth="1"/>
    <col min="2839" max="2839" width="11.77734375" style="10" customWidth="1"/>
    <col min="2840" max="2840" width="1.44140625" style="10" customWidth="1"/>
    <col min="2841" max="2841" width="13.109375" style="10" customWidth="1"/>
    <col min="2842" max="2842" width="1.109375" style="10" customWidth="1"/>
    <col min="2843" max="2843" width="13.44140625" style="10" customWidth="1"/>
    <col min="2844" max="2844" width="0.6640625" style="10" customWidth="1"/>
    <col min="2845" max="2845" width="13.33203125" style="10" customWidth="1"/>
    <col min="2846" max="2846" width="0.5546875" style="10" customWidth="1"/>
    <col min="2847" max="2847" width="13.77734375" style="10" customWidth="1"/>
    <col min="2848" max="2848" width="0.6640625" style="10" customWidth="1"/>
    <col min="2849" max="2849" width="11.77734375" style="10" customWidth="1"/>
    <col min="2850" max="2850" width="0.5546875" style="10" customWidth="1"/>
    <col min="2851" max="2851" width="14" style="10" customWidth="1"/>
    <col min="2852" max="2852" width="0.77734375" style="10" customWidth="1"/>
    <col min="2853" max="2853" width="14.109375" style="10" customWidth="1"/>
    <col min="2854" max="2854" width="0.77734375" style="10" customWidth="1"/>
    <col min="2855" max="2855" width="1.44140625" style="10" customWidth="1"/>
    <col min="2856" max="2856" width="4.77734375" style="10" customWidth="1"/>
    <col min="2857" max="2857" width="71.44140625" style="10" customWidth="1"/>
    <col min="2858" max="2858" width="16.21875" style="10" customWidth="1"/>
    <col min="2859" max="3072" width="11.5546875" style="10"/>
    <col min="3073" max="3073" width="4.5546875" style="10" customWidth="1"/>
    <col min="3074" max="3074" width="1.6640625" style="10" customWidth="1"/>
    <col min="3075" max="3075" width="14.21875" style="10" bestFit="1" customWidth="1"/>
    <col min="3076" max="3076" width="1.44140625" style="10" customWidth="1"/>
    <col min="3077" max="3077" width="12.33203125" style="10" customWidth="1"/>
    <col min="3078" max="3078" width="1.109375" style="10" customWidth="1"/>
    <col min="3079" max="3079" width="10.33203125" style="10" customWidth="1"/>
    <col min="3080" max="3080" width="1.44140625" style="10" customWidth="1"/>
    <col min="3081" max="3081" width="11.77734375" style="10" customWidth="1"/>
    <col min="3082" max="3082" width="1.109375" style="10" customWidth="1"/>
    <col min="3083" max="3083" width="10.44140625" style="10" customWidth="1"/>
    <col min="3084" max="3084" width="1.44140625" style="10" customWidth="1"/>
    <col min="3085" max="3085" width="12.5546875" style="10" customWidth="1"/>
    <col min="3086" max="3086" width="1.109375" style="10" customWidth="1"/>
    <col min="3087" max="3087" width="12.33203125" style="10" customWidth="1"/>
    <col min="3088" max="3088" width="1.44140625" style="10" customWidth="1"/>
    <col min="3089" max="3089" width="11.21875" style="10" customWidth="1"/>
    <col min="3090" max="3090" width="1.44140625" style="10" customWidth="1"/>
    <col min="3091" max="3091" width="11.109375" style="10" customWidth="1"/>
    <col min="3092" max="3092" width="1.109375" style="10" customWidth="1"/>
    <col min="3093" max="3093" width="10.77734375" style="10" customWidth="1"/>
    <col min="3094" max="3094" width="0.88671875" style="10" customWidth="1"/>
    <col min="3095" max="3095" width="11.77734375" style="10" customWidth="1"/>
    <col min="3096" max="3096" width="1.44140625" style="10" customWidth="1"/>
    <col min="3097" max="3097" width="13.109375" style="10" customWidth="1"/>
    <col min="3098" max="3098" width="1.109375" style="10" customWidth="1"/>
    <col min="3099" max="3099" width="13.44140625" style="10" customWidth="1"/>
    <col min="3100" max="3100" width="0.6640625" style="10" customWidth="1"/>
    <col min="3101" max="3101" width="13.33203125" style="10" customWidth="1"/>
    <col min="3102" max="3102" width="0.5546875" style="10" customWidth="1"/>
    <col min="3103" max="3103" width="13.77734375" style="10" customWidth="1"/>
    <col min="3104" max="3104" width="0.6640625" style="10" customWidth="1"/>
    <col min="3105" max="3105" width="11.77734375" style="10" customWidth="1"/>
    <col min="3106" max="3106" width="0.5546875" style="10" customWidth="1"/>
    <col min="3107" max="3107" width="14" style="10" customWidth="1"/>
    <col min="3108" max="3108" width="0.77734375" style="10" customWidth="1"/>
    <col min="3109" max="3109" width="14.109375" style="10" customWidth="1"/>
    <col min="3110" max="3110" width="0.77734375" style="10" customWidth="1"/>
    <col min="3111" max="3111" width="1.44140625" style="10" customWidth="1"/>
    <col min="3112" max="3112" width="4.77734375" style="10" customWidth="1"/>
    <col min="3113" max="3113" width="71.44140625" style="10" customWidth="1"/>
    <col min="3114" max="3114" width="16.21875" style="10" customWidth="1"/>
    <col min="3115" max="3328" width="11.5546875" style="10"/>
    <col min="3329" max="3329" width="4.5546875" style="10" customWidth="1"/>
    <col min="3330" max="3330" width="1.6640625" style="10" customWidth="1"/>
    <col min="3331" max="3331" width="14.21875" style="10" bestFit="1" customWidth="1"/>
    <col min="3332" max="3332" width="1.44140625" style="10" customWidth="1"/>
    <col min="3333" max="3333" width="12.33203125" style="10" customWidth="1"/>
    <col min="3334" max="3334" width="1.109375" style="10" customWidth="1"/>
    <col min="3335" max="3335" width="10.33203125" style="10" customWidth="1"/>
    <col min="3336" max="3336" width="1.44140625" style="10" customWidth="1"/>
    <col min="3337" max="3337" width="11.77734375" style="10" customWidth="1"/>
    <col min="3338" max="3338" width="1.109375" style="10" customWidth="1"/>
    <col min="3339" max="3339" width="10.44140625" style="10" customWidth="1"/>
    <col min="3340" max="3340" width="1.44140625" style="10" customWidth="1"/>
    <col min="3341" max="3341" width="12.5546875" style="10" customWidth="1"/>
    <col min="3342" max="3342" width="1.109375" style="10" customWidth="1"/>
    <col min="3343" max="3343" width="12.33203125" style="10" customWidth="1"/>
    <col min="3344" max="3344" width="1.44140625" style="10" customWidth="1"/>
    <col min="3345" max="3345" width="11.21875" style="10" customWidth="1"/>
    <col min="3346" max="3346" width="1.44140625" style="10" customWidth="1"/>
    <col min="3347" max="3347" width="11.109375" style="10" customWidth="1"/>
    <col min="3348" max="3348" width="1.109375" style="10" customWidth="1"/>
    <col min="3349" max="3349" width="10.77734375" style="10" customWidth="1"/>
    <col min="3350" max="3350" width="0.88671875" style="10" customWidth="1"/>
    <col min="3351" max="3351" width="11.77734375" style="10" customWidth="1"/>
    <col min="3352" max="3352" width="1.44140625" style="10" customWidth="1"/>
    <col min="3353" max="3353" width="13.109375" style="10" customWidth="1"/>
    <col min="3354" max="3354" width="1.109375" style="10" customWidth="1"/>
    <col min="3355" max="3355" width="13.44140625" style="10" customWidth="1"/>
    <col min="3356" max="3356" width="0.6640625" style="10" customWidth="1"/>
    <col min="3357" max="3357" width="13.33203125" style="10" customWidth="1"/>
    <col min="3358" max="3358" width="0.5546875" style="10" customWidth="1"/>
    <col min="3359" max="3359" width="13.77734375" style="10" customWidth="1"/>
    <col min="3360" max="3360" width="0.6640625" style="10" customWidth="1"/>
    <col min="3361" max="3361" width="11.77734375" style="10" customWidth="1"/>
    <col min="3362" max="3362" width="0.5546875" style="10" customWidth="1"/>
    <col min="3363" max="3363" width="14" style="10" customWidth="1"/>
    <col min="3364" max="3364" width="0.77734375" style="10" customWidth="1"/>
    <col min="3365" max="3365" width="14.109375" style="10" customWidth="1"/>
    <col min="3366" max="3366" width="0.77734375" style="10" customWidth="1"/>
    <col min="3367" max="3367" width="1.44140625" style="10" customWidth="1"/>
    <col min="3368" max="3368" width="4.77734375" style="10" customWidth="1"/>
    <col min="3369" max="3369" width="71.44140625" style="10" customWidth="1"/>
    <col min="3370" max="3370" width="16.21875" style="10" customWidth="1"/>
    <col min="3371" max="3584" width="11.5546875" style="10"/>
    <col min="3585" max="3585" width="4.5546875" style="10" customWidth="1"/>
    <col min="3586" max="3586" width="1.6640625" style="10" customWidth="1"/>
    <col min="3587" max="3587" width="14.21875" style="10" bestFit="1" customWidth="1"/>
    <col min="3588" max="3588" width="1.44140625" style="10" customWidth="1"/>
    <col min="3589" max="3589" width="12.33203125" style="10" customWidth="1"/>
    <col min="3590" max="3590" width="1.109375" style="10" customWidth="1"/>
    <col min="3591" max="3591" width="10.33203125" style="10" customWidth="1"/>
    <col min="3592" max="3592" width="1.44140625" style="10" customWidth="1"/>
    <col min="3593" max="3593" width="11.77734375" style="10" customWidth="1"/>
    <col min="3594" max="3594" width="1.109375" style="10" customWidth="1"/>
    <col min="3595" max="3595" width="10.44140625" style="10" customWidth="1"/>
    <col min="3596" max="3596" width="1.44140625" style="10" customWidth="1"/>
    <col min="3597" max="3597" width="12.5546875" style="10" customWidth="1"/>
    <col min="3598" max="3598" width="1.109375" style="10" customWidth="1"/>
    <col min="3599" max="3599" width="12.33203125" style="10" customWidth="1"/>
    <col min="3600" max="3600" width="1.44140625" style="10" customWidth="1"/>
    <col min="3601" max="3601" width="11.21875" style="10" customWidth="1"/>
    <col min="3602" max="3602" width="1.44140625" style="10" customWidth="1"/>
    <col min="3603" max="3603" width="11.109375" style="10" customWidth="1"/>
    <col min="3604" max="3604" width="1.109375" style="10" customWidth="1"/>
    <col min="3605" max="3605" width="10.77734375" style="10" customWidth="1"/>
    <col min="3606" max="3606" width="0.88671875" style="10" customWidth="1"/>
    <col min="3607" max="3607" width="11.77734375" style="10" customWidth="1"/>
    <col min="3608" max="3608" width="1.44140625" style="10" customWidth="1"/>
    <col min="3609" max="3609" width="13.109375" style="10" customWidth="1"/>
    <col min="3610" max="3610" width="1.109375" style="10" customWidth="1"/>
    <col min="3611" max="3611" width="13.44140625" style="10" customWidth="1"/>
    <col min="3612" max="3612" width="0.6640625" style="10" customWidth="1"/>
    <col min="3613" max="3613" width="13.33203125" style="10" customWidth="1"/>
    <col min="3614" max="3614" width="0.5546875" style="10" customWidth="1"/>
    <col min="3615" max="3615" width="13.77734375" style="10" customWidth="1"/>
    <col min="3616" max="3616" width="0.6640625" style="10" customWidth="1"/>
    <col min="3617" max="3617" width="11.77734375" style="10" customWidth="1"/>
    <col min="3618" max="3618" width="0.5546875" style="10" customWidth="1"/>
    <col min="3619" max="3619" width="14" style="10" customWidth="1"/>
    <col min="3620" max="3620" width="0.77734375" style="10" customWidth="1"/>
    <col min="3621" max="3621" width="14.109375" style="10" customWidth="1"/>
    <col min="3622" max="3622" width="0.77734375" style="10" customWidth="1"/>
    <col min="3623" max="3623" width="1.44140625" style="10" customWidth="1"/>
    <col min="3624" max="3624" width="4.77734375" style="10" customWidth="1"/>
    <col min="3625" max="3625" width="71.44140625" style="10" customWidth="1"/>
    <col min="3626" max="3626" width="16.21875" style="10" customWidth="1"/>
    <col min="3627" max="3840" width="11.5546875" style="10"/>
    <col min="3841" max="3841" width="4.5546875" style="10" customWidth="1"/>
    <col min="3842" max="3842" width="1.6640625" style="10" customWidth="1"/>
    <col min="3843" max="3843" width="14.21875" style="10" bestFit="1" customWidth="1"/>
    <col min="3844" max="3844" width="1.44140625" style="10" customWidth="1"/>
    <col min="3845" max="3845" width="12.33203125" style="10" customWidth="1"/>
    <col min="3846" max="3846" width="1.109375" style="10" customWidth="1"/>
    <col min="3847" max="3847" width="10.33203125" style="10" customWidth="1"/>
    <col min="3848" max="3848" width="1.44140625" style="10" customWidth="1"/>
    <col min="3849" max="3849" width="11.77734375" style="10" customWidth="1"/>
    <col min="3850" max="3850" width="1.109375" style="10" customWidth="1"/>
    <col min="3851" max="3851" width="10.44140625" style="10" customWidth="1"/>
    <col min="3852" max="3852" width="1.44140625" style="10" customWidth="1"/>
    <col min="3853" max="3853" width="12.5546875" style="10" customWidth="1"/>
    <col min="3854" max="3854" width="1.109375" style="10" customWidth="1"/>
    <col min="3855" max="3855" width="12.33203125" style="10" customWidth="1"/>
    <col min="3856" max="3856" width="1.44140625" style="10" customWidth="1"/>
    <col min="3857" max="3857" width="11.21875" style="10" customWidth="1"/>
    <col min="3858" max="3858" width="1.44140625" style="10" customWidth="1"/>
    <col min="3859" max="3859" width="11.109375" style="10" customWidth="1"/>
    <col min="3860" max="3860" width="1.109375" style="10" customWidth="1"/>
    <col min="3861" max="3861" width="10.77734375" style="10" customWidth="1"/>
    <col min="3862" max="3862" width="0.88671875" style="10" customWidth="1"/>
    <col min="3863" max="3863" width="11.77734375" style="10" customWidth="1"/>
    <col min="3864" max="3864" width="1.44140625" style="10" customWidth="1"/>
    <col min="3865" max="3865" width="13.109375" style="10" customWidth="1"/>
    <col min="3866" max="3866" width="1.109375" style="10" customWidth="1"/>
    <col min="3867" max="3867" width="13.44140625" style="10" customWidth="1"/>
    <col min="3868" max="3868" width="0.6640625" style="10" customWidth="1"/>
    <col min="3869" max="3869" width="13.33203125" style="10" customWidth="1"/>
    <col min="3870" max="3870" width="0.5546875" style="10" customWidth="1"/>
    <col min="3871" max="3871" width="13.77734375" style="10" customWidth="1"/>
    <col min="3872" max="3872" width="0.6640625" style="10" customWidth="1"/>
    <col min="3873" max="3873" width="11.77734375" style="10" customWidth="1"/>
    <col min="3874" max="3874" width="0.5546875" style="10" customWidth="1"/>
    <col min="3875" max="3875" width="14" style="10" customWidth="1"/>
    <col min="3876" max="3876" width="0.77734375" style="10" customWidth="1"/>
    <col min="3877" max="3877" width="14.109375" style="10" customWidth="1"/>
    <col min="3878" max="3878" width="0.77734375" style="10" customWidth="1"/>
    <col min="3879" max="3879" width="1.44140625" style="10" customWidth="1"/>
    <col min="3880" max="3880" width="4.77734375" style="10" customWidth="1"/>
    <col min="3881" max="3881" width="71.44140625" style="10" customWidth="1"/>
    <col min="3882" max="3882" width="16.21875" style="10" customWidth="1"/>
    <col min="3883" max="4096" width="11.5546875" style="10"/>
    <col min="4097" max="4097" width="4.5546875" style="10" customWidth="1"/>
    <col min="4098" max="4098" width="1.6640625" style="10" customWidth="1"/>
    <col min="4099" max="4099" width="14.21875" style="10" bestFit="1" customWidth="1"/>
    <col min="4100" max="4100" width="1.44140625" style="10" customWidth="1"/>
    <col min="4101" max="4101" width="12.33203125" style="10" customWidth="1"/>
    <col min="4102" max="4102" width="1.109375" style="10" customWidth="1"/>
    <col min="4103" max="4103" width="10.33203125" style="10" customWidth="1"/>
    <col min="4104" max="4104" width="1.44140625" style="10" customWidth="1"/>
    <col min="4105" max="4105" width="11.77734375" style="10" customWidth="1"/>
    <col min="4106" max="4106" width="1.109375" style="10" customWidth="1"/>
    <col min="4107" max="4107" width="10.44140625" style="10" customWidth="1"/>
    <col min="4108" max="4108" width="1.44140625" style="10" customWidth="1"/>
    <col min="4109" max="4109" width="12.5546875" style="10" customWidth="1"/>
    <col min="4110" max="4110" width="1.109375" style="10" customWidth="1"/>
    <col min="4111" max="4111" width="12.33203125" style="10" customWidth="1"/>
    <col min="4112" max="4112" width="1.44140625" style="10" customWidth="1"/>
    <col min="4113" max="4113" width="11.21875" style="10" customWidth="1"/>
    <col min="4114" max="4114" width="1.44140625" style="10" customWidth="1"/>
    <col min="4115" max="4115" width="11.109375" style="10" customWidth="1"/>
    <col min="4116" max="4116" width="1.109375" style="10" customWidth="1"/>
    <col min="4117" max="4117" width="10.77734375" style="10" customWidth="1"/>
    <col min="4118" max="4118" width="0.88671875" style="10" customWidth="1"/>
    <col min="4119" max="4119" width="11.77734375" style="10" customWidth="1"/>
    <col min="4120" max="4120" width="1.44140625" style="10" customWidth="1"/>
    <col min="4121" max="4121" width="13.109375" style="10" customWidth="1"/>
    <col min="4122" max="4122" width="1.109375" style="10" customWidth="1"/>
    <col min="4123" max="4123" width="13.44140625" style="10" customWidth="1"/>
    <col min="4124" max="4124" width="0.6640625" style="10" customWidth="1"/>
    <col min="4125" max="4125" width="13.33203125" style="10" customWidth="1"/>
    <col min="4126" max="4126" width="0.5546875" style="10" customWidth="1"/>
    <col min="4127" max="4127" width="13.77734375" style="10" customWidth="1"/>
    <col min="4128" max="4128" width="0.6640625" style="10" customWidth="1"/>
    <col min="4129" max="4129" width="11.77734375" style="10" customWidth="1"/>
    <col min="4130" max="4130" width="0.5546875" style="10" customWidth="1"/>
    <col min="4131" max="4131" width="14" style="10" customWidth="1"/>
    <col min="4132" max="4132" width="0.77734375" style="10" customWidth="1"/>
    <col min="4133" max="4133" width="14.109375" style="10" customWidth="1"/>
    <col min="4134" max="4134" width="0.77734375" style="10" customWidth="1"/>
    <col min="4135" max="4135" width="1.44140625" style="10" customWidth="1"/>
    <col min="4136" max="4136" width="4.77734375" style="10" customWidth="1"/>
    <col min="4137" max="4137" width="71.44140625" style="10" customWidth="1"/>
    <col min="4138" max="4138" width="16.21875" style="10" customWidth="1"/>
    <col min="4139" max="4352" width="11.5546875" style="10"/>
    <col min="4353" max="4353" width="4.5546875" style="10" customWidth="1"/>
    <col min="4354" max="4354" width="1.6640625" style="10" customWidth="1"/>
    <col min="4355" max="4355" width="14.21875" style="10" bestFit="1" customWidth="1"/>
    <col min="4356" max="4356" width="1.44140625" style="10" customWidth="1"/>
    <col min="4357" max="4357" width="12.33203125" style="10" customWidth="1"/>
    <col min="4358" max="4358" width="1.109375" style="10" customWidth="1"/>
    <col min="4359" max="4359" width="10.33203125" style="10" customWidth="1"/>
    <col min="4360" max="4360" width="1.44140625" style="10" customWidth="1"/>
    <col min="4361" max="4361" width="11.77734375" style="10" customWidth="1"/>
    <col min="4362" max="4362" width="1.109375" style="10" customWidth="1"/>
    <col min="4363" max="4363" width="10.44140625" style="10" customWidth="1"/>
    <col min="4364" max="4364" width="1.44140625" style="10" customWidth="1"/>
    <col min="4365" max="4365" width="12.5546875" style="10" customWidth="1"/>
    <col min="4366" max="4366" width="1.109375" style="10" customWidth="1"/>
    <col min="4367" max="4367" width="12.33203125" style="10" customWidth="1"/>
    <col min="4368" max="4368" width="1.44140625" style="10" customWidth="1"/>
    <col min="4369" max="4369" width="11.21875" style="10" customWidth="1"/>
    <col min="4370" max="4370" width="1.44140625" style="10" customWidth="1"/>
    <col min="4371" max="4371" width="11.109375" style="10" customWidth="1"/>
    <col min="4372" max="4372" width="1.109375" style="10" customWidth="1"/>
    <col min="4373" max="4373" width="10.77734375" style="10" customWidth="1"/>
    <col min="4374" max="4374" width="0.88671875" style="10" customWidth="1"/>
    <col min="4375" max="4375" width="11.77734375" style="10" customWidth="1"/>
    <col min="4376" max="4376" width="1.44140625" style="10" customWidth="1"/>
    <col min="4377" max="4377" width="13.109375" style="10" customWidth="1"/>
    <col min="4378" max="4378" width="1.109375" style="10" customWidth="1"/>
    <col min="4379" max="4379" width="13.44140625" style="10" customWidth="1"/>
    <col min="4380" max="4380" width="0.6640625" style="10" customWidth="1"/>
    <col min="4381" max="4381" width="13.33203125" style="10" customWidth="1"/>
    <col min="4382" max="4382" width="0.5546875" style="10" customWidth="1"/>
    <col min="4383" max="4383" width="13.77734375" style="10" customWidth="1"/>
    <col min="4384" max="4384" width="0.6640625" style="10" customWidth="1"/>
    <col min="4385" max="4385" width="11.77734375" style="10" customWidth="1"/>
    <col min="4386" max="4386" width="0.5546875" style="10" customWidth="1"/>
    <col min="4387" max="4387" width="14" style="10" customWidth="1"/>
    <col min="4388" max="4388" width="0.77734375" style="10" customWidth="1"/>
    <col min="4389" max="4389" width="14.109375" style="10" customWidth="1"/>
    <col min="4390" max="4390" width="0.77734375" style="10" customWidth="1"/>
    <col min="4391" max="4391" width="1.44140625" style="10" customWidth="1"/>
    <col min="4392" max="4392" width="4.77734375" style="10" customWidth="1"/>
    <col min="4393" max="4393" width="71.44140625" style="10" customWidth="1"/>
    <col min="4394" max="4394" width="16.21875" style="10" customWidth="1"/>
    <col min="4395" max="4608" width="11.5546875" style="10"/>
    <col min="4609" max="4609" width="4.5546875" style="10" customWidth="1"/>
    <col min="4610" max="4610" width="1.6640625" style="10" customWidth="1"/>
    <col min="4611" max="4611" width="14.21875" style="10" bestFit="1" customWidth="1"/>
    <col min="4612" max="4612" width="1.44140625" style="10" customWidth="1"/>
    <col min="4613" max="4613" width="12.33203125" style="10" customWidth="1"/>
    <col min="4614" max="4614" width="1.109375" style="10" customWidth="1"/>
    <col min="4615" max="4615" width="10.33203125" style="10" customWidth="1"/>
    <col min="4616" max="4616" width="1.44140625" style="10" customWidth="1"/>
    <col min="4617" max="4617" width="11.77734375" style="10" customWidth="1"/>
    <col min="4618" max="4618" width="1.109375" style="10" customWidth="1"/>
    <col min="4619" max="4619" width="10.44140625" style="10" customWidth="1"/>
    <col min="4620" max="4620" width="1.44140625" style="10" customWidth="1"/>
    <col min="4621" max="4621" width="12.5546875" style="10" customWidth="1"/>
    <col min="4622" max="4622" width="1.109375" style="10" customWidth="1"/>
    <col min="4623" max="4623" width="12.33203125" style="10" customWidth="1"/>
    <col min="4624" max="4624" width="1.44140625" style="10" customWidth="1"/>
    <col min="4625" max="4625" width="11.21875" style="10" customWidth="1"/>
    <col min="4626" max="4626" width="1.44140625" style="10" customWidth="1"/>
    <col min="4627" max="4627" width="11.109375" style="10" customWidth="1"/>
    <col min="4628" max="4628" width="1.109375" style="10" customWidth="1"/>
    <col min="4629" max="4629" width="10.77734375" style="10" customWidth="1"/>
    <col min="4630" max="4630" width="0.88671875" style="10" customWidth="1"/>
    <col min="4631" max="4631" width="11.77734375" style="10" customWidth="1"/>
    <col min="4632" max="4632" width="1.44140625" style="10" customWidth="1"/>
    <col min="4633" max="4633" width="13.109375" style="10" customWidth="1"/>
    <col min="4634" max="4634" width="1.109375" style="10" customWidth="1"/>
    <col min="4635" max="4635" width="13.44140625" style="10" customWidth="1"/>
    <col min="4636" max="4636" width="0.6640625" style="10" customWidth="1"/>
    <col min="4637" max="4637" width="13.33203125" style="10" customWidth="1"/>
    <col min="4638" max="4638" width="0.5546875" style="10" customWidth="1"/>
    <col min="4639" max="4639" width="13.77734375" style="10" customWidth="1"/>
    <col min="4640" max="4640" width="0.6640625" style="10" customWidth="1"/>
    <col min="4641" max="4641" width="11.77734375" style="10" customWidth="1"/>
    <col min="4642" max="4642" width="0.5546875" style="10" customWidth="1"/>
    <col min="4643" max="4643" width="14" style="10" customWidth="1"/>
    <col min="4644" max="4644" width="0.77734375" style="10" customWidth="1"/>
    <col min="4645" max="4645" width="14.109375" style="10" customWidth="1"/>
    <col min="4646" max="4646" width="0.77734375" style="10" customWidth="1"/>
    <col min="4647" max="4647" width="1.44140625" style="10" customWidth="1"/>
    <col min="4648" max="4648" width="4.77734375" style="10" customWidth="1"/>
    <col min="4649" max="4649" width="71.44140625" style="10" customWidth="1"/>
    <col min="4650" max="4650" width="16.21875" style="10" customWidth="1"/>
    <col min="4651" max="4864" width="11.5546875" style="10"/>
    <col min="4865" max="4865" width="4.5546875" style="10" customWidth="1"/>
    <col min="4866" max="4866" width="1.6640625" style="10" customWidth="1"/>
    <col min="4867" max="4867" width="14.21875" style="10" bestFit="1" customWidth="1"/>
    <col min="4868" max="4868" width="1.44140625" style="10" customWidth="1"/>
    <col min="4869" max="4869" width="12.33203125" style="10" customWidth="1"/>
    <col min="4870" max="4870" width="1.109375" style="10" customWidth="1"/>
    <col min="4871" max="4871" width="10.33203125" style="10" customWidth="1"/>
    <col min="4872" max="4872" width="1.44140625" style="10" customWidth="1"/>
    <col min="4873" max="4873" width="11.77734375" style="10" customWidth="1"/>
    <col min="4874" max="4874" width="1.109375" style="10" customWidth="1"/>
    <col min="4875" max="4875" width="10.44140625" style="10" customWidth="1"/>
    <col min="4876" max="4876" width="1.44140625" style="10" customWidth="1"/>
    <col min="4877" max="4877" width="12.5546875" style="10" customWidth="1"/>
    <col min="4878" max="4878" width="1.109375" style="10" customWidth="1"/>
    <col min="4879" max="4879" width="12.33203125" style="10" customWidth="1"/>
    <col min="4880" max="4880" width="1.44140625" style="10" customWidth="1"/>
    <col min="4881" max="4881" width="11.21875" style="10" customWidth="1"/>
    <col min="4882" max="4882" width="1.44140625" style="10" customWidth="1"/>
    <col min="4883" max="4883" width="11.109375" style="10" customWidth="1"/>
    <col min="4884" max="4884" width="1.109375" style="10" customWidth="1"/>
    <col min="4885" max="4885" width="10.77734375" style="10" customWidth="1"/>
    <col min="4886" max="4886" width="0.88671875" style="10" customWidth="1"/>
    <col min="4887" max="4887" width="11.77734375" style="10" customWidth="1"/>
    <col min="4888" max="4888" width="1.44140625" style="10" customWidth="1"/>
    <col min="4889" max="4889" width="13.109375" style="10" customWidth="1"/>
    <col min="4890" max="4890" width="1.109375" style="10" customWidth="1"/>
    <col min="4891" max="4891" width="13.44140625" style="10" customWidth="1"/>
    <col min="4892" max="4892" width="0.6640625" style="10" customWidth="1"/>
    <col min="4893" max="4893" width="13.33203125" style="10" customWidth="1"/>
    <col min="4894" max="4894" width="0.5546875" style="10" customWidth="1"/>
    <col min="4895" max="4895" width="13.77734375" style="10" customWidth="1"/>
    <col min="4896" max="4896" width="0.6640625" style="10" customWidth="1"/>
    <col min="4897" max="4897" width="11.77734375" style="10" customWidth="1"/>
    <col min="4898" max="4898" width="0.5546875" style="10" customWidth="1"/>
    <col min="4899" max="4899" width="14" style="10" customWidth="1"/>
    <col min="4900" max="4900" width="0.77734375" style="10" customWidth="1"/>
    <col min="4901" max="4901" width="14.109375" style="10" customWidth="1"/>
    <col min="4902" max="4902" width="0.77734375" style="10" customWidth="1"/>
    <col min="4903" max="4903" width="1.44140625" style="10" customWidth="1"/>
    <col min="4904" max="4904" width="4.77734375" style="10" customWidth="1"/>
    <col min="4905" max="4905" width="71.44140625" style="10" customWidth="1"/>
    <col min="4906" max="4906" width="16.21875" style="10" customWidth="1"/>
    <col min="4907" max="5120" width="11.5546875" style="10"/>
    <col min="5121" max="5121" width="4.5546875" style="10" customWidth="1"/>
    <col min="5122" max="5122" width="1.6640625" style="10" customWidth="1"/>
    <col min="5123" max="5123" width="14.21875" style="10" bestFit="1" customWidth="1"/>
    <col min="5124" max="5124" width="1.44140625" style="10" customWidth="1"/>
    <col min="5125" max="5125" width="12.33203125" style="10" customWidth="1"/>
    <col min="5126" max="5126" width="1.109375" style="10" customWidth="1"/>
    <col min="5127" max="5127" width="10.33203125" style="10" customWidth="1"/>
    <col min="5128" max="5128" width="1.44140625" style="10" customWidth="1"/>
    <col min="5129" max="5129" width="11.77734375" style="10" customWidth="1"/>
    <col min="5130" max="5130" width="1.109375" style="10" customWidth="1"/>
    <col min="5131" max="5131" width="10.44140625" style="10" customWidth="1"/>
    <col min="5132" max="5132" width="1.44140625" style="10" customWidth="1"/>
    <col min="5133" max="5133" width="12.5546875" style="10" customWidth="1"/>
    <col min="5134" max="5134" width="1.109375" style="10" customWidth="1"/>
    <col min="5135" max="5135" width="12.33203125" style="10" customWidth="1"/>
    <col min="5136" max="5136" width="1.44140625" style="10" customWidth="1"/>
    <col min="5137" max="5137" width="11.21875" style="10" customWidth="1"/>
    <col min="5138" max="5138" width="1.44140625" style="10" customWidth="1"/>
    <col min="5139" max="5139" width="11.109375" style="10" customWidth="1"/>
    <col min="5140" max="5140" width="1.109375" style="10" customWidth="1"/>
    <col min="5141" max="5141" width="10.77734375" style="10" customWidth="1"/>
    <col min="5142" max="5142" width="0.88671875" style="10" customWidth="1"/>
    <col min="5143" max="5143" width="11.77734375" style="10" customWidth="1"/>
    <col min="5144" max="5144" width="1.44140625" style="10" customWidth="1"/>
    <col min="5145" max="5145" width="13.109375" style="10" customWidth="1"/>
    <col min="5146" max="5146" width="1.109375" style="10" customWidth="1"/>
    <col min="5147" max="5147" width="13.44140625" style="10" customWidth="1"/>
    <col min="5148" max="5148" width="0.6640625" style="10" customWidth="1"/>
    <col min="5149" max="5149" width="13.33203125" style="10" customWidth="1"/>
    <col min="5150" max="5150" width="0.5546875" style="10" customWidth="1"/>
    <col min="5151" max="5151" width="13.77734375" style="10" customWidth="1"/>
    <col min="5152" max="5152" width="0.6640625" style="10" customWidth="1"/>
    <col min="5153" max="5153" width="11.77734375" style="10" customWidth="1"/>
    <col min="5154" max="5154" width="0.5546875" style="10" customWidth="1"/>
    <col min="5155" max="5155" width="14" style="10" customWidth="1"/>
    <col min="5156" max="5156" width="0.77734375" style="10" customWidth="1"/>
    <col min="5157" max="5157" width="14.109375" style="10" customWidth="1"/>
    <col min="5158" max="5158" width="0.77734375" style="10" customWidth="1"/>
    <col min="5159" max="5159" width="1.44140625" style="10" customWidth="1"/>
    <col min="5160" max="5160" width="4.77734375" style="10" customWidth="1"/>
    <col min="5161" max="5161" width="71.44140625" style="10" customWidth="1"/>
    <col min="5162" max="5162" width="16.21875" style="10" customWidth="1"/>
    <col min="5163" max="5376" width="11.5546875" style="10"/>
    <col min="5377" max="5377" width="4.5546875" style="10" customWidth="1"/>
    <col min="5378" max="5378" width="1.6640625" style="10" customWidth="1"/>
    <col min="5379" max="5379" width="14.21875" style="10" bestFit="1" customWidth="1"/>
    <col min="5380" max="5380" width="1.44140625" style="10" customWidth="1"/>
    <col min="5381" max="5381" width="12.33203125" style="10" customWidth="1"/>
    <col min="5382" max="5382" width="1.109375" style="10" customWidth="1"/>
    <col min="5383" max="5383" width="10.33203125" style="10" customWidth="1"/>
    <col min="5384" max="5384" width="1.44140625" style="10" customWidth="1"/>
    <col min="5385" max="5385" width="11.77734375" style="10" customWidth="1"/>
    <col min="5386" max="5386" width="1.109375" style="10" customWidth="1"/>
    <col min="5387" max="5387" width="10.44140625" style="10" customWidth="1"/>
    <col min="5388" max="5388" width="1.44140625" style="10" customWidth="1"/>
    <col min="5389" max="5389" width="12.5546875" style="10" customWidth="1"/>
    <col min="5390" max="5390" width="1.109375" style="10" customWidth="1"/>
    <col min="5391" max="5391" width="12.33203125" style="10" customWidth="1"/>
    <col min="5392" max="5392" width="1.44140625" style="10" customWidth="1"/>
    <col min="5393" max="5393" width="11.21875" style="10" customWidth="1"/>
    <col min="5394" max="5394" width="1.44140625" style="10" customWidth="1"/>
    <col min="5395" max="5395" width="11.109375" style="10" customWidth="1"/>
    <col min="5396" max="5396" width="1.109375" style="10" customWidth="1"/>
    <col min="5397" max="5397" width="10.77734375" style="10" customWidth="1"/>
    <col min="5398" max="5398" width="0.88671875" style="10" customWidth="1"/>
    <col min="5399" max="5399" width="11.77734375" style="10" customWidth="1"/>
    <col min="5400" max="5400" width="1.44140625" style="10" customWidth="1"/>
    <col min="5401" max="5401" width="13.109375" style="10" customWidth="1"/>
    <col min="5402" max="5402" width="1.109375" style="10" customWidth="1"/>
    <col min="5403" max="5403" width="13.44140625" style="10" customWidth="1"/>
    <col min="5404" max="5404" width="0.6640625" style="10" customWidth="1"/>
    <col min="5405" max="5405" width="13.33203125" style="10" customWidth="1"/>
    <col min="5406" max="5406" width="0.5546875" style="10" customWidth="1"/>
    <col min="5407" max="5407" width="13.77734375" style="10" customWidth="1"/>
    <col min="5408" max="5408" width="0.6640625" style="10" customWidth="1"/>
    <col min="5409" max="5409" width="11.77734375" style="10" customWidth="1"/>
    <col min="5410" max="5410" width="0.5546875" style="10" customWidth="1"/>
    <col min="5411" max="5411" width="14" style="10" customWidth="1"/>
    <col min="5412" max="5412" width="0.77734375" style="10" customWidth="1"/>
    <col min="5413" max="5413" width="14.109375" style="10" customWidth="1"/>
    <col min="5414" max="5414" width="0.77734375" style="10" customWidth="1"/>
    <col min="5415" max="5415" width="1.44140625" style="10" customWidth="1"/>
    <col min="5416" max="5416" width="4.77734375" style="10" customWidth="1"/>
    <col min="5417" max="5417" width="71.44140625" style="10" customWidth="1"/>
    <col min="5418" max="5418" width="16.21875" style="10" customWidth="1"/>
    <col min="5419" max="5632" width="11.5546875" style="10"/>
    <col min="5633" max="5633" width="4.5546875" style="10" customWidth="1"/>
    <col min="5634" max="5634" width="1.6640625" style="10" customWidth="1"/>
    <col min="5635" max="5635" width="14.21875" style="10" bestFit="1" customWidth="1"/>
    <col min="5636" max="5636" width="1.44140625" style="10" customWidth="1"/>
    <col min="5637" max="5637" width="12.33203125" style="10" customWidth="1"/>
    <col min="5638" max="5638" width="1.109375" style="10" customWidth="1"/>
    <col min="5639" max="5639" width="10.33203125" style="10" customWidth="1"/>
    <col min="5640" max="5640" width="1.44140625" style="10" customWidth="1"/>
    <col min="5641" max="5641" width="11.77734375" style="10" customWidth="1"/>
    <col min="5642" max="5642" width="1.109375" style="10" customWidth="1"/>
    <col min="5643" max="5643" width="10.44140625" style="10" customWidth="1"/>
    <col min="5644" max="5644" width="1.44140625" style="10" customWidth="1"/>
    <col min="5645" max="5645" width="12.5546875" style="10" customWidth="1"/>
    <col min="5646" max="5646" width="1.109375" style="10" customWidth="1"/>
    <col min="5647" max="5647" width="12.33203125" style="10" customWidth="1"/>
    <col min="5648" max="5648" width="1.44140625" style="10" customWidth="1"/>
    <col min="5649" max="5649" width="11.21875" style="10" customWidth="1"/>
    <col min="5650" max="5650" width="1.44140625" style="10" customWidth="1"/>
    <col min="5651" max="5651" width="11.109375" style="10" customWidth="1"/>
    <col min="5652" max="5652" width="1.109375" style="10" customWidth="1"/>
    <col min="5653" max="5653" width="10.77734375" style="10" customWidth="1"/>
    <col min="5654" max="5654" width="0.88671875" style="10" customWidth="1"/>
    <col min="5655" max="5655" width="11.77734375" style="10" customWidth="1"/>
    <col min="5656" max="5656" width="1.44140625" style="10" customWidth="1"/>
    <col min="5657" max="5657" width="13.109375" style="10" customWidth="1"/>
    <col min="5658" max="5658" width="1.109375" style="10" customWidth="1"/>
    <col min="5659" max="5659" width="13.44140625" style="10" customWidth="1"/>
    <col min="5660" max="5660" width="0.6640625" style="10" customWidth="1"/>
    <col min="5661" max="5661" width="13.33203125" style="10" customWidth="1"/>
    <col min="5662" max="5662" width="0.5546875" style="10" customWidth="1"/>
    <col min="5663" max="5663" width="13.77734375" style="10" customWidth="1"/>
    <col min="5664" max="5664" width="0.6640625" style="10" customWidth="1"/>
    <col min="5665" max="5665" width="11.77734375" style="10" customWidth="1"/>
    <col min="5666" max="5666" width="0.5546875" style="10" customWidth="1"/>
    <col min="5667" max="5667" width="14" style="10" customWidth="1"/>
    <col min="5668" max="5668" width="0.77734375" style="10" customWidth="1"/>
    <col min="5669" max="5669" width="14.109375" style="10" customWidth="1"/>
    <col min="5670" max="5670" width="0.77734375" style="10" customWidth="1"/>
    <col min="5671" max="5671" width="1.44140625" style="10" customWidth="1"/>
    <col min="5672" max="5672" width="4.77734375" style="10" customWidth="1"/>
    <col min="5673" max="5673" width="71.44140625" style="10" customWidth="1"/>
    <col min="5674" max="5674" width="16.21875" style="10" customWidth="1"/>
    <col min="5675" max="5888" width="11.5546875" style="10"/>
    <col min="5889" max="5889" width="4.5546875" style="10" customWidth="1"/>
    <col min="5890" max="5890" width="1.6640625" style="10" customWidth="1"/>
    <col min="5891" max="5891" width="14.21875" style="10" bestFit="1" customWidth="1"/>
    <col min="5892" max="5892" width="1.44140625" style="10" customWidth="1"/>
    <col min="5893" max="5893" width="12.33203125" style="10" customWidth="1"/>
    <col min="5894" max="5894" width="1.109375" style="10" customWidth="1"/>
    <col min="5895" max="5895" width="10.33203125" style="10" customWidth="1"/>
    <col min="5896" max="5896" width="1.44140625" style="10" customWidth="1"/>
    <col min="5897" max="5897" width="11.77734375" style="10" customWidth="1"/>
    <col min="5898" max="5898" width="1.109375" style="10" customWidth="1"/>
    <col min="5899" max="5899" width="10.44140625" style="10" customWidth="1"/>
    <col min="5900" max="5900" width="1.44140625" style="10" customWidth="1"/>
    <col min="5901" max="5901" width="12.5546875" style="10" customWidth="1"/>
    <col min="5902" max="5902" width="1.109375" style="10" customWidth="1"/>
    <col min="5903" max="5903" width="12.33203125" style="10" customWidth="1"/>
    <col min="5904" max="5904" width="1.44140625" style="10" customWidth="1"/>
    <col min="5905" max="5905" width="11.21875" style="10" customWidth="1"/>
    <col min="5906" max="5906" width="1.44140625" style="10" customWidth="1"/>
    <col min="5907" max="5907" width="11.109375" style="10" customWidth="1"/>
    <col min="5908" max="5908" width="1.109375" style="10" customWidth="1"/>
    <col min="5909" max="5909" width="10.77734375" style="10" customWidth="1"/>
    <col min="5910" max="5910" width="0.88671875" style="10" customWidth="1"/>
    <col min="5911" max="5911" width="11.77734375" style="10" customWidth="1"/>
    <col min="5912" max="5912" width="1.44140625" style="10" customWidth="1"/>
    <col min="5913" max="5913" width="13.109375" style="10" customWidth="1"/>
    <col min="5914" max="5914" width="1.109375" style="10" customWidth="1"/>
    <col min="5915" max="5915" width="13.44140625" style="10" customWidth="1"/>
    <col min="5916" max="5916" width="0.6640625" style="10" customWidth="1"/>
    <col min="5917" max="5917" width="13.33203125" style="10" customWidth="1"/>
    <col min="5918" max="5918" width="0.5546875" style="10" customWidth="1"/>
    <col min="5919" max="5919" width="13.77734375" style="10" customWidth="1"/>
    <col min="5920" max="5920" width="0.6640625" style="10" customWidth="1"/>
    <col min="5921" max="5921" width="11.77734375" style="10" customWidth="1"/>
    <col min="5922" max="5922" width="0.5546875" style="10" customWidth="1"/>
    <col min="5923" max="5923" width="14" style="10" customWidth="1"/>
    <col min="5924" max="5924" width="0.77734375" style="10" customWidth="1"/>
    <col min="5925" max="5925" width="14.109375" style="10" customWidth="1"/>
    <col min="5926" max="5926" width="0.77734375" style="10" customWidth="1"/>
    <col min="5927" max="5927" width="1.44140625" style="10" customWidth="1"/>
    <col min="5928" max="5928" width="4.77734375" style="10" customWidth="1"/>
    <col min="5929" max="5929" width="71.44140625" style="10" customWidth="1"/>
    <col min="5930" max="5930" width="16.21875" style="10" customWidth="1"/>
    <col min="5931" max="6144" width="11.5546875" style="10"/>
    <col min="6145" max="6145" width="4.5546875" style="10" customWidth="1"/>
    <col min="6146" max="6146" width="1.6640625" style="10" customWidth="1"/>
    <col min="6147" max="6147" width="14.21875" style="10" bestFit="1" customWidth="1"/>
    <col min="6148" max="6148" width="1.44140625" style="10" customWidth="1"/>
    <col min="6149" max="6149" width="12.33203125" style="10" customWidth="1"/>
    <col min="6150" max="6150" width="1.109375" style="10" customWidth="1"/>
    <col min="6151" max="6151" width="10.33203125" style="10" customWidth="1"/>
    <col min="6152" max="6152" width="1.44140625" style="10" customWidth="1"/>
    <col min="6153" max="6153" width="11.77734375" style="10" customWidth="1"/>
    <col min="6154" max="6154" width="1.109375" style="10" customWidth="1"/>
    <col min="6155" max="6155" width="10.44140625" style="10" customWidth="1"/>
    <col min="6156" max="6156" width="1.44140625" style="10" customWidth="1"/>
    <col min="6157" max="6157" width="12.5546875" style="10" customWidth="1"/>
    <col min="6158" max="6158" width="1.109375" style="10" customWidth="1"/>
    <col min="6159" max="6159" width="12.33203125" style="10" customWidth="1"/>
    <col min="6160" max="6160" width="1.44140625" style="10" customWidth="1"/>
    <col min="6161" max="6161" width="11.21875" style="10" customWidth="1"/>
    <col min="6162" max="6162" width="1.44140625" style="10" customWidth="1"/>
    <col min="6163" max="6163" width="11.109375" style="10" customWidth="1"/>
    <col min="6164" max="6164" width="1.109375" style="10" customWidth="1"/>
    <col min="6165" max="6165" width="10.77734375" style="10" customWidth="1"/>
    <col min="6166" max="6166" width="0.88671875" style="10" customWidth="1"/>
    <col min="6167" max="6167" width="11.77734375" style="10" customWidth="1"/>
    <col min="6168" max="6168" width="1.44140625" style="10" customWidth="1"/>
    <col min="6169" max="6169" width="13.109375" style="10" customWidth="1"/>
    <col min="6170" max="6170" width="1.109375" style="10" customWidth="1"/>
    <col min="6171" max="6171" width="13.44140625" style="10" customWidth="1"/>
    <col min="6172" max="6172" width="0.6640625" style="10" customWidth="1"/>
    <col min="6173" max="6173" width="13.33203125" style="10" customWidth="1"/>
    <col min="6174" max="6174" width="0.5546875" style="10" customWidth="1"/>
    <col min="6175" max="6175" width="13.77734375" style="10" customWidth="1"/>
    <col min="6176" max="6176" width="0.6640625" style="10" customWidth="1"/>
    <col min="6177" max="6177" width="11.77734375" style="10" customWidth="1"/>
    <col min="6178" max="6178" width="0.5546875" style="10" customWidth="1"/>
    <col min="6179" max="6179" width="14" style="10" customWidth="1"/>
    <col min="6180" max="6180" width="0.77734375" style="10" customWidth="1"/>
    <col min="6181" max="6181" width="14.109375" style="10" customWidth="1"/>
    <col min="6182" max="6182" width="0.77734375" style="10" customWidth="1"/>
    <col min="6183" max="6183" width="1.44140625" style="10" customWidth="1"/>
    <col min="6184" max="6184" width="4.77734375" style="10" customWidth="1"/>
    <col min="6185" max="6185" width="71.44140625" style="10" customWidth="1"/>
    <col min="6186" max="6186" width="16.21875" style="10" customWidth="1"/>
    <col min="6187" max="6400" width="11.5546875" style="10"/>
    <col min="6401" max="6401" width="4.5546875" style="10" customWidth="1"/>
    <col min="6402" max="6402" width="1.6640625" style="10" customWidth="1"/>
    <col min="6403" max="6403" width="14.21875" style="10" bestFit="1" customWidth="1"/>
    <col min="6404" max="6404" width="1.44140625" style="10" customWidth="1"/>
    <col min="6405" max="6405" width="12.33203125" style="10" customWidth="1"/>
    <col min="6406" max="6406" width="1.109375" style="10" customWidth="1"/>
    <col min="6407" max="6407" width="10.33203125" style="10" customWidth="1"/>
    <col min="6408" max="6408" width="1.44140625" style="10" customWidth="1"/>
    <col min="6409" max="6409" width="11.77734375" style="10" customWidth="1"/>
    <col min="6410" max="6410" width="1.109375" style="10" customWidth="1"/>
    <col min="6411" max="6411" width="10.44140625" style="10" customWidth="1"/>
    <col min="6412" max="6412" width="1.44140625" style="10" customWidth="1"/>
    <col min="6413" max="6413" width="12.5546875" style="10" customWidth="1"/>
    <col min="6414" max="6414" width="1.109375" style="10" customWidth="1"/>
    <col min="6415" max="6415" width="12.33203125" style="10" customWidth="1"/>
    <col min="6416" max="6416" width="1.44140625" style="10" customWidth="1"/>
    <col min="6417" max="6417" width="11.21875" style="10" customWidth="1"/>
    <col min="6418" max="6418" width="1.44140625" style="10" customWidth="1"/>
    <col min="6419" max="6419" width="11.109375" style="10" customWidth="1"/>
    <col min="6420" max="6420" width="1.109375" style="10" customWidth="1"/>
    <col min="6421" max="6421" width="10.77734375" style="10" customWidth="1"/>
    <col min="6422" max="6422" width="0.88671875" style="10" customWidth="1"/>
    <col min="6423" max="6423" width="11.77734375" style="10" customWidth="1"/>
    <col min="6424" max="6424" width="1.44140625" style="10" customWidth="1"/>
    <col min="6425" max="6425" width="13.109375" style="10" customWidth="1"/>
    <col min="6426" max="6426" width="1.109375" style="10" customWidth="1"/>
    <col min="6427" max="6427" width="13.44140625" style="10" customWidth="1"/>
    <col min="6428" max="6428" width="0.6640625" style="10" customWidth="1"/>
    <col min="6429" max="6429" width="13.33203125" style="10" customWidth="1"/>
    <col min="6430" max="6430" width="0.5546875" style="10" customWidth="1"/>
    <col min="6431" max="6431" width="13.77734375" style="10" customWidth="1"/>
    <col min="6432" max="6432" width="0.6640625" style="10" customWidth="1"/>
    <col min="6433" max="6433" width="11.77734375" style="10" customWidth="1"/>
    <col min="6434" max="6434" width="0.5546875" style="10" customWidth="1"/>
    <col min="6435" max="6435" width="14" style="10" customWidth="1"/>
    <col min="6436" max="6436" width="0.77734375" style="10" customWidth="1"/>
    <col min="6437" max="6437" width="14.109375" style="10" customWidth="1"/>
    <col min="6438" max="6438" width="0.77734375" style="10" customWidth="1"/>
    <col min="6439" max="6439" width="1.44140625" style="10" customWidth="1"/>
    <col min="6440" max="6440" width="4.77734375" style="10" customWidth="1"/>
    <col min="6441" max="6441" width="71.44140625" style="10" customWidth="1"/>
    <col min="6442" max="6442" width="16.21875" style="10" customWidth="1"/>
    <col min="6443" max="6656" width="11.5546875" style="10"/>
    <col min="6657" max="6657" width="4.5546875" style="10" customWidth="1"/>
    <col min="6658" max="6658" width="1.6640625" style="10" customWidth="1"/>
    <col min="6659" max="6659" width="14.21875" style="10" bestFit="1" customWidth="1"/>
    <col min="6660" max="6660" width="1.44140625" style="10" customWidth="1"/>
    <col min="6661" max="6661" width="12.33203125" style="10" customWidth="1"/>
    <col min="6662" max="6662" width="1.109375" style="10" customWidth="1"/>
    <col min="6663" max="6663" width="10.33203125" style="10" customWidth="1"/>
    <col min="6664" max="6664" width="1.44140625" style="10" customWidth="1"/>
    <col min="6665" max="6665" width="11.77734375" style="10" customWidth="1"/>
    <col min="6666" max="6666" width="1.109375" style="10" customWidth="1"/>
    <col min="6667" max="6667" width="10.44140625" style="10" customWidth="1"/>
    <col min="6668" max="6668" width="1.44140625" style="10" customWidth="1"/>
    <col min="6669" max="6669" width="12.5546875" style="10" customWidth="1"/>
    <col min="6670" max="6670" width="1.109375" style="10" customWidth="1"/>
    <col min="6671" max="6671" width="12.33203125" style="10" customWidth="1"/>
    <col min="6672" max="6672" width="1.44140625" style="10" customWidth="1"/>
    <col min="6673" max="6673" width="11.21875" style="10" customWidth="1"/>
    <col min="6674" max="6674" width="1.44140625" style="10" customWidth="1"/>
    <col min="6675" max="6675" width="11.109375" style="10" customWidth="1"/>
    <col min="6676" max="6676" width="1.109375" style="10" customWidth="1"/>
    <col min="6677" max="6677" width="10.77734375" style="10" customWidth="1"/>
    <col min="6678" max="6678" width="0.88671875" style="10" customWidth="1"/>
    <col min="6679" max="6679" width="11.77734375" style="10" customWidth="1"/>
    <col min="6680" max="6680" width="1.44140625" style="10" customWidth="1"/>
    <col min="6681" max="6681" width="13.109375" style="10" customWidth="1"/>
    <col min="6682" max="6682" width="1.109375" style="10" customWidth="1"/>
    <col min="6683" max="6683" width="13.44140625" style="10" customWidth="1"/>
    <col min="6684" max="6684" width="0.6640625" style="10" customWidth="1"/>
    <col min="6685" max="6685" width="13.33203125" style="10" customWidth="1"/>
    <col min="6686" max="6686" width="0.5546875" style="10" customWidth="1"/>
    <col min="6687" max="6687" width="13.77734375" style="10" customWidth="1"/>
    <col min="6688" max="6688" width="0.6640625" style="10" customWidth="1"/>
    <col min="6689" max="6689" width="11.77734375" style="10" customWidth="1"/>
    <col min="6690" max="6690" width="0.5546875" style="10" customWidth="1"/>
    <col min="6691" max="6691" width="14" style="10" customWidth="1"/>
    <col min="6692" max="6692" width="0.77734375" style="10" customWidth="1"/>
    <col min="6693" max="6693" width="14.109375" style="10" customWidth="1"/>
    <col min="6694" max="6694" width="0.77734375" style="10" customWidth="1"/>
    <col min="6695" max="6695" width="1.44140625" style="10" customWidth="1"/>
    <col min="6696" max="6696" width="4.77734375" style="10" customWidth="1"/>
    <col min="6697" max="6697" width="71.44140625" style="10" customWidth="1"/>
    <col min="6698" max="6698" width="16.21875" style="10" customWidth="1"/>
    <col min="6699" max="6912" width="11.5546875" style="10"/>
    <col min="6913" max="6913" width="4.5546875" style="10" customWidth="1"/>
    <col min="6914" max="6914" width="1.6640625" style="10" customWidth="1"/>
    <col min="6915" max="6915" width="14.21875" style="10" bestFit="1" customWidth="1"/>
    <col min="6916" max="6916" width="1.44140625" style="10" customWidth="1"/>
    <col min="6917" max="6917" width="12.33203125" style="10" customWidth="1"/>
    <col min="6918" max="6918" width="1.109375" style="10" customWidth="1"/>
    <col min="6919" max="6919" width="10.33203125" style="10" customWidth="1"/>
    <col min="6920" max="6920" width="1.44140625" style="10" customWidth="1"/>
    <col min="6921" max="6921" width="11.77734375" style="10" customWidth="1"/>
    <col min="6922" max="6922" width="1.109375" style="10" customWidth="1"/>
    <col min="6923" max="6923" width="10.44140625" style="10" customWidth="1"/>
    <col min="6924" max="6924" width="1.44140625" style="10" customWidth="1"/>
    <col min="6925" max="6925" width="12.5546875" style="10" customWidth="1"/>
    <col min="6926" max="6926" width="1.109375" style="10" customWidth="1"/>
    <col min="6927" max="6927" width="12.33203125" style="10" customWidth="1"/>
    <col min="6928" max="6928" width="1.44140625" style="10" customWidth="1"/>
    <col min="6929" max="6929" width="11.21875" style="10" customWidth="1"/>
    <col min="6930" max="6930" width="1.44140625" style="10" customWidth="1"/>
    <col min="6931" max="6931" width="11.109375" style="10" customWidth="1"/>
    <col min="6932" max="6932" width="1.109375" style="10" customWidth="1"/>
    <col min="6933" max="6933" width="10.77734375" style="10" customWidth="1"/>
    <col min="6934" max="6934" width="0.88671875" style="10" customWidth="1"/>
    <col min="6935" max="6935" width="11.77734375" style="10" customWidth="1"/>
    <col min="6936" max="6936" width="1.44140625" style="10" customWidth="1"/>
    <col min="6937" max="6937" width="13.109375" style="10" customWidth="1"/>
    <col min="6938" max="6938" width="1.109375" style="10" customWidth="1"/>
    <col min="6939" max="6939" width="13.44140625" style="10" customWidth="1"/>
    <col min="6940" max="6940" width="0.6640625" style="10" customWidth="1"/>
    <col min="6941" max="6941" width="13.33203125" style="10" customWidth="1"/>
    <col min="6942" max="6942" width="0.5546875" style="10" customWidth="1"/>
    <col min="6943" max="6943" width="13.77734375" style="10" customWidth="1"/>
    <col min="6944" max="6944" width="0.6640625" style="10" customWidth="1"/>
    <col min="6945" max="6945" width="11.77734375" style="10" customWidth="1"/>
    <col min="6946" max="6946" width="0.5546875" style="10" customWidth="1"/>
    <col min="6947" max="6947" width="14" style="10" customWidth="1"/>
    <col min="6948" max="6948" width="0.77734375" style="10" customWidth="1"/>
    <col min="6949" max="6949" width="14.109375" style="10" customWidth="1"/>
    <col min="6950" max="6950" width="0.77734375" style="10" customWidth="1"/>
    <col min="6951" max="6951" width="1.44140625" style="10" customWidth="1"/>
    <col min="6952" max="6952" width="4.77734375" style="10" customWidth="1"/>
    <col min="6953" max="6953" width="71.44140625" style="10" customWidth="1"/>
    <col min="6954" max="6954" width="16.21875" style="10" customWidth="1"/>
    <col min="6955" max="7168" width="11.5546875" style="10"/>
    <col min="7169" max="7169" width="4.5546875" style="10" customWidth="1"/>
    <col min="7170" max="7170" width="1.6640625" style="10" customWidth="1"/>
    <col min="7171" max="7171" width="14.21875" style="10" bestFit="1" customWidth="1"/>
    <col min="7172" max="7172" width="1.44140625" style="10" customWidth="1"/>
    <col min="7173" max="7173" width="12.33203125" style="10" customWidth="1"/>
    <col min="7174" max="7174" width="1.109375" style="10" customWidth="1"/>
    <col min="7175" max="7175" width="10.33203125" style="10" customWidth="1"/>
    <col min="7176" max="7176" width="1.44140625" style="10" customWidth="1"/>
    <col min="7177" max="7177" width="11.77734375" style="10" customWidth="1"/>
    <col min="7178" max="7178" width="1.109375" style="10" customWidth="1"/>
    <col min="7179" max="7179" width="10.44140625" style="10" customWidth="1"/>
    <col min="7180" max="7180" width="1.44140625" style="10" customWidth="1"/>
    <col min="7181" max="7181" width="12.5546875" style="10" customWidth="1"/>
    <col min="7182" max="7182" width="1.109375" style="10" customWidth="1"/>
    <col min="7183" max="7183" width="12.33203125" style="10" customWidth="1"/>
    <col min="7184" max="7184" width="1.44140625" style="10" customWidth="1"/>
    <col min="7185" max="7185" width="11.21875" style="10" customWidth="1"/>
    <col min="7186" max="7186" width="1.44140625" style="10" customWidth="1"/>
    <col min="7187" max="7187" width="11.109375" style="10" customWidth="1"/>
    <col min="7188" max="7188" width="1.109375" style="10" customWidth="1"/>
    <col min="7189" max="7189" width="10.77734375" style="10" customWidth="1"/>
    <col min="7190" max="7190" width="0.88671875" style="10" customWidth="1"/>
    <col min="7191" max="7191" width="11.77734375" style="10" customWidth="1"/>
    <col min="7192" max="7192" width="1.44140625" style="10" customWidth="1"/>
    <col min="7193" max="7193" width="13.109375" style="10" customWidth="1"/>
    <col min="7194" max="7194" width="1.109375" style="10" customWidth="1"/>
    <col min="7195" max="7195" width="13.44140625" style="10" customWidth="1"/>
    <col min="7196" max="7196" width="0.6640625" style="10" customWidth="1"/>
    <col min="7197" max="7197" width="13.33203125" style="10" customWidth="1"/>
    <col min="7198" max="7198" width="0.5546875" style="10" customWidth="1"/>
    <col min="7199" max="7199" width="13.77734375" style="10" customWidth="1"/>
    <col min="7200" max="7200" width="0.6640625" style="10" customWidth="1"/>
    <col min="7201" max="7201" width="11.77734375" style="10" customWidth="1"/>
    <col min="7202" max="7202" width="0.5546875" style="10" customWidth="1"/>
    <col min="7203" max="7203" width="14" style="10" customWidth="1"/>
    <col min="7204" max="7204" width="0.77734375" style="10" customWidth="1"/>
    <col min="7205" max="7205" width="14.109375" style="10" customWidth="1"/>
    <col min="7206" max="7206" width="0.77734375" style="10" customWidth="1"/>
    <col min="7207" max="7207" width="1.44140625" style="10" customWidth="1"/>
    <col min="7208" max="7208" width="4.77734375" style="10" customWidth="1"/>
    <col min="7209" max="7209" width="71.44140625" style="10" customWidth="1"/>
    <col min="7210" max="7210" width="16.21875" style="10" customWidth="1"/>
    <col min="7211" max="7424" width="11.5546875" style="10"/>
    <col min="7425" max="7425" width="4.5546875" style="10" customWidth="1"/>
    <col min="7426" max="7426" width="1.6640625" style="10" customWidth="1"/>
    <col min="7427" max="7427" width="14.21875" style="10" bestFit="1" customWidth="1"/>
    <col min="7428" max="7428" width="1.44140625" style="10" customWidth="1"/>
    <col min="7429" max="7429" width="12.33203125" style="10" customWidth="1"/>
    <col min="7430" max="7430" width="1.109375" style="10" customWidth="1"/>
    <col min="7431" max="7431" width="10.33203125" style="10" customWidth="1"/>
    <col min="7432" max="7432" width="1.44140625" style="10" customWidth="1"/>
    <col min="7433" max="7433" width="11.77734375" style="10" customWidth="1"/>
    <col min="7434" max="7434" width="1.109375" style="10" customWidth="1"/>
    <col min="7435" max="7435" width="10.44140625" style="10" customWidth="1"/>
    <col min="7436" max="7436" width="1.44140625" style="10" customWidth="1"/>
    <col min="7437" max="7437" width="12.5546875" style="10" customWidth="1"/>
    <col min="7438" max="7438" width="1.109375" style="10" customWidth="1"/>
    <col min="7439" max="7439" width="12.33203125" style="10" customWidth="1"/>
    <col min="7440" max="7440" width="1.44140625" style="10" customWidth="1"/>
    <col min="7441" max="7441" width="11.21875" style="10" customWidth="1"/>
    <col min="7442" max="7442" width="1.44140625" style="10" customWidth="1"/>
    <col min="7443" max="7443" width="11.109375" style="10" customWidth="1"/>
    <col min="7444" max="7444" width="1.109375" style="10" customWidth="1"/>
    <col min="7445" max="7445" width="10.77734375" style="10" customWidth="1"/>
    <col min="7446" max="7446" width="0.88671875" style="10" customWidth="1"/>
    <col min="7447" max="7447" width="11.77734375" style="10" customWidth="1"/>
    <col min="7448" max="7448" width="1.44140625" style="10" customWidth="1"/>
    <col min="7449" max="7449" width="13.109375" style="10" customWidth="1"/>
    <col min="7450" max="7450" width="1.109375" style="10" customWidth="1"/>
    <col min="7451" max="7451" width="13.44140625" style="10" customWidth="1"/>
    <col min="7452" max="7452" width="0.6640625" style="10" customWidth="1"/>
    <col min="7453" max="7453" width="13.33203125" style="10" customWidth="1"/>
    <col min="7454" max="7454" width="0.5546875" style="10" customWidth="1"/>
    <col min="7455" max="7455" width="13.77734375" style="10" customWidth="1"/>
    <col min="7456" max="7456" width="0.6640625" style="10" customWidth="1"/>
    <col min="7457" max="7457" width="11.77734375" style="10" customWidth="1"/>
    <col min="7458" max="7458" width="0.5546875" style="10" customWidth="1"/>
    <col min="7459" max="7459" width="14" style="10" customWidth="1"/>
    <col min="7460" max="7460" width="0.77734375" style="10" customWidth="1"/>
    <col min="7461" max="7461" width="14.109375" style="10" customWidth="1"/>
    <col min="7462" max="7462" width="0.77734375" style="10" customWidth="1"/>
    <col min="7463" max="7463" width="1.44140625" style="10" customWidth="1"/>
    <col min="7464" max="7464" width="4.77734375" style="10" customWidth="1"/>
    <col min="7465" max="7465" width="71.44140625" style="10" customWidth="1"/>
    <col min="7466" max="7466" width="16.21875" style="10" customWidth="1"/>
    <col min="7467" max="7680" width="11.5546875" style="10"/>
    <col min="7681" max="7681" width="4.5546875" style="10" customWidth="1"/>
    <col min="7682" max="7682" width="1.6640625" style="10" customWidth="1"/>
    <col min="7683" max="7683" width="14.21875" style="10" bestFit="1" customWidth="1"/>
    <col min="7684" max="7684" width="1.44140625" style="10" customWidth="1"/>
    <col min="7685" max="7685" width="12.33203125" style="10" customWidth="1"/>
    <col min="7686" max="7686" width="1.109375" style="10" customWidth="1"/>
    <col min="7687" max="7687" width="10.33203125" style="10" customWidth="1"/>
    <col min="7688" max="7688" width="1.44140625" style="10" customWidth="1"/>
    <col min="7689" max="7689" width="11.77734375" style="10" customWidth="1"/>
    <col min="7690" max="7690" width="1.109375" style="10" customWidth="1"/>
    <col min="7691" max="7691" width="10.44140625" style="10" customWidth="1"/>
    <col min="7692" max="7692" width="1.44140625" style="10" customWidth="1"/>
    <col min="7693" max="7693" width="12.5546875" style="10" customWidth="1"/>
    <col min="7694" max="7694" width="1.109375" style="10" customWidth="1"/>
    <col min="7695" max="7695" width="12.33203125" style="10" customWidth="1"/>
    <col min="7696" max="7696" width="1.44140625" style="10" customWidth="1"/>
    <col min="7697" max="7697" width="11.21875" style="10" customWidth="1"/>
    <col min="7698" max="7698" width="1.44140625" style="10" customWidth="1"/>
    <col min="7699" max="7699" width="11.109375" style="10" customWidth="1"/>
    <col min="7700" max="7700" width="1.109375" style="10" customWidth="1"/>
    <col min="7701" max="7701" width="10.77734375" style="10" customWidth="1"/>
    <col min="7702" max="7702" width="0.88671875" style="10" customWidth="1"/>
    <col min="7703" max="7703" width="11.77734375" style="10" customWidth="1"/>
    <col min="7704" max="7704" width="1.44140625" style="10" customWidth="1"/>
    <col min="7705" max="7705" width="13.109375" style="10" customWidth="1"/>
    <col min="7706" max="7706" width="1.109375" style="10" customWidth="1"/>
    <col min="7707" max="7707" width="13.44140625" style="10" customWidth="1"/>
    <col min="7708" max="7708" width="0.6640625" style="10" customWidth="1"/>
    <col min="7709" max="7709" width="13.33203125" style="10" customWidth="1"/>
    <col min="7710" max="7710" width="0.5546875" style="10" customWidth="1"/>
    <col min="7711" max="7711" width="13.77734375" style="10" customWidth="1"/>
    <col min="7712" max="7712" width="0.6640625" style="10" customWidth="1"/>
    <col min="7713" max="7713" width="11.77734375" style="10" customWidth="1"/>
    <col min="7714" max="7714" width="0.5546875" style="10" customWidth="1"/>
    <col min="7715" max="7715" width="14" style="10" customWidth="1"/>
    <col min="7716" max="7716" width="0.77734375" style="10" customWidth="1"/>
    <col min="7717" max="7717" width="14.109375" style="10" customWidth="1"/>
    <col min="7718" max="7718" width="0.77734375" style="10" customWidth="1"/>
    <col min="7719" max="7719" width="1.44140625" style="10" customWidth="1"/>
    <col min="7720" max="7720" width="4.77734375" style="10" customWidth="1"/>
    <col min="7721" max="7721" width="71.44140625" style="10" customWidth="1"/>
    <col min="7722" max="7722" width="16.21875" style="10" customWidth="1"/>
    <col min="7723" max="7936" width="11.5546875" style="10"/>
    <col min="7937" max="7937" width="4.5546875" style="10" customWidth="1"/>
    <col min="7938" max="7938" width="1.6640625" style="10" customWidth="1"/>
    <col min="7939" max="7939" width="14.21875" style="10" bestFit="1" customWidth="1"/>
    <col min="7940" max="7940" width="1.44140625" style="10" customWidth="1"/>
    <col min="7941" max="7941" width="12.33203125" style="10" customWidth="1"/>
    <col min="7942" max="7942" width="1.109375" style="10" customWidth="1"/>
    <col min="7943" max="7943" width="10.33203125" style="10" customWidth="1"/>
    <col min="7944" max="7944" width="1.44140625" style="10" customWidth="1"/>
    <col min="7945" max="7945" width="11.77734375" style="10" customWidth="1"/>
    <col min="7946" max="7946" width="1.109375" style="10" customWidth="1"/>
    <col min="7947" max="7947" width="10.44140625" style="10" customWidth="1"/>
    <col min="7948" max="7948" width="1.44140625" style="10" customWidth="1"/>
    <col min="7949" max="7949" width="12.5546875" style="10" customWidth="1"/>
    <col min="7950" max="7950" width="1.109375" style="10" customWidth="1"/>
    <col min="7951" max="7951" width="12.33203125" style="10" customWidth="1"/>
    <col min="7952" max="7952" width="1.44140625" style="10" customWidth="1"/>
    <col min="7953" max="7953" width="11.21875" style="10" customWidth="1"/>
    <col min="7954" max="7954" width="1.44140625" style="10" customWidth="1"/>
    <col min="7955" max="7955" width="11.109375" style="10" customWidth="1"/>
    <col min="7956" max="7956" width="1.109375" style="10" customWidth="1"/>
    <col min="7957" max="7957" width="10.77734375" style="10" customWidth="1"/>
    <col min="7958" max="7958" width="0.88671875" style="10" customWidth="1"/>
    <col min="7959" max="7959" width="11.77734375" style="10" customWidth="1"/>
    <col min="7960" max="7960" width="1.44140625" style="10" customWidth="1"/>
    <col min="7961" max="7961" width="13.109375" style="10" customWidth="1"/>
    <col min="7962" max="7962" width="1.109375" style="10" customWidth="1"/>
    <col min="7963" max="7963" width="13.44140625" style="10" customWidth="1"/>
    <col min="7964" max="7964" width="0.6640625" style="10" customWidth="1"/>
    <col min="7965" max="7965" width="13.33203125" style="10" customWidth="1"/>
    <col min="7966" max="7966" width="0.5546875" style="10" customWidth="1"/>
    <col min="7967" max="7967" width="13.77734375" style="10" customWidth="1"/>
    <col min="7968" max="7968" width="0.6640625" style="10" customWidth="1"/>
    <col min="7969" max="7969" width="11.77734375" style="10" customWidth="1"/>
    <col min="7970" max="7970" width="0.5546875" style="10" customWidth="1"/>
    <col min="7971" max="7971" width="14" style="10" customWidth="1"/>
    <col min="7972" max="7972" width="0.77734375" style="10" customWidth="1"/>
    <col min="7973" max="7973" width="14.109375" style="10" customWidth="1"/>
    <col min="7974" max="7974" width="0.77734375" style="10" customWidth="1"/>
    <col min="7975" max="7975" width="1.44140625" style="10" customWidth="1"/>
    <col min="7976" max="7976" width="4.77734375" style="10" customWidth="1"/>
    <col min="7977" max="7977" width="71.44140625" style="10" customWidth="1"/>
    <col min="7978" max="7978" width="16.21875" style="10" customWidth="1"/>
    <col min="7979" max="8192" width="11.5546875" style="10"/>
    <col min="8193" max="8193" width="4.5546875" style="10" customWidth="1"/>
    <col min="8194" max="8194" width="1.6640625" style="10" customWidth="1"/>
    <col min="8195" max="8195" width="14.21875" style="10" bestFit="1" customWidth="1"/>
    <col min="8196" max="8196" width="1.44140625" style="10" customWidth="1"/>
    <col min="8197" max="8197" width="12.33203125" style="10" customWidth="1"/>
    <col min="8198" max="8198" width="1.109375" style="10" customWidth="1"/>
    <col min="8199" max="8199" width="10.33203125" style="10" customWidth="1"/>
    <col min="8200" max="8200" width="1.44140625" style="10" customWidth="1"/>
    <col min="8201" max="8201" width="11.77734375" style="10" customWidth="1"/>
    <col min="8202" max="8202" width="1.109375" style="10" customWidth="1"/>
    <col min="8203" max="8203" width="10.44140625" style="10" customWidth="1"/>
    <col min="8204" max="8204" width="1.44140625" style="10" customWidth="1"/>
    <col min="8205" max="8205" width="12.5546875" style="10" customWidth="1"/>
    <col min="8206" max="8206" width="1.109375" style="10" customWidth="1"/>
    <col min="8207" max="8207" width="12.33203125" style="10" customWidth="1"/>
    <col min="8208" max="8208" width="1.44140625" style="10" customWidth="1"/>
    <col min="8209" max="8209" width="11.21875" style="10" customWidth="1"/>
    <col min="8210" max="8210" width="1.44140625" style="10" customWidth="1"/>
    <col min="8211" max="8211" width="11.109375" style="10" customWidth="1"/>
    <col min="8212" max="8212" width="1.109375" style="10" customWidth="1"/>
    <col min="8213" max="8213" width="10.77734375" style="10" customWidth="1"/>
    <col min="8214" max="8214" width="0.88671875" style="10" customWidth="1"/>
    <col min="8215" max="8215" width="11.77734375" style="10" customWidth="1"/>
    <col min="8216" max="8216" width="1.44140625" style="10" customWidth="1"/>
    <col min="8217" max="8217" width="13.109375" style="10" customWidth="1"/>
    <col min="8218" max="8218" width="1.109375" style="10" customWidth="1"/>
    <col min="8219" max="8219" width="13.44140625" style="10" customWidth="1"/>
    <col min="8220" max="8220" width="0.6640625" style="10" customWidth="1"/>
    <col min="8221" max="8221" width="13.33203125" style="10" customWidth="1"/>
    <col min="8222" max="8222" width="0.5546875" style="10" customWidth="1"/>
    <col min="8223" max="8223" width="13.77734375" style="10" customWidth="1"/>
    <col min="8224" max="8224" width="0.6640625" style="10" customWidth="1"/>
    <col min="8225" max="8225" width="11.77734375" style="10" customWidth="1"/>
    <col min="8226" max="8226" width="0.5546875" style="10" customWidth="1"/>
    <col min="8227" max="8227" width="14" style="10" customWidth="1"/>
    <col min="8228" max="8228" width="0.77734375" style="10" customWidth="1"/>
    <col min="8229" max="8229" width="14.109375" style="10" customWidth="1"/>
    <col min="8230" max="8230" width="0.77734375" style="10" customWidth="1"/>
    <col min="8231" max="8231" width="1.44140625" style="10" customWidth="1"/>
    <col min="8232" max="8232" width="4.77734375" style="10" customWidth="1"/>
    <col min="8233" max="8233" width="71.44140625" style="10" customWidth="1"/>
    <col min="8234" max="8234" width="16.21875" style="10" customWidth="1"/>
    <col min="8235" max="8448" width="11.5546875" style="10"/>
    <col min="8449" max="8449" width="4.5546875" style="10" customWidth="1"/>
    <col min="8450" max="8450" width="1.6640625" style="10" customWidth="1"/>
    <col min="8451" max="8451" width="14.21875" style="10" bestFit="1" customWidth="1"/>
    <col min="8452" max="8452" width="1.44140625" style="10" customWidth="1"/>
    <col min="8453" max="8453" width="12.33203125" style="10" customWidth="1"/>
    <col min="8454" max="8454" width="1.109375" style="10" customWidth="1"/>
    <col min="8455" max="8455" width="10.33203125" style="10" customWidth="1"/>
    <col min="8456" max="8456" width="1.44140625" style="10" customWidth="1"/>
    <col min="8457" max="8457" width="11.77734375" style="10" customWidth="1"/>
    <col min="8458" max="8458" width="1.109375" style="10" customWidth="1"/>
    <col min="8459" max="8459" width="10.44140625" style="10" customWidth="1"/>
    <col min="8460" max="8460" width="1.44140625" style="10" customWidth="1"/>
    <col min="8461" max="8461" width="12.5546875" style="10" customWidth="1"/>
    <col min="8462" max="8462" width="1.109375" style="10" customWidth="1"/>
    <col min="8463" max="8463" width="12.33203125" style="10" customWidth="1"/>
    <col min="8464" max="8464" width="1.44140625" style="10" customWidth="1"/>
    <col min="8465" max="8465" width="11.21875" style="10" customWidth="1"/>
    <col min="8466" max="8466" width="1.44140625" style="10" customWidth="1"/>
    <col min="8467" max="8467" width="11.109375" style="10" customWidth="1"/>
    <col min="8468" max="8468" width="1.109375" style="10" customWidth="1"/>
    <col min="8469" max="8469" width="10.77734375" style="10" customWidth="1"/>
    <col min="8470" max="8470" width="0.88671875" style="10" customWidth="1"/>
    <col min="8471" max="8471" width="11.77734375" style="10" customWidth="1"/>
    <col min="8472" max="8472" width="1.44140625" style="10" customWidth="1"/>
    <col min="8473" max="8473" width="13.109375" style="10" customWidth="1"/>
    <col min="8474" max="8474" width="1.109375" style="10" customWidth="1"/>
    <col min="8475" max="8475" width="13.44140625" style="10" customWidth="1"/>
    <col min="8476" max="8476" width="0.6640625" style="10" customWidth="1"/>
    <col min="8477" max="8477" width="13.33203125" style="10" customWidth="1"/>
    <col min="8478" max="8478" width="0.5546875" style="10" customWidth="1"/>
    <col min="8479" max="8479" width="13.77734375" style="10" customWidth="1"/>
    <col min="8480" max="8480" width="0.6640625" style="10" customWidth="1"/>
    <col min="8481" max="8481" width="11.77734375" style="10" customWidth="1"/>
    <col min="8482" max="8482" width="0.5546875" style="10" customWidth="1"/>
    <col min="8483" max="8483" width="14" style="10" customWidth="1"/>
    <col min="8484" max="8484" width="0.77734375" style="10" customWidth="1"/>
    <col min="8485" max="8485" width="14.109375" style="10" customWidth="1"/>
    <col min="8486" max="8486" width="0.77734375" style="10" customWidth="1"/>
    <col min="8487" max="8487" width="1.44140625" style="10" customWidth="1"/>
    <col min="8488" max="8488" width="4.77734375" style="10" customWidth="1"/>
    <col min="8489" max="8489" width="71.44140625" style="10" customWidth="1"/>
    <col min="8490" max="8490" width="16.21875" style="10" customWidth="1"/>
    <col min="8491" max="8704" width="11.5546875" style="10"/>
    <col min="8705" max="8705" width="4.5546875" style="10" customWidth="1"/>
    <col min="8706" max="8706" width="1.6640625" style="10" customWidth="1"/>
    <col min="8707" max="8707" width="14.21875" style="10" bestFit="1" customWidth="1"/>
    <col min="8708" max="8708" width="1.44140625" style="10" customWidth="1"/>
    <col min="8709" max="8709" width="12.33203125" style="10" customWidth="1"/>
    <col min="8710" max="8710" width="1.109375" style="10" customWidth="1"/>
    <col min="8711" max="8711" width="10.33203125" style="10" customWidth="1"/>
    <col min="8712" max="8712" width="1.44140625" style="10" customWidth="1"/>
    <col min="8713" max="8713" width="11.77734375" style="10" customWidth="1"/>
    <col min="8714" max="8714" width="1.109375" style="10" customWidth="1"/>
    <col min="8715" max="8715" width="10.44140625" style="10" customWidth="1"/>
    <col min="8716" max="8716" width="1.44140625" style="10" customWidth="1"/>
    <col min="8717" max="8717" width="12.5546875" style="10" customWidth="1"/>
    <col min="8718" max="8718" width="1.109375" style="10" customWidth="1"/>
    <col min="8719" max="8719" width="12.33203125" style="10" customWidth="1"/>
    <col min="8720" max="8720" width="1.44140625" style="10" customWidth="1"/>
    <col min="8721" max="8721" width="11.21875" style="10" customWidth="1"/>
    <col min="8722" max="8722" width="1.44140625" style="10" customWidth="1"/>
    <col min="8723" max="8723" width="11.109375" style="10" customWidth="1"/>
    <col min="8724" max="8724" width="1.109375" style="10" customWidth="1"/>
    <col min="8725" max="8725" width="10.77734375" style="10" customWidth="1"/>
    <col min="8726" max="8726" width="0.88671875" style="10" customWidth="1"/>
    <col min="8727" max="8727" width="11.77734375" style="10" customWidth="1"/>
    <col min="8728" max="8728" width="1.44140625" style="10" customWidth="1"/>
    <col min="8729" max="8729" width="13.109375" style="10" customWidth="1"/>
    <col min="8730" max="8730" width="1.109375" style="10" customWidth="1"/>
    <col min="8731" max="8731" width="13.44140625" style="10" customWidth="1"/>
    <col min="8732" max="8732" width="0.6640625" style="10" customWidth="1"/>
    <col min="8733" max="8733" width="13.33203125" style="10" customWidth="1"/>
    <col min="8734" max="8734" width="0.5546875" style="10" customWidth="1"/>
    <col min="8735" max="8735" width="13.77734375" style="10" customWidth="1"/>
    <col min="8736" max="8736" width="0.6640625" style="10" customWidth="1"/>
    <col min="8737" max="8737" width="11.77734375" style="10" customWidth="1"/>
    <col min="8738" max="8738" width="0.5546875" style="10" customWidth="1"/>
    <col min="8739" max="8739" width="14" style="10" customWidth="1"/>
    <col min="8740" max="8740" width="0.77734375" style="10" customWidth="1"/>
    <col min="8741" max="8741" width="14.109375" style="10" customWidth="1"/>
    <col min="8742" max="8742" width="0.77734375" style="10" customWidth="1"/>
    <col min="8743" max="8743" width="1.44140625" style="10" customWidth="1"/>
    <col min="8744" max="8744" width="4.77734375" style="10" customWidth="1"/>
    <col min="8745" max="8745" width="71.44140625" style="10" customWidth="1"/>
    <col min="8746" max="8746" width="16.21875" style="10" customWidth="1"/>
    <col min="8747" max="8960" width="11.5546875" style="10"/>
    <col min="8961" max="8961" width="4.5546875" style="10" customWidth="1"/>
    <col min="8962" max="8962" width="1.6640625" style="10" customWidth="1"/>
    <col min="8963" max="8963" width="14.21875" style="10" bestFit="1" customWidth="1"/>
    <col min="8964" max="8964" width="1.44140625" style="10" customWidth="1"/>
    <col min="8965" max="8965" width="12.33203125" style="10" customWidth="1"/>
    <col min="8966" max="8966" width="1.109375" style="10" customWidth="1"/>
    <col min="8967" max="8967" width="10.33203125" style="10" customWidth="1"/>
    <col min="8968" max="8968" width="1.44140625" style="10" customWidth="1"/>
    <col min="8969" max="8969" width="11.77734375" style="10" customWidth="1"/>
    <col min="8970" max="8970" width="1.109375" style="10" customWidth="1"/>
    <col min="8971" max="8971" width="10.44140625" style="10" customWidth="1"/>
    <col min="8972" max="8972" width="1.44140625" style="10" customWidth="1"/>
    <col min="8973" max="8973" width="12.5546875" style="10" customWidth="1"/>
    <col min="8974" max="8974" width="1.109375" style="10" customWidth="1"/>
    <col min="8975" max="8975" width="12.33203125" style="10" customWidth="1"/>
    <col min="8976" max="8976" width="1.44140625" style="10" customWidth="1"/>
    <col min="8977" max="8977" width="11.21875" style="10" customWidth="1"/>
    <col min="8978" max="8978" width="1.44140625" style="10" customWidth="1"/>
    <col min="8979" max="8979" width="11.109375" style="10" customWidth="1"/>
    <col min="8980" max="8980" width="1.109375" style="10" customWidth="1"/>
    <col min="8981" max="8981" width="10.77734375" style="10" customWidth="1"/>
    <col min="8982" max="8982" width="0.88671875" style="10" customWidth="1"/>
    <col min="8983" max="8983" width="11.77734375" style="10" customWidth="1"/>
    <col min="8984" max="8984" width="1.44140625" style="10" customWidth="1"/>
    <col min="8985" max="8985" width="13.109375" style="10" customWidth="1"/>
    <col min="8986" max="8986" width="1.109375" style="10" customWidth="1"/>
    <col min="8987" max="8987" width="13.44140625" style="10" customWidth="1"/>
    <col min="8988" max="8988" width="0.6640625" style="10" customWidth="1"/>
    <col min="8989" max="8989" width="13.33203125" style="10" customWidth="1"/>
    <col min="8990" max="8990" width="0.5546875" style="10" customWidth="1"/>
    <col min="8991" max="8991" width="13.77734375" style="10" customWidth="1"/>
    <col min="8992" max="8992" width="0.6640625" style="10" customWidth="1"/>
    <col min="8993" max="8993" width="11.77734375" style="10" customWidth="1"/>
    <col min="8994" max="8994" width="0.5546875" style="10" customWidth="1"/>
    <col min="8995" max="8995" width="14" style="10" customWidth="1"/>
    <col min="8996" max="8996" width="0.77734375" style="10" customWidth="1"/>
    <col min="8997" max="8997" width="14.109375" style="10" customWidth="1"/>
    <col min="8998" max="8998" width="0.77734375" style="10" customWidth="1"/>
    <col min="8999" max="8999" width="1.44140625" style="10" customWidth="1"/>
    <col min="9000" max="9000" width="4.77734375" style="10" customWidth="1"/>
    <col min="9001" max="9001" width="71.44140625" style="10" customWidth="1"/>
    <col min="9002" max="9002" width="16.21875" style="10" customWidth="1"/>
    <col min="9003" max="9216" width="11.5546875" style="10"/>
    <col min="9217" max="9217" width="4.5546875" style="10" customWidth="1"/>
    <col min="9218" max="9218" width="1.6640625" style="10" customWidth="1"/>
    <col min="9219" max="9219" width="14.21875" style="10" bestFit="1" customWidth="1"/>
    <col min="9220" max="9220" width="1.44140625" style="10" customWidth="1"/>
    <col min="9221" max="9221" width="12.33203125" style="10" customWidth="1"/>
    <col min="9222" max="9222" width="1.109375" style="10" customWidth="1"/>
    <col min="9223" max="9223" width="10.33203125" style="10" customWidth="1"/>
    <col min="9224" max="9224" width="1.44140625" style="10" customWidth="1"/>
    <col min="9225" max="9225" width="11.77734375" style="10" customWidth="1"/>
    <col min="9226" max="9226" width="1.109375" style="10" customWidth="1"/>
    <col min="9227" max="9227" width="10.44140625" style="10" customWidth="1"/>
    <col min="9228" max="9228" width="1.44140625" style="10" customWidth="1"/>
    <col min="9229" max="9229" width="12.5546875" style="10" customWidth="1"/>
    <col min="9230" max="9230" width="1.109375" style="10" customWidth="1"/>
    <col min="9231" max="9231" width="12.33203125" style="10" customWidth="1"/>
    <col min="9232" max="9232" width="1.44140625" style="10" customWidth="1"/>
    <col min="9233" max="9233" width="11.21875" style="10" customWidth="1"/>
    <col min="9234" max="9234" width="1.44140625" style="10" customWidth="1"/>
    <col min="9235" max="9235" width="11.109375" style="10" customWidth="1"/>
    <col min="9236" max="9236" width="1.109375" style="10" customWidth="1"/>
    <col min="9237" max="9237" width="10.77734375" style="10" customWidth="1"/>
    <col min="9238" max="9238" width="0.88671875" style="10" customWidth="1"/>
    <col min="9239" max="9239" width="11.77734375" style="10" customWidth="1"/>
    <col min="9240" max="9240" width="1.44140625" style="10" customWidth="1"/>
    <col min="9241" max="9241" width="13.109375" style="10" customWidth="1"/>
    <col min="9242" max="9242" width="1.109375" style="10" customWidth="1"/>
    <col min="9243" max="9243" width="13.44140625" style="10" customWidth="1"/>
    <col min="9244" max="9244" width="0.6640625" style="10" customWidth="1"/>
    <col min="9245" max="9245" width="13.33203125" style="10" customWidth="1"/>
    <col min="9246" max="9246" width="0.5546875" style="10" customWidth="1"/>
    <col min="9247" max="9247" width="13.77734375" style="10" customWidth="1"/>
    <col min="9248" max="9248" width="0.6640625" style="10" customWidth="1"/>
    <col min="9249" max="9249" width="11.77734375" style="10" customWidth="1"/>
    <col min="9250" max="9250" width="0.5546875" style="10" customWidth="1"/>
    <col min="9251" max="9251" width="14" style="10" customWidth="1"/>
    <col min="9252" max="9252" width="0.77734375" style="10" customWidth="1"/>
    <col min="9253" max="9253" width="14.109375" style="10" customWidth="1"/>
    <col min="9254" max="9254" width="0.77734375" style="10" customWidth="1"/>
    <col min="9255" max="9255" width="1.44140625" style="10" customWidth="1"/>
    <col min="9256" max="9256" width="4.77734375" style="10" customWidth="1"/>
    <col min="9257" max="9257" width="71.44140625" style="10" customWidth="1"/>
    <col min="9258" max="9258" width="16.21875" style="10" customWidth="1"/>
    <col min="9259" max="9472" width="11.5546875" style="10"/>
    <col min="9473" max="9473" width="4.5546875" style="10" customWidth="1"/>
    <col min="9474" max="9474" width="1.6640625" style="10" customWidth="1"/>
    <col min="9475" max="9475" width="14.21875" style="10" bestFit="1" customWidth="1"/>
    <col min="9476" max="9476" width="1.44140625" style="10" customWidth="1"/>
    <col min="9477" max="9477" width="12.33203125" style="10" customWidth="1"/>
    <col min="9478" max="9478" width="1.109375" style="10" customWidth="1"/>
    <col min="9479" max="9479" width="10.33203125" style="10" customWidth="1"/>
    <col min="9480" max="9480" width="1.44140625" style="10" customWidth="1"/>
    <col min="9481" max="9481" width="11.77734375" style="10" customWidth="1"/>
    <col min="9482" max="9482" width="1.109375" style="10" customWidth="1"/>
    <col min="9483" max="9483" width="10.44140625" style="10" customWidth="1"/>
    <col min="9484" max="9484" width="1.44140625" style="10" customWidth="1"/>
    <col min="9485" max="9485" width="12.5546875" style="10" customWidth="1"/>
    <col min="9486" max="9486" width="1.109375" style="10" customWidth="1"/>
    <col min="9487" max="9487" width="12.33203125" style="10" customWidth="1"/>
    <col min="9488" max="9488" width="1.44140625" style="10" customWidth="1"/>
    <col min="9489" max="9489" width="11.21875" style="10" customWidth="1"/>
    <col min="9490" max="9490" width="1.44140625" style="10" customWidth="1"/>
    <col min="9491" max="9491" width="11.109375" style="10" customWidth="1"/>
    <col min="9492" max="9492" width="1.109375" style="10" customWidth="1"/>
    <col min="9493" max="9493" width="10.77734375" style="10" customWidth="1"/>
    <col min="9494" max="9494" width="0.88671875" style="10" customWidth="1"/>
    <col min="9495" max="9495" width="11.77734375" style="10" customWidth="1"/>
    <col min="9496" max="9496" width="1.44140625" style="10" customWidth="1"/>
    <col min="9497" max="9497" width="13.109375" style="10" customWidth="1"/>
    <col min="9498" max="9498" width="1.109375" style="10" customWidth="1"/>
    <col min="9499" max="9499" width="13.44140625" style="10" customWidth="1"/>
    <col min="9500" max="9500" width="0.6640625" style="10" customWidth="1"/>
    <col min="9501" max="9501" width="13.33203125" style="10" customWidth="1"/>
    <col min="9502" max="9502" width="0.5546875" style="10" customWidth="1"/>
    <col min="9503" max="9503" width="13.77734375" style="10" customWidth="1"/>
    <col min="9504" max="9504" width="0.6640625" style="10" customWidth="1"/>
    <col min="9505" max="9505" width="11.77734375" style="10" customWidth="1"/>
    <col min="9506" max="9506" width="0.5546875" style="10" customWidth="1"/>
    <col min="9507" max="9507" width="14" style="10" customWidth="1"/>
    <col min="9508" max="9508" width="0.77734375" style="10" customWidth="1"/>
    <col min="9509" max="9509" width="14.109375" style="10" customWidth="1"/>
    <col min="9510" max="9510" width="0.77734375" style="10" customWidth="1"/>
    <col min="9511" max="9511" width="1.44140625" style="10" customWidth="1"/>
    <col min="9512" max="9512" width="4.77734375" style="10" customWidth="1"/>
    <col min="9513" max="9513" width="71.44140625" style="10" customWidth="1"/>
    <col min="9514" max="9514" width="16.21875" style="10" customWidth="1"/>
    <col min="9515" max="9728" width="11.5546875" style="10"/>
    <col min="9729" max="9729" width="4.5546875" style="10" customWidth="1"/>
    <col min="9730" max="9730" width="1.6640625" style="10" customWidth="1"/>
    <col min="9731" max="9731" width="14.21875" style="10" bestFit="1" customWidth="1"/>
    <col min="9732" max="9732" width="1.44140625" style="10" customWidth="1"/>
    <col min="9733" max="9733" width="12.33203125" style="10" customWidth="1"/>
    <col min="9734" max="9734" width="1.109375" style="10" customWidth="1"/>
    <col min="9735" max="9735" width="10.33203125" style="10" customWidth="1"/>
    <col min="9736" max="9736" width="1.44140625" style="10" customWidth="1"/>
    <col min="9737" max="9737" width="11.77734375" style="10" customWidth="1"/>
    <col min="9738" max="9738" width="1.109375" style="10" customWidth="1"/>
    <col min="9739" max="9739" width="10.44140625" style="10" customWidth="1"/>
    <col min="9740" max="9740" width="1.44140625" style="10" customWidth="1"/>
    <col min="9741" max="9741" width="12.5546875" style="10" customWidth="1"/>
    <col min="9742" max="9742" width="1.109375" style="10" customWidth="1"/>
    <col min="9743" max="9743" width="12.33203125" style="10" customWidth="1"/>
    <col min="9744" max="9744" width="1.44140625" style="10" customWidth="1"/>
    <col min="9745" max="9745" width="11.21875" style="10" customWidth="1"/>
    <col min="9746" max="9746" width="1.44140625" style="10" customWidth="1"/>
    <col min="9747" max="9747" width="11.109375" style="10" customWidth="1"/>
    <col min="9748" max="9748" width="1.109375" style="10" customWidth="1"/>
    <col min="9749" max="9749" width="10.77734375" style="10" customWidth="1"/>
    <col min="9750" max="9750" width="0.88671875" style="10" customWidth="1"/>
    <col min="9751" max="9751" width="11.77734375" style="10" customWidth="1"/>
    <col min="9752" max="9752" width="1.44140625" style="10" customWidth="1"/>
    <col min="9753" max="9753" width="13.109375" style="10" customWidth="1"/>
    <col min="9754" max="9754" width="1.109375" style="10" customWidth="1"/>
    <col min="9755" max="9755" width="13.44140625" style="10" customWidth="1"/>
    <col min="9756" max="9756" width="0.6640625" style="10" customWidth="1"/>
    <col min="9757" max="9757" width="13.33203125" style="10" customWidth="1"/>
    <col min="9758" max="9758" width="0.5546875" style="10" customWidth="1"/>
    <col min="9759" max="9759" width="13.77734375" style="10" customWidth="1"/>
    <col min="9760" max="9760" width="0.6640625" style="10" customWidth="1"/>
    <col min="9761" max="9761" width="11.77734375" style="10" customWidth="1"/>
    <col min="9762" max="9762" width="0.5546875" style="10" customWidth="1"/>
    <col min="9763" max="9763" width="14" style="10" customWidth="1"/>
    <col min="9764" max="9764" width="0.77734375" style="10" customWidth="1"/>
    <col min="9765" max="9765" width="14.109375" style="10" customWidth="1"/>
    <col min="9766" max="9766" width="0.77734375" style="10" customWidth="1"/>
    <col min="9767" max="9767" width="1.44140625" style="10" customWidth="1"/>
    <col min="9768" max="9768" width="4.77734375" style="10" customWidth="1"/>
    <col min="9769" max="9769" width="71.44140625" style="10" customWidth="1"/>
    <col min="9770" max="9770" width="16.21875" style="10" customWidth="1"/>
    <col min="9771" max="9984" width="11.5546875" style="10"/>
    <col min="9985" max="9985" width="4.5546875" style="10" customWidth="1"/>
    <col min="9986" max="9986" width="1.6640625" style="10" customWidth="1"/>
    <col min="9987" max="9987" width="14.21875" style="10" bestFit="1" customWidth="1"/>
    <col min="9988" max="9988" width="1.44140625" style="10" customWidth="1"/>
    <col min="9989" max="9989" width="12.33203125" style="10" customWidth="1"/>
    <col min="9990" max="9990" width="1.109375" style="10" customWidth="1"/>
    <col min="9991" max="9991" width="10.33203125" style="10" customWidth="1"/>
    <col min="9992" max="9992" width="1.44140625" style="10" customWidth="1"/>
    <col min="9993" max="9993" width="11.77734375" style="10" customWidth="1"/>
    <col min="9994" max="9994" width="1.109375" style="10" customWidth="1"/>
    <col min="9995" max="9995" width="10.44140625" style="10" customWidth="1"/>
    <col min="9996" max="9996" width="1.44140625" style="10" customWidth="1"/>
    <col min="9997" max="9997" width="12.5546875" style="10" customWidth="1"/>
    <col min="9998" max="9998" width="1.109375" style="10" customWidth="1"/>
    <col min="9999" max="9999" width="12.33203125" style="10" customWidth="1"/>
    <col min="10000" max="10000" width="1.44140625" style="10" customWidth="1"/>
    <col min="10001" max="10001" width="11.21875" style="10" customWidth="1"/>
    <col min="10002" max="10002" width="1.44140625" style="10" customWidth="1"/>
    <col min="10003" max="10003" width="11.109375" style="10" customWidth="1"/>
    <col min="10004" max="10004" width="1.109375" style="10" customWidth="1"/>
    <col min="10005" max="10005" width="10.77734375" style="10" customWidth="1"/>
    <col min="10006" max="10006" width="0.88671875" style="10" customWidth="1"/>
    <col min="10007" max="10007" width="11.77734375" style="10" customWidth="1"/>
    <col min="10008" max="10008" width="1.44140625" style="10" customWidth="1"/>
    <col min="10009" max="10009" width="13.109375" style="10" customWidth="1"/>
    <col min="10010" max="10010" width="1.109375" style="10" customWidth="1"/>
    <col min="10011" max="10011" width="13.44140625" style="10" customWidth="1"/>
    <col min="10012" max="10012" width="0.6640625" style="10" customWidth="1"/>
    <col min="10013" max="10013" width="13.33203125" style="10" customWidth="1"/>
    <col min="10014" max="10014" width="0.5546875" style="10" customWidth="1"/>
    <col min="10015" max="10015" width="13.77734375" style="10" customWidth="1"/>
    <col min="10016" max="10016" width="0.6640625" style="10" customWidth="1"/>
    <col min="10017" max="10017" width="11.77734375" style="10" customWidth="1"/>
    <col min="10018" max="10018" width="0.5546875" style="10" customWidth="1"/>
    <col min="10019" max="10019" width="14" style="10" customWidth="1"/>
    <col min="10020" max="10020" width="0.77734375" style="10" customWidth="1"/>
    <col min="10021" max="10021" width="14.109375" style="10" customWidth="1"/>
    <col min="10022" max="10022" width="0.77734375" style="10" customWidth="1"/>
    <col min="10023" max="10023" width="1.44140625" style="10" customWidth="1"/>
    <col min="10024" max="10024" width="4.77734375" style="10" customWidth="1"/>
    <col min="10025" max="10025" width="71.44140625" style="10" customWidth="1"/>
    <col min="10026" max="10026" width="16.21875" style="10" customWidth="1"/>
    <col min="10027" max="10240" width="11.5546875" style="10"/>
    <col min="10241" max="10241" width="4.5546875" style="10" customWidth="1"/>
    <col min="10242" max="10242" width="1.6640625" style="10" customWidth="1"/>
    <col min="10243" max="10243" width="14.21875" style="10" bestFit="1" customWidth="1"/>
    <col min="10244" max="10244" width="1.44140625" style="10" customWidth="1"/>
    <col min="10245" max="10245" width="12.33203125" style="10" customWidth="1"/>
    <col min="10246" max="10246" width="1.109375" style="10" customWidth="1"/>
    <col min="10247" max="10247" width="10.33203125" style="10" customWidth="1"/>
    <col min="10248" max="10248" width="1.44140625" style="10" customWidth="1"/>
    <col min="10249" max="10249" width="11.77734375" style="10" customWidth="1"/>
    <col min="10250" max="10250" width="1.109375" style="10" customWidth="1"/>
    <col min="10251" max="10251" width="10.44140625" style="10" customWidth="1"/>
    <col min="10252" max="10252" width="1.44140625" style="10" customWidth="1"/>
    <col min="10253" max="10253" width="12.5546875" style="10" customWidth="1"/>
    <col min="10254" max="10254" width="1.109375" style="10" customWidth="1"/>
    <col min="10255" max="10255" width="12.33203125" style="10" customWidth="1"/>
    <col min="10256" max="10256" width="1.44140625" style="10" customWidth="1"/>
    <col min="10257" max="10257" width="11.21875" style="10" customWidth="1"/>
    <col min="10258" max="10258" width="1.44140625" style="10" customWidth="1"/>
    <col min="10259" max="10259" width="11.109375" style="10" customWidth="1"/>
    <col min="10260" max="10260" width="1.109375" style="10" customWidth="1"/>
    <col min="10261" max="10261" width="10.77734375" style="10" customWidth="1"/>
    <col min="10262" max="10262" width="0.88671875" style="10" customWidth="1"/>
    <col min="10263" max="10263" width="11.77734375" style="10" customWidth="1"/>
    <col min="10264" max="10264" width="1.44140625" style="10" customWidth="1"/>
    <col min="10265" max="10265" width="13.109375" style="10" customWidth="1"/>
    <col min="10266" max="10266" width="1.109375" style="10" customWidth="1"/>
    <col min="10267" max="10267" width="13.44140625" style="10" customWidth="1"/>
    <col min="10268" max="10268" width="0.6640625" style="10" customWidth="1"/>
    <col min="10269" max="10269" width="13.33203125" style="10" customWidth="1"/>
    <col min="10270" max="10270" width="0.5546875" style="10" customWidth="1"/>
    <col min="10271" max="10271" width="13.77734375" style="10" customWidth="1"/>
    <col min="10272" max="10272" width="0.6640625" style="10" customWidth="1"/>
    <col min="10273" max="10273" width="11.77734375" style="10" customWidth="1"/>
    <col min="10274" max="10274" width="0.5546875" style="10" customWidth="1"/>
    <col min="10275" max="10275" width="14" style="10" customWidth="1"/>
    <col min="10276" max="10276" width="0.77734375" style="10" customWidth="1"/>
    <col min="10277" max="10277" width="14.109375" style="10" customWidth="1"/>
    <col min="10278" max="10278" width="0.77734375" style="10" customWidth="1"/>
    <col min="10279" max="10279" width="1.44140625" style="10" customWidth="1"/>
    <col min="10280" max="10280" width="4.77734375" style="10" customWidth="1"/>
    <col min="10281" max="10281" width="71.44140625" style="10" customWidth="1"/>
    <col min="10282" max="10282" width="16.21875" style="10" customWidth="1"/>
    <col min="10283" max="10496" width="11.5546875" style="10"/>
    <col min="10497" max="10497" width="4.5546875" style="10" customWidth="1"/>
    <col min="10498" max="10498" width="1.6640625" style="10" customWidth="1"/>
    <col min="10499" max="10499" width="14.21875" style="10" bestFit="1" customWidth="1"/>
    <col min="10500" max="10500" width="1.44140625" style="10" customWidth="1"/>
    <col min="10501" max="10501" width="12.33203125" style="10" customWidth="1"/>
    <col min="10502" max="10502" width="1.109375" style="10" customWidth="1"/>
    <col min="10503" max="10503" width="10.33203125" style="10" customWidth="1"/>
    <col min="10504" max="10504" width="1.44140625" style="10" customWidth="1"/>
    <col min="10505" max="10505" width="11.77734375" style="10" customWidth="1"/>
    <col min="10506" max="10506" width="1.109375" style="10" customWidth="1"/>
    <col min="10507" max="10507" width="10.44140625" style="10" customWidth="1"/>
    <col min="10508" max="10508" width="1.44140625" style="10" customWidth="1"/>
    <col min="10509" max="10509" width="12.5546875" style="10" customWidth="1"/>
    <col min="10510" max="10510" width="1.109375" style="10" customWidth="1"/>
    <col min="10511" max="10511" width="12.33203125" style="10" customWidth="1"/>
    <col min="10512" max="10512" width="1.44140625" style="10" customWidth="1"/>
    <col min="10513" max="10513" width="11.21875" style="10" customWidth="1"/>
    <col min="10514" max="10514" width="1.44140625" style="10" customWidth="1"/>
    <col min="10515" max="10515" width="11.109375" style="10" customWidth="1"/>
    <col min="10516" max="10516" width="1.109375" style="10" customWidth="1"/>
    <col min="10517" max="10517" width="10.77734375" style="10" customWidth="1"/>
    <col min="10518" max="10518" width="0.88671875" style="10" customWidth="1"/>
    <col min="10519" max="10519" width="11.77734375" style="10" customWidth="1"/>
    <col min="10520" max="10520" width="1.44140625" style="10" customWidth="1"/>
    <col min="10521" max="10521" width="13.109375" style="10" customWidth="1"/>
    <col min="10522" max="10522" width="1.109375" style="10" customWidth="1"/>
    <col min="10523" max="10523" width="13.44140625" style="10" customWidth="1"/>
    <col min="10524" max="10524" width="0.6640625" style="10" customWidth="1"/>
    <col min="10525" max="10525" width="13.33203125" style="10" customWidth="1"/>
    <col min="10526" max="10526" width="0.5546875" style="10" customWidth="1"/>
    <col min="10527" max="10527" width="13.77734375" style="10" customWidth="1"/>
    <col min="10528" max="10528" width="0.6640625" style="10" customWidth="1"/>
    <col min="10529" max="10529" width="11.77734375" style="10" customWidth="1"/>
    <col min="10530" max="10530" width="0.5546875" style="10" customWidth="1"/>
    <col min="10531" max="10531" width="14" style="10" customWidth="1"/>
    <col min="10532" max="10532" width="0.77734375" style="10" customWidth="1"/>
    <col min="10533" max="10533" width="14.109375" style="10" customWidth="1"/>
    <col min="10534" max="10534" width="0.77734375" style="10" customWidth="1"/>
    <col min="10535" max="10535" width="1.44140625" style="10" customWidth="1"/>
    <col min="10536" max="10536" width="4.77734375" style="10" customWidth="1"/>
    <col min="10537" max="10537" width="71.44140625" style="10" customWidth="1"/>
    <col min="10538" max="10538" width="16.21875" style="10" customWidth="1"/>
    <col min="10539" max="10752" width="11.5546875" style="10"/>
    <col min="10753" max="10753" width="4.5546875" style="10" customWidth="1"/>
    <col min="10754" max="10754" width="1.6640625" style="10" customWidth="1"/>
    <col min="10755" max="10755" width="14.21875" style="10" bestFit="1" customWidth="1"/>
    <col min="10756" max="10756" width="1.44140625" style="10" customWidth="1"/>
    <col min="10757" max="10757" width="12.33203125" style="10" customWidth="1"/>
    <col min="10758" max="10758" width="1.109375" style="10" customWidth="1"/>
    <col min="10759" max="10759" width="10.33203125" style="10" customWidth="1"/>
    <col min="10760" max="10760" width="1.44140625" style="10" customWidth="1"/>
    <col min="10761" max="10761" width="11.77734375" style="10" customWidth="1"/>
    <col min="10762" max="10762" width="1.109375" style="10" customWidth="1"/>
    <col min="10763" max="10763" width="10.44140625" style="10" customWidth="1"/>
    <col min="10764" max="10764" width="1.44140625" style="10" customWidth="1"/>
    <col min="10765" max="10765" width="12.5546875" style="10" customWidth="1"/>
    <col min="10766" max="10766" width="1.109375" style="10" customWidth="1"/>
    <col min="10767" max="10767" width="12.33203125" style="10" customWidth="1"/>
    <col min="10768" max="10768" width="1.44140625" style="10" customWidth="1"/>
    <col min="10769" max="10769" width="11.21875" style="10" customWidth="1"/>
    <col min="10770" max="10770" width="1.44140625" style="10" customWidth="1"/>
    <col min="10771" max="10771" width="11.109375" style="10" customWidth="1"/>
    <col min="10772" max="10772" width="1.109375" style="10" customWidth="1"/>
    <col min="10773" max="10773" width="10.77734375" style="10" customWidth="1"/>
    <col min="10774" max="10774" width="0.88671875" style="10" customWidth="1"/>
    <col min="10775" max="10775" width="11.77734375" style="10" customWidth="1"/>
    <col min="10776" max="10776" width="1.44140625" style="10" customWidth="1"/>
    <col min="10777" max="10777" width="13.109375" style="10" customWidth="1"/>
    <col min="10778" max="10778" width="1.109375" style="10" customWidth="1"/>
    <col min="10779" max="10779" width="13.44140625" style="10" customWidth="1"/>
    <col min="10780" max="10780" width="0.6640625" style="10" customWidth="1"/>
    <col min="10781" max="10781" width="13.33203125" style="10" customWidth="1"/>
    <col min="10782" max="10782" width="0.5546875" style="10" customWidth="1"/>
    <col min="10783" max="10783" width="13.77734375" style="10" customWidth="1"/>
    <col min="10784" max="10784" width="0.6640625" style="10" customWidth="1"/>
    <col min="10785" max="10785" width="11.77734375" style="10" customWidth="1"/>
    <col min="10786" max="10786" width="0.5546875" style="10" customWidth="1"/>
    <col min="10787" max="10787" width="14" style="10" customWidth="1"/>
    <col min="10788" max="10788" width="0.77734375" style="10" customWidth="1"/>
    <col min="10789" max="10789" width="14.109375" style="10" customWidth="1"/>
    <col min="10790" max="10790" width="0.77734375" style="10" customWidth="1"/>
    <col min="10791" max="10791" width="1.44140625" style="10" customWidth="1"/>
    <col min="10792" max="10792" width="4.77734375" style="10" customWidth="1"/>
    <col min="10793" max="10793" width="71.44140625" style="10" customWidth="1"/>
    <col min="10794" max="10794" width="16.21875" style="10" customWidth="1"/>
    <col min="10795" max="11008" width="11.5546875" style="10"/>
    <col min="11009" max="11009" width="4.5546875" style="10" customWidth="1"/>
    <col min="11010" max="11010" width="1.6640625" style="10" customWidth="1"/>
    <col min="11011" max="11011" width="14.21875" style="10" bestFit="1" customWidth="1"/>
    <col min="11012" max="11012" width="1.44140625" style="10" customWidth="1"/>
    <col min="11013" max="11013" width="12.33203125" style="10" customWidth="1"/>
    <col min="11014" max="11014" width="1.109375" style="10" customWidth="1"/>
    <col min="11015" max="11015" width="10.33203125" style="10" customWidth="1"/>
    <col min="11016" max="11016" width="1.44140625" style="10" customWidth="1"/>
    <col min="11017" max="11017" width="11.77734375" style="10" customWidth="1"/>
    <col min="11018" max="11018" width="1.109375" style="10" customWidth="1"/>
    <col min="11019" max="11019" width="10.44140625" style="10" customWidth="1"/>
    <col min="11020" max="11020" width="1.44140625" style="10" customWidth="1"/>
    <col min="11021" max="11021" width="12.5546875" style="10" customWidth="1"/>
    <col min="11022" max="11022" width="1.109375" style="10" customWidth="1"/>
    <col min="11023" max="11023" width="12.33203125" style="10" customWidth="1"/>
    <col min="11024" max="11024" width="1.44140625" style="10" customWidth="1"/>
    <col min="11025" max="11025" width="11.21875" style="10" customWidth="1"/>
    <col min="11026" max="11026" width="1.44140625" style="10" customWidth="1"/>
    <col min="11027" max="11027" width="11.109375" style="10" customWidth="1"/>
    <col min="11028" max="11028" width="1.109375" style="10" customWidth="1"/>
    <col min="11029" max="11029" width="10.77734375" style="10" customWidth="1"/>
    <col min="11030" max="11030" width="0.88671875" style="10" customWidth="1"/>
    <col min="11031" max="11031" width="11.77734375" style="10" customWidth="1"/>
    <col min="11032" max="11032" width="1.44140625" style="10" customWidth="1"/>
    <col min="11033" max="11033" width="13.109375" style="10" customWidth="1"/>
    <col min="11034" max="11034" width="1.109375" style="10" customWidth="1"/>
    <col min="11035" max="11035" width="13.44140625" style="10" customWidth="1"/>
    <col min="11036" max="11036" width="0.6640625" style="10" customWidth="1"/>
    <col min="11037" max="11037" width="13.33203125" style="10" customWidth="1"/>
    <col min="11038" max="11038" width="0.5546875" style="10" customWidth="1"/>
    <col min="11039" max="11039" width="13.77734375" style="10" customWidth="1"/>
    <col min="11040" max="11040" width="0.6640625" style="10" customWidth="1"/>
    <col min="11041" max="11041" width="11.77734375" style="10" customWidth="1"/>
    <col min="11042" max="11042" width="0.5546875" style="10" customWidth="1"/>
    <col min="11043" max="11043" width="14" style="10" customWidth="1"/>
    <col min="11044" max="11044" width="0.77734375" style="10" customWidth="1"/>
    <col min="11045" max="11045" width="14.109375" style="10" customWidth="1"/>
    <col min="11046" max="11046" width="0.77734375" style="10" customWidth="1"/>
    <col min="11047" max="11047" width="1.44140625" style="10" customWidth="1"/>
    <col min="11048" max="11048" width="4.77734375" style="10" customWidth="1"/>
    <col min="11049" max="11049" width="71.44140625" style="10" customWidth="1"/>
    <col min="11050" max="11050" width="16.21875" style="10" customWidth="1"/>
    <col min="11051" max="11264" width="11.5546875" style="10"/>
    <col min="11265" max="11265" width="4.5546875" style="10" customWidth="1"/>
    <col min="11266" max="11266" width="1.6640625" style="10" customWidth="1"/>
    <col min="11267" max="11267" width="14.21875" style="10" bestFit="1" customWidth="1"/>
    <col min="11268" max="11268" width="1.44140625" style="10" customWidth="1"/>
    <col min="11269" max="11269" width="12.33203125" style="10" customWidth="1"/>
    <col min="11270" max="11270" width="1.109375" style="10" customWidth="1"/>
    <col min="11271" max="11271" width="10.33203125" style="10" customWidth="1"/>
    <col min="11272" max="11272" width="1.44140625" style="10" customWidth="1"/>
    <col min="11273" max="11273" width="11.77734375" style="10" customWidth="1"/>
    <col min="11274" max="11274" width="1.109375" style="10" customWidth="1"/>
    <col min="11275" max="11275" width="10.44140625" style="10" customWidth="1"/>
    <col min="11276" max="11276" width="1.44140625" style="10" customWidth="1"/>
    <col min="11277" max="11277" width="12.5546875" style="10" customWidth="1"/>
    <col min="11278" max="11278" width="1.109375" style="10" customWidth="1"/>
    <col min="11279" max="11279" width="12.33203125" style="10" customWidth="1"/>
    <col min="11280" max="11280" width="1.44140625" style="10" customWidth="1"/>
    <col min="11281" max="11281" width="11.21875" style="10" customWidth="1"/>
    <col min="11282" max="11282" width="1.44140625" style="10" customWidth="1"/>
    <col min="11283" max="11283" width="11.109375" style="10" customWidth="1"/>
    <col min="11284" max="11284" width="1.109375" style="10" customWidth="1"/>
    <col min="11285" max="11285" width="10.77734375" style="10" customWidth="1"/>
    <col min="11286" max="11286" width="0.88671875" style="10" customWidth="1"/>
    <col min="11287" max="11287" width="11.77734375" style="10" customWidth="1"/>
    <col min="11288" max="11288" width="1.44140625" style="10" customWidth="1"/>
    <col min="11289" max="11289" width="13.109375" style="10" customWidth="1"/>
    <col min="11290" max="11290" width="1.109375" style="10" customWidth="1"/>
    <col min="11291" max="11291" width="13.44140625" style="10" customWidth="1"/>
    <col min="11292" max="11292" width="0.6640625" style="10" customWidth="1"/>
    <col min="11293" max="11293" width="13.33203125" style="10" customWidth="1"/>
    <col min="11294" max="11294" width="0.5546875" style="10" customWidth="1"/>
    <col min="11295" max="11295" width="13.77734375" style="10" customWidth="1"/>
    <col min="11296" max="11296" width="0.6640625" style="10" customWidth="1"/>
    <col min="11297" max="11297" width="11.77734375" style="10" customWidth="1"/>
    <col min="11298" max="11298" width="0.5546875" style="10" customWidth="1"/>
    <col min="11299" max="11299" width="14" style="10" customWidth="1"/>
    <col min="11300" max="11300" width="0.77734375" style="10" customWidth="1"/>
    <col min="11301" max="11301" width="14.109375" style="10" customWidth="1"/>
    <col min="11302" max="11302" width="0.77734375" style="10" customWidth="1"/>
    <col min="11303" max="11303" width="1.44140625" style="10" customWidth="1"/>
    <col min="11304" max="11304" width="4.77734375" style="10" customWidth="1"/>
    <col min="11305" max="11305" width="71.44140625" style="10" customWidth="1"/>
    <col min="11306" max="11306" width="16.21875" style="10" customWidth="1"/>
    <col min="11307" max="11520" width="11.5546875" style="10"/>
    <col min="11521" max="11521" width="4.5546875" style="10" customWidth="1"/>
    <col min="11522" max="11522" width="1.6640625" style="10" customWidth="1"/>
    <col min="11523" max="11523" width="14.21875" style="10" bestFit="1" customWidth="1"/>
    <col min="11524" max="11524" width="1.44140625" style="10" customWidth="1"/>
    <col min="11525" max="11525" width="12.33203125" style="10" customWidth="1"/>
    <col min="11526" max="11526" width="1.109375" style="10" customWidth="1"/>
    <col min="11527" max="11527" width="10.33203125" style="10" customWidth="1"/>
    <col min="11528" max="11528" width="1.44140625" style="10" customWidth="1"/>
    <col min="11529" max="11529" width="11.77734375" style="10" customWidth="1"/>
    <col min="11530" max="11530" width="1.109375" style="10" customWidth="1"/>
    <col min="11531" max="11531" width="10.44140625" style="10" customWidth="1"/>
    <col min="11532" max="11532" width="1.44140625" style="10" customWidth="1"/>
    <col min="11533" max="11533" width="12.5546875" style="10" customWidth="1"/>
    <col min="11534" max="11534" width="1.109375" style="10" customWidth="1"/>
    <col min="11535" max="11535" width="12.33203125" style="10" customWidth="1"/>
    <col min="11536" max="11536" width="1.44140625" style="10" customWidth="1"/>
    <col min="11537" max="11537" width="11.21875" style="10" customWidth="1"/>
    <col min="11538" max="11538" width="1.44140625" style="10" customWidth="1"/>
    <col min="11539" max="11539" width="11.109375" style="10" customWidth="1"/>
    <col min="11540" max="11540" width="1.109375" style="10" customWidth="1"/>
    <col min="11541" max="11541" width="10.77734375" style="10" customWidth="1"/>
    <col min="11542" max="11542" width="0.88671875" style="10" customWidth="1"/>
    <col min="11543" max="11543" width="11.77734375" style="10" customWidth="1"/>
    <col min="11544" max="11544" width="1.44140625" style="10" customWidth="1"/>
    <col min="11545" max="11545" width="13.109375" style="10" customWidth="1"/>
    <col min="11546" max="11546" width="1.109375" style="10" customWidth="1"/>
    <col min="11547" max="11547" width="13.44140625" style="10" customWidth="1"/>
    <col min="11548" max="11548" width="0.6640625" style="10" customWidth="1"/>
    <col min="11549" max="11549" width="13.33203125" style="10" customWidth="1"/>
    <col min="11550" max="11550" width="0.5546875" style="10" customWidth="1"/>
    <col min="11551" max="11551" width="13.77734375" style="10" customWidth="1"/>
    <col min="11552" max="11552" width="0.6640625" style="10" customWidth="1"/>
    <col min="11553" max="11553" width="11.77734375" style="10" customWidth="1"/>
    <col min="11554" max="11554" width="0.5546875" style="10" customWidth="1"/>
    <col min="11555" max="11555" width="14" style="10" customWidth="1"/>
    <col min="11556" max="11556" width="0.77734375" style="10" customWidth="1"/>
    <col min="11557" max="11557" width="14.109375" style="10" customWidth="1"/>
    <col min="11558" max="11558" width="0.77734375" style="10" customWidth="1"/>
    <col min="11559" max="11559" width="1.44140625" style="10" customWidth="1"/>
    <col min="11560" max="11560" width="4.77734375" style="10" customWidth="1"/>
    <col min="11561" max="11561" width="71.44140625" style="10" customWidth="1"/>
    <col min="11562" max="11562" width="16.21875" style="10" customWidth="1"/>
    <col min="11563" max="11776" width="11.5546875" style="10"/>
    <col min="11777" max="11777" width="4.5546875" style="10" customWidth="1"/>
    <col min="11778" max="11778" width="1.6640625" style="10" customWidth="1"/>
    <col min="11779" max="11779" width="14.21875" style="10" bestFit="1" customWidth="1"/>
    <col min="11780" max="11780" width="1.44140625" style="10" customWidth="1"/>
    <col min="11781" max="11781" width="12.33203125" style="10" customWidth="1"/>
    <col min="11782" max="11782" width="1.109375" style="10" customWidth="1"/>
    <col min="11783" max="11783" width="10.33203125" style="10" customWidth="1"/>
    <col min="11784" max="11784" width="1.44140625" style="10" customWidth="1"/>
    <col min="11785" max="11785" width="11.77734375" style="10" customWidth="1"/>
    <col min="11786" max="11786" width="1.109375" style="10" customWidth="1"/>
    <col min="11787" max="11787" width="10.44140625" style="10" customWidth="1"/>
    <col min="11788" max="11788" width="1.44140625" style="10" customWidth="1"/>
    <col min="11789" max="11789" width="12.5546875" style="10" customWidth="1"/>
    <col min="11790" max="11790" width="1.109375" style="10" customWidth="1"/>
    <col min="11791" max="11791" width="12.33203125" style="10" customWidth="1"/>
    <col min="11792" max="11792" width="1.44140625" style="10" customWidth="1"/>
    <col min="11793" max="11793" width="11.21875" style="10" customWidth="1"/>
    <col min="11794" max="11794" width="1.44140625" style="10" customWidth="1"/>
    <col min="11795" max="11795" width="11.109375" style="10" customWidth="1"/>
    <col min="11796" max="11796" width="1.109375" style="10" customWidth="1"/>
    <col min="11797" max="11797" width="10.77734375" style="10" customWidth="1"/>
    <col min="11798" max="11798" width="0.88671875" style="10" customWidth="1"/>
    <col min="11799" max="11799" width="11.77734375" style="10" customWidth="1"/>
    <col min="11800" max="11800" width="1.44140625" style="10" customWidth="1"/>
    <col min="11801" max="11801" width="13.109375" style="10" customWidth="1"/>
    <col min="11802" max="11802" width="1.109375" style="10" customWidth="1"/>
    <col min="11803" max="11803" width="13.44140625" style="10" customWidth="1"/>
    <col min="11804" max="11804" width="0.6640625" style="10" customWidth="1"/>
    <col min="11805" max="11805" width="13.33203125" style="10" customWidth="1"/>
    <col min="11806" max="11806" width="0.5546875" style="10" customWidth="1"/>
    <col min="11807" max="11807" width="13.77734375" style="10" customWidth="1"/>
    <col min="11808" max="11808" width="0.6640625" style="10" customWidth="1"/>
    <col min="11809" max="11809" width="11.77734375" style="10" customWidth="1"/>
    <col min="11810" max="11810" width="0.5546875" style="10" customWidth="1"/>
    <col min="11811" max="11811" width="14" style="10" customWidth="1"/>
    <col min="11812" max="11812" width="0.77734375" style="10" customWidth="1"/>
    <col min="11813" max="11813" width="14.109375" style="10" customWidth="1"/>
    <col min="11814" max="11814" width="0.77734375" style="10" customWidth="1"/>
    <col min="11815" max="11815" width="1.44140625" style="10" customWidth="1"/>
    <col min="11816" max="11816" width="4.77734375" style="10" customWidth="1"/>
    <col min="11817" max="11817" width="71.44140625" style="10" customWidth="1"/>
    <col min="11818" max="11818" width="16.21875" style="10" customWidth="1"/>
    <col min="11819" max="12032" width="11.5546875" style="10"/>
    <col min="12033" max="12033" width="4.5546875" style="10" customWidth="1"/>
    <col min="12034" max="12034" width="1.6640625" style="10" customWidth="1"/>
    <col min="12035" max="12035" width="14.21875" style="10" bestFit="1" customWidth="1"/>
    <col min="12036" max="12036" width="1.44140625" style="10" customWidth="1"/>
    <col min="12037" max="12037" width="12.33203125" style="10" customWidth="1"/>
    <col min="12038" max="12038" width="1.109375" style="10" customWidth="1"/>
    <col min="12039" max="12039" width="10.33203125" style="10" customWidth="1"/>
    <col min="12040" max="12040" width="1.44140625" style="10" customWidth="1"/>
    <col min="12041" max="12041" width="11.77734375" style="10" customWidth="1"/>
    <col min="12042" max="12042" width="1.109375" style="10" customWidth="1"/>
    <col min="12043" max="12043" width="10.44140625" style="10" customWidth="1"/>
    <col min="12044" max="12044" width="1.44140625" style="10" customWidth="1"/>
    <col min="12045" max="12045" width="12.5546875" style="10" customWidth="1"/>
    <col min="12046" max="12046" width="1.109375" style="10" customWidth="1"/>
    <col min="12047" max="12047" width="12.33203125" style="10" customWidth="1"/>
    <col min="12048" max="12048" width="1.44140625" style="10" customWidth="1"/>
    <col min="12049" max="12049" width="11.21875" style="10" customWidth="1"/>
    <col min="12050" max="12050" width="1.44140625" style="10" customWidth="1"/>
    <col min="12051" max="12051" width="11.109375" style="10" customWidth="1"/>
    <col min="12052" max="12052" width="1.109375" style="10" customWidth="1"/>
    <col min="12053" max="12053" width="10.77734375" style="10" customWidth="1"/>
    <col min="12054" max="12054" width="0.88671875" style="10" customWidth="1"/>
    <col min="12055" max="12055" width="11.77734375" style="10" customWidth="1"/>
    <col min="12056" max="12056" width="1.44140625" style="10" customWidth="1"/>
    <col min="12057" max="12057" width="13.109375" style="10" customWidth="1"/>
    <col min="12058" max="12058" width="1.109375" style="10" customWidth="1"/>
    <col min="12059" max="12059" width="13.44140625" style="10" customWidth="1"/>
    <col min="12060" max="12060" width="0.6640625" style="10" customWidth="1"/>
    <col min="12061" max="12061" width="13.33203125" style="10" customWidth="1"/>
    <col min="12062" max="12062" width="0.5546875" style="10" customWidth="1"/>
    <col min="12063" max="12063" width="13.77734375" style="10" customWidth="1"/>
    <col min="12064" max="12064" width="0.6640625" style="10" customWidth="1"/>
    <col min="12065" max="12065" width="11.77734375" style="10" customWidth="1"/>
    <col min="12066" max="12066" width="0.5546875" style="10" customWidth="1"/>
    <col min="12067" max="12067" width="14" style="10" customWidth="1"/>
    <col min="12068" max="12068" width="0.77734375" style="10" customWidth="1"/>
    <col min="12069" max="12069" width="14.109375" style="10" customWidth="1"/>
    <col min="12070" max="12070" width="0.77734375" style="10" customWidth="1"/>
    <col min="12071" max="12071" width="1.44140625" style="10" customWidth="1"/>
    <col min="12072" max="12072" width="4.77734375" style="10" customWidth="1"/>
    <col min="12073" max="12073" width="71.44140625" style="10" customWidth="1"/>
    <col min="12074" max="12074" width="16.21875" style="10" customWidth="1"/>
    <col min="12075" max="12288" width="11.5546875" style="10"/>
    <col min="12289" max="12289" width="4.5546875" style="10" customWidth="1"/>
    <col min="12290" max="12290" width="1.6640625" style="10" customWidth="1"/>
    <col min="12291" max="12291" width="14.21875" style="10" bestFit="1" customWidth="1"/>
    <col min="12292" max="12292" width="1.44140625" style="10" customWidth="1"/>
    <col min="12293" max="12293" width="12.33203125" style="10" customWidth="1"/>
    <col min="12294" max="12294" width="1.109375" style="10" customWidth="1"/>
    <col min="12295" max="12295" width="10.33203125" style="10" customWidth="1"/>
    <col min="12296" max="12296" width="1.44140625" style="10" customWidth="1"/>
    <col min="12297" max="12297" width="11.77734375" style="10" customWidth="1"/>
    <col min="12298" max="12298" width="1.109375" style="10" customWidth="1"/>
    <col min="12299" max="12299" width="10.44140625" style="10" customWidth="1"/>
    <col min="12300" max="12300" width="1.44140625" style="10" customWidth="1"/>
    <col min="12301" max="12301" width="12.5546875" style="10" customWidth="1"/>
    <col min="12302" max="12302" width="1.109375" style="10" customWidth="1"/>
    <col min="12303" max="12303" width="12.33203125" style="10" customWidth="1"/>
    <col min="12304" max="12304" width="1.44140625" style="10" customWidth="1"/>
    <col min="12305" max="12305" width="11.21875" style="10" customWidth="1"/>
    <col min="12306" max="12306" width="1.44140625" style="10" customWidth="1"/>
    <col min="12307" max="12307" width="11.109375" style="10" customWidth="1"/>
    <col min="12308" max="12308" width="1.109375" style="10" customWidth="1"/>
    <col min="12309" max="12309" width="10.77734375" style="10" customWidth="1"/>
    <col min="12310" max="12310" width="0.88671875" style="10" customWidth="1"/>
    <col min="12311" max="12311" width="11.77734375" style="10" customWidth="1"/>
    <col min="12312" max="12312" width="1.44140625" style="10" customWidth="1"/>
    <col min="12313" max="12313" width="13.109375" style="10" customWidth="1"/>
    <col min="12314" max="12314" width="1.109375" style="10" customWidth="1"/>
    <col min="12315" max="12315" width="13.44140625" style="10" customWidth="1"/>
    <col min="12316" max="12316" width="0.6640625" style="10" customWidth="1"/>
    <col min="12317" max="12317" width="13.33203125" style="10" customWidth="1"/>
    <col min="12318" max="12318" width="0.5546875" style="10" customWidth="1"/>
    <col min="12319" max="12319" width="13.77734375" style="10" customWidth="1"/>
    <col min="12320" max="12320" width="0.6640625" style="10" customWidth="1"/>
    <col min="12321" max="12321" width="11.77734375" style="10" customWidth="1"/>
    <col min="12322" max="12322" width="0.5546875" style="10" customWidth="1"/>
    <col min="12323" max="12323" width="14" style="10" customWidth="1"/>
    <col min="12324" max="12324" width="0.77734375" style="10" customWidth="1"/>
    <col min="12325" max="12325" width="14.109375" style="10" customWidth="1"/>
    <col min="12326" max="12326" width="0.77734375" style="10" customWidth="1"/>
    <col min="12327" max="12327" width="1.44140625" style="10" customWidth="1"/>
    <col min="12328" max="12328" width="4.77734375" style="10" customWidth="1"/>
    <col min="12329" max="12329" width="71.44140625" style="10" customWidth="1"/>
    <col min="12330" max="12330" width="16.21875" style="10" customWidth="1"/>
    <col min="12331" max="12544" width="11.5546875" style="10"/>
    <col min="12545" max="12545" width="4.5546875" style="10" customWidth="1"/>
    <col min="12546" max="12546" width="1.6640625" style="10" customWidth="1"/>
    <col min="12547" max="12547" width="14.21875" style="10" bestFit="1" customWidth="1"/>
    <col min="12548" max="12548" width="1.44140625" style="10" customWidth="1"/>
    <col min="12549" max="12549" width="12.33203125" style="10" customWidth="1"/>
    <col min="12550" max="12550" width="1.109375" style="10" customWidth="1"/>
    <col min="12551" max="12551" width="10.33203125" style="10" customWidth="1"/>
    <col min="12552" max="12552" width="1.44140625" style="10" customWidth="1"/>
    <col min="12553" max="12553" width="11.77734375" style="10" customWidth="1"/>
    <col min="12554" max="12554" width="1.109375" style="10" customWidth="1"/>
    <col min="12555" max="12555" width="10.44140625" style="10" customWidth="1"/>
    <col min="12556" max="12556" width="1.44140625" style="10" customWidth="1"/>
    <col min="12557" max="12557" width="12.5546875" style="10" customWidth="1"/>
    <col min="12558" max="12558" width="1.109375" style="10" customWidth="1"/>
    <col min="12559" max="12559" width="12.33203125" style="10" customWidth="1"/>
    <col min="12560" max="12560" width="1.44140625" style="10" customWidth="1"/>
    <col min="12561" max="12561" width="11.21875" style="10" customWidth="1"/>
    <col min="12562" max="12562" width="1.44140625" style="10" customWidth="1"/>
    <col min="12563" max="12563" width="11.109375" style="10" customWidth="1"/>
    <col min="12564" max="12564" width="1.109375" style="10" customWidth="1"/>
    <col min="12565" max="12565" width="10.77734375" style="10" customWidth="1"/>
    <col min="12566" max="12566" width="0.88671875" style="10" customWidth="1"/>
    <col min="12567" max="12567" width="11.77734375" style="10" customWidth="1"/>
    <col min="12568" max="12568" width="1.44140625" style="10" customWidth="1"/>
    <col min="12569" max="12569" width="13.109375" style="10" customWidth="1"/>
    <col min="12570" max="12570" width="1.109375" style="10" customWidth="1"/>
    <col min="12571" max="12571" width="13.44140625" style="10" customWidth="1"/>
    <col min="12572" max="12572" width="0.6640625" style="10" customWidth="1"/>
    <col min="12573" max="12573" width="13.33203125" style="10" customWidth="1"/>
    <col min="12574" max="12574" width="0.5546875" style="10" customWidth="1"/>
    <col min="12575" max="12575" width="13.77734375" style="10" customWidth="1"/>
    <col min="12576" max="12576" width="0.6640625" style="10" customWidth="1"/>
    <col min="12577" max="12577" width="11.77734375" style="10" customWidth="1"/>
    <col min="12578" max="12578" width="0.5546875" style="10" customWidth="1"/>
    <col min="12579" max="12579" width="14" style="10" customWidth="1"/>
    <col min="12580" max="12580" width="0.77734375" style="10" customWidth="1"/>
    <col min="12581" max="12581" width="14.109375" style="10" customWidth="1"/>
    <col min="12582" max="12582" width="0.77734375" style="10" customWidth="1"/>
    <col min="12583" max="12583" width="1.44140625" style="10" customWidth="1"/>
    <col min="12584" max="12584" width="4.77734375" style="10" customWidth="1"/>
    <col min="12585" max="12585" width="71.44140625" style="10" customWidth="1"/>
    <col min="12586" max="12586" width="16.21875" style="10" customWidth="1"/>
    <col min="12587" max="12800" width="11.5546875" style="10"/>
    <col min="12801" max="12801" width="4.5546875" style="10" customWidth="1"/>
    <col min="12802" max="12802" width="1.6640625" style="10" customWidth="1"/>
    <col min="12803" max="12803" width="14.21875" style="10" bestFit="1" customWidth="1"/>
    <col min="12804" max="12804" width="1.44140625" style="10" customWidth="1"/>
    <col min="12805" max="12805" width="12.33203125" style="10" customWidth="1"/>
    <col min="12806" max="12806" width="1.109375" style="10" customWidth="1"/>
    <col min="12807" max="12807" width="10.33203125" style="10" customWidth="1"/>
    <col min="12808" max="12808" width="1.44140625" style="10" customWidth="1"/>
    <col min="12809" max="12809" width="11.77734375" style="10" customWidth="1"/>
    <col min="12810" max="12810" width="1.109375" style="10" customWidth="1"/>
    <col min="12811" max="12811" width="10.44140625" style="10" customWidth="1"/>
    <col min="12812" max="12812" width="1.44140625" style="10" customWidth="1"/>
    <col min="12813" max="12813" width="12.5546875" style="10" customWidth="1"/>
    <col min="12814" max="12814" width="1.109375" style="10" customWidth="1"/>
    <col min="12815" max="12815" width="12.33203125" style="10" customWidth="1"/>
    <col min="12816" max="12816" width="1.44140625" style="10" customWidth="1"/>
    <col min="12817" max="12817" width="11.21875" style="10" customWidth="1"/>
    <col min="12818" max="12818" width="1.44140625" style="10" customWidth="1"/>
    <col min="12819" max="12819" width="11.109375" style="10" customWidth="1"/>
    <col min="12820" max="12820" width="1.109375" style="10" customWidth="1"/>
    <col min="12821" max="12821" width="10.77734375" style="10" customWidth="1"/>
    <col min="12822" max="12822" width="0.88671875" style="10" customWidth="1"/>
    <col min="12823" max="12823" width="11.77734375" style="10" customWidth="1"/>
    <col min="12824" max="12824" width="1.44140625" style="10" customWidth="1"/>
    <col min="12825" max="12825" width="13.109375" style="10" customWidth="1"/>
    <col min="12826" max="12826" width="1.109375" style="10" customWidth="1"/>
    <col min="12827" max="12827" width="13.44140625" style="10" customWidth="1"/>
    <col min="12828" max="12828" width="0.6640625" style="10" customWidth="1"/>
    <col min="12829" max="12829" width="13.33203125" style="10" customWidth="1"/>
    <col min="12830" max="12830" width="0.5546875" style="10" customWidth="1"/>
    <col min="12831" max="12831" width="13.77734375" style="10" customWidth="1"/>
    <col min="12832" max="12832" width="0.6640625" style="10" customWidth="1"/>
    <col min="12833" max="12833" width="11.77734375" style="10" customWidth="1"/>
    <col min="12834" max="12834" width="0.5546875" style="10" customWidth="1"/>
    <col min="12835" max="12835" width="14" style="10" customWidth="1"/>
    <col min="12836" max="12836" width="0.77734375" style="10" customWidth="1"/>
    <col min="12837" max="12837" width="14.109375" style="10" customWidth="1"/>
    <col min="12838" max="12838" width="0.77734375" style="10" customWidth="1"/>
    <col min="12839" max="12839" width="1.44140625" style="10" customWidth="1"/>
    <col min="12840" max="12840" width="4.77734375" style="10" customWidth="1"/>
    <col min="12841" max="12841" width="71.44140625" style="10" customWidth="1"/>
    <col min="12842" max="12842" width="16.21875" style="10" customWidth="1"/>
    <col min="12843" max="13056" width="11.5546875" style="10"/>
    <col min="13057" max="13057" width="4.5546875" style="10" customWidth="1"/>
    <col min="13058" max="13058" width="1.6640625" style="10" customWidth="1"/>
    <col min="13059" max="13059" width="14.21875" style="10" bestFit="1" customWidth="1"/>
    <col min="13060" max="13060" width="1.44140625" style="10" customWidth="1"/>
    <col min="13061" max="13061" width="12.33203125" style="10" customWidth="1"/>
    <col min="13062" max="13062" width="1.109375" style="10" customWidth="1"/>
    <col min="13063" max="13063" width="10.33203125" style="10" customWidth="1"/>
    <col min="13064" max="13064" width="1.44140625" style="10" customWidth="1"/>
    <col min="13065" max="13065" width="11.77734375" style="10" customWidth="1"/>
    <col min="13066" max="13066" width="1.109375" style="10" customWidth="1"/>
    <col min="13067" max="13067" width="10.44140625" style="10" customWidth="1"/>
    <col min="13068" max="13068" width="1.44140625" style="10" customWidth="1"/>
    <col min="13069" max="13069" width="12.5546875" style="10" customWidth="1"/>
    <col min="13070" max="13070" width="1.109375" style="10" customWidth="1"/>
    <col min="13071" max="13071" width="12.33203125" style="10" customWidth="1"/>
    <col min="13072" max="13072" width="1.44140625" style="10" customWidth="1"/>
    <col min="13073" max="13073" width="11.21875" style="10" customWidth="1"/>
    <col min="13074" max="13074" width="1.44140625" style="10" customWidth="1"/>
    <col min="13075" max="13075" width="11.109375" style="10" customWidth="1"/>
    <col min="13076" max="13076" width="1.109375" style="10" customWidth="1"/>
    <col min="13077" max="13077" width="10.77734375" style="10" customWidth="1"/>
    <col min="13078" max="13078" width="0.88671875" style="10" customWidth="1"/>
    <col min="13079" max="13079" width="11.77734375" style="10" customWidth="1"/>
    <col min="13080" max="13080" width="1.44140625" style="10" customWidth="1"/>
    <col min="13081" max="13081" width="13.109375" style="10" customWidth="1"/>
    <col min="13082" max="13082" width="1.109375" style="10" customWidth="1"/>
    <col min="13083" max="13083" width="13.44140625" style="10" customWidth="1"/>
    <col min="13084" max="13084" width="0.6640625" style="10" customWidth="1"/>
    <col min="13085" max="13085" width="13.33203125" style="10" customWidth="1"/>
    <col min="13086" max="13086" width="0.5546875" style="10" customWidth="1"/>
    <col min="13087" max="13087" width="13.77734375" style="10" customWidth="1"/>
    <col min="13088" max="13088" width="0.6640625" style="10" customWidth="1"/>
    <col min="13089" max="13089" width="11.77734375" style="10" customWidth="1"/>
    <col min="13090" max="13090" width="0.5546875" style="10" customWidth="1"/>
    <col min="13091" max="13091" width="14" style="10" customWidth="1"/>
    <col min="13092" max="13092" width="0.77734375" style="10" customWidth="1"/>
    <col min="13093" max="13093" width="14.109375" style="10" customWidth="1"/>
    <col min="13094" max="13094" width="0.77734375" style="10" customWidth="1"/>
    <col min="13095" max="13095" width="1.44140625" style="10" customWidth="1"/>
    <col min="13096" max="13096" width="4.77734375" style="10" customWidth="1"/>
    <col min="13097" max="13097" width="71.44140625" style="10" customWidth="1"/>
    <col min="13098" max="13098" width="16.21875" style="10" customWidth="1"/>
    <col min="13099" max="13312" width="11.5546875" style="10"/>
    <col min="13313" max="13313" width="4.5546875" style="10" customWidth="1"/>
    <col min="13314" max="13314" width="1.6640625" style="10" customWidth="1"/>
    <col min="13315" max="13315" width="14.21875" style="10" bestFit="1" customWidth="1"/>
    <col min="13316" max="13316" width="1.44140625" style="10" customWidth="1"/>
    <col min="13317" max="13317" width="12.33203125" style="10" customWidth="1"/>
    <col min="13318" max="13318" width="1.109375" style="10" customWidth="1"/>
    <col min="13319" max="13319" width="10.33203125" style="10" customWidth="1"/>
    <col min="13320" max="13320" width="1.44140625" style="10" customWidth="1"/>
    <col min="13321" max="13321" width="11.77734375" style="10" customWidth="1"/>
    <col min="13322" max="13322" width="1.109375" style="10" customWidth="1"/>
    <col min="13323" max="13323" width="10.44140625" style="10" customWidth="1"/>
    <col min="13324" max="13324" width="1.44140625" style="10" customWidth="1"/>
    <col min="13325" max="13325" width="12.5546875" style="10" customWidth="1"/>
    <col min="13326" max="13326" width="1.109375" style="10" customWidth="1"/>
    <col min="13327" max="13327" width="12.33203125" style="10" customWidth="1"/>
    <col min="13328" max="13328" width="1.44140625" style="10" customWidth="1"/>
    <col min="13329" max="13329" width="11.21875" style="10" customWidth="1"/>
    <col min="13330" max="13330" width="1.44140625" style="10" customWidth="1"/>
    <col min="13331" max="13331" width="11.109375" style="10" customWidth="1"/>
    <col min="13332" max="13332" width="1.109375" style="10" customWidth="1"/>
    <col min="13333" max="13333" width="10.77734375" style="10" customWidth="1"/>
    <col min="13334" max="13334" width="0.88671875" style="10" customWidth="1"/>
    <col min="13335" max="13335" width="11.77734375" style="10" customWidth="1"/>
    <col min="13336" max="13336" width="1.44140625" style="10" customWidth="1"/>
    <col min="13337" max="13337" width="13.109375" style="10" customWidth="1"/>
    <col min="13338" max="13338" width="1.109375" style="10" customWidth="1"/>
    <col min="13339" max="13339" width="13.44140625" style="10" customWidth="1"/>
    <col min="13340" max="13340" width="0.6640625" style="10" customWidth="1"/>
    <col min="13341" max="13341" width="13.33203125" style="10" customWidth="1"/>
    <col min="13342" max="13342" width="0.5546875" style="10" customWidth="1"/>
    <col min="13343" max="13343" width="13.77734375" style="10" customWidth="1"/>
    <col min="13344" max="13344" width="0.6640625" style="10" customWidth="1"/>
    <col min="13345" max="13345" width="11.77734375" style="10" customWidth="1"/>
    <col min="13346" max="13346" width="0.5546875" style="10" customWidth="1"/>
    <col min="13347" max="13347" width="14" style="10" customWidth="1"/>
    <col min="13348" max="13348" width="0.77734375" style="10" customWidth="1"/>
    <col min="13349" max="13349" width="14.109375" style="10" customWidth="1"/>
    <col min="13350" max="13350" width="0.77734375" style="10" customWidth="1"/>
    <col min="13351" max="13351" width="1.44140625" style="10" customWidth="1"/>
    <col min="13352" max="13352" width="4.77734375" style="10" customWidth="1"/>
    <col min="13353" max="13353" width="71.44140625" style="10" customWidth="1"/>
    <col min="13354" max="13354" width="16.21875" style="10" customWidth="1"/>
    <col min="13355" max="13568" width="11.5546875" style="10"/>
    <col min="13569" max="13569" width="4.5546875" style="10" customWidth="1"/>
    <col min="13570" max="13570" width="1.6640625" style="10" customWidth="1"/>
    <col min="13571" max="13571" width="14.21875" style="10" bestFit="1" customWidth="1"/>
    <col min="13572" max="13572" width="1.44140625" style="10" customWidth="1"/>
    <col min="13573" max="13573" width="12.33203125" style="10" customWidth="1"/>
    <col min="13574" max="13574" width="1.109375" style="10" customWidth="1"/>
    <col min="13575" max="13575" width="10.33203125" style="10" customWidth="1"/>
    <col min="13576" max="13576" width="1.44140625" style="10" customWidth="1"/>
    <col min="13577" max="13577" width="11.77734375" style="10" customWidth="1"/>
    <col min="13578" max="13578" width="1.109375" style="10" customWidth="1"/>
    <col min="13579" max="13579" width="10.44140625" style="10" customWidth="1"/>
    <col min="13580" max="13580" width="1.44140625" style="10" customWidth="1"/>
    <col min="13581" max="13581" width="12.5546875" style="10" customWidth="1"/>
    <col min="13582" max="13582" width="1.109375" style="10" customWidth="1"/>
    <col min="13583" max="13583" width="12.33203125" style="10" customWidth="1"/>
    <col min="13584" max="13584" width="1.44140625" style="10" customWidth="1"/>
    <col min="13585" max="13585" width="11.21875" style="10" customWidth="1"/>
    <col min="13586" max="13586" width="1.44140625" style="10" customWidth="1"/>
    <col min="13587" max="13587" width="11.109375" style="10" customWidth="1"/>
    <col min="13588" max="13588" width="1.109375" style="10" customWidth="1"/>
    <col min="13589" max="13589" width="10.77734375" style="10" customWidth="1"/>
    <col min="13590" max="13590" width="0.88671875" style="10" customWidth="1"/>
    <col min="13591" max="13591" width="11.77734375" style="10" customWidth="1"/>
    <col min="13592" max="13592" width="1.44140625" style="10" customWidth="1"/>
    <col min="13593" max="13593" width="13.109375" style="10" customWidth="1"/>
    <col min="13594" max="13594" width="1.109375" style="10" customWidth="1"/>
    <col min="13595" max="13595" width="13.44140625" style="10" customWidth="1"/>
    <col min="13596" max="13596" width="0.6640625" style="10" customWidth="1"/>
    <col min="13597" max="13597" width="13.33203125" style="10" customWidth="1"/>
    <col min="13598" max="13598" width="0.5546875" style="10" customWidth="1"/>
    <col min="13599" max="13599" width="13.77734375" style="10" customWidth="1"/>
    <col min="13600" max="13600" width="0.6640625" style="10" customWidth="1"/>
    <col min="13601" max="13601" width="11.77734375" style="10" customWidth="1"/>
    <col min="13602" max="13602" width="0.5546875" style="10" customWidth="1"/>
    <col min="13603" max="13603" width="14" style="10" customWidth="1"/>
    <col min="13604" max="13604" width="0.77734375" style="10" customWidth="1"/>
    <col min="13605" max="13605" width="14.109375" style="10" customWidth="1"/>
    <col min="13606" max="13606" width="0.77734375" style="10" customWidth="1"/>
    <col min="13607" max="13607" width="1.44140625" style="10" customWidth="1"/>
    <col min="13608" max="13608" width="4.77734375" style="10" customWidth="1"/>
    <col min="13609" max="13609" width="71.44140625" style="10" customWidth="1"/>
    <col min="13610" max="13610" width="16.21875" style="10" customWidth="1"/>
    <col min="13611" max="13824" width="11.5546875" style="10"/>
    <col min="13825" max="13825" width="4.5546875" style="10" customWidth="1"/>
    <col min="13826" max="13826" width="1.6640625" style="10" customWidth="1"/>
    <col min="13827" max="13827" width="14.21875" style="10" bestFit="1" customWidth="1"/>
    <col min="13828" max="13828" width="1.44140625" style="10" customWidth="1"/>
    <col min="13829" max="13829" width="12.33203125" style="10" customWidth="1"/>
    <col min="13830" max="13830" width="1.109375" style="10" customWidth="1"/>
    <col min="13831" max="13831" width="10.33203125" style="10" customWidth="1"/>
    <col min="13832" max="13832" width="1.44140625" style="10" customWidth="1"/>
    <col min="13833" max="13833" width="11.77734375" style="10" customWidth="1"/>
    <col min="13834" max="13834" width="1.109375" style="10" customWidth="1"/>
    <col min="13835" max="13835" width="10.44140625" style="10" customWidth="1"/>
    <col min="13836" max="13836" width="1.44140625" style="10" customWidth="1"/>
    <col min="13837" max="13837" width="12.5546875" style="10" customWidth="1"/>
    <col min="13838" max="13838" width="1.109375" style="10" customWidth="1"/>
    <col min="13839" max="13839" width="12.33203125" style="10" customWidth="1"/>
    <col min="13840" max="13840" width="1.44140625" style="10" customWidth="1"/>
    <col min="13841" max="13841" width="11.21875" style="10" customWidth="1"/>
    <col min="13842" max="13842" width="1.44140625" style="10" customWidth="1"/>
    <col min="13843" max="13843" width="11.109375" style="10" customWidth="1"/>
    <col min="13844" max="13844" width="1.109375" style="10" customWidth="1"/>
    <col min="13845" max="13845" width="10.77734375" style="10" customWidth="1"/>
    <col min="13846" max="13846" width="0.88671875" style="10" customWidth="1"/>
    <col min="13847" max="13847" width="11.77734375" style="10" customWidth="1"/>
    <col min="13848" max="13848" width="1.44140625" style="10" customWidth="1"/>
    <col min="13849" max="13849" width="13.109375" style="10" customWidth="1"/>
    <col min="13850" max="13850" width="1.109375" style="10" customWidth="1"/>
    <col min="13851" max="13851" width="13.44140625" style="10" customWidth="1"/>
    <col min="13852" max="13852" width="0.6640625" style="10" customWidth="1"/>
    <col min="13853" max="13853" width="13.33203125" style="10" customWidth="1"/>
    <col min="13854" max="13854" width="0.5546875" style="10" customWidth="1"/>
    <col min="13855" max="13855" width="13.77734375" style="10" customWidth="1"/>
    <col min="13856" max="13856" width="0.6640625" style="10" customWidth="1"/>
    <col min="13857" max="13857" width="11.77734375" style="10" customWidth="1"/>
    <col min="13858" max="13858" width="0.5546875" style="10" customWidth="1"/>
    <col min="13859" max="13859" width="14" style="10" customWidth="1"/>
    <col min="13860" max="13860" width="0.77734375" style="10" customWidth="1"/>
    <col min="13861" max="13861" width="14.109375" style="10" customWidth="1"/>
    <col min="13862" max="13862" width="0.77734375" style="10" customWidth="1"/>
    <col min="13863" max="13863" width="1.44140625" style="10" customWidth="1"/>
    <col min="13864" max="13864" width="4.77734375" style="10" customWidth="1"/>
    <col min="13865" max="13865" width="71.44140625" style="10" customWidth="1"/>
    <col min="13866" max="13866" width="16.21875" style="10" customWidth="1"/>
    <col min="13867" max="14080" width="11.5546875" style="10"/>
    <col min="14081" max="14081" width="4.5546875" style="10" customWidth="1"/>
    <col min="14082" max="14082" width="1.6640625" style="10" customWidth="1"/>
    <col min="14083" max="14083" width="14.21875" style="10" bestFit="1" customWidth="1"/>
    <col min="14084" max="14084" width="1.44140625" style="10" customWidth="1"/>
    <col min="14085" max="14085" width="12.33203125" style="10" customWidth="1"/>
    <col min="14086" max="14086" width="1.109375" style="10" customWidth="1"/>
    <col min="14087" max="14087" width="10.33203125" style="10" customWidth="1"/>
    <col min="14088" max="14088" width="1.44140625" style="10" customWidth="1"/>
    <col min="14089" max="14089" width="11.77734375" style="10" customWidth="1"/>
    <col min="14090" max="14090" width="1.109375" style="10" customWidth="1"/>
    <col min="14091" max="14091" width="10.44140625" style="10" customWidth="1"/>
    <col min="14092" max="14092" width="1.44140625" style="10" customWidth="1"/>
    <col min="14093" max="14093" width="12.5546875" style="10" customWidth="1"/>
    <col min="14094" max="14094" width="1.109375" style="10" customWidth="1"/>
    <col min="14095" max="14095" width="12.33203125" style="10" customWidth="1"/>
    <col min="14096" max="14096" width="1.44140625" style="10" customWidth="1"/>
    <col min="14097" max="14097" width="11.21875" style="10" customWidth="1"/>
    <col min="14098" max="14098" width="1.44140625" style="10" customWidth="1"/>
    <col min="14099" max="14099" width="11.109375" style="10" customWidth="1"/>
    <col min="14100" max="14100" width="1.109375" style="10" customWidth="1"/>
    <col min="14101" max="14101" width="10.77734375" style="10" customWidth="1"/>
    <col min="14102" max="14102" width="0.88671875" style="10" customWidth="1"/>
    <col min="14103" max="14103" width="11.77734375" style="10" customWidth="1"/>
    <col min="14104" max="14104" width="1.44140625" style="10" customWidth="1"/>
    <col min="14105" max="14105" width="13.109375" style="10" customWidth="1"/>
    <col min="14106" max="14106" width="1.109375" style="10" customWidth="1"/>
    <col min="14107" max="14107" width="13.44140625" style="10" customWidth="1"/>
    <col min="14108" max="14108" width="0.6640625" style="10" customWidth="1"/>
    <col min="14109" max="14109" width="13.33203125" style="10" customWidth="1"/>
    <col min="14110" max="14110" width="0.5546875" style="10" customWidth="1"/>
    <col min="14111" max="14111" width="13.77734375" style="10" customWidth="1"/>
    <col min="14112" max="14112" width="0.6640625" style="10" customWidth="1"/>
    <col min="14113" max="14113" width="11.77734375" style="10" customWidth="1"/>
    <col min="14114" max="14114" width="0.5546875" style="10" customWidth="1"/>
    <col min="14115" max="14115" width="14" style="10" customWidth="1"/>
    <col min="14116" max="14116" width="0.77734375" style="10" customWidth="1"/>
    <col min="14117" max="14117" width="14.109375" style="10" customWidth="1"/>
    <col min="14118" max="14118" width="0.77734375" style="10" customWidth="1"/>
    <col min="14119" max="14119" width="1.44140625" style="10" customWidth="1"/>
    <col min="14120" max="14120" width="4.77734375" style="10" customWidth="1"/>
    <col min="14121" max="14121" width="71.44140625" style="10" customWidth="1"/>
    <col min="14122" max="14122" width="16.21875" style="10" customWidth="1"/>
    <col min="14123" max="14336" width="11.5546875" style="10"/>
    <col min="14337" max="14337" width="4.5546875" style="10" customWidth="1"/>
    <col min="14338" max="14338" width="1.6640625" style="10" customWidth="1"/>
    <col min="14339" max="14339" width="14.21875" style="10" bestFit="1" customWidth="1"/>
    <col min="14340" max="14340" width="1.44140625" style="10" customWidth="1"/>
    <col min="14341" max="14341" width="12.33203125" style="10" customWidth="1"/>
    <col min="14342" max="14342" width="1.109375" style="10" customWidth="1"/>
    <col min="14343" max="14343" width="10.33203125" style="10" customWidth="1"/>
    <col min="14344" max="14344" width="1.44140625" style="10" customWidth="1"/>
    <col min="14345" max="14345" width="11.77734375" style="10" customWidth="1"/>
    <col min="14346" max="14346" width="1.109375" style="10" customWidth="1"/>
    <col min="14347" max="14347" width="10.44140625" style="10" customWidth="1"/>
    <col min="14348" max="14348" width="1.44140625" style="10" customWidth="1"/>
    <col min="14349" max="14349" width="12.5546875" style="10" customWidth="1"/>
    <col min="14350" max="14350" width="1.109375" style="10" customWidth="1"/>
    <col min="14351" max="14351" width="12.33203125" style="10" customWidth="1"/>
    <col min="14352" max="14352" width="1.44140625" style="10" customWidth="1"/>
    <col min="14353" max="14353" width="11.21875" style="10" customWidth="1"/>
    <col min="14354" max="14354" width="1.44140625" style="10" customWidth="1"/>
    <col min="14355" max="14355" width="11.109375" style="10" customWidth="1"/>
    <col min="14356" max="14356" width="1.109375" style="10" customWidth="1"/>
    <col min="14357" max="14357" width="10.77734375" style="10" customWidth="1"/>
    <col min="14358" max="14358" width="0.88671875" style="10" customWidth="1"/>
    <col min="14359" max="14359" width="11.77734375" style="10" customWidth="1"/>
    <col min="14360" max="14360" width="1.44140625" style="10" customWidth="1"/>
    <col min="14361" max="14361" width="13.109375" style="10" customWidth="1"/>
    <col min="14362" max="14362" width="1.109375" style="10" customWidth="1"/>
    <col min="14363" max="14363" width="13.44140625" style="10" customWidth="1"/>
    <col min="14364" max="14364" width="0.6640625" style="10" customWidth="1"/>
    <col min="14365" max="14365" width="13.33203125" style="10" customWidth="1"/>
    <col min="14366" max="14366" width="0.5546875" style="10" customWidth="1"/>
    <col min="14367" max="14367" width="13.77734375" style="10" customWidth="1"/>
    <col min="14368" max="14368" width="0.6640625" style="10" customWidth="1"/>
    <col min="14369" max="14369" width="11.77734375" style="10" customWidth="1"/>
    <col min="14370" max="14370" width="0.5546875" style="10" customWidth="1"/>
    <col min="14371" max="14371" width="14" style="10" customWidth="1"/>
    <col min="14372" max="14372" width="0.77734375" style="10" customWidth="1"/>
    <col min="14373" max="14373" width="14.109375" style="10" customWidth="1"/>
    <col min="14374" max="14374" width="0.77734375" style="10" customWidth="1"/>
    <col min="14375" max="14375" width="1.44140625" style="10" customWidth="1"/>
    <col min="14376" max="14376" width="4.77734375" style="10" customWidth="1"/>
    <col min="14377" max="14377" width="71.44140625" style="10" customWidth="1"/>
    <col min="14378" max="14378" width="16.21875" style="10" customWidth="1"/>
    <col min="14379" max="14592" width="11.5546875" style="10"/>
    <col min="14593" max="14593" width="4.5546875" style="10" customWidth="1"/>
    <col min="14594" max="14594" width="1.6640625" style="10" customWidth="1"/>
    <col min="14595" max="14595" width="14.21875" style="10" bestFit="1" customWidth="1"/>
    <col min="14596" max="14596" width="1.44140625" style="10" customWidth="1"/>
    <col min="14597" max="14597" width="12.33203125" style="10" customWidth="1"/>
    <col min="14598" max="14598" width="1.109375" style="10" customWidth="1"/>
    <col min="14599" max="14599" width="10.33203125" style="10" customWidth="1"/>
    <col min="14600" max="14600" width="1.44140625" style="10" customWidth="1"/>
    <col min="14601" max="14601" width="11.77734375" style="10" customWidth="1"/>
    <col min="14602" max="14602" width="1.109375" style="10" customWidth="1"/>
    <col min="14603" max="14603" width="10.44140625" style="10" customWidth="1"/>
    <col min="14604" max="14604" width="1.44140625" style="10" customWidth="1"/>
    <col min="14605" max="14605" width="12.5546875" style="10" customWidth="1"/>
    <col min="14606" max="14606" width="1.109375" style="10" customWidth="1"/>
    <col min="14607" max="14607" width="12.33203125" style="10" customWidth="1"/>
    <col min="14608" max="14608" width="1.44140625" style="10" customWidth="1"/>
    <col min="14609" max="14609" width="11.21875" style="10" customWidth="1"/>
    <col min="14610" max="14610" width="1.44140625" style="10" customWidth="1"/>
    <col min="14611" max="14611" width="11.109375" style="10" customWidth="1"/>
    <col min="14612" max="14612" width="1.109375" style="10" customWidth="1"/>
    <col min="14613" max="14613" width="10.77734375" style="10" customWidth="1"/>
    <col min="14614" max="14614" width="0.88671875" style="10" customWidth="1"/>
    <col min="14615" max="14615" width="11.77734375" style="10" customWidth="1"/>
    <col min="14616" max="14616" width="1.44140625" style="10" customWidth="1"/>
    <col min="14617" max="14617" width="13.109375" style="10" customWidth="1"/>
    <col min="14618" max="14618" width="1.109375" style="10" customWidth="1"/>
    <col min="14619" max="14619" width="13.44140625" style="10" customWidth="1"/>
    <col min="14620" max="14620" width="0.6640625" style="10" customWidth="1"/>
    <col min="14621" max="14621" width="13.33203125" style="10" customWidth="1"/>
    <col min="14622" max="14622" width="0.5546875" style="10" customWidth="1"/>
    <col min="14623" max="14623" width="13.77734375" style="10" customWidth="1"/>
    <col min="14624" max="14624" width="0.6640625" style="10" customWidth="1"/>
    <col min="14625" max="14625" width="11.77734375" style="10" customWidth="1"/>
    <col min="14626" max="14626" width="0.5546875" style="10" customWidth="1"/>
    <col min="14627" max="14627" width="14" style="10" customWidth="1"/>
    <col min="14628" max="14628" width="0.77734375" style="10" customWidth="1"/>
    <col min="14629" max="14629" width="14.109375" style="10" customWidth="1"/>
    <col min="14630" max="14630" width="0.77734375" style="10" customWidth="1"/>
    <col min="14631" max="14631" width="1.44140625" style="10" customWidth="1"/>
    <col min="14632" max="14632" width="4.77734375" style="10" customWidth="1"/>
    <col min="14633" max="14633" width="71.44140625" style="10" customWidth="1"/>
    <col min="14634" max="14634" width="16.21875" style="10" customWidth="1"/>
    <col min="14635" max="14848" width="11.5546875" style="10"/>
    <col min="14849" max="14849" width="4.5546875" style="10" customWidth="1"/>
    <col min="14850" max="14850" width="1.6640625" style="10" customWidth="1"/>
    <col min="14851" max="14851" width="14.21875" style="10" bestFit="1" customWidth="1"/>
    <col min="14852" max="14852" width="1.44140625" style="10" customWidth="1"/>
    <col min="14853" max="14853" width="12.33203125" style="10" customWidth="1"/>
    <col min="14854" max="14854" width="1.109375" style="10" customWidth="1"/>
    <col min="14855" max="14855" width="10.33203125" style="10" customWidth="1"/>
    <col min="14856" max="14856" width="1.44140625" style="10" customWidth="1"/>
    <col min="14857" max="14857" width="11.77734375" style="10" customWidth="1"/>
    <col min="14858" max="14858" width="1.109375" style="10" customWidth="1"/>
    <col min="14859" max="14859" width="10.44140625" style="10" customWidth="1"/>
    <col min="14860" max="14860" width="1.44140625" style="10" customWidth="1"/>
    <col min="14861" max="14861" width="12.5546875" style="10" customWidth="1"/>
    <col min="14862" max="14862" width="1.109375" style="10" customWidth="1"/>
    <col min="14863" max="14863" width="12.33203125" style="10" customWidth="1"/>
    <col min="14864" max="14864" width="1.44140625" style="10" customWidth="1"/>
    <col min="14865" max="14865" width="11.21875" style="10" customWidth="1"/>
    <col min="14866" max="14866" width="1.44140625" style="10" customWidth="1"/>
    <col min="14867" max="14867" width="11.109375" style="10" customWidth="1"/>
    <col min="14868" max="14868" width="1.109375" style="10" customWidth="1"/>
    <col min="14869" max="14869" width="10.77734375" style="10" customWidth="1"/>
    <col min="14870" max="14870" width="0.88671875" style="10" customWidth="1"/>
    <col min="14871" max="14871" width="11.77734375" style="10" customWidth="1"/>
    <col min="14872" max="14872" width="1.44140625" style="10" customWidth="1"/>
    <col min="14873" max="14873" width="13.109375" style="10" customWidth="1"/>
    <col min="14874" max="14874" width="1.109375" style="10" customWidth="1"/>
    <col min="14875" max="14875" width="13.44140625" style="10" customWidth="1"/>
    <col min="14876" max="14876" width="0.6640625" style="10" customWidth="1"/>
    <col min="14877" max="14877" width="13.33203125" style="10" customWidth="1"/>
    <col min="14878" max="14878" width="0.5546875" style="10" customWidth="1"/>
    <col min="14879" max="14879" width="13.77734375" style="10" customWidth="1"/>
    <col min="14880" max="14880" width="0.6640625" style="10" customWidth="1"/>
    <col min="14881" max="14881" width="11.77734375" style="10" customWidth="1"/>
    <col min="14882" max="14882" width="0.5546875" style="10" customWidth="1"/>
    <col min="14883" max="14883" width="14" style="10" customWidth="1"/>
    <col min="14884" max="14884" width="0.77734375" style="10" customWidth="1"/>
    <col min="14885" max="14885" width="14.109375" style="10" customWidth="1"/>
    <col min="14886" max="14886" width="0.77734375" style="10" customWidth="1"/>
    <col min="14887" max="14887" width="1.44140625" style="10" customWidth="1"/>
    <col min="14888" max="14888" width="4.77734375" style="10" customWidth="1"/>
    <col min="14889" max="14889" width="71.44140625" style="10" customWidth="1"/>
    <col min="14890" max="14890" width="16.21875" style="10" customWidth="1"/>
    <col min="14891" max="15104" width="11.5546875" style="10"/>
    <col min="15105" max="15105" width="4.5546875" style="10" customWidth="1"/>
    <col min="15106" max="15106" width="1.6640625" style="10" customWidth="1"/>
    <col min="15107" max="15107" width="14.21875" style="10" bestFit="1" customWidth="1"/>
    <col min="15108" max="15108" width="1.44140625" style="10" customWidth="1"/>
    <col min="15109" max="15109" width="12.33203125" style="10" customWidth="1"/>
    <col min="15110" max="15110" width="1.109375" style="10" customWidth="1"/>
    <col min="15111" max="15111" width="10.33203125" style="10" customWidth="1"/>
    <col min="15112" max="15112" width="1.44140625" style="10" customWidth="1"/>
    <col min="15113" max="15113" width="11.77734375" style="10" customWidth="1"/>
    <col min="15114" max="15114" width="1.109375" style="10" customWidth="1"/>
    <col min="15115" max="15115" width="10.44140625" style="10" customWidth="1"/>
    <col min="15116" max="15116" width="1.44140625" style="10" customWidth="1"/>
    <col min="15117" max="15117" width="12.5546875" style="10" customWidth="1"/>
    <col min="15118" max="15118" width="1.109375" style="10" customWidth="1"/>
    <col min="15119" max="15119" width="12.33203125" style="10" customWidth="1"/>
    <col min="15120" max="15120" width="1.44140625" style="10" customWidth="1"/>
    <col min="15121" max="15121" width="11.21875" style="10" customWidth="1"/>
    <col min="15122" max="15122" width="1.44140625" style="10" customWidth="1"/>
    <col min="15123" max="15123" width="11.109375" style="10" customWidth="1"/>
    <col min="15124" max="15124" width="1.109375" style="10" customWidth="1"/>
    <col min="15125" max="15125" width="10.77734375" style="10" customWidth="1"/>
    <col min="15126" max="15126" width="0.88671875" style="10" customWidth="1"/>
    <col min="15127" max="15127" width="11.77734375" style="10" customWidth="1"/>
    <col min="15128" max="15128" width="1.44140625" style="10" customWidth="1"/>
    <col min="15129" max="15129" width="13.109375" style="10" customWidth="1"/>
    <col min="15130" max="15130" width="1.109375" style="10" customWidth="1"/>
    <col min="15131" max="15131" width="13.44140625" style="10" customWidth="1"/>
    <col min="15132" max="15132" width="0.6640625" style="10" customWidth="1"/>
    <col min="15133" max="15133" width="13.33203125" style="10" customWidth="1"/>
    <col min="15134" max="15134" width="0.5546875" style="10" customWidth="1"/>
    <col min="15135" max="15135" width="13.77734375" style="10" customWidth="1"/>
    <col min="15136" max="15136" width="0.6640625" style="10" customWidth="1"/>
    <col min="15137" max="15137" width="11.77734375" style="10" customWidth="1"/>
    <col min="15138" max="15138" width="0.5546875" style="10" customWidth="1"/>
    <col min="15139" max="15139" width="14" style="10" customWidth="1"/>
    <col min="15140" max="15140" width="0.77734375" style="10" customWidth="1"/>
    <col min="15141" max="15141" width="14.109375" style="10" customWidth="1"/>
    <col min="15142" max="15142" width="0.77734375" style="10" customWidth="1"/>
    <col min="15143" max="15143" width="1.44140625" style="10" customWidth="1"/>
    <col min="15144" max="15144" width="4.77734375" style="10" customWidth="1"/>
    <col min="15145" max="15145" width="71.44140625" style="10" customWidth="1"/>
    <col min="15146" max="15146" width="16.21875" style="10" customWidth="1"/>
    <col min="15147" max="15360" width="11.5546875" style="10"/>
    <col min="15361" max="15361" width="4.5546875" style="10" customWidth="1"/>
    <col min="15362" max="15362" width="1.6640625" style="10" customWidth="1"/>
    <col min="15363" max="15363" width="14.21875" style="10" bestFit="1" customWidth="1"/>
    <col min="15364" max="15364" width="1.44140625" style="10" customWidth="1"/>
    <col min="15365" max="15365" width="12.33203125" style="10" customWidth="1"/>
    <col min="15366" max="15366" width="1.109375" style="10" customWidth="1"/>
    <col min="15367" max="15367" width="10.33203125" style="10" customWidth="1"/>
    <col min="15368" max="15368" width="1.44140625" style="10" customWidth="1"/>
    <col min="15369" max="15369" width="11.77734375" style="10" customWidth="1"/>
    <col min="15370" max="15370" width="1.109375" style="10" customWidth="1"/>
    <col min="15371" max="15371" width="10.44140625" style="10" customWidth="1"/>
    <col min="15372" max="15372" width="1.44140625" style="10" customWidth="1"/>
    <col min="15373" max="15373" width="12.5546875" style="10" customWidth="1"/>
    <col min="15374" max="15374" width="1.109375" style="10" customWidth="1"/>
    <col min="15375" max="15375" width="12.33203125" style="10" customWidth="1"/>
    <col min="15376" max="15376" width="1.44140625" style="10" customWidth="1"/>
    <col min="15377" max="15377" width="11.21875" style="10" customWidth="1"/>
    <col min="15378" max="15378" width="1.44140625" style="10" customWidth="1"/>
    <col min="15379" max="15379" width="11.109375" style="10" customWidth="1"/>
    <col min="15380" max="15380" width="1.109375" style="10" customWidth="1"/>
    <col min="15381" max="15381" width="10.77734375" style="10" customWidth="1"/>
    <col min="15382" max="15382" width="0.88671875" style="10" customWidth="1"/>
    <col min="15383" max="15383" width="11.77734375" style="10" customWidth="1"/>
    <col min="15384" max="15384" width="1.44140625" style="10" customWidth="1"/>
    <col min="15385" max="15385" width="13.109375" style="10" customWidth="1"/>
    <col min="15386" max="15386" width="1.109375" style="10" customWidth="1"/>
    <col min="15387" max="15387" width="13.44140625" style="10" customWidth="1"/>
    <col min="15388" max="15388" width="0.6640625" style="10" customWidth="1"/>
    <col min="15389" max="15389" width="13.33203125" style="10" customWidth="1"/>
    <col min="15390" max="15390" width="0.5546875" style="10" customWidth="1"/>
    <col min="15391" max="15391" width="13.77734375" style="10" customWidth="1"/>
    <col min="15392" max="15392" width="0.6640625" style="10" customWidth="1"/>
    <col min="15393" max="15393" width="11.77734375" style="10" customWidth="1"/>
    <col min="15394" max="15394" width="0.5546875" style="10" customWidth="1"/>
    <col min="15395" max="15395" width="14" style="10" customWidth="1"/>
    <col min="15396" max="15396" width="0.77734375" style="10" customWidth="1"/>
    <col min="15397" max="15397" width="14.109375" style="10" customWidth="1"/>
    <col min="15398" max="15398" width="0.77734375" style="10" customWidth="1"/>
    <col min="15399" max="15399" width="1.44140625" style="10" customWidth="1"/>
    <col min="15400" max="15400" width="4.77734375" style="10" customWidth="1"/>
    <col min="15401" max="15401" width="71.44140625" style="10" customWidth="1"/>
    <col min="15402" max="15402" width="16.21875" style="10" customWidth="1"/>
    <col min="15403" max="15616" width="11.5546875" style="10"/>
    <col min="15617" max="15617" width="4.5546875" style="10" customWidth="1"/>
    <col min="15618" max="15618" width="1.6640625" style="10" customWidth="1"/>
    <col min="15619" max="15619" width="14.21875" style="10" bestFit="1" customWidth="1"/>
    <col min="15620" max="15620" width="1.44140625" style="10" customWidth="1"/>
    <col min="15621" max="15621" width="12.33203125" style="10" customWidth="1"/>
    <col min="15622" max="15622" width="1.109375" style="10" customWidth="1"/>
    <col min="15623" max="15623" width="10.33203125" style="10" customWidth="1"/>
    <col min="15624" max="15624" width="1.44140625" style="10" customWidth="1"/>
    <col min="15625" max="15625" width="11.77734375" style="10" customWidth="1"/>
    <col min="15626" max="15626" width="1.109375" style="10" customWidth="1"/>
    <col min="15627" max="15627" width="10.44140625" style="10" customWidth="1"/>
    <col min="15628" max="15628" width="1.44140625" style="10" customWidth="1"/>
    <col min="15629" max="15629" width="12.5546875" style="10" customWidth="1"/>
    <col min="15630" max="15630" width="1.109375" style="10" customWidth="1"/>
    <col min="15631" max="15631" width="12.33203125" style="10" customWidth="1"/>
    <col min="15632" max="15632" width="1.44140625" style="10" customWidth="1"/>
    <col min="15633" max="15633" width="11.21875" style="10" customWidth="1"/>
    <col min="15634" max="15634" width="1.44140625" style="10" customWidth="1"/>
    <col min="15635" max="15635" width="11.109375" style="10" customWidth="1"/>
    <col min="15636" max="15636" width="1.109375" style="10" customWidth="1"/>
    <col min="15637" max="15637" width="10.77734375" style="10" customWidth="1"/>
    <col min="15638" max="15638" width="0.88671875" style="10" customWidth="1"/>
    <col min="15639" max="15639" width="11.77734375" style="10" customWidth="1"/>
    <col min="15640" max="15640" width="1.44140625" style="10" customWidth="1"/>
    <col min="15641" max="15641" width="13.109375" style="10" customWidth="1"/>
    <col min="15642" max="15642" width="1.109375" style="10" customWidth="1"/>
    <col min="15643" max="15643" width="13.44140625" style="10" customWidth="1"/>
    <col min="15644" max="15644" width="0.6640625" style="10" customWidth="1"/>
    <col min="15645" max="15645" width="13.33203125" style="10" customWidth="1"/>
    <col min="15646" max="15646" width="0.5546875" style="10" customWidth="1"/>
    <col min="15647" max="15647" width="13.77734375" style="10" customWidth="1"/>
    <col min="15648" max="15648" width="0.6640625" style="10" customWidth="1"/>
    <col min="15649" max="15649" width="11.77734375" style="10" customWidth="1"/>
    <col min="15650" max="15650" width="0.5546875" style="10" customWidth="1"/>
    <col min="15651" max="15651" width="14" style="10" customWidth="1"/>
    <col min="15652" max="15652" width="0.77734375" style="10" customWidth="1"/>
    <col min="15653" max="15653" width="14.109375" style="10" customWidth="1"/>
    <col min="15654" max="15654" width="0.77734375" style="10" customWidth="1"/>
    <col min="15655" max="15655" width="1.44140625" style="10" customWidth="1"/>
    <col min="15656" max="15656" width="4.77734375" style="10" customWidth="1"/>
    <col min="15657" max="15657" width="71.44140625" style="10" customWidth="1"/>
    <col min="15658" max="15658" width="16.21875" style="10" customWidth="1"/>
    <col min="15659" max="15872" width="11.5546875" style="10"/>
    <col min="15873" max="15873" width="4.5546875" style="10" customWidth="1"/>
    <col min="15874" max="15874" width="1.6640625" style="10" customWidth="1"/>
    <col min="15875" max="15875" width="14.21875" style="10" bestFit="1" customWidth="1"/>
    <col min="15876" max="15876" width="1.44140625" style="10" customWidth="1"/>
    <col min="15877" max="15877" width="12.33203125" style="10" customWidth="1"/>
    <col min="15878" max="15878" width="1.109375" style="10" customWidth="1"/>
    <col min="15879" max="15879" width="10.33203125" style="10" customWidth="1"/>
    <col min="15880" max="15880" width="1.44140625" style="10" customWidth="1"/>
    <col min="15881" max="15881" width="11.77734375" style="10" customWidth="1"/>
    <col min="15882" max="15882" width="1.109375" style="10" customWidth="1"/>
    <col min="15883" max="15883" width="10.44140625" style="10" customWidth="1"/>
    <col min="15884" max="15884" width="1.44140625" style="10" customWidth="1"/>
    <col min="15885" max="15885" width="12.5546875" style="10" customWidth="1"/>
    <col min="15886" max="15886" width="1.109375" style="10" customWidth="1"/>
    <col min="15887" max="15887" width="12.33203125" style="10" customWidth="1"/>
    <col min="15888" max="15888" width="1.44140625" style="10" customWidth="1"/>
    <col min="15889" max="15889" width="11.21875" style="10" customWidth="1"/>
    <col min="15890" max="15890" width="1.44140625" style="10" customWidth="1"/>
    <col min="15891" max="15891" width="11.109375" style="10" customWidth="1"/>
    <col min="15892" max="15892" width="1.109375" style="10" customWidth="1"/>
    <col min="15893" max="15893" width="10.77734375" style="10" customWidth="1"/>
    <col min="15894" max="15894" width="0.88671875" style="10" customWidth="1"/>
    <col min="15895" max="15895" width="11.77734375" style="10" customWidth="1"/>
    <col min="15896" max="15896" width="1.44140625" style="10" customWidth="1"/>
    <col min="15897" max="15897" width="13.109375" style="10" customWidth="1"/>
    <col min="15898" max="15898" width="1.109375" style="10" customWidth="1"/>
    <col min="15899" max="15899" width="13.44140625" style="10" customWidth="1"/>
    <col min="15900" max="15900" width="0.6640625" style="10" customWidth="1"/>
    <col min="15901" max="15901" width="13.33203125" style="10" customWidth="1"/>
    <col min="15902" max="15902" width="0.5546875" style="10" customWidth="1"/>
    <col min="15903" max="15903" width="13.77734375" style="10" customWidth="1"/>
    <col min="15904" max="15904" width="0.6640625" style="10" customWidth="1"/>
    <col min="15905" max="15905" width="11.77734375" style="10" customWidth="1"/>
    <col min="15906" max="15906" width="0.5546875" style="10" customWidth="1"/>
    <col min="15907" max="15907" width="14" style="10" customWidth="1"/>
    <col min="15908" max="15908" width="0.77734375" style="10" customWidth="1"/>
    <col min="15909" max="15909" width="14.109375" style="10" customWidth="1"/>
    <col min="15910" max="15910" width="0.77734375" style="10" customWidth="1"/>
    <col min="15911" max="15911" width="1.44140625" style="10" customWidth="1"/>
    <col min="15912" max="15912" width="4.77734375" style="10" customWidth="1"/>
    <col min="15913" max="15913" width="71.44140625" style="10" customWidth="1"/>
    <col min="15914" max="15914" width="16.21875" style="10" customWidth="1"/>
    <col min="15915" max="16128" width="11.5546875" style="10"/>
    <col min="16129" max="16129" width="4.5546875" style="10" customWidth="1"/>
    <col min="16130" max="16130" width="1.6640625" style="10" customWidth="1"/>
    <col min="16131" max="16131" width="14.21875" style="10" bestFit="1" customWidth="1"/>
    <col min="16132" max="16132" width="1.44140625" style="10" customWidth="1"/>
    <col min="16133" max="16133" width="12.33203125" style="10" customWidth="1"/>
    <col min="16134" max="16134" width="1.109375" style="10" customWidth="1"/>
    <col min="16135" max="16135" width="10.33203125" style="10" customWidth="1"/>
    <col min="16136" max="16136" width="1.44140625" style="10" customWidth="1"/>
    <col min="16137" max="16137" width="11.77734375" style="10" customWidth="1"/>
    <col min="16138" max="16138" width="1.109375" style="10" customWidth="1"/>
    <col min="16139" max="16139" width="10.44140625" style="10" customWidth="1"/>
    <col min="16140" max="16140" width="1.44140625" style="10" customWidth="1"/>
    <col min="16141" max="16141" width="12.5546875" style="10" customWidth="1"/>
    <col min="16142" max="16142" width="1.109375" style="10" customWidth="1"/>
    <col min="16143" max="16143" width="12.33203125" style="10" customWidth="1"/>
    <col min="16144" max="16144" width="1.44140625" style="10" customWidth="1"/>
    <col min="16145" max="16145" width="11.21875" style="10" customWidth="1"/>
    <col min="16146" max="16146" width="1.44140625" style="10" customWidth="1"/>
    <col min="16147" max="16147" width="11.109375" style="10" customWidth="1"/>
    <col min="16148" max="16148" width="1.109375" style="10" customWidth="1"/>
    <col min="16149" max="16149" width="10.77734375" style="10" customWidth="1"/>
    <col min="16150" max="16150" width="0.88671875" style="10" customWidth="1"/>
    <col min="16151" max="16151" width="11.77734375" style="10" customWidth="1"/>
    <col min="16152" max="16152" width="1.44140625" style="10" customWidth="1"/>
    <col min="16153" max="16153" width="13.109375" style="10" customWidth="1"/>
    <col min="16154" max="16154" width="1.109375" style="10" customWidth="1"/>
    <col min="16155" max="16155" width="13.44140625" style="10" customWidth="1"/>
    <col min="16156" max="16156" width="0.6640625" style="10" customWidth="1"/>
    <col min="16157" max="16157" width="13.33203125" style="10" customWidth="1"/>
    <col min="16158" max="16158" width="0.5546875" style="10" customWidth="1"/>
    <col min="16159" max="16159" width="13.77734375" style="10" customWidth="1"/>
    <col min="16160" max="16160" width="0.6640625" style="10" customWidth="1"/>
    <col min="16161" max="16161" width="11.77734375" style="10" customWidth="1"/>
    <col min="16162" max="16162" width="0.5546875" style="10" customWidth="1"/>
    <col min="16163" max="16163" width="14" style="10" customWidth="1"/>
    <col min="16164" max="16164" width="0.77734375" style="10" customWidth="1"/>
    <col min="16165" max="16165" width="14.109375" style="10" customWidth="1"/>
    <col min="16166" max="16166" width="0.77734375" style="10" customWidth="1"/>
    <col min="16167" max="16167" width="1.44140625" style="10" customWidth="1"/>
    <col min="16168" max="16168" width="4.77734375" style="10" customWidth="1"/>
    <col min="16169" max="16169" width="71.44140625" style="10" customWidth="1"/>
    <col min="16170" max="16170" width="16.21875" style="10" customWidth="1"/>
    <col min="16171" max="16384" width="11.5546875" style="10"/>
  </cols>
  <sheetData>
    <row r="1" spans="1:40" s="8" customFormat="1" ht="10.65" customHeight="1" x14ac:dyDescent="0.3">
      <c r="Y1" s="11" t="s">
        <v>42</v>
      </c>
      <c r="AA1" s="38" t="s">
        <v>480</v>
      </c>
      <c r="AM1" s="11"/>
      <c r="AN1" s="113" t="s">
        <v>642</v>
      </c>
    </row>
    <row r="2" spans="1:40" s="8" customFormat="1" ht="10.65" customHeight="1" x14ac:dyDescent="0.3">
      <c r="Y2" s="11" t="s">
        <v>643</v>
      </c>
      <c r="AA2" s="38" t="s">
        <v>644</v>
      </c>
      <c r="AM2" s="11"/>
      <c r="AN2" s="11" t="s">
        <v>624</v>
      </c>
    </row>
    <row r="3" spans="1:40" s="8" customFormat="1" ht="10.65" customHeight="1" x14ac:dyDescent="0.3">
      <c r="Y3" s="11" t="s">
        <v>48</v>
      </c>
      <c r="AA3" s="169" t="s">
        <v>49</v>
      </c>
      <c r="AN3" s="116"/>
    </row>
    <row r="4" spans="1:40" ht="10.199999999999999" customHeight="1" x14ac:dyDescent="0.3"/>
    <row r="5" spans="1:40" ht="9.6" customHeight="1" x14ac:dyDescent="0.3">
      <c r="M5" s="16" t="s">
        <v>645</v>
      </c>
      <c r="N5" s="16"/>
      <c r="O5" s="16"/>
      <c r="P5" s="16"/>
      <c r="Q5" s="16"/>
      <c r="R5" s="16"/>
      <c r="S5" s="16"/>
      <c r="T5" s="16"/>
      <c r="U5" s="16"/>
      <c r="V5" s="16"/>
      <c r="W5" s="16"/>
      <c r="AA5" s="16" t="s">
        <v>646</v>
      </c>
      <c r="AB5" s="16"/>
      <c r="AC5" s="16"/>
      <c r="AD5" s="16"/>
      <c r="AE5" s="16"/>
      <c r="AF5" s="16"/>
      <c r="AG5" s="16"/>
      <c r="AH5" s="16"/>
      <c r="AI5" s="16"/>
    </row>
    <row r="6" spans="1:40" ht="9.6" customHeight="1" x14ac:dyDescent="0.3"/>
    <row r="7" spans="1:40" ht="9.6" customHeight="1" x14ac:dyDescent="0.3">
      <c r="E7" s="17" t="s">
        <v>647</v>
      </c>
      <c r="F7" s="17"/>
      <c r="G7" s="17"/>
      <c r="I7" s="17" t="s">
        <v>648</v>
      </c>
      <c r="J7" s="17"/>
      <c r="K7" s="17"/>
      <c r="L7" s="17"/>
      <c r="O7" s="17" t="s">
        <v>649</v>
      </c>
      <c r="P7" s="17"/>
      <c r="Q7" s="17"/>
      <c r="R7" s="17"/>
      <c r="S7" s="17"/>
      <c r="T7" s="17"/>
      <c r="U7" s="17"/>
    </row>
    <row r="8" spans="1:40" ht="9.6" customHeight="1" x14ac:dyDescent="0.3">
      <c r="E8" s="16" t="s">
        <v>650</v>
      </c>
      <c r="F8" s="16"/>
      <c r="G8" s="16"/>
      <c r="I8" s="16" t="s">
        <v>651</v>
      </c>
      <c r="J8" s="16"/>
      <c r="K8" s="16"/>
      <c r="L8" s="17"/>
      <c r="O8" s="16" t="s">
        <v>652</v>
      </c>
      <c r="P8" s="16"/>
      <c r="Q8" s="16"/>
      <c r="R8" s="16"/>
      <c r="S8" s="16"/>
      <c r="T8" s="16"/>
      <c r="U8" s="16"/>
    </row>
    <row r="9" spans="1:40" ht="9.6" customHeight="1" x14ac:dyDescent="0.3">
      <c r="O9" s="18" t="s">
        <v>653</v>
      </c>
      <c r="Q9" s="18"/>
      <c r="S9" s="18"/>
      <c r="U9" s="18" t="s">
        <v>654</v>
      </c>
      <c r="AA9" s="18" t="s">
        <v>61</v>
      </c>
    </row>
    <row r="10" spans="1:40" ht="9.6" customHeight="1" x14ac:dyDescent="0.3">
      <c r="E10" s="18" t="s">
        <v>655</v>
      </c>
      <c r="I10" s="18" t="s">
        <v>655</v>
      </c>
      <c r="O10" s="18" t="s">
        <v>656</v>
      </c>
      <c r="Q10" s="18" t="s">
        <v>657</v>
      </c>
      <c r="S10" s="18" t="s">
        <v>654</v>
      </c>
      <c r="U10" s="18" t="s">
        <v>312</v>
      </c>
      <c r="W10" s="18" t="s">
        <v>264</v>
      </c>
      <c r="Y10" s="18" t="s">
        <v>658</v>
      </c>
      <c r="AA10" s="18" t="s">
        <v>659</v>
      </c>
      <c r="AE10" s="18" t="s">
        <v>660</v>
      </c>
      <c r="AG10" s="18" t="s">
        <v>329</v>
      </c>
      <c r="AI10" s="18" t="s">
        <v>65</v>
      </c>
      <c r="AK10" s="18" t="s">
        <v>658</v>
      </c>
    </row>
    <row r="11" spans="1:40" ht="9.6" customHeight="1" x14ac:dyDescent="0.3">
      <c r="A11" s="19" t="s">
        <v>71</v>
      </c>
      <c r="C11" s="19" t="s">
        <v>73</v>
      </c>
      <c r="E11" s="19" t="s">
        <v>661</v>
      </c>
      <c r="G11" s="19" t="s">
        <v>280</v>
      </c>
      <c r="I11" s="19" t="s">
        <v>661</v>
      </c>
      <c r="K11" s="19" t="s">
        <v>280</v>
      </c>
      <c r="M11" s="19" t="s">
        <v>662</v>
      </c>
      <c r="O11" s="19" t="s">
        <v>663</v>
      </c>
      <c r="Q11" s="19" t="s">
        <v>607</v>
      </c>
      <c r="S11" s="19" t="s">
        <v>399</v>
      </c>
      <c r="U11" s="19" t="s">
        <v>69</v>
      </c>
      <c r="W11" s="19" t="s">
        <v>50</v>
      </c>
      <c r="Y11" s="19" t="s">
        <v>664</v>
      </c>
      <c r="AA11" s="19" t="s">
        <v>306</v>
      </c>
      <c r="AC11" s="19" t="s">
        <v>665</v>
      </c>
      <c r="AE11" s="19" t="s">
        <v>306</v>
      </c>
      <c r="AG11" s="19" t="s">
        <v>306</v>
      </c>
      <c r="AI11" s="19" t="s">
        <v>306</v>
      </c>
      <c r="AK11" s="19" t="s">
        <v>666</v>
      </c>
      <c r="AN11" s="19" t="s">
        <v>71</v>
      </c>
    </row>
    <row r="12" spans="1:40" ht="8.85" customHeight="1" x14ac:dyDescent="0.3"/>
    <row r="13" spans="1:40" ht="8.85" customHeight="1" x14ac:dyDescent="0.3">
      <c r="B13" s="10" t="s">
        <v>283</v>
      </c>
    </row>
    <row r="14" spans="1:40" ht="8.85" customHeight="1" x14ac:dyDescent="0.3">
      <c r="A14" s="10">
        <v>1</v>
      </c>
      <c r="B14" s="18"/>
      <c r="C14" s="10" t="s">
        <v>84</v>
      </c>
      <c r="E14" s="159">
        <v>0</v>
      </c>
      <c r="G14" s="159">
        <v>0</v>
      </c>
      <c r="I14" s="159">
        <v>26267291</v>
      </c>
      <c r="K14" s="159">
        <v>0</v>
      </c>
      <c r="M14" s="159">
        <v>36073541</v>
      </c>
      <c r="O14" s="159">
        <v>17485674</v>
      </c>
      <c r="Q14" s="159">
        <v>0</v>
      </c>
      <c r="S14" s="159">
        <v>275707</v>
      </c>
      <c r="U14" s="159">
        <v>0</v>
      </c>
      <c r="W14" s="159">
        <v>34927</v>
      </c>
      <c r="Y14" s="159">
        <f t="shared" ref="Y14:Y29" si="0">SUM(M14:W14)</f>
        <v>53869849</v>
      </c>
      <c r="AA14" s="159">
        <v>27339175</v>
      </c>
      <c r="AC14" s="159">
        <v>4465664</v>
      </c>
      <c r="AE14" s="159">
        <v>0</v>
      </c>
      <c r="AG14" s="159">
        <v>0</v>
      </c>
      <c r="AI14" s="159">
        <f t="shared" ref="AI14:AI29" si="1">SUM(AA14:AG14)</f>
        <v>31804839</v>
      </c>
      <c r="AK14" s="159">
        <f>(Y14-AI14)</f>
        <v>22065010</v>
      </c>
      <c r="AN14" s="18">
        <v>1</v>
      </c>
    </row>
    <row r="15" spans="1:40" ht="8.85" customHeight="1" x14ac:dyDescent="0.3">
      <c r="A15" s="10">
        <v>2</v>
      </c>
      <c r="B15" s="18"/>
      <c r="C15" s="10" t="s">
        <v>85</v>
      </c>
      <c r="E15" s="160">
        <v>0</v>
      </c>
      <c r="G15" s="160">
        <v>0</v>
      </c>
      <c r="I15" s="160">
        <v>0</v>
      </c>
      <c r="K15" s="160">
        <v>0</v>
      </c>
      <c r="M15" s="160">
        <v>31757</v>
      </c>
      <c r="O15" s="160">
        <v>130807</v>
      </c>
      <c r="Q15" s="160">
        <v>0</v>
      </c>
      <c r="S15" s="160">
        <v>136746</v>
      </c>
      <c r="U15" s="160">
        <v>175387</v>
      </c>
      <c r="W15" s="160">
        <v>23140</v>
      </c>
      <c r="Y15" s="160">
        <f t="shared" si="0"/>
        <v>497837</v>
      </c>
      <c r="AA15" s="160">
        <v>538178</v>
      </c>
      <c r="AC15" s="160">
        <v>59988</v>
      </c>
      <c r="AE15" s="160">
        <v>0</v>
      </c>
      <c r="AG15" s="160">
        <v>5701</v>
      </c>
      <c r="AI15" s="160">
        <f t="shared" si="1"/>
        <v>603867</v>
      </c>
      <c r="AK15" s="160">
        <f>(Y15-AI15)</f>
        <v>-106030</v>
      </c>
      <c r="AN15" s="18">
        <v>2</v>
      </c>
    </row>
    <row r="16" spans="1:40" ht="8.85" customHeight="1" x14ac:dyDescent="0.3">
      <c r="A16" s="10">
        <v>3</v>
      </c>
      <c r="B16" s="132"/>
      <c r="C16" s="10" t="s">
        <v>87</v>
      </c>
      <c r="E16" s="160">
        <v>0</v>
      </c>
      <c r="G16" s="160">
        <v>0</v>
      </c>
      <c r="I16" s="160">
        <v>0</v>
      </c>
      <c r="K16" s="160">
        <v>0</v>
      </c>
      <c r="M16" s="160">
        <v>2047155</v>
      </c>
      <c r="O16" s="160">
        <v>0</v>
      </c>
      <c r="Q16" s="160">
        <v>0</v>
      </c>
      <c r="S16" s="160">
        <v>0</v>
      </c>
      <c r="U16" s="160">
        <v>0</v>
      </c>
      <c r="W16" s="160">
        <v>9785</v>
      </c>
      <c r="Y16" s="160">
        <f t="shared" si="0"/>
        <v>2056940</v>
      </c>
      <c r="AA16" s="160">
        <v>1731468</v>
      </c>
      <c r="AC16" s="160">
        <v>445735</v>
      </c>
      <c r="AE16" s="160">
        <v>306467</v>
      </c>
      <c r="AG16" s="160">
        <v>0</v>
      </c>
      <c r="AI16" s="160">
        <f t="shared" si="1"/>
        <v>2483670</v>
      </c>
      <c r="AK16" s="160">
        <f>(Y16-AI16)</f>
        <v>-426730</v>
      </c>
      <c r="AN16" s="18">
        <v>3</v>
      </c>
    </row>
    <row r="17" spans="1:40" ht="8.85" customHeight="1" x14ac:dyDescent="0.3">
      <c r="A17" s="10">
        <v>4</v>
      </c>
      <c r="B17" s="18"/>
      <c r="C17" s="10" t="s">
        <v>88</v>
      </c>
      <c r="E17" s="160">
        <v>0</v>
      </c>
      <c r="G17" s="160">
        <v>0</v>
      </c>
      <c r="I17" s="160">
        <v>1550916</v>
      </c>
      <c r="K17" s="160">
        <v>0</v>
      </c>
      <c r="M17" s="160">
        <v>50339016</v>
      </c>
      <c r="O17" s="160">
        <v>-3580845</v>
      </c>
      <c r="Q17" s="160">
        <v>1182330</v>
      </c>
      <c r="S17" s="160">
        <v>2157057</v>
      </c>
      <c r="U17" s="160">
        <v>3775759</v>
      </c>
      <c r="W17" s="160">
        <v>1191081</v>
      </c>
      <c r="Y17" s="160">
        <f t="shared" si="0"/>
        <v>55064398</v>
      </c>
      <c r="AA17" s="160">
        <v>49675043</v>
      </c>
      <c r="AC17" s="160">
        <v>3708972</v>
      </c>
      <c r="AE17" s="160">
        <v>657070</v>
      </c>
      <c r="AG17" s="160">
        <v>0</v>
      </c>
      <c r="AI17" s="160">
        <f t="shared" si="1"/>
        <v>54041085</v>
      </c>
      <c r="AK17" s="160">
        <f>(Y17-AI17)</f>
        <v>1023313</v>
      </c>
      <c r="AN17" s="18">
        <v>4</v>
      </c>
    </row>
    <row r="18" spans="1:40" ht="8.85" customHeight="1" x14ac:dyDescent="0.3">
      <c r="A18" s="10">
        <v>5</v>
      </c>
      <c r="B18" s="132"/>
      <c r="C18" s="10" t="s">
        <v>89</v>
      </c>
      <c r="E18" s="160">
        <v>2912963</v>
      </c>
      <c r="G18" s="160">
        <v>0</v>
      </c>
      <c r="I18" s="160">
        <v>300937</v>
      </c>
      <c r="K18" s="160">
        <v>0</v>
      </c>
      <c r="M18" s="160">
        <v>104504660</v>
      </c>
      <c r="O18" s="160">
        <v>0</v>
      </c>
      <c r="Q18" s="160">
        <v>307711</v>
      </c>
      <c r="S18" s="160">
        <v>284442</v>
      </c>
      <c r="U18" s="160">
        <v>57410</v>
      </c>
      <c r="W18" s="160">
        <v>4125570</v>
      </c>
      <c r="Y18" s="160">
        <f t="shared" si="0"/>
        <v>109279793</v>
      </c>
      <c r="AA18" s="160">
        <v>55730367</v>
      </c>
      <c r="AC18" s="160">
        <v>31076761</v>
      </c>
      <c r="AE18" s="160">
        <v>17536891</v>
      </c>
      <c r="AG18" s="160">
        <v>762231</v>
      </c>
      <c r="AI18" s="160">
        <f t="shared" si="1"/>
        <v>105106250</v>
      </c>
      <c r="AK18" s="160">
        <f>(Y18-AI18)</f>
        <v>4173543</v>
      </c>
      <c r="AN18" s="18">
        <v>5</v>
      </c>
    </row>
    <row r="19" spans="1:40" ht="8.85" customHeight="1" x14ac:dyDescent="0.3">
      <c r="A19" s="41"/>
      <c r="AN19" s="170"/>
    </row>
    <row r="20" spans="1:40" ht="8.85" customHeight="1" x14ac:dyDescent="0.3">
      <c r="A20" s="10">
        <v>6</v>
      </c>
      <c r="B20" s="132"/>
      <c r="C20" s="10" t="s">
        <v>90</v>
      </c>
      <c r="E20" s="160">
        <v>0</v>
      </c>
      <c r="G20" s="160">
        <v>0</v>
      </c>
      <c r="I20" s="160">
        <v>536138</v>
      </c>
      <c r="K20" s="160">
        <v>0</v>
      </c>
      <c r="M20" s="160">
        <v>4705703</v>
      </c>
      <c r="O20" s="160">
        <v>0</v>
      </c>
      <c r="Q20" s="160">
        <v>0</v>
      </c>
      <c r="S20" s="160">
        <v>0</v>
      </c>
      <c r="U20" s="160">
        <v>0</v>
      </c>
      <c r="W20" s="160">
        <v>524254</v>
      </c>
      <c r="Y20" s="160">
        <f t="shared" si="0"/>
        <v>5229957</v>
      </c>
      <c r="AA20" s="160">
        <v>3083914</v>
      </c>
      <c r="AC20" s="160">
        <v>863331</v>
      </c>
      <c r="AE20" s="160">
        <v>82458</v>
      </c>
      <c r="AG20" s="160">
        <v>798888</v>
      </c>
      <c r="AI20" s="160">
        <f t="shared" si="1"/>
        <v>4828591</v>
      </c>
      <c r="AK20" s="160">
        <f>(Y20-AI20)</f>
        <v>401366</v>
      </c>
      <c r="AN20" s="18">
        <v>6</v>
      </c>
    </row>
    <row r="21" spans="1:40" ht="8.85" customHeight="1" x14ac:dyDescent="0.3">
      <c r="A21" s="10">
        <v>7</v>
      </c>
      <c r="B21" s="132"/>
      <c r="C21" s="10" t="s">
        <v>91</v>
      </c>
      <c r="E21" s="160">
        <v>0</v>
      </c>
      <c r="G21" s="160">
        <v>0</v>
      </c>
      <c r="I21" s="160">
        <v>0</v>
      </c>
      <c r="K21" s="160">
        <v>0</v>
      </c>
      <c r="M21" s="160">
        <v>4145846</v>
      </c>
      <c r="O21" s="160">
        <v>0</v>
      </c>
      <c r="Q21" s="160">
        <v>0</v>
      </c>
      <c r="S21" s="160">
        <v>0</v>
      </c>
      <c r="U21" s="160">
        <v>0</v>
      </c>
      <c r="W21" s="160">
        <v>23694</v>
      </c>
      <c r="Y21" s="160">
        <f t="shared" si="0"/>
        <v>4169540</v>
      </c>
      <c r="AA21" s="160">
        <v>2264781</v>
      </c>
      <c r="AC21" s="160">
        <v>963496</v>
      </c>
      <c r="AE21" s="160">
        <v>159386</v>
      </c>
      <c r="AG21" s="160">
        <v>49448</v>
      </c>
      <c r="AI21" s="160">
        <f t="shared" si="1"/>
        <v>3437111</v>
      </c>
      <c r="AK21" s="160">
        <f>(Y21-AI21)</f>
        <v>732429</v>
      </c>
      <c r="AN21" s="18">
        <v>7</v>
      </c>
    </row>
    <row r="22" spans="1:40" ht="8.85" customHeight="1" x14ac:dyDescent="0.3">
      <c r="A22" s="10">
        <v>8</v>
      </c>
      <c r="B22" s="18"/>
      <c r="C22" s="10" t="s">
        <v>92</v>
      </c>
      <c r="E22" s="160">
        <v>0</v>
      </c>
      <c r="G22" s="160">
        <v>0</v>
      </c>
      <c r="I22" s="160">
        <v>0</v>
      </c>
      <c r="K22" s="160">
        <v>0</v>
      </c>
      <c r="M22" s="160">
        <v>155093192</v>
      </c>
      <c r="O22" s="160">
        <v>-15088370</v>
      </c>
      <c r="Q22" s="160">
        <v>0</v>
      </c>
      <c r="S22" s="160">
        <v>57820</v>
      </c>
      <c r="U22" s="160">
        <v>2326220</v>
      </c>
      <c r="W22" s="160">
        <v>3525960</v>
      </c>
      <c r="Y22" s="160">
        <f t="shared" si="0"/>
        <v>145914822</v>
      </c>
      <c r="AA22" s="160">
        <v>133519051</v>
      </c>
      <c r="AC22" s="160">
        <v>14533080</v>
      </c>
      <c r="AE22" s="160">
        <v>1789855</v>
      </c>
      <c r="AG22" s="160">
        <v>391078</v>
      </c>
      <c r="AI22" s="160">
        <f t="shared" si="1"/>
        <v>150233064</v>
      </c>
      <c r="AK22" s="160">
        <f>(Y22-AI22)</f>
        <v>-4318242</v>
      </c>
      <c r="AN22" s="18">
        <v>8</v>
      </c>
    </row>
    <row r="23" spans="1:40" ht="8.85" customHeight="1" x14ac:dyDescent="0.3">
      <c r="A23" s="10">
        <v>9</v>
      </c>
      <c r="B23" s="132"/>
      <c r="C23" s="10" t="s">
        <v>93</v>
      </c>
      <c r="E23" s="160">
        <v>0</v>
      </c>
      <c r="G23" s="160">
        <v>0</v>
      </c>
      <c r="I23" s="160">
        <v>0</v>
      </c>
      <c r="K23" s="160">
        <v>0</v>
      </c>
      <c r="M23" s="160">
        <v>0</v>
      </c>
      <c r="O23" s="160">
        <v>0</v>
      </c>
      <c r="Q23" s="160">
        <v>0</v>
      </c>
      <c r="S23" s="160">
        <v>0</v>
      </c>
      <c r="U23" s="160">
        <v>0</v>
      </c>
      <c r="W23" s="160">
        <v>0</v>
      </c>
      <c r="Y23" s="160">
        <f t="shared" si="0"/>
        <v>0</v>
      </c>
      <c r="AA23" s="160">
        <v>0</v>
      </c>
      <c r="AC23" s="160">
        <v>0</v>
      </c>
      <c r="AE23" s="160">
        <v>0</v>
      </c>
      <c r="AG23" s="160">
        <v>0</v>
      </c>
      <c r="AI23" s="160">
        <f t="shared" si="1"/>
        <v>0</v>
      </c>
      <c r="AK23" s="160">
        <f>(Y23-AI23)</f>
        <v>0</v>
      </c>
      <c r="AN23" s="18">
        <v>9</v>
      </c>
    </row>
    <row r="24" spans="1:40" ht="8.85" customHeight="1" x14ac:dyDescent="0.3">
      <c r="A24" s="10">
        <v>10</v>
      </c>
      <c r="B24" s="18"/>
      <c r="C24" s="10" t="s">
        <v>94</v>
      </c>
      <c r="E24" s="160">
        <v>0</v>
      </c>
      <c r="G24" s="160">
        <v>0</v>
      </c>
      <c r="I24" s="160">
        <v>0</v>
      </c>
      <c r="K24" s="160">
        <v>0</v>
      </c>
      <c r="M24" s="160">
        <v>11669179</v>
      </c>
      <c r="O24" s="160">
        <v>2148275</v>
      </c>
      <c r="Q24" s="160">
        <v>681583</v>
      </c>
      <c r="S24" s="160">
        <v>0</v>
      </c>
      <c r="U24" s="160">
        <v>0</v>
      </c>
      <c r="W24" s="160">
        <v>80303</v>
      </c>
      <c r="Y24" s="160">
        <f t="shared" si="0"/>
        <v>14579340</v>
      </c>
      <c r="AA24" s="160">
        <v>8636171</v>
      </c>
      <c r="AC24" s="160">
        <v>1961624</v>
      </c>
      <c r="AE24" s="160">
        <v>726673</v>
      </c>
      <c r="AG24" s="160">
        <v>0</v>
      </c>
      <c r="AI24" s="160">
        <f t="shared" si="1"/>
        <v>11324468</v>
      </c>
      <c r="AK24" s="160">
        <f>(Y24-AI24)</f>
        <v>3254872</v>
      </c>
      <c r="AN24" s="18">
        <v>10</v>
      </c>
    </row>
    <row r="25" spans="1:40" ht="8.85" customHeight="1" x14ac:dyDescent="0.3">
      <c r="A25" s="41"/>
      <c r="AN25" s="170"/>
    </row>
    <row r="26" spans="1:40" ht="8.85" customHeight="1" x14ac:dyDescent="0.3">
      <c r="A26" s="10">
        <v>11</v>
      </c>
      <c r="B26" s="18"/>
      <c r="C26" s="10" t="s">
        <v>95</v>
      </c>
      <c r="E26" s="160">
        <v>0</v>
      </c>
      <c r="G26" s="160">
        <v>258889</v>
      </c>
      <c r="I26" s="160">
        <v>2014258</v>
      </c>
      <c r="K26" s="160">
        <v>0</v>
      </c>
      <c r="M26" s="160">
        <v>5555833</v>
      </c>
      <c r="O26" s="160">
        <v>0</v>
      </c>
      <c r="Q26" s="160">
        <v>0</v>
      </c>
      <c r="S26" s="160">
        <v>0</v>
      </c>
      <c r="U26" s="160">
        <v>0</v>
      </c>
      <c r="W26" s="160">
        <v>304439</v>
      </c>
      <c r="Y26" s="160">
        <f t="shared" si="0"/>
        <v>5860272</v>
      </c>
      <c r="AA26" s="160">
        <v>1922561</v>
      </c>
      <c r="AC26" s="160">
        <v>1089917</v>
      </c>
      <c r="AE26" s="160">
        <v>254457</v>
      </c>
      <c r="AG26" s="160">
        <v>0</v>
      </c>
      <c r="AI26" s="160">
        <f t="shared" si="1"/>
        <v>3266935</v>
      </c>
      <c r="AK26" s="160">
        <f>(Y26-AI26)</f>
        <v>2593337</v>
      </c>
      <c r="AN26" s="18">
        <v>11</v>
      </c>
    </row>
    <row r="27" spans="1:40" ht="8.85" customHeight="1" x14ac:dyDescent="0.3">
      <c r="A27" s="10">
        <v>12</v>
      </c>
      <c r="B27" s="132"/>
      <c r="C27" s="10" t="s">
        <v>96</v>
      </c>
      <c r="E27" s="160">
        <v>0</v>
      </c>
      <c r="G27" s="160">
        <v>0</v>
      </c>
      <c r="I27" s="160">
        <v>0</v>
      </c>
      <c r="K27" s="160">
        <v>0</v>
      </c>
      <c r="M27" s="160">
        <v>18178510</v>
      </c>
      <c r="O27" s="160">
        <v>-1725795</v>
      </c>
      <c r="Q27" s="160">
        <v>0</v>
      </c>
      <c r="S27" s="160">
        <v>20012</v>
      </c>
      <c r="U27" s="160">
        <v>110629</v>
      </c>
      <c r="W27" s="160">
        <v>41026</v>
      </c>
      <c r="Y27" s="160">
        <f t="shared" si="0"/>
        <v>16624382</v>
      </c>
      <c r="AA27" s="160">
        <v>14148305</v>
      </c>
      <c r="AC27" s="160">
        <v>1256065</v>
      </c>
      <c r="AE27" s="160">
        <v>246767</v>
      </c>
      <c r="AG27" s="160">
        <v>0</v>
      </c>
      <c r="AI27" s="160">
        <f t="shared" si="1"/>
        <v>15651137</v>
      </c>
      <c r="AK27" s="160">
        <f>(Y27-AI27)</f>
        <v>973245</v>
      </c>
      <c r="AN27" s="18">
        <v>12</v>
      </c>
    </row>
    <row r="28" spans="1:40" ht="8.85" customHeight="1" x14ac:dyDescent="0.3">
      <c r="A28" s="10">
        <v>13</v>
      </c>
      <c r="B28" s="18"/>
      <c r="C28" s="10" t="s">
        <v>97</v>
      </c>
      <c r="E28" s="160">
        <v>0</v>
      </c>
      <c r="G28" s="160">
        <v>0</v>
      </c>
      <c r="I28" s="160">
        <v>0</v>
      </c>
      <c r="K28" s="160">
        <v>0</v>
      </c>
      <c r="M28" s="160">
        <v>10037236</v>
      </c>
      <c r="O28" s="160">
        <v>0</v>
      </c>
      <c r="Q28" s="160">
        <v>0</v>
      </c>
      <c r="S28" s="160">
        <v>1529379</v>
      </c>
      <c r="U28" s="160">
        <v>2256861</v>
      </c>
      <c r="W28" s="160">
        <v>3240208</v>
      </c>
      <c r="Y28" s="160">
        <f t="shared" si="0"/>
        <v>17063684</v>
      </c>
      <c r="AA28" s="160">
        <v>10275038</v>
      </c>
      <c r="AC28" s="160">
        <v>3323108</v>
      </c>
      <c r="AE28" s="160">
        <v>822933</v>
      </c>
      <c r="AG28" s="160">
        <v>0</v>
      </c>
      <c r="AI28" s="160">
        <f t="shared" si="1"/>
        <v>14421079</v>
      </c>
      <c r="AK28" s="160">
        <f>(Y28-AI28)</f>
        <v>2642605</v>
      </c>
      <c r="AN28" s="18">
        <v>13</v>
      </c>
    </row>
    <row r="29" spans="1:40" ht="8.85" customHeight="1" x14ac:dyDescent="0.3">
      <c r="A29" s="10">
        <v>14</v>
      </c>
      <c r="B29" s="132"/>
      <c r="C29" s="10" t="s">
        <v>98</v>
      </c>
      <c r="E29" s="160">
        <v>0</v>
      </c>
      <c r="G29" s="160">
        <v>0</v>
      </c>
      <c r="I29" s="160">
        <v>52960</v>
      </c>
      <c r="K29" s="160">
        <v>0</v>
      </c>
      <c r="M29" s="160">
        <v>2720236</v>
      </c>
      <c r="O29" s="160">
        <v>0</v>
      </c>
      <c r="Q29" s="160">
        <v>0</v>
      </c>
      <c r="S29" s="160">
        <v>0</v>
      </c>
      <c r="U29" s="160">
        <v>0</v>
      </c>
      <c r="W29" s="160">
        <v>8136</v>
      </c>
      <c r="Y29" s="160">
        <f t="shared" si="0"/>
        <v>2728372</v>
      </c>
      <c r="AA29" s="160">
        <v>2367390</v>
      </c>
      <c r="AC29" s="160">
        <v>286334</v>
      </c>
      <c r="AE29" s="160">
        <v>0</v>
      </c>
      <c r="AG29" s="160">
        <v>0</v>
      </c>
      <c r="AI29" s="160">
        <f t="shared" si="1"/>
        <v>2653724</v>
      </c>
      <c r="AK29" s="160">
        <f>(Y29-AI29)</f>
        <v>74648</v>
      </c>
      <c r="AN29" s="18">
        <v>14</v>
      </c>
    </row>
    <row r="30" spans="1:40" ht="8.85" customHeight="1" x14ac:dyDescent="0.3">
      <c r="A30" s="10">
        <v>15</v>
      </c>
      <c r="B30" s="18"/>
      <c r="C30" s="10" t="s">
        <v>99</v>
      </c>
      <c r="E30" s="160">
        <v>0</v>
      </c>
      <c r="G30" s="160">
        <v>0</v>
      </c>
      <c r="I30" s="160">
        <v>4887823</v>
      </c>
      <c r="K30" s="160">
        <v>0</v>
      </c>
      <c r="M30" s="160">
        <v>27767325</v>
      </c>
      <c r="O30" s="160">
        <v>0</v>
      </c>
      <c r="Q30" s="160">
        <v>0</v>
      </c>
      <c r="S30" s="160">
        <v>0</v>
      </c>
      <c r="U30" s="160">
        <v>0</v>
      </c>
      <c r="W30" s="160">
        <v>920840</v>
      </c>
      <c r="Y30" s="160">
        <f>SUM(M30:W30)</f>
        <v>28688165</v>
      </c>
      <c r="AA30" s="160">
        <v>26545300</v>
      </c>
      <c r="AC30" s="160">
        <v>5700866</v>
      </c>
      <c r="AE30" s="160">
        <v>2454087</v>
      </c>
      <c r="AG30" s="160">
        <v>29233</v>
      </c>
      <c r="AI30" s="160">
        <f>SUM(AA30:AG30)</f>
        <v>34729486</v>
      </c>
      <c r="AK30" s="160">
        <f>(Y30-AI30)</f>
        <v>-6041321</v>
      </c>
      <c r="AN30" s="18">
        <v>15</v>
      </c>
    </row>
    <row r="31" spans="1:40" ht="8.85" customHeight="1" x14ac:dyDescent="0.3">
      <c r="A31" s="41"/>
      <c r="AN31" s="170"/>
    </row>
    <row r="32" spans="1:40" ht="8.85" customHeight="1" x14ac:dyDescent="0.3">
      <c r="A32" s="10">
        <v>16</v>
      </c>
      <c r="B32" s="18"/>
      <c r="C32" s="10" t="s">
        <v>100</v>
      </c>
      <c r="E32" s="160">
        <v>0</v>
      </c>
      <c r="G32" s="160">
        <v>0</v>
      </c>
      <c r="I32" s="160">
        <v>67923</v>
      </c>
      <c r="K32" s="160">
        <v>0</v>
      </c>
      <c r="M32" s="160">
        <v>84074681</v>
      </c>
      <c r="O32" s="160">
        <v>-3070143</v>
      </c>
      <c r="Q32" s="160">
        <v>0</v>
      </c>
      <c r="S32" s="160">
        <v>1532418</v>
      </c>
      <c r="U32" s="160">
        <v>1942186</v>
      </c>
      <c r="W32" s="160">
        <v>1593899</v>
      </c>
      <c r="Y32" s="160">
        <f>SUM(M32:W32)</f>
        <v>86073041</v>
      </c>
      <c r="AA32" s="160">
        <v>71107258</v>
      </c>
      <c r="AC32" s="160">
        <v>8175502</v>
      </c>
      <c r="AE32" s="160">
        <v>884203</v>
      </c>
      <c r="AG32" s="160">
        <v>5329</v>
      </c>
      <c r="AI32" s="160">
        <f>SUM(AA32:AG32)</f>
        <v>80172292</v>
      </c>
      <c r="AK32" s="160">
        <f>(Y32-AI32)</f>
        <v>5900749</v>
      </c>
      <c r="AN32" s="18">
        <v>16</v>
      </c>
    </row>
    <row r="33" spans="1:40" ht="8.85" customHeight="1" x14ac:dyDescent="0.3">
      <c r="A33" s="10">
        <v>17</v>
      </c>
      <c r="B33" s="132"/>
      <c r="C33" s="10" t="s">
        <v>101</v>
      </c>
      <c r="E33" s="160">
        <v>0</v>
      </c>
      <c r="G33" s="160">
        <v>0</v>
      </c>
      <c r="I33" s="160">
        <v>0</v>
      </c>
      <c r="K33" s="160">
        <v>0</v>
      </c>
      <c r="M33" s="160">
        <v>0</v>
      </c>
      <c r="O33" s="160">
        <v>0</v>
      </c>
      <c r="Q33" s="160">
        <v>0</v>
      </c>
      <c r="S33" s="160">
        <v>0</v>
      </c>
      <c r="U33" s="160">
        <v>0</v>
      </c>
      <c r="W33" s="160">
        <v>0</v>
      </c>
      <c r="Y33" s="160">
        <f>SUM(M33:W33)</f>
        <v>0</v>
      </c>
      <c r="AA33" s="160">
        <v>0</v>
      </c>
      <c r="AC33" s="160">
        <v>0</v>
      </c>
      <c r="AE33" s="160">
        <v>0</v>
      </c>
      <c r="AG33" s="160">
        <v>0</v>
      </c>
      <c r="AI33" s="160">
        <f>SUM(AA33:AG33)</f>
        <v>0</v>
      </c>
      <c r="AK33" s="160">
        <f>(Y33-AI33)</f>
        <v>0</v>
      </c>
      <c r="AN33" s="18">
        <v>17</v>
      </c>
    </row>
    <row r="34" spans="1:40" ht="8.85" customHeight="1" x14ac:dyDescent="0.3">
      <c r="A34" s="10">
        <v>18</v>
      </c>
      <c r="B34" s="18"/>
      <c r="C34" s="10" t="s">
        <v>102</v>
      </c>
      <c r="E34" s="160">
        <v>0</v>
      </c>
      <c r="G34" s="160">
        <v>0</v>
      </c>
      <c r="I34" s="160">
        <v>0</v>
      </c>
      <c r="K34" s="160">
        <v>0</v>
      </c>
      <c r="M34" s="160">
        <v>4807281</v>
      </c>
      <c r="O34" s="160">
        <v>-170320</v>
      </c>
      <c r="Q34" s="160">
        <v>0</v>
      </c>
      <c r="S34" s="160">
        <v>0</v>
      </c>
      <c r="U34" s="160">
        <v>0</v>
      </c>
      <c r="W34" s="160">
        <v>12972</v>
      </c>
      <c r="Y34" s="160">
        <f>SUM(M34:W34)</f>
        <v>4649933</v>
      </c>
      <c r="AA34" s="160">
        <v>3835644</v>
      </c>
      <c r="AC34" s="160">
        <v>338420</v>
      </c>
      <c r="AE34" s="160">
        <v>152563</v>
      </c>
      <c r="AG34" s="160">
        <v>0</v>
      </c>
      <c r="AI34" s="160">
        <f>SUM(AA34:AG34)</f>
        <v>4326627</v>
      </c>
      <c r="AK34" s="160">
        <f>(Y34-AI34)</f>
        <v>323306</v>
      </c>
      <c r="AN34" s="18">
        <v>18</v>
      </c>
    </row>
    <row r="35" spans="1:40" ht="8.85" customHeight="1" x14ac:dyDescent="0.3">
      <c r="A35" s="10">
        <v>19</v>
      </c>
      <c r="B35" s="132"/>
      <c r="C35" s="10" t="s">
        <v>103</v>
      </c>
      <c r="E35" s="160">
        <v>0</v>
      </c>
      <c r="G35" s="160">
        <v>0</v>
      </c>
      <c r="I35" s="160">
        <v>0</v>
      </c>
      <c r="K35" s="160">
        <v>0</v>
      </c>
      <c r="M35" s="160">
        <v>42005116</v>
      </c>
      <c r="O35" s="160">
        <v>1307863</v>
      </c>
      <c r="Q35" s="160">
        <v>76275</v>
      </c>
      <c r="S35" s="160">
        <v>2333996</v>
      </c>
      <c r="U35" s="160">
        <v>3285357</v>
      </c>
      <c r="W35" s="160">
        <v>1982707</v>
      </c>
      <c r="Y35" s="160">
        <f>SUM(M35:W35)</f>
        <v>50991314</v>
      </c>
      <c r="AA35" s="160">
        <v>31604158</v>
      </c>
      <c r="AC35" s="160">
        <v>16770505</v>
      </c>
      <c r="AE35" s="160">
        <v>2815962</v>
      </c>
      <c r="AG35" s="160">
        <v>175771</v>
      </c>
      <c r="AI35" s="160">
        <f>SUM(AA35:AG35)</f>
        <v>51366396</v>
      </c>
      <c r="AK35" s="160">
        <f>(Y35-AI35)</f>
        <v>-375082</v>
      </c>
      <c r="AN35" s="18">
        <v>19</v>
      </c>
    </row>
    <row r="36" spans="1:40" ht="8.85" customHeight="1" x14ac:dyDescent="0.3">
      <c r="A36" s="10">
        <v>20</v>
      </c>
      <c r="B36" s="132"/>
      <c r="C36" s="10" t="s">
        <v>104</v>
      </c>
      <c r="E36" s="160">
        <v>0</v>
      </c>
      <c r="G36" s="160">
        <v>0</v>
      </c>
      <c r="I36" s="160">
        <v>0</v>
      </c>
      <c r="K36" s="160">
        <v>0</v>
      </c>
      <c r="M36" s="160">
        <v>71829650</v>
      </c>
      <c r="O36" s="160">
        <v>-854146</v>
      </c>
      <c r="Q36" s="160">
        <v>0</v>
      </c>
      <c r="S36" s="160">
        <v>50097</v>
      </c>
      <c r="U36" s="160">
        <v>203424</v>
      </c>
      <c r="W36" s="160">
        <v>656086</v>
      </c>
      <c r="Y36" s="160">
        <f>SUM(M36:W36)</f>
        <v>71885111</v>
      </c>
      <c r="AA36" s="160">
        <v>56964209</v>
      </c>
      <c r="AC36" s="160">
        <v>6649918</v>
      </c>
      <c r="AE36" s="160">
        <v>1550259</v>
      </c>
      <c r="AG36" s="160">
        <v>2336338</v>
      </c>
      <c r="AI36" s="160">
        <f>SUM(AA36:AG36)</f>
        <v>67500724</v>
      </c>
      <c r="AK36" s="160">
        <f>(Y36-AI36)</f>
        <v>4384387</v>
      </c>
      <c r="AN36" s="18">
        <v>20</v>
      </c>
    </row>
    <row r="37" spans="1:40" ht="8.85" customHeight="1" x14ac:dyDescent="0.3">
      <c r="A37" s="41"/>
      <c r="AN37" s="170"/>
    </row>
    <row r="38" spans="1:40" ht="8.85" customHeight="1" x14ac:dyDescent="0.3">
      <c r="A38" s="10">
        <v>21</v>
      </c>
      <c r="B38" s="18"/>
      <c r="C38" s="10" t="s">
        <v>105</v>
      </c>
      <c r="E38" s="160">
        <v>0</v>
      </c>
      <c r="G38" s="160">
        <v>0</v>
      </c>
      <c r="I38" s="160">
        <v>0</v>
      </c>
      <c r="K38" s="160">
        <v>0</v>
      </c>
      <c r="M38" s="160">
        <v>8035867</v>
      </c>
      <c r="O38" s="160">
        <v>-1258564</v>
      </c>
      <c r="Q38" s="160">
        <v>0</v>
      </c>
      <c r="S38" s="160">
        <v>0</v>
      </c>
      <c r="U38" s="160">
        <v>0</v>
      </c>
      <c r="W38" s="160">
        <v>57213</v>
      </c>
      <c r="Y38" s="160">
        <f>SUM(M38:W38)</f>
        <v>6834516</v>
      </c>
      <c r="AA38" s="160">
        <v>4094312</v>
      </c>
      <c r="AC38" s="160">
        <v>747918</v>
      </c>
      <c r="AE38" s="160">
        <v>417535</v>
      </c>
      <c r="AG38" s="160">
        <v>1735334</v>
      </c>
      <c r="AI38" s="160">
        <f>SUM(AA38:AG38)</f>
        <v>6995099</v>
      </c>
      <c r="AK38" s="160">
        <f>(Y38-AI38)</f>
        <v>-160583</v>
      </c>
      <c r="AN38" s="18">
        <v>21</v>
      </c>
    </row>
    <row r="39" spans="1:40" ht="8.85" customHeight="1" x14ac:dyDescent="0.3">
      <c r="A39" s="10">
        <v>22</v>
      </c>
      <c r="B39" s="18"/>
      <c r="C39" s="10" t="s">
        <v>106</v>
      </c>
      <c r="E39" s="160">
        <v>0</v>
      </c>
      <c r="G39" s="160">
        <v>0</v>
      </c>
      <c r="I39" s="160">
        <v>0</v>
      </c>
      <c r="K39" s="160">
        <v>0</v>
      </c>
      <c r="M39" s="160">
        <v>27492726</v>
      </c>
      <c r="O39" s="160">
        <v>0</v>
      </c>
      <c r="Q39" s="160">
        <v>0</v>
      </c>
      <c r="S39" s="160">
        <v>0</v>
      </c>
      <c r="U39" s="160">
        <v>0</v>
      </c>
      <c r="W39" s="160">
        <v>27638</v>
      </c>
      <c r="Y39" s="160">
        <f>SUM(M39:W39)</f>
        <v>27520364</v>
      </c>
      <c r="AA39" s="160">
        <v>22231846</v>
      </c>
      <c r="AC39" s="160">
        <v>1614897</v>
      </c>
      <c r="AE39" s="160">
        <v>160632</v>
      </c>
      <c r="AG39" s="160">
        <v>389780</v>
      </c>
      <c r="AI39" s="160">
        <f>SUM(AA39:AG39)</f>
        <v>24397155</v>
      </c>
      <c r="AK39" s="160">
        <f>(Y39-AI39)</f>
        <v>3123209</v>
      </c>
      <c r="AN39" s="18">
        <v>22</v>
      </c>
    </row>
    <row r="40" spans="1:40" ht="8.85" customHeight="1" x14ac:dyDescent="0.3">
      <c r="A40" s="10">
        <v>23</v>
      </c>
      <c r="B40" s="18"/>
      <c r="C40" s="10" t="s">
        <v>107</v>
      </c>
      <c r="E40" s="160">
        <v>0</v>
      </c>
      <c r="G40" s="160">
        <v>0</v>
      </c>
      <c r="I40" s="160">
        <v>7792362</v>
      </c>
      <c r="K40" s="160">
        <v>0</v>
      </c>
      <c r="M40" s="160">
        <v>125272288</v>
      </c>
      <c r="O40" s="160">
        <v>-9500000</v>
      </c>
      <c r="Q40" s="160">
        <v>0</v>
      </c>
      <c r="S40" s="160">
        <v>0</v>
      </c>
      <c r="U40" s="160">
        <v>0</v>
      </c>
      <c r="W40" s="160">
        <v>4498285</v>
      </c>
      <c r="Y40" s="160">
        <f>SUM(M40:W40)</f>
        <v>120270573</v>
      </c>
      <c r="AA40" s="160">
        <v>67321438</v>
      </c>
      <c r="AC40" s="160">
        <v>21705764</v>
      </c>
      <c r="AE40" s="160">
        <v>6537879</v>
      </c>
      <c r="AG40" s="160">
        <v>634160</v>
      </c>
      <c r="AI40" s="160">
        <f>SUM(AA40:AG40)</f>
        <v>96199241</v>
      </c>
      <c r="AK40" s="160">
        <f>(Y40-AI40)</f>
        <v>24071332</v>
      </c>
      <c r="AN40" s="18">
        <v>23</v>
      </c>
    </row>
    <row r="41" spans="1:40" ht="8.85" customHeight="1" x14ac:dyDescent="0.3">
      <c r="A41" s="10">
        <v>24</v>
      </c>
      <c r="B41" s="18"/>
      <c r="C41" s="10" t="s">
        <v>108</v>
      </c>
      <c r="E41" s="160">
        <v>0</v>
      </c>
      <c r="G41" s="160">
        <v>0</v>
      </c>
      <c r="I41" s="160">
        <v>21071047</v>
      </c>
      <c r="K41" s="160">
        <v>0</v>
      </c>
      <c r="M41" s="160">
        <v>147341966</v>
      </c>
      <c r="O41" s="160">
        <v>-10000000</v>
      </c>
      <c r="Q41" s="160">
        <v>0</v>
      </c>
      <c r="S41" s="160">
        <v>0</v>
      </c>
      <c r="U41" s="160">
        <v>0</v>
      </c>
      <c r="W41" s="160">
        <v>3525361</v>
      </c>
      <c r="Y41" s="160">
        <f>SUM(M41:W41)</f>
        <v>140867327</v>
      </c>
      <c r="AA41" s="160">
        <v>70668040</v>
      </c>
      <c r="AC41" s="160">
        <v>29221276</v>
      </c>
      <c r="AE41" s="160">
        <v>16042674</v>
      </c>
      <c r="AG41" s="160">
        <v>1409127</v>
      </c>
      <c r="AI41" s="160">
        <f>SUM(AA41:AG41)</f>
        <v>117341117</v>
      </c>
      <c r="AK41" s="160">
        <f>(Y41-AI41)</f>
        <v>23526210</v>
      </c>
      <c r="AN41" s="18">
        <v>24</v>
      </c>
    </row>
    <row r="42" spans="1:40" ht="8.85" customHeight="1" x14ac:dyDescent="0.3">
      <c r="A42" s="10">
        <v>25</v>
      </c>
      <c r="B42" s="132"/>
      <c r="C42" s="10" t="s">
        <v>109</v>
      </c>
      <c r="E42" s="160">
        <v>0</v>
      </c>
      <c r="G42" s="160">
        <v>0</v>
      </c>
      <c r="I42" s="160">
        <v>2645</v>
      </c>
      <c r="K42" s="160">
        <v>0</v>
      </c>
      <c r="M42" s="160">
        <v>2665301</v>
      </c>
      <c r="O42" s="160">
        <v>0</v>
      </c>
      <c r="Q42" s="160">
        <v>0</v>
      </c>
      <c r="S42" s="160">
        <v>0</v>
      </c>
      <c r="U42" s="160">
        <v>0</v>
      </c>
      <c r="W42" s="160">
        <v>577208</v>
      </c>
      <c r="Y42" s="160">
        <f>SUM(M42:W42)</f>
        <v>3242509</v>
      </c>
      <c r="AA42" s="160">
        <v>2110916</v>
      </c>
      <c r="AC42" s="160">
        <v>669815</v>
      </c>
      <c r="AE42" s="160">
        <v>174248</v>
      </c>
      <c r="AG42" s="160">
        <v>20971</v>
      </c>
      <c r="AI42" s="160">
        <f>SUM(AA42:AG42)</f>
        <v>2975950</v>
      </c>
      <c r="AK42" s="160">
        <f>(Y42-AI42)</f>
        <v>266559</v>
      </c>
      <c r="AN42" s="18">
        <v>25</v>
      </c>
    </row>
    <row r="43" spans="1:40" ht="8.85" customHeight="1" x14ac:dyDescent="0.3">
      <c r="A43" s="41"/>
      <c r="AN43" s="170"/>
    </row>
    <row r="44" spans="1:40" ht="8.85" customHeight="1" x14ac:dyDescent="0.3">
      <c r="A44" s="10">
        <v>26</v>
      </c>
      <c r="B44" s="132"/>
      <c r="C44" s="10" t="s">
        <v>110</v>
      </c>
      <c r="E44" s="160">
        <v>0</v>
      </c>
      <c r="G44" s="160">
        <v>0</v>
      </c>
      <c r="I44" s="160">
        <v>6227406</v>
      </c>
      <c r="K44" s="160">
        <v>0</v>
      </c>
      <c r="M44" s="160">
        <v>14702968</v>
      </c>
      <c r="O44" s="160">
        <v>1165925</v>
      </c>
      <c r="Q44" s="160">
        <v>0</v>
      </c>
      <c r="S44" s="160">
        <v>1512599</v>
      </c>
      <c r="U44" s="160">
        <v>2155492</v>
      </c>
      <c r="W44" s="160">
        <v>280970</v>
      </c>
      <c r="Y44" s="160">
        <f>SUM(M44:W44)</f>
        <v>19817954</v>
      </c>
      <c r="AA44" s="160">
        <v>7659579</v>
      </c>
      <c r="AC44" s="160">
        <v>2410389</v>
      </c>
      <c r="AE44" s="160">
        <v>492348</v>
      </c>
      <c r="AG44" s="160">
        <v>0</v>
      </c>
      <c r="AI44" s="160">
        <f>SUM(AA44:AG44)</f>
        <v>10562316</v>
      </c>
      <c r="AK44" s="160">
        <f>(Y44-AI44)</f>
        <v>9255638</v>
      </c>
      <c r="AN44" s="18">
        <v>26</v>
      </c>
    </row>
    <row r="45" spans="1:40" ht="8.85" customHeight="1" x14ac:dyDescent="0.3">
      <c r="A45" s="10">
        <v>27</v>
      </c>
      <c r="B45" s="18"/>
      <c r="C45" s="10" t="s">
        <v>111</v>
      </c>
      <c r="E45" s="160">
        <v>0</v>
      </c>
      <c r="G45" s="160">
        <v>0</v>
      </c>
      <c r="I45" s="160">
        <v>0</v>
      </c>
      <c r="K45" s="160">
        <v>0</v>
      </c>
      <c r="M45" s="160">
        <v>1775917</v>
      </c>
      <c r="O45" s="160">
        <v>-150000</v>
      </c>
      <c r="Q45" s="160">
        <v>0</v>
      </c>
      <c r="S45" s="160">
        <v>0</v>
      </c>
      <c r="U45" s="160">
        <v>0</v>
      </c>
      <c r="W45" s="160">
        <v>158776</v>
      </c>
      <c r="Y45" s="160">
        <f>SUM(M45:W45)</f>
        <v>1784693</v>
      </c>
      <c r="AA45" s="160">
        <v>583057</v>
      </c>
      <c r="AC45" s="160">
        <v>702793</v>
      </c>
      <c r="AE45" s="160">
        <v>171479</v>
      </c>
      <c r="AG45" s="160">
        <v>0</v>
      </c>
      <c r="AI45" s="160">
        <f>SUM(AA45:AG45)</f>
        <v>1457329</v>
      </c>
      <c r="AK45" s="160">
        <f>(Y45-AI45)</f>
        <v>327364</v>
      </c>
      <c r="AN45" s="18">
        <v>27</v>
      </c>
    </row>
    <row r="46" spans="1:40" ht="8.85" customHeight="1" x14ac:dyDescent="0.3">
      <c r="A46" s="10">
        <v>28</v>
      </c>
      <c r="B46" s="132"/>
      <c r="C46" s="10" t="s">
        <v>112</v>
      </c>
      <c r="E46" s="160">
        <v>0</v>
      </c>
      <c r="G46" s="160">
        <v>0</v>
      </c>
      <c r="I46" s="160">
        <v>3012946</v>
      </c>
      <c r="K46" s="160">
        <v>0</v>
      </c>
      <c r="M46" s="160">
        <v>44350154</v>
      </c>
      <c r="O46" s="160">
        <v>-10644855</v>
      </c>
      <c r="Q46" s="160">
        <v>0</v>
      </c>
      <c r="S46" s="160">
        <v>0</v>
      </c>
      <c r="U46" s="160">
        <v>0</v>
      </c>
      <c r="W46" s="160">
        <v>1328608</v>
      </c>
      <c r="Y46" s="160">
        <f>SUM(M46:W46)</f>
        <v>35033907</v>
      </c>
      <c r="AA46" s="160">
        <v>17019684</v>
      </c>
      <c r="AC46" s="160">
        <v>9986331</v>
      </c>
      <c r="AE46" s="160">
        <v>4874785</v>
      </c>
      <c r="AG46" s="160">
        <v>296328</v>
      </c>
      <c r="AI46" s="160">
        <f>SUM(AA46:AG46)</f>
        <v>32177128</v>
      </c>
      <c r="AK46" s="160">
        <f>(Y46-AI46)</f>
        <v>2856779</v>
      </c>
      <c r="AN46" s="18">
        <v>28</v>
      </c>
    </row>
    <row r="47" spans="1:40" ht="8.85" customHeight="1" x14ac:dyDescent="0.3">
      <c r="A47" s="10">
        <v>29</v>
      </c>
      <c r="B47" s="18"/>
      <c r="C47" s="10" t="s">
        <v>113</v>
      </c>
      <c r="E47" s="160">
        <v>0</v>
      </c>
      <c r="G47" s="160">
        <v>0</v>
      </c>
      <c r="I47" s="160">
        <v>1808876</v>
      </c>
      <c r="K47" s="160">
        <v>0</v>
      </c>
      <c r="M47" s="160">
        <v>24104578</v>
      </c>
      <c r="O47" s="160">
        <v>-3908980</v>
      </c>
      <c r="Q47" s="160">
        <v>240310</v>
      </c>
      <c r="S47" s="160">
        <v>397258</v>
      </c>
      <c r="U47" s="160">
        <v>717225</v>
      </c>
      <c r="W47" s="160">
        <v>75587</v>
      </c>
      <c r="Y47" s="160">
        <f>SUM(M47:W47)</f>
        <v>21625978</v>
      </c>
      <c r="AA47" s="160">
        <v>20446952</v>
      </c>
      <c r="AC47" s="160">
        <v>1494148</v>
      </c>
      <c r="AE47" s="160">
        <v>44344</v>
      </c>
      <c r="AG47" s="160">
        <v>0</v>
      </c>
      <c r="AI47" s="160">
        <f>SUM(AA47:AG47)</f>
        <v>21985444</v>
      </c>
      <c r="AK47" s="160">
        <f>(Y47-AI47)</f>
        <v>-359466</v>
      </c>
      <c r="AN47" s="18">
        <v>29</v>
      </c>
    </row>
    <row r="48" spans="1:40" ht="8.85" customHeight="1" x14ac:dyDescent="0.3">
      <c r="A48" s="10">
        <v>30</v>
      </c>
      <c r="B48" s="132"/>
      <c r="C48" s="10" t="s">
        <v>114</v>
      </c>
      <c r="E48" s="160">
        <v>0</v>
      </c>
      <c r="G48" s="160">
        <v>0</v>
      </c>
      <c r="I48" s="160">
        <v>23566936</v>
      </c>
      <c r="K48" s="160">
        <v>0</v>
      </c>
      <c r="M48" s="160">
        <v>336322038</v>
      </c>
      <c r="O48" s="160">
        <v>-10930890</v>
      </c>
      <c r="Q48" s="160">
        <v>0</v>
      </c>
      <c r="S48" s="160">
        <v>0</v>
      </c>
      <c r="U48" s="160">
        <v>0</v>
      </c>
      <c r="W48" s="160">
        <v>9347357</v>
      </c>
      <c r="Y48" s="160">
        <f>SUM(M48:W48)</f>
        <v>334738505</v>
      </c>
      <c r="AA48" s="160">
        <v>221697533</v>
      </c>
      <c r="AC48" s="160">
        <v>63845538</v>
      </c>
      <c r="AE48" s="160">
        <v>27260032</v>
      </c>
      <c r="AG48" s="160">
        <v>1590622</v>
      </c>
      <c r="AI48" s="160">
        <f>SUM(AA48:AG48)</f>
        <v>314393725</v>
      </c>
      <c r="AK48" s="160">
        <f>(Y48-AI48)</f>
        <v>20344780</v>
      </c>
      <c r="AN48" s="18">
        <v>30</v>
      </c>
    </row>
    <row r="49" spans="1:40" ht="8.85" customHeight="1" x14ac:dyDescent="0.3">
      <c r="A49" s="41"/>
      <c r="AN49" s="170"/>
    </row>
    <row r="50" spans="1:40" ht="8.85" customHeight="1" x14ac:dyDescent="0.3">
      <c r="A50" s="10">
        <v>31</v>
      </c>
      <c r="B50" s="18"/>
      <c r="C50" s="10" t="s">
        <v>115</v>
      </c>
      <c r="E50" s="160">
        <v>0</v>
      </c>
      <c r="G50" s="160">
        <v>0</v>
      </c>
      <c r="I50" s="160">
        <v>0</v>
      </c>
      <c r="K50" s="160">
        <v>0</v>
      </c>
      <c r="M50" s="160">
        <v>11231728</v>
      </c>
      <c r="O50" s="160">
        <v>3171072</v>
      </c>
      <c r="Q50" s="160">
        <v>234782</v>
      </c>
      <c r="S50" s="160">
        <v>2869205</v>
      </c>
      <c r="U50" s="160">
        <v>4139839</v>
      </c>
      <c r="W50" s="160">
        <v>4446364</v>
      </c>
      <c r="Y50" s="160">
        <f>SUM(M50:W50)</f>
        <v>26092990</v>
      </c>
      <c r="AA50" s="160">
        <v>24448204</v>
      </c>
      <c r="AC50" s="160">
        <v>2350742</v>
      </c>
      <c r="AE50" s="160">
        <v>1202302</v>
      </c>
      <c r="AG50" s="160">
        <v>0</v>
      </c>
      <c r="AI50" s="160">
        <f>SUM(AA50:AG50)</f>
        <v>28001248</v>
      </c>
      <c r="AK50" s="160">
        <f>(Y50-AI50)</f>
        <v>-1908258</v>
      </c>
      <c r="AN50" s="18">
        <v>31</v>
      </c>
    </row>
    <row r="51" spans="1:40" ht="8.85" customHeight="1" x14ac:dyDescent="0.3">
      <c r="A51" s="10">
        <v>32</v>
      </c>
      <c r="B51" s="132"/>
      <c r="C51" s="10" t="s">
        <v>116</v>
      </c>
      <c r="E51" s="160">
        <v>0</v>
      </c>
      <c r="G51" s="160">
        <v>0</v>
      </c>
      <c r="I51" s="160">
        <v>155531</v>
      </c>
      <c r="K51" s="160">
        <v>0</v>
      </c>
      <c r="M51" s="160">
        <v>55178568</v>
      </c>
      <c r="O51" s="160">
        <v>-1348106</v>
      </c>
      <c r="Q51" s="160">
        <v>0</v>
      </c>
      <c r="S51" s="160">
        <v>0</v>
      </c>
      <c r="U51" s="160">
        <v>0</v>
      </c>
      <c r="W51" s="160">
        <v>791833</v>
      </c>
      <c r="Y51" s="160">
        <f>SUM(M51:W51)</f>
        <v>54622295</v>
      </c>
      <c r="AA51" s="160">
        <v>42814938</v>
      </c>
      <c r="AC51" s="160">
        <v>3919439</v>
      </c>
      <c r="AE51" s="160">
        <v>743082</v>
      </c>
      <c r="AG51" s="160">
        <v>203904</v>
      </c>
      <c r="AI51" s="160">
        <f>SUM(AA51:AG51)</f>
        <v>47681363</v>
      </c>
      <c r="AK51" s="160">
        <f>(Y51-AI51)</f>
        <v>6940932</v>
      </c>
      <c r="AN51" s="18">
        <v>32</v>
      </c>
    </row>
    <row r="52" spans="1:40" ht="8.85" customHeight="1" x14ac:dyDescent="0.3">
      <c r="A52" s="10">
        <v>33</v>
      </c>
      <c r="B52" s="18"/>
      <c r="C52" s="10" t="s">
        <v>117</v>
      </c>
      <c r="E52" s="160">
        <v>0</v>
      </c>
      <c r="G52" s="160">
        <v>0</v>
      </c>
      <c r="I52" s="160">
        <v>48159</v>
      </c>
      <c r="K52" s="160">
        <v>0</v>
      </c>
      <c r="M52" s="160">
        <v>8772613</v>
      </c>
      <c r="O52" s="160">
        <v>0</v>
      </c>
      <c r="Q52" s="160">
        <v>0</v>
      </c>
      <c r="S52" s="160">
        <v>0</v>
      </c>
      <c r="U52" s="160">
        <v>0</v>
      </c>
      <c r="W52" s="160">
        <v>242665</v>
      </c>
      <c r="Y52" s="160">
        <f>SUM(M52:W52)</f>
        <v>9015278</v>
      </c>
      <c r="AA52" s="160">
        <v>4919838</v>
      </c>
      <c r="AC52" s="160">
        <v>2617211</v>
      </c>
      <c r="AE52" s="160">
        <v>382411</v>
      </c>
      <c r="AG52" s="160">
        <v>0</v>
      </c>
      <c r="AI52" s="160">
        <f>SUM(AA52:AG52)</f>
        <v>7919460</v>
      </c>
      <c r="AK52" s="160">
        <f>(Y52-AI52)</f>
        <v>1095818</v>
      </c>
      <c r="AN52" s="18">
        <v>33</v>
      </c>
    </row>
    <row r="53" spans="1:40" ht="8.85" customHeight="1" x14ac:dyDescent="0.3">
      <c r="A53" s="10">
        <v>34</v>
      </c>
      <c r="B53" s="18"/>
      <c r="C53" s="10" t="s">
        <v>118</v>
      </c>
      <c r="E53" s="160">
        <v>0</v>
      </c>
      <c r="G53" s="160">
        <v>0</v>
      </c>
      <c r="I53" s="160">
        <v>29274</v>
      </c>
      <c r="K53" s="160">
        <v>0</v>
      </c>
      <c r="M53" s="160">
        <v>51999897</v>
      </c>
      <c r="O53" s="160">
        <v>240540</v>
      </c>
      <c r="Q53" s="160">
        <v>0</v>
      </c>
      <c r="S53" s="160">
        <v>313413</v>
      </c>
      <c r="U53" s="160">
        <v>1303672</v>
      </c>
      <c r="W53" s="160">
        <v>2059968</v>
      </c>
      <c r="Y53" s="160">
        <f>SUM(M53:W53)</f>
        <v>55917490</v>
      </c>
      <c r="AA53" s="160">
        <v>27880141</v>
      </c>
      <c r="AC53" s="160">
        <v>16893028</v>
      </c>
      <c r="AE53" s="160">
        <v>13920279</v>
      </c>
      <c r="AG53" s="160">
        <v>0</v>
      </c>
      <c r="AI53" s="160">
        <f>SUM(AA53:AG53)</f>
        <v>58693448</v>
      </c>
      <c r="AK53" s="160">
        <f>(Y53-AI53)</f>
        <v>-2775958</v>
      </c>
      <c r="AN53" s="18">
        <v>34</v>
      </c>
    </row>
    <row r="54" spans="1:40" ht="8.85" customHeight="1" x14ac:dyDescent="0.3">
      <c r="A54" s="10">
        <v>35</v>
      </c>
      <c r="B54" s="18"/>
      <c r="C54" s="10" t="s">
        <v>119</v>
      </c>
      <c r="E54" s="160">
        <v>8119416</v>
      </c>
      <c r="G54" s="160">
        <v>0</v>
      </c>
      <c r="I54" s="160">
        <v>459539</v>
      </c>
      <c r="K54" s="160">
        <v>0</v>
      </c>
      <c r="M54" s="160">
        <v>135212681</v>
      </c>
      <c r="O54" s="160">
        <v>-2347054</v>
      </c>
      <c r="Q54" s="160">
        <v>0</v>
      </c>
      <c r="S54" s="160">
        <v>0</v>
      </c>
      <c r="U54" s="160">
        <v>0</v>
      </c>
      <c r="W54" s="160">
        <v>7511424</v>
      </c>
      <c r="Y54" s="160">
        <f>SUM(M54:W54)</f>
        <v>140377051</v>
      </c>
      <c r="AA54" s="160">
        <v>91289496</v>
      </c>
      <c r="AC54" s="160">
        <v>28007965</v>
      </c>
      <c r="AE54" s="160">
        <v>7731706</v>
      </c>
      <c r="AG54" s="160">
        <v>0</v>
      </c>
      <c r="AI54" s="160">
        <f>SUM(AA54:AG54)</f>
        <v>127029167</v>
      </c>
      <c r="AK54" s="160">
        <f>(Y54-AI54)</f>
        <v>13347884</v>
      </c>
      <c r="AN54" s="18">
        <v>35</v>
      </c>
    </row>
    <row r="55" spans="1:40" ht="8.85" customHeight="1" x14ac:dyDescent="0.3">
      <c r="A55" s="41"/>
      <c r="AN55" s="170"/>
    </row>
    <row r="56" spans="1:40" ht="8.85" customHeight="1" x14ac:dyDescent="0.3">
      <c r="A56" s="10">
        <v>36</v>
      </c>
      <c r="B56" s="132"/>
      <c r="C56" s="10" t="s">
        <v>120</v>
      </c>
      <c r="E56" s="160">
        <v>0</v>
      </c>
      <c r="G56" s="160">
        <v>0</v>
      </c>
      <c r="I56" s="160">
        <v>44052</v>
      </c>
      <c r="K56" s="160">
        <v>0</v>
      </c>
      <c r="M56" s="160">
        <v>10596193</v>
      </c>
      <c r="O56" s="160">
        <v>-962635</v>
      </c>
      <c r="Q56" s="160">
        <v>0</v>
      </c>
      <c r="S56" s="160">
        <v>0</v>
      </c>
      <c r="U56" s="160">
        <v>0</v>
      </c>
      <c r="W56" s="160">
        <v>-18024</v>
      </c>
      <c r="Y56" s="160">
        <f>SUM(M56:W56)</f>
        <v>9615534</v>
      </c>
      <c r="AA56" s="160">
        <v>5451779</v>
      </c>
      <c r="AC56" s="160">
        <v>3091150</v>
      </c>
      <c r="AE56" s="160">
        <v>1172536</v>
      </c>
      <c r="AG56" s="160">
        <v>0</v>
      </c>
      <c r="AI56" s="160">
        <f>SUM(AA56:AG56)</f>
        <v>9715465</v>
      </c>
      <c r="AK56" s="160">
        <f>(Y56-AI56)</f>
        <v>-99931</v>
      </c>
      <c r="AN56" s="18">
        <v>36</v>
      </c>
    </row>
    <row r="57" spans="1:40" ht="8.85" customHeight="1" x14ac:dyDescent="0.3">
      <c r="A57" s="10">
        <v>37</v>
      </c>
      <c r="B57" s="18"/>
      <c r="C57" s="10" t="s">
        <v>121</v>
      </c>
      <c r="E57" s="160">
        <v>0</v>
      </c>
      <c r="G57" s="160">
        <v>0</v>
      </c>
      <c r="I57" s="160">
        <v>0</v>
      </c>
      <c r="K57" s="160">
        <v>0</v>
      </c>
      <c r="M57" s="160">
        <v>6732235</v>
      </c>
      <c r="O57" s="160">
        <v>0</v>
      </c>
      <c r="Q57" s="160">
        <v>0</v>
      </c>
      <c r="S57" s="160">
        <v>0</v>
      </c>
      <c r="U57" s="160">
        <v>0</v>
      </c>
      <c r="W57" s="160">
        <v>446455</v>
      </c>
      <c r="Y57" s="160">
        <f>SUM(M57:W57)</f>
        <v>7178690</v>
      </c>
      <c r="AA57" s="160">
        <v>6007065</v>
      </c>
      <c r="AC57" s="160">
        <v>829028</v>
      </c>
      <c r="AE57" s="160">
        <v>110887</v>
      </c>
      <c r="AG57" s="160">
        <v>0</v>
      </c>
      <c r="AI57" s="160">
        <f>SUM(AA57:AG57)</f>
        <v>6946980</v>
      </c>
      <c r="AK57" s="160">
        <f>(Y57-AI57)</f>
        <v>231710</v>
      </c>
      <c r="AN57" s="18">
        <v>37</v>
      </c>
    </row>
    <row r="58" spans="1:40" ht="8.85" customHeight="1" x14ac:dyDescent="0.3">
      <c r="A58" s="30">
        <v>38</v>
      </c>
      <c r="B58" s="18"/>
      <c r="C58" s="10" t="s">
        <v>122</v>
      </c>
      <c r="E58" s="162">
        <v>0</v>
      </c>
      <c r="G58" s="162">
        <v>0</v>
      </c>
      <c r="I58" s="162">
        <v>61825</v>
      </c>
      <c r="K58" s="162">
        <v>0</v>
      </c>
      <c r="M58" s="162">
        <v>32436856</v>
      </c>
      <c r="O58" s="162">
        <v>-1400000</v>
      </c>
      <c r="Q58" s="162">
        <v>0</v>
      </c>
      <c r="S58" s="162">
        <v>0</v>
      </c>
      <c r="U58" s="162">
        <v>215849</v>
      </c>
      <c r="W58" s="162">
        <v>455759</v>
      </c>
      <c r="Y58" s="162">
        <f>SUM(M58:W58)</f>
        <v>31708464</v>
      </c>
      <c r="AA58" s="162">
        <v>16742282</v>
      </c>
      <c r="AC58" s="162">
        <v>6020421</v>
      </c>
      <c r="AE58" s="162">
        <v>5298130</v>
      </c>
      <c r="AG58" s="162">
        <v>0</v>
      </c>
      <c r="AI58" s="162">
        <f>SUM(AA58:AG58)</f>
        <v>28060833</v>
      </c>
      <c r="AK58" s="162">
        <f>(Y58-AI58)</f>
        <v>3647631</v>
      </c>
      <c r="AN58" s="111">
        <v>38</v>
      </c>
    </row>
    <row r="59" spans="1:40" ht="8.85" customHeight="1" x14ac:dyDescent="0.3"/>
    <row r="60" spans="1:40" ht="8.85" customHeight="1" x14ac:dyDescent="0.3">
      <c r="A60" s="30">
        <f>A58</f>
        <v>38</v>
      </c>
      <c r="C60" s="18" t="s">
        <v>65</v>
      </c>
      <c r="E60" s="163">
        <f>SUM(E14:E58)</f>
        <v>11032379</v>
      </c>
      <c r="G60" s="163">
        <f>SUM(G14:G58)</f>
        <v>258889</v>
      </c>
      <c r="I60" s="163">
        <f>SUM(I14:I58)</f>
        <v>99958844</v>
      </c>
      <c r="K60" s="163">
        <f>SUM(K14:K58)</f>
        <v>0</v>
      </c>
      <c r="M60" s="163">
        <f>SUM(M14:M58)</f>
        <v>1679810491</v>
      </c>
      <c r="O60" s="163">
        <f>SUM(O14:O58)</f>
        <v>-51290547</v>
      </c>
      <c r="Q60" s="163">
        <f>SUM(Q14:Q58)</f>
        <v>2722991</v>
      </c>
      <c r="S60" s="163">
        <f>SUM(S14:S58)</f>
        <v>13470149</v>
      </c>
      <c r="U60" s="163">
        <f>SUM(U14:U58)</f>
        <v>22665310</v>
      </c>
      <c r="W60" s="163">
        <f>SUM(W14:W58)</f>
        <v>54112474</v>
      </c>
      <c r="Y60" s="163">
        <f>SUM(Y14:Y58)</f>
        <v>1721490868</v>
      </c>
      <c r="AA60" s="163">
        <f>SUM(AA14:AA58)</f>
        <v>1154675111</v>
      </c>
      <c r="AC60" s="163">
        <f>SUM(AC14:AC58)</f>
        <v>297797139</v>
      </c>
      <c r="AE60" s="163">
        <f>SUM(AE14:AE58)</f>
        <v>117177320</v>
      </c>
      <c r="AG60" s="163">
        <f>SUM(AG14:AG58)</f>
        <v>10834243</v>
      </c>
      <c r="AI60" s="163">
        <f>SUM(AI14:AI58)</f>
        <v>1580483813</v>
      </c>
      <c r="AK60" s="163">
        <f>SUM(AK14:AK58)</f>
        <v>141007055</v>
      </c>
      <c r="AN60" s="111">
        <f>AN58</f>
        <v>38</v>
      </c>
    </row>
    <row r="61" spans="1:40" ht="8.85" customHeight="1" x14ac:dyDescent="0.3"/>
    <row r="62" spans="1:40" ht="8.85" customHeight="1" x14ac:dyDescent="0.3"/>
    <row r="63" spans="1:40" ht="8.85" customHeight="1" x14ac:dyDescent="0.3"/>
    <row r="64" spans="1:40" ht="8.85" customHeight="1" x14ac:dyDescent="0.3"/>
    <row r="65" spans="1:41" ht="8.85" customHeight="1" x14ac:dyDescent="0.3"/>
    <row r="66" spans="1:41" ht="8.85" customHeight="1" x14ac:dyDescent="0.3"/>
    <row r="67" spans="1:41" ht="8.85" customHeight="1" x14ac:dyDescent="0.3"/>
    <row r="68" spans="1:41" ht="8.85" customHeight="1" x14ac:dyDescent="0.3"/>
    <row r="69" spans="1:41" ht="8.85" customHeight="1" x14ac:dyDescent="0.3"/>
    <row r="70" spans="1:41" ht="8.85" customHeight="1" x14ac:dyDescent="0.3"/>
    <row r="71" spans="1:41" ht="7.65" customHeight="1" x14ac:dyDescent="0.3"/>
    <row r="72" spans="1:41" ht="8.85" hidden="1" customHeight="1" x14ac:dyDescent="0.3"/>
    <row r="73" spans="1:41" ht="8.85" customHeight="1" x14ac:dyDescent="0.3"/>
    <row r="74" spans="1:41" ht="8.85" customHeight="1" x14ac:dyDescent="0.3"/>
    <row r="75" spans="1:41" s="8" customFormat="1" ht="11.25" customHeight="1" x14ac:dyDescent="0.3">
      <c r="A75" s="122">
        <v>148</v>
      </c>
      <c r="AN75" s="113"/>
      <c r="AO75" s="113">
        <v>149</v>
      </c>
    </row>
    <row r="76" spans="1:41" s="8" customFormat="1" ht="10.5" customHeight="1" x14ac:dyDescent="0.3">
      <c r="Y76" s="11" t="s">
        <v>42</v>
      </c>
      <c r="AA76" s="38" t="s">
        <v>480</v>
      </c>
      <c r="AN76" s="113" t="s">
        <v>642</v>
      </c>
    </row>
    <row r="77" spans="1:41" s="8" customFormat="1" ht="10.5" customHeight="1" x14ac:dyDescent="0.3">
      <c r="Y77" s="11" t="s">
        <v>643</v>
      </c>
      <c r="AA77" s="38" t="s">
        <v>644</v>
      </c>
      <c r="AN77" s="11" t="s">
        <v>633</v>
      </c>
    </row>
    <row r="78" spans="1:41" s="8" customFormat="1" ht="10.5" customHeight="1" x14ac:dyDescent="0.3">
      <c r="Y78" s="11" t="s">
        <v>48</v>
      </c>
      <c r="AA78" s="169" t="s">
        <v>49</v>
      </c>
      <c r="AN78" s="116"/>
    </row>
    <row r="80" spans="1:41" ht="9.75" customHeight="1" x14ac:dyDescent="0.3">
      <c r="M80" s="16" t="s">
        <v>645</v>
      </c>
      <c r="N80" s="16"/>
      <c r="O80" s="16"/>
      <c r="P80" s="16"/>
      <c r="Q80" s="16"/>
      <c r="R80" s="16"/>
      <c r="S80" s="16"/>
      <c r="T80" s="16"/>
      <c r="U80" s="16"/>
      <c r="V80" s="16"/>
      <c r="W80" s="16"/>
      <c r="AA80" s="16" t="s">
        <v>646</v>
      </c>
      <c r="AB80" s="16"/>
      <c r="AC80" s="16"/>
      <c r="AD80" s="16"/>
      <c r="AE80" s="16"/>
      <c r="AF80" s="16"/>
      <c r="AG80" s="16"/>
      <c r="AH80" s="16"/>
      <c r="AI80" s="16"/>
    </row>
    <row r="82" spans="1:40" ht="9.75" customHeight="1" x14ac:dyDescent="0.3">
      <c r="E82" s="17" t="s">
        <v>647</v>
      </c>
      <c r="F82" s="17"/>
      <c r="G82" s="17"/>
      <c r="I82" s="17" t="s">
        <v>648</v>
      </c>
      <c r="J82" s="17"/>
      <c r="K82" s="17"/>
      <c r="L82" s="17"/>
      <c r="O82" s="17" t="s">
        <v>649</v>
      </c>
      <c r="P82" s="17"/>
      <c r="Q82" s="17"/>
      <c r="R82" s="17"/>
      <c r="S82" s="17"/>
      <c r="T82" s="17"/>
      <c r="U82" s="17"/>
    </row>
    <row r="83" spans="1:40" ht="9.75" customHeight="1" x14ac:dyDescent="0.3">
      <c r="E83" s="16" t="s">
        <v>650</v>
      </c>
      <c r="F83" s="16"/>
      <c r="G83" s="16"/>
      <c r="I83" s="16" t="s">
        <v>651</v>
      </c>
      <c r="J83" s="16"/>
      <c r="K83" s="16"/>
      <c r="L83" s="17"/>
      <c r="O83" s="16" t="s">
        <v>652</v>
      </c>
      <c r="P83" s="16"/>
      <c r="Q83" s="16"/>
      <c r="R83" s="16"/>
      <c r="S83" s="16"/>
      <c r="T83" s="16"/>
      <c r="U83" s="16"/>
    </row>
    <row r="84" spans="1:40" ht="11.25" customHeight="1" x14ac:dyDescent="0.3">
      <c r="O84" s="18" t="s">
        <v>653</v>
      </c>
      <c r="Q84" s="18"/>
      <c r="S84" s="18"/>
      <c r="U84" s="18" t="s">
        <v>654</v>
      </c>
      <c r="AA84" s="18" t="s">
        <v>61</v>
      </c>
    </row>
    <row r="85" spans="1:40" ht="9.75" customHeight="1" x14ac:dyDescent="0.3">
      <c r="E85" s="18" t="s">
        <v>655</v>
      </c>
      <c r="I85" s="18" t="s">
        <v>655</v>
      </c>
      <c r="O85" s="18" t="s">
        <v>656</v>
      </c>
      <c r="Q85" s="18" t="s">
        <v>657</v>
      </c>
      <c r="S85" s="18" t="s">
        <v>654</v>
      </c>
      <c r="U85" s="18" t="s">
        <v>312</v>
      </c>
      <c r="W85" s="18" t="s">
        <v>264</v>
      </c>
      <c r="Y85" s="18" t="s">
        <v>658</v>
      </c>
      <c r="AA85" s="18" t="s">
        <v>659</v>
      </c>
      <c r="AE85" s="18" t="s">
        <v>660</v>
      </c>
      <c r="AG85" s="18" t="s">
        <v>329</v>
      </c>
      <c r="AI85" s="18" t="s">
        <v>65</v>
      </c>
      <c r="AK85" s="18" t="s">
        <v>658</v>
      </c>
    </row>
    <row r="86" spans="1:40" ht="9.75" customHeight="1" x14ac:dyDescent="0.3">
      <c r="A86" s="19" t="s">
        <v>71</v>
      </c>
      <c r="C86" s="19" t="s">
        <v>73</v>
      </c>
      <c r="E86" s="19" t="s">
        <v>661</v>
      </c>
      <c r="G86" s="19" t="s">
        <v>280</v>
      </c>
      <c r="I86" s="19" t="s">
        <v>661</v>
      </c>
      <c r="K86" s="19" t="s">
        <v>280</v>
      </c>
      <c r="M86" s="19" t="s">
        <v>662</v>
      </c>
      <c r="O86" s="19" t="s">
        <v>663</v>
      </c>
      <c r="Q86" s="19" t="s">
        <v>607</v>
      </c>
      <c r="S86" s="19" t="s">
        <v>399</v>
      </c>
      <c r="U86" s="19" t="s">
        <v>69</v>
      </c>
      <c r="W86" s="19" t="s">
        <v>50</v>
      </c>
      <c r="Y86" s="19" t="s">
        <v>664</v>
      </c>
      <c r="AA86" s="19" t="s">
        <v>306</v>
      </c>
      <c r="AC86" s="19" t="s">
        <v>665</v>
      </c>
      <c r="AE86" s="19" t="s">
        <v>306</v>
      </c>
      <c r="AG86" s="19" t="s">
        <v>306</v>
      </c>
      <c r="AI86" s="19" t="s">
        <v>306</v>
      </c>
      <c r="AK86" s="19" t="s">
        <v>666</v>
      </c>
      <c r="AN86" s="19" t="s">
        <v>71</v>
      </c>
    </row>
    <row r="87" spans="1:40" ht="8.85" customHeight="1" x14ac:dyDescent="0.3"/>
    <row r="88" spans="1:40" ht="8.85" customHeight="1" x14ac:dyDescent="0.3">
      <c r="B88" s="10" t="s">
        <v>286</v>
      </c>
    </row>
    <row r="89" spans="1:40" ht="8.85" customHeight="1" x14ac:dyDescent="0.3">
      <c r="A89" s="10">
        <v>1</v>
      </c>
      <c r="B89" s="18"/>
      <c r="C89" s="10" t="s">
        <v>126</v>
      </c>
      <c r="E89" s="159">
        <v>0</v>
      </c>
      <c r="G89" s="159">
        <v>0</v>
      </c>
      <c r="I89" s="159">
        <v>0</v>
      </c>
      <c r="K89" s="159">
        <v>0</v>
      </c>
      <c r="M89" s="159">
        <v>648108</v>
      </c>
      <c r="O89" s="159">
        <v>619012</v>
      </c>
      <c r="Q89" s="159">
        <v>0</v>
      </c>
      <c r="S89" s="159">
        <v>0</v>
      </c>
      <c r="U89" s="159">
        <v>0</v>
      </c>
      <c r="W89" s="159">
        <v>112</v>
      </c>
      <c r="Y89" s="159">
        <f t="shared" ref="Y89:Y104" si="2">SUM(M89:W89)</f>
        <v>1267232</v>
      </c>
      <c r="AA89" s="159">
        <v>1087471</v>
      </c>
      <c r="AC89" s="159">
        <v>321244</v>
      </c>
      <c r="AE89" s="159">
        <v>0</v>
      </c>
      <c r="AG89" s="159">
        <v>16120</v>
      </c>
      <c r="AI89" s="159">
        <f t="shared" ref="AI89:AI104" si="3">SUM(AA89:AG89)</f>
        <v>1424835</v>
      </c>
      <c r="AK89" s="159">
        <f>(Y89-AI89)</f>
        <v>-157603</v>
      </c>
      <c r="AN89" s="18">
        <v>1</v>
      </c>
    </row>
    <row r="90" spans="1:40" ht="8.85" customHeight="1" x14ac:dyDescent="0.3">
      <c r="A90" s="10">
        <v>2</v>
      </c>
      <c r="B90" s="18"/>
      <c r="C90" s="10" t="s">
        <v>127</v>
      </c>
      <c r="E90" s="160">
        <v>0</v>
      </c>
      <c r="G90" s="160">
        <v>0</v>
      </c>
      <c r="I90" s="160">
        <v>0</v>
      </c>
      <c r="K90" s="160">
        <v>0</v>
      </c>
      <c r="M90" s="160">
        <v>0</v>
      </c>
      <c r="O90" s="160">
        <v>0</v>
      </c>
      <c r="Q90" s="160">
        <v>0</v>
      </c>
      <c r="S90" s="160">
        <v>0</v>
      </c>
      <c r="U90" s="160">
        <v>0</v>
      </c>
      <c r="W90" s="160">
        <v>0</v>
      </c>
      <c r="Y90" s="160">
        <f t="shared" si="2"/>
        <v>0</v>
      </c>
      <c r="AA90" s="160">
        <v>0</v>
      </c>
      <c r="AC90" s="160">
        <v>0</v>
      </c>
      <c r="AE90" s="160">
        <v>0</v>
      </c>
      <c r="AG90" s="160">
        <v>0</v>
      </c>
      <c r="AI90" s="160">
        <f t="shared" si="3"/>
        <v>0</v>
      </c>
      <c r="AK90" s="160">
        <f>(Y90-AI90)</f>
        <v>0</v>
      </c>
      <c r="AN90" s="18">
        <v>2</v>
      </c>
    </row>
    <row r="91" spans="1:40" ht="8.85" customHeight="1" x14ac:dyDescent="0.3">
      <c r="A91" s="10">
        <v>3</v>
      </c>
      <c r="B91" s="18"/>
      <c r="C91" s="10" t="s">
        <v>128</v>
      </c>
      <c r="E91" s="160">
        <v>0</v>
      </c>
      <c r="G91" s="160">
        <v>0</v>
      </c>
      <c r="I91" s="160">
        <v>0</v>
      </c>
      <c r="K91" s="160">
        <v>0</v>
      </c>
      <c r="M91" s="160">
        <v>4919194</v>
      </c>
      <c r="O91" s="160">
        <v>0</v>
      </c>
      <c r="Q91" s="160">
        <v>0</v>
      </c>
      <c r="S91" s="160">
        <v>0</v>
      </c>
      <c r="U91" s="160">
        <v>0</v>
      </c>
      <c r="W91" s="160">
        <v>82772</v>
      </c>
      <c r="Y91" s="160">
        <f t="shared" si="2"/>
        <v>5001966</v>
      </c>
      <c r="AA91" s="160">
        <v>3776909</v>
      </c>
      <c r="AC91" s="160">
        <v>1073341</v>
      </c>
      <c r="AE91" s="160">
        <v>127138</v>
      </c>
      <c r="AG91" s="160">
        <v>9500</v>
      </c>
      <c r="AI91" s="160">
        <f t="shared" si="3"/>
        <v>4986888</v>
      </c>
      <c r="AK91" s="160">
        <f>(Y91-AI91)</f>
        <v>15078</v>
      </c>
      <c r="AN91" s="18">
        <v>3</v>
      </c>
    </row>
    <row r="92" spans="1:40" ht="8.85" customHeight="1" x14ac:dyDescent="0.3">
      <c r="A92" s="10">
        <v>4</v>
      </c>
      <c r="B92" s="18"/>
      <c r="C92" s="10" t="s">
        <v>129</v>
      </c>
      <c r="E92" s="160">
        <v>0</v>
      </c>
      <c r="G92" s="160">
        <v>0</v>
      </c>
      <c r="I92" s="160">
        <v>0</v>
      </c>
      <c r="K92" s="160">
        <v>0</v>
      </c>
      <c r="M92" s="160">
        <v>451553</v>
      </c>
      <c r="O92" s="160">
        <v>499625</v>
      </c>
      <c r="Q92" s="160">
        <v>0</v>
      </c>
      <c r="S92" s="160">
        <v>0</v>
      </c>
      <c r="U92" s="160">
        <v>0</v>
      </c>
      <c r="W92" s="160">
        <v>0</v>
      </c>
      <c r="Y92" s="160">
        <f t="shared" si="2"/>
        <v>951178</v>
      </c>
      <c r="AA92" s="160">
        <v>528430</v>
      </c>
      <c r="AC92" s="160">
        <v>203180</v>
      </c>
      <c r="AE92" s="160">
        <v>49578</v>
      </c>
      <c r="AG92" s="160">
        <v>0</v>
      </c>
      <c r="AI92" s="160">
        <f t="shared" si="3"/>
        <v>781188</v>
      </c>
      <c r="AK92" s="160">
        <f>(Y92-AI92)</f>
        <v>169990</v>
      </c>
      <c r="AN92" s="18">
        <v>4</v>
      </c>
    </row>
    <row r="93" spans="1:40" ht="8.85" customHeight="1" x14ac:dyDescent="0.3">
      <c r="A93" s="10">
        <v>5</v>
      </c>
      <c r="B93" s="18"/>
      <c r="C93" s="10" t="s">
        <v>130</v>
      </c>
      <c r="E93" s="160">
        <v>0</v>
      </c>
      <c r="G93" s="160">
        <v>0</v>
      </c>
      <c r="I93" s="160">
        <v>0</v>
      </c>
      <c r="K93" s="160">
        <v>0</v>
      </c>
      <c r="M93" s="160">
        <v>4208922</v>
      </c>
      <c r="O93" s="160">
        <v>0</v>
      </c>
      <c r="Q93" s="160">
        <v>0</v>
      </c>
      <c r="S93" s="160">
        <v>0</v>
      </c>
      <c r="U93" s="160">
        <v>0</v>
      </c>
      <c r="W93" s="160">
        <v>249360</v>
      </c>
      <c r="Y93" s="160">
        <f t="shared" si="2"/>
        <v>4458282</v>
      </c>
      <c r="AA93" s="160">
        <v>2557621</v>
      </c>
      <c r="AC93" s="160">
        <v>1101102</v>
      </c>
      <c r="AE93" s="160">
        <v>307760</v>
      </c>
      <c r="AG93" s="160">
        <v>0</v>
      </c>
      <c r="AI93" s="160">
        <f t="shared" si="3"/>
        <v>3966483</v>
      </c>
      <c r="AK93" s="160">
        <f>(Y93-AI93)</f>
        <v>491799</v>
      </c>
      <c r="AN93" s="18">
        <v>5</v>
      </c>
    </row>
    <row r="94" spans="1:40" ht="8.85" customHeight="1" x14ac:dyDescent="0.3">
      <c r="A94" s="41"/>
      <c r="AN94" s="170"/>
    </row>
    <row r="95" spans="1:40" ht="8.85" customHeight="1" x14ac:dyDescent="0.3">
      <c r="A95" s="10">
        <v>6</v>
      </c>
      <c r="B95" s="18"/>
      <c r="C95" s="10" t="s">
        <v>131</v>
      </c>
      <c r="E95" s="160">
        <v>0</v>
      </c>
      <c r="G95" s="160">
        <v>0</v>
      </c>
      <c r="I95" s="160">
        <v>0</v>
      </c>
      <c r="K95" s="160">
        <v>0</v>
      </c>
      <c r="M95" s="160">
        <v>145787</v>
      </c>
      <c r="O95" s="160">
        <v>2072130</v>
      </c>
      <c r="Q95" s="160">
        <v>0</v>
      </c>
      <c r="S95" s="160">
        <v>0</v>
      </c>
      <c r="U95" s="160">
        <v>0</v>
      </c>
      <c r="W95" s="160">
        <v>0</v>
      </c>
      <c r="Y95" s="160">
        <f t="shared" si="2"/>
        <v>2217917</v>
      </c>
      <c r="AA95" s="160">
        <v>183960</v>
      </c>
      <c r="AC95" s="160">
        <v>114246</v>
      </c>
      <c r="AE95" s="160">
        <v>36699</v>
      </c>
      <c r="AG95" s="160">
        <v>0</v>
      </c>
      <c r="AI95" s="160">
        <f t="shared" si="3"/>
        <v>334905</v>
      </c>
      <c r="AK95" s="160">
        <f>(Y95-AI95)</f>
        <v>1883012</v>
      </c>
      <c r="AN95" s="18">
        <v>6</v>
      </c>
    </row>
    <row r="96" spans="1:40" ht="8.85" customHeight="1" x14ac:dyDescent="0.3">
      <c r="A96" s="10">
        <v>7</v>
      </c>
      <c r="B96" s="18"/>
      <c r="C96" s="10" t="s">
        <v>132</v>
      </c>
      <c r="E96" s="160">
        <v>0</v>
      </c>
      <c r="G96" s="160">
        <v>0</v>
      </c>
      <c r="I96" s="160">
        <v>47597637</v>
      </c>
      <c r="K96" s="160">
        <v>0</v>
      </c>
      <c r="M96" s="160">
        <v>116306279</v>
      </c>
      <c r="O96" s="160">
        <v>-301019</v>
      </c>
      <c r="Q96" s="160">
        <v>0</v>
      </c>
      <c r="S96" s="160">
        <v>0</v>
      </c>
      <c r="U96" s="160">
        <v>0</v>
      </c>
      <c r="W96" s="160">
        <v>2312310</v>
      </c>
      <c r="Y96" s="160">
        <f t="shared" si="2"/>
        <v>118317570</v>
      </c>
      <c r="AA96" s="160">
        <v>57831288</v>
      </c>
      <c r="AC96" s="160">
        <v>18374658</v>
      </c>
      <c r="AE96" s="160">
        <v>9172059</v>
      </c>
      <c r="AG96" s="160">
        <v>7067240</v>
      </c>
      <c r="AI96" s="160">
        <f t="shared" si="3"/>
        <v>92445245</v>
      </c>
      <c r="AK96" s="160">
        <f>(Y96-AI96)</f>
        <v>25872325</v>
      </c>
      <c r="AN96" s="18">
        <v>7</v>
      </c>
    </row>
    <row r="97" spans="1:40" ht="8.85" customHeight="1" x14ac:dyDescent="0.3">
      <c r="A97" s="10">
        <v>8</v>
      </c>
      <c r="B97" s="18"/>
      <c r="C97" s="10" t="s">
        <v>133</v>
      </c>
      <c r="E97" s="160">
        <v>0</v>
      </c>
      <c r="G97" s="160">
        <v>0</v>
      </c>
      <c r="I97" s="160">
        <v>134080</v>
      </c>
      <c r="K97" s="160">
        <v>0</v>
      </c>
      <c r="M97" s="160">
        <v>0</v>
      </c>
      <c r="O97" s="160">
        <v>0</v>
      </c>
      <c r="Q97" s="160">
        <v>0</v>
      </c>
      <c r="S97" s="160">
        <v>0</v>
      </c>
      <c r="U97" s="160">
        <v>0</v>
      </c>
      <c r="W97" s="160">
        <v>0</v>
      </c>
      <c r="Y97" s="160">
        <f t="shared" si="2"/>
        <v>0</v>
      </c>
      <c r="AA97" s="160">
        <v>0</v>
      </c>
      <c r="AC97" s="160">
        <v>0</v>
      </c>
      <c r="AE97" s="160">
        <v>0</v>
      </c>
      <c r="AG97" s="160">
        <v>0</v>
      </c>
      <c r="AI97" s="160">
        <f t="shared" si="3"/>
        <v>0</v>
      </c>
      <c r="AK97" s="160">
        <f>(Y97-AI97)</f>
        <v>0</v>
      </c>
      <c r="AN97" s="18">
        <v>8</v>
      </c>
    </row>
    <row r="98" spans="1:40" ht="8.85" customHeight="1" x14ac:dyDescent="0.3">
      <c r="A98" s="10">
        <v>9</v>
      </c>
      <c r="B98" s="18"/>
      <c r="C98" s="10" t="s">
        <v>134</v>
      </c>
      <c r="E98" s="160">
        <v>0</v>
      </c>
      <c r="G98" s="160">
        <v>0</v>
      </c>
      <c r="I98" s="160">
        <v>0</v>
      </c>
      <c r="K98" s="160">
        <v>0</v>
      </c>
      <c r="M98" s="160">
        <v>1118415</v>
      </c>
      <c r="O98" s="160">
        <v>0</v>
      </c>
      <c r="Q98" s="160">
        <v>0</v>
      </c>
      <c r="S98" s="160">
        <v>0</v>
      </c>
      <c r="U98" s="160">
        <v>0</v>
      </c>
      <c r="W98" s="160">
        <v>88744</v>
      </c>
      <c r="Y98" s="160">
        <f t="shared" si="2"/>
        <v>1207159</v>
      </c>
      <c r="AA98" s="160">
        <v>1149847</v>
      </c>
      <c r="AC98" s="160">
        <v>449287</v>
      </c>
      <c r="AE98" s="160">
        <v>0</v>
      </c>
      <c r="AG98" s="160">
        <v>0</v>
      </c>
      <c r="AI98" s="160">
        <f t="shared" si="3"/>
        <v>1599134</v>
      </c>
      <c r="AK98" s="160">
        <f>(Y98-AI98)</f>
        <v>-391975</v>
      </c>
      <c r="AN98" s="18">
        <v>9</v>
      </c>
    </row>
    <row r="99" spans="1:40" ht="8.85" customHeight="1" x14ac:dyDescent="0.3">
      <c r="A99" s="10">
        <v>10</v>
      </c>
      <c r="B99" s="18"/>
      <c r="C99" s="10" t="s">
        <v>135</v>
      </c>
      <c r="E99" s="160">
        <v>0</v>
      </c>
      <c r="G99" s="160">
        <v>0</v>
      </c>
      <c r="I99" s="160">
        <v>0</v>
      </c>
      <c r="K99" s="160">
        <v>0</v>
      </c>
      <c r="M99" s="160">
        <v>0</v>
      </c>
      <c r="O99" s="160">
        <v>0</v>
      </c>
      <c r="Q99" s="160">
        <v>0</v>
      </c>
      <c r="S99" s="160">
        <v>0</v>
      </c>
      <c r="U99" s="160">
        <v>0</v>
      </c>
      <c r="W99" s="160">
        <v>0</v>
      </c>
      <c r="Y99" s="160">
        <f t="shared" si="2"/>
        <v>0</v>
      </c>
      <c r="AA99" s="160">
        <v>0</v>
      </c>
      <c r="AC99" s="160">
        <v>0</v>
      </c>
      <c r="AE99" s="160">
        <v>0</v>
      </c>
      <c r="AG99" s="160">
        <v>0</v>
      </c>
      <c r="AI99" s="160">
        <f t="shared" si="3"/>
        <v>0</v>
      </c>
      <c r="AK99" s="160">
        <f>(Y99-AI99)</f>
        <v>0</v>
      </c>
      <c r="AN99" s="18">
        <v>10</v>
      </c>
    </row>
    <row r="100" spans="1:40" ht="8.85" customHeight="1" x14ac:dyDescent="0.3">
      <c r="A100" s="41"/>
      <c r="AN100" s="170"/>
    </row>
    <row r="101" spans="1:40" ht="8.85" customHeight="1" x14ac:dyDescent="0.3">
      <c r="A101" s="10">
        <v>11</v>
      </c>
      <c r="B101" s="18"/>
      <c r="C101" s="10" t="s">
        <v>136</v>
      </c>
      <c r="E101" s="160">
        <v>0</v>
      </c>
      <c r="G101" s="160">
        <v>0</v>
      </c>
      <c r="I101" s="160">
        <v>0</v>
      </c>
      <c r="K101" s="160">
        <v>0</v>
      </c>
      <c r="M101" s="160">
        <v>609244</v>
      </c>
      <c r="O101" s="160">
        <v>905765</v>
      </c>
      <c r="Q101" s="160">
        <v>0</v>
      </c>
      <c r="S101" s="160">
        <v>0</v>
      </c>
      <c r="U101" s="160">
        <v>0</v>
      </c>
      <c r="W101" s="160">
        <v>3361</v>
      </c>
      <c r="Y101" s="160">
        <f t="shared" si="2"/>
        <v>1518370</v>
      </c>
      <c r="AA101" s="160">
        <v>545183</v>
      </c>
      <c r="AC101" s="160">
        <v>722449</v>
      </c>
      <c r="AE101" s="160">
        <v>231143</v>
      </c>
      <c r="AG101" s="160">
        <v>0</v>
      </c>
      <c r="AI101" s="160">
        <f t="shared" si="3"/>
        <v>1498775</v>
      </c>
      <c r="AK101" s="160">
        <f>(Y101-AI101)</f>
        <v>19595</v>
      </c>
      <c r="AN101" s="18">
        <v>11</v>
      </c>
    </row>
    <row r="102" spans="1:40" ht="8.85" customHeight="1" x14ac:dyDescent="0.3">
      <c r="A102" s="10">
        <v>12</v>
      </c>
      <c r="B102" s="18"/>
      <c r="C102" s="10" t="s">
        <v>137</v>
      </c>
      <c r="E102" s="160">
        <v>0</v>
      </c>
      <c r="G102" s="160">
        <v>0</v>
      </c>
      <c r="I102" s="160">
        <v>0</v>
      </c>
      <c r="K102" s="160">
        <v>0</v>
      </c>
      <c r="M102" s="160">
        <v>0</v>
      </c>
      <c r="O102" s="160">
        <v>0</v>
      </c>
      <c r="Q102" s="160">
        <v>0</v>
      </c>
      <c r="S102" s="160">
        <v>0</v>
      </c>
      <c r="U102" s="160">
        <v>0</v>
      </c>
      <c r="W102" s="160">
        <v>0</v>
      </c>
      <c r="Y102" s="160">
        <f t="shared" si="2"/>
        <v>0</v>
      </c>
      <c r="AA102" s="160">
        <v>0</v>
      </c>
      <c r="AC102" s="160">
        <v>0</v>
      </c>
      <c r="AE102" s="160">
        <v>0</v>
      </c>
      <c r="AG102" s="160">
        <v>0</v>
      </c>
      <c r="AI102" s="160">
        <f t="shared" si="3"/>
        <v>0</v>
      </c>
      <c r="AK102" s="160">
        <f>(Y102-AI102)</f>
        <v>0</v>
      </c>
      <c r="AN102" s="18">
        <v>12</v>
      </c>
    </row>
    <row r="103" spans="1:40" ht="8.85" customHeight="1" x14ac:dyDescent="0.3">
      <c r="A103" s="10">
        <v>13</v>
      </c>
      <c r="B103" s="18"/>
      <c r="C103" s="10" t="s">
        <v>138</v>
      </c>
      <c r="E103" s="160">
        <v>0</v>
      </c>
      <c r="G103" s="160">
        <v>0</v>
      </c>
      <c r="I103" s="160">
        <v>0</v>
      </c>
      <c r="K103" s="160">
        <v>0</v>
      </c>
      <c r="M103" s="160">
        <v>0</v>
      </c>
      <c r="O103" s="160">
        <v>0</v>
      </c>
      <c r="Q103" s="160">
        <v>0</v>
      </c>
      <c r="S103" s="160">
        <v>6071</v>
      </c>
      <c r="U103" s="160">
        <v>0</v>
      </c>
      <c r="W103" s="160">
        <v>4450</v>
      </c>
      <c r="Y103" s="160">
        <f t="shared" si="2"/>
        <v>10521</v>
      </c>
      <c r="AA103" s="160">
        <v>33444</v>
      </c>
      <c r="AC103" s="160">
        <v>0</v>
      </c>
      <c r="AE103" s="160">
        <v>0</v>
      </c>
      <c r="AG103" s="160">
        <v>0</v>
      </c>
      <c r="AI103" s="160">
        <f t="shared" si="3"/>
        <v>33444</v>
      </c>
      <c r="AK103" s="160">
        <f>(Y103-AI103)</f>
        <v>-22923</v>
      </c>
      <c r="AN103" s="18">
        <v>13</v>
      </c>
    </row>
    <row r="104" spans="1:40" ht="8.85" customHeight="1" x14ac:dyDescent="0.3">
      <c r="A104" s="10">
        <v>14</v>
      </c>
      <c r="B104" s="18"/>
      <c r="C104" s="10" t="s">
        <v>139</v>
      </c>
      <c r="E104" s="160">
        <v>0</v>
      </c>
      <c r="G104" s="160">
        <v>0</v>
      </c>
      <c r="I104" s="160">
        <v>0</v>
      </c>
      <c r="K104" s="160">
        <v>0</v>
      </c>
      <c r="M104" s="160">
        <v>6786744</v>
      </c>
      <c r="O104" s="160">
        <v>2323361</v>
      </c>
      <c r="Q104" s="160">
        <v>0</v>
      </c>
      <c r="S104" s="160">
        <v>0</v>
      </c>
      <c r="U104" s="160">
        <v>0</v>
      </c>
      <c r="W104" s="160">
        <v>69440</v>
      </c>
      <c r="Y104" s="160">
        <f t="shared" si="2"/>
        <v>9179545</v>
      </c>
      <c r="AA104" s="160">
        <v>7497881</v>
      </c>
      <c r="AC104" s="160">
        <v>3528793</v>
      </c>
      <c r="AE104" s="160">
        <v>193332</v>
      </c>
      <c r="AG104" s="160">
        <v>0</v>
      </c>
      <c r="AI104" s="160">
        <f t="shared" si="3"/>
        <v>11220006</v>
      </c>
      <c r="AK104" s="160">
        <f>(Y104-AI104)</f>
        <v>-2040461</v>
      </c>
      <c r="AN104" s="18">
        <v>14</v>
      </c>
    </row>
    <row r="105" spans="1:40" ht="8.85" customHeight="1" x14ac:dyDescent="0.3">
      <c r="A105" s="10">
        <v>15</v>
      </c>
      <c r="B105" s="18"/>
      <c r="C105" s="10" t="s">
        <v>140</v>
      </c>
      <c r="E105" s="160">
        <v>0</v>
      </c>
      <c r="G105" s="160">
        <v>0</v>
      </c>
      <c r="I105" s="160">
        <v>0</v>
      </c>
      <c r="K105" s="160">
        <v>0</v>
      </c>
      <c r="M105" s="160">
        <v>1788805</v>
      </c>
      <c r="O105" s="160">
        <v>-18824</v>
      </c>
      <c r="Q105" s="160">
        <v>0</v>
      </c>
      <c r="S105" s="160">
        <v>0</v>
      </c>
      <c r="U105" s="160">
        <v>0</v>
      </c>
      <c r="W105" s="160">
        <v>12821</v>
      </c>
      <c r="Y105" s="160">
        <f>SUM(M105:W105)</f>
        <v>1782802</v>
      </c>
      <c r="AA105" s="160">
        <v>896969</v>
      </c>
      <c r="AC105" s="160">
        <v>861570</v>
      </c>
      <c r="AE105" s="160">
        <v>283152</v>
      </c>
      <c r="AG105" s="160">
        <v>0</v>
      </c>
      <c r="AI105" s="160">
        <f>SUM(AA105:AG105)</f>
        <v>2041691</v>
      </c>
      <c r="AK105" s="160">
        <f>(Y105-AI105)</f>
        <v>-258889</v>
      </c>
      <c r="AN105" s="18">
        <v>15</v>
      </c>
    </row>
    <row r="106" spans="1:40" ht="8.85" customHeight="1" x14ac:dyDescent="0.3">
      <c r="A106" s="41"/>
      <c r="AN106" s="170"/>
    </row>
    <row r="107" spans="1:40" ht="8.85" customHeight="1" x14ac:dyDescent="0.3">
      <c r="A107" s="10">
        <v>16</v>
      </c>
      <c r="B107" s="18"/>
      <c r="C107" s="10" t="s">
        <v>141</v>
      </c>
      <c r="E107" s="160">
        <v>0</v>
      </c>
      <c r="G107" s="160">
        <v>0</v>
      </c>
      <c r="I107" s="160">
        <v>114819</v>
      </c>
      <c r="K107" s="160">
        <v>0</v>
      </c>
      <c r="M107" s="160">
        <v>0</v>
      </c>
      <c r="O107" s="160">
        <v>0</v>
      </c>
      <c r="Q107" s="160">
        <v>0</v>
      </c>
      <c r="S107" s="160">
        <v>0</v>
      </c>
      <c r="U107" s="160">
        <v>0</v>
      </c>
      <c r="W107" s="160">
        <v>0</v>
      </c>
      <c r="Y107" s="160">
        <f>SUM(M107:W107)</f>
        <v>0</v>
      </c>
      <c r="AA107" s="160">
        <v>0</v>
      </c>
      <c r="AC107" s="160">
        <v>0</v>
      </c>
      <c r="AE107" s="160">
        <v>0</v>
      </c>
      <c r="AG107" s="160">
        <v>0</v>
      </c>
      <c r="AI107" s="160">
        <f>SUM(AA107:AG107)</f>
        <v>0</v>
      </c>
      <c r="AK107" s="160">
        <f>(Y107-AI107)</f>
        <v>0</v>
      </c>
      <c r="AN107" s="18">
        <v>16</v>
      </c>
    </row>
    <row r="108" spans="1:40" ht="8.85" customHeight="1" x14ac:dyDescent="0.3">
      <c r="A108" s="10">
        <v>17</v>
      </c>
      <c r="B108" s="18"/>
      <c r="C108" s="10" t="s">
        <v>142</v>
      </c>
      <c r="E108" s="160">
        <v>0</v>
      </c>
      <c r="G108" s="160">
        <v>0</v>
      </c>
      <c r="I108" s="160">
        <v>0</v>
      </c>
      <c r="K108" s="160">
        <v>0</v>
      </c>
      <c r="M108" s="160">
        <v>2981684</v>
      </c>
      <c r="O108" s="160">
        <v>2593776</v>
      </c>
      <c r="Q108" s="160">
        <v>0</v>
      </c>
      <c r="S108" s="160">
        <v>0</v>
      </c>
      <c r="U108" s="160">
        <v>20600</v>
      </c>
      <c r="W108" s="160">
        <v>738571</v>
      </c>
      <c r="Y108" s="160">
        <f>SUM(M108:W108)</f>
        <v>6334631</v>
      </c>
      <c r="AA108" s="160">
        <v>2669208</v>
      </c>
      <c r="AC108" s="160">
        <v>1441160</v>
      </c>
      <c r="AE108" s="160">
        <v>1312418</v>
      </c>
      <c r="AG108" s="160">
        <v>0</v>
      </c>
      <c r="AI108" s="160">
        <f>SUM(AA108:AG108)</f>
        <v>5422786</v>
      </c>
      <c r="AK108" s="160">
        <f>(Y108-AI108)</f>
        <v>911845</v>
      </c>
      <c r="AN108" s="18">
        <v>17</v>
      </c>
    </row>
    <row r="109" spans="1:40" ht="8.85" customHeight="1" x14ac:dyDescent="0.3">
      <c r="A109" s="10">
        <v>18</v>
      </c>
      <c r="B109" s="18"/>
      <c r="C109" s="10" t="s">
        <v>143</v>
      </c>
      <c r="E109" s="160">
        <v>0</v>
      </c>
      <c r="G109" s="160">
        <v>0</v>
      </c>
      <c r="I109" s="160">
        <v>289353</v>
      </c>
      <c r="K109" s="160">
        <v>0</v>
      </c>
      <c r="M109" s="160">
        <v>3002046</v>
      </c>
      <c r="O109" s="160">
        <v>0</v>
      </c>
      <c r="Q109" s="160">
        <v>993057</v>
      </c>
      <c r="S109" s="160">
        <v>0</v>
      </c>
      <c r="U109" s="160">
        <v>0</v>
      </c>
      <c r="W109" s="160">
        <v>231611</v>
      </c>
      <c r="Y109" s="160">
        <f>SUM(M109:W109)</f>
        <v>4226714</v>
      </c>
      <c r="AA109" s="160">
        <v>2156705</v>
      </c>
      <c r="AC109" s="160">
        <v>1454982</v>
      </c>
      <c r="AE109" s="160">
        <v>660354</v>
      </c>
      <c r="AG109" s="160">
        <v>0</v>
      </c>
      <c r="AI109" s="160">
        <f>SUM(AA109:AG109)</f>
        <v>4272041</v>
      </c>
      <c r="AK109" s="160">
        <f>(Y109-AI109)</f>
        <v>-45327</v>
      </c>
      <c r="AN109" s="18">
        <v>18</v>
      </c>
    </row>
    <row r="110" spans="1:40" ht="8.85" customHeight="1" x14ac:dyDescent="0.3">
      <c r="A110" s="10">
        <v>19</v>
      </c>
      <c r="B110" s="18"/>
      <c r="C110" s="10" t="s">
        <v>144</v>
      </c>
      <c r="E110" s="160">
        <v>0</v>
      </c>
      <c r="G110" s="160">
        <v>0</v>
      </c>
      <c r="I110" s="160">
        <v>0</v>
      </c>
      <c r="K110" s="160">
        <v>0</v>
      </c>
      <c r="M110" s="160">
        <v>129007</v>
      </c>
      <c r="O110" s="160">
        <v>558426</v>
      </c>
      <c r="Q110" s="160">
        <v>0</v>
      </c>
      <c r="S110" s="160">
        <v>0</v>
      </c>
      <c r="U110" s="160">
        <v>0</v>
      </c>
      <c r="W110" s="160">
        <v>0</v>
      </c>
      <c r="Y110" s="160">
        <f>SUM(M110:W110)</f>
        <v>687433</v>
      </c>
      <c r="AA110" s="160">
        <v>662503</v>
      </c>
      <c r="AC110" s="160">
        <v>239653</v>
      </c>
      <c r="AE110" s="160">
        <v>0</v>
      </c>
      <c r="AG110" s="160">
        <v>0</v>
      </c>
      <c r="AI110" s="160">
        <f>SUM(AA110:AG110)</f>
        <v>902156</v>
      </c>
      <c r="AK110" s="160">
        <f>(Y110-AI110)</f>
        <v>-214723</v>
      </c>
      <c r="AN110" s="18">
        <v>19</v>
      </c>
    </row>
    <row r="111" spans="1:40" ht="8.85" customHeight="1" x14ac:dyDescent="0.3">
      <c r="A111" s="10">
        <v>20</v>
      </c>
      <c r="B111" s="18"/>
      <c r="C111" s="10" t="s">
        <v>145</v>
      </c>
      <c r="E111" s="160">
        <v>0</v>
      </c>
      <c r="G111" s="160">
        <v>0</v>
      </c>
      <c r="I111" s="160">
        <v>0</v>
      </c>
      <c r="K111" s="160">
        <v>0</v>
      </c>
      <c r="M111" s="160">
        <v>0</v>
      </c>
      <c r="O111" s="160">
        <v>0</v>
      </c>
      <c r="Q111" s="160">
        <v>0</v>
      </c>
      <c r="S111" s="160">
        <v>0</v>
      </c>
      <c r="U111" s="160">
        <v>0</v>
      </c>
      <c r="W111" s="160">
        <v>0</v>
      </c>
      <c r="Y111" s="160">
        <f>SUM(M111:W111)</f>
        <v>0</v>
      </c>
      <c r="AA111" s="160">
        <v>0</v>
      </c>
      <c r="AC111" s="160">
        <v>0</v>
      </c>
      <c r="AE111" s="160">
        <v>0</v>
      </c>
      <c r="AG111" s="160">
        <v>0</v>
      </c>
      <c r="AI111" s="160">
        <f>SUM(AA111:AG111)</f>
        <v>0</v>
      </c>
      <c r="AK111" s="160">
        <f>(Y111-AI111)</f>
        <v>0</v>
      </c>
      <c r="AN111" s="18">
        <v>20</v>
      </c>
    </row>
    <row r="112" spans="1:40" ht="8.85" customHeight="1" x14ac:dyDescent="0.3">
      <c r="A112" s="41"/>
      <c r="AN112" s="170"/>
    </row>
    <row r="113" spans="1:40" ht="8.85" customHeight="1" x14ac:dyDescent="0.3">
      <c r="A113" s="10">
        <v>21</v>
      </c>
      <c r="B113" s="18"/>
      <c r="C113" s="10" t="s">
        <v>146</v>
      </c>
      <c r="E113" s="160">
        <v>0</v>
      </c>
      <c r="G113" s="160">
        <v>0</v>
      </c>
      <c r="I113" s="160">
        <v>292832</v>
      </c>
      <c r="K113" s="160">
        <v>680550</v>
      </c>
      <c r="M113" s="160">
        <v>110064891</v>
      </c>
      <c r="O113" s="160">
        <v>-3381748</v>
      </c>
      <c r="Q113" s="160">
        <v>0</v>
      </c>
      <c r="S113" s="160">
        <v>0</v>
      </c>
      <c r="U113" s="160">
        <v>0</v>
      </c>
      <c r="W113" s="160">
        <v>9579137</v>
      </c>
      <c r="Y113" s="160">
        <f>SUM(M113:W113)</f>
        <v>116262280</v>
      </c>
      <c r="AA113" s="160">
        <v>57069734</v>
      </c>
      <c r="AC113" s="160">
        <v>32430452</v>
      </c>
      <c r="AE113" s="160">
        <v>959809</v>
      </c>
      <c r="AG113" s="160">
        <v>562816</v>
      </c>
      <c r="AI113" s="160">
        <f>SUM(AA113:AG113)</f>
        <v>91022811</v>
      </c>
      <c r="AK113" s="160">
        <f>(Y113-AI113)</f>
        <v>25239469</v>
      </c>
      <c r="AN113" s="18">
        <v>21</v>
      </c>
    </row>
    <row r="114" spans="1:40" ht="8.85" customHeight="1" x14ac:dyDescent="0.3">
      <c r="A114" s="10">
        <v>22</v>
      </c>
      <c r="B114" s="18"/>
      <c r="C114" s="10" t="s">
        <v>147</v>
      </c>
      <c r="E114" s="160">
        <v>0</v>
      </c>
      <c r="G114" s="160">
        <v>0</v>
      </c>
      <c r="I114" s="160">
        <v>0</v>
      </c>
      <c r="K114" s="160">
        <v>0</v>
      </c>
      <c r="M114" s="160">
        <v>1152617</v>
      </c>
      <c r="O114" s="160">
        <v>200000</v>
      </c>
      <c r="Q114" s="160">
        <v>0</v>
      </c>
      <c r="S114" s="160">
        <v>0</v>
      </c>
      <c r="U114" s="160">
        <v>0</v>
      </c>
      <c r="W114" s="160">
        <v>149109</v>
      </c>
      <c r="Y114" s="160">
        <f>SUM(M114:W114)</f>
        <v>1501726</v>
      </c>
      <c r="AA114" s="160">
        <v>589393</v>
      </c>
      <c r="AC114" s="160">
        <v>334549</v>
      </c>
      <c r="AE114" s="160">
        <v>21937</v>
      </c>
      <c r="AG114" s="160">
        <v>0</v>
      </c>
      <c r="AI114" s="160">
        <f>SUM(AA114:AG114)</f>
        <v>945879</v>
      </c>
      <c r="AK114" s="160">
        <f>(Y114-AI114)</f>
        <v>555847</v>
      </c>
      <c r="AN114" s="18">
        <v>22</v>
      </c>
    </row>
    <row r="115" spans="1:40" ht="8.85" customHeight="1" x14ac:dyDescent="0.3">
      <c r="A115" s="10">
        <v>23</v>
      </c>
      <c r="B115" s="18"/>
      <c r="C115" s="10" t="s">
        <v>148</v>
      </c>
      <c r="E115" s="160">
        <v>0</v>
      </c>
      <c r="G115" s="160">
        <v>0</v>
      </c>
      <c r="I115" s="160">
        <v>0</v>
      </c>
      <c r="K115" s="160">
        <v>0</v>
      </c>
      <c r="M115" s="160">
        <v>0</v>
      </c>
      <c r="O115" s="160">
        <v>0</v>
      </c>
      <c r="Q115" s="160">
        <v>0</v>
      </c>
      <c r="S115" s="160">
        <v>0</v>
      </c>
      <c r="U115" s="160">
        <v>0</v>
      </c>
      <c r="W115" s="160">
        <v>0</v>
      </c>
      <c r="Y115" s="160">
        <f>SUM(M115:W115)</f>
        <v>0</v>
      </c>
      <c r="AA115" s="160">
        <v>0</v>
      </c>
      <c r="AC115" s="160">
        <v>0</v>
      </c>
      <c r="AE115" s="160">
        <v>0</v>
      </c>
      <c r="AG115" s="160">
        <v>0</v>
      </c>
      <c r="AI115" s="160">
        <f>SUM(AA115:AG115)</f>
        <v>0</v>
      </c>
      <c r="AK115" s="160">
        <f>(Y115-AI115)</f>
        <v>0</v>
      </c>
      <c r="AN115" s="18">
        <v>23</v>
      </c>
    </row>
    <row r="116" spans="1:40" ht="8.85" customHeight="1" x14ac:dyDescent="0.3">
      <c r="A116" s="10">
        <v>24</v>
      </c>
      <c r="B116" s="18"/>
      <c r="C116" s="10" t="s">
        <v>149</v>
      </c>
      <c r="E116" s="160">
        <v>0</v>
      </c>
      <c r="G116" s="160">
        <v>0</v>
      </c>
      <c r="I116" s="160">
        <v>0</v>
      </c>
      <c r="K116" s="160">
        <v>0</v>
      </c>
      <c r="M116" s="160">
        <v>1959211</v>
      </c>
      <c r="O116" s="160">
        <v>0</v>
      </c>
      <c r="Q116" s="160">
        <v>0</v>
      </c>
      <c r="S116" s="160">
        <v>48743</v>
      </c>
      <c r="U116" s="160">
        <v>0</v>
      </c>
      <c r="W116" s="160">
        <v>1315</v>
      </c>
      <c r="Y116" s="160">
        <f>SUM(M116:W116)</f>
        <v>2009269</v>
      </c>
      <c r="AA116" s="160">
        <v>2680630</v>
      </c>
      <c r="AC116" s="160">
        <v>1571684</v>
      </c>
      <c r="AE116" s="160">
        <v>88495</v>
      </c>
      <c r="AG116" s="160">
        <v>0</v>
      </c>
      <c r="AI116" s="160">
        <f>SUM(AA116:AG116)</f>
        <v>4340809</v>
      </c>
      <c r="AK116" s="160">
        <f>(Y116-AI116)</f>
        <v>-2331540</v>
      </c>
      <c r="AN116" s="18">
        <v>24</v>
      </c>
    </row>
    <row r="117" spans="1:40" ht="8.85" customHeight="1" x14ac:dyDescent="0.3">
      <c r="A117" s="10">
        <v>25</v>
      </c>
      <c r="B117" s="18"/>
      <c r="C117" s="10" t="s">
        <v>150</v>
      </c>
      <c r="E117" s="160">
        <v>0</v>
      </c>
      <c r="G117" s="160">
        <v>0</v>
      </c>
      <c r="I117" s="160">
        <v>0</v>
      </c>
      <c r="K117" s="160">
        <v>0</v>
      </c>
      <c r="M117" s="160">
        <v>393792</v>
      </c>
      <c r="O117" s="160">
        <v>0</v>
      </c>
      <c r="Q117" s="160">
        <v>0</v>
      </c>
      <c r="S117" s="160">
        <v>0</v>
      </c>
      <c r="U117" s="160">
        <v>0</v>
      </c>
      <c r="W117" s="160">
        <v>2685</v>
      </c>
      <c r="Y117" s="160">
        <f>SUM(M117:W117)</f>
        <v>396477</v>
      </c>
      <c r="AA117" s="160">
        <v>260724</v>
      </c>
      <c r="AC117" s="160">
        <v>345854</v>
      </c>
      <c r="AE117" s="160">
        <v>68887</v>
      </c>
      <c r="AG117" s="160">
        <v>0</v>
      </c>
      <c r="AI117" s="160">
        <f>SUM(AA117:AG117)</f>
        <v>675465</v>
      </c>
      <c r="AK117" s="160">
        <f>(Y117-AI117)</f>
        <v>-278988</v>
      </c>
      <c r="AN117" s="18">
        <v>25</v>
      </c>
    </row>
    <row r="118" spans="1:40" ht="8.85" customHeight="1" x14ac:dyDescent="0.3">
      <c r="A118" s="41"/>
      <c r="AN118" s="170"/>
    </row>
    <row r="119" spans="1:40" ht="8.85" customHeight="1" x14ac:dyDescent="0.3">
      <c r="A119" s="10">
        <v>26</v>
      </c>
      <c r="B119" s="18"/>
      <c r="C119" s="10" t="s">
        <v>151</v>
      </c>
      <c r="E119" s="160">
        <v>0</v>
      </c>
      <c r="G119" s="160">
        <v>0</v>
      </c>
      <c r="I119" s="160">
        <v>0</v>
      </c>
      <c r="K119" s="160">
        <v>0</v>
      </c>
      <c r="M119" s="160">
        <v>2460804</v>
      </c>
      <c r="O119" s="160">
        <v>1030195</v>
      </c>
      <c r="Q119" s="160">
        <v>0</v>
      </c>
      <c r="S119" s="160">
        <v>0</v>
      </c>
      <c r="U119" s="160">
        <v>0</v>
      </c>
      <c r="W119" s="160">
        <v>103908</v>
      </c>
      <c r="Y119" s="160">
        <f>SUM(M119:W119)</f>
        <v>3594907</v>
      </c>
      <c r="AA119" s="160">
        <v>2326007</v>
      </c>
      <c r="AC119" s="160">
        <v>1045252</v>
      </c>
      <c r="AE119" s="160">
        <v>138872</v>
      </c>
      <c r="AG119" s="160">
        <v>0</v>
      </c>
      <c r="AI119" s="160">
        <f>SUM(AA119:AG119)</f>
        <v>3510131</v>
      </c>
      <c r="AK119" s="160">
        <f>(Y119-AI119)</f>
        <v>84776</v>
      </c>
      <c r="AN119" s="18">
        <v>26</v>
      </c>
    </row>
    <row r="120" spans="1:40" ht="8.85" customHeight="1" x14ac:dyDescent="0.3">
      <c r="A120" s="10">
        <v>27</v>
      </c>
      <c r="B120" s="18"/>
      <c r="C120" s="10" t="s">
        <v>152</v>
      </c>
      <c r="E120" s="160">
        <v>0</v>
      </c>
      <c r="G120" s="160">
        <v>0</v>
      </c>
      <c r="I120" s="160">
        <v>0</v>
      </c>
      <c r="K120" s="160">
        <v>0</v>
      </c>
      <c r="M120" s="160">
        <v>4499871</v>
      </c>
      <c r="O120" s="160">
        <v>0</v>
      </c>
      <c r="Q120" s="160">
        <v>0</v>
      </c>
      <c r="S120" s="160">
        <v>698925</v>
      </c>
      <c r="U120" s="160">
        <v>0</v>
      </c>
      <c r="W120" s="160">
        <v>344002</v>
      </c>
      <c r="Y120" s="160">
        <f>SUM(M120:W120)</f>
        <v>5542798</v>
      </c>
      <c r="AA120" s="160">
        <v>3500626</v>
      </c>
      <c r="AC120" s="160">
        <v>1327822</v>
      </c>
      <c r="AE120" s="160">
        <v>145596</v>
      </c>
      <c r="AG120" s="160">
        <v>8484</v>
      </c>
      <c r="AI120" s="160">
        <f>SUM(AA120:AG120)</f>
        <v>4982528</v>
      </c>
      <c r="AK120" s="160">
        <f>(Y120-AI120)</f>
        <v>560270</v>
      </c>
      <c r="AN120" s="18">
        <v>27</v>
      </c>
    </row>
    <row r="121" spans="1:40" ht="8.85" customHeight="1" x14ac:dyDescent="0.3">
      <c r="A121" s="10">
        <v>28</v>
      </c>
      <c r="B121" s="18"/>
      <c r="C121" s="10" t="s">
        <v>153</v>
      </c>
      <c r="E121" s="160">
        <v>50333</v>
      </c>
      <c r="G121" s="160">
        <v>0</v>
      </c>
      <c r="I121" s="160">
        <v>0</v>
      </c>
      <c r="K121" s="160">
        <v>0</v>
      </c>
      <c r="M121" s="160">
        <v>318196</v>
      </c>
      <c r="O121" s="160">
        <v>50333</v>
      </c>
      <c r="Q121" s="160">
        <v>37525</v>
      </c>
      <c r="S121" s="160">
        <v>0</v>
      </c>
      <c r="U121" s="160">
        <v>0</v>
      </c>
      <c r="W121" s="160">
        <v>723</v>
      </c>
      <c r="Y121" s="160">
        <f>SUM(M121:W121)</f>
        <v>406777</v>
      </c>
      <c r="AA121" s="160">
        <v>319898</v>
      </c>
      <c r="AC121" s="160">
        <v>510827</v>
      </c>
      <c r="AE121" s="160">
        <v>38189</v>
      </c>
      <c r="AG121" s="160">
        <v>0</v>
      </c>
      <c r="AI121" s="160">
        <f>SUM(AA121:AG121)</f>
        <v>868914</v>
      </c>
      <c r="AK121" s="160">
        <f>(Y121-AI121)</f>
        <v>-462137</v>
      </c>
      <c r="AN121" s="18">
        <v>28</v>
      </c>
    </row>
    <row r="122" spans="1:40" ht="8.85" customHeight="1" x14ac:dyDescent="0.3">
      <c r="A122" s="10">
        <v>29</v>
      </c>
      <c r="B122" s="18"/>
      <c r="C122" s="10" t="s">
        <v>94</v>
      </c>
      <c r="E122" s="160">
        <v>0</v>
      </c>
      <c r="G122" s="160">
        <v>0</v>
      </c>
      <c r="I122" s="160">
        <v>102126622</v>
      </c>
      <c r="K122" s="160">
        <v>0</v>
      </c>
      <c r="M122" s="160">
        <v>227383448</v>
      </c>
      <c r="O122" s="160">
        <v>74277355</v>
      </c>
      <c r="Q122" s="160">
        <v>0</v>
      </c>
      <c r="S122" s="160">
        <v>16102739</v>
      </c>
      <c r="U122" s="160">
        <v>0</v>
      </c>
      <c r="W122" s="160">
        <v>35033701</v>
      </c>
      <c r="Y122" s="160">
        <f>SUM(M122:W122)</f>
        <v>352797243</v>
      </c>
      <c r="AA122" s="160">
        <v>199442211</v>
      </c>
      <c r="AC122" s="160">
        <v>72595428</v>
      </c>
      <c r="AE122" s="160">
        <v>21212596</v>
      </c>
      <c r="AG122" s="160">
        <v>44336</v>
      </c>
      <c r="AI122" s="160">
        <f>SUM(AA122:AG122)</f>
        <v>293294571</v>
      </c>
      <c r="AK122" s="160">
        <f>(Y122-AI122)</f>
        <v>59502672</v>
      </c>
      <c r="AN122" s="18">
        <v>29</v>
      </c>
    </row>
    <row r="123" spans="1:40" ht="8.85" customHeight="1" x14ac:dyDescent="0.3">
      <c r="A123" s="10">
        <v>30</v>
      </c>
      <c r="B123" s="18"/>
      <c r="C123" s="10" t="s">
        <v>154</v>
      </c>
      <c r="E123" s="160">
        <v>433200</v>
      </c>
      <c r="G123" s="160">
        <v>0</v>
      </c>
      <c r="I123" s="160">
        <v>0</v>
      </c>
      <c r="K123" s="160">
        <v>0</v>
      </c>
      <c r="M123" s="160">
        <v>781215</v>
      </c>
      <c r="O123" s="160">
        <v>369419</v>
      </c>
      <c r="Q123" s="160">
        <v>0</v>
      </c>
      <c r="S123" s="160">
        <v>1372375</v>
      </c>
      <c r="U123" s="160">
        <v>2360394</v>
      </c>
      <c r="W123" s="160">
        <v>8474</v>
      </c>
      <c r="Y123" s="160">
        <f>SUM(M123:W123)</f>
        <v>4891877</v>
      </c>
      <c r="AA123" s="160">
        <v>832415</v>
      </c>
      <c r="AC123" s="160">
        <v>201651</v>
      </c>
      <c r="AE123" s="160">
        <v>0</v>
      </c>
      <c r="AG123" s="160">
        <v>18156</v>
      </c>
      <c r="AI123" s="160">
        <f>SUM(AA123:AG123)</f>
        <v>1052222</v>
      </c>
      <c r="AK123" s="160">
        <f>(Y123-AI123)</f>
        <v>3839655</v>
      </c>
      <c r="AN123" s="18">
        <v>30</v>
      </c>
    </row>
    <row r="124" spans="1:40" ht="8.85" customHeight="1" x14ac:dyDescent="0.3">
      <c r="A124" s="41"/>
      <c r="AN124" s="170"/>
    </row>
    <row r="125" spans="1:40" ht="8.85" customHeight="1" x14ac:dyDescent="0.3">
      <c r="A125" s="10">
        <v>31</v>
      </c>
      <c r="B125" s="18"/>
      <c r="C125" s="10" t="s">
        <v>155</v>
      </c>
      <c r="E125" s="160">
        <v>0</v>
      </c>
      <c r="G125" s="160">
        <v>0</v>
      </c>
      <c r="I125" s="160">
        <v>0</v>
      </c>
      <c r="K125" s="160">
        <v>0</v>
      </c>
      <c r="M125" s="160">
        <v>0</v>
      </c>
      <c r="O125" s="160">
        <v>0</v>
      </c>
      <c r="Q125" s="160">
        <v>0</v>
      </c>
      <c r="S125" s="160">
        <v>0</v>
      </c>
      <c r="U125" s="160">
        <v>0</v>
      </c>
      <c r="W125" s="160">
        <v>0</v>
      </c>
      <c r="Y125" s="160">
        <f>SUM(M125:W125)</f>
        <v>0</v>
      </c>
      <c r="AA125" s="160">
        <v>0</v>
      </c>
      <c r="AC125" s="160">
        <v>0</v>
      </c>
      <c r="AE125" s="160">
        <v>0</v>
      </c>
      <c r="AG125" s="160">
        <v>0</v>
      </c>
      <c r="AI125" s="160">
        <f>SUM(AA125:AG125)</f>
        <v>0</v>
      </c>
      <c r="AK125" s="160">
        <f>(Y125-AI125)</f>
        <v>0</v>
      </c>
      <c r="AN125" s="18">
        <v>31</v>
      </c>
    </row>
    <row r="126" spans="1:40" ht="8.85" customHeight="1" x14ac:dyDescent="0.3">
      <c r="A126" s="10">
        <v>32</v>
      </c>
      <c r="B126" s="18"/>
      <c r="C126" s="10" t="s">
        <v>156</v>
      </c>
      <c r="E126" s="160">
        <v>0</v>
      </c>
      <c r="G126" s="160">
        <v>0</v>
      </c>
      <c r="I126" s="160">
        <v>245416</v>
      </c>
      <c r="K126" s="160">
        <v>0</v>
      </c>
      <c r="M126" s="160">
        <v>389489</v>
      </c>
      <c r="O126" s="160">
        <v>794430</v>
      </c>
      <c r="Q126" s="160">
        <v>0</v>
      </c>
      <c r="S126" s="160">
        <v>0</v>
      </c>
      <c r="U126" s="160">
        <v>0</v>
      </c>
      <c r="W126" s="160">
        <v>74085</v>
      </c>
      <c r="Y126" s="160">
        <f>SUM(M126:W126)</f>
        <v>1258004</v>
      </c>
      <c r="AA126" s="160">
        <v>439513</v>
      </c>
      <c r="AC126" s="160">
        <v>155297</v>
      </c>
      <c r="AE126" s="160">
        <v>245968</v>
      </c>
      <c r="AG126" s="160">
        <v>0</v>
      </c>
      <c r="AI126" s="160">
        <f>SUM(AA126:AG126)</f>
        <v>840778</v>
      </c>
      <c r="AK126" s="160">
        <f>(Y126-AI126)</f>
        <v>417226</v>
      </c>
      <c r="AN126" s="18">
        <v>32</v>
      </c>
    </row>
    <row r="127" spans="1:40" ht="8.85" customHeight="1" x14ac:dyDescent="0.3">
      <c r="A127" s="10">
        <v>33</v>
      </c>
      <c r="B127" s="18"/>
      <c r="C127" s="10" t="s">
        <v>96</v>
      </c>
      <c r="E127" s="160">
        <v>0</v>
      </c>
      <c r="G127" s="160">
        <v>0</v>
      </c>
      <c r="I127" s="160">
        <v>0</v>
      </c>
      <c r="K127" s="160">
        <v>623850</v>
      </c>
      <c r="M127" s="160">
        <v>26911</v>
      </c>
      <c r="O127" s="160">
        <v>15000</v>
      </c>
      <c r="Q127" s="160">
        <v>0</v>
      </c>
      <c r="S127" s="160">
        <v>0</v>
      </c>
      <c r="U127" s="160">
        <v>0</v>
      </c>
      <c r="W127" s="160">
        <v>0</v>
      </c>
      <c r="Y127" s="160">
        <f>SUM(M127:W127)</f>
        <v>41911</v>
      </c>
      <c r="AA127" s="160">
        <v>10730</v>
      </c>
      <c r="AC127" s="160">
        <v>32845</v>
      </c>
      <c r="AE127" s="160">
        <v>0</v>
      </c>
      <c r="AG127" s="160">
        <v>0</v>
      </c>
      <c r="AI127" s="160">
        <f>SUM(AA127:AG127)</f>
        <v>43575</v>
      </c>
      <c r="AK127" s="160">
        <f>(Y127-AI127)</f>
        <v>-1664</v>
      </c>
      <c r="AN127" s="18">
        <v>33</v>
      </c>
    </row>
    <row r="128" spans="1:40" ht="8.85" customHeight="1" x14ac:dyDescent="0.3">
      <c r="A128" s="10">
        <v>34</v>
      </c>
      <c r="B128" s="18"/>
      <c r="C128" s="10" t="s">
        <v>157</v>
      </c>
      <c r="E128" s="160">
        <v>0</v>
      </c>
      <c r="G128" s="160">
        <v>0</v>
      </c>
      <c r="I128" s="160">
        <v>147965</v>
      </c>
      <c r="K128" s="160">
        <v>53590</v>
      </c>
      <c r="M128" s="160">
        <v>0</v>
      </c>
      <c r="O128" s="160">
        <v>0</v>
      </c>
      <c r="Q128" s="160">
        <v>0</v>
      </c>
      <c r="S128" s="160">
        <v>0</v>
      </c>
      <c r="U128" s="160">
        <v>0</v>
      </c>
      <c r="W128" s="160">
        <v>0</v>
      </c>
      <c r="Y128" s="160">
        <f>SUM(M128:W128)</f>
        <v>0</v>
      </c>
      <c r="AA128" s="160">
        <v>0</v>
      </c>
      <c r="AC128" s="160">
        <v>0</v>
      </c>
      <c r="AE128" s="160">
        <v>0</v>
      </c>
      <c r="AG128" s="160">
        <v>0</v>
      </c>
      <c r="AI128" s="160">
        <f>SUM(AA128:AG128)</f>
        <v>0</v>
      </c>
      <c r="AK128" s="160">
        <f>(Y128-AI128)</f>
        <v>0</v>
      </c>
      <c r="AN128" s="18">
        <v>34</v>
      </c>
    </row>
    <row r="129" spans="1:40" ht="8.85" customHeight="1" x14ac:dyDescent="0.3">
      <c r="A129" s="10">
        <v>35</v>
      </c>
      <c r="B129" s="18"/>
      <c r="C129" s="10" t="s">
        <v>158</v>
      </c>
      <c r="E129" s="160">
        <v>0</v>
      </c>
      <c r="G129" s="160">
        <v>0</v>
      </c>
      <c r="I129" s="160">
        <v>0</v>
      </c>
      <c r="K129" s="160">
        <v>0</v>
      </c>
      <c r="M129" s="160">
        <v>668860</v>
      </c>
      <c r="O129" s="160">
        <v>0</v>
      </c>
      <c r="Q129" s="160">
        <v>0</v>
      </c>
      <c r="S129" s="160">
        <v>0</v>
      </c>
      <c r="U129" s="160">
        <v>1500</v>
      </c>
      <c r="W129" s="160">
        <v>74947</v>
      </c>
      <c r="Y129" s="160">
        <f>SUM(M129:W129)</f>
        <v>745307</v>
      </c>
      <c r="AA129" s="160">
        <v>1149665</v>
      </c>
      <c r="AC129" s="160">
        <v>599220</v>
      </c>
      <c r="AE129" s="160">
        <v>205231</v>
      </c>
      <c r="AG129" s="160">
        <v>0</v>
      </c>
      <c r="AI129" s="160">
        <f>SUM(AA129:AG129)</f>
        <v>1954116</v>
      </c>
      <c r="AK129" s="160">
        <f>(Y129-AI129)</f>
        <v>-1208809</v>
      </c>
      <c r="AN129" s="18">
        <v>35</v>
      </c>
    </row>
    <row r="130" spans="1:40" ht="8.85" customHeight="1" x14ac:dyDescent="0.3"/>
    <row r="131" spans="1:40" ht="8.85" customHeight="1" x14ac:dyDescent="0.3">
      <c r="A131" s="10">
        <v>36</v>
      </c>
      <c r="B131" s="18"/>
      <c r="C131" s="10" t="s">
        <v>159</v>
      </c>
      <c r="E131" s="160">
        <v>0</v>
      </c>
      <c r="G131" s="160">
        <v>0</v>
      </c>
      <c r="I131" s="160">
        <v>0</v>
      </c>
      <c r="K131" s="160">
        <v>0</v>
      </c>
      <c r="M131" s="160">
        <v>4312516</v>
      </c>
      <c r="O131" s="160">
        <v>0</v>
      </c>
      <c r="Q131" s="160">
        <v>0</v>
      </c>
      <c r="S131" s="160">
        <v>0</v>
      </c>
      <c r="U131" s="160">
        <v>0</v>
      </c>
      <c r="W131" s="160">
        <v>94082</v>
      </c>
      <c r="Y131" s="160">
        <f>SUM(M131:W131)</f>
        <v>4406598</v>
      </c>
      <c r="AA131" s="160">
        <v>3054406</v>
      </c>
      <c r="AC131" s="160">
        <v>1155860</v>
      </c>
      <c r="AE131" s="160">
        <v>173022</v>
      </c>
      <c r="AG131" s="160">
        <v>0</v>
      </c>
      <c r="AI131" s="160">
        <f>SUM(AA131:AG131)</f>
        <v>4383288</v>
      </c>
      <c r="AK131" s="160">
        <f>(Y131-AI131)</f>
        <v>23310</v>
      </c>
      <c r="AN131" s="18">
        <v>36</v>
      </c>
    </row>
    <row r="132" spans="1:40" ht="8.85" customHeight="1" x14ac:dyDescent="0.3">
      <c r="A132" s="10">
        <v>37</v>
      </c>
      <c r="B132" s="18"/>
      <c r="C132" s="10" t="s">
        <v>160</v>
      </c>
      <c r="E132" s="160">
        <v>0</v>
      </c>
      <c r="G132" s="160">
        <v>0</v>
      </c>
      <c r="I132" s="160">
        <v>0</v>
      </c>
      <c r="K132" s="160">
        <v>0</v>
      </c>
      <c r="M132" s="160">
        <v>13530343</v>
      </c>
      <c r="O132" s="160">
        <v>-500000</v>
      </c>
      <c r="Q132" s="160">
        <v>0</v>
      </c>
      <c r="S132" s="160">
        <v>0</v>
      </c>
      <c r="U132" s="160">
        <v>0</v>
      </c>
      <c r="W132" s="160">
        <v>568062</v>
      </c>
      <c r="Y132" s="160">
        <f>SUM(M132:W132)</f>
        <v>13598405</v>
      </c>
      <c r="AA132" s="160">
        <v>5545084</v>
      </c>
      <c r="AC132" s="160">
        <v>2861684</v>
      </c>
      <c r="AE132" s="160">
        <v>4138547</v>
      </c>
      <c r="AG132" s="160">
        <v>81695</v>
      </c>
      <c r="AI132" s="160">
        <f>SUM(AA132:AG132)</f>
        <v>12627010</v>
      </c>
      <c r="AK132" s="160">
        <f>(Y132-AI132)</f>
        <v>971395</v>
      </c>
      <c r="AN132" s="18">
        <v>37</v>
      </c>
    </row>
    <row r="133" spans="1:40" ht="8.85" customHeight="1" x14ac:dyDescent="0.3">
      <c r="A133" s="10">
        <v>38</v>
      </c>
      <c r="B133" s="18"/>
      <c r="C133" s="10" t="s">
        <v>161</v>
      </c>
      <c r="E133" s="160">
        <v>0</v>
      </c>
      <c r="G133" s="160">
        <v>0</v>
      </c>
      <c r="I133" s="160">
        <v>56320</v>
      </c>
      <c r="K133" s="160">
        <v>0</v>
      </c>
      <c r="M133" s="160">
        <v>225262</v>
      </c>
      <c r="O133" s="160">
        <v>0</v>
      </c>
      <c r="Q133" s="160">
        <v>0</v>
      </c>
      <c r="S133" s="160">
        <v>0</v>
      </c>
      <c r="U133" s="160">
        <v>0</v>
      </c>
      <c r="W133" s="160">
        <v>0</v>
      </c>
      <c r="Y133" s="160">
        <f>SUM(M133:W133)</f>
        <v>225262</v>
      </c>
      <c r="AA133" s="160">
        <v>233746</v>
      </c>
      <c r="AC133" s="160">
        <v>97106</v>
      </c>
      <c r="AE133" s="160">
        <v>788</v>
      </c>
      <c r="AG133" s="160">
        <v>0</v>
      </c>
      <c r="AI133" s="160">
        <f>SUM(AA133:AG133)</f>
        <v>331640</v>
      </c>
      <c r="AK133" s="160">
        <f>(Y133-AI133)</f>
        <v>-106378</v>
      </c>
      <c r="AN133" s="18">
        <v>38</v>
      </c>
    </row>
    <row r="134" spans="1:40" ht="8.85" customHeight="1" x14ac:dyDescent="0.3">
      <c r="A134" s="10">
        <v>39</v>
      </c>
      <c r="B134" s="18"/>
      <c r="C134" s="10" t="s">
        <v>162</v>
      </c>
      <c r="E134" s="160">
        <v>0</v>
      </c>
      <c r="G134" s="160">
        <v>0</v>
      </c>
      <c r="I134" s="160">
        <v>0</v>
      </c>
      <c r="K134" s="160">
        <v>0</v>
      </c>
      <c r="M134" s="160">
        <v>83134</v>
      </c>
      <c r="O134" s="160">
        <v>0</v>
      </c>
      <c r="Q134" s="160">
        <v>0</v>
      </c>
      <c r="S134" s="160">
        <v>215198</v>
      </c>
      <c r="U134" s="160">
        <v>484976</v>
      </c>
      <c r="W134" s="160">
        <v>0</v>
      </c>
      <c r="Y134" s="160">
        <f>SUM(M134:W134)</f>
        <v>783308</v>
      </c>
      <c r="AA134" s="160">
        <v>783308</v>
      </c>
      <c r="AC134" s="160">
        <v>0</v>
      </c>
      <c r="AE134" s="160">
        <v>0</v>
      </c>
      <c r="AG134" s="160">
        <v>0</v>
      </c>
      <c r="AI134" s="160">
        <f>SUM(AA134:AG134)</f>
        <v>783308</v>
      </c>
      <c r="AK134" s="160">
        <f>(Y134-AI134)</f>
        <v>0</v>
      </c>
      <c r="AN134" s="18">
        <v>39</v>
      </c>
    </row>
    <row r="135" spans="1:40" ht="8.85" customHeight="1" x14ac:dyDescent="0.3">
      <c r="A135" s="10">
        <v>40</v>
      </c>
      <c r="B135" s="18"/>
      <c r="C135" s="10" t="s">
        <v>163</v>
      </c>
      <c r="E135" s="164">
        <v>0</v>
      </c>
      <c r="G135" s="164">
        <v>0</v>
      </c>
      <c r="I135" s="164">
        <v>0</v>
      </c>
      <c r="K135" s="164">
        <v>0</v>
      </c>
      <c r="M135" s="164">
        <v>5795167</v>
      </c>
      <c r="O135" s="164">
        <v>0</v>
      </c>
      <c r="Q135" s="164">
        <v>0</v>
      </c>
      <c r="S135" s="164">
        <v>0</v>
      </c>
      <c r="U135" s="164">
        <v>0</v>
      </c>
      <c r="W135" s="164">
        <v>41074</v>
      </c>
      <c r="Y135" s="164">
        <f>SUM(M135:W135)</f>
        <v>5836241</v>
      </c>
      <c r="AA135" s="164">
        <v>3741379</v>
      </c>
      <c r="AC135" s="164">
        <v>1177411</v>
      </c>
      <c r="AE135" s="164">
        <v>771323</v>
      </c>
      <c r="AG135" s="164">
        <v>0</v>
      </c>
      <c r="AI135" s="164">
        <f>SUM(AA135:AG135)</f>
        <v>5690113</v>
      </c>
      <c r="AK135" s="164">
        <f>(Y135-AI135)</f>
        <v>146128</v>
      </c>
      <c r="AN135" s="18">
        <v>40</v>
      </c>
    </row>
    <row r="136" spans="1:40" ht="8.85" customHeight="1" x14ac:dyDescent="0.3">
      <c r="A136" s="41"/>
      <c r="AN136" s="170"/>
    </row>
    <row r="137" spans="1:40" ht="8.85" customHeight="1" x14ac:dyDescent="0.3">
      <c r="A137" s="10">
        <v>41</v>
      </c>
      <c r="B137" s="18"/>
      <c r="C137" s="10" t="s">
        <v>164</v>
      </c>
      <c r="E137" s="160">
        <v>0</v>
      </c>
      <c r="G137" s="160">
        <v>0</v>
      </c>
      <c r="I137" s="160">
        <v>118378</v>
      </c>
      <c r="K137" s="160">
        <v>0</v>
      </c>
      <c r="M137" s="160">
        <v>0</v>
      </c>
      <c r="O137" s="160">
        <v>0</v>
      </c>
      <c r="Q137" s="160">
        <v>0</v>
      </c>
      <c r="S137" s="160">
        <v>0</v>
      </c>
      <c r="U137" s="160">
        <v>0</v>
      </c>
      <c r="W137" s="160">
        <v>66397</v>
      </c>
      <c r="Y137" s="160">
        <f>SUM(M137:W137)</f>
        <v>66397</v>
      </c>
      <c r="AA137" s="160">
        <v>66703</v>
      </c>
      <c r="AC137" s="160">
        <v>0</v>
      </c>
      <c r="AE137" s="160">
        <v>0</v>
      </c>
      <c r="AG137" s="160">
        <v>37755</v>
      </c>
      <c r="AI137" s="160">
        <f>SUM(AA137:AG137)</f>
        <v>104458</v>
      </c>
      <c r="AK137" s="160">
        <f>(Y137-AI137)</f>
        <v>-38061</v>
      </c>
      <c r="AN137" s="18">
        <v>41</v>
      </c>
    </row>
    <row r="138" spans="1:40" ht="8.85" customHeight="1" x14ac:dyDescent="0.3">
      <c r="A138" s="10">
        <v>42</v>
      </c>
      <c r="B138" s="18"/>
      <c r="C138" s="10" t="s">
        <v>165</v>
      </c>
      <c r="E138" s="160">
        <v>0</v>
      </c>
      <c r="G138" s="160">
        <v>0</v>
      </c>
      <c r="I138" s="160">
        <v>-11708</v>
      </c>
      <c r="K138" s="160">
        <v>104700</v>
      </c>
      <c r="M138" s="160">
        <v>26596044</v>
      </c>
      <c r="O138" s="160">
        <v>429444</v>
      </c>
      <c r="Q138" s="160">
        <v>0</v>
      </c>
      <c r="S138" s="160">
        <v>0</v>
      </c>
      <c r="U138" s="160">
        <v>30000</v>
      </c>
      <c r="W138" s="160">
        <v>1677928</v>
      </c>
      <c r="Y138" s="160">
        <f>SUM(M138:W138)</f>
        <v>28733416</v>
      </c>
      <c r="AA138" s="160">
        <v>18625988</v>
      </c>
      <c r="AC138" s="160">
        <v>11026652</v>
      </c>
      <c r="AE138" s="160">
        <v>447920</v>
      </c>
      <c r="AG138" s="160">
        <v>566040</v>
      </c>
      <c r="AI138" s="160">
        <f>SUM(AA138:AG138)</f>
        <v>30666600</v>
      </c>
      <c r="AK138" s="160">
        <f>(Y138-AI138)</f>
        <v>-1933184</v>
      </c>
      <c r="AN138" s="18">
        <v>42</v>
      </c>
    </row>
    <row r="139" spans="1:40" ht="8.85" customHeight="1" x14ac:dyDescent="0.3">
      <c r="A139" s="10">
        <v>43</v>
      </c>
      <c r="B139" s="18"/>
      <c r="C139" s="10" t="s">
        <v>166</v>
      </c>
      <c r="E139" s="160">
        <v>0</v>
      </c>
      <c r="G139" s="160">
        <v>0</v>
      </c>
      <c r="I139" s="160">
        <v>9478696</v>
      </c>
      <c r="K139" s="160">
        <v>1832250</v>
      </c>
      <c r="M139" s="160">
        <v>126007966</v>
      </c>
      <c r="O139" s="160">
        <v>0</v>
      </c>
      <c r="Q139" s="160">
        <v>0</v>
      </c>
      <c r="S139" s="160">
        <v>0</v>
      </c>
      <c r="U139" s="160">
        <v>0</v>
      </c>
      <c r="W139" s="160">
        <v>27503300</v>
      </c>
      <c r="Y139" s="160">
        <f>SUM(M139:W139)</f>
        <v>153511266</v>
      </c>
      <c r="AA139" s="160">
        <v>67089383</v>
      </c>
      <c r="AC139" s="160">
        <v>35868090</v>
      </c>
      <c r="AE139" s="160">
        <v>10169193</v>
      </c>
      <c r="AG139" s="160">
        <v>0</v>
      </c>
      <c r="AI139" s="160">
        <f>SUM(AA139:AG139)</f>
        <v>113126666</v>
      </c>
      <c r="AK139" s="160">
        <f>(Y139-AI139)</f>
        <v>40384600</v>
      </c>
      <c r="AN139" s="18">
        <v>43</v>
      </c>
    </row>
    <row r="140" spans="1:40" ht="8.85" customHeight="1" x14ac:dyDescent="0.3">
      <c r="A140" s="10">
        <v>44</v>
      </c>
      <c r="B140" s="18"/>
      <c r="C140" s="10" t="s">
        <v>167</v>
      </c>
      <c r="E140" s="160">
        <v>0</v>
      </c>
      <c r="G140" s="160">
        <v>0</v>
      </c>
      <c r="I140" s="160">
        <v>0</v>
      </c>
      <c r="K140" s="160">
        <v>0</v>
      </c>
      <c r="M140" s="160">
        <v>0</v>
      </c>
      <c r="O140" s="160">
        <v>0</v>
      </c>
      <c r="Q140" s="160">
        <v>0</v>
      </c>
      <c r="S140" s="160">
        <v>0</v>
      </c>
      <c r="U140" s="160">
        <v>0</v>
      </c>
      <c r="W140" s="160">
        <v>0</v>
      </c>
      <c r="Y140" s="160">
        <f>SUM(M140:W140)</f>
        <v>0</v>
      </c>
      <c r="AA140" s="160">
        <v>0</v>
      </c>
      <c r="AC140" s="160">
        <v>0</v>
      </c>
      <c r="AE140" s="160">
        <v>0</v>
      </c>
      <c r="AG140" s="160">
        <v>0</v>
      </c>
      <c r="AI140" s="160">
        <f>SUM(AA140:AG140)</f>
        <v>0</v>
      </c>
      <c r="AK140" s="160">
        <f>(Y140-AI140)</f>
        <v>0</v>
      </c>
      <c r="AN140" s="18">
        <v>44</v>
      </c>
    </row>
    <row r="141" spans="1:40" ht="8.85" customHeight="1" x14ac:dyDescent="0.3">
      <c r="A141" s="10">
        <v>45</v>
      </c>
      <c r="B141" s="18"/>
      <c r="C141" s="10" t="s">
        <v>168</v>
      </c>
      <c r="E141" s="160">
        <v>0</v>
      </c>
      <c r="G141" s="160">
        <v>0</v>
      </c>
      <c r="I141" s="160">
        <v>0</v>
      </c>
      <c r="K141" s="160">
        <v>0</v>
      </c>
      <c r="M141" s="160">
        <v>40549</v>
      </c>
      <c r="O141" s="160">
        <v>1126</v>
      </c>
      <c r="Q141" s="160">
        <v>0</v>
      </c>
      <c r="S141" s="160">
        <v>0</v>
      </c>
      <c r="U141" s="160">
        <v>0</v>
      </c>
      <c r="W141" s="160">
        <v>45</v>
      </c>
      <c r="Y141" s="160">
        <f>SUM(M141:W141)</f>
        <v>41720</v>
      </c>
      <c r="AA141" s="160">
        <v>23177</v>
      </c>
      <c r="AC141" s="160">
        <v>23801</v>
      </c>
      <c r="AE141" s="160">
        <v>5722</v>
      </c>
      <c r="AG141" s="160">
        <v>0</v>
      </c>
      <c r="AI141" s="160">
        <f>SUM(AA141:AG141)</f>
        <v>52700</v>
      </c>
      <c r="AK141" s="160">
        <f>(Y141-AI141)</f>
        <v>-10980</v>
      </c>
      <c r="AN141" s="18">
        <v>45</v>
      </c>
    </row>
    <row r="142" spans="1:40" ht="8.85" customHeight="1" x14ac:dyDescent="0.3">
      <c r="A142" s="41"/>
      <c r="AN142" s="170"/>
    </row>
    <row r="143" spans="1:40" ht="8.85" customHeight="1" x14ac:dyDescent="0.3">
      <c r="A143" s="10">
        <v>46</v>
      </c>
      <c r="B143" s="18"/>
      <c r="C143" s="10" t="s">
        <v>169</v>
      </c>
      <c r="E143" s="160">
        <v>0</v>
      </c>
      <c r="G143" s="160">
        <v>0</v>
      </c>
      <c r="I143" s="160">
        <v>0</v>
      </c>
      <c r="K143" s="160">
        <v>1045571</v>
      </c>
      <c r="M143" s="160">
        <v>6369021</v>
      </c>
      <c r="O143" s="160">
        <v>3799950</v>
      </c>
      <c r="Q143" s="160">
        <v>0</v>
      </c>
      <c r="S143" s="160">
        <v>0</v>
      </c>
      <c r="U143" s="160">
        <v>0</v>
      </c>
      <c r="W143" s="160">
        <v>83789</v>
      </c>
      <c r="Y143" s="160">
        <f>SUM(M143:W143)</f>
        <v>10252760</v>
      </c>
      <c r="AA143" s="160">
        <v>7029199</v>
      </c>
      <c r="AC143" s="160">
        <v>520577</v>
      </c>
      <c r="AE143" s="160">
        <v>1233507</v>
      </c>
      <c r="AG143" s="160">
        <v>0</v>
      </c>
      <c r="AI143" s="160">
        <f>SUM(AA143:AG143)</f>
        <v>8783283</v>
      </c>
      <c r="AK143" s="160">
        <f>(Y143-AI143)</f>
        <v>1469477</v>
      </c>
      <c r="AN143" s="18">
        <v>46</v>
      </c>
    </row>
    <row r="144" spans="1:40" ht="8.85" customHeight="1" x14ac:dyDescent="0.3">
      <c r="A144" s="10">
        <v>47</v>
      </c>
      <c r="B144" s="18"/>
      <c r="C144" s="10" t="s">
        <v>170</v>
      </c>
      <c r="E144" s="160">
        <v>0</v>
      </c>
      <c r="G144" s="160">
        <v>0</v>
      </c>
      <c r="I144" s="160">
        <v>708761</v>
      </c>
      <c r="K144" s="160">
        <v>0</v>
      </c>
      <c r="M144" s="160">
        <v>18177551</v>
      </c>
      <c r="O144" s="160">
        <v>0</v>
      </c>
      <c r="Q144" s="160">
        <v>0</v>
      </c>
      <c r="S144" s="160">
        <v>0</v>
      </c>
      <c r="U144" s="160">
        <v>0</v>
      </c>
      <c r="W144" s="160">
        <v>4438080</v>
      </c>
      <c r="Y144" s="160">
        <f>SUM(M144:W144)</f>
        <v>22615631</v>
      </c>
      <c r="AA144" s="160">
        <v>12364418</v>
      </c>
      <c r="AC144" s="160">
        <v>8115624</v>
      </c>
      <c r="AE144" s="160">
        <v>854412</v>
      </c>
      <c r="AG144" s="160">
        <v>0</v>
      </c>
      <c r="AI144" s="160">
        <f>SUM(AA144:AG144)</f>
        <v>21334454</v>
      </c>
      <c r="AK144" s="160">
        <f>(Y144-AI144)</f>
        <v>1281177</v>
      </c>
      <c r="AN144" s="18">
        <v>47</v>
      </c>
    </row>
    <row r="145" spans="1:41" ht="8.85" customHeight="1" x14ac:dyDescent="0.3">
      <c r="A145" s="10">
        <v>48</v>
      </c>
      <c r="B145" s="18"/>
      <c r="C145" s="10" t="s">
        <v>171</v>
      </c>
      <c r="E145" s="160">
        <v>0</v>
      </c>
      <c r="G145" s="160">
        <v>0</v>
      </c>
      <c r="I145" s="160">
        <v>73359</v>
      </c>
      <c r="K145" s="160">
        <v>0</v>
      </c>
      <c r="M145" s="160">
        <v>143223</v>
      </c>
      <c r="O145" s="160">
        <v>0</v>
      </c>
      <c r="Q145" s="160">
        <v>0</v>
      </c>
      <c r="S145" s="160">
        <v>0</v>
      </c>
      <c r="U145" s="160">
        <v>0</v>
      </c>
      <c r="W145" s="160">
        <v>97</v>
      </c>
      <c r="Y145" s="160">
        <f>SUM(M145:W145)</f>
        <v>143320</v>
      </c>
      <c r="AA145" s="160">
        <v>173955</v>
      </c>
      <c r="AC145" s="160">
        <v>17085</v>
      </c>
      <c r="AE145" s="160">
        <v>0</v>
      </c>
      <c r="AG145" s="160">
        <v>0</v>
      </c>
      <c r="AI145" s="160">
        <f>SUM(AA145:AG145)</f>
        <v>191040</v>
      </c>
      <c r="AK145" s="160">
        <f>(Y145-AI145)</f>
        <v>-47720</v>
      </c>
      <c r="AN145" s="18">
        <v>48</v>
      </c>
    </row>
    <row r="146" spans="1:41" ht="8.85" customHeight="1" x14ac:dyDescent="0.3">
      <c r="A146" s="10">
        <v>49</v>
      </c>
      <c r="B146" s="18"/>
      <c r="C146" s="10" t="s">
        <v>172</v>
      </c>
      <c r="E146" s="160">
        <v>0</v>
      </c>
      <c r="G146" s="160">
        <v>0</v>
      </c>
      <c r="I146" s="160">
        <v>0</v>
      </c>
      <c r="K146" s="160">
        <v>0</v>
      </c>
      <c r="M146" s="160">
        <v>6707717</v>
      </c>
      <c r="O146" s="160">
        <v>0</v>
      </c>
      <c r="Q146" s="160">
        <v>0</v>
      </c>
      <c r="S146" s="160">
        <v>0</v>
      </c>
      <c r="U146" s="160">
        <v>0</v>
      </c>
      <c r="W146" s="160">
        <v>456650</v>
      </c>
      <c r="Y146" s="160">
        <f>SUM(M146:W146)</f>
        <v>7164367</v>
      </c>
      <c r="AA146" s="160">
        <v>4172096</v>
      </c>
      <c r="AC146" s="160">
        <v>1489516</v>
      </c>
      <c r="AE146" s="160">
        <v>619950</v>
      </c>
      <c r="AG146" s="160">
        <v>684631</v>
      </c>
      <c r="AI146" s="160">
        <f>SUM(AA146:AG146)</f>
        <v>6966193</v>
      </c>
      <c r="AK146" s="160">
        <f>(Y146-AI146)</f>
        <v>198174</v>
      </c>
      <c r="AN146" s="18">
        <v>49</v>
      </c>
    </row>
    <row r="147" spans="1:41" ht="8.85" customHeight="1" x14ac:dyDescent="0.3">
      <c r="A147" s="10">
        <v>50</v>
      </c>
      <c r="B147" s="18"/>
      <c r="C147" s="10" t="s">
        <v>173</v>
      </c>
      <c r="E147" s="164">
        <v>0</v>
      </c>
      <c r="G147" s="164">
        <v>0</v>
      </c>
      <c r="I147" s="164">
        <v>30000</v>
      </c>
      <c r="K147" s="164">
        <v>0</v>
      </c>
      <c r="M147" s="164">
        <v>0</v>
      </c>
      <c r="O147" s="164">
        <v>0</v>
      </c>
      <c r="Q147" s="164">
        <v>0</v>
      </c>
      <c r="S147" s="164">
        <v>0</v>
      </c>
      <c r="U147" s="164">
        <v>0</v>
      </c>
      <c r="W147" s="164">
        <v>0</v>
      </c>
      <c r="Y147" s="164">
        <f>SUM(M147:W147)</f>
        <v>0</v>
      </c>
      <c r="AA147" s="164">
        <v>0</v>
      </c>
      <c r="AC147" s="164">
        <v>0</v>
      </c>
      <c r="AE147" s="164">
        <v>0</v>
      </c>
      <c r="AG147" s="164">
        <v>0</v>
      </c>
      <c r="AI147" s="164">
        <f>SUM(AA147:AG147)</f>
        <v>0</v>
      </c>
      <c r="AK147" s="164">
        <f>(Y147-AI147)</f>
        <v>0</v>
      </c>
      <c r="AN147" s="18">
        <v>50</v>
      </c>
    </row>
    <row r="148" spans="1:41" ht="7.5" customHeight="1" x14ac:dyDescent="0.3"/>
    <row r="149" spans="1:41" ht="6.75" customHeight="1" x14ac:dyDescent="0.3"/>
    <row r="150" spans="1:41" ht="0.6" customHeight="1" x14ac:dyDescent="0.3"/>
    <row r="151" spans="1:41" s="8" customFormat="1" ht="11.25" customHeight="1" x14ac:dyDescent="0.3">
      <c r="A151" s="122">
        <v>150</v>
      </c>
      <c r="AN151" s="113"/>
      <c r="AO151" s="113">
        <v>151</v>
      </c>
    </row>
    <row r="152" spans="1:41" s="8" customFormat="1" ht="10.5" customHeight="1" x14ac:dyDescent="0.3">
      <c r="Y152" s="11" t="s">
        <v>42</v>
      </c>
      <c r="AA152" s="38" t="s">
        <v>480</v>
      </c>
      <c r="AN152" s="113" t="s">
        <v>642</v>
      </c>
    </row>
    <row r="153" spans="1:41" s="8" customFormat="1" ht="10.5" customHeight="1" x14ac:dyDescent="0.3">
      <c r="Y153" s="11" t="s">
        <v>643</v>
      </c>
      <c r="AA153" s="38" t="s">
        <v>644</v>
      </c>
      <c r="AN153" s="11" t="s">
        <v>636</v>
      </c>
    </row>
    <row r="154" spans="1:41" s="8" customFormat="1" ht="10.5" customHeight="1" x14ac:dyDescent="0.3">
      <c r="Y154" s="11" t="s">
        <v>48</v>
      </c>
      <c r="AA154" s="169" t="s">
        <v>49</v>
      </c>
      <c r="AN154" s="116"/>
    </row>
    <row r="156" spans="1:41" ht="9.75" customHeight="1" x14ac:dyDescent="0.3">
      <c r="M156" s="16" t="s">
        <v>645</v>
      </c>
      <c r="N156" s="16"/>
      <c r="O156" s="16"/>
      <c r="P156" s="16"/>
      <c r="Q156" s="16"/>
      <c r="R156" s="16"/>
      <c r="S156" s="16"/>
      <c r="T156" s="16"/>
      <c r="U156" s="16"/>
      <c r="V156" s="16"/>
      <c r="W156" s="16"/>
      <c r="AA156" s="16" t="s">
        <v>646</v>
      </c>
      <c r="AB156" s="16"/>
      <c r="AC156" s="16"/>
      <c r="AD156" s="16"/>
      <c r="AE156" s="16"/>
      <c r="AF156" s="16"/>
      <c r="AG156" s="16"/>
      <c r="AH156" s="16"/>
      <c r="AI156" s="16"/>
    </row>
    <row r="158" spans="1:41" ht="9.75" customHeight="1" x14ac:dyDescent="0.3">
      <c r="E158" s="17" t="s">
        <v>647</v>
      </c>
      <c r="F158" s="17"/>
      <c r="G158" s="17"/>
      <c r="I158" s="17" t="s">
        <v>648</v>
      </c>
      <c r="J158" s="17"/>
      <c r="K158" s="17"/>
      <c r="L158" s="17"/>
      <c r="O158" s="17" t="s">
        <v>649</v>
      </c>
      <c r="P158" s="17"/>
      <c r="Q158" s="17"/>
      <c r="R158" s="17"/>
      <c r="S158" s="17"/>
      <c r="T158" s="17"/>
      <c r="U158" s="17"/>
    </row>
    <row r="159" spans="1:41" ht="9.75" customHeight="1" x14ac:dyDescent="0.3">
      <c r="E159" s="16" t="s">
        <v>650</v>
      </c>
      <c r="F159" s="16"/>
      <c r="G159" s="16"/>
      <c r="I159" s="16" t="s">
        <v>651</v>
      </c>
      <c r="J159" s="16"/>
      <c r="K159" s="16"/>
      <c r="L159" s="17"/>
      <c r="O159" s="16" t="s">
        <v>652</v>
      </c>
      <c r="P159" s="16"/>
      <c r="Q159" s="16"/>
      <c r="R159" s="16"/>
      <c r="S159" s="16"/>
      <c r="T159" s="16"/>
      <c r="U159" s="16"/>
    </row>
    <row r="160" spans="1:41" ht="11.25" customHeight="1" x14ac:dyDescent="0.3">
      <c r="O160" s="18" t="s">
        <v>653</v>
      </c>
      <c r="Q160" s="18"/>
      <c r="S160" s="18"/>
      <c r="U160" s="18" t="s">
        <v>654</v>
      </c>
      <c r="AA160" s="18" t="s">
        <v>61</v>
      </c>
    </row>
    <row r="161" spans="1:40" ht="9.75" customHeight="1" x14ac:dyDescent="0.3">
      <c r="E161" s="18" t="s">
        <v>655</v>
      </c>
      <c r="I161" s="18" t="s">
        <v>655</v>
      </c>
      <c r="O161" s="18" t="s">
        <v>656</v>
      </c>
      <c r="Q161" s="18" t="s">
        <v>657</v>
      </c>
      <c r="S161" s="18" t="s">
        <v>654</v>
      </c>
      <c r="U161" s="18" t="s">
        <v>312</v>
      </c>
      <c r="W161" s="18" t="s">
        <v>264</v>
      </c>
      <c r="Y161" s="18" t="s">
        <v>658</v>
      </c>
      <c r="AA161" s="18" t="s">
        <v>659</v>
      </c>
      <c r="AE161" s="18" t="s">
        <v>660</v>
      </c>
      <c r="AG161" s="18" t="s">
        <v>329</v>
      </c>
      <c r="AI161" s="18" t="s">
        <v>65</v>
      </c>
      <c r="AK161" s="18" t="s">
        <v>658</v>
      </c>
    </row>
    <row r="162" spans="1:40" ht="9.75" customHeight="1" x14ac:dyDescent="0.3">
      <c r="A162" s="19" t="s">
        <v>71</v>
      </c>
      <c r="C162" s="19" t="s">
        <v>73</v>
      </c>
      <c r="E162" s="19" t="s">
        <v>661</v>
      </c>
      <c r="G162" s="19" t="s">
        <v>280</v>
      </c>
      <c r="I162" s="19" t="s">
        <v>661</v>
      </c>
      <c r="K162" s="19" t="s">
        <v>280</v>
      </c>
      <c r="M162" s="19" t="s">
        <v>662</v>
      </c>
      <c r="O162" s="19" t="s">
        <v>663</v>
      </c>
      <c r="Q162" s="19" t="s">
        <v>607</v>
      </c>
      <c r="S162" s="19" t="s">
        <v>399</v>
      </c>
      <c r="U162" s="19" t="s">
        <v>69</v>
      </c>
      <c r="W162" s="19" t="s">
        <v>50</v>
      </c>
      <c r="Y162" s="19" t="s">
        <v>664</v>
      </c>
      <c r="AA162" s="19" t="s">
        <v>306</v>
      </c>
      <c r="AC162" s="19" t="s">
        <v>665</v>
      </c>
      <c r="AE162" s="19" t="s">
        <v>306</v>
      </c>
      <c r="AG162" s="19" t="s">
        <v>306</v>
      </c>
      <c r="AI162" s="19" t="s">
        <v>306</v>
      </c>
      <c r="AK162" s="19" t="s">
        <v>666</v>
      </c>
      <c r="AN162" s="19" t="s">
        <v>71</v>
      </c>
    </row>
    <row r="163" spans="1:40" ht="8.85" customHeight="1" x14ac:dyDescent="0.3"/>
    <row r="164" spans="1:40" ht="8.85" customHeight="1" x14ac:dyDescent="0.3">
      <c r="B164" s="10" t="s">
        <v>286</v>
      </c>
    </row>
    <row r="165" spans="1:40" ht="8.85" customHeight="1" x14ac:dyDescent="0.3">
      <c r="A165" s="10">
        <v>51</v>
      </c>
      <c r="B165" s="18"/>
      <c r="C165" s="10" t="s">
        <v>175</v>
      </c>
      <c r="E165" s="159">
        <v>0</v>
      </c>
      <c r="G165" s="159">
        <v>0</v>
      </c>
      <c r="I165" s="159">
        <v>0</v>
      </c>
      <c r="K165" s="159">
        <v>0</v>
      </c>
      <c r="M165" s="159">
        <v>25729</v>
      </c>
      <c r="O165" s="159">
        <v>0</v>
      </c>
      <c r="Q165" s="159">
        <v>0</v>
      </c>
      <c r="S165" s="159">
        <v>0</v>
      </c>
      <c r="U165" s="159">
        <v>0</v>
      </c>
      <c r="W165" s="159">
        <v>37</v>
      </c>
      <c r="Y165" s="159">
        <f t="shared" ref="Y165:Y180" si="4">SUM(M165:W165)</f>
        <v>25766</v>
      </c>
      <c r="AA165" s="159">
        <v>40477</v>
      </c>
      <c r="AC165" s="159">
        <v>52848</v>
      </c>
      <c r="AE165" s="159">
        <v>2292</v>
      </c>
      <c r="AG165" s="159">
        <v>0</v>
      </c>
      <c r="AI165" s="159">
        <f t="shared" ref="AI165:AI180" si="5">SUM(AA165:AG165)</f>
        <v>95617</v>
      </c>
      <c r="AK165" s="159">
        <f>(Y165-AI165)</f>
        <v>-69851</v>
      </c>
      <c r="AN165" s="18">
        <v>51</v>
      </c>
    </row>
    <row r="166" spans="1:40" ht="8.85" customHeight="1" x14ac:dyDescent="0.3">
      <c r="A166" s="10">
        <v>52</v>
      </c>
      <c r="B166" s="18"/>
      <c r="C166" s="10" t="s">
        <v>176</v>
      </c>
      <c r="E166" s="160">
        <v>0</v>
      </c>
      <c r="G166" s="160">
        <v>0</v>
      </c>
      <c r="I166" s="160">
        <v>0</v>
      </c>
      <c r="K166" s="160">
        <v>0</v>
      </c>
      <c r="M166" s="160">
        <v>0</v>
      </c>
      <c r="O166" s="160">
        <v>0</v>
      </c>
      <c r="Q166" s="160">
        <v>0</v>
      </c>
      <c r="S166" s="160">
        <v>0</v>
      </c>
      <c r="U166" s="160">
        <v>0</v>
      </c>
      <c r="W166" s="160">
        <v>0</v>
      </c>
      <c r="Y166" s="160">
        <f t="shared" si="4"/>
        <v>0</v>
      </c>
      <c r="AA166" s="160">
        <v>0</v>
      </c>
      <c r="AC166" s="160">
        <v>0</v>
      </c>
      <c r="AE166" s="160">
        <v>0</v>
      </c>
      <c r="AG166" s="160">
        <v>0</v>
      </c>
      <c r="AI166" s="160">
        <f t="shared" si="5"/>
        <v>0</v>
      </c>
      <c r="AK166" s="160">
        <f>(Y166-AI166)</f>
        <v>0</v>
      </c>
      <c r="AN166" s="18">
        <v>52</v>
      </c>
    </row>
    <row r="167" spans="1:40" ht="8.85" customHeight="1" x14ac:dyDescent="0.3">
      <c r="A167" s="10">
        <v>53</v>
      </c>
      <c r="B167" s="18"/>
      <c r="C167" s="10" t="s">
        <v>177</v>
      </c>
      <c r="E167" s="160">
        <v>0</v>
      </c>
      <c r="G167" s="160">
        <v>0</v>
      </c>
      <c r="I167" s="160">
        <v>1391189</v>
      </c>
      <c r="K167" s="160">
        <v>0</v>
      </c>
      <c r="M167" s="160">
        <v>11347830</v>
      </c>
      <c r="O167" s="160">
        <v>115442809</v>
      </c>
      <c r="Q167" s="160">
        <v>0</v>
      </c>
      <c r="S167" s="160">
        <v>14793492</v>
      </c>
      <c r="U167" s="160">
        <v>312776</v>
      </c>
      <c r="W167" s="160">
        <v>0</v>
      </c>
      <c r="Y167" s="160">
        <f t="shared" si="4"/>
        <v>141896907</v>
      </c>
      <c r="AA167" s="160">
        <v>124302087</v>
      </c>
      <c r="AC167" s="160">
        <v>3240296</v>
      </c>
      <c r="AE167" s="160">
        <v>11220416</v>
      </c>
      <c r="AG167" s="160">
        <v>0</v>
      </c>
      <c r="AI167" s="160">
        <f t="shared" si="5"/>
        <v>138762799</v>
      </c>
      <c r="AK167" s="160">
        <f>(Y167-AI167)</f>
        <v>3134108</v>
      </c>
      <c r="AN167" s="18">
        <v>53</v>
      </c>
    </row>
    <row r="168" spans="1:40" ht="8.85" customHeight="1" x14ac:dyDescent="0.3">
      <c r="A168" s="10">
        <v>54</v>
      </c>
      <c r="B168" s="18"/>
      <c r="C168" s="10" t="s">
        <v>178</v>
      </c>
      <c r="E168" s="160">
        <v>0</v>
      </c>
      <c r="G168" s="160">
        <v>0</v>
      </c>
      <c r="I168" s="160">
        <v>0</v>
      </c>
      <c r="K168" s="160">
        <v>0</v>
      </c>
      <c r="M168" s="160">
        <v>2396645</v>
      </c>
      <c r="O168" s="160">
        <v>0</v>
      </c>
      <c r="Q168" s="160">
        <v>0</v>
      </c>
      <c r="S168" s="160">
        <v>0</v>
      </c>
      <c r="U168" s="160">
        <v>0</v>
      </c>
      <c r="W168" s="160">
        <v>29433</v>
      </c>
      <c r="Y168" s="160">
        <f t="shared" si="4"/>
        <v>2426078</v>
      </c>
      <c r="AA168" s="160">
        <v>2649921</v>
      </c>
      <c r="AC168" s="160">
        <v>714684</v>
      </c>
      <c r="AE168" s="160">
        <v>0</v>
      </c>
      <c r="AG168" s="160">
        <v>0</v>
      </c>
      <c r="AI168" s="160">
        <f t="shared" si="5"/>
        <v>3364605</v>
      </c>
      <c r="AK168" s="160">
        <f>(Y168-AI168)</f>
        <v>-938527</v>
      </c>
      <c r="AN168" s="18">
        <v>54</v>
      </c>
    </row>
    <row r="169" spans="1:40" ht="8.85" customHeight="1" x14ac:dyDescent="0.3">
      <c r="A169" s="10">
        <v>55</v>
      </c>
      <c r="B169" s="18"/>
      <c r="C169" s="10" t="s">
        <v>179</v>
      </c>
      <c r="E169" s="160">
        <v>0</v>
      </c>
      <c r="G169" s="160">
        <v>0</v>
      </c>
      <c r="I169" s="160">
        <v>0</v>
      </c>
      <c r="K169" s="160">
        <v>0</v>
      </c>
      <c r="M169" s="160">
        <v>0</v>
      </c>
      <c r="O169" s="160">
        <v>0</v>
      </c>
      <c r="Q169" s="160">
        <v>0</v>
      </c>
      <c r="S169" s="160">
        <v>0</v>
      </c>
      <c r="U169" s="160">
        <v>0</v>
      </c>
      <c r="W169" s="160">
        <v>0</v>
      </c>
      <c r="Y169" s="160">
        <f t="shared" si="4"/>
        <v>0</v>
      </c>
      <c r="AA169" s="160">
        <v>0</v>
      </c>
      <c r="AC169" s="160">
        <v>0</v>
      </c>
      <c r="AE169" s="160">
        <v>0</v>
      </c>
      <c r="AG169" s="160">
        <v>0</v>
      </c>
      <c r="AI169" s="160">
        <f t="shared" si="5"/>
        <v>0</v>
      </c>
      <c r="AK169" s="160">
        <f>(Y169-AI169)</f>
        <v>0</v>
      </c>
      <c r="AN169" s="18">
        <v>55</v>
      </c>
    </row>
    <row r="170" spans="1:40" ht="8.85" customHeight="1" x14ac:dyDescent="0.3">
      <c r="A170" s="41"/>
      <c r="AN170" s="170"/>
    </row>
    <row r="171" spans="1:40" ht="8.85" customHeight="1" x14ac:dyDescent="0.3">
      <c r="A171" s="10">
        <v>56</v>
      </c>
      <c r="B171" s="18"/>
      <c r="C171" s="10" t="s">
        <v>180</v>
      </c>
      <c r="E171" s="160">
        <v>0</v>
      </c>
      <c r="G171" s="160">
        <v>0</v>
      </c>
      <c r="I171" s="160">
        <v>0</v>
      </c>
      <c r="K171" s="160">
        <v>0</v>
      </c>
      <c r="M171" s="160">
        <v>0</v>
      </c>
      <c r="O171" s="160">
        <v>0</v>
      </c>
      <c r="Q171" s="160">
        <v>0</v>
      </c>
      <c r="S171" s="160">
        <v>0</v>
      </c>
      <c r="U171" s="160">
        <v>0</v>
      </c>
      <c r="W171" s="160">
        <v>0</v>
      </c>
      <c r="Y171" s="160">
        <f t="shared" si="4"/>
        <v>0</v>
      </c>
      <c r="AA171" s="160">
        <v>0</v>
      </c>
      <c r="AC171" s="160">
        <v>0</v>
      </c>
      <c r="AE171" s="160">
        <v>0</v>
      </c>
      <c r="AG171" s="160">
        <v>0</v>
      </c>
      <c r="AI171" s="160">
        <f t="shared" si="5"/>
        <v>0</v>
      </c>
      <c r="AK171" s="160">
        <f>(Y171-AI171)</f>
        <v>0</v>
      </c>
      <c r="AN171" s="18">
        <v>56</v>
      </c>
    </row>
    <row r="172" spans="1:40" ht="8.85" customHeight="1" x14ac:dyDescent="0.3">
      <c r="A172" s="10">
        <v>57</v>
      </c>
      <c r="B172" s="18"/>
      <c r="C172" s="10" t="s">
        <v>181</v>
      </c>
      <c r="E172" s="160">
        <v>0</v>
      </c>
      <c r="G172" s="160">
        <v>0</v>
      </c>
      <c r="I172" s="160">
        <v>0</v>
      </c>
      <c r="K172" s="160">
        <v>0</v>
      </c>
      <c r="M172" s="160">
        <v>0</v>
      </c>
      <c r="O172" s="160">
        <v>0</v>
      </c>
      <c r="Q172" s="160">
        <v>0</v>
      </c>
      <c r="S172" s="160">
        <v>0</v>
      </c>
      <c r="U172" s="160">
        <v>0</v>
      </c>
      <c r="W172" s="160">
        <v>0</v>
      </c>
      <c r="Y172" s="160">
        <f t="shared" si="4"/>
        <v>0</v>
      </c>
      <c r="AA172" s="160">
        <v>0</v>
      </c>
      <c r="AC172" s="160">
        <v>0</v>
      </c>
      <c r="AE172" s="160">
        <v>0</v>
      </c>
      <c r="AG172" s="160">
        <v>0</v>
      </c>
      <c r="AI172" s="160">
        <f t="shared" si="5"/>
        <v>0</v>
      </c>
      <c r="AK172" s="160">
        <f>(Y172-AI172)</f>
        <v>0</v>
      </c>
      <c r="AN172" s="18">
        <v>57</v>
      </c>
    </row>
    <row r="173" spans="1:40" ht="8.85" customHeight="1" x14ac:dyDescent="0.3">
      <c r="A173" s="10">
        <v>58</v>
      </c>
      <c r="B173" s="18"/>
      <c r="C173" s="10" t="s">
        <v>182</v>
      </c>
      <c r="E173" s="160">
        <v>0</v>
      </c>
      <c r="G173" s="160">
        <v>0</v>
      </c>
      <c r="I173" s="160">
        <v>60000</v>
      </c>
      <c r="K173" s="160">
        <v>0</v>
      </c>
      <c r="M173" s="160">
        <v>0</v>
      </c>
      <c r="O173" s="160">
        <v>0</v>
      </c>
      <c r="Q173" s="160">
        <v>0</v>
      </c>
      <c r="S173" s="160">
        <v>0</v>
      </c>
      <c r="U173" s="160">
        <v>0</v>
      </c>
      <c r="W173" s="160">
        <v>0</v>
      </c>
      <c r="Y173" s="160">
        <f t="shared" si="4"/>
        <v>0</v>
      </c>
      <c r="AA173" s="160">
        <v>0</v>
      </c>
      <c r="AC173" s="160">
        <v>0</v>
      </c>
      <c r="AE173" s="160">
        <v>0</v>
      </c>
      <c r="AG173" s="160">
        <v>0</v>
      </c>
      <c r="AI173" s="160">
        <f t="shared" si="5"/>
        <v>0</v>
      </c>
      <c r="AK173" s="160">
        <f>(Y173-AI173)</f>
        <v>0</v>
      </c>
      <c r="AN173" s="18">
        <v>58</v>
      </c>
    </row>
    <row r="174" spans="1:40" ht="8.85" customHeight="1" x14ac:dyDescent="0.3">
      <c r="A174" s="10">
        <v>59</v>
      </c>
      <c r="B174" s="18"/>
      <c r="C174" s="10" t="s">
        <v>183</v>
      </c>
      <c r="E174" s="160">
        <v>0</v>
      </c>
      <c r="G174" s="160">
        <v>0</v>
      </c>
      <c r="I174" s="160">
        <v>0</v>
      </c>
      <c r="K174" s="160">
        <v>0</v>
      </c>
      <c r="M174" s="160">
        <v>98334</v>
      </c>
      <c r="O174" s="160">
        <v>0</v>
      </c>
      <c r="Q174" s="160">
        <v>0</v>
      </c>
      <c r="S174" s="160">
        <v>24758</v>
      </c>
      <c r="U174" s="160">
        <v>0</v>
      </c>
      <c r="W174" s="160">
        <v>0</v>
      </c>
      <c r="Y174" s="160">
        <f t="shared" si="4"/>
        <v>123092</v>
      </c>
      <c r="AA174" s="160">
        <v>200752</v>
      </c>
      <c r="AC174" s="160">
        <v>0</v>
      </c>
      <c r="AE174" s="160">
        <v>0</v>
      </c>
      <c r="AG174" s="160">
        <v>0</v>
      </c>
      <c r="AI174" s="160">
        <f t="shared" si="5"/>
        <v>200752</v>
      </c>
      <c r="AK174" s="160">
        <f>(Y174-AI174)</f>
        <v>-77660</v>
      </c>
      <c r="AN174" s="18">
        <v>59</v>
      </c>
    </row>
    <row r="175" spans="1:40" ht="8.85" customHeight="1" x14ac:dyDescent="0.3">
      <c r="A175" s="10">
        <v>60</v>
      </c>
      <c r="B175" s="18"/>
      <c r="C175" s="10" t="s">
        <v>184</v>
      </c>
      <c r="E175" s="160">
        <v>0</v>
      </c>
      <c r="G175" s="160">
        <v>0</v>
      </c>
      <c r="I175" s="160">
        <v>69800</v>
      </c>
      <c r="K175" s="160">
        <v>0</v>
      </c>
      <c r="M175" s="160">
        <v>4081656</v>
      </c>
      <c r="O175" s="160">
        <v>0</v>
      </c>
      <c r="Q175" s="160">
        <v>0</v>
      </c>
      <c r="S175" s="160">
        <v>0</v>
      </c>
      <c r="U175" s="160">
        <v>0</v>
      </c>
      <c r="W175" s="160">
        <v>159810</v>
      </c>
      <c r="Y175" s="160">
        <f t="shared" si="4"/>
        <v>4241466</v>
      </c>
      <c r="AA175" s="160">
        <v>3650186</v>
      </c>
      <c r="AC175" s="160">
        <v>885729</v>
      </c>
      <c r="AE175" s="160">
        <v>110788</v>
      </c>
      <c r="AG175" s="160">
        <v>0</v>
      </c>
      <c r="AI175" s="160">
        <f t="shared" si="5"/>
        <v>4646703</v>
      </c>
      <c r="AK175" s="160">
        <f>(Y175-AI175)</f>
        <v>-405237</v>
      </c>
      <c r="AN175" s="18">
        <v>60</v>
      </c>
    </row>
    <row r="176" spans="1:40" ht="8.85" customHeight="1" x14ac:dyDescent="0.3">
      <c r="A176" s="41"/>
      <c r="AN176" s="170"/>
    </row>
    <row r="177" spans="1:40" ht="8.85" customHeight="1" x14ac:dyDescent="0.3">
      <c r="A177" s="10">
        <v>61</v>
      </c>
      <c r="B177" s="18"/>
      <c r="C177" s="10" t="s">
        <v>185</v>
      </c>
      <c r="E177" s="160">
        <v>0</v>
      </c>
      <c r="G177" s="160">
        <v>0</v>
      </c>
      <c r="I177" s="160">
        <v>134609</v>
      </c>
      <c r="K177" s="160">
        <v>0</v>
      </c>
      <c r="M177" s="160">
        <v>661483</v>
      </c>
      <c r="O177" s="160">
        <v>891050</v>
      </c>
      <c r="Q177" s="160">
        <v>0</v>
      </c>
      <c r="S177" s="160">
        <v>0</v>
      </c>
      <c r="U177" s="160">
        <v>0</v>
      </c>
      <c r="W177" s="160">
        <v>0</v>
      </c>
      <c r="Y177" s="160">
        <f t="shared" si="4"/>
        <v>1552533</v>
      </c>
      <c r="AA177" s="160">
        <v>297783</v>
      </c>
      <c r="AC177" s="160">
        <v>215076</v>
      </c>
      <c r="AE177" s="160">
        <v>1675</v>
      </c>
      <c r="AG177" s="160">
        <v>2809897</v>
      </c>
      <c r="AI177" s="160">
        <f t="shared" si="5"/>
        <v>3324431</v>
      </c>
      <c r="AK177" s="160">
        <f>(Y177-AI177)</f>
        <v>-1771898</v>
      </c>
      <c r="AN177" s="18">
        <v>61</v>
      </c>
    </row>
    <row r="178" spans="1:40" ht="8.85" customHeight="1" x14ac:dyDescent="0.3">
      <c r="A178" s="10">
        <v>62</v>
      </c>
      <c r="B178" s="18"/>
      <c r="C178" s="10" t="s">
        <v>186</v>
      </c>
      <c r="E178" s="160">
        <v>0</v>
      </c>
      <c r="G178" s="160">
        <v>0</v>
      </c>
      <c r="I178" s="160">
        <v>0</v>
      </c>
      <c r="K178" s="160">
        <v>0</v>
      </c>
      <c r="M178" s="160">
        <v>4299494</v>
      </c>
      <c r="O178" s="160">
        <v>0</v>
      </c>
      <c r="Q178" s="160">
        <v>0</v>
      </c>
      <c r="S178" s="160">
        <v>25029</v>
      </c>
      <c r="U178" s="160">
        <v>216888</v>
      </c>
      <c r="W178" s="160">
        <v>2339899</v>
      </c>
      <c r="Y178" s="160">
        <f t="shared" si="4"/>
        <v>6881310</v>
      </c>
      <c r="AA178" s="160">
        <v>3682089</v>
      </c>
      <c r="AC178" s="160">
        <v>1536396</v>
      </c>
      <c r="AE178" s="160">
        <v>471768</v>
      </c>
      <c r="AG178" s="160">
        <v>330159</v>
      </c>
      <c r="AI178" s="160">
        <f t="shared" si="5"/>
        <v>6020412</v>
      </c>
      <c r="AK178" s="160">
        <f>(Y178-AI178)</f>
        <v>860898</v>
      </c>
      <c r="AN178" s="18">
        <v>62</v>
      </c>
    </row>
    <row r="179" spans="1:40" ht="8.85" customHeight="1" x14ac:dyDescent="0.3">
      <c r="A179" s="10">
        <v>63</v>
      </c>
      <c r="B179" s="18"/>
      <c r="C179" s="10" t="s">
        <v>187</v>
      </c>
      <c r="E179" s="160">
        <v>0</v>
      </c>
      <c r="G179" s="160">
        <v>0</v>
      </c>
      <c r="I179" s="160">
        <v>0</v>
      </c>
      <c r="K179" s="160">
        <v>0</v>
      </c>
      <c r="M179" s="160">
        <v>336989</v>
      </c>
      <c r="O179" s="160">
        <v>-4275</v>
      </c>
      <c r="Q179" s="160">
        <v>0</v>
      </c>
      <c r="S179" s="160">
        <v>0</v>
      </c>
      <c r="U179" s="160">
        <v>0</v>
      </c>
      <c r="W179" s="160">
        <v>0</v>
      </c>
      <c r="Y179" s="160">
        <f t="shared" si="4"/>
        <v>332714</v>
      </c>
      <c r="AA179" s="160">
        <v>253121</v>
      </c>
      <c r="AC179" s="160">
        <v>7001</v>
      </c>
      <c r="AE179" s="160">
        <v>0</v>
      </c>
      <c r="AG179" s="160">
        <v>0</v>
      </c>
      <c r="AI179" s="160">
        <f t="shared" si="5"/>
        <v>260122</v>
      </c>
      <c r="AK179" s="160">
        <f>(Y179-AI179)</f>
        <v>72592</v>
      </c>
      <c r="AN179" s="18">
        <v>63</v>
      </c>
    </row>
    <row r="180" spans="1:40" ht="8.85" customHeight="1" x14ac:dyDescent="0.3">
      <c r="A180" s="10">
        <v>64</v>
      </c>
      <c r="B180" s="18"/>
      <c r="C180" s="10" t="s">
        <v>188</v>
      </c>
      <c r="E180" s="160">
        <v>0</v>
      </c>
      <c r="G180" s="160">
        <v>0</v>
      </c>
      <c r="I180" s="160">
        <v>0</v>
      </c>
      <c r="K180" s="160">
        <v>0</v>
      </c>
      <c r="M180" s="160">
        <v>735853</v>
      </c>
      <c r="O180" s="160">
        <v>273532</v>
      </c>
      <c r="Q180" s="160">
        <v>0</v>
      </c>
      <c r="S180" s="160">
        <v>0</v>
      </c>
      <c r="U180" s="160">
        <v>0</v>
      </c>
      <c r="W180" s="160">
        <v>7262</v>
      </c>
      <c r="Y180" s="160">
        <f t="shared" si="4"/>
        <v>1016647</v>
      </c>
      <c r="AA180" s="160">
        <v>849646</v>
      </c>
      <c r="AC180" s="160">
        <v>277669</v>
      </c>
      <c r="AE180" s="160">
        <v>73737</v>
      </c>
      <c r="AG180" s="160">
        <v>0</v>
      </c>
      <c r="AI180" s="160">
        <f t="shared" si="5"/>
        <v>1201052</v>
      </c>
      <c r="AK180" s="160">
        <f>(Y180-AI180)</f>
        <v>-184405</v>
      </c>
      <c r="AN180" s="18">
        <v>64</v>
      </c>
    </row>
    <row r="181" spans="1:40" ht="8.85" customHeight="1" x14ac:dyDescent="0.3">
      <c r="A181" s="10">
        <v>65</v>
      </c>
      <c r="B181" s="18"/>
      <c r="C181" s="10" t="s">
        <v>189</v>
      </c>
      <c r="E181" s="160">
        <v>0</v>
      </c>
      <c r="G181" s="160">
        <v>0</v>
      </c>
      <c r="I181" s="160">
        <v>0</v>
      </c>
      <c r="K181" s="160">
        <v>0</v>
      </c>
      <c r="M181" s="160">
        <v>0</v>
      </c>
      <c r="O181" s="160">
        <v>0</v>
      </c>
      <c r="Q181" s="160">
        <v>0</v>
      </c>
      <c r="S181" s="160">
        <v>0</v>
      </c>
      <c r="U181" s="160">
        <v>0</v>
      </c>
      <c r="W181" s="160">
        <v>0</v>
      </c>
      <c r="Y181" s="160">
        <f>SUM(M181:W181)</f>
        <v>0</v>
      </c>
      <c r="AA181" s="160">
        <v>0</v>
      </c>
      <c r="AC181" s="160">
        <v>0</v>
      </c>
      <c r="AE181" s="160">
        <v>0</v>
      </c>
      <c r="AG181" s="160">
        <v>0</v>
      </c>
      <c r="AI181" s="160">
        <f>SUM(AA181:AG181)</f>
        <v>0</v>
      </c>
      <c r="AK181" s="160">
        <f>(Y181-AI181)</f>
        <v>0</v>
      </c>
      <c r="AN181" s="18">
        <v>65</v>
      </c>
    </row>
    <row r="182" spans="1:40" ht="8.85" customHeight="1" x14ac:dyDescent="0.3">
      <c r="A182" s="41"/>
      <c r="AN182" s="170"/>
    </row>
    <row r="183" spans="1:40" ht="8.85" customHeight="1" x14ac:dyDescent="0.3">
      <c r="A183" s="10">
        <v>66</v>
      </c>
      <c r="B183" s="18"/>
      <c r="C183" s="10" t="s">
        <v>190</v>
      </c>
      <c r="E183" s="160">
        <v>0</v>
      </c>
      <c r="G183" s="160">
        <v>0</v>
      </c>
      <c r="I183" s="160">
        <v>0</v>
      </c>
      <c r="K183" s="160">
        <v>0</v>
      </c>
      <c r="M183" s="160">
        <v>316666</v>
      </c>
      <c r="O183" s="160">
        <v>0</v>
      </c>
      <c r="Q183" s="160">
        <v>0</v>
      </c>
      <c r="S183" s="160">
        <v>15888</v>
      </c>
      <c r="U183" s="160">
        <v>109655</v>
      </c>
      <c r="W183" s="160">
        <v>13572</v>
      </c>
      <c r="Y183" s="160">
        <f>SUM(M183:W183)</f>
        <v>455781</v>
      </c>
      <c r="AA183" s="160">
        <v>478917</v>
      </c>
      <c r="AC183" s="160">
        <v>411167</v>
      </c>
      <c r="AE183" s="160">
        <v>4589</v>
      </c>
      <c r="AG183" s="160">
        <v>0</v>
      </c>
      <c r="AI183" s="160">
        <f>SUM(AA183:AG183)</f>
        <v>894673</v>
      </c>
      <c r="AK183" s="160">
        <f>(Y183-AI183)</f>
        <v>-438892</v>
      </c>
      <c r="AN183" s="18">
        <v>66</v>
      </c>
    </row>
    <row r="184" spans="1:40" ht="8.85" customHeight="1" x14ac:dyDescent="0.3">
      <c r="A184" s="10">
        <v>67</v>
      </c>
      <c r="B184" s="18"/>
      <c r="C184" s="10" t="s">
        <v>191</v>
      </c>
      <c r="E184" s="160">
        <v>0</v>
      </c>
      <c r="G184" s="160">
        <v>0</v>
      </c>
      <c r="I184" s="160">
        <v>48700</v>
      </c>
      <c r="K184" s="160">
        <v>0</v>
      </c>
      <c r="M184" s="160">
        <v>0</v>
      </c>
      <c r="O184" s="160">
        <v>0</v>
      </c>
      <c r="Q184" s="160">
        <v>0</v>
      </c>
      <c r="S184" s="160">
        <v>0</v>
      </c>
      <c r="U184" s="160">
        <v>0</v>
      </c>
      <c r="W184" s="160">
        <v>0</v>
      </c>
      <c r="Y184" s="160">
        <f>SUM(M184:W184)</f>
        <v>0</v>
      </c>
      <c r="AA184" s="160">
        <v>0</v>
      </c>
      <c r="AC184" s="160">
        <v>0</v>
      </c>
      <c r="AE184" s="160">
        <v>0</v>
      </c>
      <c r="AG184" s="160">
        <v>0</v>
      </c>
      <c r="AI184" s="160">
        <f>SUM(AA184:AG184)</f>
        <v>0</v>
      </c>
      <c r="AK184" s="160">
        <f>(Y184-AI184)</f>
        <v>0</v>
      </c>
      <c r="AN184" s="18">
        <v>67</v>
      </c>
    </row>
    <row r="185" spans="1:40" ht="8.85" customHeight="1" x14ac:dyDescent="0.3">
      <c r="A185" s="10">
        <v>68</v>
      </c>
      <c r="B185" s="18"/>
      <c r="C185" s="10" t="s">
        <v>192</v>
      </c>
      <c r="E185" s="160">
        <v>0</v>
      </c>
      <c r="G185" s="160">
        <v>0</v>
      </c>
      <c r="I185" s="160">
        <v>0</v>
      </c>
      <c r="K185" s="160">
        <v>0</v>
      </c>
      <c r="M185" s="160">
        <v>116758</v>
      </c>
      <c r="O185" s="160">
        <v>-149969</v>
      </c>
      <c r="Q185" s="160">
        <v>0</v>
      </c>
      <c r="S185" s="160">
        <v>16129</v>
      </c>
      <c r="U185" s="160">
        <v>0</v>
      </c>
      <c r="W185" s="160">
        <v>0</v>
      </c>
      <c r="Y185" s="160">
        <f>SUM(M185:W185)</f>
        <v>-17082</v>
      </c>
      <c r="AA185" s="160">
        <v>73738</v>
      </c>
      <c r="AC185" s="160">
        <v>126339</v>
      </c>
      <c r="AE185" s="160">
        <v>0</v>
      </c>
      <c r="AG185" s="160">
        <v>0</v>
      </c>
      <c r="AI185" s="160">
        <f>SUM(AA185:AG185)</f>
        <v>200077</v>
      </c>
      <c r="AK185" s="160">
        <f>(Y185-AI185)</f>
        <v>-217159</v>
      </c>
      <c r="AN185" s="18">
        <v>68</v>
      </c>
    </row>
    <row r="186" spans="1:40" ht="8.85" customHeight="1" x14ac:dyDescent="0.3">
      <c r="A186" s="10">
        <v>69</v>
      </c>
      <c r="B186" s="18"/>
      <c r="C186" s="10" t="s">
        <v>193</v>
      </c>
      <c r="E186" s="160">
        <v>0</v>
      </c>
      <c r="G186" s="160">
        <v>0</v>
      </c>
      <c r="I186" s="160">
        <v>0</v>
      </c>
      <c r="K186" s="160">
        <v>0</v>
      </c>
      <c r="M186" s="160">
        <v>2789386</v>
      </c>
      <c r="O186" s="160">
        <v>0</v>
      </c>
      <c r="Q186" s="160">
        <v>0</v>
      </c>
      <c r="S186" s="160">
        <v>0</v>
      </c>
      <c r="U186" s="160">
        <v>0</v>
      </c>
      <c r="W186" s="160">
        <v>92622</v>
      </c>
      <c r="Y186" s="160">
        <f>SUM(M186:W186)</f>
        <v>2882008</v>
      </c>
      <c r="AA186" s="160">
        <v>3035589</v>
      </c>
      <c r="AC186" s="160">
        <v>804785</v>
      </c>
      <c r="AE186" s="160">
        <v>0</v>
      </c>
      <c r="AG186" s="160">
        <v>0</v>
      </c>
      <c r="AI186" s="160">
        <f>SUM(AA186:AG186)</f>
        <v>3840374</v>
      </c>
      <c r="AK186" s="160">
        <f>(Y186-AI186)</f>
        <v>-958366</v>
      </c>
      <c r="AN186" s="18">
        <v>69</v>
      </c>
    </row>
    <row r="187" spans="1:40" ht="8.85" customHeight="1" x14ac:dyDescent="0.3">
      <c r="A187" s="10">
        <v>70</v>
      </c>
      <c r="B187" s="18"/>
      <c r="C187" s="10" t="s">
        <v>194</v>
      </c>
      <c r="E187" s="160">
        <v>0</v>
      </c>
      <c r="G187" s="160">
        <v>0</v>
      </c>
      <c r="I187" s="160">
        <v>0</v>
      </c>
      <c r="K187" s="160">
        <v>0</v>
      </c>
      <c r="M187" s="160">
        <v>408585</v>
      </c>
      <c r="O187" s="160">
        <v>2253109</v>
      </c>
      <c r="Q187" s="160">
        <v>0</v>
      </c>
      <c r="S187" s="160">
        <v>0</v>
      </c>
      <c r="U187" s="160">
        <v>0</v>
      </c>
      <c r="W187" s="160">
        <v>204391</v>
      </c>
      <c r="Y187" s="160">
        <f>SUM(M187:W187)</f>
        <v>2866085</v>
      </c>
      <c r="AA187" s="160">
        <v>1086560</v>
      </c>
      <c r="AC187" s="160">
        <v>583541</v>
      </c>
      <c r="AE187" s="160">
        <v>1169635</v>
      </c>
      <c r="AG187" s="160">
        <v>0</v>
      </c>
      <c r="AI187" s="160">
        <f>SUM(AA187:AG187)</f>
        <v>2839736</v>
      </c>
      <c r="AK187" s="160">
        <f>(Y187-AI187)</f>
        <v>26349</v>
      </c>
      <c r="AN187" s="18">
        <v>70</v>
      </c>
    </row>
    <row r="188" spans="1:40" ht="8.85" customHeight="1" x14ac:dyDescent="0.3">
      <c r="A188" s="41"/>
      <c r="AN188" s="170"/>
    </row>
    <row r="189" spans="1:40" ht="8.85" customHeight="1" x14ac:dyDescent="0.3">
      <c r="A189" s="10">
        <v>71</v>
      </c>
      <c r="B189" s="18"/>
      <c r="C189" s="10" t="s">
        <v>195</v>
      </c>
      <c r="E189" s="160">
        <v>0</v>
      </c>
      <c r="G189" s="160">
        <v>0</v>
      </c>
      <c r="I189" s="160">
        <v>0</v>
      </c>
      <c r="K189" s="160">
        <v>0</v>
      </c>
      <c r="M189" s="160">
        <v>3060</v>
      </c>
      <c r="O189" s="160">
        <v>0</v>
      </c>
      <c r="Q189" s="160">
        <v>0</v>
      </c>
      <c r="S189" s="160">
        <v>0</v>
      </c>
      <c r="U189" s="160">
        <v>0</v>
      </c>
      <c r="W189" s="160">
        <v>0</v>
      </c>
      <c r="Y189" s="160">
        <f>SUM(M189:W189)</f>
        <v>3060</v>
      </c>
      <c r="AA189" s="160">
        <v>1623</v>
      </c>
      <c r="AC189" s="160">
        <v>86965</v>
      </c>
      <c r="AE189" s="160">
        <v>103954</v>
      </c>
      <c r="AG189" s="160">
        <v>0</v>
      </c>
      <c r="AI189" s="160">
        <f>SUM(AA189:AG189)</f>
        <v>192542</v>
      </c>
      <c r="AK189" s="160">
        <f>(Y189-AI189)</f>
        <v>-189482</v>
      </c>
      <c r="AN189" s="18">
        <v>71</v>
      </c>
    </row>
    <row r="190" spans="1:40" ht="8.85" customHeight="1" x14ac:dyDescent="0.3">
      <c r="A190" s="10">
        <v>72</v>
      </c>
      <c r="B190" s="18"/>
      <c r="C190" s="10" t="s">
        <v>196</v>
      </c>
      <c r="E190" s="160">
        <v>0</v>
      </c>
      <c r="G190" s="160">
        <v>0</v>
      </c>
      <c r="I190" s="160">
        <v>345843</v>
      </c>
      <c r="K190" s="160">
        <v>0</v>
      </c>
      <c r="M190" s="160">
        <v>6552353</v>
      </c>
      <c r="O190" s="160">
        <v>149490</v>
      </c>
      <c r="Q190" s="160">
        <v>0</v>
      </c>
      <c r="S190" s="160">
        <v>0</v>
      </c>
      <c r="U190" s="160">
        <v>0</v>
      </c>
      <c r="W190" s="160">
        <v>155793</v>
      </c>
      <c r="Y190" s="160">
        <f>SUM(M190:W190)</f>
        <v>6857636</v>
      </c>
      <c r="AA190" s="160">
        <v>4152564</v>
      </c>
      <c r="AC190" s="160">
        <v>869747</v>
      </c>
      <c r="AE190" s="160">
        <v>177536</v>
      </c>
      <c r="AG190" s="160">
        <v>0</v>
      </c>
      <c r="AI190" s="160">
        <f>SUM(AA190:AG190)</f>
        <v>5199847</v>
      </c>
      <c r="AK190" s="160">
        <f>(Y190-AI190)</f>
        <v>1657789</v>
      </c>
      <c r="AN190" s="18">
        <v>72</v>
      </c>
    </row>
    <row r="191" spans="1:40" ht="8.85" customHeight="1" x14ac:dyDescent="0.3">
      <c r="A191" s="10">
        <v>73</v>
      </c>
      <c r="B191" s="18"/>
      <c r="C191" s="10" t="s">
        <v>197</v>
      </c>
      <c r="E191" s="160">
        <v>0</v>
      </c>
      <c r="G191" s="160">
        <v>0</v>
      </c>
      <c r="I191" s="160">
        <v>1862000</v>
      </c>
      <c r="K191" s="160">
        <v>0</v>
      </c>
      <c r="M191" s="160">
        <v>0</v>
      </c>
      <c r="O191" s="160">
        <v>0</v>
      </c>
      <c r="Q191" s="160">
        <v>0</v>
      </c>
      <c r="S191" s="160">
        <v>0</v>
      </c>
      <c r="U191" s="160">
        <v>0</v>
      </c>
      <c r="W191" s="160">
        <v>0</v>
      </c>
      <c r="Y191" s="160">
        <f>SUM(M191:W191)</f>
        <v>0</v>
      </c>
      <c r="AA191" s="160">
        <v>0</v>
      </c>
      <c r="AC191" s="160">
        <v>0</v>
      </c>
      <c r="AE191" s="160">
        <v>0</v>
      </c>
      <c r="AG191" s="160">
        <v>0</v>
      </c>
      <c r="AI191" s="160">
        <f>SUM(AA191:AG191)</f>
        <v>0</v>
      </c>
      <c r="AK191" s="160">
        <f>(Y191-AI191)</f>
        <v>0</v>
      </c>
      <c r="AN191" s="18">
        <v>73</v>
      </c>
    </row>
    <row r="192" spans="1:40" ht="8.85" customHeight="1" x14ac:dyDescent="0.3">
      <c r="A192" s="10">
        <v>74</v>
      </c>
      <c r="B192" s="18"/>
      <c r="C192" s="10" t="s">
        <v>198</v>
      </c>
      <c r="E192" s="160">
        <v>0</v>
      </c>
      <c r="G192" s="160">
        <v>0</v>
      </c>
      <c r="I192" s="160">
        <v>132378</v>
      </c>
      <c r="K192" s="160">
        <v>0</v>
      </c>
      <c r="M192" s="160">
        <v>5256926</v>
      </c>
      <c r="O192" s="160">
        <v>42386</v>
      </c>
      <c r="Q192" s="160">
        <v>0</v>
      </c>
      <c r="S192" s="160">
        <v>0</v>
      </c>
      <c r="U192" s="160">
        <v>0</v>
      </c>
      <c r="W192" s="160">
        <v>115317</v>
      </c>
      <c r="Y192" s="160">
        <f>SUM(M192:W192)</f>
        <v>5414629</v>
      </c>
      <c r="AA192" s="160">
        <v>3533617</v>
      </c>
      <c r="AC192" s="160">
        <v>1257815</v>
      </c>
      <c r="AE192" s="160">
        <v>318951</v>
      </c>
      <c r="AG192" s="160">
        <v>0</v>
      </c>
      <c r="AI192" s="160">
        <f>SUM(AA192:AG192)</f>
        <v>5110383</v>
      </c>
      <c r="AK192" s="160">
        <f>(Y192-AI192)</f>
        <v>304246</v>
      </c>
      <c r="AN192" s="18">
        <v>74</v>
      </c>
    </row>
    <row r="193" spans="1:40" ht="8.85" customHeight="1" x14ac:dyDescent="0.3">
      <c r="A193" s="10">
        <v>75</v>
      </c>
      <c r="B193" s="18"/>
      <c r="C193" s="10" t="s">
        <v>199</v>
      </c>
      <c r="E193" s="160">
        <v>0</v>
      </c>
      <c r="G193" s="160">
        <v>0</v>
      </c>
      <c r="I193" s="160">
        <v>0</v>
      </c>
      <c r="K193" s="160">
        <v>0</v>
      </c>
      <c r="M193" s="160">
        <v>0</v>
      </c>
      <c r="O193" s="160">
        <v>0</v>
      </c>
      <c r="Q193" s="160">
        <v>0</v>
      </c>
      <c r="S193" s="160">
        <v>0</v>
      </c>
      <c r="U193" s="160">
        <v>0</v>
      </c>
      <c r="W193" s="160">
        <v>0</v>
      </c>
      <c r="Y193" s="160">
        <f>SUM(M193:W193)</f>
        <v>0</v>
      </c>
      <c r="AA193" s="160">
        <v>0</v>
      </c>
      <c r="AC193" s="160">
        <v>0</v>
      </c>
      <c r="AE193" s="160">
        <v>0</v>
      </c>
      <c r="AG193" s="160">
        <v>0</v>
      </c>
      <c r="AI193" s="160">
        <f>SUM(AA193:AG193)</f>
        <v>0</v>
      </c>
      <c r="AK193" s="160">
        <f>(Y193-AI193)</f>
        <v>0</v>
      </c>
      <c r="AN193" s="18">
        <v>75</v>
      </c>
    </row>
    <row r="194" spans="1:40" ht="8.85" customHeight="1" x14ac:dyDescent="0.3">
      <c r="A194" s="41"/>
      <c r="AN194" s="170"/>
    </row>
    <row r="195" spans="1:40" ht="8.85" customHeight="1" x14ac:dyDescent="0.3">
      <c r="A195" s="10">
        <v>76</v>
      </c>
      <c r="B195" s="18"/>
      <c r="C195" s="10" t="s">
        <v>114</v>
      </c>
      <c r="E195" s="160">
        <v>0</v>
      </c>
      <c r="G195" s="160">
        <v>0</v>
      </c>
      <c r="I195" s="160">
        <v>0</v>
      </c>
      <c r="K195" s="160">
        <v>0</v>
      </c>
      <c r="M195" s="160">
        <v>0</v>
      </c>
      <c r="O195" s="160">
        <v>0</v>
      </c>
      <c r="Q195" s="160">
        <v>0</v>
      </c>
      <c r="S195" s="160">
        <v>0</v>
      </c>
      <c r="U195" s="160">
        <v>0</v>
      </c>
      <c r="W195" s="160">
        <v>0</v>
      </c>
      <c r="Y195" s="160">
        <f>SUM(M195:W195)</f>
        <v>0</v>
      </c>
      <c r="AA195" s="160">
        <v>0</v>
      </c>
      <c r="AC195" s="160">
        <v>0</v>
      </c>
      <c r="AE195" s="160">
        <v>0</v>
      </c>
      <c r="AG195" s="160">
        <v>0</v>
      </c>
      <c r="AI195" s="160">
        <f>SUM(AA195:AG195)</f>
        <v>0</v>
      </c>
      <c r="AK195" s="160">
        <f>(Y195-AI195)</f>
        <v>0</v>
      </c>
      <c r="AN195" s="18">
        <v>76</v>
      </c>
    </row>
    <row r="196" spans="1:40" ht="8.85" customHeight="1" x14ac:dyDescent="0.3">
      <c r="A196" s="10">
        <v>77</v>
      </c>
      <c r="B196" s="18"/>
      <c r="C196" s="10" t="s">
        <v>115</v>
      </c>
      <c r="E196" s="160">
        <v>0</v>
      </c>
      <c r="G196" s="160">
        <v>0</v>
      </c>
      <c r="I196" s="160">
        <v>613524</v>
      </c>
      <c r="K196" s="160">
        <v>0</v>
      </c>
      <c r="M196" s="160">
        <v>0</v>
      </c>
      <c r="O196" s="160">
        <v>0</v>
      </c>
      <c r="Q196" s="160">
        <v>0</v>
      </c>
      <c r="S196" s="160">
        <v>0</v>
      </c>
      <c r="U196" s="160">
        <v>0</v>
      </c>
      <c r="W196" s="160">
        <v>0</v>
      </c>
      <c r="Y196" s="160">
        <f>SUM(M196:W196)</f>
        <v>0</v>
      </c>
      <c r="AA196" s="160">
        <v>0</v>
      </c>
      <c r="AC196" s="160">
        <v>0</v>
      </c>
      <c r="AE196" s="160">
        <v>0</v>
      </c>
      <c r="AG196" s="160">
        <v>0</v>
      </c>
      <c r="AI196" s="160">
        <f>SUM(AA196:AG196)</f>
        <v>0</v>
      </c>
      <c r="AK196" s="160">
        <f>(Y196-AI196)</f>
        <v>0</v>
      </c>
      <c r="AN196" s="18">
        <v>77</v>
      </c>
    </row>
    <row r="197" spans="1:40" ht="8.85" customHeight="1" x14ac:dyDescent="0.3">
      <c r="A197" s="10">
        <v>78</v>
      </c>
      <c r="B197" s="18"/>
      <c r="C197" s="10" t="s">
        <v>200</v>
      </c>
      <c r="E197" s="160">
        <v>0</v>
      </c>
      <c r="G197" s="160">
        <v>0</v>
      </c>
      <c r="I197" s="160">
        <v>0</v>
      </c>
      <c r="K197" s="160">
        <v>0</v>
      </c>
      <c r="M197" s="160">
        <v>3643824</v>
      </c>
      <c r="O197" s="160">
        <v>0</v>
      </c>
      <c r="Q197" s="160">
        <v>210723</v>
      </c>
      <c r="S197" s="160">
        <v>0</v>
      </c>
      <c r="U197" s="160">
        <v>0</v>
      </c>
      <c r="W197" s="160">
        <v>122515</v>
      </c>
      <c r="Y197" s="160">
        <f>SUM(M197:W197)</f>
        <v>3977062</v>
      </c>
      <c r="AA197" s="160">
        <v>2681086</v>
      </c>
      <c r="AC197" s="160">
        <v>957611</v>
      </c>
      <c r="AE197" s="160">
        <v>135989</v>
      </c>
      <c r="AG197" s="160">
        <v>82218</v>
      </c>
      <c r="AI197" s="160">
        <f>SUM(AA197:AG197)</f>
        <v>3856904</v>
      </c>
      <c r="AK197" s="160">
        <f>(Y197-AI197)</f>
        <v>120158</v>
      </c>
      <c r="AN197" s="18">
        <v>78</v>
      </c>
    </row>
    <row r="198" spans="1:40" ht="8.85" customHeight="1" x14ac:dyDescent="0.3">
      <c r="A198" s="10">
        <v>79</v>
      </c>
      <c r="B198" s="18"/>
      <c r="C198" s="10" t="s">
        <v>201</v>
      </c>
      <c r="E198" s="160">
        <v>0</v>
      </c>
      <c r="G198" s="160">
        <v>1730869</v>
      </c>
      <c r="I198" s="160">
        <v>1533731</v>
      </c>
      <c r="K198" s="160">
        <v>0</v>
      </c>
      <c r="M198" s="160">
        <v>7999888</v>
      </c>
      <c r="O198" s="160">
        <v>0</v>
      </c>
      <c r="Q198" s="160">
        <v>0</v>
      </c>
      <c r="S198" s="160">
        <v>0</v>
      </c>
      <c r="U198" s="160">
        <v>0</v>
      </c>
      <c r="W198" s="160">
        <v>2062077</v>
      </c>
      <c r="Y198" s="160">
        <f>SUM(M198:W198)</f>
        <v>10061965</v>
      </c>
      <c r="AA198" s="160">
        <v>5609789</v>
      </c>
      <c r="AC198" s="160">
        <v>1225417</v>
      </c>
      <c r="AE198" s="160">
        <v>523360</v>
      </c>
      <c r="AG198" s="160">
        <v>0</v>
      </c>
      <c r="AI198" s="160">
        <f>SUM(AA198:AG198)</f>
        <v>7358566</v>
      </c>
      <c r="AK198" s="160">
        <f>(Y198-AI198)</f>
        <v>2703399</v>
      </c>
      <c r="AN198" s="18">
        <v>79</v>
      </c>
    </row>
    <row r="199" spans="1:40" ht="8.85" customHeight="1" x14ac:dyDescent="0.3">
      <c r="A199" s="10">
        <v>80</v>
      </c>
      <c r="B199" s="18"/>
      <c r="C199" s="10" t="s">
        <v>202</v>
      </c>
      <c r="E199" s="160">
        <v>0</v>
      </c>
      <c r="G199" s="160">
        <v>0</v>
      </c>
      <c r="I199" s="160">
        <v>0</v>
      </c>
      <c r="K199" s="160">
        <v>0</v>
      </c>
      <c r="M199" s="160">
        <v>3666824</v>
      </c>
      <c r="O199" s="160">
        <v>114698</v>
      </c>
      <c r="Q199" s="160">
        <v>0</v>
      </c>
      <c r="S199" s="160">
        <v>0</v>
      </c>
      <c r="U199" s="160">
        <v>0</v>
      </c>
      <c r="W199" s="160">
        <v>13862</v>
      </c>
      <c r="Y199" s="160">
        <f>SUM(M199:W199)</f>
        <v>3795384</v>
      </c>
      <c r="AA199" s="160">
        <v>2889358</v>
      </c>
      <c r="AC199" s="160">
        <v>1164212</v>
      </c>
      <c r="AE199" s="160">
        <v>282418</v>
      </c>
      <c r="AG199" s="160">
        <v>38491</v>
      </c>
      <c r="AI199" s="160">
        <f>SUM(AA199:AG199)</f>
        <v>4374479</v>
      </c>
      <c r="AK199" s="160">
        <f>(Y199-AI199)</f>
        <v>-579095</v>
      </c>
      <c r="AN199" s="18">
        <v>80</v>
      </c>
    </row>
    <row r="200" spans="1:40" ht="8.85" customHeight="1" x14ac:dyDescent="0.3">
      <c r="A200" s="41"/>
      <c r="AN200" s="170"/>
    </row>
    <row r="201" spans="1:40" ht="8.85" customHeight="1" x14ac:dyDescent="0.3">
      <c r="A201" s="10">
        <v>81</v>
      </c>
      <c r="B201" s="18"/>
      <c r="C201" s="10" t="s">
        <v>203</v>
      </c>
      <c r="E201" s="160">
        <v>0</v>
      </c>
      <c r="G201" s="160">
        <v>0</v>
      </c>
      <c r="I201" s="160">
        <v>0</v>
      </c>
      <c r="K201" s="160">
        <v>0</v>
      </c>
      <c r="M201" s="160">
        <v>4477258</v>
      </c>
      <c r="O201" s="160">
        <v>0</v>
      </c>
      <c r="Q201" s="160">
        <v>0</v>
      </c>
      <c r="S201" s="160">
        <v>0</v>
      </c>
      <c r="U201" s="160">
        <v>0</v>
      </c>
      <c r="W201" s="160">
        <v>109835</v>
      </c>
      <c r="Y201" s="160">
        <f>SUM(M201:W201)</f>
        <v>4587093</v>
      </c>
      <c r="AA201" s="160">
        <v>2936425</v>
      </c>
      <c r="AC201" s="160">
        <v>1819207</v>
      </c>
      <c r="AE201" s="160">
        <v>311560</v>
      </c>
      <c r="AG201" s="160">
        <v>0</v>
      </c>
      <c r="AI201" s="160">
        <f>SUM(AA201:AG201)</f>
        <v>5067192</v>
      </c>
      <c r="AK201" s="160">
        <f>(Y201-AI201)</f>
        <v>-480099</v>
      </c>
      <c r="AN201" s="18">
        <v>81</v>
      </c>
    </row>
    <row r="202" spans="1:40" ht="8.85" customHeight="1" x14ac:dyDescent="0.3">
      <c r="A202" s="10">
        <v>82</v>
      </c>
      <c r="B202" s="18"/>
      <c r="C202" s="10" t="s">
        <v>204</v>
      </c>
      <c r="E202" s="160">
        <v>0</v>
      </c>
      <c r="G202" s="160">
        <v>0</v>
      </c>
      <c r="I202" s="160">
        <v>0</v>
      </c>
      <c r="K202" s="160">
        <v>0</v>
      </c>
      <c r="M202" s="160">
        <v>1974891</v>
      </c>
      <c r="O202" s="160">
        <v>0</v>
      </c>
      <c r="Q202" s="160">
        <v>0</v>
      </c>
      <c r="S202" s="160">
        <v>0</v>
      </c>
      <c r="U202" s="160">
        <v>0</v>
      </c>
      <c r="W202" s="160">
        <v>603560</v>
      </c>
      <c r="Y202" s="160">
        <f>SUM(M202:W202)</f>
        <v>2578451</v>
      </c>
      <c r="AA202" s="160">
        <v>1977704</v>
      </c>
      <c r="AC202" s="160">
        <v>244128</v>
      </c>
      <c r="AE202" s="160">
        <v>12580</v>
      </c>
      <c r="AG202" s="160">
        <v>0</v>
      </c>
      <c r="AI202" s="160">
        <f>SUM(AA202:AG202)</f>
        <v>2234412</v>
      </c>
      <c r="AK202" s="160">
        <f>(Y202-AI202)</f>
        <v>344039</v>
      </c>
      <c r="AN202" s="18">
        <v>82</v>
      </c>
    </row>
    <row r="203" spans="1:40" ht="8.85" customHeight="1" x14ac:dyDescent="0.3">
      <c r="A203" s="10">
        <v>83</v>
      </c>
      <c r="B203" s="18"/>
      <c r="C203" s="10" t="s">
        <v>205</v>
      </c>
      <c r="E203" s="160">
        <v>0</v>
      </c>
      <c r="G203" s="160">
        <v>0</v>
      </c>
      <c r="I203" s="160">
        <v>66133</v>
      </c>
      <c r="K203" s="160">
        <v>0</v>
      </c>
      <c r="M203" s="160">
        <v>2210147</v>
      </c>
      <c r="O203" s="160">
        <v>-49846</v>
      </c>
      <c r="Q203" s="160">
        <v>0</v>
      </c>
      <c r="S203" s="160">
        <v>0</v>
      </c>
      <c r="U203" s="160">
        <v>0</v>
      </c>
      <c r="W203" s="160">
        <v>0</v>
      </c>
      <c r="Y203" s="160">
        <f>SUM(M203:W203)</f>
        <v>2160301</v>
      </c>
      <c r="AA203" s="160">
        <v>1385295</v>
      </c>
      <c r="AC203" s="160">
        <v>1543853</v>
      </c>
      <c r="AE203" s="160">
        <v>223177</v>
      </c>
      <c r="AG203" s="160">
        <v>0</v>
      </c>
      <c r="AI203" s="160">
        <f>SUM(AA203:AG203)</f>
        <v>3152325</v>
      </c>
      <c r="AK203" s="160">
        <f>(Y203-AI203)</f>
        <v>-992024</v>
      </c>
      <c r="AN203" s="18">
        <v>83</v>
      </c>
    </row>
    <row r="204" spans="1:40" ht="8.85" customHeight="1" x14ac:dyDescent="0.3">
      <c r="A204" s="10">
        <v>84</v>
      </c>
      <c r="B204" s="18"/>
      <c r="C204" s="10" t="s">
        <v>206</v>
      </c>
      <c r="E204" s="160">
        <v>0</v>
      </c>
      <c r="G204" s="160">
        <v>0</v>
      </c>
      <c r="I204" s="160">
        <v>0</v>
      </c>
      <c r="K204" s="160">
        <v>0</v>
      </c>
      <c r="M204" s="160">
        <v>1218507</v>
      </c>
      <c r="O204" s="160">
        <v>2806167</v>
      </c>
      <c r="Q204" s="160">
        <v>0</v>
      </c>
      <c r="S204" s="160">
        <v>0</v>
      </c>
      <c r="U204" s="160">
        <v>0</v>
      </c>
      <c r="W204" s="160">
        <v>108487</v>
      </c>
      <c r="Y204" s="160">
        <f>SUM(M204:W204)</f>
        <v>4133161</v>
      </c>
      <c r="AA204" s="160">
        <v>1710615</v>
      </c>
      <c r="AC204" s="160">
        <v>1240315</v>
      </c>
      <c r="AE204" s="160">
        <v>1104708</v>
      </c>
      <c r="AG204" s="160">
        <v>0</v>
      </c>
      <c r="AI204" s="160">
        <f>SUM(AA204:AG204)</f>
        <v>4055638</v>
      </c>
      <c r="AK204" s="160">
        <f>(Y204-AI204)</f>
        <v>77523</v>
      </c>
      <c r="AN204" s="18">
        <v>84</v>
      </c>
    </row>
    <row r="205" spans="1:40" ht="8.85" customHeight="1" x14ac:dyDescent="0.3">
      <c r="A205" s="10">
        <v>85</v>
      </c>
      <c r="B205" s="18"/>
      <c r="C205" s="10" t="s">
        <v>207</v>
      </c>
      <c r="E205" s="160">
        <v>0</v>
      </c>
      <c r="G205" s="160">
        <v>0</v>
      </c>
      <c r="I205" s="160">
        <v>0</v>
      </c>
      <c r="K205" s="160">
        <v>0</v>
      </c>
      <c r="M205" s="160">
        <v>35205991</v>
      </c>
      <c r="O205" s="160">
        <v>-14092</v>
      </c>
      <c r="Q205" s="160">
        <v>0</v>
      </c>
      <c r="S205" s="160">
        <v>0</v>
      </c>
      <c r="U205" s="160">
        <v>563585</v>
      </c>
      <c r="W205" s="160">
        <v>4697267</v>
      </c>
      <c r="Y205" s="160">
        <f>SUM(M205:W205)</f>
        <v>40452751</v>
      </c>
      <c r="AA205" s="160">
        <v>20595689</v>
      </c>
      <c r="AC205" s="160">
        <v>12475766</v>
      </c>
      <c r="AE205" s="160">
        <v>4812640</v>
      </c>
      <c r="AG205" s="160">
        <v>1048133</v>
      </c>
      <c r="AI205" s="160">
        <f>SUM(AA205:AG205)</f>
        <v>38932228</v>
      </c>
      <c r="AK205" s="160">
        <f>(Y205-AI205)</f>
        <v>1520523</v>
      </c>
      <c r="AN205" s="18">
        <v>85</v>
      </c>
    </row>
    <row r="206" spans="1:40" ht="8.85" customHeight="1" x14ac:dyDescent="0.3"/>
    <row r="207" spans="1:40" ht="8.85" customHeight="1" x14ac:dyDescent="0.3">
      <c r="A207" s="10">
        <v>86</v>
      </c>
      <c r="B207" s="18"/>
      <c r="C207" s="10" t="s">
        <v>208</v>
      </c>
      <c r="E207" s="160">
        <v>0</v>
      </c>
      <c r="G207" s="160">
        <v>0</v>
      </c>
      <c r="I207" s="160">
        <v>0</v>
      </c>
      <c r="K207" s="160">
        <v>2851388</v>
      </c>
      <c r="M207" s="160">
        <v>45412966</v>
      </c>
      <c r="O207" s="160">
        <v>-195848</v>
      </c>
      <c r="Q207" s="160">
        <v>0</v>
      </c>
      <c r="S207" s="160">
        <v>0</v>
      </c>
      <c r="U207" s="160">
        <v>0</v>
      </c>
      <c r="W207" s="160">
        <v>3815573</v>
      </c>
      <c r="Y207" s="160">
        <f>SUM(M207:W207)</f>
        <v>49032691</v>
      </c>
      <c r="AA207" s="160">
        <v>28284347</v>
      </c>
      <c r="AC207" s="160">
        <v>16704075</v>
      </c>
      <c r="AE207" s="160">
        <v>3310659</v>
      </c>
      <c r="AG207" s="160">
        <v>128553</v>
      </c>
      <c r="AI207" s="160">
        <f>SUM(AA207:AG207)</f>
        <v>48427634</v>
      </c>
      <c r="AK207" s="160">
        <f>(Y207-AI207)</f>
        <v>605057</v>
      </c>
      <c r="AN207" s="18">
        <v>86</v>
      </c>
    </row>
    <row r="208" spans="1:40" ht="8.85" customHeight="1" x14ac:dyDescent="0.3">
      <c r="A208" s="10">
        <v>87</v>
      </c>
      <c r="B208" s="18"/>
      <c r="C208" s="10" t="s">
        <v>209</v>
      </c>
      <c r="E208" s="160">
        <v>0</v>
      </c>
      <c r="G208" s="160">
        <v>0</v>
      </c>
      <c r="I208" s="160">
        <v>0</v>
      </c>
      <c r="K208" s="160">
        <v>0</v>
      </c>
      <c r="M208" s="160">
        <v>55816</v>
      </c>
      <c r="O208" s="160">
        <v>109615</v>
      </c>
      <c r="Q208" s="160">
        <v>0</v>
      </c>
      <c r="S208" s="160">
        <v>0</v>
      </c>
      <c r="U208" s="160">
        <v>0</v>
      </c>
      <c r="W208" s="160">
        <v>0</v>
      </c>
      <c r="Y208" s="160">
        <f>SUM(M208:W208)</f>
        <v>165431</v>
      </c>
      <c r="AA208" s="160">
        <v>165430</v>
      </c>
      <c r="AC208" s="160">
        <v>24861</v>
      </c>
      <c r="AE208" s="160">
        <v>0</v>
      </c>
      <c r="AG208" s="160">
        <v>0</v>
      </c>
      <c r="AI208" s="160">
        <f>SUM(AA208:AG208)</f>
        <v>190291</v>
      </c>
      <c r="AK208" s="160">
        <f>(Y208-AI208)</f>
        <v>-24860</v>
      </c>
      <c r="AN208" s="18">
        <v>87</v>
      </c>
    </row>
    <row r="209" spans="1:40" ht="8.85" customHeight="1" x14ac:dyDescent="0.3">
      <c r="A209" s="10">
        <v>88</v>
      </c>
      <c r="B209" s="18"/>
      <c r="C209" s="10" t="s">
        <v>210</v>
      </c>
      <c r="E209" s="160">
        <v>0</v>
      </c>
      <c r="G209" s="160">
        <v>0</v>
      </c>
      <c r="I209" s="160">
        <v>0</v>
      </c>
      <c r="K209" s="160">
        <v>0</v>
      </c>
      <c r="M209" s="160">
        <v>0</v>
      </c>
      <c r="O209" s="160">
        <v>0</v>
      </c>
      <c r="Q209" s="160">
        <v>0</v>
      </c>
      <c r="S209" s="160">
        <v>0</v>
      </c>
      <c r="U209" s="160">
        <v>0</v>
      </c>
      <c r="W209" s="160">
        <v>0</v>
      </c>
      <c r="Y209" s="160">
        <f>SUM(M209:W209)</f>
        <v>0</v>
      </c>
      <c r="AA209" s="160">
        <v>0</v>
      </c>
      <c r="AC209" s="160">
        <v>0</v>
      </c>
      <c r="AE209" s="160">
        <v>0</v>
      </c>
      <c r="AG209" s="160">
        <v>0</v>
      </c>
      <c r="AI209" s="160">
        <f>SUM(AA209:AG209)</f>
        <v>0</v>
      </c>
      <c r="AK209" s="160">
        <f>(Y209-AI209)</f>
        <v>0</v>
      </c>
      <c r="AN209" s="18">
        <v>88</v>
      </c>
    </row>
    <row r="210" spans="1:40" ht="8.85" customHeight="1" x14ac:dyDescent="0.3">
      <c r="A210" s="10">
        <v>89</v>
      </c>
      <c r="B210" s="18"/>
      <c r="C210" s="10" t="s">
        <v>211</v>
      </c>
      <c r="E210" s="160">
        <v>0</v>
      </c>
      <c r="G210" s="160">
        <v>0</v>
      </c>
      <c r="I210" s="160">
        <v>0</v>
      </c>
      <c r="K210" s="160">
        <v>0</v>
      </c>
      <c r="M210" s="160">
        <v>7348906</v>
      </c>
      <c r="O210" s="160">
        <v>1189452</v>
      </c>
      <c r="Q210" s="160">
        <v>35808</v>
      </c>
      <c r="S210" s="160">
        <v>56243</v>
      </c>
      <c r="U210" s="160">
        <v>0</v>
      </c>
      <c r="W210" s="160">
        <v>126523</v>
      </c>
      <c r="Y210" s="160">
        <f>SUM(M210:W210)</f>
        <v>8756932</v>
      </c>
      <c r="AA210" s="160">
        <v>6068463</v>
      </c>
      <c r="AC210" s="160">
        <v>2912248</v>
      </c>
      <c r="AE210" s="160">
        <v>346360</v>
      </c>
      <c r="AG210" s="160">
        <v>0</v>
      </c>
      <c r="AI210" s="160">
        <f>SUM(AA210:AG210)</f>
        <v>9327071</v>
      </c>
      <c r="AK210" s="160">
        <f>(Y210-AI210)</f>
        <v>-570139</v>
      </c>
      <c r="AN210" s="18">
        <v>89</v>
      </c>
    </row>
    <row r="211" spans="1:40" ht="8.85" customHeight="1" x14ac:dyDescent="0.3">
      <c r="A211" s="10">
        <v>90</v>
      </c>
      <c r="B211" s="18"/>
      <c r="C211" s="10" t="s">
        <v>212</v>
      </c>
      <c r="E211" s="164">
        <v>0</v>
      </c>
      <c r="G211" s="164">
        <v>0</v>
      </c>
      <c r="I211" s="164">
        <v>0</v>
      </c>
      <c r="K211" s="164">
        <v>0</v>
      </c>
      <c r="M211" s="164">
        <v>186933</v>
      </c>
      <c r="O211" s="164">
        <v>0</v>
      </c>
      <c r="Q211" s="164">
        <v>0</v>
      </c>
      <c r="S211" s="164">
        <v>9894</v>
      </c>
      <c r="U211" s="164">
        <v>0</v>
      </c>
      <c r="W211" s="164">
        <v>0</v>
      </c>
      <c r="Y211" s="164">
        <f>SUM(M211:W211)</f>
        <v>196827</v>
      </c>
      <c r="AA211" s="164">
        <v>100898</v>
      </c>
      <c r="AC211" s="164">
        <v>0</v>
      </c>
      <c r="AE211" s="164">
        <v>0</v>
      </c>
      <c r="AG211" s="164">
        <v>49318</v>
      </c>
      <c r="AI211" s="164">
        <f>SUM(AA211:AG211)</f>
        <v>150216</v>
      </c>
      <c r="AK211" s="164">
        <f>(Y211-AI211)</f>
        <v>46611</v>
      </c>
      <c r="AN211" s="18">
        <v>90</v>
      </c>
    </row>
    <row r="212" spans="1:40" ht="8.85" customHeight="1" x14ac:dyDescent="0.3"/>
    <row r="213" spans="1:40" ht="8.85" customHeight="1" x14ac:dyDescent="0.3">
      <c r="A213" s="10">
        <v>91</v>
      </c>
      <c r="B213" s="18"/>
      <c r="C213" s="10" t="s">
        <v>213</v>
      </c>
      <c r="E213" s="160">
        <v>0</v>
      </c>
      <c r="G213" s="160">
        <v>0</v>
      </c>
      <c r="I213" s="160">
        <v>0</v>
      </c>
      <c r="K213" s="160">
        <v>0</v>
      </c>
      <c r="M213" s="160">
        <v>1461760</v>
      </c>
      <c r="O213" s="160">
        <v>0</v>
      </c>
      <c r="Q213" s="160">
        <v>0</v>
      </c>
      <c r="S213" s="160">
        <v>146430</v>
      </c>
      <c r="U213" s="160">
        <v>0</v>
      </c>
      <c r="W213" s="160">
        <v>24958</v>
      </c>
      <c r="Y213" s="160">
        <f>SUM(M213:W213)</f>
        <v>1633148</v>
      </c>
      <c r="AA213" s="160">
        <v>1510039</v>
      </c>
      <c r="AC213" s="160">
        <v>238509</v>
      </c>
      <c r="AE213" s="160">
        <v>41696</v>
      </c>
      <c r="AG213" s="160">
        <v>0</v>
      </c>
      <c r="AI213" s="160">
        <f>SUM(AA213:AG213)</f>
        <v>1790244</v>
      </c>
      <c r="AK213" s="160">
        <f>(Y213-AI213)</f>
        <v>-157096</v>
      </c>
      <c r="AN213" s="18">
        <v>91</v>
      </c>
    </row>
    <row r="214" spans="1:40" ht="8.85" customHeight="1" x14ac:dyDescent="0.3">
      <c r="A214" s="10">
        <v>92</v>
      </c>
      <c r="B214" s="18"/>
      <c r="C214" s="10" t="s">
        <v>214</v>
      </c>
      <c r="E214" s="160">
        <v>0</v>
      </c>
      <c r="G214" s="160">
        <v>0</v>
      </c>
      <c r="I214" s="160">
        <v>0</v>
      </c>
      <c r="K214" s="160">
        <v>0</v>
      </c>
      <c r="M214" s="160">
        <v>1665335</v>
      </c>
      <c r="O214" s="160">
        <v>0</v>
      </c>
      <c r="Q214" s="160">
        <v>0</v>
      </c>
      <c r="S214" s="160">
        <v>0</v>
      </c>
      <c r="U214" s="160">
        <v>0</v>
      </c>
      <c r="W214" s="160">
        <v>433804</v>
      </c>
      <c r="Y214" s="160">
        <f>SUM(M214:W214)</f>
        <v>2099139</v>
      </c>
      <c r="AA214" s="160">
        <v>1305743</v>
      </c>
      <c r="AC214" s="160">
        <v>934228</v>
      </c>
      <c r="AE214" s="160">
        <v>418167</v>
      </c>
      <c r="AG214" s="160">
        <v>8828</v>
      </c>
      <c r="AI214" s="160">
        <f>SUM(AA214:AG214)</f>
        <v>2666966</v>
      </c>
      <c r="AK214" s="160">
        <f>(Y214-AI214)</f>
        <v>-567827</v>
      </c>
      <c r="AN214" s="18">
        <v>92</v>
      </c>
    </row>
    <row r="215" spans="1:40" ht="8.85" customHeight="1" x14ac:dyDescent="0.3">
      <c r="A215" s="10">
        <v>93</v>
      </c>
      <c r="B215" s="18"/>
      <c r="C215" s="10" t="s">
        <v>215</v>
      </c>
      <c r="E215" s="160">
        <v>0</v>
      </c>
      <c r="G215" s="160">
        <v>0</v>
      </c>
      <c r="I215" s="160">
        <v>107500</v>
      </c>
      <c r="K215" s="160">
        <v>0</v>
      </c>
      <c r="M215" s="160">
        <v>0</v>
      </c>
      <c r="O215" s="160">
        <v>580000</v>
      </c>
      <c r="Q215" s="160">
        <v>0</v>
      </c>
      <c r="S215" s="160">
        <v>0</v>
      </c>
      <c r="U215" s="160">
        <v>0</v>
      </c>
      <c r="W215" s="160">
        <v>20156</v>
      </c>
      <c r="Y215" s="160">
        <f>SUM(M215:W215)</f>
        <v>600156</v>
      </c>
      <c r="AA215" s="160">
        <v>611389</v>
      </c>
      <c r="AC215" s="160">
        <v>29211</v>
      </c>
      <c r="AE215" s="160">
        <v>0</v>
      </c>
      <c r="AG215" s="160">
        <v>0</v>
      </c>
      <c r="AI215" s="160">
        <f>SUM(AA215:AG215)</f>
        <v>640600</v>
      </c>
      <c r="AK215" s="160">
        <f>(Y215-AI215)</f>
        <v>-40444</v>
      </c>
      <c r="AN215" s="18">
        <v>93</v>
      </c>
    </row>
    <row r="216" spans="1:40" ht="8.85" customHeight="1" x14ac:dyDescent="0.3">
      <c r="A216" s="10">
        <v>94</v>
      </c>
      <c r="B216" s="18"/>
      <c r="C216" s="10" t="s">
        <v>216</v>
      </c>
      <c r="E216" s="160">
        <v>0</v>
      </c>
      <c r="G216" s="160">
        <v>0</v>
      </c>
      <c r="I216" s="160">
        <v>53720</v>
      </c>
      <c r="K216" s="160">
        <v>0</v>
      </c>
      <c r="M216" s="160">
        <v>3275364</v>
      </c>
      <c r="O216" s="160">
        <v>-1076606</v>
      </c>
      <c r="Q216" s="160">
        <v>0</v>
      </c>
      <c r="S216" s="160">
        <v>0</v>
      </c>
      <c r="U216" s="160">
        <v>0</v>
      </c>
      <c r="W216" s="160">
        <v>100611</v>
      </c>
      <c r="Y216" s="160">
        <f>SUM(M216:W216)</f>
        <v>2299369</v>
      </c>
      <c r="AA216" s="160">
        <v>1932567</v>
      </c>
      <c r="AC216" s="160">
        <v>1642910</v>
      </c>
      <c r="AE216" s="160">
        <v>532310</v>
      </c>
      <c r="AG216" s="160">
        <v>0</v>
      </c>
      <c r="AI216" s="160">
        <f>SUM(AA216:AG216)</f>
        <v>4107787</v>
      </c>
      <c r="AK216" s="160">
        <f>(Y216-AI216)</f>
        <v>-1808418</v>
      </c>
      <c r="AN216" s="18">
        <v>94</v>
      </c>
    </row>
    <row r="217" spans="1:40" ht="8.85" customHeight="1" x14ac:dyDescent="0.3">
      <c r="A217" s="30">
        <v>95</v>
      </c>
      <c r="B217" s="18"/>
      <c r="C217" s="10" t="s">
        <v>217</v>
      </c>
      <c r="E217" s="162">
        <v>0</v>
      </c>
      <c r="G217" s="162">
        <v>0</v>
      </c>
      <c r="I217" s="162">
        <v>381000</v>
      </c>
      <c r="K217" s="162">
        <v>0</v>
      </c>
      <c r="M217" s="162">
        <v>11532827</v>
      </c>
      <c r="O217" s="162">
        <v>0</v>
      </c>
      <c r="Q217" s="162">
        <v>0</v>
      </c>
      <c r="S217" s="162">
        <v>0</v>
      </c>
      <c r="U217" s="162">
        <v>0</v>
      </c>
      <c r="W217" s="162">
        <v>1893614</v>
      </c>
      <c r="Y217" s="162">
        <f>SUM(M217:W217)</f>
        <v>13426441</v>
      </c>
      <c r="AA217" s="162">
        <v>7481922</v>
      </c>
      <c r="AC217" s="162">
        <v>4230511</v>
      </c>
      <c r="AE217" s="162">
        <v>1390340</v>
      </c>
      <c r="AG217" s="162">
        <v>-112146</v>
      </c>
      <c r="AI217" s="162">
        <f>SUM(AA217:AG217)</f>
        <v>12990627</v>
      </c>
      <c r="AK217" s="162">
        <f>(Y217-AI217)</f>
        <v>435814</v>
      </c>
      <c r="AN217" s="111">
        <v>95</v>
      </c>
    </row>
    <row r="218" spans="1:40" ht="8.85" customHeight="1" x14ac:dyDescent="0.3"/>
    <row r="219" spans="1:40" ht="8.85" customHeight="1" x14ac:dyDescent="0.3">
      <c r="A219" s="30">
        <f>A217</f>
        <v>95</v>
      </c>
      <c r="C219" s="18" t="s">
        <v>65</v>
      </c>
      <c r="E219" s="163">
        <f>SUM(E89:E217)</f>
        <v>483533</v>
      </c>
      <c r="G219" s="163">
        <f>SUM(G89:G217)</f>
        <v>1730869</v>
      </c>
      <c r="I219" s="163">
        <f>SUM(I89:I217)</f>
        <v>168202657</v>
      </c>
      <c r="K219" s="163">
        <f>SUM(K89:K217)</f>
        <v>7191899</v>
      </c>
      <c r="M219" s="163">
        <f>SUM(M89:M217)</f>
        <v>871948570</v>
      </c>
      <c r="O219" s="163">
        <f>SUM(O89:O217)</f>
        <v>208699428</v>
      </c>
      <c r="Q219" s="163">
        <f>SUM(Q89:Q217)</f>
        <v>1277113</v>
      </c>
      <c r="S219" s="163">
        <f>SUM(S89:S217)</f>
        <v>33531914</v>
      </c>
      <c r="U219" s="163">
        <f>SUM(U89:U217)</f>
        <v>4100374</v>
      </c>
      <c r="W219" s="163">
        <f>SUM(W89:W217)</f>
        <v>101346120</v>
      </c>
      <c r="Y219" s="163">
        <f>SUM(Y89:Y217)</f>
        <v>1220903519</v>
      </c>
      <c r="AA219" s="163">
        <f>SUM(AA89:AA217)</f>
        <v>708637236</v>
      </c>
      <c r="AC219" s="163">
        <f>SUM(AC89:AC217)</f>
        <v>261847072</v>
      </c>
      <c r="AE219" s="163">
        <f>SUM(AE89:AE217)</f>
        <v>81014902</v>
      </c>
      <c r="AG219" s="163">
        <f>SUM(AG89:AG217)</f>
        <v>13480224</v>
      </c>
      <c r="AI219" s="163">
        <f>SUM(AI89:AI217)</f>
        <v>1064979434</v>
      </c>
      <c r="AK219" s="163">
        <f>SUM(AK89:AK217)</f>
        <v>155924085</v>
      </c>
      <c r="AN219" s="111">
        <f>AN217</f>
        <v>95</v>
      </c>
    </row>
    <row r="220" spans="1:40" ht="8.4" customHeight="1" x14ac:dyDescent="0.3"/>
    <row r="221" spans="1:40" ht="8.4" customHeight="1" x14ac:dyDescent="0.3"/>
    <row r="222" spans="1:40" ht="8.4" customHeight="1" x14ac:dyDescent="0.3"/>
    <row r="223" spans="1:40" ht="8.4" customHeight="1" x14ac:dyDescent="0.3"/>
    <row r="224" spans="1:40" ht="8.4" customHeight="1" x14ac:dyDescent="0.3"/>
    <row r="225" spans="1:41" ht="1.65" customHeight="1" x14ac:dyDescent="0.3"/>
    <row r="226" spans="1:41" ht="1.65" customHeight="1" x14ac:dyDescent="0.3"/>
    <row r="227" spans="1:41" s="8" customFormat="1" ht="11.25" customHeight="1" x14ac:dyDescent="0.3">
      <c r="A227" s="122">
        <v>152</v>
      </c>
      <c r="AM227" s="11"/>
      <c r="AN227" s="113"/>
      <c r="AO227" s="113">
        <v>153</v>
      </c>
    </row>
    <row r="228" spans="1:41" s="8" customFormat="1" ht="10.5" customHeight="1" x14ac:dyDescent="0.3">
      <c r="Y228" s="11" t="s">
        <v>42</v>
      </c>
      <c r="AA228" s="38" t="s">
        <v>480</v>
      </c>
      <c r="AM228" s="11"/>
      <c r="AN228" s="113" t="s">
        <v>642</v>
      </c>
    </row>
    <row r="229" spans="1:41" s="8" customFormat="1" ht="10.5" customHeight="1" x14ac:dyDescent="0.3">
      <c r="Y229" s="11" t="s">
        <v>643</v>
      </c>
      <c r="AA229" s="38" t="s">
        <v>644</v>
      </c>
      <c r="AM229" s="11"/>
      <c r="AN229" s="11" t="s">
        <v>639</v>
      </c>
    </row>
    <row r="230" spans="1:41" s="8" customFormat="1" ht="10.5" customHeight="1" x14ac:dyDescent="0.3">
      <c r="Y230" s="11" t="s">
        <v>48</v>
      </c>
      <c r="AA230" s="169" t="s">
        <v>49</v>
      </c>
      <c r="AN230" s="116"/>
    </row>
    <row r="232" spans="1:41" ht="9.75" customHeight="1" x14ac:dyDescent="0.3">
      <c r="M232" s="16" t="s">
        <v>645</v>
      </c>
      <c r="N232" s="16"/>
      <c r="O232" s="16"/>
      <c r="P232" s="16"/>
      <c r="Q232" s="16"/>
      <c r="R232" s="16"/>
      <c r="S232" s="16"/>
      <c r="T232" s="16"/>
      <c r="U232" s="16"/>
      <c r="V232" s="16"/>
      <c r="W232" s="16"/>
      <c r="AA232" s="16" t="s">
        <v>646</v>
      </c>
      <c r="AB232" s="16"/>
      <c r="AC232" s="16"/>
      <c r="AD232" s="16"/>
      <c r="AE232" s="16"/>
      <c r="AF232" s="16"/>
      <c r="AG232" s="16"/>
      <c r="AH232" s="16"/>
      <c r="AI232" s="16"/>
    </row>
    <row r="234" spans="1:41" ht="9.75" customHeight="1" x14ac:dyDescent="0.3">
      <c r="E234" s="17" t="s">
        <v>647</v>
      </c>
      <c r="F234" s="17"/>
      <c r="G234" s="17"/>
      <c r="I234" s="17" t="s">
        <v>648</v>
      </c>
      <c r="J234" s="17"/>
      <c r="K234" s="17"/>
      <c r="L234" s="17"/>
      <c r="O234" s="17" t="s">
        <v>649</v>
      </c>
      <c r="P234" s="17"/>
      <c r="Q234" s="17"/>
      <c r="R234" s="17"/>
      <c r="S234" s="17"/>
      <c r="T234" s="17"/>
      <c r="U234" s="17"/>
    </row>
    <row r="235" spans="1:41" ht="9.75" customHeight="1" x14ac:dyDescent="0.3">
      <c r="E235" s="16" t="s">
        <v>650</v>
      </c>
      <c r="F235" s="16"/>
      <c r="G235" s="16"/>
      <c r="I235" s="16" t="s">
        <v>651</v>
      </c>
      <c r="J235" s="16"/>
      <c r="K235" s="16"/>
      <c r="L235" s="17"/>
      <c r="O235" s="16" t="s">
        <v>652</v>
      </c>
      <c r="P235" s="16"/>
      <c r="Q235" s="16"/>
      <c r="R235" s="16"/>
      <c r="S235" s="16"/>
      <c r="T235" s="16"/>
      <c r="U235" s="16"/>
    </row>
    <row r="236" spans="1:41" ht="11.25" customHeight="1" x14ac:dyDescent="0.3">
      <c r="O236" s="18" t="s">
        <v>653</v>
      </c>
      <c r="Q236" s="18"/>
      <c r="S236" s="18"/>
      <c r="U236" s="18" t="s">
        <v>654</v>
      </c>
      <c r="AA236" s="18" t="s">
        <v>61</v>
      </c>
    </row>
    <row r="237" spans="1:41" ht="9.75" customHeight="1" x14ac:dyDescent="0.3">
      <c r="E237" s="18" t="s">
        <v>655</v>
      </c>
      <c r="I237" s="18" t="s">
        <v>655</v>
      </c>
      <c r="O237" s="18" t="s">
        <v>656</v>
      </c>
      <c r="Q237" s="18" t="s">
        <v>657</v>
      </c>
      <c r="S237" s="18" t="s">
        <v>654</v>
      </c>
      <c r="U237" s="18" t="s">
        <v>312</v>
      </c>
      <c r="W237" s="18" t="s">
        <v>264</v>
      </c>
      <c r="Y237" s="18" t="s">
        <v>658</v>
      </c>
      <c r="AA237" s="18" t="s">
        <v>659</v>
      </c>
      <c r="AE237" s="18" t="s">
        <v>660</v>
      </c>
      <c r="AG237" s="18" t="s">
        <v>329</v>
      </c>
      <c r="AI237" s="18" t="s">
        <v>65</v>
      </c>
      <c r="AK237" s="18" t="s">
        <v>658</v>
      </c>
    </row>
    <row r="238" spans="1:41" ht="9.75" customHeight="1" x14ac:dyDescent="0.3">
      <c r="A238" s="19" t="s">
        <v>71</v>
      </c>
      <c r="C238" s="19" t="s">
        <v>73</v>
      </c>
      <c r="E238" s="19" t="s">
        <v>661</v>
      </c>
      <c r="G238" s="19" t="s">
        <v>280</v>
      </c>
      <c r="I238" s="19" t="s">
        <v>661</v>
      </c>
      <c r="K238" s="19" t="s">
        <v>280</v>
      </c>
      <c r="M238" s="19" t="s">
        <v>662</v>
      </c>
      <c r="O238" s="19" t="s">
        <v>663</v>
      </c>
      <c r="Q238" s="19" t="s">
        <v>607</v>
      </c>
      <c r="S238" s="19" t="s">
        <v>399</v>
      </c>
      <c r="U238" s="19" t="s">
        <v>69</v>
      </c>
      <c r="W238" s="19" t="s">
        <v>50</v>
      </c>
      <c r="Y238" s="19" t="s">
        <v>664</v>
      </c>
      <c r="AA238" s="19" t="s">
        <v>306</v>
      </c>
      <c r="AC238" s="19" t="s">
        <v>665</v>
      </c>
      <c r="AE238" s="19" t="s">
        <v>306</v>
      </c>
      <c r="AG238" s="19" t="s">
        <v>306</v>
      </c>
      <c r="AI238" s="19" t="s">
        <v>306</v>
      </c>
      <c r="AK238" s="19" t="s">
        <v>666</v>
      </c>
      <c r="AN238" s="19" t="s">
        <v>71</v>
      </c>
    </row>
    <row r="239" spans="1:41" ht="8.85" customHeight="1" x14ac:dyDescent="0.3"/>
    <row r="240" spans="1:41" ht="8.85" customHeight="1" x14ac:dyDescent="0.3">
      <c r="B240" s="10" t="s">
        <v>291</v>
      </c>
    </row>
    <row r="241" spans="1:40" ht="8.85" customHeight="1" x14ac:dyDescent="0.3">
      <c r="A241" s="10">
        <v>1</v>
      </c>
      <c r="B241" s="18"/>
      <c r="C241" s="10" t="s">
        <v>220</v>
      </c>
      <c r="E241" s="159">
        <v>0</v>
      </c>
      <c r="G241" s="159">
        <v>0</v>
      </c>
      <c r="I241" s="159">
        <v>0</v>
      </c>
      <c r="K241" s="159">
        <v>0</v>
      </c>
      <c r="M241" s="159">
        <v>3210681</v>
      </c>
      <c r="O241" s="159">
        <v>0</v>
      </c>
      <c r="Q241" s="159">
        <v>0</v>
      </c>
      <c r="S241" s="159">
        <v>0</v>
      </c>
      <c r="U241" s="159">
        <v>0</v>
      </c>
      <c r="W241" s="159">
        <v>96202</v>
      </c>
      <c r="Y241" s="159">
        <f t="shared" ref="Y241:Y256" si="6">SUM(M241:W241)</f>
        <v>3306883</v>
      </c>
      <c r="AA241" s="159">
        <v>2260259</v>
      </c>
      <c r="AC241" s="159">
        <v>470164</v>
      </c>
      <c r="AE241" s="159">
        <v>15405</v>
      </c>
      <c r="AG241" s="159">
        <v>5006</v>
      </c>
      <c r="AI241" s="159">
        <f t="shared" ref="AI241:AI256" si="7">SUM(AA241:AG241)</f>
        <v>2750834</v>
      </c>
      <c r="AK241" s="159">
        <f>(Y241-AI241)</f>
        <v>556049</v>
      </c>
      <c r="AN241" s="18">
        <v>1</v>
      </c>
    </row>
    <row r="242" spans="1:40" ht="8.85" customHeight="1" x14ac:dyDescent="0.3">
      <c r="A242" s="10">
        <v>2</v>
      </c>
      <c r="B242" s="18"/>
      <c r="C242" s="10" t="s">
        <v>221</v>
      </c>
      <c r="E242" s="160">
        <v>0</v>
      </c>
      <c r="G242" s="160">
        <v>0</v>
      </c>
      <c r="I242" s="160">
        <v>0</v>
      </c>
      <c r="K242" s="160">
        <v>0</v>
      </c>
      <c r="M242" s="160">
        <v>0</v>
      </c>
      <c r="O242" s="160">
        <v>0</v>
      </c>
      <c r="Q242" s="160">
        <v>0</v>
      </c>
      <c r="S242" s="160">
        <v>0</v>
      </c>
      <c r="U242" s="160">
        <v>0</v>
      </c>
      <c r="W242" s="160">
        <v>0</v>
      </c>
      <c r="Y242" s="160">
        <f t="shared" si="6"/>
        <v>0</v>
      </c>
      <c r="AA242" s="160">
        <v>0</v>
      </c>
      <c r="AC242" s="160">
        <v>0</v>
      </c>
      <c r="AE242" s="160">
        <v>0</v>
      </c>
      <c r="AG242" s="160">
        <v>0</v>
      </c>
      <c r="AI242" s="160">
        <f t="shared" si="7"/>
        <v>0</v>
      </c>
      <c r="AK242" s="160">
        <f>(Y242-AI242)</f>
        <v>0</v>
      </c>
      <c r="AN242" s="18">
        <v>2</v>
      </c>
    </row>
    <row r="243" spans="1:40" ht="8.85" customHeight="1" x14ac:dyDescent="0.3">
      <c r="A243" s="10">
        <v>3</v>
      </c>
      <c r="B243" s="18"/>
      <c r="C243" s="10" t="s">
        <v>135</v>
      </c>
      <c r="E243" s="164">
        <v>0</v>
      </c>
      <c r="G243" s="160">
        <v>0</v>
      </c>
      <c r="I243" s="160">
        <v>0</v>
      </c>
      <c r="K243" s="160">
        <v>0</v>
      </c>
      <c r="M243" s="160">
        <v>22072780</v>
      </c>
      <c r="O243" s="160">
        <v>-400000</v>
      </c>
      <c r="Q243" s="160">
        <v>0</v>
      </c>
      <c r="S243" s="160">
        <v>0</v>
      </c>
      <c r="U243" s="160">
        <v>0</v>
      </c>
      <c r="W243" s="160">
        <v>395944</v>
      </c>
      <c r="Y243" s="160">
        <f t="shared" si="6"/>
        <v>22068724</v>
      </c>
      <c r="AA243" s="160">
        <v>18975396</v>
      </c>
      <c r="AC243" s="160">
        <v>924019</v>
      </c>
      <c r="AE243" s="160">
        <v>301593</v>
      </c>
      <c r="AG243" s="160">
        <v>10155</v>
      </c>
      <c r="AI243" s="160">
        <f t="shared" si="7"/>
        <v>20211163</v>
      </c>
      <c r="AK243" s="160">
        <f>(Y243-AI243)</f>
        <v>1857561</v>
      </c>
      <c r="AN243" s="18">
        <v>3</v>
      </c>
    </row>
    <row r="244" spans="1:40" ht="8.85" customHeight="1" x14ac:dyDescent="0.3">
      <c r="A244" s="10">
        <v>4</v>
      </c>
      <c r="B244" s="18"/>
      <c r="C244" s="10" t="s">
        <v>222</v>
      </c>
      <c r="E244" s="160">
        <v>0</v>
      </c>
      <c r="G244" s="160">
        <v>0</v>
      </c>
      <c r="I244" s="160">
        <v>0</v>
      </c>
      <c r="K244" s="160">
        <v>0</v>
      </c>
      <c r="M244" s="160">
        <v>3458175</v>
      </c>
      <c r="O244" s="160">
        <v>0</v>
      </c>
      <c r="Q244" s="160">
        <v>0</v>
      </c>
      <c r="S244" s="160">
        <v>0</v>
      </c>
      <c r="U244" s="160">
        <v>0</v>
      </c>
      <c r="W244" s="160">
        <v>79439</v>
      </c>
      <c r="Y244" s="160">
        <f t="shared" si="6"/>
        <v>3537614</v>
      </c>
      <c r="AA244" s="160">
        <v>1963934</v>
      </c>
      <c r="AC244" s="160">
        <v>1048378</v>
      </c>
      <c r="AE244" s="160">
        <v>0</v>
      </c>
      <c r="AG244" s="160">
        <v>0</v>
      </c>
      <c r="AI244" s="160">
        <f t="shared" si="7"/>
        <v>3012312</v>
      </c>
      <c r="AK244" s="160">
        <f>(Y244-AI244)</f>
        <v>525302</v>
      </c>
      <c r="AN244" s="18">
        <v>4</v>
      </c>
    </row>
    <row r="245" spans="1:40" ht="8.85" customHeight="1" x14ac:dyDescent="0.3">
      <c r="A245" s="10">
        <v>5</v>
      </c>
      <c r="B245" s="18"/>
      <c r="C245" s="10" t="s">
        <v>223</v>
      </c>
      <c r="E245" s="160">
        <v>0</v>
      </c>
      <c r="G245" s="160">
        <v>0</v>
      </c>
      <c r="I245" s="160">
        <v>0</v>
      </c>
      <c r="K245" s="160">
        <v>0</v>
      </c>
      <c r="M245" s="160">
        <v>4203565</v>
      </c>
      <c r="O245" s="160">
        <v>0</v>
      </c>
      <c r="Q245" s="160">
        <v>20971</v>
      </c>
      <c r="S245" s="160">
        <v>0</v>
      </c>
      <c r="U245" s="160">
        <v>0</v>
      </c>
      <c r="W245" s="160">
        <v>687874</v>
      </c>
      <c r="Y245" s="160">
        <f t="shared" si="6"/>
        <v>4912410</v>
      </c>
      <c r="AA245" s="160">
        <v>2867246</v>
      </c>
      <c r="AC245" s="160">
        <v>1219611</v>
      </c>
      <c r="AE245" s="160">
        <v>304978</v>
      </c>
      <c r="AG245" s="160">
        <v>0</v>
      </c>
      <c r="AI245" s="160">
        <f t="shared" si="7"/>
        <v>4391835</v>
      </c>
      <c r="AK245" s="160">
        <f>(Y245-AI245)</f>
        <v>520575</v>
      </c>
      <c r="AN245" s="18">
        <v>5</v>
      </c>
    </row>
    <row r="246" spans="1:40" ht="8.85" customHeight="1" x14ac:dyDescent="0.3">
      <c r="A246" s="41"/>
      <c r="AN246" s="170"/>
    </row>
    <row r="247" spans="1:40" ht="8.85" customHeight="1" x14ac:dyDescent="0.3">
      <c r="A247" s="10">
        <v>6</v>
      </c>
      <c r="B247" s="18"/>
      <c r="C247" s="10" t="s">
        <v>224</v>
      </c>
      <c r="E247" s="160">
        <v>0</v>
      </c>
      <c r="G247" s="160">
        <v>0</v>
      </c>
      <c r="I247" s="160">
        <v>50000</v>
      </c>
      <c r="K247" s="160">
        <v>0</v>
      </c>
      <c r="M247" s="160">
        <v>17619842</v>
      </c>
      <c r="O247" s="160">
        <v>0</v>
      </c>
      <c r="Q247" s="160">
        <v>0</v>
      </c>
      <c r="S247" s="160">
        <v>3048368</v>
      </c>
      <c r="U247" s="160">
        <v>5349034</v>
      </c>
      <c r="W247" s="160">
        <v>369116</v>
      </c>
      <c r="Y247" s="160">
        <f t="shared" si="6"/>
        <v>26386360</v>
      </c>
      <c r="AA247" s="160">
        <v>18926695</v>
      </c>
      <c r="AC247" s="160">
        <v>3849563</v>
      </c>
      <c r="AE247" s="160">
        <v>120218</v>
      </c>
      <c r="AG247" s="160">
        <v>2440805</v>
      </c>
      <c r="AI247" s="160">
        <f t="shared" si="7"/>
        <v>25337281</v>
      </c>
      <c r="AK247" s="160">
        <f>(Y247-AI247)</f>
        <v>1049079</v>
      </c>
      <c r="AN247" s="18">
        <v>6</v>
      </c>
    </row>
    <row r="248" spans="1:40" ht="8.85" customHeight="1" x14ac:dyDescent="0.3">
      <c r="A248" s="10">
        <v>7</v>
      </c>
      <c r="B248" s="18"/>
      <c r="C248" s="10" t="s">
        <v>225</v>
      </c>
      <c r="E248" s="160">
        <v>0</v>
      </c>
      <c r="G248" s="160">
        <v>0</v>
      </c>
      <c r="I248" s="160">
        <v>0</v>
      </c>
      <c r="K248" s="160">
        <v>0</v>
      </c>
      <c r="M248" s="160">
        <v>6877832</v>
      </c>
      <c r="O248" s="160">
        <v>0</v>
      </c>
      <c r="Q248" s="160">
        <v>0</v>
      </c>
      <c r="S248" s="160">
        <v>176850</v>
      </c>
      <c r="U248" s="160">
        <v>250000</v>
      </c>
      <c r="W248" s="160">
        <v>123426</v>
      </c>
      <c r="Y248" s="160">
        <f t="shared" si="6"/>
        <v>7428108</v>
      </c>
      <c r="AA248" s="160">
        <v>5152843</v>
      </c>
      <c r="AC248" s="160">
        <v>963078</v>
      </c>
      <c r="AE248" s="160">
        <v>259153</v>
      </c>
      <c r="AG248" s="160">
        <v>0</v>
      </c>
      <c r="AI248" s="160">
        <f t="shared" si="7"/>
        <v>6375074</v>
      </c>
      <c r="AK248" s="160">
        <f>(Y248-AI248)</f>
        <v>1053034</v>
      </c>
      <c r="AN248" s="18">
        <v>7</v>
      </c>
    </row>
    <row r="249" spans="1:40" ht="8.85" customHeight="1" x14ac:dyDescent="0.3">
      <c r="A249" s="10">
        <v>8</v>
      </c>
      <c r="B249" s="18"/>
      <c r="C249" s="10" t="s">
        <v>226</v>
      </c>
      <c r="E249" s="160">
        <v>0</v>
      </c>
      <c r="G249" s="160">
        <v>0</v>
      </c>
      <c r="I249" s="160">
        <v>0</v>
      </c>
      <c r="K249" s="160">
        <v>0</v>
      </c>
      <c r="M249" s="160">
        <v>1269293</v>
      </c>
      <c r="O249" s="160">
        <v>0</v>
      </c>
      <c r="Q249" s="160">
        <v>0</v>
      </c>
      <c r="S249" s="160">
        <v>94841</v>
      </c>
      <c r="U249" s="160">
        <v>154926</v>
      </c>
      <c r="W249" s="160">
        <v>1973</v>
      </c>
      <c r="Y249" s="160">
        <f t="shared" si="6"/>
        <v>1521033</v>
      </c>
      <c r="AA249" s="160">
        <v>1248327</v>
      </c>
      <c r="AC249" s="160">
        <v>249691</v>
      </c>
      <c r="AE249" s="160">
        <v>63186</v>
      </c>
      <c r="AG249" s="160">
        <v>0</v>
      </c>
      <c r="AI249" s="160">
        <f t="shared" si="7"/>
        <v>1561204</v>
      </c>
      <c r="AK249" s="160">
        <f>(Y249-AI249)</f>
        <v>-40171</v>
      </c>
      <c r="AN249" s="18">
        <v>8</v>
      </c>
    </row>
    <row r="250" spans="1:40" ht="8.85" customHeight="1" x14ac:dyDescent="0.3">
      <c r="A250" s="10">
        <v>9</v>
      </c>
      <c r="B250" s="18"/>
      <c r="C250" s="10" t="s">
        <v>227</v>
      </c>
      <c r="E250" s="160">
        <v>0</v>
      </c>
      <c r="G250" s="160">
        <v>0</v>
      </c>
      <c r="I250" s="160">
        <v>293526</v>
      </c>
      <c r="K250" s="160">
        <v>597380</v>
      </c>
      <c r="M250" s="160">
        <v>2844051</v>
      </c>
      <c r="O250" s="160">
        <v>-742970</v>
      </c>
      <c r="Q250" s="160">
        <v>0</v>
      </c>
      <c r="S250" s="160">
        <v>0</v>
      </c>
      <c r="U250" s="160">
        <v>0</v>
      </c>
      <c r="W250" s="160">
        <v>0</v>
      </c>
      <c r="Y250" s="160">
        <f t="shared" si="6"/>
        <v>2101081</v>
      </c>
      <c r="AA250" s="160">
        <v>943342</v>
      </c>
      <c r="AC250" s="160">
        <v>222535</v>
      </c>
      <c r="AE250" s="160">
        <v>43330</v>
      </c>
      <c r="AG250" s="160">
        <v>0</v>
      </c>
      <c r="AI250" s="160">
        <f t="shared" si="7"/>
        <v>1209207</v>
      </c>
      <c r="AK250" s="160">
        <f>(Y250-AI250)</f>
        <v>891874</v>
      </c>
      <c r="AN250" s="18">
        <v>9</v>
      </c>
    </row>
    <row r="251" spans="1:40" ht="8.85" customHeight="1" x14ac:dyDescent="0.3">
      <c r="A251" s="10">
        <v>10</v>
      </c>
      <c r="B251" s="18"/>
      <c r="C251" s="10" t="s">
        <v>228</v>
      </c>
      <c r="E251" s="160">
        <v>0</v>
      </c>
      <c r="G251" s="160">
        <v>0</v>
      </c>
      <c r="I251" s="160">
        <v>0</v>
      </c>
      <c r="K251" s="160">
        <v>0</v>
      </c>
      <c r="M251" s="160">
        <v>4425355</v>
      </c>
      <c r="O251" s="160">
        <v>-196530</v>
      </c>
      <c r="Q251" s="160">
        <v>0</v>
      </c>
      <c r="S251" s="160">
        <v>0</v>
      </c>
      <c r="U251" s="160">
        <v>0</v>
      </c>
      <c r="W251" s="160">
        <v>53793</v>
      </c>
      <c r="Y251" s="160">
        <f t="shared" si="6"/>
        <v>4282618</v>
      </c>
      <c r="AA251" s="160">
        <v>2703264</v>
      </c>
      <c r="AC251" s="160">
        <v>829516</v>
      </c>
      <c r="AE251" s="160">
        <v>581155</v>
      </c>
      <c r="AG251" s="160">
        <v>5000</v>
      </c>
      <c r="AI251" s="160">
        <f t="shared" si="7"/>
        <v>4118935</v>
      </c>
      <c r="AK251" s="160">
        <f>(Y251-AI251)</f>
        <v>163683</v>
      </c>
      <c r="AN251" s="18">
        <v>10</v>
      </c>
    </row>
    <row r="252" spans="1:40" ht="8.85" customHeight="1" x14ac:dyDescent="0.3">
      <c r="A252" s="41"/>
      <c r="AN252" s="170"/>
    </row>
    <row r="253" spans="1:40" ht="8.85" customHeight="1" x14ac:dyDescent="0.3">
      <c r="A253" s="10">
        <v>11</v>
      </c>
      <c r="B253" s="18"/>
      <c r="C253" s="10" t="s">
        <v>229</v>
      </c>
      <c r="E253" s="160">
        <v>0</v>
      </c>
      <c r="G253" s="160">
        <v>0</v>
      </c>
      <c r="I253" s="160">
        <v>72855</v>
      </c>
      <c r="K253" s="160">
        <v>0</v>
      </c>
      <c r="M253" s="160">
        <v>11775306</v>
      </c>
      <c r="O253" s="160">
        <v>0</v>
      </c>
      <c r="Q253" s="160">
        <v>0</v>
      </c>
      <c r="S253" s="160">
        <v>0</v>
      </c>
      <c r="U253" s="160">
        <v>0</v>
      </c>
      <c r="W253" s="160">
        <v>0</v>
      </c>
      <c r="Y253" s="160">
        <f t="shared" si="6"/>
        <v>11775306</v>
      </c>
      <c r="AA253" s="160">
        <v>7226620</v>
      </c>
      <c r="AC253" s="160">
        <v>2110060</v>
      </c>
      <c r="AE253" s="160">
        <v>108515</v>
      </c>
      <c r="AG253" s="160">
        <v>0</v>
      </c>
      <c r="AI253" s="160">
        <f t="shared" si="7"/>
        <v>9445195</v>
      </c>
      <c r="AK253" s="160">
        <f>(Y253-AI253)</f>
        <v>2330111</v>
      </c>
      <c r="AN253" s="18">
        <v>11</v>
      </c>
    </row>
    <row r="254" spans="1:40" ht="8.85" customHeight="1" x14ac:dyDescent="0.3">
      <c r="A254" s="10">
        <v>12</v>
      </c>
      <c r="B254" s="18"/>
      <c r="C254" s="10" t="s">
        <v>230</v>
      </c>
      <c r="E254" s="160">
        <v>0</v>
      </c>
      <c r="G254" s="160">
        <v>0</v>
      </c>
      <c r="I254" s="160">
        <v>0</v>
      </c>
      <c r="K254" s="160">
        <v>0</v>
      </c>
      <c r="M254" s="160">
        <v>3060345</v>
      </c>
      <c r="O254" s="160">
        <v>0</v>
      </c>
      <c r="Q254" s="160">
        <v>0</v>
      </c>
      <c r="S254" s="160">
        <v>0</v>
      </c>
      <c r="U254" s="160">
        <v>0</v>
      </c>
      <c r="W254" s="160">
        <v>816</v>
      </c>
      <c r="Y254" s="160">
        <f t="shared" si="6"/>
        <v>3061161</v>
      </c>
      <c r="AA254" s="160">
        <v>2148039</v>
      </c>
      <c r="AC254" s="160">
        <v>467564</v>
      </c>
      <c r="AE254" s="160">
        <v>61683</v>
      </c>
      <c r="AG254" s="160">
        <v>0</v>
      </c>
      <c r="AI254" s="160">
        <f t="shared" si="7"/>
        <v>2677286</v>
      </c>
      <c r="AK254" s="160">
        <f>(Y254-AI254)</f>
        <v>383875</v>
      </c>
      <c r="AN254" s="18">
        <v>12</v>
      </c>
    </row>
    <row r="255" spans="1:40" ht="8.85" customHeight="1" x14ac:dyDescent="0.3">
      <c r="A255" s="10">
        <v>13</v>
      </c>
      <c r="B255" s="18"/>
      <c r="C255" s="10" t="s">
        <v>231</v>
      </c>
      <c r="E255" s="160">
        <v>0</v>
      </c>
      <c r="G255" s="160">
        <v>0</v>
      </c>
      <c r="I255" s="160">
        <v>0</v>
      </c>
      <c r="K255" s="160">
        <v>0</v>
      </c>
      <c r="M255" s="160">
        <v>3183520</v>
      </c>
      <c r="O255" s="160">
        <v>0</v>
      </c>
      <c r="Q255" s="160">
        <v>0</v>
      </c>
      <c r="S255" s="160">
        <v>0</v>
      </c>
      <c r="U255" s="160">
        <v>2977</v>
      </c>
      <c r="W255" s="160">
        <v>69750</v>
      </c>
      <c r="Y255" s="160">
        <f t="shared" si="6"/>
        <v>3256247</v>
      </c>
      <c r="AA255" s="160">
        <v>1637940</v>
      </c>
      <c r="AC255" s="160">
        <v>944424</v>
      </c>
      <c r="AE255" s="160">
        <v>214638</v>
      </c>
      <c r="AG255" s="160">
        <v>0</v>
      </c>
      <c r="AI255" s="160">
        <f t="shared" si="7"/>
        <v>2797002</v>
      </c>
      <c r="AK255" s="160">
        <f>(Y255-AI255)</f>
        <v>459245</v>
      </c>
      <c r="AN255" s="18">
        <v>13</v>
      </c>
    </row>
    <row r="256" spans="1:40" ht="8.85" customHeight="1" x14ac:dyDescent="0.3">
      <c r="A256" s="10">
        <v>14</v>
      </c>
      <c r="B256" s="18"/>
      <c r="C256" s="10" t="s">
        <v>149</v>
      </c>
      <c r="E256" s="160">
        <v>0</v>
      </c>
      <c r="G256" s="160">
        <v>0</v>
      </c>
      <c r="I256" s="160">
        <v>0</v>
      </c>
      <c r="K256" s="160">
        <v>0</v>
      </c>
      <c r="M256" s="160">
        <v>21243810</v>
      </c>
      <c r="O256" s="160">
        <v>0</v>
      </c>
      <c r="Q256" s="160">
        <v>0</v>
      </c>
      <c r="S256" s="160">
        <v>8812</v>
      </c>
      <c r="U256" s="160">
        <v>0</v>
      </c>
      <c r="W256" s="160">
        <v>2396692</v>
      </c>
      <c r="Y256" s="160">
        <f t="shared" si="6"/>
        <v>23649314</v>
      </c>
      <c r="AA256" s="160">
        <v>17815760</v>
      </c>
      <c r="AC256" s="160">
        <v>3984351</v>
      </c>
      <c r="AE256" s="160">
        <v>860406</v>
      </c>
      <c r="AG256" s="160">
        <v>743445</v>
      </c>
      <c r="AI256" s="160">
        <f t="shared" si="7"/>
        <v>23403962</v>
      </c>
      <c r="AK256" s="160">
        <f>(Y256-AI256)</f>
        <v>245352</v>
      </c>
      <c r="AN256" s="18">
        <v>14</v>
      </c>
    </row>
    <row r="257" spans="1:40" ht="8.85" customHeight="1" x14ac:dyDescent="0.3">
      <c r="A257" s="10">
        <v>15</v>
      </c>
      <c r="B257" s="18"/>
      <c r="C257" s="10" t="s">
        <v>232</v>
      </c>
      <c r="E257" s="160">
        <v>0</v>
      </c>
      <c r="G257" s="160">
        <v>0</v>
      </c>
      <c r="I257" s="160">
        <v>0</v>
      </c>
      <c r="K257" s="160">
        <v>0</v>
      </c>
      <c r="M257" s="160">
        <v>0</v>
      </c>
      <c r="O257" s="160">
        <v>0</v>
      </c>
      <c r="Q257" s="160">
        <v>0</v>
      </c>
      <c r="S257" s="160">
        <v>0</v>
      </c>
      <c r="U257" s="160">
        <v>0</v>
      </c>
      <c r="W257" s="160">
        <v>0</v>
      </c>
      <c r="Y257" s="160">
        <f>SUM(M257:W257)</f>
        <v>0</v>
      </c>
      <c r="AA257" s="160">
        <v>0</v>
      </c>
      <c r="AC257" s="160">
        <v>0</v>
      </c>
      <c r="AE257" s="160">
        <v>0</v>
      </c>
      <c r="AG257" s="160">
        <v>0</v>
      </c>
      <c r="AI257" s="160">
        <f>SUM(AA257:AG257)</f>
        <v>0</v>
      </c>
      <c r="AK257" s="160">
        <f>(Y257-AI257)</f>
        <v>0</v>
      </c>
      <c r="AN257" s="18">
        <v>15</v>
      </c>
    </row>
    <row r="258" spans="1:40" ht="8.85" customHeight="1" x14ac:dyDescent="0.3">
      <c r="A258" s="41"/>
      <c r="AN258" s="170"/>
    </row>
    <row r="259" spans="1:40" ht="8.85" customHeight="1" x14ac:dyDescent="0.3">
      <c r="A259" s="10">
        <v>16</v>
      </c>
      <c r="B259" s="18"/>
      <c r="C259" s="10" t="s">
        <v>233</v>
      </c>
      <c r="E259" s="160">
        <v>0</v>
      </c>
      <c r="G259" s="160">
        <v>0</v>
      </c>
      <c r="I259" s="160">
        <v>0</v>
      </c>
      <c r="K259" s="160">
        <v>0</v>
      </c>
      <c r="M259" s="160">
        <v>4385321</v>
      </c>
      <c r="O259" s="160">
        <v>-843056</v>
      </c>
      <c r="Q259" s="160">
        <v>243950</v>
      </c>
      <c r="S259" s="160">
        <v>507294</v>
      </c>
      <c r="U259" s="160">
        <v>3859737</v>
      </c>
      <c r="W259" s="160">
        <v>107204</v>
      </c>
      <c r="Y259" s="160">
        <f>SUM(M259:W259)</f>
        <v>8260450</v>
      </c>
      <c r="AA259" s="160">
        <v>3432231</v>
      </c>
      <c r="AC259" s="160">
        <v>740776</v>
      </c>
      <c r="AE259" s="160">
        <v>149250</v>
      </c>
      <c r="AG259" s="160">
        <v>5959</v>
      </c>
      <c r="AI259" s="160">
        <f>SUM(AA259:AG259)</f>
        <v>4328216</v>
      </c>
      <c r="AK259" s="160">
        <f>(Y259-AI259)</f>
        <v>3932234</v>
      </c>
      <c r="AN259" s="18">
        <v>16</v>
      </c>
    </row>
    <row r="260" spans="1:40" ht="8.85" customHeight="1" x14ac:dyDescent="0.3">
      <c r="A260" s="10">
        <v>17</v>
      </c>
      <c r="B260" s="18"/>
      <c r="C260" s="10" t="s">
        <v>234</v>
      </c>
      <c r="E260" s="160">
        <v>0</v>
      </c>
      <c r="G260" s="160">
        <v>0</v>
      </c>
      <c r="I260" s="160">
        <v>0</v>
      </c>
      <c r="K260" s="160">
        <v>0</v>
      </c>
      <c r="M260" s="160">
        <v>30407795</v>
      </c>
      <c r="O260" s="160">
        <v>-3035000</v>
      </c>
      <c r="Q260" s="160">
        <v>0</v>
      </c>
      <c r="S260" s="160">
        <v>0</v>
      </c>
      <c r="U260" s="160">
        <v>0</v>
      </c>
      <c r="W260" s="160">
        <v>716554</v>
      </c>
      <c r="Y260" s="160">
        <f>SUM(M260:W260)</f>
        <v>28089349</v>
      </c>
      <c r="AA260" s="160">
        <v>21241332</v>
      </c>
      <c r="AC260" s="160">
        <v>3465909</v>
      </c>
      <c r="AE260" s="160">
        <v>357474</v>
      </c>
      <c r="AG260" s="160">
        <v>0</v>
      </c>
      <c r="AI260" s="160">
        <f>SUM(AA260:AG260)</f>
        <v>25064715</v>
      </c>
      <c r="AK260" s="160">
        <f>(Y260-AI260)</f>
        <v>3024634</v>
      </c>
      <c r="AN260" s="18">
        <v>17</v>
      </c>
    </row>
    <row r="261" spans="1:40" ht="8.85" customHeight="1" x14ac:dyDescent="0.3">
      <c r="A261" s="10">
        <v>18</v>
      </c>
      <c r="B261" s="18"/>
      <c r="C261" s="10" t="s">
        <v>235</v>
      </c>
      <c r="E261" s="160">
        <v>0</v>
      </c>
      <c r="G261" s="160">
        <v>0</v>
      </c>
      <c r="I261" s="160">
        <v>0</v>
      </c>
      <c r="K261" s="160">
        <v>0</v>
      </c>
      <c r="M261" s="160">
        <v>7168864</v>
      </c>
      <c r="O261" s="160">
        <v>0</v>
      </c>
      <c r="Q261" s="160">
        <v>68156</v>
      </c>
      <c r="S261" s="160">
        <v>0</v>
      </c>
      <c r="U261" s="160">
        <v>0</v>
      </c>
      <c r="W261" s="160">
        <v>638348</v>
      </c>
      <c r="Y261" s="160">
        <f>SUM(M261:W261)</f>
        <v>7875368</v>
      </c>
      <c r="AA261" s="160">
        <v>5991100</v>
      </c>
      <c r="AC261" s="160">
        <v>1167346</v>
      </c>
      <c r="AE261" s="160">
        <v>129874</v>
      </c>
      <c r="AG261" s="160">
        <v>19065</v>
      </c>
      <c r="AI261" s="160">
        <f>SUM(AA261:AG261)</f>
        <v>7307385</v>
      </c>
      <c r="AK261" s="160">
        <f>(Y261-AI261)</f>
        <v>567983</v>
      </c>
      <c r="AN261" s="18">
        <v>18</v>
      </c>
    </row>
    <row r="262" spans="1:40" ht="8.85" customHeight="1" x14ac:dyDescent="0.3">
      <c r="A262" s="10">
        <v>19</v>
      </c>
      <c r="B262" s="18"/>
      <c r="C262" s="10" t="s">
        <v>236</v>
      </c>
      <c r="E262" s="160">
        <v>0</v>
      </c>
      <c r="G262" s="160">
        <v>0</v>
      </c>
      <c r="I262" s="160">
        <v>0</v>
      </c>
      <c r="K262" s="160">
        <v>0</v>
      </c>
      <c r="M262" s="160">
        <v>23740684</v>
      </c>
      <c r="O262" s="160">
        <v>-1421440</v>
      </c>
      <c r="Q262" s="160">
        <v>0</v>
      </c>
      <c r="S262" s="160">
        <v>0</v>
      </c>
      <c r="U262" s="160">
        <v>0</v>
      </c>
      <c r="W262" s="160">
        <v>8033785</v>
      </c>
      <c r="Y262" s="160">
        <f>SUM(M262:W262)</f>
        <v>30353029</v>
      </c>
      <c r="AA262" s="160">
        <v>14672080</v>
      </c>
      <c r="AC262" s="160">
        <v>6131773</v>
      </c>
      <c r="AE262" s="160">
        <v>2165972</v>
      </c>
      <c r="AG262" s="160">
        <v>0</v>
      </c>
      <c r="AI262" s="160">
        <f>SUM(AA262:AG262)</f>
        <v>22969825</v>
      </c>
      <c r="AK262" s="160">
        <f>(Y262-AI262)</f>
        <v>7383204</v>
      </c>
      <c r="AN262" s="18">
        <v>19</v>
      </c>
    </row>
    <row r="263" spans="1:40" ht="8.85" customHeight="1" x14ac:dyDescent="0.3">
      <c r="A263" s="10">
        <v>20</v>
      </c>
      <c r="B263" s="18"/>
      <c r="C263" s="10" t="s">
        <v>237</v>
      </c>
      <c r="E263" s="160">
        <v>0</v>
      </c>
      <c r="G263" s="160">
        <v>0</v>
      </c>
      <c r="I263" s="160">
        <v>48700</v>
      </c>
      <c r="K263" s="160">
        <v>0</v>
      </c>
      <c r="M263" s="160">
        <v>3040269</v>
      </c>
      <c r="O263" s="160">
        <v>0</v>
      </c>
      <c r="Q263" s="160">
        <v>0</v>
      </c>
      <c r="S263" s="160">
        <v>0</v>
      </c>
      <c r="U263" s="160">
        <v>0</v>
      </c>
      <c r="W263" s="160">
        <v>9</v>
      </c>
      <c r="Y263" s="160">
        <f>SUM(M263:W263)</f>
        <v>3040278</v>
      </c>
      <c r="AA263" s="160">
        <v>2054015</v>
      </c>
      <c r="AC263" s="160">
        <v>798137</v>
      </c>
      <c r="AE263" s="160">
        <v>296292</v>
      </c>
      <c r="AG263" s="160">
        <v>34064</v>
      </c>
      <c r="AI263" s="160">
        <f>SUM(AA263:AG263)</f>
        <v>3182508</v>
      </c>
      <c r="AK263" s="160">
        <f>(Y263-AI263)</f>
        <v>-142230</v>
      </c>
      <c r="AN263" s="18">
        <v>20</v>
      </c>
    </row>
    <row r="264" spans="1:40" ht="8.85" customHeight="1" x14ac:dyDescent="0.3">
      <c r="A264" s="41"/>
      <c r="AN264" s="170"/>
    </row>
    <row r="265" spans="1:40" ht="8.85" customHeight="1" x14ac:dyDescent="0.3">
      <c r="A265" s="10">
        <v>21</v>
      </c>
      <c r="B265" s="18"/>
      <c r="C265" s="10" t="s">
        <v>238</v>
      </c>
      <c r="E265" s="160">
        <v>0</v>
      </c>
      <c r="G265" s="160">
        <v>0</v>
      </c>
      <c r="I265" s="160">
        <v>0</v>
      </c>
      <c r="K265" s="160">
        <v>0</v>
      </c>
      <c r="M265" s="160">
        <v>3939957</v>
      </c>
      <c r="O265" s="160">
        <v>-943906</v>
      </c>
      <c r="Q265" s="160">
        <v>0</v>
      </c>
      <c r="S265" s="160">
        <v>0</v>
      </c>
      <c r="U265" s="160">
        <v>0</v>
      </c>
      <c r="W265" s="160">
        <v>139</v>
      </c>
      <c r="Y265" s="160">
        <f>SUM(M265:W265)</f>
        <v>2996190</v>
      </c>
      <c r="AA265" s="160">
        <v>1534506</v>
      </c>
      <c r="AC265" s="160">
        <v>697637</v>
      </c>
      <c r="AE265" s="160">
        <v>62445</v>
      </c>
      <c r="AG265" s="160">
        <v>0</v>
      </c>
      <c r="AI265" s="160">
        <f>SUM(AA265:AG265)</f>
        <v>2294588</v>
      </c>
      <c r="AK265" s="160">
        <f>(Y265-AI265)</f>
        <v>701602</v>
      </c>
      <c r="AN265" s="18">
        <v>21</v>
      </c>
    </row>
    <row r="266" spans="1:40" ht="8.85" customHeight="1" x14ac:dyDescent="0.3">
      <c r="A266" s="10">
        <v>22</v>
      </c>
      <c r="B266" s="18"/>
      <c r="C266" s="10" t="s">
        <v>190</v>
      </c>
      <c r="E266" s="160">
        <v>0</v>
      </c>
      <c r="G266" s="160">
        <v>0</v>
      </c>
      <c r="I266" s="160">
        <v>0</v>
      </c>
      <c r="K266" s="160">
        <v>0</v>
      </c>
      <c r="M266" s="160">
        <v>3153964</v>
      </c>
      <c r="O266" s="160">
        <v>62698</v>
      </c>
      <c r="Q266" s="160">
        <v>0</v>
      </c>
      <c r="S266" s="160">
        <v>0</v>
      </c>
      <c r="U266" s="160">
        <v>0</v>
      </c>
      <c r="W266" s="160">
        <v>3981</v>
      </c>
      <c r="Y266" s="160">
        <f>SUM(M266:W266)</f>
        <v>3220643</v>
      </c>
      <c r="AA266" s="160">
        <v>2368498</v>
      </c>
      <c r="AC266" s="160">
        <v>936718</v>
      </c>
      <c r="AE266" s="160">
        <v>58686</v>
      </c>
      <c r="AG266" s="160">
        <v>0</v>
      </c>
      <c r="AI266" s="160">
        <f>SUM(AA266:AG266)</f>
        <v>3363902</v>
      </c>
      <c r="AK266" s="160">
        <f>(Y266-AI266)</f>
        <v>-143259</v>
      </c>
      <c r="AN266" s="18">
        <v>22</v>
      </c>
    </row>
    <row r="267" spans="1:40" ht="8.85" customHeight="1" x14ac:dyDescent="0.3">
      <c r="A267" s="10">
        <v>23</v>
      </c>
      <c r="B267" s="18"/>
      <c r="C267" s="10" t="s">
        <v>198</v>
      </c>
      <c r="E267" s="160">
        <v>0</v>
      </c>
      <c r="G267" s="160">
        <v>0</v>
      </c>
      <c r="I267" s="160">
        <v>23440</v>
      </c>
      <c r="K267" s="160">
        <v>0</v>
      </c>
      <c r="M267" s="160">
        <v>5919426</v>
      </c>
      <c r="O267" s="160">
        <v>7500</v>
      </c>
      <c r="Q267" s="160">
        <v>0</v>
      </c>
      <c r="S267" s="160">
        <v>0</v>
      </c>
      <c r="U267" s="160">
        <v>0</v>
      </c>
      <c r="W267" s="160">
        <v>100769</v>
      </c>
      <c r="Y267" s="160">
        <f>SUM(M267:W267)</f>
        <v>6027695</v>
      </c>
      <c r="AA267" s="160">
        <v>4958878</v>
      </c>
      <c r="AC267" s="160">
        <v>552195</v>
      </c>
      <c r="AE267" s="160">
        <v>41776</v>
      </c>
      <c r="AG267" s="160">
        <v>180</v>
      </c>
      <c r="AI267" s="160">
        <f>SUM(AA267:AG267)</f>
        <v>5553029</v>
      </c>
      <c r="AK267" s="160">
        <f>(Y267-AI267)</f>
        <v>474666</v>
      </c>
      <c r="AN267" s="18">
        <v>23</v>
      </c>
    </row>
    <row r="268" spans="1:40" ht="8.85" customHeight="1" x14ac:dyDescent="0.3">
      <c r="A268" s="10">
        <v>24</v>
      </c>
      <c r="B268" s="18"/>
      <c r="C268" s="37" t="s">
        <v>239</v>
      </c>
      <c r="E268" s="160">
        <v>0</v>
      </c>
      <c r="G268" s="160">
        <v>0</v>
      </c>
      <c r="I268" s="160">
        <v>0</v>
      </c>
      <c r="K268" s="160">
        <v>0</v>
      </c>
      <c r="M268" s="160">
        <v>5528146</v>
      </c>
      <c r="O268" s="160">
        <v>0</v>
      </c>
      <c r="Q268" s="160">
        <v>0</v>
      </c>
      <c r="S268" s="160">
        <v>0</v>
      </c>
      <c r="U268" s="160">
        <v>0</v>
      </c>
      <c r="W268" s="160">
        <v>420553</v>
      </c>
      <c r="Y268" s="160">
        <f>SUM(M268:W268)</f>
        <v>5948699</v>
      </c>
      <c r="AA268" s="160">
        <v>4303155</v>
      </c>
      <c r="AC268" s="160">
        <v>1079477</v>
      </c>
      <c r="AE268" s="160">
        <v>1341215</v>
      </c>
      <c r="AG268" s="160">
        <v>95630</v>
      </c>
      <c r="AI268" s="160">
        <f>SUM(AA268:AG268)</f>
        <v>6819477</v>
      </c>
      <c r="AK268" s="160">
        <f>(Y268-AI268)</f>
        <v>-870778</v>
      </c>
      <c r="AN268" s="18">
        <v>24</v>
      </c>
    </row>
    <row r="269" spans="1:40" ht="8.85" customHeight="1" x14ac:dyDescent="0.3">
      <c r="A269" s="10">
        <v>25</v>
      </c>
      <c r="B269" s="18"/>
      <c r="C269" s="10" t="s">
        <v>240</v>
      </c>
      <c r="E269" s="160">
        <v>0</v>
      </c>
      <c r="G269" s="160">
        <v>0</v>
      </c>
      <c r="I269" s="160">
        <v>0</v>
      </c>
      <c r="K269" s="160">
        <v>0</v>
      </c>
      <c r="M269" s="160">
        <v>9206532</v>
      </c>
      <c r="O269" s="160">
        <v>0</v>
      </c>
      <c r="Q269" s="160">
        <v>0</v>
      </c>
      <c r="S269" s="160">
        <v>0</v>
      </c>
      <c r="U269" s="160">
        <v>0</v>
      </c>
      <c r="W269" s="160">
        <v>12737</v>
      </c>
      <c r="Y269" s="160">
        <f>SUM(M269:W269)</f>
        <v>9219269</v>
      </c>
      <c r="AA269" s="160">
        <v>9032055</v>
      </c>
      <c r="AC269" s="160">
        <v>646244</v>
      </c>
      <c r="AE269" s="160">
        <v>1358</v>
      </c>
      <c r="AG269" s="160">
        <v>0</v>
      </c>
      <c r="AI269" s="160">
        <f>SUM(AA269:AG269)</f>
        <v>9679657</v>
      </c>
      <c r="AK269" s="160">
        <f>(Y269-AI269)</f>
        <v>-460388</v>
      </c>
      <c r="AN269" s="18">
        <v>25</v>
      </c>
    </row>
    <row r="270" spans="1:40" ht="8.85" customHeight="1" x14ac:dyDescent="0.3">
      <c r="A270" s="41"/>
      <c r="AN270" s="170"/>
    </row>
    <row r="271" spans="1:40" ht="8.85" customHeight="1" x14ac:dyDescent="0.3">
      <c r="A271" s="10">
        <v>26</v>
      </c>
      <c r="B271" s="18"/>
      <c r="C271" s="10" t="s">
        <v>241</v>
      </c>
      <c r="E271" s="160">
        <v>0</v>
      </c>
      <c r="G271" s="160">
        <v>0</v>
      </c>
      <c r="I271" s="160">
        <v>0</v>
      </c>
      <c r="K271" s="160">
        <v>0</v>
      </c>
      <c r="M271" s="160">
        <v>0</v>
      </c>
      <c r="O271" s="160">
        <v>0</v>
      </c>
      <c r="Q271" s="160">
        <v>0</v>
      </c>
      <c r="S271" s="160">
        <v>0</v>
      </c>
      <c r="U271" s="160">
        <v>0</v>
      </c>
      <c r="W271" s="160">
        <v>0</v>
      </c>
      <c r="Y271" s="160">
        <f>SUM(M271:W271)</f>
        <v>0</v>
      </c>
      <c r="AA271" s="160">
        <v>0</v>
      </c>
      <c r="AC271" s="160">
        <v>0</v>
      </c>
      <c r="AE271" s="160">
        <v>0</v>
      </c>
      <c r="AG271" s="160">
        <v>0</v>
      </c>
      <c r="AI271" s="160">
        <f>SUM(AA271:AG271)</f>
        <v>0</v>
      </c>
      <c r="AK271" s="160">
        <f>(Y271-AI271)</f>
        <v>0</v>
      </c>
      <c r="AN271" s="18">
        <v>26</v>
      </c>
    </row>
    <row r="272" spans="1:40" ht="8.85" customHeight="1" x14ac:dyDescent="0.3">
      <c r="A272" s="10">
        <v>27</v>
      </c>
      <c r="B272" s="18"/>
      <c r="C272" s="10" t="s">
        <v>242</v>
      </c>
      <c r="E272" s="160">
        <v>0</v>
      </c>
      <c r="G272" s="160">
        <v>0</v>
      </c>
      <c r="I272" s="160">
        <v>0</v>
      </c>
      <c r="K272" s="160">
        <v>0</v>
      </c>
      <c r="M272" s="160">
        <v>2888027</v>
      </c>
      <c r="O272" s="160">
        <v>0</v>
      </c>
      <c r="Q272" s="160">
        <v>0</v>
      </c>
      <c r="S272" s="160">
        <v>0</v>
      </c>
      <c r="U272" s="160">
        <v>0</v>
      </c>
      <c r="W272" s="160">
        <v>41245</v>
      </c>
      <c r="Y272" s="160">
        <f>SUM(M272:W272)</f>
        <v>2929272</v>
      </c>
      <c r="AA272" s="160">
        <v>2192529</v>
      </c>
      <c r="AC272" s="160">
        <v>712291</v>
      </c>
      <c r="AE272" s="160">
        <v>37941</v>
      </c>
      <c r="AG272" s="160">
        <v>0</v>
      </c>
      <c r="AI272" s="160">
        <f>SUM(AA272:AG272)</f>
        <v>2942761</v>
      </c>
      <c r="AK272" s="160">
        <f>(Y272-AI272)</f>
        <v>-13489</v>
      </c>
      <c r="AN272" s="18">
        <v>27</v>
      </c>
    </row>
    <row r="273" spans="1:40" ht="8.85" customHeight="1" x14ac:dyDescent="0.3">
      <c r="A273" s="10">
        <v>28</v>
      </c>
      <c r="B273" s="18"/>
      <c r="C273" s="10" t="s">
        <v>243</v>
      </c>
      <c r="E273" s="160">
        <v>0</v>
      </c>
      <c r="G273" s="160">
        <v>0</v>
      </c>
      <c r="I273" s="160">
        <v>0</v>
      </c>
      <c r="K273" s="160">
        <v>0</v>
      </c>
      <c r="M273" s="160">
        <v>0</v>
      </c>
      <c r="O273" s="160">
        <v>0</v>
      </c>
      <c r="Q273" s="160">
        <v>0</v>
      </c>
      <c r="S273" s="160">
        <v>0</v>
      </c>
      <c r="U273" s="160">
        <v>0</v>
      </c>
      <c r="W273" s="160">
        <v>0</v>
      </c>
      <c r="Y273" s="160">
        <f>SUM(M273:W273)</f>
        <v>0</v>
      </c>
      <c r="AA273" s="160">
        <v>0</v>
      </c>
      <c r="AC273" s="160">
        <v>0</v>
      </c>
      <c r="AE273" s="160">
        <v>0</v>
      </c>
      <c r="AG273" s="160">
        <v>0</v>
      </c>
      <c r="AI273" s="160">
        <f>SUM(AA273:AG273)</f>
        <v>0</v>
      </c>
      <c r="AK273" s="160">
        <f>(Y273-AI273)</f>
        <v>0</v>
      </c>
      <c r="AN273" s="18">
        <v>28</v>
      </c>
    </row>
    <row r="274" spans="1:40" ht="8.85" customHeight="1" x14ac:dyDescent="0.3">
      <c r="A274" s="10">
        <v>29</v>
      </c>
      <c r="B274" s="18"/>
      <c r="C274" s="10" t="s">
        <v>244</v>
      </c>
      <c r="E274" s="160">
        <v>0</v>
      </c>
      <c r="G274" s="160">
        <v>0</v>
      </c>
      <c r="I274" s="160">
        <v>25000</v>
      </c>
      <c r="K274" s="160">
        <v>0</v>
      </c>
      <c r="M274" s="160">
        <v>3524318</v>
      </c>
      <c r="O274" s="160">
        <v>-78019</v>
      </c>
      <c r="Q274" s="160">
        <v>0</v>
      </c>
      <c r="S274" s="160">
        <v>0</v>
      </c>
      <c r="U274" s="160">
        <v>0</v>
      </c>
      <c r="W274" s="160">
        <v>0</v>
      </c>
      <c r="Y274" s="160">
        <f>SUM(M274:W274)</f>
        <v>3446299</v>
      </c>
      <c r="AA274" s="160">
        <v>2447761</v>
      </c>
      <c r="AC274" s="160">
        <v>634839</v>
      </c>
      <c r="AE274" s="160">
        <v>59270</v>
      </c>
      <c r="AG274" s="160">
        <v>0</v>
      </c>
      <c r="AI274" s="160">
        <f>SUM(AA274:AG274)</f>
        <v>3141870</v>
      </c>
      <c r="AK274" s="160">
        <f>(Y274-AI274)</f>
        <v>304429</v>
      </c>
      <c r="AN274" s="18">
        <v>29</v>
      </c>
    </row>
    <row r="275" spans="1:40" ht="8.85" customHeight="1" x14ac:dyDescent="0.3">
      <c r="A275" s="10">
        <v>30</v>
      </c>
      <c r="B275" s="18"/>
      <c r="C275" s="10" t="s">
        <v>245</v>
      </c>
      <c r="E275" s="160">
        <v>0</v>
      </c>
      <c r="G275" s="160">
        <v>0</v>
      </c>
      <c r="I275" s="160">
        <v>0</v>
      </c>
      <c r="K275" s="160">
        <v>0</v>
      </c>
      <c r="M275" s="160">
        <v>4544719</v>
      </c>
      <c r="O275" s="160">
        <v>0</v>
      </c>
      <c r="Q275" s="160">
        <v>0</v>
      </c>
      <c r="S275" s="160">
        <v>0</v>
      </c>
      <c r="U275" s="160">
        <v>0</v>
      </c>
      <c r="W275" s="160">
        <v>-11972</v>
      </c>
      <c r="Y275" s="160">
        <f>SUM(M275:W275)</f>
        <v>4532747</v>
      </c>
      <c r="AA275" s="160">
        <v>3451397</v>
      </c>
      <c r="AC275" s="160">
        <v>1272005</v>
      </c>
      <c r="AE275" s="160">
        <v>339513</v>
      </c>
      <c r="AG275" s="160">
        <v>0</v>
      </c>
      <c r="AI275" s="160">
        <f>SUM(AA275:AG275)</f>
        <v>5062915</v>
      </c>
      <c r="AK275" s="160">
        <f>(Y275-AI275)</f>
        <v>-530168</v>
      </c>
      <c r="AN275" s="18">
        <v>30</v>
      </c>
    </row>
    <row r="276" spans="1:40" ht="8.85" customHeight="1" x14ac:dyDescent="0.3">
      <c r="A276" s="41"/>
      <c r="AN276" s="170"/>
    </row>
    <row r="277" spans="1:40" ht="8.85" customHeight="1" x14ac:dyDescent="0.3">
      <c r="A277" s="10">
        <v>31</v>
      </c>
      <c r="B277" s="18"/>
      <c r="C277" s="10" t="s">
        <v>211</v>
      </c>
      <c r="E277" s="160">
        <v>0</v>
      </c>
      <c r="G277" s="160">
        <v>0</v>
      </c>
      <c r="I277" s="160">
        <v>0</v>
      </c>
      <c r="K277" s="160">
        <v>0</v>
      </c>
      <c r="M277" s="160">
        <v>2784901</v>
      </c>
      <c r="O277" s="160">
        <v>0</v>
      </c>
      <c r="Q277" s="160">
        <v>0</v>
      </c>
      <c r="S277" s="160">
        <v>0</v>
      </c>
      <c r="U277" s="160">
        <v>0</v>
      </c>
      <c r="W277" s="160">
        <v>244292</v>
      </c>
      <c r="Y277" s="160">
        <f t="shared" ref="Y277:Y285" si="8">SUM(M277:W277)</f>
        <v>3029193</v>
      </c>
      <c r="AA277" s="160">
        <v>2583096</v>
      </c>
      <c r="AC277" s="160">
        <v>409018</v>
      </c>
      <c r="AE277" s="160">
        <v>87770</v>
      </c>
      <c r="AG277" s="160">
        <v>0</v>
      </c>
      <c r="AI277" s="160">
        <f t="shared" ref="AI277:AI285" si="9">SUM(AA277:AG277)</f>
        <v>3079884</v>
      </c>
      <c r="AK277" s="160">
        <f>(Y277-AI277)</f>
        <v>-50691</v>
      </c>
      <c r="AN277" s="18">
        <v>31</v>
      </c>
    </row>
    <row r="278" spans="1:40" ht="8.85" customHeight="1" x14ac:dyDescent="0.3">
      <c r="A278" s="10">
        <v>32</v>
      </c>
      <c r="B278" s="18"/>
      <c r="C278" s="10" t="s">
        <v>246</v>
      </c>
      <c r="E278" s="160">
        <v>0</v>
      </c>
      <c r="G278" s="160">
        <v>0</v>
      </c>
      <c r="I278" s="160">
        <v>0</v>
      </c>
      <c r="K278" s="160">
        <v>0</v>
      </c>
      <c r="M278" s="160">
        <v>9026933</v>
      </c>
      <c r="O278" s="160">
        <v>0</v>
      </c>
      <c r="Q278" s="160">
        <v>0</v>
      </c>
      <c r="S278" s="160">
        <v>0</v>
      </c>
      <c r="U278" s="160">
        <v>0</v>
      </c>
      <c r="W278" s="160">
        <v>350239</v>
      </c>
      <c r="Y278" s="160">
        <f t="shared" si="8"/>
        <v>9377172</v>
      </c>
      <c r="AA278" s="160">
        <v>6596228</v>
      </c>
      <c r="AC278" s="160">
        <v>649062</v>
      </c>
      <c r="AE278" s="160">
        <v>10063</v>
      </c>
      <c r="AG278" s="160">
        <v>0</v>
      </c>
      <c r="AI278" s="160">
        <f t="shared" si="9"/>
        <v>7255353</v>
      </c>
      <c r="AK278" s="160">
        <f>(Y278-AI278)</f>
        <v>2121819</v>
      </c>
      <c r="AN278" s="18">
        <v>32</v>
      </c>
    </row>
    <row r="279" spans="1:40" ht="8.85" customHeight="1" x14ac:dyDescent="0.3">
      <c r="A279" s="10">
        <v>33</v>
      </c>
      <c r="B279" s="18"/>
      <c r="C279" s="10" t="s">
        <v>247</v>
      </c>
      <c r="E279" s="160">
        <v>0</v>
      </c>
      <c r="G279" s="160">
        <v>0</v>
      </c>
      <c r="I279" s="160">
        <v>0</v>
      </c>
      <c r="K279" s="160">
        <v>0</v>
      </c>
      <c r="M279" s="160">
        <v>3794620</v>
      </c>
      <c r="O279" s="160">
        <v>0</v>
      </c>
      <c r="Q279" s="160">
        <v>0</v>
      </c>
      <c r="S279" s="160">
        <v>0</v>
      </c>
      <c r="U279" s="160">
        <v>0</v>
      </c>
      <c r="W279" s="160">
        <v>8271</v>
      </c>
      <c r="Y279" s="160">
        <f t="shared" si="8"/>
        <v>3802891</v>
      </c>
      <c r="AA279" s="160">
        <v>2545966</v>
      </c>
      <c r="AC279" s="160">
        <v>786351</v>
      </c>
      <c r="AE279" s="160">
        <v>156348</v>
      </c>
      <c r="AG279" s="160">
        <v>0</v>
      </c>
      <c r="AI279" s="160">
        <f t="shared" si="9"/>
        <v>3488665</v>
      </c>
      <c r="AK279" s="160">
        <f>(Y279-AI279)</f>
        <v>314226</v>
      </c>
      <c r="AN279" s="18">
        <v>33</v>
      </c>
    </row>
    <row r="280" spans="1:40" ht="8.85" customHeight="1" x14ac:dyDescent="0.3">
      <c r="A280" s="10">
        <v>34</v>
      </c>
      <c r="B280" s="18"/>
      <c r="C280" s="10" t="s">
        <v>248</v>
      </c>
      <c r="E280" s="160">
        <v>0</v>
      </c>
      <c r="G280" s="160">
        <v>0</v>
      </c>
      <c r="I280" s="160">
        <v>0</v>
      </c>
      <c r="K280" s="160">
        <v>0</v>
      </c>
      <c r="M280" s="160">
        <v>5823812</v>
      </c>
      <c r="O280" s="160">
        <v>0</v>
      </c>
      <c r="Q280" s="160">
        <v>0</v>
      </c>
      <c r="S280" s="160">
        <v>0</v>
      </c>
      <c r="U280" s="160">
        <v>0</v>
      </c>
      <c r="W280" s="160">
        <v>410895</v>
      </c>
      <c r="Y280" s="160">
        <f t="shared" si="8"/>
        <v>6234707</v>
      </c>
      <c r="AA280" s="160">
        <v>4504090</v>
      </c>
      <c r="AC280" s="160">
        <v>1130554</v>
      </c>
      <c r="AE280" s="160">
        <v>393088</v>
      </c>
      <c r="AG280" s="160">
        <v>0</v>
      </c>
      <c r="AI280" s="160">
        <f t="shared" si="9"/>
        <v>6027732</v>
      </c>
      <c r="AK280" s="160">
        <f>(Y280-AI280)</f>
        <v>206975</v>
      </c>
      <c r="AN280" s="18">
        <v>34</v>
      </c>
    </row>
    <row r="281" spans="1:40" ht="8.85" customHeight="1" x14ac:dyDescent="0.3">
      <c r="A281" s="10">
        <v>35</v>
      </c>
      <c r="B281" s="18"/>
      <c r="C281" s="10" t="s">
        <v>249</v>
      </c>
      <c r="E281" s="160">
        <v>0</v>
      </c>
      <c r="G281" s="160">
        <v>0</v>
      </c>
      <c r="I281" s="160">
        <v>30000</v>
      </c>
      <c r="K281" s="160">
        <v>0</v>
      </c>
      <c r="M281" s="160">
        <v>759456</v>
      </c>
      <c r="O281" s="160">
        <v>-206343</v>
      </c>
      <c r="Q281" s="160">
        <v>0</v>
      </c>
      <c r="S281" s="160">
        <v>0</v>
      </c>
      <c r="U281" s="160">
        <v>0</v>
      </c>
      <c r="W281" s="160">
        <v>8893</v>
      </c>
      <c r="Y281" s="160">
        <f t="shared" si="8"/>
        <v>562006</v>
      </c>
      <c r="AA281" s="160">
        <v>513100</v>
      </c>
      <c r="AC281" s="160">
        <v>87353</v>
      </c>
      <c r="AE281" s="160">
        <v>14587</v>
      </c>
      <c r="AG281" s="160">
        <v>0</v>
      </c>
      <c r="AI281" s="160">
        <f t="shared" si="9"/>
        <v>615040</v>
      </c>
      <c r="AK281" s="160">
        <f>(Y281-AI281)</f>
        <v>-53034</v>
      </c>
      <c r="AN281" s="18">
        <v>35</v>
      </c>
    </row>
    <row r="282" spans="1:40" ht="8.85" customHeight="1" x14ac:dyDescent="0.3">
      <c r="B282" s="18"/>
      <c r="E282" s="160"/>
      <c r="G282" s="160"/>
      <c r="I282" s="160"/>
      <c r="K282" s="160"/>
      <c r="M282" s="160"/>
      <c r="O282" s="160"/>
      <c r="Q282" s="160"/>
      <c r="S282" s="160"/>
      <c r="U282" s="160"/>
      <c r="W282" s="160"/>
      <c r="Y282" s="160"/>
      <c r="AA282" s="160"/>
      <c r="AC282" s="160"/>
      <c r="AE282" s="160"/>
      <c r="AG282" s="160"/>
      <c r="AI282" s="160"/>
      <c r="AK282" s="160"/>
    </row>
    <row r="283" spans="1:40" ht="8.85" customHeight="1" x14ac:dyDescent="0.3">
      <c r="A283" s="10">
        <v>36</v>
      </c>
      <c r="B283" s="18"/>
      <c r="C283" s="10" t="s">
        <v>215</v>
      </c>
      <c r="E283" s="160">
        <v>0</v>
      </c>
      <c r="G283" s="160">
        <v>0</v>
      </c>
      <c r="I283" s="160">
        <v>3000</v>
      </c>
      <c r="K283" s="160">
        <v>0</v>
      </c>
      <c r="M283" s="160">
        <v>3037342</v>
      </c>
      <c r="O283" s="160">
        <v>29504</v>
      </c>
      <c r="Q283" s="160">
        <v>0</v>
      </c>
      <c r="S283" s="160">
        <v>27020</v>
      </c>
      <c r="U283" s="160">
        <v>10800</v>
      </c>
      <c r="W283" s="160">
        <v>17522</v>
      </c>
      <c r="Y283" s="160">
        <f>SUM(M283:W283)</f>
        <v>3122188</v>
      </c>
      <c r="AA283" s="160">
        <v>2487020</v>
      </c>
      <c r="AC283" s="160">
        <v>512092</v>
      </c>
      <c r="AE283" s="160">
        <v>39146</v>
      </c>
      <c r="AG283" s="160">
        <v>331</v>
      </c>
      <c r="AI283" s="160">
        <f>SUM(AA283:AG283)</f>
        <v>3038589</v>
      </c>
      <c r="AK283" s="160">
        <f>(Y283-AI283)</f>
        <v>83599</v>
      </c>
      <c r="AN283" s="18">
        <v>36</v>
      </c>
    </row>
    <row r="284" spans="1:40" ht="8.85" customHeight="1" x14ac:dyDescent="0.3">
      <c r="A284" s="10">
        <v>37</v>
      </c>
      <c r="B284" s="18"/>
      <c r="C284" s="10" t="s">
        <v>250</v>
      </c>
      <c r="E284" s="160">
        <v>0</v>
      </c>
      <c r="G284" s="160">
        <v>0</v>
      </c>
      <c r="I284" s="160">
        <v>0</v>
      </c>
      <c r="K284" s="160">
        <v>0</v>
      </c>
      <c r="M284" s="160">
        <v>3923755</v>
      </c>
      <c r="O284" s="160">
        <v>0</v>
      </c>
      <c r="Q284" s="160">
        <v>0</v>
      </c>
      <c r="S284" s="160">
        <v>0</v>
      </c>
      <c r="U284" s="160">
        <v>0</v>
      </c>
      <c r="W284" s="160">
        <v>51150</v>
      </c>
      <c r="Y284" s="160">
        <f>SUM(M284:W284)</f>
        <v>3974905</v>
      </c>
      <c r="AA284" s="160">
        <v>2297047</v>
      </c>
      <c r="AC284" s="160">
        <v>1031062</v>
      </c>
      <c r="AE284" s="160">
        <v>213781</v>
      </c>
      <c r="AG284" s="160">
        <v>0</v>
      </c>
      <c r="AI284" s="160">
        <f>SUM(AA284:AG284)</f>
        <v>3541890</v>
      </c>
      <c r="AK284" s="160">
        <f>(Y284-AI284)</f>
        <v>433015</v>
      </c>
      <c r="AN284" s="18">
        <v>37</v>
      </c>
    </row>
    <row r="285" spans="1:40" ht="8.85" customHeight="1" x14ac:dyDescent="0.3">
      <c r="A285" s="30">
        <v>38</v>
      </c>
      <c r="B285" s="18"/>
      <c r="C285" s="10" t="s">
        <v>251</v>
      </c>
      <c r="E285" s="162">
        <v>0</v>
      </c>
      <c r="G285" s="162">
        <v>0</v>
      </c>
      <c r="I285" s="162">
        <v>448260</v>
      </c>
      <c r="K285" s="162">
        <v>0</v>
      </c>
      <c r="M285" s="162">
        <v>5903312</v>
      </c>
      <c r="O285" s="162">
        <v>0</v>
      </c>
      <c r="Q285" s="162">
        <v>0</v>
      </c>
      <c r="S285" s="162">
        <v>0</v>
      </c>
      <c r="U285" s="162">
        <v>0</v>
      </c>
      <c r="W285" s="162">
        <v>12938</v>
      </c>
      <c r="Y285" s="162">
        <f t="shared" si="8"/>
        <v>5916250</v>
      </c>
      <c r="AA285" s="162">
        <v>3786996</v>
      </c>
      <c r="AC285" s="162">
        <v>1406133</v>
      </c>
      <c r="AE285" s="162">
        <v>288869</v>
      </c>
      <c r="AG285" s="162">
        <v>0</v>
      </c>
      <c r="AI285" s="162">
        <f t="shared" si="9"/>
        <v>5481998</v>
      </c>
      <c r="AK285" s="162">
        <f>(Y285-AI285)</f>
        <v>434252</v>
      </c>
      <c r="AN285" s="111">
        <v>38</v>
      </c>
    </row>
    <row r="286" spans="1:40" ht="8.85" customHeight="1" x14ac:dyDescent="0.3"/>
    <row r="287" spans="1:40" ht="8.85" customHeight="1" x14ac:dyDescent="0.3">
      <c r="A287" s="30">
        <f>A285</f>
        <v>38</v>
      </c>
      <c r="C287" s="18" t="s">
        <v>65</v>
      </c>
      <c r="E287" s="163">
        <f>SUM(E241:E285)</f>
        <v>0</v>
      </c>
      <c r="G287" s="163">
        <f>SUM(G241:G285)</f>
        <v>0</v>
      </c>
      <c r="I287" s="163">
        <f>SUM(I241:I285)</f>
        <v>994781</v>
      </c>
      <c r="K287" s="163">
        <f>SUM(K241:K285)</f>
        <v>597380</v>
      </c>
      <c r="M287" s="163">
        <f>SUM(M241:M285)</f>
        <v>247746708</v>
      </c>
      <c r="O287" s="163">
        <f>SUM(O241:O285)</f>
        <v>-7767562</v>
      </c>
      <c r="Q287" s="163">
        <f>SUM(Q241:Q285)</f>
        <v>333077</v>
      </c>
      <c r="S287" s="163">
        <f>SUM(S241:S285)</f>
        <v>3863185</v>
      </c>
      <c r="U287" s="163">
        <f>SUM(U241:U285)</f>
        <v>9627474</v>
      </c>
      <c r="W287" s="163">
        <f>SUM(W241:W285)</f>
        <v>15442577</v>
      </c>
      <c r="Y287" s="163">
        <f>SUM(Y241:Y285)</f>
        <v>269245459</v>
      </c>
      <c r="AA287" s="163">
        <f>SUM(AA241:AA285)</f>
        <v>186862745</v>
      </c>
      <c r="AC287" s="163">
        <f>SUM(AC241:AC285)</f>
        <v>42129926</v>
      </c>
      <c r="AE287" s="163">
        <f>SUM(AE241:AE285)</f>
        <v>9178978</v>
      </c>
      <c r="AG287" s="163">
        <f>SUM(AG241:AG285)</f>
        <v>3359640</v>
      </c>
      <c r="AI287" s="163">
        <f>SUM(AI241:AI285)</f>
        <v>241531289</v>
      </c>
      <c r="AK287" s="163">
        <f>SUM(AK241:AK285)</f>
        <v>27714170</v>
      </c>
      <c r="AN287" s="111">
        <f>AN285</f>
        <v>38</v>
      </c>
    </row>
    <row r="288" spans="1:40" ht="8.85" customHeight="1" x14ac:dyDescent="0.3"/>
    <row r="289" spans="1:41" ht="10.8" thickBot="1" x14ac:dyDescent="0.35">
      <c r="A289" s="42">
        <f>(A60+A219+A287)</f>
        <v>171</v>
      </c>
      <c r="C289" s="18" t="s">
        <v>252</v>
      </c>
      <c r="E289" s="171">
        <f>(E60+E219+E287)</f>
        <v>11515912</v>
      </c>
      <c r="G289" s="171">
        <f>(G60+G219+G287)</f>
        <v>1989758</v>
      </c>
      <c r="I289" s="171">
        <f>(I60+I219+I287)</f>
        <v>269156282</v>
      </c>
      <c r="K289" s="171">
        <f>(K60+K219+K287)</f>
        <v>7789279</v>
      </c>
      <c r="M289" s="171">
        <f>(M60+M219+M287)</f>
        <v>2799505769</v>
      </c>
      <c r="O289" s="171">
        <f>(O60+O219+O287)</f>
        <v>149641319</v>
      </c>
      <c r="Q289" s="171">
        <f>(Q60+Q219+Q287)</f>
        <v>4333181</v>
      </c>
      <c r="S289" s="171">
        <f>(S60+S219+S287)</f>
        <v>50865248</v>
      </c>
      <c r="U289" s="171">
        <f>(U60+U219+U287)</f>
        <v>36393158</v>
      </c>
      <c r="W289" s="171">
        <f>(W60+W219+W287)</f>
        <v>170901171</v>
      </c>
      <c r="Y289" s="171">
        <f>(Y60+Y219+Y287)</f>
        <v>3211639846</v>
      </c>
      <c r="AA289" s="171">
        <f>(AA60+AA219+AA287)</f>
        <v>2050175092</v>
      </c>
      <c r="AC289" s="171">
        <f>(AC60+AC219+AC287)</f>
        <v>601774137</v>
      </c>
      <c r="AE289" s="171">
        <f>(AE60+AE219+AE287)</f>
        <v>207371200</v>
      </c>
      <c r="AG289" s="171">
        <f>(AG60+AG219+AG287)</f>
        <v>27674107</v>
      </c>
      <c r="AI289" s="171">
        <f>(AI60+AI219+AI287)</f>
        <v>2886994536</v>
      </c>
      <c r="AK289" s="171">
        <f>(AK60+AK219+AK287)</f>
        <v>324645310</v>
      </c>
      <c r="AN289" s="172">
        <f>(AN60+AN219+AN287)</f>
        <v>171</v>
      </c>
    </row>
    <row r="290" spans="1:41" ht="9.75" customHeight="1" thickTop="1" x14ac:dyDescent="0.3"/>
    <row r="292" spans="1:41" ht="11.1" customHeight="1" x14ac:dyDescent="0.3">
      <c r="C292" s="10" t="s">
        <v>253</v>
      </c>
    </row>
    <row r="293" spans="1:41" ht="3.6" customHeight="1" x14ac:dyDescent="0.3"/>
    <row r="294" spans="1:41" ht="6.45" customHeight="1" x14ac:dyDescent="0.3"/>
    <row r="295" spans="1:41" ht="6.45" customHeight="1" x14ac:dyDescent="0.3"/>
    <row r="296" spans="1:41" ht="6.45" customHeight="1" x14ac:dyDescent="0.3"/>
    <row r="297" spans="1:41" ht="6.45" customHeight="1" x14ac:dyDescent="0.3"/>
    <row r="298" spans="1:41" ht="6.45" customHeight="1" x14ac:dyDescent="0.3"/>
    <row r="301" spans="1:41" ht="9.4499999999999993" hidden="1" customHeight="1" x14ac:dyDescent="0.3"/>
    <row r="302" spans="1:41" ht="9.4499999999999993" hidden="1" customHeight="1" x14ac:dyDescent="0.3"/>
    <row r="304" spans="1:41" s="8" customFormat="1" ht="11.25" customHeight="1" x14ac:dyDescent="0.3">
      <c r="A304" s="122">
        <v>154</v>
      </c>
      <c r="AN304" s="122"/>
      <c r="AO304" s="113">
        <v>155</v>
      </c>
    </row>
  </sheetData>
  <printOptions gridLinesSet="0"/>
  <pageMargins left="3.75" right="0.25" top="0.5" bottom="0.3" header="0.5" footer="0.5"/>
  <pageSetup paperSize="17" pageOrder="overThenDown" orientation="landscape" r:id="rId1"/>
  <headerFooter alignWithMargins="0"/>
  <rowBreaks count="3" manualBreakCount="3">
    <brk id="75" max="16383" man="1"/>
    <brk id="151" max="16383" man="1"/>
    <brk id="227" max="16383" man="1"/>
  </rowBreaks>
  <colBreaks count="1" manualBreakCount="1">
    <brk id="25"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showGridLines="0" showRowColHeaders="0" workbookViewId="0"/>
  </sheetViews>
  <sheetFormatPr defaultRowHeight="14.4" x14ac:dyDescent="0.3"/>
  <sheetData/>
  <sheetProtection algorithmName="SHA-512" hashValue="IOSwhzcsFZgRB4cqSdVyoo/FHKsjR1GaPMKzSSFQe6vTGBmLUApryn/mq81DMIA0Je46H8XpLqW0do4Q0SjKyQ==" saltValue="PWXSrxyS4K/EMjG4BTgGqA==" spinCount="100000" sheet="1" objects="1" scenarios="1"/>
  <pageMargins left="0.34" right="0.17" top="0.41" bottom="0.38" header="0.5" footer="0.25"/>
  <pageSetup scale="74" fitToHeight="0" orientation="portrait" r:id="rId1"/>
  <drawing r:id="rId2"/>
  <legacyDrawing r:id="rId3"/>
  <oleObjects>
    <mc:AlternateContent xmlns:mc="http://schemas.openxmlformats.org/markup-compatibility/2006">
      <mc:Choice Requires="x14">
        <oleObject progId="Document" shapeId="1029" r:id="rId4">
          <objectPr defaultSize="0" autoPict="0" r:id="rId5">
            <anchor moveWithCells="1">
              <from>
                <xdr:col>2</xdr:col>
                <xdr:colOff>0</xdr:colOff>
                <xdr:row>7</xdr:row>
                <xdr:rowOff>137160</xdr:rowOff>
              </from>
              <to>
                <xdr:col>13</xdr:col>
                <xdr:colOff>259080</xdr:colOff>
                <xdr:row>59</xdr:row>
                <xdr:rowOff>45720</xdr:rowOff>
              </to>
            </anchor>
          </objectPr>
        </oleObject>
      </mc:Choice>
      <mc:Fallback>
        <oleObject progId="Document" shapeId="1029"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292BC-AF97-4B45-82A1-72D426744395}">
  <sheetPr transitionEvaluation="1"/>
  <dimension ref="A1:BR335"/>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 style="10" customWidth="1"/>
    <col min="2" max="2" width="0.77734375" style="10" customWidth="1"/>
    <col min="3" max="3" width="10.109375" style="10" customWidth="1"/>
    <col min="4" max="4" width="0.77734375" style="10" customWidth="1"/>
    <col min="5" max="5" width="12.21875" style="10" customWidth="1"/>
    <col min="6" max="6" width="0.77734375" style="10" customWidth="1"/>
    <col min="7" max="7" width="10.6640625" style="10" customWidth="1"/>
    <col min="8" max="8" width="0.77734375" style="10" customWidth="1"/>
    <col min="9" max="9" width="12.21875" style="10" customWidth="1"/>
    <col min="10" max="10" width="0.5546875" style="10" customWidth="1"/>
    <col min="11" max="11" width="10.21875" style="10" customWidth="1"/>
    <col min="12" max="12" width="0.77734375" style="10" customWidth="1"/>
    <col min="13" max="13" width="12.21875" style="10" customWidth="1"/>
    <col min="14" max="14" width="0.6640625" style="10" customWidth="1"/>
    <col min="15" max="15" width="12.33203125" style="10" customWidth="1"/>
    <col min="16" max="16" width="0.77734375" style="10" customWidth="1"/>
    <col min="17" max="17" width="11.6640625" style="10" customWidth="1"/>
    <col min="18" max="18" width="0.77734375" style="10" customWidth="1"/>
    <col min="19" max="19" width="12.5546875" style="10" bestFit="1" customWidth="1"/>
    <col min="20" max="20" width="0.77734375" style="10" customWidth="1"/>
    <col min="21" max="21" width="11.44140625" style="10" customWidth="1"/>
    <col min="22" max="22" width="0.77734375" style="10" customWidth="1"/>
    <col min="23" max="23" width="12.21875" style="10" customWidth="1"/>
    <col min="24" max="24" width="0.5546875" style="10" customWidth="1"/>
    <col min="25" max="25" width="10.21875" style="10" customWidth="1"/>
    <col min="26" max="26" width="0.5546875" style="10" customWidth="1"/>
    <col min="27" max="27" width="12.21875" style="10" customWidth="1"/>
    <col min="28" max="28" width="0.5546875" style="10" customWidth="1"/>
    <col min="29" max="29" width="7.88671875" style="10" customWidth="1"/>
    <col min="30" max="30" width="1.44140625" style="10" customWidth="1"/>
    <col min="31" max="31" width="11.5546875" style="10" hidden="1" customWidth="1"/>
    <col min="32" max="256" width="11.5546875" style="10"/>
    <col min="257" max="257" width="4" style="10" customWidth="1"/>
    <col min="258" max="258" width="0.77734375" style="10" customWidth="1"/>
    <col min="259" max="259" width="10.109375" style="10" customWidth="1"/>
    <col min="260" max="260" width="0.77734375" style="10" customWidth="1"/>
    <col min="261" max="261" width="12.21875" style="10" customWidth="1"/>
    <col min="262" max="262" width="0.77734375" style="10" customWidth="1"/>
    <col min="263" max="263" width="10.6640625" style="10" customWidth="1"/>
    <col min="264" max="264" width="0.77734375" style="10" customWidth="1"/>
    <col min="265" max="265" width="12.21875" style="10" customWidth="1"/>
    <col min="266" max="266" width="0.5546875" style="10" customWidth="1"/>
    <col min="267" max="267" width="10.21875" style="10" customWidth="1"/>
    <col min="268" max="268" width="0.77734375" style="10" customWidth="1"/>
    <col min="269" max="269" width="12.21875" style="10" customWidth="1"/>
    <col min="270" max="270" width="0.6640625" style="10" customWidth="1"/>
    <col min="271" max="271" width="12.33203125" style="10" customWidth="1"/>
    <col min="272" max="272" width="0.77734375" style="10" customWidth="1"/>
    <col min="273" max="273" width="11.6640625" style="10" customWidth="1"/>
    <col min="274" max="274" width="0.77734375" style="10" customWidth="1"/>
    <col min="275" max="275" width="12.5546875" style="10" bestFit="1" customWidth="1"/>
    <col min="276" max="276" width="0.77734375" style="10" customWidth="1"/>
    <col min="277" max="277" width="11.44140625" style="10" customWidth="1"/>
    <col min="278" max="278" width="0.77734375" style="10" customWidth="1"/>
    <col min="279" max="279" width="12.21875" style="10" customWidth="1"/>
    <col min="280" max="280" width="0.5546875" style="10" customWidth="1"/>
    <col min="281" max="281" width="10.21875" style="10" customWidth="1"/>
    <col min="282" max="282" width="0.5546875" style="10" customWidth="1"/>
    <col min="283" max="283" width="12.21875" style="10" customWidth="1"/>
    <col min="284" max="284" width="0.5546875" style="10" customWidth="1"/>
    <col min="285" max="285" width="7.88671875" style="10" customWidth="1"/>
    <col min="286" max="286" width="1.44140625" style="10" customWidth="1"/>
    <col min="287" max="512" width="11.5546875" style="10"/>
    <col min="513" max="513" width="4" style="10" customWidth="1"/>
    <col min="514" max="514" width="0.77734375" style="10" customWidth="1"/>
    <col min="515" max="515" width="10.109375" style="10" customWidth="1"/>
    <col min="516" max="516" width="0.77734375" style="10" customWidth="1"/>
    <col min="517" max="517" width="12.21875" style="10" customWidth="1"/>
    <col min="518" max="518" width="0.77734375" style="10" customWidth="1"/>
    <col min="519" max="519" width="10.6640625" style="10" customWidth="1"/>
    <col min="520" max="520" width="0.77734375" style="10" customWidth="1"/>
    <col min="521" max="521" width="12.21875" style="10" customWidth="1"/>
    <col min="522" max="522" width="0.5546875" style="10" customWidth="1"/>
    <col min="523" max="523" width="10.21875" style="10" customWidth="1"/>
    <col min="524" max="524" width="0.77734375" style="10" customWidth="1"/>
    <col min="525" max="525" width="12.21875" style="10" customWidth="1"/>
    <col min="526" max="526" width="0.6640625" style="10" customWidth="1"/>
    <col min="527" max="527" width="12.33203125" style="10" customWidth="1"/>
    <col min="528" max="528" width="0.77734375" style="10" customWidth="1"/>
    <col min="529" max="529" width="11.6640625" style="10" customWidth="1"/>
    <col min="530" max="530" width="0.77734375" style="10" customWidth="1"/>
    <col min="531" max="531" width="12.5546875" style="10" bestFit="1" customWidth="1"/>
    <col min="532" max="532" width="0.77734375" style="10" customWidth="1"/>
    <col min="533" max="533" width="11.44140625" style="10" customWidth="1"/>
    <col min="534" max="534" width="0.77734375" style="10" customWidth="1"/>
    <col min="535" max="535" width="12.21875" style="10" customWidth="1"/>
    <col min="536" max="536" width="0.5546875" style="10" customWidth="1"/>
    <col min="537" max="537" width="10.21875" style="10" customWidth="1"/>
    <col min="538" max="538" width="0.5546875" style="10" customWidth="1"/>
    <col min="539" max="539" width="12.21875" style="10" customWidth="1"/>
    <col min="540" max="540" width="0.5546875" style="10" customWidth="1"/>
    <col min="541" max="541" width="7.88671875" style="10" customWidth="1"/>
    <col min="542" max="542" width="1.44140625" style="10" customWidth="1"/>
    <col min="543" max="768" width="11.5546875" style="10"/>
    <col min="769" max="769" width="4" style="10" customWidth="1"/>
    <col min="770" max="770" width="0.77734375" style="10" customWidth="1"/>
    <col min="771" max="771" width="10.109375" style="10" customWidth="1"/>
    <col min="772" max="772" width="0.77734375" style="10" customWidth="1"/>
    <col min="773" max="773" width="12.21875" style="10" customWidth="1"/>
    <col min="774" max="774" width="0.77734375" style="10" customWidth="1"/>
    <col min="775" max="775" width="10.6640625" style="10" customWidth="1"/>
    <col min="776" max="776" width="0.77734375" style="10" customWidth="1"/>
    <col min="777" max="777" width="12.21875" style="10" customWidth="1"/>
    <col min="778" max="778" width="0.5546875" style="10" customWidth="1"/>
    <col min="779" max="779" width="10.21875" style="10" customWidth="1"/>
    <col min="780" max="780" width="0.77734375" style="10" customWidth="1"/>
    <col min="781" max="781" width="12.21875" style="10" customWidth="1"/>
    <col min="782" max="782" width="0.6640625" style="10" customWidth="1"/>
    <col min="783" max="783" width="12.33203125" style="10" customWidth="1"/>
    <col min="784" max="784" width="0.77734375" style="10" customWidth="1"/>
    <col min="785" max="785" width="11.6640625" style="10" customWidth="1"/>
    <col min="786" max="786" width="0.77734375" style="10" customWidth="1"/>
    <col min="787" max="787" width="12.5546875" style="10" bestFit="1" customWidth="1"/>
    <col min="788" max="788" width="0.77734375" style="10" customWidth="1"/>
    <col min="789" max="789" width="11.44140625" style="10" customWidth="1"/>
    <col min="790" max="790" width="0.77734375" style="10" customWidth="1"/>
    <col min="791" max="791" width="12.21875" style="10" customWidth="1"/>
    <col min="792" max="792" width="0.5546875" style="10" customWidth="1"/>
    <col min="793" max="793" width="10.21875" style="10" customWidth="1"/>
    <col min="794" max="794" width="0.5546875" style="10" customWidth="1"/>
    <col min="795" max="795" width="12.21875" style="10" customWidth="1"/>
    <col min="796" max="796" width="0.5546875" style="10" customWidth="1"/>
    <col min="797" max="797" width="7.88671875" style="10" customWidth="1"/>
    <col min="798" max="798" width="1.44140625" style="10" customWidth="1"/>
    <col min="799" max="1024" width="11.5546875" style="10"/>
    <col min="1025" max="1025" width="4" style="10" customWidth="1"/>
    <col min="1026" max="1026" width="0.77734375" style="10" customWidth="1"/>
    <col min="1027" max="1027" width="10.109375" style="10" customWidth="1"/>
    <col min="1028" max="1028" width="0.77734375" style="10" customWidth="1"/>
    <col min="1029" max="1029" width="12.21875" style="10" customWidth="1"/>
    <col min="1030" max="1030" width="0.77734375" style="10" customWidth="1"/>
    <col min="1031" max="1031" width="10.6640625" style="10" customWidth="1"/>
    <col min="1032" max="1032" width="0.77734375" style="10" customWidth="1"/>
    <col min="1033" max="1033" width="12.21875" style="10" customWidth="1"/>
    <col min="1034" max="1034" width="0.5546875" style="10" customWidth="1"/>
    <col min="1035" max="1035" width="10.21875" style="10" customWidth="1"/>
    <col min="1036" max="1036" width="0.77734375" style="10" customWidth="1"/>
    <col min="1037" max="1037" width="12.21875" style="10" customWidth="1"/>
    <col min="1038" max="1038" width="0.6640625" style="10" customWidth="1"/>
    <col min="1039" max="1039" width="12.33203125" style="10" customWidth="1"/>
    <col min="1040" max="1040" width="0.77734375" style="10" customWidth="1"/>
    <col min="1041" max="1041" width="11.6640625" style="10" customWidth="1"/>
    <col min="1042" max="1042" width="0.77734375" style="10" customWidth="1"/>
    <col min="1043" max="1043" width="12.5546875" style="10" bestFit="1" customWidth="1"/>
    <col min="1044" max="1044" width="0.77734375" style="10" customWidth="1"/>
    <col min="1045" max="1045" width="11.44140625" style="10" customWidth="1"/>
    <col min="1046" max="1046" width="0.77734375" style="10" customWidth="1"/>
    <col min="1047" max="1047" width="12.21875" style="10" customWidth="1"/>
    <col min="1048" max="1048" width="0.5546875" style="10" customWidth="1"/>
    <col min="1049" max="1049" width="10.21875" style="10" customWidth="1"/>
    <col min="1050" max="1050" width="0.5546875" style="10" customWidth="1"/>
    <col min="1051" max="1051" width="12.21875" style="10" customWidth="1"/>
    <col min="1052" max="1052" width="0.5546875" style="10" customWidth="1"/>
    <col min="1053" max="1053" width="7.88671875" style="10" customWidth="1"/>
    <col min="1054" max="1054" width="1.44140625" style="10" customWidth="1"/>
    <col min="1055" max="1280" width="11.5546875" style="10"/>
    <col min="1281" max="1281" width="4" style="10" customWidth="1"/>
    <col min="1282" max="1282" width="0.77734375" style="10" customWidth="1"/>
    <col min="1283" max="1283" width="10.109375" style="10" customWidth="1"/>
    <col min="1284" max="1284" width="0.77734375" style="10" customWidth="1"/>
    <col min="1285" max="1285" width="12.21875" style="10" customWidth="1"/>
    <col min="1286" max="1286" width="0.77734375" style="10" customWidth="1"/>
    <col min="1287" max="1287" width="10.6640625" style="10" customWidth="1"/>
    <col min="1288" max="1288" width="0.77734375" style="10" customWidth="1"/>
    <col min="1289" max="1289" width="12.21875" style="10" customWidth="1"/>
    <col min="1290" max="1290" width="0.5546875" style="10" customWidth="1"/>
    <col min="1291" max="1291" width="10.21875" style="10" customWidth="1"/>
    <col min="1292" max="1292" width="0.77734375" style="10" customWidth="1"/>
    <col min="1293" max="1293" width="12.21875" style="10" customWidth="1"/>
    <col min="1294" max="1294" width="0.6640625" style="10" customWidth="1"/>
    <col min="1295" max="1295" width="12.33203125" style="10" customWidth="1"/>
    <col min="1296" max="1296" width="0.77734375" style="10" customWidth="1"/>
    <col min="1297" max="1297" width="11.6640625" style="10" customWidth="1"/>
    <col min="1298" max="1298" width="0.77734375" style="10" customWidth="1"/>
    <col min="1299" max="1299" width="12.5546875" style="10" bestFit="1" customWidth="1"/>
    <col min="1300" max="1300" width="0.77734375" style="10" customWidth="1"/>
    <col min="1301" max="1301" width="11.44140625" style="10" customWidth="1"/>
    <col min="1302" max="1302" width="0.77734375" style="10" customWidth="1"/>
    <col min="1303" max="1303" width="12.21875" style="10" customWidth="1"/>
    <col min="1304" max="1304" width="0.5546875" style="10" customWidth="1"/>
    <col min="1305" max="1305" width="10.21875" style="10" customWidth="1"/>
    <col min="1306" max="1306" width="0.5546875" style="10" customWidth="1"/>
    <col min="1307" max="1307" width="12.21875" style="10" customWidth="1"/>
    <col min="1308" max="1308" width="0.5546875" style="10" customWidth="1"/>
    <col min="1309" max="1309" width="7.88671875" style="10" customWidth="1"/>
    <col min="1310" max="1310" width="1.44140625" style="10" customWidth="1"/>
    <col min="1311" max="1536" width="11.5546875" style="10"/>
    <col min="1537" max="1537" width="4" style="10" customWidth="1"/>
    <col min="1538" max="1538" width="0.77734375" style="10" customWidth="1"/>
    <col min="1539" max="1539" width="10.109375" style="10" customWidth="1"/>
    <col min="1540" max="1540" width="0.77734375" style="10" customWidth="1"/>
    <col min="1541" max="1541" width="12.21875" style="10" customWidth="1"/>
    <col min="1542" max="1542" width="0.77734375" style="10" customWidth="1"/>
    <col min="1543" max="1543" width="10.6640625" style="10" customWidth="1"/>
    <col min="1544" max="1544" width="0.77734375" style="10" customWidth="1"/>
    <col min="1545" max="1545" width="12.21875" style="10" customWidth="1"/>
    <col min="1546" max="1546" width="0.5546875" style="10" customWidth="1"/>
    <col min="1547" max="1547" width="10.21875" style="10" customWidth="1"/>
    <col min="1548" max="1548" width="0.77734375" style="10" customWidth="1"/>
    <col min="1549" max="1549" width="12.21875" style="10" customWidth="1"/>
    <col min="1550" max="1550" width="0.6640625" style="10" customWidth="1"/>
    <col min="1551" max="1551" width="12.33203125" style="10" customWidth="1"/>
    <col min="1552" max="1552" width="0.77734375" style="10" customWidth="1"/>
    <col min="1553" max="1553" width="11.6640625" style="10" customWidth="1"/>
    <col min="1554" max="1554" width="0.77734375" style="10" customWidth="1"/>
    <col min="1555" max="1555" width="12.5546875" style="10" bestFit="1" customWidth="1"/>
    <col min="1556" max="1556" width="0.77734375" style="10" customWidth="1"/>
    <col min="1557" max="1557" width="11.44140625" style="10" customWidth="1"/>
    <col min="1558" max="1558" width="0.77734375" style="10" customWidth="1"/>
    <col min="1559" max="1559" width="12.21875" style="10" customWidth="1"/>
    <col min="1560" max="1560" width="0.5546875" style="10" customWidth="1"/>
    <col min="1561" max="1561" width="10.21875" style="10" customWidth="1"/>
    <col min="1562" max="1562" width="0.5546875" style="10" customWidth="1"/>
    <col min="1563" max="1563" width="12.21875" style="10" customWidth="1"/>
    <col min="1564" max="1564" width="0.5546875" style="10" customWidth="1"/>
    <col min="1565" max="1565" width="7.88671875" style="10" customWidth="1"/>
    <col min="1566" max="1566" width="1.44140625" style="10" customWidth="1"/>
    <col min="1567" max="1792" width="11.5546875" style="10"/>
    <col min="1793" max="1793" width="4" style="10" customWidth="1"/>
    <col min="1794" max="1794" width="0.77734375" style="10" customWidth="1"/>
    <col min="1795" max="1795" width="10.109375" style="10" customWidth="1"/>
    <col min="1796" max="1796" width="0.77734375" style="10" customWidth="1"/>
    <col min="1797" max="1797" width="12.21875" style="10" customWidth="1"/>
    <col min="1798" max="1798" width="0.77734375" style="10" customWidth="1"/>
    <col min="1799" max="1799" width="10.6640625" style="10" customWidth="1"/>
    <col min="1800" max="1800" width="0.77734375" style="10" customWidth="1"/>
    <col min="1801" max="1801" width="12.21875" style="10" customWidth="1"/>
    <col min="1802" max="1802" width="0.5546875" style="10" customWidth="1"/>
    <col min="1803" max="1803" width="10.21875" style="10" customWidth="1"/>
    <col min="1804" max="1804" width="0.77734375" style="10" customWidth="1"/>
    <col min="1805" max="1805" width="12.21875" style="10" customWidth="1"/>
    <col min="1806" max="1806" width="0.6640625" style="10" customWidth="1"/>
    <col min="1807" max="1807" width="12.33203125" style="10" customWidth="1"/>
    <col min="1808" max="1808" width="0.77734375" style="10" customWidth="1"/>
    <col min="1809" max="1809" width="11.6640625" style="10" customWidth="1"/>
    <col min="1810" max="1810" width="0.77734375" style="10" customWidth="1"/>
    <col min="1811" max="1811" width="12.5546875" style="10" bestFit="1" customWidth="1"/>
    <col min="1812" max="1812" width="0.77734375" style="10" customWidth="1"/>
    <col min="1813" max="1813" width="11.44140625" style="10" customWidth="1"/>
    <col min="1814" max="1814" width="0.77734375" style="10" customWidth="1"/>
    <col min="1815" max="1815" width="12.21875" style="10" customWidth="1"/>
    <col min="1816" max="1816" width="0.5546875" style="10" customWidth="1"/>
    <col min="1817" max="1817" width="10.21875" style="10" customWidth="1"/>
    <col min="1818" max="1818" width="0.5546875" style="10" customWidth="1"/>
    <col min="1819" max="1819" width="12.21875" style="10" customWidth="1"/>
    <col min="1820" max="1820" width="0.5546875" style="10" customWidth="1"/>
    <col min="1821" max="1821" width="7.88671875" style="10" customWidth="1"/>
    <col min="1822" max="1822" width="1.44140625" style="10" customWidth="1"/>
    <col min="1823" max="2048" width="11.5546875" style="10"/>
    <col min="2049" max="2049" width="4" style="10" customWidth="1"/>
    <col min="2050" max="2050" width="0.77734375" style="10" customWidth="1"/>
    <col min="2051" max="2051" width="10.109375" style="10" customWidth="1"/>
    <col min="2052" max="2052" width="0.77734375" style="10" customWidth="1"/>
    <col min="2053" max="2053" width="12.21875" style="10" customWidth="1"/>
    <col min="2054" max="2054" width="0.77734375" style="10" customWidth="1"/>
    <col min="2055" max="2055" width="10.6640625" style="10" customWidth="1"/>
    <col min="2056" max="2056" width="0.77734375" style="10" customWidth="1"/>
    <col min="2057" max="2057" width="12.21875" style="10" customWidth="1"/>
    <col min="2058" max="2058" width="0.5546875" style="10" customWidth="1"/>
    <col min="2059" max="2059" width="10.21875" style="10" customWidth="1"/>
    <col min="2060" max="2060" width="0.77734375" style="10" customWidth="1"/>
    <col min="2061" max="2061" width="12.21875" style="10" customWidth="1"/>
    <col min="2062" max="2062" width="0.6640625" style="10" customWidth="1"/>
    <col min="2063" max="2063" width="12.33203125" style="10" customWidth="1"/>
    <col min="2064" max="2064" width="0.77734375" style="10" customWidth="1"/>
    <col min="2065" max="2065" width="11.6640625" style="10" customWidth="1"/>
    <col min="2066" max="2066" width="0.77734375" style="10" customWidth="1"/>
    <col min="2067" max="2067" width="12.5546875" style="10" bestFit="1" customWidth="1"/>
    <col min="2068" max="2068" width="0.77734375" style="10" customWidth="1"/>
    <col min="2069" max="2069" width="11.44140625" style="10" customWidth="1"/>
    <col min="2070" max="2070" width="0.77734375" style="10" customWidth="1"/>
    <col min="2071" max="2071" width="12.21875" style="10" customWidth="1"/>
    <col min="2072" max="2072" width="0.5546875" style="10" customWidth="1"/>
    <col min="2073" max="2073" width="10.21875" style="10" customWidth="1"/>
    <col min="2074" max="2074" width="0.5546875" style="10" customWidth="1"/>
    <col min="2075" max="2075" width="12.21875" style="10" customWidth="1"/>
    <col min="2076" max="2076" width="0.5546875" style="10" customWidth="1"/>
    <col min="2077" max="2077" width="7.88671875" style="10" customWidth="1"/>
    <col min="2078" max="2078" width="1.44140625" style="10" customWidth="1"/>
    <col min="2079" max="2304" width="11.5546875" style="10"/>
    <col min="2305" max="2305" width="4" style="10" customWidth="1"/>
    <col min="2306" max="2306" width="0.77734375" style="10" customWidth="1"/>
    <col min="2307" max="2307" width="10.109375" style="10" customWidth="1"/>
    <col min="2308" max="2308" width="0.77734375" style="10" customWidth="1"/>
    <col min="2309" max="2309" width="12.21875" style="10" customWidth="1"/>
    <col min="2310" max="2310" width="0.77734375" style="10" customWidth="1"/>
    <col min="2311" max="2311" width="10.6640625" style="10" customWidth="1"/>
    <col min="2312" max="2312" width="0.77734375" style="10" customWidth="1"/>
    <col min="2313" max="2313" width="12.21875" style="10" customWidth="1"/>
    <col min="2314" max="2314" width="0.5546875" style="10" customWidth="1"/>
    <col min="2315" max="2315" width="10.21875" style="10" customWidth="1"/>
    <col min="2316" max="2316" width="0.77734375" style="10" customWidth="1"/>
    <col min="2317" max="2317" width="12.21875" style="10" customWidth="1"/>
    <col min="2318" max="2318" width="0.6640625" style="10" customWidth="1"/>
    <col min="2319" max="2319" width="12.33203125" style="10" customWidth="1"/>
    <col min="2320" max="2320" width="0.77734375" style="10" customWidth="1"/>
    <col min="2321" max="2321" width="11.6640625" style="10" customWidth="1"/>
    <col min="2322" max="2322" width="0.77734375" style="10" customWidth="1"/>
    <col min="2323" max="2323" width="12.5546875" style="10" bestFit="1" customWidth="1"/>
    <col min="2324" max="2324" width="0.77734375" style="10" customWidth="1"/>
    <col min="2325" max="2325" width="11.44140625" style="10" customWidth="1"/>
    <col min="2326" max="2326" width="0.77734375" style="10" customWidth="1"/>
    <col min="2327" max="2327" width="12.21875" style="10" customWidth="1"/>
    <col min="2328" max="2328" width="0.5546875" style="10" customWidth="1"/>
    <col min="2329" max="2329" width="10.21875" style="10" customWidth="1"/>
    <col min="2330" max="2330" width="0.5546875" style="10" customWidth="1"/>
    <col min="2331" max="2331" width="12.21875" style="10" customWidth="1"/>
    <col min="2332" max="2332" width="0.5546875" style="10" customWidth="1"/>
    <col min="2333" max="2333" width="7.88671875" style="10" customWidth="1"/>
    <col min="2334" max="2334" width="1.44140625" style="10" customWidth="1"/>
    <col min="2335" max="2560" width="11.5546875" style="10"/>
    <col min="2561" max="2561" width="4" style="10" customWidth="1"/>
    <col min="2562" max="2562" width="0.77734375" style="10" customWidth="1"/>
    <col min="2563" max="2563" width="10.109375" style="10" customWidth="1"/>
    <col min="2564" max="2564" width="0.77734375" style="10" customWidth="1"/>
    <col min="2565" max="2565" width="12.21875" style="10" customWidth="1"/>
    <col min="2566" max="2566" width="0.77734375" style="10" customWidth="1"/>
    <col min="2567" max="2567" width="10.6640625" style="10" customWidth="1"/>
    <col min="2568" max="2568" width="0.77734375" style="10" customWidth="1"/>
    <col min="2569" max="2569" width="12.21875" style="10" customWidth="1"/>
    <col min="2570" max="2570" width="0.5546875" style="10" customWidth="1"/>
    <col min="2571" max="2571" width="10.21875" style="10" customWidth="1"/>
    <col min="2572" max="2572" width="0.77734375" style="10" customWidth="1"/>
    <col min="2573" max="2573" width="12.21875" style="10" customWidth="1"/>
    <col min="2574" max="2574" width="0.6640625" style="10" customWidth="1"/>
    <col min="2575" max="2575" width="12.33203125" style="10" customWidth="1"/>
    <col min="2576" max="2576" width="0.77734375" style="10" customWidth="1"/>
    <col min="2577" max="2577" width="11.6640625" style="10" customWidth="1"/>
    <col min="2578" max="2578" width="0.77734375" style="10" customWidth="1"/>
    <col min="2579" max="2579" width="12.5546875" style="10" bestFit="1" customWidth="1"/>
    <col min="2580" max="2580" width="0.77734375" style="10" customWidth="1"/>
    <col min="2581" max="2581" width="11.44140625" style="10" customWidth="1"/>
    <col min="2582" max="2582" width="0.77734375" style="10" customWidth="1"/>
    <col min="2583" max="2583" width="12.21875" style="10" customWidth="1"/>
    <col min="2584" max="2584" width="0.5546875" style="10" customWidth="1"/>
    <col min="2585" max="2585" width="10.21875" style="10" customWidth="1"/>
    <col min="2586" max="2586" width="0.5546875" style="10" customWidth="1"/>
    <col min="2587" max="2587" width="12.21875" style="10" customWidth="1"/>
    <col min="2588" max="2588" width="0.5546875" style="10" customWidth="1"/>
    <col min="2589" max="2589" width="7.88671875" style="10" customWidth="1"/>
    <col min="2590" max="2590" width="1.44140625" style="10" customWidth="1"/>
    <col min="2591" max="2816" width="11.5546875" style="10"/>
    <col min="2817" max="2817" width="4" style="10" customWidth="1"/>
    <col min="2818" max="2818" width="0.77734375" style="10" customWidth="1"/>
    <col min="2819" max="2819" width="10.109375" style="10" customWidth="1"/>
    <col min="2820" max="2820" width="0.77734375" style="10" customWidth="1"/>
    <col min="2821" max="2821" width="12.21875" style="10" customWidth="1"/>
    <col min="2822" max="2822" width="0.77734375" style="10" customWidth="1"/>
    <col min="2823" max="2823" width="10.6640625" style="10" customWidth="1"/>
    <col min="2824" max="2824" width="0.77734375" style="10" customWidth="1"/>
    <col min="2825" max="2825" width="12.21875" style="10" customWidth="1"/>
    <col min="2826" max="2826" width="0.5546875" style="10" customWidth="1"/>
    <col min="2827" max="2827" width="10.21875" style="10" customWidth="1"/>
    <col min="2828" max="2828" width="0.77734375" style="10" customWidth="1"/>
    <col min="2829" max="2829" width="12.21875" style="10" customWidth="1"/>
    <col min="2830" max="2830" width="0.6640625" style="10" customWidth="1"/>
    <col min="2831" max="2831" width="12.33203125" style="10" customWidth="1"/>
    <col min="2832" max="2832" width="0.77734375" style="10" customWidth="1"/>
    <col min="2833" max="2833" width="11.6640625" style="10" customWidth="1"/>
    <col min="2834" max="2834" width="0.77734375" style="10" customWidth="1"/>
    <col min="2835" max="2835" width="12.5546875" style="10" bestFit="1" customWidth="1"/>
    <col min="2836" max="2836" width="0.77734375" style="10" customWidth="1"/>
    <col min="2837" max="2837" width="11.44140625" style="10" customWidth="1"/>
    <col min="2838" max="2838" width="0.77734375" style="10" customWidth="1"/>
    <col min="2839" max="2839" width="12.21875" style="10" customWidth="1"/>
    <col min="2840" max="2840" width="0.5546875" style="10" customWidth="1"/>
    <col min="2841" max="2841" width="10.21875" style="10" customWidth="1"/>
    <col min="2842" max="2842" width="0.5546875" style="10" customWidth="1"/>
    <col min="2843" max="2843" width="12.21875" style="10" customWidth="1"/>
    <col min="2844" max="2844" width="0.5546875" style="10" customWidth="1"/>
    <col min="2845" max="2845" width="7.88671875" style="10" customWidth="1"/>
    <col min="2846" max="2846" width="1.44140625" style="10" customWidth="1"/>
    <col min="2847" max="3072" width="11.5546875" style="10"/>
    <col min="3073" max="3073" width="4" style="10" customWidth="1"/>
    <col min="3074" max="3074" width="0.77734375" style="10" customWidth="1"/>
    <col min="3075" max="3075" width="10.109375" style="10" customWidth="1"/>
    <col min="3076" max="3076" width="0.77734375" style="10" customWidth="1"/>
    <col min="3077" max="3077" width="12.21875" style="10" customWidth="1"/>
    <col min="3078" max="3078" width="0.77734375" style="10" customWidth="1"/>
    <col min="3079" max="3079" width="10.6640625" style="10" customWidth="1"/>
    <col min="3080" max="3080" width="0.77734375" style="10" customWidth="1"/>
    <col min="3081" max="3081" width="12.21875" style="10" customWidth="1"/>
    <col min="3082" max="3082" width="0.5546875" style="10" customWidth="1"/>
    <col min="3083" max="3083" width="10.21875" style="10" customWidth="1"/>
    <col min="3084" max="3084" width="0.77734375" style="10" customWidth="1"/>
    <col min="3085" max="3085" width="12.21875" style="10" customWidth="1"/>
    <col min="3086" max="3086" width="0.6640625" style="10" customWidth="1"/>
    <col min="3087" max="3087" width="12.33203125" style="10" customWidth="1"/>
    <col min="3088" max="3088" width="0.77734375" style="10" customWidth="1"/>
    <col min="3089" max="3089" width="11.6640625" style="10" customWidth="1"/>
    <col min="3090" max="3090" width="0.77734375" style="10" customWidth="1"/>
    <col min="3091" max="3091" width="12.5546875" style="10" bestFit="1" customWidth="1"/>
    <col min="3092" max="3092" width="0.77734375" style="10" customWidth="1"/>
    <col min="3093" max="3093" width="11.44140625" style="10" customWidth="1"/>
    <col min="3094" max="3094" width="0.77734375" style="10" customWidth="1"/>
    <col min="3095" max="3095" width="12.21875" style="10" customWidth="1"/>
    <col min="3096" max="3096" width="0.5546875" style="10" customWidth="1"/>
    <col min="3097" max="3097" width="10.21875" style="10" customWidth="1"/>
    <col min="3098" max="3098" width="0.5546875" style="10" customWidth="1"/>
    <col min="3099" max="3099" width="12.21875" style="10" customWidth="1"/>
    <col min="3100" max="3100" width="0.5546875" style="10" customWidth="1"/>
    <col min="3101" max="3101" width="7.88671875" style="10" customWidth="1"/>
    <col min="3102" max="3102" width="1.44140625" style="10" customWidth="1"/>
    <col min="3103" max="3328" width="11.5546875" style="10"/>
    <col min="3329" max="3329" width="4" style="10" customWidth="1"/>
    <col min="3330" max="3330" width="0.77734375" style="10" customWidth="1"/>
    <col min="3331" max="3331" width="10.109375" style="10" customWidth="1"/>
    <col min="3332" max="3332" width="0.77734375" style="10" customWidth="1"/>
    <col min="3333" max="3333" width="12.21875" style="10" customWidth="1"/>
    <col min="3334" max="3334" width="0.77734375" style="10" customWidth="1"/>
    <col min="3335" max="3335" width="10.6640625" style="10" customWidth="1"/>
    <col min="3336" max="3336" width="0.77734375" style="10" customWidth="1"/>
    <col min="3337" max="3337" width="12.21875" style="10" customWidth="1"/>
    <col min="3338" max="3338" width="0.5546875" style="10" customWidth="1"/>
    <col min="3339" max="3339" width="10.21875" style="10" customWidth="1"/>
    <col min="3340" max="3340" width="0.77734375" style="10" customWidth="1"/>
    <col min="3341" max="3341" width="12.21875" style="10" customWidth="1"/>
    <col min="3342" max="3342" width="0.6640625" style="10" customWidth="1"/>
    <col min="3343" max="3343" width="12.33203125" style="10" customWidth="1"/>
    <col min="3344" max="3344" width="0.77734375" style="10" customWidth="1"/>
    <col min="3345" max="3345" width="11.6640625" style="10" customWidth="1"/>
    <col min="3346" max="3346" width="0.77734375" style="10" customWidth="1"/>
    <col min="3347" max="3347" width="12.5546875" style="10" bestFit="1" customWidth="1"/>
    <col min="3348" max="3348" width="0.77734375" style="10" customWidth="1"/>
    <col min="3349" max="3349" width="11.44140625" style="10" customWidth="1"/>
    <col min="3350" max="3350" width="0.77734375" style="10" customWidth="1"/>
    <col min="3351" max="3351" width="12.21875" style="10" customWidth="1"/>
    <col min="3352" max="3352" width="0.5546875" style="10" customWidth="1"/>
    <col min="3353" max="3353" width="10.21875" style="10" customWidth="1"/>
    <col min="3354" max="3354" width="0.5546875" style="10" customWidth="1"/>
    <col min="3355" max="3355" width="12.21875" style="10" customWidth="1"/>
    <col min="3356" max="3356" width="0.5546875" style="10" customWidth="1"/>
    <col min="3357" max="3357" width="7.88671875" style="10" customWidth="1"/>
    <col min="3358" max="3358" width="1.44140625" style="10" customWidth="1"/>
    <col min="3359" max="3584" width="11.5546875" style="10"/>
    <col min="3585" max="3585" width="4" style="10" customWidth="1"/>
    <col min="3586" max="3586" width="0.77734375" style="10" customWidth="1"/>
    <col min="3587" max="3587" width="10.109375" style="10" customWidth="1"/>
    <col min="3588" max="3588" width="0.77734375" style="10" customWidth="1"/>
    <col min="3589" max="3589" width="12.21875" style="10" customWidth="1"/>
    <col min="3590" max="3590" width="0.77734375" style="10" customWidth="1"/>
    <col min="3591" max="3591" width="10.6640625" style="10" customWidth="1"/>
    <col min="3592" max="3592" width="0.77734375" style="10" customWidth="1"/>
    <col min="3593" max="3593" width="12.21875" style="10" customWidth="1"/>
    <col min="3594" max="3594" width="0.5546875" style="10" customWidth="1"/>
    <col min="3595" max="3595" width="10.21875" style="10" customWidth="1"/>
    <col min="3596" max="3596" width="0.77734375" style="10" customWidth="1"/>
    <col min="3597" max="3597" width="12.21875" style="10" customWidth="1"/>
    <col min="3598" max="3598" width="0.6640625" style="10" customWidth="1"/>
    <col min="3599" max="3599" width="12.33203125" style="10" customWidth="1"/>
    <col min="3600" max="3600" width="0.77734375" style="10" customWidth="1"/>
    <col min="3601" max="3601" width="11.6640625" style="10" customWidth="1"/>
    <col min="3602" max="3602" width="0.77734375" style="10" customWidth="1"/>
    <col min="3603" max="3603" width="12.5546875" style="10" bestFit="1" customWidth="1"/>
    <col min="3604" max="3604" width="0.77734375" style="10" customWidth="1"/>
    <col min="3605" max="3605" width="11.44140625" style="10" customWidth="1"/>
    <col min="3606" max="3606" width="0.77734375" style="10" customWidth="1"/>
    <col min="3607" max="3607" width="12.21875" style="10" customWidth="1"/>
    <col min="3608" max="3608" width="0.5546875" style="10" customWidth="1"/>
    <col min="3609" max="3609" width="10.21875" style="10" customWidth="1"/>
    <col min="3610" max="3610" width="0.5546875" style="10" customWidth="1"/>
    <col min="3611" max="3611" width="12.21875" style="10" customWidth="1"/>
    <col min="3612" max="3612" width="0.5546875" style="10" customWidth="1"/>
    <col min="3613" max="3613" width="7.88671875" style="10" customWidth="1"/>
    <col min="3614" max="3614" width="1.44140625" style="10" customWidth="1"/>
    <col min="3615" max="3840" width="11.5546875" style="10"/>
    <col min="3841" max="3841" width="4" style="10" customWidth="1"/>
    <col min="3842" max="3842" width="0.77734375" style="10" customWidth="1"/>
    <col min="3843" max="3843" width="10.109375" style="10" customWidth="1"/>
    <col min="3844" max="3844" width="0.77734375" style="10" customWidth="1"/>
    <col min="3845" max="3845" width="12.21875" style="10" customWidth="1"/>
    <col min="3846" max="3846" width="0.77734375" style="10" customWidth="1"/>
    <col min="3847" max="3847" width="10.6640625" style="10" customWidth="1"/>
    <col min="3848" max="3848" width="0.77734375" style="10" customWidth="1"/>
    <col min="3849" max="3849" width="12.21875" style="10" customWidth="1"/>
    <col min="3850" max="3850" width="0.5546875" style="10" customWidth="1"/>
    <col min="3851" max="3851" width="10.21875" style="10" customWidth="1"/>
    <col min="3852" max="3852" width="0.77734375" style="10" customWidth="1"/>
    <col min="3853" max="3853" width="12.21875" style="10" customWidth="1"/>
    <col min="3854" max="3854" width="0.6640625" style="10" customWidth="1"/>
    <col min="3855" max="3855" width="12.33203125" style="10" customWidth="1"/>
    <col min="3856" max="3856" width="0.77734375" style="10" customWidth="1"/>
    <col min="3857" max="3857" width="11.6640625" style="10" customWidth="1"/>
    <col min="3858" max="3858" width="0.77734375" style="10" customWidth="1"/>
    <col min="3859" max="3859" width="12.5546875" style="10" bestFit="1" customWidth="1"/>
    <col min="3860" max="3860" width="0.77734375" style="10" customWidth="1"/>
    <col min="3861" max="3861" width="11.44140625" style="10" customWidth="1"/>
    <col min="3862" max="3862" width="0.77734375" style="10" customWidth="1"/>
    <col min="3863" max="3863" width="12.21875" style="10" customWidth="1"/>
    <col min="3864" max="3864" width="0.5546875" style="10" customWidth="1"/>
    <col min="3865" max="3865" width="10.21875" style="10" customWidth="1"/>
    <col min="3866" max="3866" width="0.5546875" style="10" customWidth="1"/>
    <col min="3867" max="3867" width="12.21875" style="10" customWidth="1"/>
    <col min="3868" max="3868" width="0.5546875" style="10" customWidth="1"/>
    <col min="3869" max="3869" width="7.88671875" style="10" customWidth="1"/>
    <col min="3870" max="3870" width="1.44140625" style="10" customWidth="1"/>
    <col min="3871" max="4096" width="11.5546875" style="10"/>
    <col min="4097" max="4097" width="4" style="10" customWidth="1"/>
    <col min="4098" max="4098" width="0.77734375" style="10" customWidth="1"/>
    <col min="4099" max="4099" width="10.109375" style="10" customWidth="1"/>
    <col min="4100" max="4100" width="0.77734375" style="10" customWidth="1"/>
    <col min="4101" max="4101" width="12.21875" style="10" customWidth="1"/>
    <col min="4102" max="4102" width="0.77734375" style="10" customWidth="1"/>
    <col min="4103" max="4103" width="10.6640625" style="10" customWidth="1"/>
    <col min="4104" max="4104" width="0.77734375" style="10" customWidth="1"/>
    <col min="4105" max="4105" width="12.21875" style="10" customWidth="1"/>
    <col min="4106" max="4106" width="0.5546875" style="10" customWidth="1"/>
    <col min="4107" max="4107" width="10.21875" style="10" customWidth="1"/>
    <col min="4108" max="4108" width="0.77734375" style="10" customWidth="1"/>
    <col min="4109" max="4109" width="12.21875" style="10" customWidth="1"/>
    <col min="4110" max="4110" width="0.6640625" style="10" customWidth="1"/>
    <col min="4111" max="4111" width="12.33203125" style="10" customWidth="1"/>
    <col min="4112" max="4112" width="0.77734375" style="10" customWidth="1"/>
    <col min="4113" max="4113" width="11.6640625" style="10" customWidth="1"/>
    <col min="4114" max="4114" width="0.77734375" style="10" customWidth="1"/>
    <col min="4115" max="4115" width="12.5546875" style="10" bestFit="1" customWidth="1"/>
    <col min="4116" max="4116" width="0.77734375" style="10" customWidth="1"/>
    <col min="4117" max="4117" width="11.44140625" style="10" customWidth="1"/>
    <col min="4118" max="4118" width="0.77734375" style="10" customWidth="1"/>
    <col min="4119" max="4119" width="12.21875" style="10" customWidth="1"/>
    <col min="4120" max="4120" width="0.5546875" style="10" customWidth="1"/>
    <col min="4121" max="4121" width="10.21875" style="10" customWidth="1"/>
    <col min="4122" max="4122" width="0.5546875" style="10" customWidth="1"/>
    <col min="4123" max="4123" width="12.21875" style="10" customWidth="1"/>
    <col min="4124" max="4124" width="0.5546875" style="10" customWidth="1"/>
    <col min="4125" max="4125" width="7.88671875" style="10" customWidth="1"/>
    <col min="4126" max="4126" width="1.44140625" style="10" customWidth="1"/>
    <col min="4127" max="4352" width="11.5546875" style="10"/>
    <col min="4353" max="4353" width="4" style="10" customWidth="1"/>
    <col min="4354" max="4354" width="0.77734375" style="10" customWidth="1"/>
    <col min="4355" max="4355" width="10.109375" style="10" customWidth="1"/>
    <col min="4356" max="4356" width="0.77734375" style="10" customWidth="1"/>
    <col min="4357" max="4357" width="12.21875" style="10" customWidth="1"/>
    <col min="4358" max="4358" width="0.77734375" style="10" customWidth="1"/>
    <col min="4359" max="4359" width="10.6640625" style="10" customWidth="1"/>
    <col min="4360" max="4360" width="0.77734375" style="10" customWidth="1"/>
    <col min="4361" max="4361" width="12.21875" style="10" customWidth="1"/>
    <col min="4362" max="4362" width="0.5546875" style="10" customWidth="1"/>
    <col min="4363" max="4363" width="10.21875" style="10" customWidth="1"/>
    <col min="4364" max="4364" width="0.77734375" style="10" customWidth="1"/>
    <col min="4365" max="4365" width="12.21875" style="10" customWidth="1"/>
    <col min="4366" max="4366" width="0.6640625" style="10" customWidth="1"/>
    <col min="4367" max="4367" width="12.33203125" style="10" customWidth="1"/>
    <col min="4368" max="4368" width="0.77734375" style="10" customWidth="1"/>
    <col min="4369" max="4369" width="11.6640625" style="10" customWidth="1"/>
    <col min="4370" max="4370" width="0.77734375" style="10" customWidth="1"/>
    <col min="4371" max="4371" width="12.5546875" style="10" bestFit="1" customWidth="1"/>
    <col min="4372" max="4372" width="0.77734375" style="10" customWidth="1"/>
    <col min="4373" max="4373" width="11.44140625" style="10" customWidth="1"/>
    <col min="4374" max="4374" width="0.77734375" style="10" customWidth="1"/>
    <col min="4375" max="4375" width="12.21875" style="10" customWidth="1"/>
    <col min="4376" max="4376" width="0.5546875" style="10" customWidth="1"/>
    <col min="4377" max="4377" width="10.21875" style="10" customWidth="1"/>
    <col min="4378" max="4378" width="0.5546875" style="10" customWidth="1"/>
    <col min="4379" max="4379" width="12.21875" style="10" customWidth="1"/>
    <col min="4380" max="4380" width="0.5546875" style="10" customWidth="1"/>
    <col min="4381" max="4381" width="7.88671875" style="10" customWidth="1"/>
    <col min="4382" max="4382" width="1.44140625" style="10" customWidth="1"/>
    <col min="4383" max="4608" width="11.5546875" style="10"/>
    <col min="4609" max="4609" width="4" style="10" customWidth="1"/>
    <col min="4610" max="4610" width="0.77734375" style="10" customWidth="1"/>
    <col min="4611" max="4611" width="10.109375" style="10" customWidth="1"/>
    <col min="4612" max="4612" width="0.77734375" style="10" customWidth="1"/>
    <col min="4613" max="4613" width="12.21875" style="10" customWidth="1"/>
    <col min="4614" max="4614" width="0.77734375" style="10" customWidth="1"/>
    <col min="4615" max="4615" width="10.6640625" style="10" customWidth="1"/>
    <col min="4616" max="4616" width="0.77734375" style="10" customWidth="1"/>
    <col min="4617" max="4617" width="12.21875" style="10" customWidth="1"/>
    <col min="4618" max="4618" width="0.5546875" style="10" customWidth="1"/>
    <col min="4619" max="4619" width="10.21875" style="10" customWidth="1"/>
    <col min="4620" max="4620" width="0.77734375" style="10" customWidth="1"/>
    <col min="4621" max="4621" width="12.21875" style="10" customWidth="1"/>
    <col min="4622" max="4622" width="0.6640625" style="10" customWidth="1"/>
    <col min="4623" max="4623" width="12.33203125" style="10" customWidth="1"/>
    <col min="4624" max="4624" width="0.77734375" style="10" customWidth="1"/>
    <col min="4625" max="4625" width="11.6640625" style="10" customWidth="1"/>
    <col min="4626" max="4626" width="0.77734375" style="10" customWidth="1"/>
    <col min="4627" max="4627" width="12.5546875" style="10" bestFit="1" customWidth="1"/>
    <col min="4628" max="4628" width="0.77734375" style="10" customWidth="1"/>
    <col min="4629" max="4629" width="11.44140625" style="10" customWidth="1"/>
    <col min="4630" max="4630" width="0.77734375" style="10" customWidth="1"/>
    <col min="4631" max="4631" width="12.21875" style="10" customWidth="1"/>
    <col min="4632" max="4632" width="0.5546875" style="10" customWidth="1"/>
    <col min="4633" max="4633" width="10.21875" style="10" customWidth="1"/>
    <col min="4634" max="4634" width="0.5546875" style="10" customWidth="1"/>
    <col min="4635" max="4635" width="12.21875" style="10" customWidth="1"/>
    <col min="4636" max="4636" width="0.5546875" style="10" customWidth="1"/>
    <col min="4637" max="4637" width="7.88671875" style="10" customWidth="1"/>
    <col min="4638" max="4638" width="1.44140625" style="10" customWidth="1"/>
    <col min="4639" max="4864" width="11.5546875" style="10"/>
    <col min="4865" max="4865" width="4" style="10" customWidth="1"/>
    <col min="4866" max="4866" width="0.77734375" style="10" customWidth="1"/>
    <col min="4867" max="4867" width="10.109375" style="10" customWidth="1"/>
    <col min="4868" max="4868" width="0.77734375" style="10" customWidth="1"/>
    <col min="4869" max="4869" width="12.21875" style="10" customWidth="1"/>
    <col min="4870" max="4870" width="0.77734375" style="10" customWidth="1"/>
    <col min="4871" max="4871" width="10.6640625" style="10" customWidth="1"/>
    <col min="4872" max="4872" width="0.77734375" style="10" customWidth="1"/>
    <col min="4873" max="4873" width="12.21875" style="10" customWidth="1"/>
    <col min="4874" max="4874" width="0.5546875" style="10" customWidth="1"/>
    <col min="4875" max="4875" width="10.21875" style="10" customWidth="1"/>
    <col min="4876" max="4876" width="0.77734375" style="10" customWidth="1"/>
    <col min="4877" max="4877" width="12.21875" style="10" customWidth="1"/>
    <col min="4878" max="4878" width="0.6640625" style="10" customWidth="1"/>
    <col min="4879" max="4879" width="12.33203125" style="10" customWidth="1"/>
    <col min="4880" max="4880" width="0.77734375" style="10" customWidth="1"/>
    <col min="4881" max="4881" width="11.6640625" style="10" customWidth="1"/>
    <col min="4882" max="4882" width="0.77734375" style="10" customWidth="1"/>
    <col min="4883" max="4883" width="12.5546875" style="10" bestFit="1" customWidth="1"/>
    <col min="4884" max="4884" width="0.77734375" style="10" customWidth="1"/>
    <col min="4885" max="4885" width="11.44140625" style="10" customWidth="1"/>
    <col min="4886" max="4886" width="0.77734375" style="10" customWidth="1"/>
    <col min="4887" max="4887" width="12.21875" style="10" customWidth="1"/>
    <col min="4888" max="4888" width="0.5546875" style="10" customWidth="1"/>
    <col min="4889" max="4889" width="10.21875" style="10" customWidth="1"/>
    <col min="4890" max="4890" width="0.5546875" style="10" customWidth="1"/>
    <col min="4891" max="4891" width="12.21875" style="10" customWidth="1"/>
    <col min="4892" max="4892" width="0.5546875" style="10" customWidth="1"/>
    <col min="4893" max="4893" width="7.88671875" style="10" customWidth="1"/>
    <col min="4894" max="4894" width="1.44140625" style="10" customWidth="1"/>
    <col min="4895" max="5120" width="11.5546875" style="10"/>
    <col min="5121" max="5121" width="4" style="10" customWidth="1"/>
    <col min="5122" max="5122" width="0.77734375" style="10" customWidth="1"/>
    <col min="5123" max="5123" width="10.109375" style="10" customWidth="1"/>
    <col min="5124" max="5124" width="0.77734375" style="10" customWidth="1"/>
    <col min="5125" max="5125" width="12.21875" style="10" customWidth="1"/>
    <col min="5126" max="5126" width="0.77734375" style="10" customWidth="1"/>
    <col min="5127" max="5127" width="10.6640625" style="10" customWidth="1"/>
    <col min="5128" max="5128" width="0.77734375" style="10" customWidth="1"/>
    <col min="5129" max="5129" width="12.21875" style="10" customWidth="1"/>
    <col min="5130" max="5130" width="0.5546875" style="10" customWidth="1"/>
    <col min="5131" max="5131" width="10.21875" style="10" customWidth="1"/>
    <col min="5132" max="5132" width="0.77734375" style="10" customWidth="1"/>
    <col min="5133" max="5133" width="12.21875" style="10" customWidth="1"/>
    <col min="5134" max="5134" width="0.6640625" style="10" customWidth="1"/>
    <col min="5135" max="5135" width="12.33203125" style="10" customWidth="1"/>
    <col min="5136" max="5136" width="0.77734375" style="10" customWidth="1"/>
    <col min="5137" max="5137" width="11.6640625" style="10" customWidth="1"/>
    <col min="5138" max="5138" width="0.77734375" style="10" customWidth="1"/>
    <col min="5139" max="5139" width="12.5546875" style="10" bestFit="1" customWidth="1"/>
    <col min="5140" max="5140" width="0.77734375" style="10" customWidth="1"/>
    <col min="5141" max="5141" width="11.44140625" style="10" customWidth="1"/>
    <col min="5142" max="5142" width="0.77734375" style="10" customWidth="1"/>
    <col min="5143" max="5143" width="12.21875" style="10" customWidth="1"/>
    <col min="5144" max="5144" width="0.5546875" style="10" customWidth="1"/>
    <col min="5145" max="5145" width="10.21875" style="10" customWidth="1"/>
    <col min="5146" max="5146" width="0.5546875" style="10" customWidth="1"/>
    <col min="5147" max="5147" width="12.21875" style="10" customWidth="1"/>
    <col min="5148" max="5148" width="0.5546875" style="10" customWidth="1"/>
    <col min="5149" max="5149" width="7.88671875" style="10" customWidth="1"/>
    <col min="5150" max="5150" width="1.44140625" style="10" customWidth="1"/>
    <col min="5151" max="5376" width="11.5546875" style="10"/>
    <col min="5377" max="5377" width="4" style="10" customWidth="1"/>
    <col min="5378" max="5378" width="0.77734375" style="10" customWidth="1"/>
    <col min="5379" max="5379" width="10.109375" style="10" customWidth="1"/>
    <col min="5380" max="5380" width="0.77734375" style="10" customWidth="1"/>
    <col min="5381" max="5381" width="12.21875" style="10" customWidth="1"/>
    <col min="5382" max="5382" width="0.77734375" style="10" customWidth="1"/>
    <col min="5383" max="5383" width="10.6640625" style="10" customWidth="1"/>
    <col min="5384" max="5384" width="0.77734375" style="10" customWidth="1"/>
    <col min="5385" max="5385" width="12.21875" style="10" customWidth="1"/>
    <col min="5386" max="5386" width="0.5546875" style="10" customWidth="1"/>
    <col min="5387" max="5387" width="10.21875" style="10" customWidth="1"/>
    <col min="5388" max="5388" width="0.77734375" style="10" customWidth="1"/>
    <col min="5389" max="5389" width="12.21875" style="10" customWidth="1"/>
    <col min="5390" max="5390" width="0.6640625" style="10" customWidth="1"/>
    <col min="5391" max="5391" width="12.33203125" style="10" customWidth="1"/>
    <col min="5392" max="5392" width="0.77734375" style="10" customWidth="1"/>
    <col min="5393" max="5393" width="11.6640625" style="10" customWidth="1"/>
    <col min="5394" max="5394" width="0.77734375" style="10" customWidth="1"/>
    <col min="5395" max="5395" width="12.5546875" style="10" bestFit="1" customWidth="1"/>
    <col min="5396" max="5396" width="0.77734375" style="10" customWidth="1"/>
    <col min="5397" max="5397" width="11.44140625" style="10" customWidth="1"/>
    <col min="5398" max="5398" width="0.77734375" style="10" customWidth="1"/>
    <col min="5399" max="5399" width="12.21875" style="10" customWidth="1"/>
    <col min="5400" max="5400" width="0.5546875" style="10" customWidth="1"/>
    <col min="5401" max="5401" width="10.21875" style="10" customWidth="1"/>
    <col min="5402" max="5402" width="0.5546875" style="10" customWidth="1"/>
    <col min="5403" max="5403" width="12.21875" style="10" customWidth="1"/>
    <col min="5404" max="5404" width="0.5546875" style="10" customWidth="1"/>
    <col min="5405" max="5405" width="7.88671875" style="10" customWidth="1"/>
    <col min="5406" max="5406" width="1.44140625" style="10" customWidth="1"/>
    <col min="5407" max="5632" width="11.5546875" style="10"/>
    <col min="5633" max="5633" width="4" style="10" customWidth="1"/>
    <col min="5634" max="5634" width="0.77734375" style="10" customWidth="1"/>
    <col min="5635" max="5635" width="10.109375" style="10" customWidth="1"/>
    <col min="5636" max="5636" width="0.77734375" style="10" customWidth="1"/>
    <col min="5637" max="5637" width="12.21875" style="10" customWidth="1"/>
    <col min="5638" max="5638" width="0.77734375" style="10" customWidth="1"/>
    <col min="5639" max="5639" width="10.6640625" style="10" customWidth="1"/>
    <col min="5640" max="5640" width="0.77734375" style="10" customWidth="1"/>
    <col min="5641" max="5641" width="12.21875" style="10" customWidth="1"/>
    <col min="5642" max="5642" width="0.5546875" style="10" customWidth="1"/>
    <col min="5643" max="5643" width="10.21875" style="10" customWidth="1"/>
    <col min="5644" max="5644" width="0.77734375" style="10" customWidth="1"/>
    <col min="5645" max="5645" width="12.21875" style="10" customWidth="1"/>
    <col min="5646" max="5646" width="0.6640625" style="10" customWidth="1"/>
    <col min="5647" max="5647" width="12.33203125" style="10" customWidth="1"/>
    <col min="5648" max="5648" width="0.77734375" style="10" customWidth="1"/>
    <col min="5649" max="5649" width="11.6640625" style="10" customWidth="1"/>
    <col min="5650" max="5650" width="0.77734375" style="10" customWidth="1"/>
    <col min="5651" max="5651" width="12.5546875" style="10" bestFit="1" customWidth="1"/>
    <col min="5652" max="5652" width="0.77734375" style="10" customWidth="1"/>
    <col min="5653" max="5653" width="11.44140625" style="10" customWidth="1"/>
    <col min="5654" max="5654" width="0.77734375" style="10" customWidth="1"/>
    <col min="5655" max="5655" width="12.21875" style="10" customWidth="1"/>
    <col min="5656" max="5656" width="0.5546875" style="10" customWidth="1"/>
    <col min="5657" max="5657" width="10.21875" style="10" customWidth="1"/>
    <col min="5658" max="5658" width="0.5546875" style="10" customWidth="1"/>
    <col min="5659" max="5659" width="12.21875" style="10" customWidth="1"/>
    <col min="5660" max="5660" width="0.5546875" style="10" customWidth="1"/>
    <col min="5661" max="5661" width="7.88671875" style="10" customWidth="1"/>
    <col min="5662" max="5662" width="1.44140625" style="10" customWidth="1"/>
    <col min="5663" max="5888" width="11.5546875" style="10"/>
    <col min="5889" max="5889" width="4" style="10" customWidth="1"/>
    <col min="5890" max="5890" width="0.77734375" style="10" customWidth="1"/>
    <col min="5891" max="5891" width="10.109375" style="10" customWidth="1"/>
    <col min="5892" max="5892" width="0.77734375" style="10" customWidth="1"/>
    <col min="5893" max="5893" width="12.21875" style="10" customWidth="1"/>
    <col min="5894" max="5894" width="0.77734375" style="10" customWidth="1"/>
    <col min="5895" max="5895" width="10.6640625" style="10" customWidth="1"/>
    <col min="5896" max="5896" width="0.77734375" style="10" customWidth="1"/>
    <col min="5897" max="5897" width="12.21875" style="10" customWidth="1"/>
    <col min="5898" max="5898" width="0.5546875" style="10" customWidth="1"/>
    <col min="5899" max="5899" width="10.21875" style="10" customWidth="1"/>
    <col min="5900" max="5900" width="0.77734375" style="10" customWidth="1"/>
    <col min="5901" max="5901" width="12.21875" style="10" customWidth="1"/>
    <col min="5902" max="5902" width="0.6640625" style="10" customWidth="1"/>
    <col min="5903" max="5903" width="12.33203125" style="10" customWidth="1"/>
    <col min="5904" max="5904" width="0.77734375" style="10" customWidth="1"/>
    <col min="5905" max="5905" width="11.6640625" style="10" customWidth="1"/>
    <col min="5906" max="5906" width="0.77734375" style="10" customWidth="1"/>
    <col min="5907" max="5907" width="12.5546875" style="10" bestFit="1" customWidth="1"/>
    <col min="5908" max="5908" width="0.77734375" style="10" customWidth="1"/>
    <col min="5909" max="5909" width="11.44140625" style="10" customWidth="1"/>
    <col min="5910" max="5910" width="0.77734375" style="10" customWidth="1"/>
    <col min="5911" max="5911" width="12.21875" style="10" customWidth="1"/>
    <col min="5912" max="5912" width="0.5546875" style="10" customWidth="1"/>
    <col min="5913" max="5913" width="10.21875" style="10" customWidth="1"/>
    <col min="5914" max="5914" width="0.5546875" style="10" customWidth="1"/>
    <col min="5915" max="5915" width="12.21875" style="10" customWidth="1"/>
    <col min="5916" max="5916" width="0.5546875" style="10" customWidth="1"/>
    <col min="5917" max="5917" width="7.88671875" style="10" customWidth="1"/>
    <col min="5918" max="5918" width="1.44140625" style="10" customWidth="1"/>
    <col min="5919" max="6144" width="11.5546875" style="10"/>
    <col min="6145" max="6145" width="4" style="10" customWidth="1"/>
    <col min="6146" max="6146" width="0.77734375" style="10" customWidth="1"/>
    <col min="6147" max="6147" width="10.109375" style="10" customWidth="1"/>
    <col min="6148" max="6148" width="0.77734375" style="10" customWidth="1"/>
    <col min="6149" max="6149" width="12.21875" style="10" customWidth="1"/>
    <col min="6150" max="6150" width="0.77734375" style="10" customWidth="1"/>
    <col min="6151" max="6151" width="10.6640625" style="10" customWidth="1"/>
    <col min="6152" max="6152" width="0.77734375" style="10" customWidth="1"/>
    <col min="6153" max="6153" width="12.21875" style="10" customWidth="1"/>
    <col min="6154" max="6154" width="0.5546875" style="10" customWidth="1"/>
    <col min="6155" max="6155" width="10.21875" style="10" customWidth="1"/>
    <col min="6156" max="6156" width="0.77734375" style="10" customWidth="1"/>
    <col min="6157" max="6157" width="12.21875" style="10" customWidth="1"/>
    <col min="6158" max="6158" width="0.6640625" style="10" customWidth="1"/>
    <col min="6159" max="6159" width="12.33203125" style="10" customWidth="1"/>
    <col min="6160" max="6160" width="0.77734375" style="10" customWidth="1"/>
    <col min="6161" max="6161" width="11.6640625" style="10" customWidth="1"/>
    <col min="6162" max="6162" width="0.77734375" style="10" customWidth="1"/>
    <col min="6163" max="6163" width="12.5546875" style="10" bestFit="1" customWidth="1"/>
    <col min="6164" max="6164" width="0.77734375" style="10" customWidth="1"/>
    <col min="6165" max="6165" width="11.44140625" style="10" customWidth="1"/>
    <col min="6166" max="6166" width="0.77734375" style="10" customWidth="1"/>
    <col min="6167" max="6167" width="12.21875" style="10" customWidth="1"/>
    <col min="6168" max="6168" width="0.5546875" style="10" customWidth="1"/>
    <col min="6169" max="6169" width="10.21875" style="10" customWidth="1"/>
    <col min="6170" max="6170" width="0.5546875" style="10" customWidth="1"/>
    <col min="6171" max="6171" width="12.21875" style="10" customWidth="1"/>
    <col min="6172" max="6172" width="0.5546875" style="10" customWidth="1"/>
    <col min="6173" max="6173" width="7.88671875" style="10" customWidth="1"/>
    <col min="6174" max="6174" width="1.44140625" style="10" customWidth="1"/>
    <col min="6175" max="6400" width="11.5546875" style="10"/>
    <col min="6401" max="6401" width="4" style="10" customWidth="1"/>
    <col min="6402" max="6402" width="0.77734375" style="10" customWidth="1"/>
    <col min="6403" max="6403" width="10.109375" style="10" customWidth="1"/>
    <col min="6404" max="6404" width="0.77734375" style="10" customWidth="1"/>
    <col min="6405" max="6405" width="12.21875" style="10" customWidth="1"/>
    <col min="6406" max="6406" width="0.77734375" style="10" customWidth="1"/>
    <col min="6407" max="6407" width="10.6640625" style="10" customWidth="1"/>
    <col min="6408" max="6408" width="0.77734375" style="10" customWidth="1"/>
    <col min="6409" max="6409" width="12.21875" style="10" customWidth="1"/>
    <col min="6410" max="6410" width="0.5546875" style="10" customWidth="1"/>
    <col min="6411" max="6411" width="10.21875" style="10" customWidth="1"/>
    <col min="6412" max="6412" width="0.77734375" style="10" customWidth="1"/>
    <col min="6413" max="6413" width="12.21875" style="10" customWidth="1"/>
    <col min="6414" max="6414" width="0.6640625" style="10" customWidth="1"/>
    <col min="6415" max="6415" width="12.33203125" style="10" customWidth="1"/>
    <col min="6416" max="6416" width="0.77734375" style="10" customWidth="1"/>
    <col min="6417" max="6417" width="11.6640625" style="10" customWidth="1"/>
    <col min="6418" max="6418" width="0.77734375" style="10" customWidth="1"/>
    <col min="6419" max="6419" width="12.5546875" style="10" bestFit="1" customWidth="1"/>
    <col min="6420" max="6420" width="0.77734375" style="10" customWidth="1"/>
    <col min="6421" max="6421" width="11.44140625" style="10" customWidth="1"/>
    <col min="6422" max="6422" width="0.77734375" style="10" customWidth="1"/>
    <col min="6423" max="6423" width="12.21875" style="10" customWidth="1"/>
    <col min="6424" max="6424" width="0.5546875" style="10" customWidth="1"/>
    <col min="6425" max="6425" width="10.21875" style="10" customWidth="1"/>
    <col min="6426" max="6426" width="0.5546875" style="10" customWidth="1"/>
    <col min="6427" max="6427" width="12.21875" style="10" customWidth="1"/>
    <col min="6428" max="6428" width="0.5546875" style="10" customWidth="1"/>
    <col min="6429" max="6429" width="7.88671875" style="10" customWidth="1"/>
    <col min="6430" max="6430" width="1.44140625" style="10" customWidth="1"/>
    <col min="6431" max="6656" width="11.5546875" style="10"/>
    <col min="6657" max="6657" width="4" style="10" customWidth="1"/>
    <col min="6658" max="6658" width="0.77734375" style="10" customWidth="1"/>
    <col min="6659" max="6659" width="10.109375" style="10" customWidth="1"/>
    <col min="6660" max="6660" width="0.77734375" style="10" customWidth="1"/>
    <col min="6661" max="6661" width="12.21875" style="10" customWidth="1"/>
    <col min="6662" max="6662" width="0.77734375" style="10" customWidth="1"/>
    <col min="6663" max="6663" width="10.6640625" style="10" customWidth="1"/>
    <col min="6664" max="6664" width="0.77734375" style="10" customWidth="1"/>
    <col min="6665" max="6665" width="12.21875" style="10" customWidth="1"/>
    <col min="6666" max="6666" width="0.5546875" style="10" customWidth="1"/>
    <col min="6667" max="6667" width="10.21875" style="10" customWidth="1"/>
    <col min="6668" max="6668" width="0.77734375" style="10" customWidth="1"/>
    <col min="6669" max="6669" width="12.21875" style="10" customWidth="1"/>
    <col min="6670" max="6670" width="0.6640625" style="10" customWidth="1"/>
    <col min="6671" max="6671" width="12.33203125" style="10" customWidth="1"/>
    <col min="6672" max="6672" width="0.77734375" style="10" customWidth="1"/>
    <col min="6673" max="6673" width="11.6640625" style="10" customWidth="1"/>
    <col min="6674" max="6674" width="0.77734375" style="10" customWidth="1"/>
    <col min="6675" max="6675" width="12.5546875" style="10" bestFit="1" customWidth="1"/>
    <col min="6676" max="6676" width="0.77734375" style="10" customWidth="1"/>
    <col min="6677" max="6677" width="11.44140625" style="10" customWidth="1"/>
    <col min="6678" max="6678" width="0.77734375" style="10" customWidth="1"/>
    <col min="6679" max="6679" width="12.21875" style="10" customWidth="1"/>
    <col min="6680" max="6680" width="0.5546875" style="10" customWidth="1"/>
    <col min="6681" max="6681" width="10.21875" style="10" customWidth="1"/>
    <col min="6682" max="6682" width="0.5546875" style="10" customWidth="1"/>
    <col min="6683" max="6683" width="12.21875" style="10" customWidth="1"/>
    <col min="6684" max="6684" width="0.5546875" style="10" customWidth="1"/>
    <col min="6685" max="6685" width="7.88671875" style="10" customWidth="1"/>
    <col min="6686" max="6686" width="1.44140625" style="10" customWidth="1"/>
    <col min="6687" max="6912" width="11.5546875" style="10"/>
    <col min="6913" max="6913" width="4" style="10" customWidth="1"/>
    <col min="6914" max="6914" width="0.77734375" style="10" customWidth="1"/>
    <col min="6915" max="6915" width="10.109375" style="10" customWidth="1"/>
    <col min="6916" max="6916" width="0.77734375" style="10" customWidth="1"/>
    <col min="6917" max="6917" width="12.21875" style="10" customWidth="1"/>
    <col min="6918" max="6918" width="0.77734375" style="10" customWidth="1"/>
    <col min="6919" max="6919" width="10.6640625" style="10" customWidth="1"/>
    <col min="6920" max="6920" width="0.77734375" style="10" customWidth="1"/>
    <col min="6921" max="6921" width="12.21875" style="10" customWidth="1"/>
    <col min="6922" max="6922" width="0.5546875" style="10" customWidth="1"/>
    <col min="6923" max="6923" width="10.21875" style="10" customWidth="1"/>
    <col min="6924" max="6924" width="0.77734375" style="10" customWidth="1"/>
    <col min="6925" max="6925" width="12.21875" style="10" customWidth="1"/>
    <col min="6926" max="6926" width="0.6640625" style="10" customWidth="1"/>
    <col min="6927" max="6927" width="12.33203125" style="10" customWidth="1"/>
    <col min="6928" max="6928" width="0.77734375" style="10" customWidth="1"/>
    <col min="6929" max="6929" width="11.6640625" style="10" customWidth="1"/>
    <col min="6930" max="6930" width="0.77734375" style="10" customWidth="1"/>
    <col min="6931" max="6931" width="12.5546875" style="10" bestFit="1" customWidth="1"/>
    <col min="6932" max="6932" width="0.77734375" style="10" customWidth="1"/>
    <col min="6933" max="6933" width="11.44140625" style="10" customWidth="1"/>
    <col min="6934" max="6934" width="0.77734375" style="10" customWidth="1"/>
    <col min="6935" max="6935" width="12.21875" style="10" customWidth="1"/>
    <col min="6936" max="6936" width="0.5546875" style="10" customWidth="1"/>
    <col min="6937" max="6937" width="10.21875" style="10" customWidth="1"/>
    <col min="6938" max="6938" width="0.5546875" style="10" customWidth="1"/>
    <col min="6939" max="6939" width="12.21875" style="10" customWidth="1"/>
    <col min="6940" max="6940" width="0.5546875" style="10" customWidth="1"/>
    <col min="6941" max="6941" width="7.88671875" style="10" customWidth="1"/>
    <col min="6942" max="6942" width="1.44140625" style="10" customWidth="1"/>
    <col min="6943" max="7168" width="11.5546875" style="10"/>
    <col min="7169" max="7169" width="4" style="10" customWidth="1"/>
    <col min="7170" max="7170" width="0.77734375" style="10" customWidth="1"/>
    <col min="7171" max="7171" width="10.109375" style="10" customWidth="1"/>
    <col min="7172" max="7172" width="0.77734375" style="10" customWidth="1"/>
    <col min="7173" max="7173" width="12.21875" style="10" customWidth="1"/>
    <col min="7174" max="7174" width="0.77734375" style="10" customWidth="1"/>
    <col min="7175" max="7175" width="10.6640625" style="10" customWidth="1"/>
    <col min="7176" max="7176" width="0.77734375" style="10" customWidth="1"/>
    <col min="7177" max="7177" width="12.21875" style="10" customWidth="1"/>
    <col min="7178" max="7178" width="0.5546875" style="10" customWidth="1"/>
    <col min="7179" max="7179" width="10.21875" style="10" customWidth="1"/>
    <col min="7180" max="7180" width="0.77734375" style="10" customWidth="1"/>
    <col min="7181" max="7181" width="12.21875" style="10" customWidth="1"/>
    <col min="7182" max="7182" width="0.6640625" style="10" customWidth="1"/>
    <col min="7183" max="7183" width="12.33203125" style="10" customWidth="1"/>
    <col min="7184" max="7184" width="0.77734375" style="10" customWidth="1"/>
    <col min="7185" max="7185" width="11.6640625" style="10" customWidth="1"/>
    <col min="7186" max="7186" width="0.77734375" style="10" customWidth="1"/>
    <col min="7187" max="7187" width="12.5546875" style="10" bestFit="1" customWidth="1"/>
    <col min="7188" max="7188" width="0.77734375" style="10" customWidth="1"/>
    <col min="7189" max="7189" width="11.44140625" style="10" customWidth="1"/>
    <col min="7190" max="7190" width="0.77734375" style="10" customWidth="1"/>
    <col min="7191" max="7191" width="12.21875" style="10" customWidth="1"/>
    <col min="7192" max="7192" width="0.5546875" style="10" customWidth="1"/>
    <col min="7193" max="7193" width="10.21875" style="10" customWidth="1"/>
    <col min="7194" max="7194" width="0.5546875" style="10" customWidth="1"/>
    <col min="7195" max="7195" width="12.21875" style="10" customWidth="1"/>
    <col min="7196" max="7196" width="0.5546875" style="10" customWidth="1"/>
    <col min="7197" max="7197" width="7.88671875" style="10" customWidth="1"/>
    <col min="7198" max="7198" width="1.44140625" style="10" customWidth="1"/>
    <col min="7199" max="7424" width="11.5546875" style="10"/>
    <col min="7425" max="7425" width="4" style="10" customWidth="1"/>
    <col min="7426" max="7426" width="0.77734375" style="10" customWidth="1"/>
    <col min="7427" max="7427" width="10.109375" style="10" customWidth="1"/>
    <col min="7428" max="7428" width="0.77734375" style="10" customWidth="1"/>
    <col min="7429" max="7429" width="12.21875" style="10" customWidth="1"/>
    <col min="7430" max="7430" width="0.77734375" style="10" customWidth="1"/>
    <col min="7431" max="7431" width="10.6640625" style="10" customWidth="1"/>
    <col min="7432" max="7432" width="0.77734375" style="10" customWidth="1"/>
    <col min="7433" max="7433" width="12.21875" style="10" customWidth="1"/>
    <col min="7434" max="7434" width="0.5546875" style="10" customWidth="1"/>
    <col min="7435" max="7435" width="10.21875" style="10" customWidth="1"/>
    <col min="7436" max="7436" width="0.77734375" style="10" customWidth="1"/>
    <col min="7437" max="7437" width="12.21875" style="10" customWidth="1"/>
    <col min="7438" max="7438" width="0.6640625" style="10" customWidth="1"/>
    <col min="7439" max="7439" width="12.33203125" style="10" customWidth="1"/>
    <col min="7440" max="7440" width="0.77734375" style="10" customWidth="1"/>
    <col min="7441" max="7441" width="11.6640625" style="10" customWidth="1"/>
    <col min="7442" max="7442" width="0.77734375" style="10" customWidth="1"/>
    <col min="7443" max="7443" width="12.5546875" style="10" bestFit="1" customWidth="1"/>
    <col min="7444" max="7444" width="0.77734375" style="10" customWidth="1"/>
    <col min="7445" max="7445" width="11.44140625" style="10" customWidth="1"/>
    <col min="7446" max="7446" width="0.77734375" style="10" customWidth="1"/>
    <col min="7447" max="7447" width="12.21875" style="10" customWidth="1"/>
    <col min="7448" max="7448" width="0.5546875" style="10" customWidth="1"/>
    <col min="7449" max="7449" width="10.21875" style="10" customWidth="1"/>
    <col min="7450" max="7450" width="0.5546875" style="10" customWidth="1"/>
    <col min="7451" max="7451" width="12.21875" style="10" customWidth="1"/>
    <col min="7452" max="7452" width="0.5546875" style="10" customWidth="1"/>
    <col min="7453" max="7453" width="7.88671875" style="10" customWidth="1"/>
    <col min="7454" max="7454" width="1.44140625" style="10" customWidth="1"/>
    <col min="7455" max="7680" width="11.5546875" style="10"/>
    <col min="7681" max="7681" width="4" style="10" customWidth="1"/>
    <col min="7682" max="7682" width="0.77734375" style="10" customWidth="1"/>
    <col min="7683" max="7683" width="10.109375" style="10" customWidth="1"/>
    <col min="7684" max="7684" width="0.77734375" style="10" customWidth="1"/>
    <col min="7685" max="7685" width="12.21875" style="10" customWidth="1"/>
    <col min="7686" max="7686" width="0.77734375" style="10" customWidth="1"/>
    <col min="7687" max="7687" width="10.6640625" style="10" customWidth="1"/>
    <col min="7688" max="7688" width="0.77734375" style="10" customWidth="1"/>
    <col min="7689" max="7689" width="12.21875" style="10" customWidth="1"/>
    <col min="7690" max="7690" width="0.5546875" style="10" customWidth="1"/>
    <col min="7691" max="7691" width="10.21875" style="10" customWidth="1"/>
    <col min="7692" max="7692" width="0.77734375" style="10" customWidth="1"/>
    <col min="7693" max="7693" width="12.21875" style="10" customWidth="1"/>
    <col min="7694" max="7694" width="0.6640625" style="10" customWidth="1"/>
    <col min="7695" max="7695" width="12.33203125" style="10" customWidth="1"/>
    <col min="7696" max="7696" width="0.77734375" style="10" customWidth="1"/>
    <col min="7697" max="7697" width="11.6640625" style="10" customWidth="1"/>
    <col min="7698" max="7698" width="0.77734375" style="10" customWidth="1"/>
    <col min="7699" max="7699" width="12.5546875" style="10" bestFit="1" customWidth="1"/>
    <col min="7700" max="7700" width="0.77734375" style="10" customWidth="1"/>
    <col min="7701" max="7701" width="11.44140625" style="10" customWidth="1"/>
    <col min="7702" max="7702" width="0.77734375" style="10" customWidth="1"/>
    <col min="7703" max="7703" width="12.21875" style="10" customWidth="1"/>
    <col min="7704" max="7704" width="0.5546875" style="10" customWidth="1"/>
    <col min="7705" max="7705" width="10.21875" style="10" customWidth="1"/>
    <col min="7706" max="7706" width="0.5546875" style="10" customWidth="1"/>
    <col min="7707" max="7707" width="12.21875" style="10" customWidth="1"/>
    <col min="7708" max="7708" width="0.5546875" style="10" customWidth="1"/>
    <col min="7709" max="7709" width="7.88671875" style="10" customWidth="1"/>
    <col min="7710" max="7710" width="1.44140625" style="10" customWidth="1"/>
    <col min="7711" max="7936" width="11.5546875" style="10"/>
    <col min="7937" max="7937" width="4" style="10" customWidth="1"/>
    <col min="7938" max="7938" width="0.77734375" style="10" customWidth="1"/>
    <col min="7939" max="7939" width="10.109375" style="10" customWidth="1"/>
    <col min="7940" max="7940" width="0.77734375" style="10" customWidth="1"/>
    <col min="7941" max="7941" width="12.21875" style="10" customWidth="1"/>
    <col min="7942" max="7942" width="0.77734375" style="10" customWidth="1"/>
    <col min="7943" max="7943" width="10.6640625" style="10" customWidth="1"/>
    <col min="7944" max="7944" width="0.77734375" style="10" customWidth="1"/>
    <col min="7945" max="7945" width="12.21875" style="10" customWidth="1"/>
    <col min="7946" max="7946" width="0.5546875" style="10" customWidth="1"/>
    <col min="7947" max="7947" width="10.21875" style="10" customWidth="1"/>
    <col min="7948" max="7948" width="0.77734375" style="10" customWidth="1"/>
    <col min="7949" max="7949" width="12.21875" style="10" customWidth="1"/>
    <col min="7950" max="7950" width="0.6640625" style="10" customWidth="1"/>
    <col min="7951" max="7951" width="12.33203125" style="10" customWidth="1"/>
    <col min="7952" max="7952" width="0.77734375" style="10" customWidth="1"/>
    <col min="7953" max="7953" width="11.6640625" style="10" customWidth="1"/>
    <col min="7954" max="7954" width="0.77734375" style="10" customWidth="1"/>
    <col min="7955" max="7955" width="12.5546875" style="10" bestFit="1" customWidth="1"/>
    <col min="7956" max="7956" width="0.77734375" style="10" customWidth="1"/>
    <col min="7957" max="7957" width="11.44140625" style="10" customWidth="1"/>
    <col min="7958" max="7958" width="0.77734375" style="10" customWidth="1"/>
    <col min="7959" max="7959" width="12.21875" style="10" customWidth="1"/>
    <col min="7960" max="7960" width="0.5546875" style="10" customWidth="1"/>
    <col min="7961" max="7961" width="10.21875" style="10" customWidth="1"/>
    <col min="7962" max="7962" width="0.5546875" style="10" customWidth="1"/>
    <col min="7963" max="7963" width="12.21875" style="10" customWidth="1"/>
    <col min="7964" max="7964" width="0.5546875" style="10" customWidth="1"/>
    <col min="7965" max="7965" width="7.88671875" style="10" customWidth="1"/>
    <col min="7966" max="7966" width="1.44140625" style="10" customWidth="1"/>
    <col min="7967" max="8192" width="11.5546875" style="10"/>
    <col min="8193" max="8193" width="4" style="10" customWidth="1"/>
    <col min="8194" max="8194" width="0.77734375" style="10" customWidth="1"/>
    <col min="8195" max="8195" width="10.109375" style="10" customWidth="1"/>
    <col min="8196" max="8196" width="0.77734375" style="10" customWidth="1"/>
    <col min="8197" max="8197" width="12.21875" style="10" customWidth="1"/>
    <col min="8198" max="8198" width="0.77734375" style="10" customWidth="1"/>
    <col min="8199" max="8199" width="10.6640625" style="10" customWidth="1"/>
    <col min="8200" max="8200" width="0.77734375" style="10" customWidth="1"/>
    <col min="8201" max="8201" width="12.21875" style="10" customWidth="1"/>
    <col min="8202" max="8202" width="0.5546875" style="10" customWidth="1"/>
    <col min="8203" max="8203" width="10.21875" style="10" customWidth="1"/>
    <col min="8204" max="8204" width="0.77734375" style="10" customWidth="1"/>
    <col min="8205" max="8205" width="12.21875" style="10" customWidth="1"/>
    <col min="8206" max="8206" width="0.6640625" style="10" customWidth="1"/>
    <col min="8207" max="8207" width="12.33203125" style="10" customWidth="1"/>
    <col min="8208" max="8208" width="0.77734375" style="10" customWidth="1"/>
    <col min="8209" max="8209" width="11.6640625" style="10" customWidth="1"/>
    <col min="8210" max="8210" width="0.77734375" style="10" customWidth="1"/>
    <col min="8211" max="8211" width="12.5546875" style="10" bestFit="1" customWidth="1"/>
    <col min="8212" max="8212" width="0.77734375" style="10" customWidth="1"/>
    <col min="8213" max="8213" width="11.44140625" style="10" customWidth="1"/>
    <col min="8214" max="8214" width="0.77734375" style="10" customWidth="1"/>
    <col min="8215" max="8215" width="12.21875" style="10" customWidth="1"/>
    <col min="8216" max="8216" width="0.5546875" style="10" customWidth="1"/>
    <col min="8217" max="8217" width="10.21875" style="10" customWidth="1"/>
    <col min="8218" max="8218" width="0.5546875" style="10" customWidth="1"/>
    <col min="8219" max="8219" width="12.21875" style="10" customWidth="1"/>
    <col min="8220" max="8220" width="0.5546875" style="10" customWidth="1"/>
    <col min="8221" max="8221" width="7.88671875" style="10" customWidth="1"/>
    <col min="8222" max="8222" width="1.44140625" style="10" customWidth="1"/>
    <col min="8223" max="8448" width="11.5546875" style="10"/>
    <col min="8449" max="8449" width="4" style="10" customWidth="1"/>
    <col min="8450" max="8450" width="0.77734375" style="10" customWidth="1"/>
    <col min="8451" max="8451" width="10.109375" style="10" customWidth="1"/>
    <col min="8452" max="8452" width="0.77734375" style="10" customWidth="1"/>
    <col min="8453" max="8453" width="12.21875" style="10" customWidth="1"/>
    <col min="8454" max="8454" width="0.77734375" style="10" customWidth="1"/>
    <col min="8455" max="8455" width="10.6640625" style="10" customWidth="1"/>
    <col min="8456" max="8456" width="0.77734375" style="10" customWidth="1"/>
    <col min="8457" max="8457" width="12.21875" style="10" customWidth="1"/>
    <col min="8458" max="8458" width="0.5546875" style="10" customWidth="1"/>
    <col min="8459" max="8459" width="10.21875" style="10" customWidth="1"/>
    <col min="8460" max="8460" width="0.77734375" style="10" customWidth="1"/>
    <col min="8461" max="8461" width="12.21875" style="10" customWidth="1"/>
    <col min="8462" max="8462" width="0.6640625" style="10" customWidth="1"/>
    <col min="8463" max="8463" width="12.33203125" style="10" customWidth="1"/>
    <col min="8464" max="8464" width="0.77734375" style="10" customWidth="1"/>
    <col min="8465" max="8465" width="11.6640625" style="10" customWidth="1"/>
    <col min="8466" max="8466" width="0.77734375" style="10" customWidth="1"/>
    <col min="8467" max="8467" width="12.5546875" style="10" bestFit="1" customWidth="1"/>
    <col min="8468" max="8468" width="0.77734375" style="10" customWidth="1"/>
    <col min="8469" max="8469" width="11.44140625" style="10" customWidth="1"/>
    <col min="8470" max="8470" width="0.77734375" style="10" customWidth="1"/>
    <col min="8471" max="8471" width="12.21875" style="10" customWidth="1"/>
    <col min="8472" max="8472" width="0.5546875" style="10" customWidth="1"/>
    <col min="8473" max="8473" width="10.21875" style="10" customWidth="1"/>
    <col min="8474" max="8474" width="0.5546875" style="10" customWidth="1"/>
    <col min="8475" max="8475" width="12.21875" style="10" customWidth="1"/>
    <col min="8476" max="8476" width="0.5546875" style="10" customWidth="1"/>
    <col min="8477" max="8477" width="7.88671875" style="10" customWidth="1"/>
    <col min="8478" max="8478" width="1.44140625" style="10" customWidth="1"/>
    <col min="8479" max="8704" width="11.5546875" style="10"/>
    <col min="8705" max="8705" width="4" style="10" customWidth="1"/>
    <col min="8706" max="8706" width="0.77734375" style="10" customWidth="1"/>
    <col min="8707" max="8707" width="10.109375" style="10" customWidth="1"/>
    <col min="8708" max="8708" width="0.77734375" style="10" customWidth="1"/>
    <col min="8709" max="8709" width="12.21875" style="10" customWidth="1"/>
    <col min="8710" max="8710" width="0.77734375" style="10" customWidth="1"/>
    <col min="8711" max="8711" width="10.6640625" style="10" customWidth="1"/>
    <col min="8712" max="8712" width="0.77734375" style="10" customWidth="1"/>
    <col min="8713" max="8713" width="12.21875" style="10" customWidth="1"/>
    <col min="8714" max="8714" width="0.5546875" style="10" customWidth="1"/>
    <col min="8715" max="8715" width="10.21875" style="10" customWidth="1"/>
    <col min="8716" max="8716" width="0.77734375" style="10" customWidth="1"/>
    <col min="8717" max="8717" width="12.21875" style="10" customWidth="1"/>
    <col min="8718" max="8718" width="0.6640625" style="10" customWidth="1"/>
    <col min="8719" max="8719" width="12.33203125" style="10" customWidth="1"/>
    <col min="8720" max="8720" width="0.77734375" style="10" customWidth="1"/>
    <col min="8721" max="8721" width="11.6640625" style="10" customWidth="1"/>
    <col min="8722" max="8722" width="0.77734375" style="10" customWidth="1"/>
    <col min="8723" max="8723" width="12.5546875" style="10" bestFit="1" customWidth="1"/>
    <col min="8724" max="8724" width="0.77734375" style="10" customWidth="1"/>
    <col min="8725" max="8725" width="11.44140625" style="10" customWidth="1"/>
    <col min="8726" max="8726" width="0.77734375" style="10" customWidth="1"/>
    <col min="8727" max="8727" width="12.21875" style="10" customWidth="1"/>
    <col min="8728" max="8728" width="0.5546875" style="10" customWidth="1"/>
    <col min="8729" max="8729" width="10.21875" style="10" customWidth="1"/>
    <col min="8730" max="8730" width="0.5546875" style="10" customWidth="1"/>
    <col min="8731" max="8731" width="12.21875" style="10" customWidth="1"/>
    <col min="8732" max="8732" width="0.5546875" style="10" customWidth="1"/>
    <col min="8733" max="8733" width="7.88671875" style="10" customWidth="1"/>
    <col min="8734" max="8734" width="1.44140625" style="10" customWidth="1"/>
    <col min="8735" max="8960" width="11.5546875" style="10"/>
    <col min="8961" max="8961" width="4" style="10" customWidth="1"/>
    <col min="8962" max="8962" width="0.77734375" style="10" customWidth="1"/>
    <col min="8963" max="8963" width="10.109375" style="10" customWidth="1"/>
    <col min="8964" max="8964" width="0.77734375" style="10" customWidth="1"/>
    <col min="8965" max="8965" width="12.21875" style="10" customWidth="1"/>
    <col min="8966" max="8966" width="0.77734375" style="10" customWidth="1"/>
    <col min="8967" max="8967" width="10.6640625" style="10" customWidth="1"/>
    <col min="8968" max="8968" width="0.77734375" style="10" customWidth="1"/>
    <col min="8969" max="8969" width="12.21875" style="10" customWidth="1"/>
    <col min="8970" max="8970" width="0.5546875" style="10" customWidth="1"/>
    <col min="8971" max="8971" width="10.21875" style="10" customWidth="1"/>
    <col min="8972" max="8972" width="0.77734375" style="10" customWidth="1"/>
    <col min="8973" max="8973" width="12.21875" style="10" customWidth="1"/>
    <col min="8974" max="8974" width="0.6640625" style="10" customWidth="1"/>
    <col min="8975" max="8975" width="12.33203125" style="10" customWidth="1"/>
    <col min="8976" max="8976" width="0.77734375" style="10" customWidth="1"/>
    <col min="8977" max="8977" width="11.6640625" style="10" customWidth="1"/>
    <col min="8978" max="8978" width="0.77734375" style="10" customWidth="1"/>
    <col min="8979" max="8979" width="12.5546875" style="10" bestFit="1" customWidth="1"/>
    <col min="8980" max="8980" width="0.77734375" style="10" customWidth="1"/>
    <col min="8981" max="8981" width="11.44140625" style="10" customWidth="1"/>
    <col min="8982" max="8982" width="0.77734375" style="10" customWidth="1"/>
    <col min="8983" max="8983" width="12.21875" style="10" customWidth="1"/>
    <col min="8984" max="8984" width="0.5546875" style="10" customWidth="1"/>
    <col min="8985" max="8985" width="10.21875" style="10" customWidth="1"/>
    <col min="8986" max="8986" width="0.5546875" style="10" customWidth="1"/>
    <col min="8987" max="8987" width="12.21875" style="10" customWidth="1"/>
    <col min="8988" max="8988" width="0.5546875" style="10" customWidth="1"/>
    <col min="8989" max="8989" width="7.88671875" style="10" customWidth="1"/>
    <col min="8990" max="8990" width="1.44140625" style="10" customWidth="1"/>
    <col min="8991" max="9216" width="11.5546875" style="10"/>
    <col min="9217" max="9217" width="4" style="10" customWidth="1"/>
    <col min="9218" max="9218" width="0.77734375" style="10" customWidth="1"/>
    <col min="9219" max="9219" width="10.109375" style="10" customWidth="1"/>
    <col min="9220" max="9220" width="0.77734375" style="10" customWidth="1"/>
    <col min="9221" max="9221" width="12.21875" style="10" customWidth="1"/>
    <col min="9222" max="9222" width="0.77734375" style="10" customWidth="1"/>
    <col min="9223" max="9223" width="10.6640625" style="10" customWidth="1"/>
    <col min="9224" max="9224" width="0.77734375" style="10" customWidth="1"/>
    <col min="9225" max="9225" width="12.21875" style="10" customWidth="1"/>
    <col min="9226" max="9226" width="0.5546875" style="10" customWidth="1"/>
    <col min="9227" max="9227" width="10.21875" style="10" customWidth="1"/>
    <col min="9228" max="9228" width="0.77734375" style="10" customWidth="1"/>
    <col min="9229" max="9229" width="12.21875" style="10" customWidth="1"/>
    <col min="9230" max="9230" width="0.6640625" style="10" customWidth="1"/>
    <col min="9231" max="9231" width="12.33203125" style="10" customWidth="1"/>
    <col min="9232" max="9232" width="0.77734375" style="10" customWidth="1"/>
    <col min="9233" max="9233" width="11.6640625" style="10" customWidth="1"/>
    <col min="9234" max="9234" width="0.77734375" style="10" customWidth="1"/>
    <col min="9235" max="9235" width="12.5546875" style="10" bestFit="1" customWidth="1"/>
    <col min="9236" max="9236" width="0.77734375" style="10" customWidth="1"/>
    <col min="9237" max="9237" width="11.44140625" style="10" customWidth="1"/>
    <col min="9238" max="9238" width="0.77734375" style="10" customWidth="1"/>
    <col min="9239" max="9239" width="12.21875" style="10" customWidth="1"/>
    <col min="9240" max="9240" width="0.5546875" style="10" customWidth="1"/>
    <col min="9241" max="9241" width="10.21875" style="10" customWidth="1"/>
    <col min="9242" max="9242" width="0.5546875" style="10" customWidth="1"/>
    <col min="9243" max="9243" width="12.21875" style="10" customWidth="1"/>
    <col min="9244" max="9244" width="0.5546875" style="10" customWidth="1"/>
    <col min="9245" max="9245" width="7.88671875" style="10" customWidth="1"/>
    <col min="9246" max="9246" width="1.44140625" style="10" customWidth="1"/>
    <col min="9247" max="9472" width="11.5546875" style="10"/>
    <col min="9473" max="9473" width="4" style="10" customWidth="1"/>
    <col min="9474" max="9474" width="0.77734375" style="10" customWidth="1"/>
    <col min="9475" max="9475" width="10.109375" style="10" customWidth="1"/>
    <col min="9476" max="9476" width="0.77734375" style="10" customWidth="1"/>
    <col min="9477" max="9477" width="12.21875" style="10" customWidth="1"/>
    <col min="9478" max="9478" width="0.77734375" style="10" customWidth="1"/>
    <col min="9479" max="9479" width="10.6640625" style="10" customWidth="1"/>
    <col min="9480" max="9480" width="0.77734375" style="10" customWidth="1"/>
    <col min="9481" max="9481" width="12.21875" style="10" customWidth="1"/>
    <col min="9482" max="9482" width="0.5546875" style="10" customWidth="1"/>
    <col min="9483" max="9483" width="10.21875" style="10" customWidth="1"/>
    <col min="9484" max="9484" width="0.77734375" style="10" customWidth="1"/>
    <col min="9485" max="9485" width="12.21875" style="10" customWidth="1"/>
    <col min="9486" max="9486" width="0.6640625" style="10" customWidth="1"/>
    <col min="9487" max="9487" width="12.33203125" style="10" customWidth="1"/>
    <col min="9488" max="9488" width="0.77734375" style="10" customWidth="1"/>
    <col min="9489" max="9489" width="11.6640625" style="10" customWidth="1"/>
    <col min="9490" max="9490" width="0.77734375" style="10" customWidth="1"/>
    <col min="9491" max="9491" width="12.5546875" style="10" bestFit="1" customWidth="1"/>
    <col min="9492" max="9492" width="0.77734375" style="10" customWidth="1"/>
    <col min="9493" max="9493" width="11.44140625" style="10" customWidth="1"/>
    <col min="9494" max="9494" width="0.77734375" style="10" customWidth="1"/>
    <col min="9495" max="9495" width="12.21875" style="10" customWidth="1"/>
    <col min="9496" max="9496" width="0.5546875" style="10" customWidth="1"/>
    <col min="9497" max="9497" width="10.21875" style="10" customWidth="1"/>
    <col min="9498" max="9498" width="0.5546875" style="10" customWidth="1"/>
    <col min="9499" max="9499" width="12.21875" style="10" customWidth="1"/>
    <col min="9500" max="9500" width="0.5546875" style="10" customWidth="1"/>
    <col min="9501" max="9501" width="7.88671875" style="10" customWidth="1"/>
    <col min="9502" max="9502" width="1.44140625" style="10" customWidth="1"/>
    <col min="9503" max="9728" width="11.5546875" style="10"/>
    <col min="9729" max="9729" width="4" style="10" customWidth="1"/>
    <col min="9730" max="9730" width="0.77734375" style="10" customWidth="1"/>
    <col min="9731" max="9731" width="10.109375" style="10" customWidth="1"/>
    <col min="9732" max="9732" width="0.77734375" style="10" customWidth="1"/>
    <col min="9733" max="9733" width="12.21875" style="10" customWidth="1"/>
    <col min="9734" max="9734" width="0.77734375" style="10" customWidth="1"/>
    <col min="9735" max="9735" width="10.6640625" style="10" customWidth="1"/>
    <col min="9736" max="9736" width="0.77734375" style="10" customWidth="1"/>
    <col min="9737" max="9737" width="12.21875" style="10" customWidth="1"/>
    <col min="9738" max="9738" width="0.5546875" style="10" customWidth="1"/>
    <col min="9739" max="9739" width="10.21875" style="10" customWidth="1"/>
    <col min="9740" max="9740" width="0.77734375" style="10" customWidth="1"/>
    <col min="9741" max="9741" width="12.21875" style="10" customWidth="1"/>
    <col min="9742" max="9742" width="0.6640625" style="10" customWidth="1"/>
    <col min="9743" max="9743" width="12.33203125" style="10" customWidth="1"/>
    <col min="9744" max="9744" width="0.77734375" style="10" customWidth="1"/>
    <col min="9745" max="9745" width="11.6640625" style="10" customWidth="1"/>
    <col min="9746" max="9746" width="0.77734375" style="10" customWidth="1"/>
    <col min="9747" max="9747" width="12.5546875" style="10" bestFit="1" customWidth="1"/>
    <col min="9748" max="9748" width="0.77734375" style="10" customWidth="1"/>
    <col min="9749" max="9749" width="11.44140625" style="10" customWidth="1"/>
    <col min="9750" max="9750" width="0.77734375" style="10" customWidth="1"/>
    <col min="9751" max="9751" width="12.21875" style="10" customWidth="1"/>
    <col min="9752" max="9752" width="0.5546875" style="10" customWidth="1"/>
    <col min="9753" max="9753" width="10.21875" style="10" customWidth="1"/>
    <col min="9754" max="9754" width="0.5546875" style="10" customWidth="1"/>
    <col min="9755" max="9755" width="12.21875" style="10" customWidth="1"/>
    <col min="9756" max="9756" width="0.5546875" style="10" customWidth="1"/>
    <col min="9757" max="9757" width="7.88671875" style="10" customWidth="1"/>
    <col min="9758" max="9758" width="1.44140625" style="10" customWidth="1"/>
    <col min="9759" max="9984" width="11.5546875" style="10"/>
    <col min="9985" max="9985" width="4" style="10" customWidth="1"/>
    <col min="9986" max="9986" width="0.77734375" style="10" customWidth="1"/>
    <col min="9987" max="9987" width="10.109375" style="10" customWidth="1"/>
    <col min="9988" max="9988" width="0.77734375" style="10" customWidth="1"/>
    <col min="9989" max="9989" width="12.21875" style="10" customWidth="1"/>
    <col min="9990" max="9990" width="0.77734375" style="10" customWidth="1"/>
    <col min="9991" max="9991" width="10.6640625" style="10" customWidth="1"/>
    <col min="9992" max="9992" width="0.77734375" style="10" customWidth="1"/>
    <col min="9993" max="9993" width="12.21875" style="10" customWidth="1"/>
    <col min="9994" max="9994" width="0.5546875" style="10" customWidth="1"/>
    <col min="9995" max="9995" width="10.21875" style="10" customWidth="1"/>
    <col min="9996" max="9996" width="0.77734375" style="10" customWidth="1"/>
    <col min="9997" max="9997" width="12.21875" style="10" customWidth="1"/>
    <col min="9998" max="9998" width="0.6640625" style="10" customWidth="1"/>
    <col min="9999" max="9999" width="12.33203125" style="10" customWidth="1"/>
    <col min="10000" max="10000" width="0.77734375" style="10" customWidth="1"/>
    <col min="10001" max="10001" width="11.6640625" style="10" customWidth="1"/>
    <col min="10002" max="10002" width="0.77734375" style="10" customWidth="1"/>
    <col min="10003" max="10003" width="12.5546875" style="10" bestFit="1" customWidth="1"/>
    <col min="10004" max="10004" width="0.77734375" style="10" customWidth="1"/>
    <col min="10005" max="10005" width="11.44140625" style="10" customWidth="1"/>
    <col min="10006" max="10006" width="0.77734375" style="10" customWidth="1"/>
    <col min="10007" max="10007" width="12.21875" style="10" customWidth="1"/>
    <col min="10008" max="10008" width="0.5546875" style="10" customWidth="1"/>
    <col min="10009" max="10009" width="10.21875" style="10" customWidth="1"/>
    <col min="10010" max="10010" width="0.5546875" style="10" customWidth="1"/>
    <col min="10011" max="10011" width="12.21875" style="10" customWidth="1"/>
    <col min="10012" max="10012" width="0.5546875" style="10" customWidth="1"/>
    <col min="10013" max="10013" width="7.88671875" style="10" customWidth="1"/>
    <col min="10014" max="10014" width="1.44140625" style="10" customWidth="1"/>
    <col min="10015" max="10240" width="11.5546875" style="10"/>
    <col min="10241" max="10241" width="4" style="10" customWidth="1"/>
    <col min="10242" max="10242" width="0.77734375" style="10" customWidth="1"/>
    <col min="10243" max="10243" width="10.109375" style="10" customWidth="1"/>
    <col min="10244" max="10244" width="0.77734375" style="10" customWidth="1"/>
    <col min="10245" max="10245" width="12.21875" style="10" customWidth="1"/>
    <col min="10246" max="10246" width="0.77734375" style="10" customWidth="1"/>
    <col min="10247" max="10247" width="10.6640625" style="10" customWidth="1"/>
    <col min="10248" max="10248" width="0.77734375" style="10" customWidth="1"/>
    <col min="10249" max="10249" width="12.21875" style="10" customWidth="1"/>
    <col min="10250" max="10250" width="0.5546875" style="10" customWidth="1"/>
    <col min="10251" max="10251" width="10.21875" style="10" customWidth="1"/>
    <col min="10252" max="10252" width="0.77734375" style="10" customWidth="1"/>
    <col min="10253" max="10253" width="12.21875" style="10" customWidth="1"/>
    <col min="10254" max="10254" width="0.6640625" style="10" customWidth="1"/>
    <col min="10255" max="10255" width="12.33203125" style="10" customWidth="1"/>
    <col min="10256" max="10256" width="0.77734375" style="10" customWidth="1"/>
    <col min="10257" max="10257" width="11.6640625" style="10" customWidth="1"/>
    <col min="10258" max="10258" width="0.77734375" style="10" customWidth="1"/>
    <col min="10259" max="10259" width="12.5546875" style="10" bestFit="1" customWidth="1"/>
    <col min="10260" max="10260" width="0.77734375" style="10" customWidth="1"/>
    <col min="10261" max="10261" width="11.44140625" style="10" customWidth="1"/>
    <col min="10262" max="10262" width="0.77734375" style="10" customWidth="1"/>
    <col min="10263" max="10263" width="12.21875" style="10" customWidth="1"/>
    <col min="10264" max="10264" width="0.5546875" style="10" customWidth="1"/>
    <col min="10265" max="10265" width="10.21875" style="10" customWidth="1"/>
    <col min="10266" max="10266" width="0.5546875" style="10" customWidth="1"/>
    <col min="10267" max="10267" width="12.21875" style="10" customWidth="1"/>
    <col min="10268" max="10268" width="0.5546875" style="10" customWidth="1"/>
    <col min="10269" max="10269" width="7.88671875" style="10" customWidth="1"/>
    <col min="10270" max="10270" width="1.44140625" style="10" customWidth="1"/>
    <col min="10271" max="10496" width="11.5546875" style="10"/>
    <col min="10497" max="10497" width="4" style="10" customWidth="1"/>
    <col min="10498" max="10498" width="0.77734375" style="10" customWidth="1"/>
    <col min="10499" max="10499" width="10.109375" style="10" customWidth="1"/>
    <col min="10500" max="10500" width="0.77734375" style="10" customWidth="1"/>
    <col min="10501" max="10501" width="12.21875" style="10" customWidth="1"/>
    <col min="10502" max="10502" width="0.77734375" style="10" customWidth="1"/>
    <col min="10503" max="10503" width="10.6640625" style="10" customWidth="1"/>
    <col min="10504" max="10504" width="0.77734375" style="10" customWidth="1"/>
    <col min="10505" max="10505" width="12.21875" style="10" customWidth="1"/>
    <col min="10506" max="10506" width="0.5546875" style="10" customWidth="1"/>
    <col min="10507" max="10507" width="10.21875" style="10" customWidth="1"/>
    <col min="10508" max="10508" width="0.77734375" style="10" customWidth="1"/>
    <col min="10509" max="10509" width="12.21875" style="10" customWidth="1"/>
    <col min="10510" max="10510" width="0.6640625" style="10" customWidth="1"/>
    <col min="10511" max="10511" width="12.33203125" style="10" customWidth="1"/>
    <col min="10512" max="10512" width="0.77734375" style="10" customWidth="1"/>
    <col min="10513" max="10513" width="11.6640625" style="10" customWidth="1"/>
    <col min="10514" max="10514" width="0.77734375" style="10" customWidth="1"/>
    <col min="10515" max="10515" width="12.5546875" style="10" bestFit="1" customWidth="1"/>
    <col min="10516" max="10516" width="0.77734375" style="10" customWidth="1"/>
    <col min="10517" max="10517" width="11.44140625" style="10" customWidth="1"/>
    <col min="10518" max="10518" width="0.77734375" style="10" customWidth="1"/>
    <col min="10519" max="10519" width="12.21875" style="10" customWidth="1"/>
    <col min="10520" max="10520" width="0.5546875" style="10" customWidth="1"/>
    <col min="10521" max="10521" width="10.21875" style="10" customWidth="1"/>
    <col min="10522" max="10522" width="0.5546875" style="10" customWidth="1"/>
    <col min="10523" max="10523" width="12.21875" style="10" customWidth="1"/>
    <col min="10524" max="10524" width="0.5546875" style="10" customWidth="1"/>
    <col min="10525" max="10525" width="7.88671875" style="10" customWidth="1"/>
    <col min="10526" max="10526" width="1.44140625" style="10" customWidth="1"/>
    <col min="10527" max="10752" width="11.5546875" style="10"/>
    <col min="10753" max="10753" width="4" style="10" customWidth="1"/>
    <col min="10754" max="10754" width="0.77734375" style="10" customWidth="1"/>
    <col min="10755" max="10755" width="10.109375" style="10" customWidth="1"/>
    <col min="10756" max="10756" width="0.77734375" style="10" customWidth="1"/>
    <col min="10757" max="10757" width="12.21875" style="10" customWidth="1"/>
    <col min="10758" max="10758" width="0.77734375" style="10" customWidth="1"/>
    <col min="10759" max="10759" width="10.6640625" style="10" customWidth="1"/>
    <col min="10760" max="10760" width="0.77734375" style="10" customWidth="1"/>
    <col min="10761" max="10761" width="12.21875" style="10" customWidth="1"/>
    <col min="10762" max="10762" width="0.5546875" style="10" customWidth="1"/>
    <col min="10763" max="10763" width="10.21875" style="10" customWidth="1"/>
    <col min="10764" max="10764" width="0.77734375" style="10" customWidth="1"/>
    <col min="10765" max="10765" width="12.21875" style="10" customWidth="1"/>
    <col min="10766" max="10766" width="0.6640625" style="10" customWidth="1"/>
    <col min="10767" max="10767" width="12.33203125" style="10" customWidth="1"/>
    <col min="10768" max="10768" width="0.77734375" style="10" customWidth="1"/>
    <col min="10769" max="10769" width="11.6640625" style="10" customWidth="1"/>
    <col min="10770" max="10770" width="0.77734375" style="10" customWidth="1"/>
    <col min="10771" max="10771" width="12.5546875" style="10" bestFit="1" customWidth="1"/>
    <col min="10772" max="10772" width="0.77734375" style="10" customWidth="1"/>
    <col min="10773" max="10773" width="11.44140625" style="10" customWidth="1"/>
    <col min="10774" max="10774" width="0.77734375" style="10" customWidth="1"/>
    <col min="10775" max="10775" width="12.21875" style="10" customWidth="1"/>
    <col min="10776" max="10776" width="0.5546875" style="10" customWidth="1"/>
    <col min="10777" max="10777" width="10.21875" style="10" customWidth="1"/>
    <col min="10778" max="10778" width="0.5546875" style="10" customWidth="1"/>
    <col min="10779" max="10779" width="12.21875" style="10" customWidth="1"/>
    <col min="10780" max="10780" width="0.5546875" style="10" customWidth="1"/>
    <col min="10781" max="10781" width="7.88671875" style="10" customWidth="1"/>
    <col min="10782" max="10782" width="1.44140625" style="10" customWidth="1"/>
    <col min="10783" max="11008" width="11.5546875" style="10"/>
    <col min="11009" max="11009" width="4" style="10" customWidth="1"/>
    <col min="11010" max="11010" width="0.77734375" style="10" customWidth="1"/>
    <col min="11011" max="11011" width="10.109375" style="10" customWidth="1"/>
    <col min="11012" max="11012" width="0.77734375" style="10" customWidth="1"/>
    <col min="11013" max="11013" width="12.21875" style="10" customWidth="1"/>
    <col min="11014" max="11014" width="0.77734375" style="10" customWidth="1"/>
    <col min="11015" max="11015" width="10.6640625" style="10" customWidth="1"/>
    <col min="11016" max="11016" width="0.77734375" style="10" customWidth="1"/>
    <col min="11017" max="11017" width="12.21875" style="10" customWidth="1"/>
    <col min="11018" max="11018" width="0.5546875" style="10" customWidth="1"/>
    <col min="11019" max="11019" width="10.21875" style="10" customWidth="1"/>
    <col min="11020" max="11020" width="0.77734375" style="10" customWidth="1"/>
    <col min="11021" max="11021" width="12.21875" style="10" customWidth="1"/>
    <col min="11022" max="11022" width="0.6640625" style="10" customWidth="1"/>
    <col min="11023" max="11023" width="12.33203125" style="10" customWidth="1"/>
    <col min="11024" max="11024" width="0.77734375" style="10" customWidth="1"/>
    <col min="11025" max="11025" width="11.6640625" style="10" customWidth="1"/>
    <col min="11026" max="11026" width="0.77734375" style="10" customWidth="1"/>
    <col min="11027" max="11027" width="12.5546875" style="10" bestFit="1" customWidth="1"/>
    <col min="11028" max="11028" width="0.77734375" style="10" customWidth="1"/>
    <col min="11029" max="11029" width="11.44140625" style="10" customWidth="1"/>
    <col min="11030" max="11030" width="0.77734375" style="10" customWidth="1"/>
    <col min="11031" max="11031" width="12.21875" style="10" customWidth="1"/>
    <col min="11032" max="11032" width="0.5546875" style="10" customWidth="1"/>
    <col min="11033" max="11033" width="10.21875" style="10" customWidth="1"/>
    <col min="11034" max="11034" width="0.5546875" style="10" customWidth="1"/>
    <col min="11035" max="11035" width="12.21875" style="10" customWidth="1"/>
    <col min="11036" max="11036" width="0.5546875" style="10" customWidth="1"/>
    <col min="11037" max="11037" width="7.88671875" style="10" customWidth="1"/>
    <col min="11038" max="11038" width="1.44140625" style="10" customWidth="1"/>
    <col min="11039" max="11264" width="11.5546875" style="10"/>
    <col min="11265" max="11265" width="4" style="10" customWidth="1"/>
    <col min="11266" max="11266" width="0.77734375" style="10" customWidth="1"/>
    <col min="11267" max="11267" width="10.109375" style="10" customWidth="1"/>
    <col min="11268" max="11268" width="0.77734375" style="10" customWidth="1"/>
    <col min="11269" max="11269" width="12.21875" style="10" customWidth="1"/>
    <col min="11270" max="11270" width="0.77734375" style="10" customWidth="1"/>
    <col min="11271" max="11271" width="10.6640625" style="10" customWidth="1"/>
    <col min="11272" max="11272" width="0.77734375" style="10" customWidth="1"/>
    <col min="11273" max="11273" width="12.21875" style="10" customWidth="1"/>
    <col min="11274" max="11274" width="0.5546875" style="10" customWidth="1"/>
    <col min="11275" max="11275" width="10.21875" style="10" customWidth="1"/>
    <col min="11276" max="11276" width="0.77734375" style="10" customWidth="1"/>
    <col min="11277" max="11277" width="12.21875" style="10" customWidth="1"/>
    <col min="11278" max="11278" width="0.6640625" style="10" customWidth="1"/>
    <col min="11279" max="11279" width="12.33203125" style="10" customWidth="1"/>
    <col min="11280" max="11280" width="0.77734375" style="10" customWidth="1"/>
    <col min="11281" max="11281" width="11.6640625" style="10" customWidth="1"/>
    <col min="11282" max="11282" width="0.77734375" style="10" customWidth="1"/>
    <col min="11283" max="11283" width="12.5546875" style="10" bestFit="1" customWidth="1"/>
    <col min="11284" max="11284" width="0.77734375" style="10" customWidth="1"/>
    <col min="11285" max="11285" width="11.44140625" style="10" customWidth="1"/>
    <col min="11286" max="11286" width="0.77734375" style="10" customWidth="1"/>
    <col min="11287" max="11287" width="12.21875" style="10" customWidth="1"/>
    <col min="11288" max="11288" width="0.5546875" style="10" customWidth="1"/>
    <col min="11289" max="11289" width="10.21875" style="10" customWidth="1"/>
    <col min="11290" max="11290" width="0.5546875" style="10" customWidth="1"/>
    <col min="11291" max="11291" width="12.21875" style="10" customWidth="1"/>
    <col min="11292" max="11292" width="0.5546875" style="10" customWidth="1"/>
    <col min="11293" max="11293" width="7.88671875" style="10" customWidth="1"/>
    <col min="11294" max="11294" width="1.44140625" style="10" customWidth="1"/>
    <col min="11295" max="11520" width="11.5546875" style="10"/>
    <col min="11521" max="11521" width="4" style="10" customWidth="1"/>
    <col min="11522" max="11522" width="0.77734375" style="10" customWidth="1"/>
    <col min="11523" max="11523" width="10.109375" style="10" customWidth="1"/>
    <col min="11524" max="11524" width="0.77734375" style="10" customWidth="1"/>
    <col min="11525" max="11525" width="12.21875" style="10" customWidth="1"/>
    <col min="11526" max="11526" width="0.77734375" style="10" customWidth="1"/>
    <col min="11527" max="11527" width="10.6640625" style="10" customWidth="1"/>
    <col min="11528" max="11528" width="0.77734375" style="10" customWidth="1"/>
    <col min="11529" max="11529" width="12.21875" style="10" customWidth="1"/>
    <col min="11530" max="11530" width="0.5546875" style="10" customWidth="1"/>
    <col min="11531" max="11531" width="10.21875" style="10" customWidth="1"/>
    <col min="11532" max="11532" width="0.77734375" style="10" customWidth="1"/>
    <col min="11533" max="11533" width="12.21875" style="10" customWidth="1"/>
    <col min="11534" max="11534" width="0.6640625" style="10" customWidth="1"/>
    <col min="11535" max="11535" width="12.33203125" style="10" customWidth="1"/>
    <col min="11536" max="11536" width="0.77734375" style="10" customWidth="1"/>
    <col min="11537" max="11537" width="11.6640625" style="10" customWidth="1"/>
    <col min="11538" max="11538" width="0.77734375" style="10" customWidth="1"/>
    <col min="11539" max="11539" width="12.5546875" style="10" bestFit="1" customWidth="1"/>
    <col min="11540" max="11540" width="0.77734375" style="10" customWidth="1"/>
    <col min="11541" max="11541" width="11.44140625" style="10" customWidth="1"/>
    <col min="11542" max="11542" width="0.77734375" style="10" customWidth="1"/>
    <col min="11543" max="11543" width="12.21875" style="10" customWidth="1"/>
    <col min="11544" max="11544" width="0.5546875" style="10" customWidth="1"/>
    <col min="11545" max="11545" width="10.21875" style="10" customWidth="1"/>
    <col min="11546" max="11546" width="0.5546875" style="10" customWidth="1"/>
    <col min="11547" max="11547" width="12.21875" style="10" customWidth="1"/>
    <col min="11548" max="11548" width="0.5546875" style="10" customWidth="1"/>
    <col min="11549" max="11549" width="7.88671875" style="10" customWidth="1"/>
    <col min="11550" max="11550" width="1.44140625" style="10" customWidth="1"/>
    <col min="11551" max="11776" width="11.5546875" style="10"/>
    <col min="11777" max="11777" width="4" style="10" customWidth="1"/>
    <col min="11778" max="11778" width="0.77734375" style="10" customWidth="1"/>
    <col min="11779" max="11779" width="10.109375" style="10" customWidth="1"/>
    <col min="11780" max="11780" width="0.77734375" style="10" customWidth="1"/>
    <col min="11781" max="11781" width="12.21875" style="10" customWidth="1"/>
    <col min="11782" max="11782" width="0.77734375" style="10" customWidth="1"/>
    <col min="11783" max="11783" width="10.6640625" style="10" customWidth="1"/>
    <col min="11784" max="11784" width="0.77734375" style="10" customWidth="1"/>
    <col min="11785" max="11785" width="12.21875" style="10" customWidth="1"/>
    <col min="11786" max="11786" width="0.5546875" style="10" customWidth="1"/>
    <col min="11787" max="11787" width="10.21875" style="10" customWidth="1"/>
    <col min="11788" max="11788" width="0.77734375" style="10" customWidth="1"/>
    <col min="11789" max="11789" width="12.21875" style="10" customWidth="1"/>
    <col min="11790" max="11790" width="0.6640625" style="10" customWidth="1"/>
    <col min="11791" max="11791" width="12.33203125" style="10" customWidth="1"/>
    <col min="11792" max="11792" width="0.77734375" style="10" customWidth="1"/>
    <col min="11793" max="11793" width="11.6640625" style="10" customWidth="1"/>
    <col min="11794" max="11794" width="0.77734375" style="10" customWidth="1"/>
    <col min="11795" max="11795" width="12.5546875" style="10" bestFit="1" customWidth="1"/>
    <col min="11796" max="11796" width="0.77734375" style="10" customWidth="1"/>
    <col min="11797" max="11797" width="11.44140625" style="10" customWidth="1"/>
    <col min="11798" max="11798" width="0.77734375" style="10" customWidth="1"/>
    <col min="11799" max="11799" width="12.21875" style="10" customWidth="1"/>
    <col min="11800" max="11800" width="0.5546875" style="10" customWidth="1"/>
    <col min="11801" max="11801" width="10.21875" style="10" customWidth="1"/>
    <col min="11802" max="11802" width="0.5546875" style="10" customWidth="1"/>
    <col min="11803" max="11803" width="12.21875" style="10" customWidth="1"/>
    <col min="11804" max="11804" width="0.5546875" style="10" customWidth="1"/>
    <col min="11805" max="11805" width="7.88671875" style="10" customWidth="1"/>
    <col min="11806" max="11806" width="1.44140625" style="10" customWidth="1"/>
    <col min="11807" max="12032" width="11.5546875" style="10"/>
    <col min="12033" max="12033" width="4" style="10" customWidth="1"/>
    <col min="12034" max="12034" width="0.77734375" style="10" customWidth="1"/>
    <col min="12035" max="12035" width="10.109375" style="10" customWidth="1"/>
    <col min="12036" max="12036" width="0.77734375" style="10" customWidth="1"/>
    <col min="12037" max="12037" width="12.21875" style="10" customWidth="1"/>
    <col min="12038" max="12038" width="0.77734375" style="10" customWidth="1"/>
    <col min="12039" max="12039" width="10.6640625" style="10" customWidth="1"/>
    <col min="12040" max="12040" width="0.77734375" style="10" customWidth="1"/>
    <col min="12041" max="12041" width="12.21875" style="10" customWidth="1"/>
    <col min="12042" max="12042" width="0.5546875" style="10" customWidth="1"/>
    <col min="12043" max="12043" width="10.21875" style="10" customWidth="1"/>
    <col min="12044" max="12044" width="0.77734375" style="10" customWidth="1"/>
    <col min="12045" max="12045" width="12.21875" style="10" customWidth="1"/>
    <col min="12046" max="12046" width="0.6640625" style="10" customWidth="1"/>
    <col min="12047" max="12047" width="12.33203125" style="10" customWidth="1"/>
    <col min="12048" max="12048" width="0.77734375" style="10" customWidth="1"/>
    <col min="12049" max="12049" width="11.6640625" style="10" customWidth="1"/>
    <col min="12050" max="12050" width="0.77734375" style="10" customWidth="1"/>
    <col min="12051" max="12051" width="12.5546875" style="10" bestFit="1" customWidth="1"/>
    <col min="12052" max="12052" width="0.77734375" style="10" customWidth="1"/>
    <col min="12053" max="12053" width="11.44140625" style="10" customWidth="1"/>
    <col min="12054" max="12054" width="0.77734375" style="10" customWidth="1"/>
    <col min="12055" max="12055" width="12.21875" style="10" customWidth="1"/>
    <col min="12056" max="12056" width="0.5546875" style="10" customWidth="1"/>
    <col min="12057" max="12057" width="10.21875" style="10" customWidth="1"/>
    <col min="12058" max="12058" width="0.5546875" style="10" customWidth="1"/>
    <col min="12059" max="12059" width="12.21875" style="10" customWidth="1"/>
    <col min="12060" max="12060" width="0.5546875" style="10" customWidth="1"/>
    <col min="12061" max="12061" width="7.88671875" style="10" customWidth="1"/>
    <col min="12062" max="12062" width="1.44140625" style="10" customWidth="1"/>
    <col min="12063" max="12288" width="11.5546875" style="10"/>
    <col min="12289" max="12289" width="4" style="10" customWidth="1"/>
    <col min="12290" max="12290" width="0.77734375" style="10" customWidth="1"/>
    <col min="12291" max="12291" width="10.109375" style="10" customWidth="1"/>
    <col min="12292" max="12292" width="0.77734375" style="10" customWidth="1"/>
    <col min="12293" max="12293" width="12.21875" style="10" customWidth="1"/>
    <col min="12294" max="12294" width="0.77734375" style="10" customWidth="1"/>
    <col min="12295" max="12295" width="10.6640625" style="10" customWidth="1"/>
    <col min="12296" max="12296" width="0.77734375" style="10" customWidth="1"/>
    <col min="12297" max="12297" width="12.21875" style="10" customWidth="1"/>
    <col min="12298" max="12298" width="0.5546875" style="10" customWidth="1"/>
    <col min="12299" max="12299" width="10.21875" style="10" customWidth="1"/>
    <col min="12300" max="12300" width="0.77734375" style="10" customWidth="1"/>
    <col min="12301" max="12301" width="12.21875" style="10" customWidth="1"/>
    <col min="12302" max="12302" width="0.6640625" style="10" customWidth="1"/>
    <col min="12303" max="12303" width="12.33203125" style="10" customWidth="1"/>
    <col min="12304" max="12304" width="0.77734375" style="10" customWidth="1"/>
    <col min="12305" max="12305" width="11.6640625" style="10" customWidth="1"/>
    <col min="12306" max="12306" width="0.77734375" style="10" customWidth="1"/>
    <col min="12307" max="12307" width="12.5546875" style="10" bestFit="1" customWidth="1"/>
    <col min="12308" max="12308" width="0.77734375" style="10" customWidth="1"/>
    <col min="12309" max="12309" width="11.44140625" style="10" customWidth="1"/>
    <col min="12310" max="12310" width="0.77734375" style="10" customWidth="1"/>
    <col min="12311" max="12311" width="12.21875" style="10" customWidth="1"/>
    <col min="12312" max="12312" width="0.5546875" style="10" customWidth="1"/>
    <col min="12313" max="12313" width="10.21875" style="10" customWidth="1"/>
    <col min="12314" max="12314" width="0.5546875" style="10" customWidth="1"/>
    <col min="12315" max="12315" width="12.21875" style="10" customWidth="1"/>
    <col min="12316" max="12316" width="0.5546875" style="10" customWidth="1"/>
    <col min="12317" max="12317" width="7.88671875" style="10" customWidth="1"/>
    <col min="12318" max="12318" width="1.44140625" style="10" customWidth="1"/>
    <col min="12319" max="12544" width="11.5546875" style="10"/>
    <col min="12545" max="12545" width="4" style="10" customWidth="1"/>
    <col min="12546" max="12546" width="0.77734375" style="10" customWidth="1"/>
    <col min="12547" max="12547" width="10.109375" style="10" customWidth="1"/>
    <col min="12548" max="12548" width="0.77734375" style="10" customWidth="1"/>
    <col min="12549" max="12549" width="12.21875" style="10" customWidth="1"/>
    <col min="12550" max="12550" width="0.77734375" style="10" customWidth="1"/>
    <col min="12551" max="12551" width="10.6640625" style="10" customWidth="1"/>
    <col min="12552" max="12552" width="0.77734375" style="10" customWidth="1"/>
    <col min="12553" max="12553" width="12.21875" style="10" customWidth="1"/>
    <col min="12554" max="12554" width="0.5546875" style="10" customWidth="1"/>
    <col min="12555" max="12555" width="10.21875" style="10" customWidth="1"/>
    <col min="12556" max="12556" width="0.77734375" style="10" customWidth="1"/>
    <col min="12557" max="12557" width="12.21875" style="10" customWidth="1"/>
    <col min="12558" max="12558" width="0.6640625" style="10" customWidth="1"/>
    <col min="12559" max="12559" width="12.33203125" style="10" customWidth="1"/>
    <col min="12560" max="12560" width="0.77734375" style="10" customWidth="1"/>
    <col min="12561" max="12561" width="11.6640625" style="10" customWidth="1"/>
    <col min="12562" max="12562" width="0.77734375" style="10" customWidth="1"/>
    <col min="12563" max="12563" width="12.5546875" style="10" bestFit="1" customWidth="1"/>
    <col min="12564" max="12564" width="0.77734375" style="10" customWidth="1"/>
    <col min="12565" max="12565" width="11.44140625" style="10" customWidth="1"/>
    <col min="12566" max="12566" width="0.77734375" style="10" customWidth="1"/>
    <col min="12567" max="12567" width="12.21875" style="10" customWidth="1"/>
    <col min="12568" max="12568" width="0.5546875" style="10" customWidth="1"/>
    <col min="12569" max="12569" width="10.21875" style="10" customWidth="1"/>
    <col min="12570" max="12570" width="0.5546875" style="10" customWidth="1"/>
    <col min="12571" max="12571" width="12.21875" style="10" customWidth="1"/>
    <col min="12572" max="12572" width="0.5546875" style="10" customWidth="1"/>
    <col min="12573" max="12573" width="7.88671875" style="10" customWidth="1"/>
    <col min="12574" max="12574" width="1.44140625" style="10" customWidth="1"/>
    <col min="12575" max="12800" width="11.5546875" style="10"/>
    <col min="12801" max="12801" width="4" style="10" customWidth="1"/>
    <col min="12802" max="12802" width="0.77734375" style="10" customWidth="1"/>
    <col min="12803" max="12803" width="10.109375" style="10" customWidth="1"/>
    <col min="12804" max="12804" width="0.77734375" style="10" customWidth="1"/>
    <col min="12805" max="12805" width="12.21875" style="10" customWidth="1"/>
    <col min="12806" max="12806" width="0.77734375" style="10" customWidth="1"/>
    <col min="12807" max="12807" width="10.6640625" style="10" customWidth="1"/>
    <col min="12808" max="12808" width="0.77734375" style="10" customWidth="1"/>
    <col min="12809" max="12809" width="12.21875" style="10" customWidth="1"/>
    <col min="12810" max="12810" width="0.5546875" style="10" customWidth="1"/>
    <col min="12811" max="12811" width="10.21875" style="10" customWidth="1"/>
    <col min="12812" max="12812" width="0.77734375" style="10" customWidth="1"/>
    <col min="12813" max="12813" width="12.21875" style="10" customWidth="1"/>
    <col min="12814" max="12814" width="0.6640625" style="10" customWidth="1"/>
    <col min="12815" max="12815" width="12.33203125" style="10" customWidth="1"/>
    <col min="12816" max="12816" width="0.77734375" style="10" customWidth="1"/>
    <col min="12817" max="12817" width="11.6640625" style="10" customWidth="1"/>
    <col min="12818" max="12818" width="0.77734375" style="10" customWidth="1"/>
    <col min="12819" max="12819" width="12.5546875" style="10" bestFit="1" customWidth="1"/>
    <col min="12820" max="12820" width="0.77734375" style="10" customWidth="1"/>
    <col min="12821" max="12821" width="11.44140625" style="10" customWidth="1"/>
    <col min="12822" max="12822" width="0.77734375" style="10" customWidth="1"/>
    <col min="12823" max="12823" width="12.21875" style="10" customWidth="1"/>
    <col min="12824" max="12824" width="0.5546875" style="10" customWidth="1"/>
    <col min="12825" max="12825" width="10.21875" style="10" customWidth="1"/>
    <col min="12826" max="12826" width="0.5546875" style="10" customWidth="1"/>
    <col min="12827" max="12827" width="12.21875" style="10" customWidth="1"/>
    <col min="12828" max="12828" width="0.5546875" style="10" customWidth="1"/>
    <col min="12829" max="12829" width="7.88671875" style="10" customWidth="1"/>
    <col min="12830" max="12830" width="1.44140625" style="10" customWidth="1"/>
    <col min="12831" max="13056" width="11.5546875" style="10"/>
    <col min="13057" max="13057" width="4" style="10" customWidth="1"/>
    <col min="13058" max="13058" width="0.77734375" style="10" customWidth="1"/>
    <col min="13059" max="13059" width="10.109375" style="10" customWidth="1"/>
    <col min="13060" max="13060" width="0.77734375" style="10" customWidth="1"/>
    <col min="13061" max="13061" width="12.21875" style="10" customWidth="1"/>
    <col min="13062" max="13062" width="0.77734375" style="10" customWidth="1"/>
    <col min="13063" max="13063" width="10.6640625" style="10" customWidth="1"/>
    <col min="13064" max="13064" width="0.77734375" style="10" customWidth="1"/>
    <col min="13065" max="13065" width="12.21875" style="10" customWidth="1"/>
    <col min="13066" max="13066" width="0.5546875" style="10" customWidth="1"/>
    <col min="13067" max="13067" width="10.21875" style="10" customWidth="1"/>
    <col min="13068" max="13068" width="0.77734375" style="10" customWidth="1"/>
    <col min="13069" max="13069" width="12.21875" style="10" customWidth="1"/>
    <col min="13070" max="13070" width="0.6640625" style="10" customWidth="1"/>
    <col min="13071" max="13071" width="12.33203125" style="10" customWidth="1"/>
    <col min="13072" max="13072" width="0.77734375" style="10" customWidth="1"/>
    <col min="13073" max="13073" width="11.6640625" style="10" customWidth="1"/>
    <col min="13074" max="13074" width="0.77734375" style="10" customWidth="1"/>
    <col min="13075" max="13075" width="12.5546875" style="10" bestFit="1" customWidth="1"/>
    <col min="13076" max="13076" width="0.77734375" style="10" customWidth="1"/>
    <col min="13077" max="13077" width="11.44140625" style="10" customWidth="1"/>
    <col min="13078" max="13078" width="0.77734375" style="10" customWidth="1"/>
    <col min="13079" max="13079" width="12.21875" style="10" customWidth="1"/>
    <col min="13080" max="13080" width="0.5546875" style="10" customWidth="1"/>
    <col min="13081" max="13081" width="10.21875" style="10" customWidth="1"/>
    <col min="13082" max="13082" width="0.5546875" style="10" customWidth="1"/>
    <col min="13083" max="13083" width="12.21875" style="10" customWidth="1"/>
    <col min="13084" max="13084" width="0.5546875" style="10" customWidth="1"/>
    <col min="13085" max="13085" width="7.88671875" style="10" customWidth="1"/>
    <col min="13086" max="13086" width="1.44140625" style="10" customWidth="1"/>
    <col min="13087" max="13312" width="11.5546875" style="10"/>
    <col min="13313" max="13313" width="4" style="10" customWidth="1"/>
    <col min="13314" max="13314" width="0.77734375" style="10" customWidth="1"/>
    <col min="13315" max="13315" width="10.109375" style="10" customWidth="1"/>
    <col min="13316" max="13316" width="0.77734375" style="10" customWidth="1"/>
    <col min="13317" max="13317" width="12.21875" style="10" customWidth="1"/>
    <col min="13318" max="13318" width="0.77734375" style="10" customWidth="1"/>
    <col min="13319" max="13319" width="10.6640625" style="10" customWidth="1"/>
    <col min="13320" max="13320" width="0.77734375" style="10" customWidth="1"/>
    <col min="13321" max="13321" width="12.21875" style="10" customWidth="1"/>
    <col min="13322" max="13322" width="0.5546875" style="10" customWidth="1"/>
    <col min="13323" max="13323" width="10.21875" style="10" customWidth="1"/>
    <col min="13324" max="13324" width="0.77734375" style="10" customWidth="1"/>
    <col min="13325" max="13325" width="12.21875" style="10" customWidth="1"/>
    <col min="13326" max="13326" width="0.6640625" style="10" customWidth="1"/>
    <col min="13327" max="13327" width="12.33203125" style="10" customWidth="1"/>
    <col min="13328" max="13328" width="0.77734375" style="10" customWidth="1"/>
    <col min="13329" max="13329" width="11.6640625" style="10" customWidth="1"/>
    <col min="13330" max="13330" width="0.77734375" style="10" customWidth="1"/>
    <col min="13331" max="13331" width="12.5546875" style="10" bestFit="1" customWidth="1"/>
    <col min="13332" max="13332" width="0.77734375" style="10" customWidth="1"/>
    <col min="13333" max="13333" width="11.44140625" style="10" customWidth="1"/>
    <col min="13334" max="13334" width="0.77734375" style="10" customWidth="1"/>
    <col min="13335" max="13335" width="12.21875" style="10" customWidth="1"/>
    <col min="13336" max="13336" width="0.5546875" style="10" customWidth="1"/>
    <col min="13337" max="13337" width="10.21875" style="10" customWidth="1"/>
    <col min="13338" max="13338" width="0.5546875" style="10" customWidth="1"/>
    <col min="13339" max="13339" width="12.21875" style="10" customWidth="1"/>
    <col min="13340" max="13340" width="0.5546875" style="10" customWidth="1"/>
    <col min="13341" max="13341" width="7.88671875" style="10" customWidth="1"/>
    <col min="13342" max="13342" width="1.44140625" style="10" customWidth="1"/>
    <col min="13343" max="13568" width="11.5546875" style="10"/>
    <col min="13569" max="13569" width="4" style="10" customWidth="1"/>
    <col min="13570" max="13570" width="0.77734375" style="10" customWidth="1"/>
    <col min="13571" max="13571" width="10.109375" style="10" customWidth="1"/>
    <col min="13572" max="13572" width="0.77734375" style="10" customWidth="1"/>
    <col min="13573" max="13573" width="12.21875" style="10" customWidth="1"/>
    <col min="13574" max="13574" width="0.77734375" style="10" customWidth="1"/>
    <col min="13575" max="13575" width="10.6640625" style="10" customWidth="1"/>
    <col min="13576" max="13576" width="0.77734375" style="10" customWidth="1"/>
    <col min="13577" max="13577" width="12.21875" style="10" customWidth="1"/>
    <col min="13578" max="13578" width="0.5546875" style="10" customWidth="1"/>
    <col min="13579" max="13579" width="10.21875" style="10" customWidth="1"/>
    <col min="13580" max="13580" width="0.77734375" style="10" customWidth="1"/>
    <col min="13581" max="13581" width="12.21875" style="10" customWidth="1"/>
    <col min="13582" max="13582" width="0.6640625" style="10" customWidth="1"/>
    <col min="13583" max="13583" width="12.33203125" style="10" customWidth="1"/>
    <col min="13584" max="13584" width="0.77734375" style="10" customWidth="1"/>
    <col min="13585" max="13585" width="11.6640625" style="10" customWidth="1"/>
    <col min="13586" max="13586" width="0.77734375" style="10" customWidth="1"/>
    <col min="13587" max="13587" width="12.5546875" style="10" bestFit="1" customWidth="1"/>
    <col min="13588" max="13588" width="0.77734375" style="10" customWidth="1"/>
    <col min="13589" max="13589" width="11.44140625" style="10" customWidth="1"/>
    <col min="13590" max="13590" width="0.77734375" style="10" customWidth="1"/>
    <col min="13591" max="13591" width="12.21875" style="10" customWidth="1"/>
    <col min="13592" max="13592" width="0.5546875" style="10" customWidth="1"/>
    <col min="13593" max="13593" width="10.21875" style="10" customWidth="1"/>
    <col min="13594" max="13594" width="0.5546875" style="10" customWidth="1"/>
    <col min="13595" max="13595" width="12.21875" style="10" customWidth="1"/>
    <col min="13596" max="13596" width="0.5546875" style="10" customWidth="1"/>
    <col min="13597" max="13597" width="7.88671875" style="10" customWidth="1"/>
    <col min="13598" max="13598" width="1.44140625" style="10" customWidth="1"/>
    <col min="13599" max="13824" width="11.5546875" style="10"/>
    <col min="13825" max="13825" width="4" style="10" customWidth="1"/>
    <col min="13826" max="13826" width="0.77734375" style="10" customWidth="1"/>
    <col min="13827" max="13827" width="10.109375" style="10" customWidth="1"/>
    <col min="13828" max="13828" width="0.77734375" style="10" customWidth="1"/>
    <col min="13829" max="13829" width="12.21875" style="10" customWidth="1"/>
    <col min="13830" max="13830" width="0.77734375" style="10" customWidth="1"/>
    <col min="13831" max="13831" width="10.6640625" style="10" customWidth="1"/>
    <col min="13832" max="13832" width="0.77734375" style="10" customWidth="1"/>
    <col min="13833" max="13833" width="12.21875" style="10" customWidth="1"/>
    <col min="13834" max="13834" width="0.5546875" style="10" customWidth="1"/>
    <col min="13835" max="13835" width="10.21875" style="10" customWidth="1"/>
    <col min="13836" max="13836" width="0.77734375" style="10" customWidth="1"/>
    <col min="13837" max="13837" width="12.21875" style="10" customWidth="1"/>
    <col min="13838" max="13838" width="0.6640625" style="10" customWidth="1"/>
    <col min="13839" max="13839" width="12.33203125" style="10" customWidth="1"/>
    <col min="13840" max="13840" width="0.77734375" style="10" customWidth="1"/>
    <col min="13841" max="13841" width="11.6640625" style="10" customWidth="1"/>
    <col min="13842" max="13842" width="0.77734375" style="10" customWidth="1"/>
    <col min="13843" max="13843" width="12.5546875" style="10" bestFit="1" customWidth="1"/>
    <col min="13844" max="13844" width="0.77734375" style="10" customWidth="1"/>
    <col min="13845" max="13845" width="11.44140625" style="10" customWidth="1"/>
    <col min="13846" max="13846" width="0.77734375" style="10" customWidth="1"/>
    <col min="13847" max="13847" width="12.21875" style="10" customWidth="1"/>
    <col min="13848" max="13848" width="0.5546875" style="10" customWidth="1"/>
    <col min="13849" max="13849" width="10.21875" style="10" customWidth="1"/>
    <col min="13850" max="13850" width="0.5546875" style="10" customWidth="1"/>
    <col min="13851" max="13851" width="12.21875" style="10" customWidth="1"/>
    <col min="13852" max="13852" width="0.5546875" style="10" customWidth="1"/>
    <col min="13853" max="13853" width="7.88671875" style="10" customWidth="1"/>
    <col min="13854" max="13854" width="1.44140625" style="10" customWidth="1"/>
    <col min="13855" max="14080" width="11.5546875" style="10"/>
    <col min="14081" max="14081" width="4" style="10" customWidth="1"/>
    <col min="14082" max="14082" width="0.77734375" style="10" customWidth="1"/>
    <col min="14083" max="14083" width="10.109375" style="10" customWidth="1"/>
    <col min="14084" max="14084" width="0.77734375" style="10" customWidth="1"/>
    <col min="14085" max="14085" width="12.21875" style="10" customWidth="1"/>
    <col min="14086" max="14086" width="0.77734375" style="10" customWidth="1"/>
    <col min="14087" max="14087" width="10.6640625" style="10" customWidth="1"/>
    <col min="14088" max="14088" width="0.77734375" style="10" customWidth="1"/>
    <col min="14089" max="14089" width="12.21875" style="10" customWidth="1"/>
    <col min="14090" max="14090" width="0.5546875" style="10" customWidth="1"/>
    <col min="14091" max="14091" width="10.21875" style="10" customWidth="1"/>
    <col min="14092" max="14092" width="0.77734375" style="10" customWidth="1"/>
    <col min="14093" max="14093" width="12.21875" style="10" customWidth="1"/>
    <col min="14094" max="14094" width="0.6640625" style="10" customWidth="1"/>
    <col min="14095" max="14095" width="12.33203125" style="10" customWidth="1"/>
    <col min="14096" max="14096" width="0.77734375" style="10" customWidth="1"/>
    <col min="14097" max="14097" width="11.6640625" style="10" customWidth="1"/>
    <col min="14098" max="14098" width="0.77734375" style="10" customWidth="1"/>
    <col min="14099" max="14099" width="12.5546875" style="10" bestFit="1" customWidth="1"/>
    <col min="14100" max="14100" width="0.77734375" style="10" customWidth="1"/>
    <col min="14101" max="14101" width="11.44140625" style="10" customWidth="1"/>
    <col min="14102" max="14102" width="0.77734375" style="10" customWidth="1"/>
    <col min="14103" max="14103" width="12.21875" style="10" customWidth="1"/>
    <col min="14104" max="14104" width="0.5546875" style="10" customWidth="1"/>
    <col min="14105" max="14105" width="10.21875" style="10" customWidth="1"/>
    <col min="14106" max="14106" width="0.5546875" style="10" customWidth="1"/>
    <col min="14107" max="14107" width="12.21875" style="10" customWidth="1"/>
    <col min="14108" max="14108" width="0.5546875" style="10" customWidth="1"/>
    <col min="14109" max="14109" width="7.88671875" style="10" customWidth="1"/>
    <col min="14110" max="14110" width="1.44140625" style="10" customWidth="1"/>
    <col min="14111" max="14336" width="11.5546875" style="10"/>
    <col min="14337" max="14337" width="4" style="10" customWidth="1"/>
    <col min="14338" max="14338" width="0.77734375" style="10" customWidth="1"/>
    <col min="14339" max="14339" width="10.109375" style="10" customWidth="1"/>
    <col min="14340" max="14340" width="0.77734375" style="10" customWidth="1"/>
    <col min="14341" max="14341" width="12.21875" style="10" customWidth="1"/>
    <col min="14342" max="14342" width="0.77734375" style="10" customWidth="1"/>
    <col min="14343" max="14343" width="10.6640625" style="10" customWidth="1"/>
    <col min="14344" max="14344" width="0.77734375" style="10" customWidth="1"/>
    <col min="14345" max="14345" width="12.21875" style="10" customWidth="1"/>
    <col min="14346" max="14346" width="0.5546875" style="10" customWidth="1"/>
    <col min="14347" max="14347" width="10.21875" style="10" customWidth="1"/>
    <col min="14348" max="14348" width="0.77734375" style="10" customWidth="1"/>
    <col min="14349" max="14349" width="12.21875" style="10" customWidth="1"/>
    <col min="14350" max="14350" width="0.6640625" style="10" customWidth="1"/>
    <col min="14351" max="14351" width="12.33203125" style="10" customWidth="1"/>
    <col min="14352" max="14352" width="0.77734375" style="10" customWidth="1"/>
    <col min="14353" max="14353" width="11.6640625" style="10" customWidth="1"/>
    <col min="14354" max="14354" width="0.77734375" style="10" customWidth="1"/>
    <col min="14355" max="14355" width="12.5546875" style="10" bestFit="1" customWidth="1"/>
    <col min="14356" max="14356" width="0.77734375" style="10" customWidth="1"/>
    <col min="14357" max="14357" width="11.44140625" style="10" customWidth="1"/>
    <col min="14358" max="14358" width="0.77734375" style="10" customWidth="1"/>
    <col min="14359" max="14359" width="12.21875" style="10" customWidth="1"/>
    <col min="14360" max="14360" width="0.5546875" style="10" customWidth="1"/>
    <col min="14361" max="14361" width="10.21875" style="10" customWidth="1"/>
    <col min="14362" max="14362" width="0.5546875" style="10" customWidth="1"/>
    <col min="14363" max="14363" width="12.21875" style="10" customWidth="1"/>
    <col min="14364" max="14364" width="0.5546875" style="10" customWidth="1"/>
    <col min="14365" max="14365" width="7.88671875" style="10" customWidth="1"/>
    <col min="14366" max="14366" width="1.44140625" style="10" customWidth="1"/>
    <col min="14367" max="14592" width="11.5546875" style="10"/>
    <col min="14593" max="14593" width="4" style="10" customWidth="1"/>
    <col min="14594" max="14594" width="0.77734375" style="10" customWidth="1"/>
    <col min="14595" max="14595" width="10.109375" style="10" customWidth="1"/>
    <col min="14596" max="14596" width="0.77734375" style="10" customWidth="1"/>
    <col min="14597" max="14597" width="12.21875" style="10" customWidth="1"/>
    <col min="14598" max="14598" width="0.77734375" style="10" customWidth="1"/>
    <col min="14599" max="14599" width="10.6640625" style="10" customWidth="1"/>
    <col min="14600" max="14600" width="0.77734375" style="10" customWidth="1"/>
    <col min="14601" max="14601" width="12.21875" style="10" customWidth="1"/>
    <col min="14602" max="14602" width="0.5546875" style="10" customWidth="1"/>
    <col min="14603" max="14603" width="10.21875" style="10" customWidth="1"/>
    <col min="14604" max="14604" width="0.77734375" style="10" customWidth="1"/>
    <col min="14605" max="14605" width="12.21875" style="10" customWidth="1"/>
    <col min="14606" max="14606" width="0.6640625" style="10" customWidth="1"/>
    <col min="14607" max="14607" width="12.33203125" style="10" customWidth="1"/>
    <col min="14608" max="14608" width="0.77734375" style="10" customWidth="1"/>
    <col min="14609" max="14609" width="11.6640625" style="10" customWidth="1"/>
    <col min="14610" max="14610" width="0.77734375" style="10" customWidth="1"/>
    <col min="14611" max="14611" width="12.5546875" style="10" bestFit="1" customWidth="1"/>
    <col min="14612" max="14612" width="0.77734375" style="10" customWidth="1"/>
    <col min="14613" max="14613" width="11.44140625" style="10" customWidth="1"/>
    <col min="14614" max="14614" width="0.77734375" style="10" customWidth="1"/>
    <col min="14615" max="14615" width="12.21875" style="10" customWidth="1"/>
    <col min="14616" max="14616" width="0.5546875" style="10" customWidth="1"/>
    <col min="14617" max="14617" width="10.21875" style="10" customWidth="1"/>
    <col min="14618" max="14618" width="0.5546875" style="10" customWidth="1"/>
    <col min="14619" max="14619" width="12.21875" style="10" customWidth="1"/>
    <col min="14620" max="14620" width="0.5546875" style="10" customWidth="1"/>
    <col min="14621" max="14621" width="7.88671875" style="10" customWidth="1"/>
    <col min="14622" max="14622" width="1.44140625" style="10" customWidth="1"/>
    <col min="14623" max="14848" width="11.5546875" style="10"/>
    <col min="14849" max="14849" width="4" style="10" customWidth="1"/>
    <col min="14850" max="14850" width="0.77734375" style="10" customWidth="1"/>
    <col min="14851" max="14851" width="10.109375" style="10" customWidth="1"/>
    <col min="14852" max="14852" width="0.77734375" style="10" customWidth="1"/>
    <col min="14853" max="14853" width="12.21875" style="10" customWidth="1"/>
    <col min="14854" max="14854" width="0.77734375" style="10" customWidth="1"/>
    <col min="14855" max="14855" width="10.6640625" style="10" customWidth="1"/>
    <col min="14856" max="14856" width="0.77734375" style="10" customWidth="1"/>
    <col min="14857" max="14857" width="12.21875" style="10" customWidth="1"/>
    <col min="14858" max="14858" width="0.5546875" style="10" customWidth="1"/>
    <col min="14859" max="14859" width="10.21875" style="10" customWidth="1"/>
    <col min="14860" max="14860" width="0.77734375" style="10" customWidth="1"/>
    <col min="14861" max="14861" width="12.21875" style="10" customWidth="1"/>
    <col min="14862" max="14862" width="0.6640625" style="10" customWidth="1"/>
    <col min="14863" max="14863" width="12.33203125" style="10" customWidth="1"/>
    <col min="14864" max="14864" width="0.77734375" style="10" customWidth="1"/>
    <col min="14865" max="14865" width="11.6640625" style="10" customWidth="1"/>
    <col min="14866" max="14866" width="0.77734375" style="10" customWidth="1"/>
    <col min="14867" max="14867" width="12.5546875" style="10" bestFit="1" customWidth="1"/>
    <col min="14868" max="14868" width="0.77734375" style="10" customWidth="1"/>
    <col min="14869" max="14869" width="11.44140625" style="10" customWidth="1"/>
    <col min="14870" max="14870" width="0.77734375" style="10" customWidth="1"/>
    <col min="14871" max="14871" width="12.21875" style="10" customWidth="1"/>
    <col min="14872" max="14872" width="0.5546875" style="10" customWidth="1"/>
    <col min="14873" max="14873" width="10.21875" style="10" customWidth="1"/>
    <col min="14874" max="14874" width="0.5546875" style="10" customWidth="1"/>
    <col min="14875" max="14875" width="12.21875" style="10" customWidth="1"/>
    <col min="14876" max="14876" width="0.5546875" style="10" customWidth="1"/>
    <col min="14877" max="14877" width="7.88671875" style="10" customWidth="1"/>
    <col min="14878" max="14878" width="1.44140625" style="10" customWidth="1"/>
    <col min="14879" max="15104" width="11.5546875" style="10"/>
    <col min="15105" max="15105" width="4" style="10" customWidth="1"/>
    <col min="15106" max="15106" width="0.77734375" style="10" customWidth="1"/>
    <col min="15107" max="15107" width="10.109375" style="10" customWidth="1"/>
    <col min="15108" max="15108" width="0.77734375" style="10" customWidth="1"/>
    <col min="15109" max="15109" width="12.21875" style="10" customWidth="1"/>
    <col min="15110" max="15110" width="0.77734375" style="10" customWidth="1"/>
    <col min="15111" max="15111" width="10.6640625" style="10" customWidth="1"/>
    <col min="15112" max="15112" width="0.77734375" style="10" customWidth="1"/>
    <col min="15113" max="15113" width="12.21875" style="10" customWidth="1"/>
    <col min="15114" max="15114" width="0.5546875" style="10" customWidth="1"/>
    <col min="15115" max="15115" width="10.21875" style="10" customWidth="1"/>
    <col min="15116" max="15116" width="0.77734375" style="10" customWidth="1"/>
    <col min="15117" max="15117" width="12.21875" style="10" customWidth="1"/>
    <col min="15118" max="15118" width="0.6640625" style="10" customWidth="1"/>
    <col min="15119" max="15119" width="12.33203125" style="10" customWidth="1"/>
    <col min="15120" max="15120" width="0.77734375" style="10" customWidth="1"/>
    <col min="15121" max="15121" width="11.6640625" style="10" customWidth="1"/>
    <col min="15122" max="15122" width="0.77734375" style="10" customWidth="1"/>
    <col min="15123" max="15123" width="12.5546875" style="10" bestFit="1" customWidth="1"/>
    <col min="15124" max="15124" width="0.77734375" style="10" customWidth="1"/>
    <col min="15125" max="15125" width="11.44140625" style="10" customWidth="1"/>
    <col min="15126" max="15126" width="0.77734375" style="10" customWidth="1"/>
    <col min="15127" max="15127" width="12.21875" style="10" customWidth="1"/>
    <col min="15128" max="15128" width="0.5546875" style="10" customWidth="1"/>
    <col min="15129" max="15129" width="10.21875" style="10" customWidth="1"/>
    <col min="15130" max="15130" width="0.5546875" style="10" customWidth="1"/>
    <col min="15131" max="15131" width="12.21875" style="10" customWidth="1"/>
    <col min="15132" max="15132" width="0.5546875" style="10" customWidth="1"/>
    <col min="15133" max="15133" width="7.88671875" style="10" customWidth="1"/>
    <col min="15134" max="15134" width="1.44140625" style="10" customWidth="1"/>
    <col min="15135" max="15360" width="11.5546875" style="10"/>
    <col min="15361" max="15361" width="4" style="10" customWidth="1"/>
    <col min="15362" max="15362" width="0.77734375" style="10" customWidth="1"/>
    <col min="15363" max="15363" width="10.109375" style="10" customWidth="1"/>
    <col min="15364" max="15364" width="0.77734375" style="10" customWidth="1"/>
    <col min="15365" max="15365" width="12.21875" style="10" customWidth="1"/>
    <col min="15366" max="15366" width="0.77734375" style="10" customWidth="1"/>
    <col min="15367" max="15367" width="10.6640625" style="10" customWidth="1"/>
    <col min="15368" max="15368" width="0.77734375" style="10" customWidth="1"/>
    <col min="15369" max="15369" width="12.21875" style="10" customWidth="1"/>
    <col min="15370" max="15370" width="0.5546875" style="10" customWidth="1"/>
    <col min="15371" max="15371" width="10.21875" style="10" customWidth="1"/>
    <col min="15372" max="15372" width="0.77734375" style="10" customWidth="1"/>
    <col min="15373" max="15373" width="12.21875" style="10" customWidth="1"/>
    <col min="15374" max="15374" width="0.6640625" style="10" customWidth="1"/>
    <col min="15375" max="15375" width="12.33203125" style="10" customWidth="1"/>
    <col min="15376" max="15376" width="0.77734375" style="10" customWidth="1"/>
    <col min="15377" max="15377" width="11.6640625" style="10" customWidth="1"/>
    <col min="15378" max="15378" width="0.77734375" style="10" customWidth="1"/>
    <col min="15379" max="15379" width="12.5546875" style="10" bestFit="1" customWidth="1"/>
    <col min="15380" max="15380" width="0.77734375" style="10" customWidth="1"/>
    <col min="15381" max="15381" width="11.44140625" style="10" customWidth="1"/>
    <col min="15382" max="15382" width="0.77734375" style="10" customWidth="1"/>
    <col min="15383" max="15383" width="12.21875" style="10" customWidth="1"/>
    <col min="15384" max="15384" width="0.5546875" style="10" customWidth="1"/>
    <col min="15385" max="15385" width="10.21875" style="10" customWidth="1"/>
    <col min="15386" max="15386" width="0.5546875" style="10" customWidth="1"/>
    <col min="15387" max="15387" width="12.21875" style="10" customWidth="1"/>
    <col min="15388" max="15388" width="0.5546875" style="10" customWidth="1"/>
    <col min="15389" max="15389" width="7.88671875" style="10" customWidth="1"/>
    <col min="15390" max="15390" width="1.44140625" style="10" customWidth="1"/>
    <col min="15391" max="15616" width="11.5546875" style="10"/>
    <col min="15617" max="15617" width="4" style="10" customWidth="1"/>
    <col min="15618" max="15618" width="0.77734375" style="10" customWidth="1"/>
    <col min="15619" max="15619" width="10.109375" style="10" customWidth="1"/>
    <col min="15620" max="15620" width="0.77734375" style="10" customWidth="1"/>
    <col min="15621" max="15621" width="12.21875" style="10" customWidth="1"/>
    <col min="15622" max="15622" width="0.77734375" style="10" customWidth="1"/>
    <col min="15623" max="15623" width="10.6640625" style="10" customWidth="1"/>
    <col min="15624" max="15624" width="0.77734375" style="10" customWidth="1"/>
    <col min="15625" max="15625" width="12.21875" style="10" customWidth="1"/>
    <col min="15626" max="15626" width="0.5546875" style="10" customWidth="1"/>
    <col min="15627" max="15627" width="10.21875" style="10" customWidth="1"/>
    <col min="15628" max="15628" width="0.77734375" style="10" customWidth="1"/>
    <col min="15629" max="15629" width="12.21875" style="10" customWidth="1"/>
    <col min="15630" max="15630" width="0.6640625" style="10" customWidth="1"/>
    <col min="15631" max="15631" width="12.33203125" style="10" customWidth="1"/>
    <col min="15632" max="15632" width="0.77734375" style="10" customWidth="1"/>
    <col min="15633" max="15633" width="11.6640625" style="10" customWidth="1"/>
    <col min="15634" max="15634" width="0.77734375" style="10" customWidth="1"/>
    <col min="15635" max="15635" width="12.5546875" style="10" bestFit="1" customWidth="1"/>
    <col min="15636" max="15636" width="0.77734375" style="10" customWidth="1"/>
    <col min="15637" max="15637" width="11.44140625" style="10" customWidth="1"/>
    <col min="15638" max="15638" width="0.77734375" style="10" customWidth="1"/>
    <col min="15639" max="15639" width="12.21875" style="10" customWidth="1"/>
    <col min="15640" max="15640" width="0.5546875" style="10" customWidth="1"/>
    <col min="15641" max="15641" width="10.21875" style="10" customWidth="1"/>
    <col min="15642" max="15642" width="0.5546875" style="10" customWidth="1"/>
    <col min="15643" max="15643" width="12.21875" style="10" customWidth="1"/>
    <col min="15644" max="15644" width="0.5546875" style="10" customWidth="1"/>
    <col min="15645" max="15645" width="7.88671875" style="10" customWidth="1"/>
    <col min="15646" max="15646" width="1.44140625" style="10" customWidth="1"/>
    <col min="15647" max="15872" width="11.5546875" style="10"/>
    <col min="15873" max="15873" width="4" style="10" customWidth="1"/>
    <col min="15874" max="15874" width="0.77734375" style="10" customWidth="1"/>
    <col min="15875" max="15875" width="10.109375" style="10" customWidth="1"/>
    <col min="15876" max="15876" width="0.77734375" style="10" customWidth="1"/>
    <col min="15877" max="15877" width="12.21875" style="10" customWidth="1"/>
    <col min="15878" max="15878" width="0.77734375" style="10" customWidth="1"/>
    <col min="15879" max="15879" width="10.6640625" style="10" customWidth="1"/>
    <col min="15880" max="15880" width="0.77734375" style="10" customWidth="1"/>
    <col min="15881" max="15881" width="12.21875" style="10" customWidth="1"/>
    <col min="15882" max="15882" width="0.5546875" style="10" customWidth="1"/>
    <col min="15883" max="15883" width="10.21875" style="10" customWidth="1"/>
    <col min="15884" max="15884" width="0.77734375" style="10" customWidth="1"/>
    <col min="15885" max="15885" width="12.21875" style="10" customWidth="1"/>
    <col min="15886" max="15886" width="0.6640625" style="10" customWidth="1"/>
    <col min="15887" max="15887" width="12.33203125" style="10" customWidth="1"/>
    <col min="15888" max="15888" width="0.77734375" style="10" customWidth="1"/>
    <col min="15889" max="15889" width="11.6640625" style="10" customWidth="1"/>
    <col min="15890" max="15890" width="0.77734375" style="10" customWidth="1"/>
    <col min="15891" max="15891" width="12.5546875" style="10" bestFit="1" customWidth="1"/>
    <col min="15892" max="15892" width="0.77734375" style="10" customWidth="1"/>
    <col min="15893" max="15893" width="11.44140625" style="10" customWidth="1"/>
    <col min="15894" max="15894" width="0.77734375" style="10" customWidth="1"/>
    <col min="15895" max="15895" width="12.21875" style="10" customWidth="1"/>
    <col min="15896" max="15896" width="0.5546875" style="10" customWidth="1"/>
    <col min="15897" max="15897" width="10.21875" style="10" customWidth="1"/>
    <col min="15898" max="15898" width="0.5546875" style="10" customWidth="1"/>
    <col min="15899" max="15899" width="12.21875" style="10" customWidth="1"/>
    <col min="15900" max="15900" width="0.5546875" style="10" customWidth="1"/>
    <col min="15901" max="15901" width="7.88671875" style="10" customWidth="1"/>
    <col min="15902" max="15902" width="1.44140625" style="10" customWidth="1"/>
    <col min="15903" max="16128" width="11.5546875" style="10"/>
    <col min="16129" max="16129" width="4" style="10" customWidth="1"/>
    <col min="16130" max="16130" width="0.77734375" style="10" customWidth="1"/>
    <col min="16131" max="16131" width="10.109375" style="10" customWidth="1"/>
    <col min="16132" max="16132" width="0.77734375" style="10" customWidth="1"/>
    <col min="16133" max="16133" width="12.21875" style="10" customWidth="1"/>
    <col min="16134" max="16134" width="0.77734375" style="10" customWidth="1"/>
    <col min="16135" max="16135" width="10.6640625" style="10" customWidth="1"/>
    <col min="16136" max="16136" width="0.77734375" style="10" customWidth="1"/>
    <col min="16137" max="16137" width="12.21875" style="10" customWidth="1"/>
    <col min="16138" max="16138" width="0.5546875" style="10" customWidth="1"/>
    <col min="16139" max="16139" width="10.21875" style="10" customWidth="1"/>
    <col min="16140" max="16140" width="0.77734375" style="10" customWidth="1"/>
    <col min="16141" max="16141" width="12.21875" style="10" customWidth="1"/>
    <col min="16142" max="16142" width="0.6640625" style="10" customWidth="1"/>
    <col min="16143" max="16143" width="12.33203125" style="10" customWidth="1"/>
    <col min="16144" max="16144" width="0.77734375" style="10" customWidth="1"/>
    <col min="16145" max="16145" width="11.6640625" style="10" customWidth="1"/>
    <col min="16146" max="16146" width="0.77734375" style="10" customWidth="1"/>
    <col min="16147" max="16147" width="12.5546875" style="10" bestFit="1" customWidth="1"/>
    <col min="16148" max="16148" width="0.77734375" style="10" customWidth="1"/>
    <col min="16149" max="16149" width="11.44140625" style="10" customWidth="1"/>
    <col min="16150" max="16150" width="0.77734375" style="10" customWidth="1"/>
    <col min="16151" max="16151" width="12.21875" style="10" customWidth="1"/>
    <col min="16152" max="16152" width="0.5546875" style="10" customWidth="1"/>
    <col min="16153" max="16153" width="10.21875" style="10" customWidth="1"/>
    <col min="16154" max="16154" width="0.5546875" style="10" customWidth="1"/>
    <col min="16155" max="16155" width="12.21875" style="10" customWidth="1"/>
    <col min="16156" max="16156" width="0.5546875" style="10" customWidth="1"/>
    <col min="16157" max="16157" width="7.88671875" style="10" customWidth="1"/>
    <col min="16158" max="16158" width="1.44140625" style="10" customWidth="1"/>
    <col min="16159" max="16384" width="11.5546875" style="10"/>
  </cols>
  <sheetData>
    <row r="1" spans="1:70" s="8" customFormat="1" ht="10.65" customHeight="1" x14ac:dyDescent="0.3">
      <c r="C1" s="10"/>
      <c r="N1" s="116" t="s">
        <v>294</v>
      </c>
      <c r="AC1" s="11" t="s">
        <v>667</v>
      </c>
    </row>
    <row r="2" spans="1:70" s="8" customFormat="1" ht="10.65" customHeight="1" x14ac:dyDescent="0.3">
      <c r="C2" s="10"/>
      <c r="N2" s="116" t="s">
        <v>668</v>
      </c>
      <c r="AC2" s="11" t="s">
        <v>624</v>
      </c>
    </row>
    <row r="3" spans="1:70" s="8" customFormat="1" ht="10.65" customHeight="1" x14ac:dyDescent="0.3">
      <c r="C3" s="10"/>
      <c r="N3" s="122" t="s">
        <v>669</v>
      </c>
    </row>
    <row r="4" spans="1:70" ht="9.6" customHeight="1" x14ac:dyDescent="0.3">
      <c r="A4" s="21"/>
      <c r="B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row>
    <row r="5" spans="1:70" ht="9.6" customHeight="1" x14ac:dyDescent="0.3">
      <c r="A5" s="21"/>
      <c r="B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row>
    <row r="6" spans="1:70" ht="9.6" customHeight="1" x14ac:dyDescent="0.3">
      <c r="A6" s="21"/>
      <c r="B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row>
    <row r="7" spans="1:70" ht="9.6" customHeight="1" x14ac:dyDescent="0.3">
      <c r="E7" s="16" t="s">
        <v>670</v>
      </c>
      <c r="F7" s="16"/>
      <c r="G7" s="16"/>
      <c r="H7" s="16"/>
      <c r="I7" s="16"/>
      <c r="J7" s="16"/>
      <c r="K7" s="16"/>
      <c r="L7" s="16"/>
      <c r="M7" s="16"/>
      <c r="O7" s="16" t="s">
        <v>671</v>
      </c>
      <c r="P7" s="16"/>
      <c r="Q7" s="16"/>
      <c r="R7" s="16"/>
      <c r="S7" s="16"/>
      <c r="T7" s="16"/>
      <c r="U7" s="16"/>
      <c r="V7" s="16"/>
      <c r="W7" s="16"/>
      <c r="AA7" s="16" t="s">
        <v>672</v>
      </c>
      <c r="AB7" s="16"/>
      <c r="AC7" s="16"/>
    </row>
    <row r="8" spans="1:70" ht="9.6" customHeight="1" x14ac:dyDescent="0.3"/>
    <row r="9" spans="1:70" ht="9.6" customHeight="1" x14ac:dyDescent="0.3">
      <c r="E9" s="18" t="s">
        <v>673</v>
      </c>
      <c r="I9" s="18" t="s">
        <v>329</v>
      </c>
      <c r="Q9" s="18" t="s">
        <v>674</v>
      </c>
      <c r="S9" s="18" t="s">
        <v>329</v>
      </c>
    </row>
    <row r="10" spans="1:70" ht="9.6" customHeight="1" x14ac:dyDescent="0.3">
      <c r="E10" s="18" t="s">
        <v>675</v>
      </c>
      <c r="G10" s="18" t="s">
        <v>676</v>
      </c>
      <c r="I10" s="18" t="s">
        <v>677</v>
      </c>
      <c r="K10" s="18" t="s">
        <v>678</v>
      </c>
      <c r="Q10" s="18" t="s">
        <v>679</v>
      </c>
      <c r="S10" s="18" t="s">
        <v>61</v>
      </c>
      <c r="U10" s="18" t="s">
        <v>70</v>
      </c>
      <c r="Y10" s="18" t="s">
        <v>680</v>
      </c>
    </row>
    <row r="11" spans="1:70" ht="9.6" customHeight="1" x14ac:dyDescent="0.3">
      <c r="A11" s="19" t="s">
        <v>71</v>
      </c>
      <c r="C11" s="19" t="s">
        <v>73</v>
      </c>
      <c r="E11" s="111" t="s">
        <v>681</v>
      </c>
      <c r="G11" s="19" t="s">
        <v>682</v>
      </c>
      <c r="I11" s="19" t="s">
        <v>683</v>
      </c>
      <c r="K11" s="19" t="s">
        <v>684</v>
      </c>
      <c r="M11" s="19" t="s">
        <v>65</v>
      </c>
      <c r="O11" s="19" t="s">
        <v>379</v>
      </c>
      <c r="Q11" s="19" t="s">
        <v>609</v>
      </c>
      <c r="S11" s="19" t="s">
        <v>69</v>
      </c>
      <c r="U11" s="125" t="s">
        <v>685</v>
      </c>
      <c r="W11" s="19" t="s">
        <v>65</v>
      </c>
      <c r="Y11" s="19" t="s">
        <v>686</v>
      </c>
      <c r="AA11" s="19" t="s">
        <v>74</v>
      </c>
      <c r="AC11" s="19" t="s">
        <v>436</v>
      </c>
      <c r="AE11" s="111" t="s">
        <v>687</v>
      </c>
    </row>
    <row r="12" spans="1:70" ht="8.85" customHeight="1" x14ac:dyDescent="0.3">
      <c r="B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row>
    <row r="13" spans="1:70" ht="8.85" customHeight="1" x14ac:dyDescent="0.3">
      <c r="B13" s="10" t="s">
        <v>283</v>
      </c>
    </row>
    <row r="14" spans="1:70" ht="8.85" customHeight="1" x14ac:dyDescent="0.3">
      <c r="A14" s="10">
        <v>1</v>
      </c>
      <c r="B14" s="21"/>
      <c r="C14" s="10" t="s">
        <v>84</v>
      </c>
      <c r="E14" s="159">
        <v>825299708</v>
      </c>
      <c r="G14" s="159">
        <v>0</v>
      </c>
      <c r="I14" s="159">
        <v>597684426</v>
      </c>
      <c r="K14" s="159">
        <v>0</v>
      </c>
      <c r="M14" s="159">
        <f t="shared" ref="M14:M58" si="0">(E14+G14+I14+K14)</f>
        <v>1422984134</v>
      </c>
      <c r="O14" s="159">
        <v>433136620</v>
      </c>
      <c r="Q14" s="159">
        <v>33375027</v>
      </c>
      <c r="S14" s="159">
        <v>953603070</v>
      </c>
      <c r="U14" s="159">
        <v>2869417</v>
      </c>
      <c r="W14" s="159">
        <f t="shared" ref="W14:W58" si="1">(O14+Q14+S14+U14)</f>
        <v>1422984134</v>
      </c>
      <c r="Y14" s="159">
        <v>0</v>
      </c>
      <c r="AA14" s="159">
        <f>(M14-Y14)</f>
        <v>1422984134</v>
      </c>
      <c r="AC14" s="65">
        <f t="shared" ref="AC14:AC58" si="2">(AA14/AE14)</f>
        <v>8941.0383407057398</v>
      </c>
      <c r="AE14" s="70">
        <v>159152</v>
      </c>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row>
    <row r="15" spans="1:70" ht="8.85" customHeight="1" x14ac:dyDescent="0.3">
      <c r="A15" s="10">
        <v>2</v>
      </c>
      <c r="B15" s="21"/>
      <c r="C15" s="10" t="s">
        <v>85</v>
      </c>
      <c r="E15" s="160">
        <v>138895742</v>
      </c>
      <c r="G15" s="160">
        <v>0</v>
      </c>
      <c r="I15" s="160">
        <v>76144895</v>
      </c>
      <c r="K15" s="160">
        <v>0</v>
      </c>
      <c r="M15" s="160">
        <f t="shared" si="0"/>
        <v>215040637</v>
      </c>
      <c r="O15" s="160">
        <v>29433182</v>
      </c>
      <c r="Q15" s="160">
        <v>0</v>
      </c>
      <c r="S15" s="160">
        <v>184993230</v>
      </c>
      <c r="U15" s="160">
        <v>614225</v>
      </c>
      <c r="W15" s="160">
        <f t="shared" si="1"/>
        <v>215040637</v>
      </c>
      <c r="Y15" s="160">
        <v>0</v>
      </c>
      <c r="AA15" s="160">
        <f>(M15-Y15)</f>
        <v>215040637</v>
      </c>
      <c r="AC15" s="66">
        <f t="shared" si="2"/>
        <v>12636.069867199436</v>
      </c>
      <c r="AE15" s="70">
        <v>17018</v>
      </c>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row>
    <row r="16" spans="1:70" ht="8.85" customHeight="1" x14ac:dyDescent="0.3">
      <c r="A16" s="10">
        <v>3</v>
      </c>
      <c r="B16" s="21"/>
      <c r="C16" s="10" t="s">
        <v>87</v>
      </c>
      <c r="E16" s="160">
        <v>14864176</v>
      </c>
      <c r="G16" s="160">
        <v>750000</v>
      </c>
      <c r="I16" s="160">
        <v>20379829</v>
      </c>
      <c r="K16" s="160">
        <v>0</v>
      </c>
      <c r="M16" s="160">
        <f t="shared" si="0"/>
        <v>35994005</v>
      </c>
      <c r="O16" s="160">
        <v>12373225</v>
      </c>
      <c r="Q16" s="160">
        <v>0</v>
      </c>
      <c r="S16" s="160">
        <v>17307270</v>
      </c>
      <c r="U16" s="160">
        <v>6313510</v>
      </c>
      <c r="W16" s="160">
        <f t="shared" si="1"/>
        <v>35994005</v>
      </c>
      <c r="Y16" s="160">
        <v>0</v>
      </c>
      <c r="AA16" s="160">
        <f t="shared" ref="AA16:AA32" si="3">(M16-Y16)</f>
        <v>35994005</v>
      </c>
      <c r="AC16" s="66">
        <f t="shared" si="2"/>
        <v>5577.0072823055471</v>
      </c>
      <c r="AE16" s="70">
        <v>6454</v>
      </c>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row>
    <row r="17" spans="1:70" ht="8.85" customHeight="1" x14ac:dyDescent="0.3">
      <c r="A17" s="10">
        <v>4</v>
      </c>
      <c r="B17" s="21"/>
      <c r="C17" s="10" t="s">
        <v>88</v>
      </c>
      <c r="E17" s="160">
        <v>131380544</v>
      </c>
      <c r="G17" s="160">
        <v>0</v>
      </c>
      <c r="I17" s="160">
        <v>199948667</v>
      </c>
      <c r="K17" s="160">
        <v>0</v>
      </c>
      <c r="M17" s="160">
        <f t="shared" si="0"/>
        <v>331329211</v>
      </c>
      <c r="O17" s="160">
        <v>93981312</v>
      </c>
      <c r="Q17" s="160">
        <v>24631707</v>
      </c>
      <c r="S17" s="160">
        <v>159326916</v>
      </c>
      <c r="U17" s="160">
        <v>53389276</v>
      </c>
      <c r="W17" s="160">
        <f t="shared" si="1"/>
        <v>331329211</v>
      </c>
      <c r="Y17" s="160">
        <v>13410790</v>
      </c>
      <c r="AA17" s="160">
        <f t="shared" si="3"/>
        <v>317918421</v>
      </c>
      <c r="AC17" s="66">
        <f t="shared" si="2"/>
        <v>6464.2528822106096</v>
      </c>
      <c r="AE17" s="70">
        <v>49181</v>
      </c>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row>
    <row r="18" spans="1:70" ht="8.85" customHeight="1" x14ac:dyDescent="0.3">
      <c r="A18" s="10">
        <v>5</v>
      </c>
      <c r="B18" s="21"/>
      <c r="C18" s="10" t="s">
        <v>89</v>
      </c>
      <c r="E18" s="160">
        <v>718230020</v>
      </c>
      <c r="G18" s="160">
        <v>0</v>
      </c>
      <c r="I18" s="160">
        <v>1016340553</v>
      </c>
      <c r="K18" s="160">
        <v>0</v>
      </c>
      <c r="M18" s="160">
        <f t="shared" si="0"/>
        <v>1734570573</v>
      </c>
      <c r="O18" s="160">
        <v>823385660</v>
      </c>
      <c r="Q18" s="160">
        <v>42995349</v>
      </c>
      <c r="S18" s="160">
        <v>388800515</v>
      </c>
      <c r="U18" s="160">
        <v>479389049</v>
      </c>
      <c r="W18" s="160">
        <f t="shared" si="1"/>
        <v>1734570573</v>
      </c>
      <c r="Y18" s="160">
        <v>42044455</v>
      </c>
      <c r="AA18" s="160">
        <f t="shared" si="3"/>
        <v>1692526118</v>
      </c>
      <c r="AC18" s="66">
        <f t="shared" si="2"/>
        <v>6887.3267736881726</v>
      </c>
      <c r="AE18" s="70">
        <v>245745</v>
      </c>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row>
    <row r="19" spans="1:70" ht="8.85" customHeight="1" x14ac:dyDescent="0.3">
      <c r="A19" s="41"/>
      <c r="B19" s="21"/>
      <c r="AC19" s="173"/>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row>
    <row r="20" spans="1:70" ht="8.85" customHeight="1" x14ac:dyDescent="0.3">
      <c r="A20" s="10">
        <v>6</v>
      </c>
      <c r="B20" s="21"/>
      <c r="C20" s="10" t="s">
        <v>90</v>
      </c>
      <c r="E20" s="160">
        <v>39155532</v>
      </c>
      <c r="G20" s="160">
        <v>0</v>
      </c>
      <c r="I20" s="160">
        <v>66938888</v>
      </c>
      <c r="K20" s="160">
        <v>0</v>
      </c>
      <c r="M20" s="160">
        <f t="shared" si="0"/>
        <v>106094420</v>
      </c>
      <c r="O20" s="160">
        <v>56943348</v>
      </c>
      <c r="Q20" s="160">
        <v>0</v>
      </c>
      <c r="S20" s="160">
        <v>45423652</v>
      </c>
      <c r="U20" s="160">
        <v>3727420</v>
      </c>
      <c r="W20" s="160">
        <f t="shared" si="1"/>
        <v>106094420</v>
      </c>
      <c r="Y20" s="160">
        <v>0</v>
      </c>
      <c r="AA20" s="160">
        <f t="shared" si="3"/>
        <v>106094420</v>
      </c>
      <c r="AC20" s="66">
        <f t="shared" si="2"/>
        <v>6170.4327090845645</v>
      </c>
      <c r="AE20" s="70">
        <v>17194</v>
      </c>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row>
    <row r="21" spans="1:70" ht="8.85" customHeight="1" x14ac:dyDescent="0.3">
      <c r="A21" s="10">
        <v>7</v>
      </c>
      <c r="B21" s="21"/>
      <c r="C21" s="10" t="s">
        <v>91</v>
      </c>
      <c r="E21" s="160">
        <v>27552556</v>
      </c>
      <c r="G21" s="160">
        <v>9885000</v>
      </c>
      <c r="I21" s="160">
        <v>26329744</v>
      </c>
      <c r="K21" s="160">
        <v>0</v>
      </c>
      <c r="M21" s="160">
        <f t="shared" si="0"/>
        <v>63767300</v>
      </c>
      <c r="O21" s="160">
        <v>32546694</v>
      </c>
      <c r="Q21" s="160">
        <v>0</v>
      </c>
      <c r="S21" s="160">
        <v>16270943</v>
      </c>
      <c r="U21" s="160">
        <v>14949663</v>
      </c>
      <c r="W21" s="160">
        <f t="shared" si="1"/>
        <v>63767300</v>
      </c>
      <c r="Y21" s="160">
        <v>0</v>
      </c>
      <c r="AA21" s="160">
        <f t="shared" si="3"/>
        <v>63767300</v>
      </c>
      <c r="AC21" s="66">
        <f t="shared" si="2"/>
        <v>11199.034070951879</v>
      </c>
      <c r="AE21" s="70">
        <v>5694</v>
      </c>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row>
    <row r="22" spans="1:70" ht="8.85" customHeight="1" x14ac:dyDescent="0.3">
      <c r="A22" s="10">
        <v>8</v>
      </c>
      <c r="B22" s="21"/>
      <c r="C22" s="10" t="s">
        <v>92</v>
      </c>
      <c r="E22" s="160">
        <v>107664867</v>
      </c>
      <c r="G22" s="160">
        <v>0</v>
      </c>
      <c r="I22" s="160">
        <v>97632208</v>
      </c>
      <c r="K22" s="160">
        <v>0</v>
      </c>
      <c r="M22" s="160">
        <f t="shared" si="0"/>
        <v>205297075</v>
      </c>
      <c r="O22" s="160">
        <v>71800623</v>
      </c>
      <c r="Q22" s="160">
        <v>0</v>
      </c>
      <c r="S22" s="160">
        <v>77681725</v>
      </c>
      <c r="U22" s="160">
        <v>55814727</v>
      </c>
      <c r="W22" s="160">
        <f t="shared" si="1"/>
        <v>205297075</v>
      </c>
      <c r="Y22" s="160">
        <v>0</v>
      </c>
      <c r="AA22" s="160">
        <f t="shared" si="3"/>
        <v>205297075</v>
      </c>
      <c r="AC22" s="66">
        <f t="shared" si="2"/>
        <v>5141.1668586597216</v>
      </c>
      <c r="AE22" s="70">
        <v>39932</v>
      </c>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row>
    <row r="23" spans="1:70" ht="8.85" customHeight="1" x14ac:dyDescent="0.3">
      <c r="A23" s="10">
        <v>9</v>
      </c>
      <c r="B23" s="21"/>
      <c r="C23" s="10" t="s">
        <v>93</v>
      </c>
      <c r="E23" s="160">
        <v>0</v>
      </c>
      <c r="G23" s="160">
        <v>0</v>
      </c>
      <c r="I23" s="160">
        <v>0</v>
      </c>
      <c r="K23" s="160">
        <v>0</v>
      </c>
      <c r="M23" s="160">
        <f t="shared" si="0"/>
        <v>0</v>
      </c>
      <c r="O23" s="160">
        <v>0</v>
      </c>
      <c r="Q23" s="160">
        <v>0</v>
      </c>
      <c r="S23" s="160">
        <v>0</v>
      </c>
      <c r="U23" s="160">
        <v>0</v>
      </c>
      <c r="W23" s="160">
        <f t="shared" si="1"/>
        <v>0</v>
      </c>
      <c r="Y23" s="160">
        <v>0</v>
      </c>
      <c r="AA23" s="160">
        <f t="shared" si="3"/>
        <v>0</v>
      </c>
      <c r="AC23" s="66">
        <v>0</v>
      </c>
      <c r="AE23" s="70">
        <v>0</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row>
    <row r="24" spans="1:70" ht="8.85" customHeight="1" x14ac:dyDescent="0.3">
      <c r="A24" s="10">
        <v>10</v>
      </c>
      <c r="B24" s="21"/>
      <c r="C24" s="10" t="s">
        <v>94</v>
      </c>
      <c r="E24" s="160">
        <v>144500832</v>
      </c>
      <c r="G24" s="160">
        <v>0</v>
      </c>
      <c r="I24" s="160">
        <v>104130912</v>
      </c>
      <c r="K24" s="160">
        <v>0</v>
      </c>
      <c r="M24" s="160">
        <f t="shared" si="0"/>
        <v>248631744</v>
      </c>
      <c r="O24" s="160">
        <v>229890</v>
      </c>
      <c r="Q24" s="160">
        <v>0</v>
      </c>
      <c r="S24" s="160">
        <v>221694960</v>
      </c>
      <c r="U24" s="160">
        <v>26706894</v>
      </c>
      <c r="W24" s="160">
        <f t="shared" si="1"/>
        <v>248631744</v>
      </c>
      <c r="Y24" s="160">
        <v>0</v>
      </c>
      <c r="AA24" s="160">
        <f t="shared" si="3"/>
        <v>248631744</v>
      </c>
      <c r="AC24" s="66">
        <f t="shared" si="2"/>
        <v>10384.318757047989</v>
      </c>
      <c r="AE24" s="70">
        <v>23943</v>
      </c>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row>
    <row r="25" spans="1:70" ht="8.85" customHeight="1" x14ac:dyDescent="0.3">
      <c r="A25" s="41"/>
      <c r="B25" s="21"/>
      <c r="AC25" s="173"/>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row>
    <row r="26" spans="1:70" ht="8.85" customHeight="1" x14ac:dyDescent="0.3">
      <c r="A26" s="10">
        <v>11</v>
      </c>
      <c r="B26" s="21"/>
      <c r="C26" s="10" t="s">
        <v>95</v>
      </c>
      <c r="E26" s="160">
        <v>195825668</v>
      </c>
      <c r="G26" s="160">
        <v>0</v>
      </c>
      <c r="I26" s="160">
        <v>56848500</v>
      </c>
      <c r="K26" s="160">
        <v>0</v>
      </c>
      <c r="M26" s="160">
        <f t="shared" si="0"/>
        <v>252674168</v>
      </c>
      <c r="O26" s="160">
        <v>191315293</v>
      </c>
      <c r="Q26" s="160">
        <v>3759377</v>
      </c>
      <c r="S26" s="160">
        <v>46945216</v>
      </c>
      <c r="U26" s="160">
        <v>10654282</v>
      </c>
      <c r="W26" s="160">
        <f t="shared" si="1"/>
        <v>252674168</v>
      </c>
      <c r="Y26" s="160">
        <v>0</v>
      </c>
      <c r="AA26" s="160">
        <f t="shared" si="3"/>
        <v>252674168</v>
      </c>
      <c r="AC26" s="66">
        <f t="shared" si="2"/>
        <v>17631.300537296771</v>
      </c>
      <c r="AE26" s="70">
        <v>14331</v>
      </c>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row>
    <row r="27" spans="1:70" ht="8.85" customHeight="1" x14ac:dyDescent="0.3">
      <c r="A27" s="10">
        <v>12</v>
      </c>
      <c r="B27" s="21"/>
      <c r="C27" s="10" t="s">
        <v>96</v>
      </c>
      <c r="E27" s="160">
        <v>23647837</v>
      </c>
      <c r="G27" s="160">
        <v>0</v>
      </c>
      <c r="I27" s="160">
        <v>24285482</v>
      </c>
      <c r="K27" s="160">
        <v>0</v>
      </c>
      <c r="M27" s="160">
        <f t="shared" si="0"/>
        <v>47933319</v>
      </c>
      <c r="O27" s="160">
        <v>20394990</v>
      </c>
      <c r="Q27" s="160">
        <v>0</v>
      </c>
      <c r="S27" s="160">
        <v>21405245</v>
      </c>
      <c r="U27" s="160">
        <v>6133084</v>
      </c>
      <c r="W27" s="160">
        <f t="shared" si="1"/>
        <v>47933319</v>
      </c>
      <c r="Y27" s="160">
        <v>0</v>
      </c>
      <c r="AA27" s="160">
        <f t="shared" si="3"/>
        <v>47933319</v>
      </c>
      <c r="AC27" s="66">
        <f t="shared" si="2"/>
        <v>5802.3627890085945</v>
      </c>
      <c r="AE27" s="70">
        <v>8261</v>
      </c>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row>
    <row r="28" spans="1:70" ht="8.85" customHeight="1" x14ac:dyDescent="0.3">
      <c r="A28" s="10">
        <v>13</v>
      </c>
      <c r="B28" s="21"/>
      <c r="C28" s="10" t="s">
        <v>97</v>
      </c>
      <c r="E28" s="160">
        <v>107990780</v>
      </c>
      <c r="G28" s="160">
        <v>0</v>
      </c>
      <c r="I28" s="160">
        <v>101277742</v>
      </c>
      <c r="K28" s="160">
        <v>0</v>
      </c>
      <c r="M28" s="160">
        <f t="shared" si="0"/>
        <v>209268522</v>
      </c>
      <c r="O28" s="160">
        <v>88826112</v>
      </c>
      <c r="Q28" s="160">
        <v>0</v>
      </c>
      <c r="S28" s="160">
        <v>94105987</v>
      </c>
      <c r="U28" s="160">
        <v>26336423</v>
      </c>
      <c r="W28" s="160">
        <f t="shared" si="1"/>
        <v>209268522</v>
      </c>
      <c r="Y28" s="160">
        <v>0</v>
      </c>
      <c r="AA28" s="160">
        <f t="shared" si="3"/>
        <v>209268522</v>
      </c>
      <c r="AC28" s="66">
        <f t="shared" si="2"/>
        <v>7334.5199074723114</v>
      </c>
      <c r="AE28" s="70">
        <v>28532</v>
      </c>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row>
    <row r="29" spans="1:70" ht="8.85" customHeight="1" x14ac:dyDescent="0.3">
      <c r="A29" s="10">
        <v>14</v>
      </c>
      <c r="B29" s="21"/>
      <c r="C29" s="10" t="s">
        <v>98</v>
      </c>
      <c r="E29" s="160">
        <v>29052902</v>
      </c>
      <c r="G29" s="160">
        <v>0</v>
      </c>
      <c r="I29" s="160">
        <v>18487114</v>
      </c>
      <c r="K29" s="160">
        <v>0</v>
      </c>
      <c r="M29" s="160">
        <f t="shared" si="0"/>
        <v>47540016</v>
      </c>
      <c r="O29" s="160">
        <v>30547074</v>
      </c>
      <c r="Q29" s="160">
        <v>0</v>
      </c>
      <c r="S29" s="160">
        <v>6540056</v>
      </c>
      <c r="U29" s="160">
        <v>10452886</v>
      </c>
      <c r="W29" s="160">
        <f t="shared" si="1"/>
        <v>47540016</v>
      </c>
      <c r="Y29" s="160">
        <v>0</v>
      </c>
      <c r="AA29" s="160">
        <f t="shared" si="3"/>
        <v>47540016</v>
      </c>
      <c r="AC29" s="66">
        <f t="shared" si="2"/>
        <v>7263.5624140565315</v>
      </c>
      <c r="AE29" s="70">
        <v>6545</v>
      </c>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row>
    <row r="30" spans="1:70" ht="8.85" customHeight="1" x14ac:dyDescent="0.3">
      <c r="A30" s="10">
        <v>15</v>
      </c>
      <c r="B30" s="21"/>
      <c r="C30" s="10" t="s">
        <v>99</v>
      </c>
      <c r="E30" s="160">
        <v>381294155</v>
      </c>
      <c r="G30" s="160">
        <v>0</v>
      </c>
      <c r="I30" s="160">
        <v>457905449</v>
      </c>
      <c r="K30" s="160">
        <v>0</v>
      </c>
      <c r="M30" s="160">
        <f t="shared" si="0"/>
        <v>839199604</v>
      </c>
      <c r="O30" s="160">
        <v>224990901</v>
      </c>
      <c r="Q30" s="160">
        <v>0</v>
      </c>
      <c r="S30" s="160">
        <v>530443518</v>
      </c>
      <c r="U30" s="160">
        <v>83765185</v>
      </c>
      <c r="W30" s="160">
        <f t="shared" si="1"/>
        <v>839199604</v>
      </c>
      <c r="Y30" s="160">
        <v>8278287</v>
      </c>
      <c r="AA30" s="160">
        <f t="shared" si="3"/>
        <v>830921317</v>
      </c>
      <c r="AC30" s="66">
        <f t="shared" si="2"/>
        <v>6120.8320773758223</v>
      </c>
      <c r="AE30" s="70">
        <v>135753</v>
      </c>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row>
    <row r="31" spans="1:70" ht="8.85" customHeight="1" x14ac:dyDescent="0.3">
      <c r="A31" s="41"/>
      <c r="B31" s="21"/>
      <c r="AC31" s="173"/>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row>
    <row r="32" spans="1:70" ht="8.85" customHeight="1" x14ac:dyDescent="0.3">
      <c r="A32" s="10">
        <v>16</v>
      </c>
      <c r="B32" s="21"/>
      <c r="C32" s="10" t="s">
        <v>100</v>
      </c>
      <c r="E32" s="160">
        <v>191213932</v>
      </c>
      <c r="G32" s="160">
        <v>0</v>
      </c>
      <c r="I32" s="160">
        <v>144480513</v>
      </c>
      <c r="K32" s="160">
        <v>0</v>
      </c>
      <c r="M32" s="160">
        <f t="shared" si="0"/>
        <v>335694445</v>
      </c>
      <c r="O32" s="160">
        <v>190467866</v>
      </c>
      <c r="Q32" s="160">
        <v>23614424</v>
      </c>
      <c r="S32" s="160">
        <v>84851332</v>
      </c>
      <c r="U32" s="160">
        <v>36760823</v>
      </c>
      <c r="W32" s="160">
        <f t="shared" si="1"/>
        <v>335694445</v>
      </c>
      <c r="Y32" s="160">
        <v>0</v>
      </c>
      <c r="AA32" s="160">
        <f t="shared" si="3"/>
        <v>335694445</v>
      </c>
      <c r="AC32" s="66">
        <f t="shared" si="2"/>
        <v>6216.9091801396371</v>
      </c>
      <c r="AE32" s="70">
        <v>53997</v>
      </c>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row>
    <row r="33" spans="1:70" ht="8.85" customHeight="1" x14ac:dyDescent="0.3">
      <c r="A33" s="10">
        <v>17</v>
      </c>
      <c r="B33" s="21"/>
      <c r="C33" s="10" t="s">
        <v>101</v>
      </c>
      <c r="E33" s="160">
        <v>0</v>
      </c>
      <c r="G33" s="160">
        <v>0</v>
      </c>
      <c r="I33" s="160">
        <v>0</v>
      </c>
      <c r="K33" s="160">
        <v>0</v>
      </c>
      <c r="M33" s="160">
        <f t="shared" si="0"/>
        <v>0</v>
      </c>
      <c r="O33" s="160">
        <v>0</v>
      </c>
      <c r="Q33" s="160">
        <v>0</v>
      </c>
      <c r="S33" s="160">
        <v>0</v>
      </c>
      <c r="U33" s="160">
        <v>0</v>
      </c>
      <c r="W33" s="160">
        <f t="shared" si="1"/>
        <v>0</v>
      </c>
      <c r="Y33" s="160">
        <v>0</v>
      </c>
      <c r="AA33" s="160">
        <f>(M33-Y33)</f>
        <v>0</v>
      </c>
      <c r="AC33" s="66">
        <v>0</v>
      </c>
      <c r="AE33" s="70">
        <v>0</v>
      </c>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row>
    <row r="34" spans="1:70" ht="8.85" customHeight="1" x14ac:dyDescent="0.3">
      <c r="A34" s="10">
        <v>18</v>
      </c>
      <c r="B34" s="21"/>
      <c r="C34" s="10" t="s">
        <v>102</v>
      </c>
      <c r="E34" s="160">
        <v>29733672</v>
      </c>
      <c r="G34" s="160">
        <v>0</v>
      </c>
      <c r="I34" s="160">
        <v>9461262</v>
      </c>
      <c r="K34" s="160">
        <v>0</v>
      </c>
      <c r="M34" s="160">
        <f t="shared" si="0"/>
        <v>39194934</v>
      </c>
      <c r="O34" s="160">
        <v>20495142</v>
      </c>
      <c r="Q34" s="160">
        <v>0</v>
      </c>
      <c r="S34" s="160">
        <v>13365452</v>
      </c>
      <c r="U34" s="160">
        <v>5334340</v>
      </c>
      <c r="W34" s="160">
        <f t="shared" si="1"/>
        <v>39194934</v>
      </c>
      <c r="Y34" s="160">
        <v>0</v>
      </c>
      <c r="AA34" s="160">
        <f>(M34-Y34)</f>
        <v>39194934</v>
      </c>
      <c r="AC34" s="66">
        <f t="shared" si="2"/>
        <v>5273.8070505920341</v>
      </c>
      <c r="AE34" s="70">
        <v>7432</v>
      </c>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row>
    <row r="35" spans="1:70" ht="8.85" customHeight="1" x14ac:dyDescent="0.3">
      <c r="A35" s="10">
        <v>19</v>
      </c>
      <c r="B35" s="21"/>
      <c r="C35" s="10" t="s">
        <v>103</v>
      </c>
      <c r="E35" s="160">
        <v>391616300</v>
      </c>
      <c r="G35" s="160">
        <v>0</v>
      </c>
      <c r="I35" s="160">
        <v>286270136</v>
      </c>
      <c r="K35" s="160">
        <v>0</v>
      </c>
      <c r="M35" s="160">
        <f t="shared" si="0"/>
        <v>677886436</v>
      </c>
      <c r="O35" s="160">
        <v>205104586</v>
      </c>
      <c r="Q35" s="160">
        <v>65808516</v>
      </c>
      <c r="S35" s="160">
        <v>195445974</v>
      </c>
      <c r="U35" s="160">
        <v>211527360</v>
      </c>
      <c r="W35" s="160">
        <f t="shared" si="1"/>
        <v>677886436</v>
      </c>
      <c r="Y35" s="160">
        <v>0</v>
      </c>
      <c r="AA35" s="160">
        <f>(M35-Y35)</f>
        <v>677886436</v>
      </c>
      <c r="AC35" s="66">
        <f t="shared" si="2"/>
        <v>8391.4491415273023</v>
      </c>
      <c r="AE35" s="70">
        <v>80783</v>
      </c>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row>
    <row r="36" spans="1:70" ht="8.85" customHeight="1" x14ac:dyDescent="0.3">
      <c r="A36" s="10">
        <v>20</v>
      </c>
      <c r="B36" s="21"/>
      <c r="C36" s="10" t="s">
        <v>104</v>
      </c>
      <c r="E36" s="160">
        <v>151986322</v>
      </c>
      <c r="G36" s="160">
        <v>0</v>
      </c>
      <c r="I36" s="160">
        <v>159846631</v>
      </c>
      <c r="K36" s="160">
        <v>0</v>
      </c>
      <c r="M36" s="160">
        <f t="shared" si="0"/>
        <v>311832953</v>
      </c>
      <c r="O36" s="160">
        <v>163933926</v>
      </c>
      <c r="Q36" s="160">
        <v>14578416</v>
      </c>
      <c r="S36" s="160">
        <v>77536376</v>
      </c>
      <c r="U36" s="160">
        <v>55784235</v>
      </c>
      <c r="W36" s="160">
        <f t="shared" si="1"/>
        <v>311832953</v>
      </c>
      <c r="Y36" s="160">
        <v>0</v>
      </c>
      <c r="AA36" s="160">
        <f>(M36-Y36)</f>
        <v>311832953</v>
      </c>
      <c r="AC36" s="66">
        <f t="shared" si="2"/>
        <v>7467.8006801254878</v>
      </c>
      <c r="AE36" s="70">
        <v>41757</v>
      </c>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row>
    <row r="37" spans="1:70" ht="8.85" customHeight="1" x14ac:dyDescent="0.3">
      <c r="A37" s="41"/>
      <c r="B37" s="21"/>
      <c r="AC37" s="173"/>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row>
    <row r="38" spans="1:70" ht="8.85" customHeight="1" x14ac:dyDescent="0.3">
      <c r="A38" s="10">
        <v>21</v>
      </c>
      <c r="B38" s="21"/>
      <c r="C38" s="10" t="s">
        <v>105</v>
      </c>
      <c r="E38" s="160">
        <v>90721644</v>
      </c>
      <c r="G38" s="160">
        <v>7255000</v>
      </c>
      <c r="I38" s="160">
        <v>52072225</v>
      </c>
      <c r="K38" s="160">
        <v>0</v>
      </c>
      <c r="M38" s="160">
        <f t="shared" si="0"/>
        <v>150048869</v>
      </c>
      <c r="O38" s="160">
        <v>92393083</v>
      </c>
      <c r="Q38" s="160">
        <v>0</v>
      </c>
      <c r="S38" s="160">
        <v>46253658</v>
      </c>
      <c r="U38" s="160">
        <v>11402128</v>
      </c>
      <c r="W38" s="160">
        <f t="shared" si="1"/>
        <v>150048869</v>
      </c>
      <c r="Y38" s="160">
        <v>0</v>
      </c>
      <c r="AA38" s="160">
        <f>(M38-Y38)</f>
        <v>150048869</v>
      </c>
      <c r="AC38" s="66">
        <f t="shared" si="2"/>
        <v>9019.5280716518391</v>
      </c>
      <c r="AE38" s="70">
        <v>16636</v>
      </c>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row>
    <row r="39" spans="1:70" ht="8.85" customHeight="1" x14ac:dyDescent="0.3">
      <c r="A39" s="10">
        <v>22</v>
      </c>
      <c r="B39" s="21"/>
      <c r="C39" s="10" t="s">
        <v>106</v>
      </c>
      <c r="E39" s="160">
        <v>26196398</v>
      </c>
      <c r="G39" s="160">
        <v>375000</v>
      </c>
      <c r="I39" s="160">
        <v>62577664</v>
      </c>
      <c r="K39" s="160">
        <v>0</v>
      </c>
      <c r="M39" s="160">
        <f t="shared" si="0"/>
        <v>89149062</v>
      </c>
      <c r="O39" s="160">
        <v>32947408</v>
      </c>
      <c r="Q39" s="160">
        <v>0</v>
      </c>
      <c r="S39" s="160">
        <v>28943831</v>
      </c>
      <c r="U39" s="160">
        <v>27257823</v>
      </c>
      <c r="W39" s="160">
        <f t="shared" si="1"/>
        <v>89149062</v>
      </c>
      <c r="Y39" s="160">
        <v>0</v>
      </c>
      <c r="AA39" s="160">
        <f>(M39-Y39)</f>
        <v>89149062</v>
      </c>
      <c r="AC39" s="66">
        <f t="shared" si="2"/>
        <v>6968.5814117095288</v>
      </c>
      <c r="AE39" s="70">
        <v>12793</v>
      </c>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row>
    <row r="40" spans="1:70" ht="8.85" customHeight="1" x14ac:dyDescent="0.3">
      <c r="A40" s="10">
        <v>23</v>
      </c>
      <c r="B40" s="21"/>
      <c r="C40" s="10" t="s">
        <v>107</v>
      </c>
      <c r="E40" s="160">
        <v>556403468</v>
      </c>
      <c r="G40" s="160">
        <v>2939519</v>
      </c>
      <c r="I40" s="160">
        <v>955268755</v>
      </c>
      <c r="K40" s="160">
        <v>0</v>
      </c>
      <c r="M40" s="160">
        <f t="shared" si="0"/>
        <v>1514611742</v>
      </c>
      <c r="O40" s="160">
        <v>540924007</v>
      </c>
      <c r="Q40" s="160">
        <v>44668031</v>
      </c>
      <c r="S40" s="160">
        <v>738937301</v>
      </c>
      <c r="U40" s="160">
        <v>190082403</v>
      </c>
      <c r="W40" s="160">
        <f t="shared" si="1"/>
        <v>1514611742</v>
      </c>
      <c r="Y40" s="160">
        <v>3308551</v>
      </c>
      <c r="AA40" s="160">
        <f>(M40-Y40)</f>
        <v>1511303191</v>
      </c>
      <c r="AC40" s="66">
        <f t="shared" si="2"/>
        <v>8349.741386740332</v>
      </c>
      <c r="AE40" s="70">
        <v>181000</v>
      </c>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row>
    <row r="41" spans="1:70" ht="8.85" customHeight="1" x14ac:dyDescent="0.3">
      <c r="A41" s="10">
        <v>24</v>
      </c>
      <c r="B41" s="21"/>
      <c r="C41" s="10" t="s">
        <v>108</v>
      </c>
      <c r="E41" s="160">
        <v>1480231850</v>
      </c>
      <c r="G41" s="160">
        <v>0</v>
      </c>
      <c r="I41" s="160">
        <v>891259488</v>
      </c>
      <c r="K41" s="160">
        <v>0</v>
      </c>
      <c r="M41" s="160">
        <f t="shared" si="0"/>
        <v>2371491338</v>
      </c>
      <c r="O41" s="160">
        <v>598838538</v>
      </c>
      <c r="Q41" s="160">
        <v>30212582</v>
      </c>
      <c r="S41" s="160">
        <v>1051747145</v>
      </c>
      <c r="U41" s="160">
        <v>690693073</v>
      </c>
      <c r="W41" s="160">
        <f t="shared" si="1"/>
        <v>2371491338</v>
      </c>
      <c r="Y41" s="160">
        <v>0</v>
      </c>
      <c r="AA41" s="160">
        <f>(M41-Y41)</f>
        <v>2371491338</v>
      </c>
      <c r="AC41" s="66">
        <f t="shared" si="2"/>
        <v>9677.4234984942086</v>
      </c>
      <c r="AE41" s="70">
        <v>245054</v>
      </c>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row>
    <row r="42" spans="1:70" ht="8.85" customHeight="1" x14ac:dyDescent="0.3">
      <c r="A42" s="10">
        <v>25</v>
      </c>
      <c r="B42" s="21"/>
      <c r="C42" s="10" t="s">
        <v>109</v>
      </c>
      <c r="E42" s="160">
        <v>15678913</v>
      </c>
      <c r="G42" s="160">
        <v>0</v>
      </c>
      <c r="I42" s="160">
        <v>9620291</v>
      </c>
      <c r="K42" s="160">
        <v>0</v>
      </c>
      <c r="M42" s="160">
        <f t="shared" si="0"/>
        <v>25299204</v>
      </c>
      <c r="O42" s="160">
        <v>14709549</v>
      </c>
      <c r="Q42" s="160">
        <v>0</v>
      </c>
      <c r="S42" s="160">
        <v>3403701</v>
      </c>
      <c r="U42" s="160">
        <v>7185954</v>
      </c>
      <c r="W42" s="160">
        <f t="shared" si="1"/>
        <v>25299204</v>
      </c>
      <c r="Y42" s="160">
        <v>0</v>
      </c>
      <c r="AA42" s="160">
        <f>(M42-Y42)</f>
        <v>25299204</v>
      </c>
      <c r="AC42" s="66">
        <f t="shared" si="2"/>
        <v>6522.0943542150035</v>
      </c>
      <c r="AE42" s="70">
        <v>3879</v>
      </c>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row>
    <row r="43" spans="1:70" ht="8.85" customHeight="1" x14ac:dyDescent="0.3">
      <c r="A43" s="41"/>
      <c r="B43" s="21"/>
      <c r="AC43" s="173"/>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row>
    <row r="44" spans="1:70" ht="8.85" customHeight="1" x14ac:dyDescent="0.3">
      <c r="A44" s="10">
        <v>26</v>
      </c>
      <c r="B44" s="21"/>
      <c r="C44" s="10" t="s">
        <v>110</v>
      </c>
      <c r="E44" s="160">
        <v>60934010</v>
      </c>
      <c r="G44" s="160">
        <v>100000</v>
      </c>
      <c r="I44" s="160">
        <v>77120247</v>
      </c>
      <c r="K44" s="160">
        <v>0</v>
      </c>
      <c r="M44" s="160">
        <f t="shared" si="0"/>
        <v>138154257</v>
      </c>
      <c r="O44" s="160">
        <v>49376065</v>
      </c>
      <c r="Q44" s="160">
        <v>0</v>
      </c>
      <c r="S44" s="160">
        <v>74622600</v>
      </c>
      <c r="U44" s="160">
        <v>14155592</v>
      </c>
      <c r="W44" s="160">
        <f t="shared" si="1"/>
        <v>138154257</v>
      </c>
      <c r="Y44" s="160">
        <v>0</v>
      </c>
      <c r="AA44" s="160">
        <f>(M44-Y44)</f>
        <v>138154257</v>
      </c>
      <c r="AC44" s="66">
        <f t="shared" si="2"/>
        <v>4395.6174673878459</v>
      </c>
      <c r="AE44" s="70">
        <v>31430</v>
      </c>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row>
    <row r="45" spans="1:70" ht="8.85" customHeight="1" x14ac:dyDescent="0.3">
      <c r="A45" s="10">
        <v>27</v>
      </c>
      <c r="B45" s="21"/>
      <c r="C45" s="10" t="s">
        <v>111</v>
      </c>
      <c r="E45" s="160">
        <v>44199829</v>
      </c>
      <c r="G45" s="160">
        <v>0</v>
      </c>
      <c r="I45" s="160">
        <v>29127495</v>
      </c>
      <c r="K45" s="160">
        <v>0</v>
      </c>
      <c r="M45" s="160">
        <f t="shared" si="0"/>
        <v>73327324</v>
      </c>
      <c r="O45" s="160">
        <v>41330626</v>
      </c>
      <c r="Q45" s="160">
        <v>0</v>
      </c>
      <c r="S45" s="160">
        <v>26507923</v>
      </c>
      <c r="U45" s="160">
        <v>5488775</v>
      </c>
      <c r="W45" s="160">
        <f t="shared" si="1"/>
        <v>73327324</v>
      </c>
      <c r="Y45" s="160">
        <v>1086157</v>
      </c>
      <c r="AA45" s="160">
        <f>(M45-Y45)</f>
        <v>72241167</v>
      </c>
      <c r="AC45" s="66">
        <f t="shared" si="2"/>
        <v>5828.2506655909638</v>
      </c>
      <c r="AE45" s="70">
        <v>12395</v>
      </c>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row>
    <row r="46" spans="1:70" ht="8.85" customHeight="1" x14ac:dyDescent="0.3">
      <c r="A46" s="10">
        <v>28</v>
      </c>
      <c r="B46" s="21"/>
      <c r="C46" s="10" t="s">
        <v>112</v>
      </c>
      <c r="E46" s="160">
        <v>582523379</v>
      </c>
      <c r="G46" s="160">
        <v>0</v>
      </c>
      <c r="I46" s="160">
        <v>358804433</v>
      </c>
      <c r="K46" s="160">
        <v>0</v>
      </c>
      <c r="M46" s="160">
        <f t="shared" si="0"/>
        <v>941327812</v>
      </c>
      <c r="O46" s="160">
        <v>187459200</v>
      </c>
      <c r="Q46" s="160">
        <v>0</v>
      </c>
      <c r="S46" s="160">
        <v>598263094</v>
      </c>
      <c r="U46" s="160">
        <v>155605518</v>
      </c>
      <c r="W46" s="160">
        <f t="shared" si="1"/>
        <v>941327812</v>
      </c>
      <c r="Y46" s="160">
        <v>5299788</v>
      </c>
      <c r="AA46" s="160">
        <f>(M46-Y46)</f>
        <v>936028024</v>
      </c>
      <c r="AC46" s="66">
        <f t="shared" si="2"/>
        <v>9896.5756758757052</v>
      </c>
      <c r="AE46" s="70">
        <v>94581</v>
      </c>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row>
    <row r="47" spans="1:70" ht="8.85" customHeight="1" x14ac:dyDescent="0.3">
      <c r="A47" s="10">
        <v>29</v>
      </c>
      <c r="B47" s="21"/>
      <c r="C47" s="10" t="s">
        <v>113</v>
      </c>
      <c r="E47" s="160">
        <v>20075560</v>
      </c>
      <c r="G47" s="160">
        <v>0</v>
      </c>
      <c r="I47" s="160">
        <v>31424734</v>
      </c>
      <c r="K47" s="160">
        <v>0</v>
      </c>
      <c r="M47" s="160">
        <f t="shared" si="0"/>
        <v>51500294</v>
      </c>
      <c r="O47" s="160">
        <v>26476029</v>
      </c>
      <c r="Q47" s="160">
        <v>0</v>
      </c>
      <c r="S47" s="160">
        <v>20630461</v>
      </c>
      <c r="U47" s="160">
        <v>4393804</v>
      </c>
      <c r="W47" s="160">
        <f t="shared" si="1"/>
        <v>51500294</v>
      </c>
      <c r="Y47" s="160">
        <v>0</v>
      </c>
      <c r="AA47" s="160">
        <f>(M47-Y47)</f>
        <v>51500294</v>
      </c>
      <c r="AC47" s="66">
        <f t="shared" si="2"/>
        <v>2854.1506317889603</v>
      </c>
      <c r="AE47" s="70">
        <v>18044</v>
      </c>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row>
    <row r="48" spans="1:70" ht="8.85" customHeight="1" x14ac:dyDescent="0.3">
      <c r="A48" s="10">
        <v>30</v>
      </c>
      <c r="B48" s="21"/>
      <c r="C48" s="10" t="s">
        <v>114</v>
      </c>
      <c r="E48" s="160">
        <v>1806292598</v>
      </c>
      <c r="G48" s="160">
        <v>0</v>
      </c>
      <c r="I48" s="160">
        <v>958897399</v>
      </c>
      <c r="K48" s="160">
        <v>0</v>
      </c>
      <c r="M48" s="160">
        <f t="shared" si="0"/>
        <v>2765189997</v>
      </c>
      <c r="O48" s="160">
        <v>631957216</v>
      </c>
      <c r="Q48" s="160">
        <v>92635666</v>
      </c>
      <c r="S48" s="160">
        <v>987527544</v>
      </c>
      <c r="U48" s="160">
        <v>1053069571</v>
      </c>
      <c r="W48" s="160">
        <f t="shared" si="1"/>
        <v>2765189997</v>
      </c>
      <c r="Y48" s="160">
        <v>10231144</v>
      </c>
      <c r="AA48" s="160">
        <f>(M48-Y48)</f>
        <v>2754958853</v>
      </c>
      <c r="AC48" s="66">
        <f t="shared" si="2"/>
        <v>12144.88938507589</v>
      </c>
      <c r="AE48" s="70">
        <v>226841</v>
      </c>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row>
    <row r="49" spans="1:70" ht="8.85" customHeight="1" x14ac:dyDescent="0.3">
      <c r="A49" s="41"/>
      <c r="B49" s="21"/>
      <c r="AC49" s="173"/>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row>
    <row r="50" spans="1:70" ht="8.85" customHeight="1" x14ac:dyDescent="0.3">
      <c r="A50" s="10">
        <v>31</v>
      </c>
      <c r="B50" s="21"/>
      <c r="C50" s="10" t="s">
        <v>115</v>
      </c>
      <c r="E50" s="160">
        <v>255944177</v>
      </c>
      <c r="G50" s="160">
        <v>0</v>
      </c>
      <c r="I50" s="160">
        <v>353471012</v>
      </c>
      <c r="K50" s="160">
        <v>0</v>
      </c>
      <c r="M50" s="160">
        <f t="shared" si="0"/>
        <v>609415189</v>
      </c>
      <c r="O50" s="160">
        <v>281299834</v>
      </c>
      <c r="Q50" s="160">
        <v>24331638</v>
      </c>
      <c r="S50" s="160">
        <v>277789271</v>
      </c>
      <c r="U50" s="160">
        <v>25994446</v>
      </c>
      <c r="W50" s="160">
        <f t="shared" si="1"/>
        <v>609415189</v>
      </c>
      <c r="Y50" s="160">
        <v>17215</v>
      </c>
      <c r="AA50" s="160">
        <f>(M50-Y50)</f>
        <v>609397974</v>
      </c>
      <c r="AC50" s="66">
        <f t="shared" si="2"/>
        <v>6133.9732455610583</v>
      </c>
      <c r="AE50" s="70">
        <v>99348</v>
      </c>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row>
    <row r="51" spans="1:70" ht="8.85" customHeight="1" x14ac:dyDescent="0.3">
      <c r="A51" s="10">
        <v>32</v>
      </c>
      <c r="B51" s="21"/>
      <c r="C51" s="10" t="s">
        <v>116</v>
      </c>
      <c r="E51" s="160">
        <v>99983133</v>
      </c>
      <c r="G51" s="160">
        <v>0</v>
      </c>
      <c r="I51" s="160">
        <v>103597660</v>
      </c>
      <c r="K51" s="160">
        <v>0</v>
      </c>
      <c r="M51" s="160">
        <f t="shared" si="0"/>
        <v>203580793</v>
      </c>
      <c r="O51" s="160">
        <v>83099416</v>
      </c>
      <c r="Q51" s="160">
        <v>89250</v>
      </c>
      <c r="S51" s="160">
        <v>67933105</v>
      </c>
      <c r="U51" s="160">
        <v>52459022</v>
      </c>
      <c r="W51" s="160">
        <f t="shared" si="1"/>
        <v>203580793</v>
      </c>
      <c r="Y51" s="160">
        <v>0</v>
      </c>
      <c r="AA51" s="160">
        <f>(M51-Y51)</f>
        <v>203580793</v>
      </c>
      <c r="AC51" s="66">
        <f t="shared" si="2"/>
        <v>8026.6842644797543</v>
      </c>
      <c r="AE51" s="70">
        <v>25363</v>
      </c>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row>
    <row r="52" spans="1:70" ht="8.85" customHeight="1" x14ac:dyDescent="0.3">
      <c r="A52" s="10">
        <v>33</v>
      </c>
      <c r="B52" s="21"/>
      <c r="C52" s="10" t="s">
        <v>117</v>
      </c>
      <c r="E52" s="160">
        <v>85843659</v>
      </c>
      <c r="G52" s="160">
        <v>400000</v>
      </c>
      <c r="I52" s="160">
        <v>66271589</v>
      </c>
      <c r="K52" s="160">
        <v>0</v>
      </c>
      <c r="M52" s="160">
        <f t="shared" si="0"/>
        <v>152515248</v>
      </c>
      <c r="O52" s="160">
        <v>88644575</v>
      </c>
      <c r="Q52" s="160">
        <v>0</v>
      </c>
      <c r="S52" s="160">
        <v>47131129</v>
      </c>
      <c r="U52" s="160">
        <v>16739544</v>
      </c>
      <c r="W52" s="160">
        <f t="shared" si="1"/>
        <v>152515248</v>
      </c>
      <c r="Y52" s="160">
        <v>12689763</v>
      </c>
      <c r="AA52" s="160">
        <f>(M52-Y52)</f>
        <v>139825485</v>
      </c>
      <c r="AC52" s="66">
        <f t="shared" si="2"/>
        <v>5599.5148372111653</v>
      </c>
      <c r="AE52" s="70">
        <v>24971</v>
      </c>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row>
    <row r="53" spans="1:70" ht="8.85" customHeight="1" x14ac:dyDescent="0.3">
      <c r="A53" s="10">
        <v>34</v>
      </c>
      <c r="B53" s="21"/>
      <c r="C53" s="10" t="s">
        <v>118</v>
      </c>
      <c r="E53" s="160">
        <v>678903520</v>
      </c>
      <c r="G53" s="160">
        <v>0</v>
      </c>
      <c r="I53" s="160">
        <v>238188957</v>
      </c>
      <c r="K53" s="160">
        <v>0</v>
      </c>
      <c r="M53" s="160">
        <f t="shared" si="0"/>
        <v>917092477</v>
      </c>
      <c r="O53" s="160">
        <v>255427155</v>
      </c>
      <c r="Q53" s="160">
        <v>0</v>
      </c>
      <c r="S53" s="160">
        <v>270707752</v>
      </c>
      <c r="U53" s="160">
        <v>390957570</v>
      </c>
      <c r="W53" s="160">
        <f t="shared" si="1"/>
        <v>917092477</v>
      </c>
      <c r="Y53" s="160">
        <v>0</v>
      </c>
      <c r="AA53" s="160">
        <f>(M53-Y53)</f>
        <v>917092477</v>
      </c>
      <c r="AC53" s="66">
        <f t="shared" si="2"/>
        <v>9774.5001545430314</v>
      </c>
      <c r="AE53" s="70">
        <v>93825</v>
      </c>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row>
    <row r="54" spans="1:70" ht="8.85" customHeight="1" x14ac:dyDescent="0.3">
      <c r="A54" s="10">
        <v>35</v>
      </c>
      <c r="B54" s="21"/>
      <c r="C54" s="10" t="s">
        <v>119</v>
      </c>
      <c r="E54" s="160">
        <v>1383608357</v>
      </c>
      <c r="G54" s="160">
        <v>750000</v>
      </c>
      <c r="I54" s="160">
        <v>1594675532</v>
      </c>
      <c r="K54" s="160">
        <v>0</v>
      </c>
      <c r="M54" s="160">
        <f t="shared" si="0"/>
        <v>2979033889</v>
      </c>
      <c r="O54" s="160">
        <v>1305045882</v>
      </c>
      <c r="Q54" s="160">
        <v>139704460</v>
      </c>
      <c r="S54" s="160">
        <v>1310531728</v>
      </c>
      <c r="U54" s="160">
        <v>223751819</v>
      </c>
      <c r="W54" s="160">
        <f t="shared" si="1"/>
        <v>2979033889</v>
      </c>
      <c r="Y54" s="160">
        <v>0</v>
      </c>
      <c r="AA54" s="160">
        <f>(M54-Y54)</f>
        <v>2979033889</v>
      </c>
      <c r="AC54" s="66">
        <f t="shared" si="2"/>
        <v>6581.420432879775</v>
      </c>
      <c r="AE54" s="70">
        <v>452643</v>
      </c>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row>
    <row r="55" spans="1:70" ht="8.85" customHeight="1" x14ac:dyDescent="0.3">
      <c r="A55" s="41"/>
      <c r="B55" s="21"/>
      <c r="AC55" s="173"/>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row>
    <row r="56" spans="1:70" ht="8.85" customHeight="1" x14ac:dyDescent="0.3">
      <c r="A56" s="10">
        <v>36</v>
      </c>
      <c r="B56" s="21"/>
      <c r="C56" s="10" t="s">
        <v>120</v>
      </c>
      <c r="E56" s="160">
        <v>71055282</v>
      </c>
      <c r="G56" s="160">
        <v>0</v>
      </c>
      <c r="I56" s="160">
        <v>54302885</v>
      </c>
      <c r="K56" s="160">
        <v>0</v>
      </c>
      <c r="M56" s="160">
        <f t="shared" si="0"/>
        <v>125358167</v>
      </c>
      <c r="O56" s="160">
        <v>67741198</v>
      </c>
      <c r="Q56" s="160">
        <v>0</v>
      </c>
      <c r="S56" s="160">
        <v>25268692</v>
      </c>
      <c r="U56" s="160">
        <v>32348277</v>
      </c>
      <c r="W56" s="160">
        <f t="shared" si="1"/>
        <v>125358167</v>
      </c>
      <c r="Y56" s="160">
        <v>0</v>
      </c>
      <c r="AA56" s="160">
        <f>(M56-Y56)</f>
        <v>125358167</v>
      </c>
      <c r="AC56" s="66">
        <f t="shared" si="2"/>
        <v>5651.0916918360908</v>
      </c>
      <c r="AE56" s="70">
        <v>22183</v>
      </c>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row>
    <row r="57" spans="1:70" ht="8.85" customHeight="1" x14ac:dyDescent="0.3">
      <c r="A57" s="10">
        <v>37</v>
      </c>
      <c r="B57" s="21"/>
      <c r="C57" s="10" t="s">
        <v>121</v>
      </c>
      <c r="E57" s="160">
        <v>21008891</v>
      </c>
      <c r="G57" s="160">
        <v>0</v>
      </c>
      <c r="I57" s="160">
        <v>14994750</v>
      </c>
      <c r="K57" s="160">
        <v>0</v>
      </c>
      <c r="M57" s="160">
        <f t="shared" si="0"/>
        <v>36003641</v>
      </c>
      <c r="O57" s="160">
        <v>0</v>
      </c>
      <c r="Q57" s="160">
        <v>0</v>
      </c>
      <c r="S57" s="160">
        <v>30818731</v>
      </c>
      <c r="U57" s="160">
        <v>5184910</v>
      </c>
      <c r="W57" s="160">
        <f t="shared" si="1"/>
        <v>36003641</v>
      </c>
      <c r="Y57" s="160">
        <v>0</v>
      </c>
      <c r="AA57" s="160">
        <f>(M57-Y57)</f>
        <v>36003641</v>
      </c>
      <c r="AC57" s="66">
        <f t="shared" si="2"/>
        <v>2340.4824156536438</v>
      </c>
      <c r="AE57" s="70">
        <v>15383</v>
      </c>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row>
    <row r="58" spans="1:70" ht="8.85" customHeight="1" x14ac:dyDescent="0.3">
      <c r="A58" s="10">
        <v>38</v>
      </c>
      <c r="B58" s="21"/>
      <c r="C58" s="10" t="s">
        <v>122</v>
      </c>
      <c r="E58" s="160">
        <v>197709737</v>
      </c>
      <c r="G58" s="160">
        <v>0</v>
      </c>
      <c r="I58" s="160">
        <v>114265093</v>
      </c>
      <c r="K58" s="160">
        <v>0</v>
      </c>
      <c r="M58" s="160">
        <f t="shared" si="0"/>
        <v>311974830</v>
      </c>
      <c r="O58" s="160">
        <v>120591776</v>
      </c>
      <c r="Q58" s="160">
        <v>0</v>
      </c>
      <c r="S58" s="160">
        <v>51616314</v>
      </c>
      <c r="U58" s="160">
        <v>139766740</v>
      </c>
      <c r="W58" s="160">
        <f t="shared" si="1"/>
        <v>311974830</v>
      </c>
      <c r="Y58" s="160">
        <v>0</v>
      </c>
      <c r="AA58" s="160">
        <f>(M58-Y58)</f>
        <v>311974830</v>
      </c>
      <c r="AC58" s="66">
        <f t="shared" si="2"/>
        <v>11070.788857345635</v>
      </c>
      <c r="AE58" s="70">
        <v>28180</v>
      </c>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row>
    <row r="59" spans="1:70" ht="8.85" customHeight="1" x14ac:dyDescent="0.3">
      <c r="A59" s="30"/>
      <c r="B59" s="21"/>
      <c r="E59" s="162"/>
      <c r="G59" s="162"/>
      <c r="I59" s="162"/>
      <c r="K59" s="162"/>
      <c r="M59" s="162"/>
      <c r="O59" s="162"/>
      <c r="Q59" s="162"/>
      <c r="S59" s="162"/>
      <c r="U59" s="162"/>
      <c r="W59" s="162"/>
      <c r="Y59" s="162"/>
      <c r="AA59" s="162"/>
      <c r="AC59" s="174"/>
      <c r="AE59" s="75"/>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row>
    <row r="60" spans="1:70" ht="8.85" customHeight="1" x14ac:dyDescent="0.3">
      <c r="B60" s="21"/>
      <c r="E60" s="164"/>
      <c r="G60" s="164"/>
      <c r="I60" s="164"/>
      <c r="K60" s="164"/>
      <c r="M60" s="164"/>
      <c r="O60" s="164"/>
      <c r="Q60" s="164"/>
      <c r="S60" s="164"/>
      <c r="U60" s="164"/>
      <c r="W60" s="164"/>
      <c r="Y60" s="164"/>
      <c r="AA60" s="164"/>
      <c r="AC60" s="71"/>
      <c r="AE60" s="100"/>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row>
    <row r="61" spans="1:70" ht="8.85" customHeight="1" x14ac:dyDescent="0.3">
      <c r="A61" s="30">
        <f>A58</f>
        <v>38</v>
      </c>
      <c r="B61" s="21"/>
      <c r="C61" s="10" t="s">
        <v>65</v>
      </c>
      <c r="E61" s="163">
        <f>SUM(E14:E58)</f>
        <v>11127219950</v>
      </c>
      <c r="G61" s="163">
        <f>SUM(G14:G58)</f>
        <v>22454519</v>
      </c>
      <c r="I61" s="163">
        <f>SUM(I14:I58)</f>
        <v>9430333160</v>
      </c>
      <c r="K61" s="163">
        <f>SUM(K14:K58)</f>
        <v>0</v>
      </c>
      <c r="M61" s="163">
        <f>SUM(E61:K61)</f>
        <v>20580007629</v>
      </c>
      <c r="O61" s="163">
        <f>SUM(O14:O58)</f>
        <v>7108168001</v>
      </c>
      <c r="Q61" s="163">
        <f>SUM(Q14:Q58)</f>
        <v>540404443</v>
      </c>
      <c r="S61" s="163">
        <f>SUM(S14:S58)</f>
        <v>8794375417</v>
      </c>
      <c r="U61" s="163">
        <f>SUM(U14:U58)</f>
        <v>4137059768</v>
      </c>
      <c r="W61" s="163">
        <f>SUM(W14:W58)</f>
        <v>20580007629</v>
      </c>
      <c r="Y61" s="163">
        <f>SUM(Y14:Y58)</f>
        <v>96366150</v>
      </c>
      <c r="AA61" s="163">
        <f>SUM(AA14:AA58)</f>
        <v>20483641479</v>
      </c>
      <c r="AC61" s="175">
        <f>(AA61/AE61)</f>
        <v>8044.6214413885818</v>
      </c>
      <c r="AE61" s="176">
        <f>SUM(AE14:AE58)</f>
        <v>2546253</v>
      </c>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row>
    <row r="62" spans="1:70" ht="6.75" customHeight="1" x14ac:dyDescent="0.3">
      <c r="B62" s="21"/>
      <c r="E62" s="159"/>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row>
    <row r="63" spans="1:70" ht="6.75" customHeight="1" x14ac:dyDescent="0.3">
      <c r="B63" s="21"/>
      <c r="E63" s="160"/>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row>
    <row r="64" spans="1:70" ht="8.85" customHeight="1" x14ac:dyDescent="0.3">
      <c r="B64" s="21"/>
      <c r="E64" s="160"/>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row>
    <row r="65" spans="1:70" ht="8.85" customHeight="1" x14ac:dyDescent="0.3">
      <c r="B65" s="21"/>
      <c r="E65" s="160"/>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row>
    <row r="66" spans="1:70" ht="8.85" customHeight="1" x14ac:dyDescent="0.3">
      <c r="B66" s="21"/>
      <c r="E66" s="160"/>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row>
    <row r="67" spans="1:70" ht="8.85" customHeight="1" x14ac:dyDescent="0.3">
      <c r="B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row>
    <row r="68" spans="1:70" ht="8.85" customHeight="1" x14ac:dyDescent="0.3">
      <c r="B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row>
    <row r="69" spans="1:70" ht="8.85" customHeight="1" x14ac:dyDescent="0.3">
      <c r="B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row>
    <row r="70" spans="1:70" ht="8.85" customHeight="1" x14ac:dyDescent="0.3">
      <c r="B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row>
    <row r="71" spans="1:70" ht="8.85" customHeight="1" x14ac:dyDescent="0.3">
      <c r="B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row>
    <row r="72" spans="1:70" ht="8.85" customHeight="1" x14ac:dyDescent="0.3">
      <c r="B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row>
    <row r="73" spans="1:70" ht="8.85" customHeight="1" x14ac:dyDescent="0.3">
      <c r="B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row>
    <row r="74" spans="1:70" ht="8.85" customHeight="1" x14ac:dyDescent="0.3">
      <c r="B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row>
    <row r="75" spans="1:70" s="8" customFormat="1" ht="10.5" customHeight="1" x14ac:dyDescent="0.3">
      <c r="A75" s="14" t="s">
        <v>688</v>
      </c>
    </row>
    <row r="76" spans="1:70" s="8" customFormat="1" ht="10.5" customHeight="1" x14ac:dyDescent="0.3">
      <c r="N76" s="116" t="s">
        <v>294</v>
      </c>
      <c r="AC76" s="11" t="s">
        <v>667</v>
      </c>
    </row>
    <row r="77" spans="1:70" s="8" customFormat="1" ht="10.5" customHeight="1" x14ac:dyDescent="0.3">
      <c r="N77" s="116" t="s">
        <v>668</v>
      </c>
      <c r="AC77" s="11" t="s">
        <v>633</v>
      </c>
    </row>
    <row r="78" spans="1:70" s="8" customFormat="1" ht="10.5" customHeight="1" x14ac:dyDescent="0.3">
      <c r="N78" s="122" t="s">
        <v>669</v>
      </c>
    </row>
    <row r="79" spans="1:70" ht="6.75" customHeight="1" x14ac:dyDescent="0.3">
      <c r="A79" s="21"/>
      <c r="B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row>
    <row r="80" spans="1:70" ht="6.75" customHeight="1" x14ac:dyDescent="0.3">
      <c r="A80" s="21"/>
      <c r="B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row>
    <row r="81" spans="1:70" ht="9.6" customHeight="1" x14ac:dyDescent="0.3">
      <c r="A81" s="21"/>
      <c r="B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row>
    <row r="82" spans="1:70" ht="9.6" customHeight="1" x14ac:dyDescent="0.3">
      <c r="E82" s="16" t="s">
        <v>670</v>
      </c>
      <c r="F82" s="16"/>
      <c r="G82" s="16"/>
      <c r="H82" s="16"/>
      <c r="I82" s="16"/>
      <c r="J82" s="16"/>
      <c r="K82" s="16"/>
      <c r="L82" s="16"/>
      <c r="M82" s="16"/>
      <c r="O82" s="16" t="s">
        <v>671</v>
      </c>
      <c r="P82" s="16"/>
      <c r="Q82" s="16"/>
      <c r="R82" s="16"/>
      <c r="S82" s="16"/>
      <c r="T82" s="16"/>
      <c r="U82" s="16"/>
      <c r="V82" s="16"/>
      <c r="W82" s="16"/>
      <c r="AA82" s="16" t="s">
        <v>672</v>
      </c>
      <c r="AB82" s="16"/>
      <c r="AC82" s="16"/>
    </row>
    <row r="83" spans="1:70" ht="8.4" customHeight="1" x14ac:dyDescent="0.3"/>
    <row r="84" spans="1:70" ht="9.6" customHeight="1" x14ac:dyDescent="0.3">
      <c r="E84" s="18" t="s">
        <v>673</v>
      </c>
      <c r="I84" s="18" t="s">
        <v>329</v>
      </c>
      <c r="Q84" s="18" t="s">
        <v>674</v>
      </c>
      <c r="S84" s="18" t="s">
        <v>329</v>
      </c>
    </row>
    <row r="85" spans="1:70" ht="9.6" customHeight="1" x14ac:dyDescent="0.3">
      <c r="E85" s="18" t="s">
        <v>675</v>
      </c>
      <c r="G85" s="18" t="s">
        <v>676</v>
      </c>
      <c r="I85" s="18" t="s">
        <v>677</v>
      </c>
      <c r="K85" s="18" t="s">
        <v>678</v>
      </c>
      <c r="Q85" s="18" t="s">
        <v>679</v>
      </c>
      <c r="S85" s="18" t="s">
        <v>61</v>
      </c>
      <c r="U85" s="18" t="s">
        <v>70</v>
      </c>
      <c r="Y85" s="18" t="s">
        <v>680</v>
      </c>
    </row>
    <row r="86" spans="1:70" ht="9.6" customHeight="1" x14ac:dyDescent="0.3">
      <c r="A86" s="19" t="s">
        <v>71</v>
      </c>
      <c r="C86" s="19" t="s">
        <v>73</v>
      </c>
      <c r="E86" s="111" t="s">
        <v>681</v>
      </c>
      <c r="G86" s="19" t="s">
        <v>682</v>
      </c>
      <c r="I86" s="19" t="s">
        <v>683</v>
      </c>
      <c r="K86" s="19" t="s">
        <v>684</v>
      </c>
      <c r="M86" s="19" t="s">
        <v>65</v>
      </c>
      <c r="O86" s="19" t="s">
        <v>379</v>
      </c>
      <c r="Q86" s="19" t="s">
        <v>609</v>
      </c>
      <c r="S86" s="19" t="s">
        <v>69</v>
      </c>
      <c r="U86" s="125" t="s">
        <v>685</v>
      </c>
      <c r="W86" s="19" t="s">
        <v>65</v>
      </c>
      <c r="Y86" s="19" t="s">
        <v>686</v>
      </c>
      <c r="AA86" s="19" t="s">
        <v>74</v>
      </c>
      <c r="AC86" s="19" t="s">
        <v>436</v>
      </c>
      <c r="AE86" s="111" t="s">
        <v>687</v>
      </c>
    </row>
    <row r="87" spans="1:70" ht="8.85" customHeight="1" x14ac:dyDescent="0.3">
      <c r="B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row>
    <row r="88" spans="1:70" ht="8.85" customHeight="1" x14ac:dyDescent="0.3">
      <c r="B88" s="10" t="s">
        <v>286</v>
      </c>
    </row>
    <row r="89" spans="1:70" ht="8.85" customHeight="1" x14ac:dyDescent="0.3">
      <c r="A89" s="10">
        <v>1</v>
      </c>
      <c r="B89" s="21"/>
      <c r="C89" s="10" t="s">
        <v>126</v>
      </c>
      <c r="E89" s="159">
        <v>24796003</v>
      </c>
      <c r="G89" s="159">
        <v>0</v>
      </c>
      <c r="I89" s="159">
        <v>71070720</v>
      </c>
      <c r="K89" s="159">
        <v>0</v>
      </c>
      <c r="M89" s="159">
        <f t="shared" ref="M89:M147" si="4">(E89+G89+I89+K89)</f>
        <v>95866723</v>
      </c>
      <c r="O89" s="159">
        <v>70113096</v>
      </c>
      <c r="Q89" s="159">
        <v>0</v>
      </c>
      <c r="S89" s="159">
        <v>25753627</v>
      </c>
      <c r="U89" s="159">
        <v>0</v>
      </c>
      <c r="W89" s="159">
        <f t="shared" ref="W89:W147" si="5">(O89+Q89+S89+U89)</f>
        <v>95866723</v>
      </c>
      <c r="Y89" s="159">
        <v>0</v>
      </c>
      <c r="AA89" s="159">
        <f t="shared" ref="AA89:AA111" si="6">(M89-Y89)</f>
        <v>95866723</v>
      </c>
      <c r="AC89" s="65">
        <f t="shared" ref="AC89:AC147" si="7">(AA89/AE89)</f>
        <v>2944.2192500230335</v>
      </c>
      <c r="AE89" s="70">
        <v>32561</v>
      </c>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row>
    <row r="90" spans="1:70" ht="8.85" customHeight="1" x14ac:dyDescent="0.3">
      <c r="A90" s="10">
        <v>2</v>
      </c>
      <c r="B90" s="21"/>
      <c r="C90" s="10" t="s">
        <v>127</v>
      </c>
      <c r="E90" s="160">
        <v>168144143</v>
      </c>
      <c r="G90" s="160">
        <v>0</v>
      </c>
      <c r="I90" s="160">
        <v>273326447</v>
      </c>
      <c r="K90" s="160">
        <v>0</v>
      </c>
      <c r="M90" s="160">
        <f t="shared" si="4"/>
        <v>441470590</v>
      </c>
      <c r="O90" s="160">
        <v>317112870</v>
      </c>
      <c r="Q90" s="160">
        <v>0</v>
      </c>
      <c r="S90" s="160">
        <v>124357720</v>
      </c>
      <c r="U90" s="160">
        <v>0</v>
      </c>
      <c r="W90" s="160">
        <f t="shared" si="5"/>
        <v>441470590</v>
      </c>
      <c r="Y90" s="160">
        <v>0</v>
      </c>
      <c r="AA90" s="160">
        <f t="shared" si="6"/>
        <v>441470590</v>
      </c>
      <c r="AC90" s="66">
        <f t="shared" si="7"/>
        <v>4023.5375767849655</v>
      </c>
      <c r="AE90" s="70">
        <v>109722</v>
      </c>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row>
    <row r="91" spans="1:70" ht="8.85" customHeight="1" x14ac:dyDescent="0.3">
      <c r="A91" s="10">
        <v>3</v>
      </c>
      <c r="B91" s="21"/>
      <c r="C91" s="10" t="s">
        <v>128</v>
      </c>
      <c r="E91" s="160">
        <v>13343765</v>
      </c>
      <c r="G91" s="160">
        <v>1500000</v>
      </c>
      <c r="I91" s="160">
        <v>38022390</v>
      </c>
      <c r="K91" s="160">
        <v>0</v>
      </c>
      <c r="M91" s="160">
        <f t="shared" si="4"/>
        <v>52866155</v>
      </c>
      <c r="O91" s="160">
        <v>26163258</v>
      </c>
      <c r="Q91" s="160">
        <v>0</v>
      </c>
      <c r="S91" s="160">
        <v>14826416</v>
      </c>
      <c r="U91" s="160">
        <v>11876481</v>
      </c>
      <c r="W91" s="160">
        <f t="shared" si="5"/>
        <v>52866155</v>
      </c>
      <c r="Y91" s="160">
        <v>0</v>
      </c>
      <c r="AA91" s="160">
        <f t="shared" si="6"/>
        <v>52866155</v>
      </c>
      <c r="AC91" s="66">
        <f t="shared" si="7"/>
        <v>3535.7246522204387</v>
      </c>
      <c r="AE91" s="70">
        <v>14952</v>
      </c>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row>
    <row r="92" spans="1:70" ht="8.85" customHeight="1" x14ac:dyDescent="0.3">
      <c r="A92" s="10">
        <v>4</v>
      </c>
      <c r="B92" s="21"/>
      <c r="C92" s="10" t="s">
        <v>129</v>
      </c>
      <c r="E92" s="160">
        <v>3965602</v>
      </c>
      <c r="G92" s="160">
        <v>0</v>
      </c>
      <c r="I92" s="160">
        <v>26298252</v>
      </c>
      <c r="K92" s="160">
        <v>0</v>
      </c>
      <c r="M92" s="160">
        <f t="shared" si="4"/>
        <v>30263854</v>
      </c>
      <c r="O92" s="160">
        <v>28022230</v>
      </c>
      <c r="Q92" s="160">
        <v>0</v>
      </c>
      <c r="S92" s="160">
        <v>680470</v>
      </c>
      <c r="U92" s="160">
        <v>1561154</v>
      </c>
      <c r="W92" s="160">
        <f t="shared" si="5"/>
        <v>30263854</v>
      </c>
      <c r="Y92" s="160">
        <v>0</v>
      </c>
      <c r="AA92" s="160">
        <f t="shared" si="6"/>
        <v>30263854</v>
      </c>
      <c r="AC92" s="66">
        <f t="shared" si="7"/>
        <v>2318.5362751857811</v>
      </c>
      <c r="AE92" s="70">
        <v>13053</v>
      </c>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row>
    <row r="93" spans="1:70" ht="8.85" customHeight="1" x14ac:dyDescent="0.3">
      <c r="A93" s="10">
        <v>5</v>
      </c>
      <c r="B93" s="21"/>
      <c r="C93" s="10" t="s">
        <v>130</v>
      </c>
      <c r="E93" s="160">
        <v>19746083</v>
      </c>
      <c r="G93" s="160">
        <v>0</v>
      </c>
      <c r="I93" s="160">
        <v>81597541</v>
      </c>
      <c r="K93" s="160">
        <v>0</v>
      </c>
      <c r="M93" s="160">
        <f t="shared" si="4"/>
        <v>101343624</v>
      </c>
      <c r="O93" s="160">
        <v>68558506</v>
      </c>
      <c r="Q93" s="160">
        <v>0</v>
      </c>
      <c r="S93" s="160">
        <v>21752295</v>
      </c>
      <c r="U93" s="160">
        <v>11032823</v>
      </c>
      <c r="W93" s="160">
        <f t="shared" si="5"/>
        <v>101343624</v>
      </c>
      <c r="Y93" s="160">
        <v>0</v>
      </c>
      <c r="AA93" s="160">
        <f t="shared" si="6"/>
        <v>101343624</v>
      </c>
      <c r="AC93" s="66">
        <f t="shared" si="7"/>
        <v>3190.3174463262608</v>
      </c>
      <c r="AE93" s="70">
        <v>31766</v>
      </c>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row>
    <row r="94" spans="1:70" ht="8.85" customHeight="1" x14ac:dyDescent="0.3">
      <c r="A94" s="41"/>
      <c r="B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row>
    <row r="95" spans="1:70" ht="8.85" customHeight="1" x14ac:dyDescent="0.3">
      <c r="A95" s="10">
        <v>6</v>
      </c>
      <c r="B95" s="21"/>
      <c r="C95" s="10" t="s">
        <v>131</v>
      </c>
      <c r="E95" s="160">
        <v>15418336</v>
      </c>
      <c r="G95" s="160">
        <v>0</v>
      </c>
      <c r="I95" s="160">
        <v>30045512</v>
      </c>
      <c r="K95" s="160">
        <v>0</v>
      </c>
      <c r="M95" s="160">
        <f t="shared" si="4"/>
        <v>45463848</v>
      </c>
      <c r="O95" s="160">
        <v>28635779</v>
      </c>
      <c r="Q95" s="160">
        <v>0</v>
      </c>
      <c r="S95" s="160">
        <v>16828069</v>
      </c>
      <c r="U95" s="160">
        <v>0</v>
      </c>
      <c r="W95" s="160">
        <f t="shared" si="5"/>
        <v>45463848</v>
      </c>
      <c r="Y95" s="160">
        <v>0</v>
      </c>
      <c r="AA95" s="160">
        <f t="shared" si="6"/>
        <v>45463848</v>
      </c>
      <c r="AC95" s="66">
        <f t="shared" si="7"/>
        <v>2874.1843469465166</v>
      </c>
      <c r="AE95" s="70">
        <v>15818</v>
      </c>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row>
    <row r="96" spans="1:70" ht="8.85" customHeight="1" x14ac:dyDescent="0.3">
      <c r="A96" s="10">
        <v>7</v>
      </c>
      <c r="B96" s="21"/>
      <c r="C96" s="10" t="s">
        <v>132</v>
      </c>
      <c r="E96" s="160">
        <v>1287224998</v>
      </c>
      <c r="G96" s="160">
        <v>0</v>
      </c>
      <c r="I96" s="160">
        <v>1160180686</v>
      </c>
      <c r="K96" s="160">
        <v>0</v>
      </c>
      <c r="M96" s="160">
        <f t="shared" si="4"/>
        <v>2447405684</v>
      </c>
      <c r="O96" s="160">
        <v>1267514515</v>
      </c>
      <c r="Q96" s="160">
        <v>132685047</v>
      </c>
      <c r="S96" s="160">
        <v>784947723</v>
      </c>
      <c r="U96" s="160">
        <v>262258399</v>
      </c>
      <c r="W96" s="160">
        <f t="shared" si="5"/>
        <v>2447405684</v>
      </c>
      <c r="Y96" s="160">
        <v>0</v>
      </c>
      <c r="AA96" s="160">
        <f t="shared" si="6"/>
        <v>2447405684</v>
      </c>
      <c r="AC96" s="66">
        <f t="shared" si="7"/>
        <v>10106.89849350821</v>
      </c>
      <c r="AE96" s="70">
        <v>242152</v>
      </c>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row>
    <row r="97" spans="1:70" ht="8.85" customHeight="1" x14ac:dyDescent="0.3">
      <c r="A97" s="10">
        <v>8</v>
      </c>
      <c r="B97" s="21"/>
      <c r="C97" s="10" t="s">
        <v>133</v>
      </c>
      <c r="E97" s="160">
        <v>74620660</v>
      </c>
      <c r="G97" s="160">
        <v>0</v>
      </c>
      <c r="I97" s="160">
        <v>144281553</v>
      </c>
      <c r="K97" s="160">
        <v>0</v>
      </c>
      <c r="M97" s="160">
        <f t="shared" si="4"/>
        <v>218902213</v>
      </c>
      <c r="O97" s="160">
        <v>192197101</v>
      </c>
      <c r="Q97" s="160">
        <v>3410964</v>
      </c>
      <c r="S97" s="160">
        <v>23294148</v>
      </c>
      <c r="U97" s="160">
        <v>0</v>
      </c>
      <c r="W97" s="160">
        <f t="shared" si="5"/>
        <v>218902213</v>
      </c>
      <c r="Y97" s="160">
        <v>0</v>
      </c>
      <c r="AA97" s="160">
        <f t="shared" si="6"/>
        <v>218902213</v>
      </c>
      <c r="AC97" s="66">
        <f t="shared" si="7"/>
        <v>2886.7114109005552</v>
      </c>
      <c r="AE97" s="70">
        <v>75831</v>
      </c>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row>
    <row r="98" spans="1:70" ht="8.85" customHeight="1" x14ac:dyDescent="0.3">
      <c r="A98" s="10">
        <v>9</v>
      </c>
      <c r="B98" s="21"/>
      <c r="C98" s="10" t="s">
        <v>134</v>
      </c>
      <c r="E98" s="160">
        <v>2463278</v>
      </c>
      <c r="G98" s="160">
        <v>0</v>
      </c>
      <c r="I98" s="160">
        <v>14116734</v>
      </c>
      <c r="K98" s="160">
        <v>0</v>
      </c>
      <c r="M98" s="160">
        <f t="shared" si="4"/>
        <v>16580012</v>
      </c>
      <c r="O98" s="160">
        <v>10929064</v>
      </c>
      <c r="Q98" s="160">
        <v>0</v>
      </c>
      <c r="S98" s="160">
        <v>4977082</v>
      </c>
      <c r="U98" s="160">
        <v>673866</v>
      </c>
      <c r="W98" s="160">
        <f t="shared" si="5"/>
        <v>16580012</v>
      </c>
      <c r="Y98" s="160">
        <v>0</v>
      </c>
      <c r="AA98" s="160">
        <f t="shared" si="6"/>
        <v>16580012</v>
      </c>
      <c r="AC98" s="66">
        <f t="shared" si="7"/>
        <v>3839.7433997220937</v>
      </c>
      <c r="AE98" s="70">
        <v>4318</v>
      </c>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row>
    <row r="99" spans="1:70" ht="8.85" customHeight="1" x14ac:dyDescent="0.3">
      <c r="A99" s="10">
        <v>10</v>
      </c>
      <c r="B99" s="21"/>
      <c r="C99" s="10" t="s">
        <v>135</v>
      </c>
      <c r="E99" s="160">
        <v>0</v>
      </c>
      <c r="G99" s="160">
        <v>0</v>
      </c>
      <c r="I99" s="160">
        <v>0</v>
      </c>
      <c r="K99" s="160">
        <v>0</v>
      </c>
      <c r="M99" s="160">
        <f t="shared" si="4"/>
        <v>0</v>
      </c>
      <c r="O99" s="160">
        <v>0</v>
      </c>
      <c r="Q99" s="160">
        <v>0</v>
      </c>
      <c r="S99" s="160">
        <v>0</v>
      </c>
      <c r="U99" s="160">
        <v>0</v>
      </c>
      <c r="W99" s="160">
        <f t="shared" si="5"/>
        <v>0</v>
      </c>
      <c r="Y99" s="160">
        <v>0</v>
      </c>
      <c r="AA99" s="160">
        <f t="shared" si="6"/>
        <v>0</v>
      </c>
      <c r="AC99" s="66">
        <v>0</v>
      </c>
      <c r="AE99" s="70">
        <v>0</v>
      </c>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row>
    <row r="100" spans="1:70" ht="8.85" customHeight="1" x14ac:dyDescent="0.3">
      <c r="A100" s="41"/>
      <c r="B100" s="21"/>
      <c r="AC100" s="173"/>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row>
    <row r="101" spans="1:70" ht="8.85" customHeight="1" x14ac:dyDescent="0.3">
      <c r="A101" s="10">
        <v>11</v>
      </c>
      <c r="B101" s="21"/>
      <c r="C101" s="10" t="s">
        <v>136</v>
      </c>
      <c r="E101" s="160">
        <v>11091882</v>
      </c>
      <c r="G101" s="160">
        <v>0</v>
      </c>
      <c r="I101" s="160">
        <v>11679271</v>
      </c>
      <c r="K101" s="160">
        <v>0</v>
      </c>
      <c r="M101" s="160">
        <f t="shared" si="4"/>
        <v>22771153</v>
      </c>
      <c r="O101" s="160">
        <v>6894250</v>
      </c>
      <c r="Q101" s="160">
        <v>0</v>
      </c>
      <c r="S101" s="160">
        <v>6856685</v>
      </c>
      <c r="U101" s="160">
        <v>9020218</v>
      </c>
      <c r="W101" s="160">
        <f t="shared" si="5"/>
        <v>22771153</v>
      </c>
      <c r="Y101" s="160">
        <v>0</v>
      </c>
      <c r="AA101" s="160">
        <f t="shared" si="6"/>
        <v>22771153</v>
      </c>
      <c r="AC101" s="66">
        <f t="shared" si="7"/>
        <v>3578.119578881207</v>
      </c>
      <c r="AE101" s="70">
        <v>6364</v>
      </c>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row>
    <row r="102" spans="1:70" ht="8.85" customHeight="1" x14ac:dyDescent="0.3">
      <c r="A102" s="10">
        <v>12</v>
      </c>
      <c r="B102" s="21"/>
      <c r="C102" s="10" t="s">
        <v>137</v>
      </c>
      <c r="E102" s="160">
        <v>49354147</v>
      </c>
      <c r="G102" s="160">
        <v>455790</v>
      </c>
      <c r="I102" s="160">
        <v>65246122</v>
      </c>
      <c r="K102" s="160">
        <v>0</v>
      </c>
      <c r="M102" s="160">
        <f t="shared" si="4"/>
        <v>115056059</v>
      </c>
      <c r="O102" s="160">
        <v>93400541</v>
      </c>
      <c r="Q102" s="160">
        <v>0</v>
      </c>
      <c r="S102" s="160">
        <v>21655518</v>
      </c>
      <c r="U102" s="160">
        <v>0</v>
      </c>
      <c r="W102" s="160">
        <f t="shared" si="5"/>
        <v>115056059</v>
      </c>
      <c r="Y102" s="160">
        <v>0</v>
      </c>
      <c r="AA102" s="160">
        <f t="shared" si="6"/>
        <v>115056059</v>
      </c>
      <c r="AC102" s="66">
        <f t="shared" si="7"/>
        <v>3435.124470054338</v>
      </c>
      <c r="AE102" s="70">
        <v>33494</v>
      </c>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row>
    <row r="103" spans="1:70" ht="8.85" customHeight="1" x14ac:dyDescent="0.3">
      <c r="A103" s="10">
        <v>13</v>
      </c>
      <c r="B103" s="21"/>
      <c r="C103" s="10" t="s">
        <v>138</v>
      </c>
      <c r="E103" s="160">
        <v>12685106</v>
      </c>
      <c r="G103" s="160">
        <v>0</v>
      </c>
      <c r="I103" s="160">
        <v>26144582</v>
      </c>
      <c r="K103" s="160">
        <v>0</v>
      </c>
      <c r="M103" s="160">
        <f t="shared" si="4"/>
        <v>38829688</v>
      </c>
      <c r="O103" s="160">
        <v>22164846</v>
      </c>
      <c r="Q103" s="160">
        <v>0</v>
      </c>
      <c r="S103" s="160">
        <v>16664842</v>
      </c>
      <c r="U103" s="160">
        <v>0</v>
      </c>
      <c r="W103" s="160">
        <f t="shared" si="5"/>
        <v>38829688</v>
      </c>
      <c r="Y103" s="160">
        <v>1369311</v>
      </c>
      <c r="AA103" s="160">
        <f t="shared" si="6"/>
        <v>37460377</v>
      </c>
      <c r="AC103" s="66">
        <f t="shared" si="7"/>
        <v>2299.3111342990424</v>
      </c>
      <c r="AE103" s="70">
        <v>16292</v>
      </c>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row>
    <row r="104" spans="1:70" ht="8.85" customHeight="1" x14ac:dyDescent="0.3">
      <c r="A104" s="10">
        <v>14</v>
      </c>
      <c r="B104" s="21"/>
      <c r="C104" s="10" t="s">
        <v>139</v>
      </c>
      <c r="E104" s="160">
        <v>11698592</v>
      </c>
      <c r="G104" s="160">
        <v>0</v>
      </c>
      <c r="I104" s="160">
        <v>58491821</v>
      </c>
      <c r="K104" s="160">
        <v>0</v>
      </c>
      <c r="M104" s="160">
        <f t="shared" si="4"/>
        <v>70190413</v>
      </c>
      <c r="O104" s="160">
        <v>39414521</v>
      </c>
      <c r="Q104" s="160">
        <v>0</v>
      </c>
      <c r="S104" s="160">
        <v>17395013</v>
      </c>
      <c r="U104" s="160">
        <v>13380879</v>
      </c>
      <c r="W104" s="160">
        <f t="shared" si="5"/>
        <v>70190413</v>
      </c>
      <c r="Y104" s="160">
        <v>0</v>
      </c>
      <c r="AA104" s="160">
        <f t="shared" si="6"/>
        <v>70190413</v>
      </c>
      <c r="AC104" s="66">
        <f t="shared" si="7"/>
        <v>3296.0982859826249</v>
      </c>
      <c r="AE104" s="70">
        <v>21295</v>
      </c>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row>
    <row r="105" spans="1:70" ht="8.85" customHeight="1" x14ac:dyDescent="0.3">
      <c r="A105" s="10">
        <v>15</v>
      </c>
      <c r="B105" s="21"/>
      <c r="C105" s="10" t="s">
        <v>140</v>
      </c>
      <c r="E105" s="160">
        <v>30294528</v>
      </c>
      <c r="G105" s="160">
        <v>0</v>
      </c>
      <c r="I105" s="160">
        <v>33851552</v>
      </c>
      <c r="K105" s="160">
        <v>0</v>
      </c>
      <c r="M105" s="160">
        <f t="shared" si="4"/>
        <v>64146080</v>
      </c>
      <c r="O105" s="160">
        <v>39798445</v>
      </c>
      <c r="Q105" s="160">
        <v>0</v>
      </c>
      <c r="S105" s="160">
        <v>13015532</v>
      </c>
      <c r="U105" s="160">
        <v>11332103</v>
      </c>
      <c r="W105" s="160">
        <f t="shared" si="5"/>
        <v>64146080</v>
      </c>
      <c r="Y105" s="160">
        <v>0</v>
      </c>
      <c r="AA105" s="160">
        <f t="shared" si="6"/>
        <v>64146080</v>
      </c>
      <c r="AC105" s="66">
        <f t="shared" si="7"/>
        <v>3756.7250366032213</v>
      </c>
      <c r="AE105" s="70">
        <v>17075</v>
      </c>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row>
    <row r="106" spans="1:70" ht="8.85" customHeight="1" x14ac:dyDescent="0.3">
      <c r="A106" s="41"/>
      <c r="B106" s="21"/>
      <c r="AC106" s="173"/>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row>
    <row r="107" spans="1:70" ht="8.85" customHeight="1" x14ac:dyDescent="0.3">
      <c r="A107" s="10">
        <v>16</v>
      </c>
      <c r="B107" s="21"/>
      <c r="C107" s="10" t="s">
        <v>141</v>
      </c>
      <c r="E107" s="160">
        <v>25468455</v>
      </c>
      <c r="G107" s="160">
        <v>1591702</v>
      </c>
      <c r="I107" s="160">
        <v>116103859</v>
      </c>
      <c r="K107" s="160">
        <v>0</v>
      </c>
      <c r="M107" s="160">
        <f t="shared" si="4"/>
        <v>143164016</v>
      </c>
      <c r="O107" s="160">
        <v>110121730</v>
      </c>
      <c r="Q107" s="160">
        <v>0</v>
      </c>
      <c r="S107" s="160">
        <v>33042286</v>
      </c>
      <c r="U107" s="160">
        <v>0</v>
      </c>
      <c r="W107" s="160">
        <f t="shared" si="5"/>
        <v>143164016</v>
      </c>
      <c r="Y107" s="160">
        <v>0</v>
      </c>
      <c r="AA107" s="160">
        <f t="shared" si="6"/>
        <v>143164016</v>
      </c>
      <c r="AC107" s="66">
        <f t="shared" si="7"/>
        <v>2580.4617159336699</v>
      </c>
      <c r="AE107" s="70">
        <v>55480</v>
      </c>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row>
    <row r="108" spans="1:70" ht="8.85" customHeight="1" x14ac:dyDescent="0.3">
      <c r="A108" s="10">
        <v>17</v>
      </c>
      <c r="B108" s="21"/>
      <c r="C108" s="10" t="s">
        <v>142</v>
      </c>
      <c r="E108" s="160">
        <v>100429582</v>
      </c>
      <c r="G108" s="160">
        <v>0</v>
      </c>
      <c r="I108" s="160">
        <v>68375607</v>
      </c>
      <c r="K108" s="160">
        <v>0</v>
      </c>
      <c r="M108" s="160">
        <f t="shared" si="4"/>
        <v>168805189</v>
      </c>
      <c r="O108" s="160">
        <v>90249540</v>
      </c>
      <c r="Q108" s="160">
        <v>0</v>
      </c>
      <c r="S108" s="160">
        <v>42156863</v>
      </c>
      <c r="U108" s="160">
        <v>36398786</v>
      </c>
      <c r="W108" s="160">
        <f t="shared" si="5"/>
        <v>168805189</v>
      </c>
      <c r="Y108" s="160">
        <v>0</v>
      </c>
      <c r="AA108" s="160">
        <f t="shared" si="6"/>
        <v>168805189</v>
      </c>
      <c r="AC108" s="66">
        <f t="shared" si="7"/>
        <v>5567.8207335576226</v>
      </c>
      <c r="AE108" s="70">
        <v>30318</v>
      </c>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row>
    <row r="109" spans="1:70" ht="8.85" customHeight="1" x14ac:dyDescent="0.3">
      <c r="A109" s="10">
        <v>18</v>
      </c>
      <c r="B109" s="21"/>
      <c r="C109" s="10" t="s">
        <v>143</v>
      </c>
      <c r="E109" s="160">
        <v>56798195</v>
      </c>
      <c r="G109" s="160">
        <v>1042327</v>
      </c>
      <c r="I109" s="160">
        <v>54130254</v>
      </c>
      <c r="K109" s="160">
        <v>0</v>
      </c>
      <c r="M109" s="160">
        <f t="shared" si="4"/>
        <v>111970776</v>
      </c>
      <c r="O109" s="160">
        <v>63783694</v>
      </c>
      <c r="Q109" s="160">
        <v>0</v>
      </c>
      <c r="S109" s="160">
        <v>24195076</v>
      </c>
      <c r="U109" s="160">
        <v>23992006</v>
      </c>
      <c r="W109" s="160">
        <f t="shared" si="5"/>
        <v>111970776</v>
      </c>
      <c r="Y109" s="160">
        <v>0</v>
      </c>
      <c r="AA109" s="160">
        <f t="shared" si="6"/>
        <v>111970776</v>
      </c>
      <c r="AC109" s="66">
        <f t="shared" si="7"/>
        <v>3842.9068195078421</v>
      </c>
      <c r="AE109" s="70">
        <v>29137</v>
      </c>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row>
    <row r="110" spans="1:70" ht="8.85" customHeight="1" x14ac:dyDescent="0.3">
      <c r="A110" s="10">
        <v>19</v>
      </c>
      <c r="B110" s="21"/>
      <c r="C110" s="10" t="s">
        <v>144</v>
      </c>
      <c r="E110" s="160">
        <v>3595772</v>
      </c>
      <c r="G110" s="160">
        <v>0</v>
      </c>
      <c r="I110" s="160">
        <v>11213478</v>
      </c>
      <c r="K110" s="160">
        <v>0</v>
      </c>
      <c r="M110" s="160">
        <f t="shared" si="4"/>
        <v>14809250</v>
      </c>
      <c r="O110" s="160">
        <v>7902531</v>
      </c>
      <c r="Q110" s="160">
        <v>0</v>
      </c>
      <c r="S110" s="160">
        <v>5375361</v>
      </c>
      <c r="U110" s="160">
        <v>1531358</v>
      </c>
      <c r="W110" s="160">
        <f t="shared" si="5"/>
        <v>14809250</v>
      </c>
      <c r="Y110" s="160">
        <v>0</v>
      </c>
      <c r="AA110" s="160">
        <f t="shared" si="6"/>
        <v>14809250</v>
      </c>
      <c r="AC110" s="66">
        <f t="shared" si="7"/>
        <v>2110.7824971493728</v>
      </c>
      <c r="AE110" s="70">
        <v>7016</v>
      </c>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row>
    <row r="111" spans="1:70" ht="8.85" customHeight="1" x14ac:dyDescent="0.3">
      <c r="A111" s="10">
        <v>20</v>
      </c>
      <c r="B111" s="21"/>
      <c r="C111" s="10" t="s">
        <v>145</v>
      </c>
      <c r="E111" s="160">
        <v>18108712</v>
      </c>
      <c r="G111" s="160">
        <v>0</v>
      </c>
      <c r="I111" s="160">
        <v>29626627</v>
      </c>
      <c r="K111" s="160">
        <v>0</v>
      </c>
      <c r="M111" s="160">
        <f t="shared" si="4"/>
        <v>47735339</v>
      </c>
      <c r="O111" s="160">
        <v>29070585</v>
      </c>
      <c r="Q111" s="160">
        <v>0</v>
      </c>
      <c r="S111" s="160">
        <v>18664754</v>
      </c>
      <c r="U111" s="160">
        <v>0</v>
      </c>
      <c r="W111" s="160">
        <f t="shared" si="5"/>
        <v>47735339</v>
      </c>
      <c r="Y111" s="160">
        <v>0</v>
      </c>
      <c r="AA111" s="160">
        <f t="shared" si="6"/>
        <v>47735339</v>
      </c>
      <c r="AC111" s="66">
        <f t="shared" si="7"/>
        <v>4001.9566566063045</v>
      </c>
      <c r="AE111" s="70">
        <v>11928</v>
      </c>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row>
    <row r="112" spans="1:70" ht="8.85" customHeight="1" x14ac:dyDescent="0.3">
      <c r="A112" s="41"/>
      <c r="B112" s="21"/>
      <c r="AC112" s="173"/>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row>
    <row r="113" spans="1:70" ht="8.85" customHeight="1" x14ac:dyDescent="0.3">
      <c r="A113" s="10">
        <v>21</v>
      </c>
      <c r="B113" s="21"/>
      <c r="C113" s="10" t="s">
        <v>146</v>
      </c>
      <c r="E113" s="160">
        <v>676603309</v>
      </c>
      <c r="G113" s="160">
        <v>0</v>
      </c>
      <c r="I113" s="160">
        <v>1160933984</v>
      </c>
      <c r="K113" s="160">
        <v>0</v>
      </c>
      <c r="M113" s="160">
        <f t="shared" si="4"/>
        <v>1837537293</v>
      </c>
      <c r="O113" s="160">
        <v>1214046798</v>
      </c>
      <c r="Q113" s="160">
        <v>12268915</v>
      </c>
      <c r="S113" s="160">
        <v>554241551</v>
      </c>
      <c r="U113" s="160">
        <v>56980029</v>
      </c>
      <c r="W113" s="160">
        <f t="shared" si="5"/>
        <v>1837537293</v>
      </c>
      <c r="Y113" s="160">
        <v>20004743</v>
      </c>
      <c r="AA113" s="160">
        <f>(M113-Y113)</f>
        <v>1817532550</v>
      </c>
      <c r="AC113" s="66">
        <f t="shared" si="7"/>
        <v>5181.6984547838974</v>
      </c>
      <c r="AE113" s="70">
        <v>350760</v>
      </c>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row>
    <row r="114" spans="1:70" ht="8.85" customHeight="1" x14ac:dyDescent="0.3">
      <c r="A114" s="10">
        <v>22</v>
      </c>
      <c r="B114" s="21"/>
      <c r="C114" s="10" t="s">
        <v>147</v>
      </c>
      <c r="E114" s="160">
        <v>24652109</v>
      </c>
      <c r="G114" s="160">
        <v>0</v>
      </c>
      <c r="I114" s="160">
        <v>30442992</v>
      </c>
      <c r="K114" s="160">
        <v>0</v>
      </c>
      <c r="M114" s="160">
        <f t="shared" si="4"/>
        <v>55095101</v>
      </c>
      <c r="O114" s="160">
        <v>45049005</v>
      </c>
      <c r="Q114" s="160">
        <v>0</v>
      </c>
      <c r="S114" s="160">
        <v>6817224</v>
      </c>
      <c r="U114" s="160">
        <v>3228872</v>
      </c>
      <c r="W114" s="160">
        <f t="shared" si="5"/>
        <v>55095101</v>
      </c>
      <c r="Y114" s="160">
        <v>0</v>
      </c>
      <c r="AA114" s="160">
        <f>(M114-Y114)</f>
        <v>55095101</v>
      </c>
      <c r="AC114" s="66">
        <f t="shared" si="7"/>
        <v>3836.7061977715875</v>
      </c>
      <c r="AE114" s="70">
        <v>14360</v>
      </c>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row>
    <row r="115" spans="1:70" ht="8.85" customHeight="1" x14ac:dyDescent="0.3">
      <c r="A115" s="10">
        <v>23</v>
      </c>
      <c r="B115" s="21"/>
      <c r="C115" s="10" t="s">
        <v>148</v>
      </c>
      <c r="E115" s="160">
        <v>1091602</v>
      </c>
      <c r="G115" s="160">
        <v>0</v>
      </c>
      <c r="I115" s="160">
        <v>9233053</v>
      </c>
      <c r="K115" s="160">
        <v>0</v>
      </c>
      <c r="M115" s="160">
        <f t="shared" si="4"/>
        <v>10324655</v>
      </c>
      <c r="O115" s="160">
        <v>8446514</v>
      </c>
      <c r="Q115" s="160">
        <v>0</v>
      </c>
      <c r="S115" s="160">
        <v>1878141</v>
      </c>
      <c r="U115" s="160">
        <v>0</v>
      </c>
      <c r="W115" s="160">
        <f t="shared" si="5"/>
        <v>10324655</v>
      </c>
      <c r="Y115" s="160">
        <v>0</v>
      </c>
      <c r="AA115" s="160">
        <f>(M115-Y115)</f>
        <v>10324655</v>
      </c>
      <c r="AC115" s="66">
        <f t="shared" si="7"/>
        <v>2021.2715348472984</v>
      </c>
      <c r="AE115" s="70">
        <v>5108</v>
      </c>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row>
    <row r="116" spans="1:70" ht="8.85" customHeight="1" x14ac:dyDescent="0.3">
      <c r="A116" s="10">
        <v>24</v>
      </c>
      <c r="B116" s="21"/>
      <c r="C116" s="10" t="s">
        <v>149</v>
      </c>
      <c r="E116" s="160">
        <v>83017673</v>
      </c>
      <c r="G116" s="160">
        <v>3375000</v>
      </c>
      <c r="I116" s="160">
        <v>99570740</v>
      </c>
      <c r="K116" s="160">
        <v>0</v>
      </c>
      <c r="M116" s="160">
        <f t="shared" si="4"/>
        <v>185963413</v>
      </c>
      <c r="O116" s="160">
        <v>162259832</v>
      </c>
      <c r="Q116" s="160">
        <v>0</v>
      </c>
      <c r="S116" s="160">
        <v>21267318</v>
      </c>
      <c r="U116" s="160">
        <v>2436263</v>
      </c>
      <c r="W116" s="160">
        <f t="shared" si="5"/>
        <v>185963413</v>
      </c>
      <c r="Y116" s="160">
        <v>0</v>
      </c>
      <c r="AA116" s="160">
        <f>(M116-Y116)</f>
        <v>185963413</v>
      </c>
      <c r="AC116" s="66">
        <f t="shared" si="7"/>
        <v>3576.3570329628064</v>
      </c>
      <c r="AE116" s="70">
        <v>51998</v>
      </c>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row>
    <row r="117" spans="1:70" ht="8.85" customHeight="1" x14ac:dyDescent="0.3">
      <c r="A117" s="10">
        <v>25</v>
      </c>
      <c r="B117" s="21"/>
      <c r="C117" s="10" t="s">
        <v>150</v>
      </c>
      <c r="E117" s="160">
        <v>23224085</v>
      </c>
      <c r="G117" s="160">
        <v>1166663</v>
      </c>
      <c r="I117" s="160">
        <v>21450608</v>
      </c>
      <c r="K117" s="160">
        <v>0</v>
      </c>
      <c r="M117" s="160">
        <f t="shared" si="4"/>
        <v>45841356</v>
      </c>
      <c r="O117" s="160">
        <v>36085105</v>
      </c>
      <c r="Q117" s="160">
        <v>0</v>
      </c>
      <c r="S117" s="160">
        <v>7753377</v>
      </c>
      <c r="U117" s="160">
        <v>2002874</v>
      </c>
      <c r="W117" s="160">
        <f t="shared" si="5"/>
        <v>45841356</v>
      </c>
      <c r="Y117" s="160">
        <v>0</v>
      </c>
      <c r="AA117" s="160">
        <f>(M117-Y117)</f>
        <v>45841356</v>
      </c>
      <c r="AC117" s="66">
        <f t="shared" si="7"/>
        <v>4651.5835616438353</v>
      </c>
      <c r="AE117" s="70">
        <v>9855</v>
      </c>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row>
    <row r="118" spans="1:70" ht="8.85" customHeight="1" x14ac:dyDescent="0.3">
      <c r="A118" s="41"/>
      <c r="B118" s="21"/>
      <c r="AC118" s="173"/>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row>
    <row r="119" spans="1:70" ht="8.85" customHeight="1" x14ac:dyDescent="0.3">
      <c r="A119" s="10">
        <v>26</v>
      </c>
      <c r="B119" s="21"/>
      <c r="C119" s="10" t="s">
        <v>151</v>
      </c>
      <c r="E119" s="160">
        <v>23006081</v>
      </c>
      <c r="G119" s="160">
        <v>0</v>
      </c>
      <c r="I119" s="160">
        <v>47897998</v>
      </c>
      <c r="K119" s="160">
        <v>0</v>
      </c>
      <c r="M119" s="160">
        <f t="shared" si="4"/>
        <v>70904079</v>
      </c>
      <c r="O119" s="160">
        <v>42626056</v>
      </c>
      <c r="Q119" s="160">
        <v>0</v>
      </c>
      <c r="S119" s="160">
        <v>20394357</v>
      </c>
      <c r="U119" s="160">
        <v>7883666</v>
      </c>
      <c r="W119" s="160">
        <f t="shared" si="5"/>
        <v>70904079</v>
      </c>
      <c r="Y119" s="160">
        <v>0</v>
      </c>
      <c r="AA119" s="160">
        <f>(M119-Y119)</f>
        <v>70904079</v>
      </c>
      <c r="AC119" s="66">
        <f t="shared" si="7"/>
        <v>4958.6739632142107</v>
      </c>
      <c r="AE119" s="70">
        <v>14299</v>
      </c>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row>
    <row r="120" spans="1:70" ht="8.85" customHeight="1" x14ac:dyDescent="0.3">
      <c r="A120" s="10">
        <v>27</v>
      </c>
      <c r="B120" s="21"/>
      <c r="C120" s="10" t="s">
        <v>152</v>
      </c>
      <c r="E120" s="160">
        <v>72132893</v>
      </c>
      <c r="G120" s="160">
        <v>0</v>
      </c>
      <c r="I120" s="160">
        <v>56633198</v>
      </c>
      <c r="K120" s="160">
        <v>0</v>
      </c>
      <c r="M120" s="160">
        <f t="shared" si="4"/>
        <v>128766091</v>
      </c>
      <c r="O120" s="160">
        <v>81451801</v>
      </c>
      <c r="Q120" s="160">
        <v>0</v>
      </c>
      <c r="S120" s="160">
        <v>41561102</v>
      </c>
      <c r="U120" s="160">
        <v>5753188</v>
      </c>
      <c r="W120" s="160">
        <f t="shared" si="5"/>
        <v>128766091</v>
      </c>
      <c r="Y120" s="160">
        <v>0</v>
      </c>
      <c r="AA120" s="160">
        <f>(M120-Y120)</f>
        <v>128766091</v>
      </c>
      <c r="AC120" s="66">
        <f t="shared" si="7"/>
        <v>4491.7881536261202</v>
      </c>
      <c r="AE120" s="70">
        <v>28667</v>
      </c>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row>
    <row r="121" spans="1:70" ht="8.85" customHeight="1" x14ac:dyDescent="0.3">
      <c r="A121" s="10">
        <v>28</v>
      </c>
      <c r="B121" s="21"/>
      <c r="C121" s="10" t="s">
        <v>153</v>
      </c>
      <c r="E121" s="160">
        <v>23106338</v>
      </c>
      <c r="G121" s="160">
        <v>0</v>
      </c>
      <c r="I121" s="160">
        <v>15656764</v>
      </c>
      <c r="K121" s="160">
        <v>0</v>
      </c>
      <c r="M121" s="160">
        <f t="shared" si="4"/>
        <v>38763102</v>
      </c>
      <c r="O121" s="160">
        <v>33213751</v>
      </c>
      <c r="Q121" s="160">
        <v>0</v>
      </c>
      <c r="S121" s="160">
        <v>4747016</v>
      </c>
      <c r="U121" s="160">
        <v>802335</v>
      </c>
      <c r="W121" s="160">
        <f t="shared" si="5"/>
        <v>38763102</v>
      </c>
      <c r="Y121" s="160">
        <v>0</v>
      </c>
      <c r="AA121" s="160">
        <f>(M121-Y121)</f>
        <v>38763102</v>
      </c>
      <c r="AC121" s="66">
        <f t="shared" si="7"/>
        <v>3600.845517882025</v>
      </c>
      <c r="AE121" s="70">
        <v>10765</v>
      </c>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row>
    <row r="122" spans="1:70" ht="8.85" customHeight="1" x14ac:dyDescent="0.3">
      <c r="A122" s="10">
        <v>29</v>
      </c>
      <c r="B122" s="21"/>
      <c r="C122" s="10" t="s">
        <v>94</v>
      </c>
      <c r="E122" s="160">
        <v>3932303960</v>
      </c>
      <c r="G122" s="160">
        <v>0</v>
      </c>
      <c r="I122" s="160">
        <v>7316289978</v>
      </c>
      <c r="K122" s="160">
        <v>0</v>
      </c>
      <c r="M122" s="160">
        <f t="shared" si="4"/>
        <v>11248593938</v>
      </c>
      <c r="O122" s="160">
        <v>6033366184</v>
      </c>
      <c r="Q122" s="160">
        <v>333927303</v>
      </c>
      <c r="S122" s="160">
        <v>4227751949</v>
      </c>
      <c r="U122" s="160">
        <v>653548502</v>
      </c>
      <c r="W122" s="160">
        <f t="shared" si="5"/>
        <v>11248593938</v>
      </c>
      <c r="Y122" s="160">
        <v>70111472</v>
      </c>
      <c r="AA122" s="160">
        <f>(M122-Y122)</f>
        <v>11178482466</v>
      </c>
      <c r="AC122" s="66">
        <f t="shared" si="7"/>
        <v>9775.4339780049104</v>
      </c>
      <c r="AE122" s="70">
        <v>1143528</v>
      </c>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row>
    <row r="123" spans="1:70" ht="8.85" customHeight="1" x14ac:dyDescent="0.3">
      <c r="A123" s="10">
        <v>30</v>
      </c>
      <c r="B123" s="21"/>
      <c r="C123" s="10" t="s">
        <v>154</v>
      </c>
      <c r="E123" s="160">
        <v>88167189</v>
      </c>
      <c r="G123" s="160">
        <v>0</v>
      </c>
      <c r="I123" s="160">
        <v>205795621</v>
      </c>
      <c r="K123" s="160">
        <v>0</v>
      </c>
      <c r="M123" s="160">
        <f t="shared" si="4"/>
        <v>293962810</v>
      </c>
      <c r="O123" s="160">
        <v>211154127</v>
      </c>
      <c r="Q123" s="160">
        <v>0</v>
      </c>
      <c r="S123" s="160">
        <v>79033891</v>
      </c>
      <c r="U123" s="160">
        <v>3774792</v>
      </c>
      <c r="W123" s="160">
        <f t="shared" si="5"/>
        <v>293962810</v>
      </c>
      <c r="Y123" s="160">
        <v>86233</v>
      </c>
      <c r="AA123" s="160">
        <f>(M123-Y123)</f>
        <v>293876577</v>
      </c>
      <c r="AC123" s="66">
        <f t="shared" si="7"/>
        <v>4163.7372768489658</v>
      </c>
      <c r="AE123" s="70">
        <v>70580</v>
      </c>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row>
    <row r="124" spans="1:70" ht="8.85" customHeight="1" x14ac:dyDescent="0.3">
      <c r="A124" s="41"/>
      <c r="B124" s="21"/>
      <c r="AC124" s="173"/>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row>
    <row r="125" spans="1:70" ht="8.85" customHeight="1" x14ac:dyDescent="0.3">
      <c r="A125" s="10">
        <v>31</v>
      </c>
      <c r="B125" s="21"/>
      <c r="C125" s="10" t="s">
        <v>155</v>
      </c>
      <c r="E125" s="160">
        <v>20656688</v>
      </c>
      <c r="G125" s="160">
        <v>0</v>
      </c>
      <c r="I125" s="160">
        <v>30066904</v>
      </c>
      <c r="K125" s="160">
        <v>0</v>
      </c>
      <c r="M125" s="160">
        <f t="shared" si="4"/>
        <v>50723592</v>
      </c>
      <c r="O125" s="160">
        <v>33476249</v>
      </c>
      <c r="Q125" s="160">
        <v>0</v>
      </c>
      <c r="S125" s="160">
        <v>17247343</v>
      </c>
      <c r="U125" s="160">
        <v>0</v>
      </c>
      <c r="W125" s="160">
        <f t="shared" si="5"/>
        <v>50723592</v>
      </c>
      <c r="Y125" s="160">
        <v>0</v>
      </c>
      <c r="AA125" s="160">
        <f>(M125-Y125)</f>
        <v>50723592</v>
      </c>
      <c r="AC125" s="66">
        <f t="shared" si="7"/>
        <v>3259.6614613456718</v>
      </c>
      <c r="AE125" s="70">
        <v>15561</v>
      </c>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row>
    <row r="126" spans="1:70" ht="8.85" customHeight="1" x14ac:dyDescent="0.3">
      <c r="A126" s="10">
        <v>32</v>
      </c>
      <c r="B126" s="21"/>
      <c r="C126" s="10" t="s">
        <v>156</v>
      </c>
      <c r="E126" s="160">
        <v>91277981</v>
      </c>
      <c r="G126" s="160">
        <v>0</v>
      </c>
      <c r="I126" s="160">
        <v>47779466</v>
      </c>
      <c r="K126" s="160">
        <v>0</v>
      </c>
      <c r="M126" s="160">
        <f t="shared" si="4"/>
        <v>139057447</v>
      </c>
      <c r="O126" s="160">
        <v>113945467</v>
      </c>
      <c r="Q126" s="160">
        <v>0</v>
      </c>
      <c r="S126" s="160">
        <v>16457282</v>
      </c>
      <c r="U126" s="160">
        <v>8654698</v>
      </c>
      <c r="W126" s="160">
        <f t="shared" si="5"/>
        <v>139057447</v>
      </c>
      <c r="Y126" s="160">
        <v>0</v>
      </c>
      <c r="AA126" s="160">
        <f>(M126-Y126)</f>
        <v>139057447</v>
      </c>
      <c r="AC126" s="66">
        <f t="shared" si="7"/>
        <v>5143.0374657888897</v>
      </c>
      <c r="AE126" s="70">
        <v>27038</v>
      </c>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row>
    <row r="127" spans="1:70" ht="8.85" customHeight="1" x14ac:dyDescent="0.3">
      <c r="A127" s="10">
        <v>33</v>
      </c>
      <c r="B127" s="21"/>
      <c r="C127" s="10" t="s">
        <v>96</v>
      </c>
      <c r="E127" s="160">
        <v>52255755</v>
      </c>
      <c r="G127" s="160">
        <v>0</v>
      </c>
      <c r="I127" s="160">
        <v>110808051</v>
      </c>
      <c r="K127" s="160">
        <v>0</v>
      </c>
      <c r="M127" s="160">
        <f t="shared" si="4"/>
        <v>163063806</v>
      </c>
      <c r="O127" s="160">
        <v>91669822</v>
      </c>
      <c r="Q127" s="160">
        <v>0</v>
      </c>
      <c r="S127" s="160">
        <v>71393984</v>
      </c>
      <c r="U127" s="160">
        <v>0</v>
      </c>
      <c r="W127" s="160">
        <f t="shared" si="5"/>
        <v>163063806</v>
      </c>
      <c r="Y127" s="160">
        <v>0</v>
      </c>
      <c r="AA127" s="160">
        <f>(M127-Y127)</f>
        <v>163063806</v>
      </c>
      <c r="AC127" s="66">
        <f t="shared" si="7"/>
        <v>2923.2334086264386</v>
      </c>
      <c r="AE127" s="70">
        <v>55782</v>
      </c>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row>
    <row r="128" spans="1:70" ht="8.85" customHeight="1" x14ac:dyDescent="0.3">
      <c r="A128" s="10">
        <v>34</v>
      </c>
      <c r="B128" s="21"/>
      <c r="C128" s="10" t="s">
        <v>157</v>
      </c>
      <c r="E128" s="160">
        <v>173078192</v>
      </c>
      <c r="G128" s="160">
        <v>0</v>
      </c>
      <c r="I128" s="160">
        <v>273583635</v>
      </c>
      <c r="K128" s="160">
        <v>0</v>
      </c>
      <c r="M128" s="160">
        <f t="shared" si="4"/>
        <v>446661827</v>
      </c>
      <c r="O128" s="160">
        <v>324572623</v>
      </c>
      <c r="Q128" s="160">
        <v>0</v>
      </c>
      <c r="S128" s="160">
        <v>122089204</v>
      </c>
      <c r="U128" s="160">
        <v>0</v>
      </c>
      <c r="W128" s="160">
        <f t="shared" si="5"/>
        <v>446661827</v>
      </c>
      <c r="Y128" s="160">
        <v>0</v>
      </c>
      <c r="AA128" s="160">
        <f>(M128-Y128)</f>
        <v>446661827</v>
      </c>
      <c r="AC128" s="66">
        <f t="shared" si="7"/>
        <v>5028.2767871214683</v>
      </c>
      <c r="AE128" s="70">
        <v>88830</v>
      </c>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row>
    <row r="129" spans="1:70" ht="8.85" customHeight="1" x14ac:dyDescent="0.3">
      <c r="A129" s="10">
        <v>35</v>
      </c>
      <c r="B129" s="21"/>
      <c r="C129" s="10" t="s">
        <v>158</v>
      </c>
      <c r="E129" s="160">
        <v>17963532</v>
      </c>
      <c r="G129" s="160">
        <v>14147000</v>
      </c>
      <c r="I129" s="160">
        <v>38932489</v>
      </c>
      <c r="K129" s="160">
        <v>0</v>
      </c>
      <c r="M129" s="160">
        <f t="shared" si="4"/>
        <v>71043021</v>
      </c>
      <c r="O129" s="160">
        <v>44607102</v>
      </c>
      <c r="Q129" s="160">
        <v>0</v>
      </c>
      <c r="S129" s="160">
        <v>18675808</v>
      </c>
      <c r="U129" s="160">
        <v>7760111</v>
      </c>
      <c r="W129" s="160">
        <f t="shared" si="5"/>
        <v>71043021</v>
      </c>
      <c r="Y129" s="160">
        <v>0</v>
      </c>
      <c r="AA129" s="160">
        <f>(M129-Y129)</f>
        <v>71043021</v>
      </c>
      <c r="AC129" s="66">
        <f t="shared" si="7"/>
        <v>4239.6026138330253</v>
      </c>
      <c r="AE129" s="70">
        <v>16757</v>
      </c>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row>
    <row r="130" spans="1:70" ht="8.85" customHeight="1" x14ac:dyDescent="0.3">
      <c r="B130" s="21"/>
      <c r="AC130" s="173"/>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row>
    <row r="131" spans="1:70" ht="8.85" customHeight="1" x14ac:dyDescent="0.3">
      <c r="A131" s="10">
        <v>36</v>
      </c>
      <c r="B131" s="21"/>
      <c r="C131" s="10" t="s">
        <v>159</v>
      </c>
      <c r="E131" s="160">
        <v>48078632</v>
      </c>
      <c r="G131" s="160">
        <v>0</v>
      </c>
      <c r="I131" s="160">
        <v>81111572</v>
      </c>
      <c r="K131" s="160">
        <v>0</v>
      </c>
      <c r="M131" s="160">
        <f t="shared" si="4"/>
        <v>129190204</v>
      </c>
      <c r="O131" s="160">
        <v>92359565</v>
      </c>
      <c r="Q131" s="160">
        <v>0</v>
      </c>
      <c r="S131" s="160">
        <v>29478806</v>
      </c>
      <c r="U131" s="160">
        <v>7351833</v>
      </c>
      <c r="W131" s="160">
        <f t="shared" si="5"/>
        <v>129190204</v>
      </c>
      <c r="Y131" s="160">
        <v>0</v>
      </c>
      <c r="AA131" s="160">
        <f>(M131-Y131)</f>
        <v>129190204</v>
      </c>
      <c r="AC131" s="66">
        <f t="shared" si="7"/>
        <v>3483.1545969263952</v>
      </c>
      <c r="AE131" s="70">
        <v>37090</v>
      </c>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row>
    <row r="132" spans="1:70" ht="8.85" customHeight="1" x14ac:dyDescent="0.3">
      <c r="A132" s="10">
        <v>37</v>
      </c>
      <c r="B132" s="21"/>
      <c r="C132" s="10" t="s">
        <v>160</v>
      </c>
      <c r="E132" s="160">
        <v>97951795</v>
      </c>
      <c r="G132" s="160">
        <v>0</v>
      </c>
      <c r="I132" s="160">
        <v>67840664</v>
      </c>
      <c r="K132" s="160">
        <v>0</v>
      </c>
      <c r="M132" s="160">
        <f t="shared" si="4"/>
        <v>165792459</v>
      </c>
      <c r="O132" s="160">
        <v>34819184</v>
      </c>
      <c r="Q132" s="160">
        <v>0</v>
      </c>
      <c r="S132" s="160">
        <v>14973115</v>
      </c>
      <c r="U132" s="160">
        <v>116000160</v>
      </c>
      <c r="W132" s="160">
        <f t="shared" si="5"/>
        <v>165792459</v>
      </c>
      <c r="Y132" s="160">
        <v>0</v>
      </c>
      <c r="AA132" s="160">
        <f>(M132-Y132)</f>
        <v>165792459</v>
      </c>
      <c r="AC132" s="66">
        <f t="shared" si="7"/>
        <v>7063.4142382413083</v>
      </c>
      <c r="AE132" s="70">
        <v>23472</v>
      </c>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row>
    <row r="133" spans="1:70" ht="8.85" customHeight="1" x14ac:dyDescent="0.3">
      <c r="A133" s="10">
        <v>38</v>
      </c>
      <c r="B133" s="21"/>
      <c r="C133" s="10" t="s">
        <v>161</v>
      </c>
      <c r="E133" s="160">
        <v>13483611</v>
      </c>
      <c r="G133" s="160">
        <v>0</v>
      </c>
      <c r="I133" s="160">
        <v>26023235</v>
      </c>
      <c r="K133" s="160">
        <v>0</v>
      </c>
      <c r="M133" s="160">
        <f t="shared" si="4"/>
        <v>39506846</v>
      </c>
      <c r="O133" s="160">
        <v>31700665</v>
      </c>
      <c r="Q133" s="160">
        <v>0</v>
      </c>
      <c r="S133" s="160">
        <v>7729884</v>
      </c>
      <c r="U133" s="160">
        <v>76297</v>
      </c>
      <c r="W133" s="160">
        <f t="shared" si="5"/>
        <v>39506846</v>
      </c>
      <c r="Y133" s="160">
        <v>0</v>
      </c>
      <c r="AA133" s="160">
        <f>(M133-Y133)</f>
        <v>39506846</v>
      </c>
      <c r="AC133" s="66">
        <f t="shared" si="7"/>
        <v>2557.9052120427323</v>
      </c>
      <c r="AE133" s="70">
        <v>15445</v>
      </c>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row>
    <row r="134" spans="1:70" ht="8.85" customHeight="1" x14ac:dyDescent="0.3">
      <c r="A134" s="10">
        <v>39</v>
      </c>
      <c r="B134" s="21"/>
      <c r="C134" s="10" t="s">
        <v>162</v>
      </c>
      <c r="E134" s="160">
        <v>59863542</v>
      </c>
      <c r="G134" s="160">
        <v>3600000</v>
      </c>
      <c r="I134" s="160">
        <v>42606423</v>
      </c>
      <c r="K134" s="160">
        <v>0</v>
      </c>
      <c r="M134" s="160">
        <f t="shared" si="4"/>
        <v>106069965</v>
      </c>
      <c r="O134" s="160">
        <v>71098474</v>
      </c>
      <c r="Q134" s="160">
        <v>0</v>
      </c>
      <c r="S134" s="160">
        <v>7495629</v>
      </c>
      <c r="U134" s="160">
        <v>27475862</v>
      </c>
      <c r="W134" s="160">
        <f t="shared" si="5"/>
        <v>106069965</v>
      </c>
      <c r="Y134" s="160">
        <v>0</v>
      </c>
      <c r="AA134" s="160">
        <f>(M134-Y134)</f>
        <v>106069965</v>
      </c>
      <c r="AC134" s="66">
        <f t="shared" si="7"/>
        <v>5277.9004329004329</v>
      </c>
      <c r="AE134" s="70">
        <v>20097</v>
      </c>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row>
    <row r="135" spans="1:70" ht="8.85" customHeight="1" x14ac:dyDescent="0.3">
      <c r="A135" s="10">
        <v>40</v>
      </c>
      <c r="B135" s="21"/>
      <c r="C135" s="10" t="s">
        <v>163</v>
      </c>
      <c r="E135" s="164">
        <v>39895618</v>
      </c>
      <c r="G135" s="164">
        <v>3375000</v>
      </c>
      <c r="I135" s="164">
        <v>50072472</v>
      </c>
      <c r="K135" s="164">
        <v>0</v>
      </c>
      <c r="M135" s="164">
        <f t="shared" si="4"/>
        <v>93343090</v>
      </c>
      <c r="O135" s="164">
        <v>29154849</v>
      </c>
      <c r="Q135" s="164">
        <v>0</v>
      </c>
      <c r="S135" s="164">
        <v>35207612</v>
      </c>
      <c r="U135" s="164">
        <v>28980629</v>
      </c>
      <c r="W135" s="164">
        <f t="shared" si="5"/>
        <v>93343090</v>
      </c>
      <c r="Y135" s="164">
        <v>0</v>
      </c>
      <c r="AA135" s="164">
        <f>(M135-Y135)</f>
        <v>93343090</v>
      </c>
      <c r="AC135" s="71">
        <f t="shared" si="7"/>
        <v>8182.2484221598879</v>
      </c>
      <c r="AE135" s="70">
        <v>11408</v>
      </c>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row>
    <row r="136" spans="1:70" ht="8.85" customHeight="1" x14ac:dyDescent="0.3">
      <c r="A136" s="41"/>
      <c r="B136" s="21"/>
      <c r="AC136" s="173"/>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row>
    <row r="137" spans="1:70" ht="8.85" customHeight="1" x14ac:dyDescent="0.3">
      <c r="A137" s="10">
        <v>41</v>
      </c>
      <c r="B137" s="21"/>
      <c r="C137" s="10" t="s">
        <v>164</v>
      </c>
      <c r="E137" s="160">
        <v>53112561</v>
      </c>
      <c r="G137" s="160">
        <v>1866791</v>
      </c>
      <c r="I137" s="160">
        <v>64125317</v>
      </c>
      <c r="K137" s="160">
        <v>0</v>
      </c>
      <c r="M137" s="160">
        <f t="shared" si="4"/>
        <v>119104669</v>
      </c>
      <c r="O137" s="160">
        <v>81711021</v>
      </c>
      <c r="Q137" s="160">
        <v>0</v>
      </c>
      <c r="S137" s="160">
        <v>37393648</v>
      </c>
      <c r="U137" s="160">
        <v>0</v>
      </c>
      <c r="W137" s="160">
        <f t="shared" si="5"/>
        <v>119104669</v>
      </c>
      <c r="Y137" s="160">
        <v>0</v>
      </c>
      <c r="AA137" s="160">
        <f>(M137-Y137)</f>
        <v>119104669</v>
      </c>
      <c r="AC137" s="66">
        <f t="shared" si="7"/>
        <v>3469.5059279326515</v>
      </c>
      <c r="AE137" s="70">
        <v>34329</v>
      </c>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row>
    <row r="138" spans="1:70" ht="8.85" customHeight="1" x14ac:dyDescent="0.3">
      <c r="A138" s="10">
        <v>42</v>
      </c>
      <c r="B138" s="21"/>
      <c r="C138" s="10" t="s">
        <v>165</v>
      </c>
      <c r="E138" s="160">
        <v>161464578</v>
      </c>
      <c r="G138" s="160">
        <v>0</v>
      </c>
      <c r="I138" s="160">
        <v>240858617</v>
      </c>
      <c r="K138" s="160">
        <v>0</v>
      </c>
      <c r="M138" s="160">
        <f t="shared" si="4"/>
        <v>402323195</v>
      </c>
      <c r="O138" s="160">
        <v>256617764</v>
      </c>
      <c r="Q138" s="160">
        <v>0</v>
      </c>
      <c r="S138" s="160">
        <v>126786189</v>
      </c>
      <c r="U138" s="160">
        <v>18919242</v>
      </c>
      <c r="W138" s="160">
        <f t="shared" si="5"/>
        <v>402323195</v>
      </c>
      <c r="Y138" s="160">
        <v>0</v>
      </c>
      <c r="AA138" s="160">
        <f>(M138-Y138)</f>
        <v>402323195</v>
      </c>
      <c r="AC138" s="66">
        <f t="shared" si="7"/>
        <v>3727.6999017863759</v>
      </c>
      <c r="AE138" s="70">
        <v>107928</v>
      </c>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row>
    <row r="139" spans="1:70" ht="8.85" customHeight="1" x14ac:dyDescent="0.3">
      <c r="A139" s="10">
        <v>43</v>
      </c>
      <c r="B139" s="21"/>
      <c r="C139" s="10" t="s">
        <v>166</v>
      </c>
      <c r="E139" s="160">
        <v>1006291716</v>
      </c>
      <c r="G139" s="160">
        <v>0</v>
      </c>
      <c r="I139" s="160">
        <v>989403890</v>
      </c>
      <c r="K139" s="160">
        <v>0</v>
      </c>
      <c r="M139" s="160">
        <f t="shared" si="4"/>
        <v>1995695606</v>
      </c>
      <c r="O139" s="160">
        <v>959909912</v>
      </c>
      <c r="Q139" s="160">
        <v>21767080</v>
      </c>
      <c r="S139" s="160">
        <v>548783888</v>
      </c>
      <c r="U139" s="160">
        <v>465234726</v>
      </c>
      <c r="W139" s="160">
        <f t="shared" si="5"/>
        <v>1995695606</v>
      </c>
      <c r="Y139" s="160">
        <v>55472355</v>
      </c>
      <c r="AA139" s="160">
        <f>(M139-Y139)</f>
        <v>1940223251</v>
      </c>
      <c r="AC139" s="66">
        <f t="shared" si="7"/>
        <v>5897.3530345077033</v>
      </c>
      <c r="AE139" s="70">
        <v>328999</v>
      </c>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row>
    <row r="140" spans="1:70" ht="8.85" customHeight="1" x14ac:dyDescent="0.3">
      <c r="A140" s="10">
        <v>44</v>
      </c>
      <c r="B140" s="21"/>
      <c r="C140" s="10" t="s">
        <v>167</v>
      </c>
      <c r="E140" s="160">
        <v>112495219</v>
      </c>
      <c r="G140" s="160">
        <v>0</v>
      </c>
      <c r="I140" s="160">
        <v>90512369</v>
      </c>
      <c r="K140" s="160">
        <v>0</v>
      </c>
      <c r="M140" s="160">
        <f t="shared" si="4"/>
        <v>203007588</v>
      </c>
      <c r="O140" s="160">
        <v>100101756</v>
      </c>
      <c r="Q140" s="160">
        <v>0</v>
      </c>
      <c r="S140" s="160">
        <v>102905832</v>
      </c>
      <c r="U140" s="160">
        <v>0</v>
      </c>
      <c r="W140" s="160">
        <f t="shared" si="5"/>
        <v>203007588</v>
      </c>
      <c r="Y140" s="160">
        <v>0</v>
      </c>
      <c r="AA140" s="160">
        <f>(M140-Y140)</f>
        <v>203007588</v>
      </c>
      <c r="AC140" s="66">
        <f t="shared" si="7"/>
        <v>3979.058546815892</v>
      </c>
      <c r="AE140" s="70">
        <v>51019</v>
      </c>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row>
    <row r="141" spans="1:70" ht="8.85" customHeight="1" x14ac:dyDescent="0.3">
      <c r="A141" s="10">
        <v>45</v>
      </c>
      <c r="B141" s="21"/>
      <c r="C141" s="10" t="s">
        <v>168</v>
      </c>
      <c r="E141" s="160">
        <v>124646</v>
      </c>
      <c r="G141" s="160">
        <v>0</v>
      </c>
      <c r="I141" s="160">
        <v>5301102</v>
      </c>
      <c r="K141" s="160">
        <v>0</v>
      </c>
      <c r="M141" s="160">
        <f t="shared" si="4"/>
        <v>5425748</v>
      </c>
      <c r="O141" s="160">
        <v>4063352</v>
      </c>
      <c r="Q141" s="160">
        <v>0</v>
      </c>
      <c r="S141" s="160">
        <v>1112599</v>
      </c>
      <c r="U141" s="160">
        <v>249797</v>
      </c>
      <c r="W141" s="160">
        <f t="shared" si="5"/>
        <v>5425748</v>
      </c>
      <c r="Y141" s="160">
        <v>0</v>
      </c>
      <c r="AA141" s="160">
        <f>(M141-Y141)</f>
        <v>5425748</v>
      </c>
      <c r="AC141" s="66">
        <f t="shared" si="7"/>
        <v>2415.7382012466605</v>
      </c>
      <c r="AE141" s="70">
        <v>2246</v>
      </c>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row>
    <row r="142" spans="1:70" ht="8.85" customHeight="1" x14ac:dyDescent="0.3">
      <c r="A142" s="41"/>
      <c r="B142" s="21"/>
      <c r="AC142" s="173"/>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row>
    <row r="143" spans="1:70" ht="8.85" customHeight="1" x14ac:dyDescent="0.3">
      <c r="A143" s="10">
        <v>46</v>
      </c>
      <c r="B143" s="21"/>
      <c r="C143" s="10" t="s">
        <v>169</v>
      </c>
      <c r="E143" s="160">
        <v>139900880</v>
      </c>
      <c r="G143" s="160">
        <v>0</v>
      </c>
      <c r="I143" s="160">
        <v>85159507</v>
      </c>
      <c r="K143" s="160">
        <v>0</v>
      </c>
      <c r="M143" s="160">
        <f t="shared" si="4"/>
        <v>225060387</v>
      </c>
      <c r="O143" s="160">
        <v>118384473</v>
      </c>
      <c r="Q143" s="160">
        <v>0</v>
      </c>
      <c r="S143" s="160">
        <v>70208679</v>
      </c>
      <c r="U143" s="160">
        <v>36467235</v>
      </c>
      <c r="W143" s="160">
        <f t="shared" si="5"/>
        <v>225060387</v>
      </c>
      <c r="Y143" s="160">
        <v>0</v>
      </c>
      <c r="AA143" s="160">
        <f>(M143-Y143)</f>
        <v>225060387</v>
      </c>
      <c r="AC143" s="66">
        <f t="shared" si="7"/>
        <v>5977.8582963690933</v>
      </c>
      <c r="AE143" s="70">
        <v>37649</v>
      </c>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row>
    <row r="144" spans="1:70" ht="8.85" customHeight="1" x14ac:dyDescent="0.3">
      <c r="A144" s="10">
        <v>47</v>
      </c>
      <c r="B144" s="21"/>
      <c r="C144" s="10" t="s">
        <v>170</v>
      </c>
      <c r="E144" s="160">
        <v>161829805</v>
      </c>
      <c r="G144" s="160">
        <v>0</v>
      </c>
      <c r="I144" s="160">
        <v>173511655</v>
      </c>
      <c r="K144" s="160">
        <v>0</v>
      </c>
      <c r="M144" s="160">
        <f t="shared" si="4"/>
        <v>335341460</v>
      </c>
      <c r="O144" s="160">
        <v>228036694</v>
      </c>
      <c r="Q144" s="160">
        <v>0</v>
      </c>
      <c r="S144" s="160">
        <v>74436633</v>
      </c>
      <c r="U144" s="160">
        <v>32868133</v>
      </c>
      <c r="W144" s="160">
        <f t="shared" si="5"/>
        <v>335341460</v>
      </c>
      <c r="Y144" s="160">
        <v>0</v>
      </c>
      <c r="AA144" s="160">
        <f>(M144-Y144)</f>
        <v>335341460</v>
      </c>
      <c r="AC144" s="66">
        <f t="shared" si="7"/>
        <v>4417.793615872054</v>
      </c>
      <c r="AE144" s="70">
        <v>75907</v>
      </c>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row>
    <row r="145" spans="1:70" ht="8.85" customHeight="1" x14ac:dyDescent="0.3">
      <c r="A145" s="10">
        <v>48</v>
      </c>
      <c r="B145" s="21"/>
      <c r="C145" s="10" t="s">
        <v>171</v>
      </c>
      <c r="E145" s="160">
        <v>0</v>
      </c>
      <c r="G145" s="160">
        <v>0</v>
      </c>
      <c r="I145" s="160">
        <v>11508006</v>
      </c>
      <c r="K145" s="160">
        <v>0</v>
      </c>
      <c r="M145" s="160">
        <f t="shared" si="4"/>
        <v>11508006</v>
      </c>
      <c r="O145" s="160">
        <v>10094532</v>
      </c>
      <c r="Q145" s="160">
        <v>0</v>
      </c>
      <c r="S145" s="160">
        <v>1413474</v>
      </c>
      <c r="U145" s="160">
        <v>0</v>
      </c>
      <c r="W145" s="160">
        <f t="shared" si="5"/>
        <v>11508006</v>
      </c>
      <c r="Y145" s="160">
        <v>0</v>
      </c>
      <c r="AA145" s="160">
        <f>(M145-Y145)</f>
        <v>11508006</v>
      </c>
      <c r="AC145" s="66">
        <f t="shared" si="7"/>
        <v>1667.3436685018835</v>
      </c>
      <c r="AE145" s="70">
        <v>6902</v>
      </c>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row>
    <row r="146" spans="1:70" ht="8.85" customHeight="1" x14ac:dyDescent="0.3">
      <c r="A146" s="10">
        <v>49</v>
      </c>
      <c r="B146" s="21"/>
      <c r="C146" s="10" t="s">
        <v>172</v>
      </c>
      <c r="E146" s="160">
        <v>93651873</v>
      </c>
      <c r="G146" s="160">
        <v>0</v>
      </c>
      <c r="I146" s="160">
        <v>54777220</v>
      </c>
      <c r="K146" s="160">
        <v>0</v>
      </c>
      <c r="M146" s="160">
        <f t="shared" si="4"/>
        <v>148429093</v>
      </c>
      <c r="O146" s="160">
        <v>103760247</v>
      </c>
      <c r="Q146" s="160">
        <v>0</v>
      </c>
      <c r="S146" s="160">
        <v>19689053</v>
      </c>
      <c r="U146" s="160">
        <v>24979793</v>
      </c>
      <c r="W146" s="160">
        <f t="shared" si="5"/>
        <v>148429093</v>
      </c>
      <c r="Y146" s="160">
        <v>0</v>
      </c>
      <c r="AA146" s="160">
        <f>(M146-Y146)</f>
        <v>148429093</v>
      </c>
      <c r="AC146" s="66">
        <f t="shared" si="7"/>
        <v>5705.3003151906523</v>
      </c>
      <c r="AE146" s="70">
        <v>26016</v>
      </c>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row>
    <row r="147" spans="1:70" ht="8.85" customHeight="1" x14ac:dyDescent="0.3">
      <c r="A147" s="10">
        <v>50</v>
      </c>
      <c r="B147" s="21"/>
      <c r="C147" s="10" t="s">
        <v>173</v>
      </c>
      <c r="E147" s="164">
        <v>26570497</v>
      </c>
      <c r="G147" s="164">
        <v>0</v>
      </c>
      <c r="I147" s="164">
        <v>27701325</v>
      </c>
      <c r="K147" s="164">
        <v>0</v>
      </c>
      <c r="M147" s="164">
        <f t="shared" si="4"/>
        <v>54271822</v>
      </c>
      <c r="O147" s="164">
        <v>39064670</v>
      </c>
      <c r="Q147" s="164">
        <v>0</v>
      </c>
      <c r="S147" s="164">
        <v>15207152</v>
      </c>
      <c r="U147" s="164">
        <v>0</v>
      </c>
      <c r="W147" s="164">
        <f t="shared" si="5"/>
        <v>54271822</v>
      </c>
      <c r="Y147" s="164">
        <v>0</v>
      </c>
      <c r="AA147" s="164">
        <f>(M147-Y147)</f>
        <v>54271822</v>
      </c>
      <c r="AC147" s="71">
        <f t="shared" si="7"/>
        <v>3167.6776980096888</v>
      </c>
      <c r="AE147" s="70">
        <v>17133</v>
      </c>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row>
    <row r="148" spans="1:70" ht="8.85" customHeight="1" x14ac:dyDescent="0.3">
      <c r="B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row>
    <row r="149" spans="1:70" ht="8.4" customHeight="1" x14ac:dyDescent="0.3">
      <c r="B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row>
    <row r="150" spans="1:70" ht="8.85" hidden="1" customHeight="1" x14ac:dyDescent="0.3">
      <c r="B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row>
    <row r="151" spans="1:70" s="8" customFormat="1" ht="9.6" customHeight="1" x14ac:dyDescent="0.3">
      <c r="A151" s="14"/>
      <c r="AC151" s="11" t="s">
        <v>689</v>
      </c>
    </row>
    <row r="152" spans="1:70" s="8" customFormat="1" ht="10.5" customHeight="1" x14ac:dyDescent="0.3">
      <c r="N152" s="116" t="s">
        <v>294</v>
      </c>
      <c r="AC152" s="11" t="s">
        <v>667</v>
      </c>
    </row>
    <row r="153" spans="1:70" s="8" customFormat="1" ht="10.5" customHeight="1" x14ac:dyDescent="0.3">
      <c r="N153" s="116" t="s">
        <v>668</v>
      </c>
      <c r="AC153" s="11" t="s">
        <v>636</v>
      </c>
    </row>
    <row r="154" spans="1:70" s="8" customFormat="1" ht="10.5" customHeight="1" x14ac:dyDescent="0.3">
      <c r="N154" s="122" t="s">
        <v>669</v>
      </c>
    </row>
    <row r="155" spans="1:70" ht="8.85" customHeight="1" x14ac:dyDescent="0.3">
      <c r="A155" s="21"/>
      <c r="B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row>
    <row r="156" spans="1:70" ht="8.85" customHeight="1" x14ac:dyDescent="0.3">
      <c r="A156" s="21"/>
      <c r="B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row>
    <row r="157" spans="1:70" ht="9.6" customHeight="1" x14ac:dyDescent="0.3">
      <c r="A157" s="21"/>
      <c r="B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row>
    <row r="158" spans="1:70" ht="9.6" customHeight="1" x14ac:dyDescent="0.3">
      <c r="E158" s="16" t="s">
        <v>670</v>
      </c>
      <c r="F158" s="16"/>
      <c r="G158" s="16"/>
      <c r="H158" s="16"/>
      <c r="I158" s="16"/>
      <c r="J158" s="16"/>
      <c r="K158" s="16"/>
      <c r="L158" s="16"/>
      <c r="M158" s="16"/>
      <c r="O158" s="16" t="s">
        <v>671</v>
      </c>
      <c r="P158" s="16"/>
      <c r="Q158" s="16"/>
      <c r="R158" s="16"/>
      <c r="S158" s="16"/>
      <c r="T158" s="16"/>
      <c r="U158" s="16"/>
      <c r="V158" s="16"/>
      <c r="W158" s="16"/>
      <c r="AA158" s="16" t="s">
        <v>672</v>
      </c>
      <c r="AB158" s="16"/>
      <c r="AC158" s="16"/>
    </row>
    <row r="159" spans="1:70" ht="7.5" customHeight="1" x14ac:dyDescent="0.3"/>
    <row r="160" spans="1:70" ht="9.6" customHeight="1" x14ac:dyDescent="0.3">
      <c r="E160" s="18" t="s">
        <v>673</v>
      </c>
      <c r="I160" s="18" t="s">
        <v>329</v>
      </c>
      <c r="Q160" s="18" t="s">
        <v>674</v>
      </c>
      <c r="S160" s="18" t="s">
        <v>329</v>
      </c>
    </row>
    <row r="161" spans="1:70" ht="9.6" customHeight="1" x14ac:dyDescent="0.3">
      <c r="E161" s="18" t="s">
        <v>675</v>
      </c>
      <c r="G161" s="18" t="s">
        <v>676</v>
      </c>
      <c r="I161" s="18" t="s">
        <v>677</v>
      </c>
      <c r="K161" s="18" t="s">
        <v>678</v>
      </c>
      <c r="Q161" s="18" t="s">
        <v>679</v>
      </c>
      <c r="S161" s="18" t="s">
        <v>61</v>
      </c>
      <c r="U161" s="18" t="s">
        <v>70</v>
      </c>
      <c r="Y161" s="18" t="s">
        <v>680</v>
      </c>
    </row>
    <row r="162" spans="1:70" ht="9.6" customHeight="1" x14ac:dyDescent="0.3">
      <c r="A162" s="19" t="s">
        <v>71</v>
      </c>
      <c r="C162" s="19" t="s">
        <v>73</v>
      </c>
      <c r="E162" s="111" t="s">
        <v>681</v>
      </c>
      <c r="G162" s="19" t="s">
        <v>682</v>
      </c>
      <c r="I162" s="19" t="s">
        <v>683</v>
      </c>
      <c r="K162" s="19" t="s">
        <v>684</v>
      </c>
      <c r="M162" s="19" t="s">
        <v>65</v>
      </c>
      <c r="O162" s="19" t="s">
        <v>379</v>
      </c>
      <c r="Q162" s="19" t="s">
        <v>609</v>
      </c>
      <c r="S162" s="19" t="s">
        <v>69</v>
      </c>
      <c r="U162" s="125" t="s">
        <v>685</v>
      </c>
      <c r="W162" s="19" t="s">
        <v>65</v>
      </c>
      <c r="Y162" s="19" t="s">
        <v>686</v>
      </c>
      <c r="AA162" s="19" t="s">
        <v>74</v>
      </c>
      <c r="AC162" s="19" t="s">
        <v>436</v>
      </c>
      <c r="AE162" s="111" t="s">
        <v>687</v>
      </c>
    </row>
    <row r="163" spans="1:70" ht="8.85" customHeight="1" x14ac:dyDescent="0.3">
      <c r="B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row>
    <row r="164" spans="1:70" ht="8.85" customHeight="1" x14ac:dyDescent="0.3">
      <c r="B164" s="10" t="s">
        <v>286</v>
      </c>
    </row>
    <row r="165" spans="1:70" ht="8.85" customHeight="1" x14ac:dyDescent="0.3">
      <c r="A165" s="10">
        <v>51</v>
      </c>
      <c r="B165" s="21"/>
      <c r="C165" s="10" t="s">
        <v>175</v>
      </c>
      <c r="E165" s="159">
        <v>6893331</v>
      </c>
      <c r="G165" s="159">
        <v>0</v>
      </c>
      <c r="I165" s="159">
        <v>18839702</v>
      </c>
      <c r="K165" s="159">
        <v>0</v>
      </c>
      <c r="M165" s="159">
        <f t="shared" ref="M165:M211" si="8">(E165+G165+I165+K165)</f>
        <v>25733033</v>
      </c>
      <c r="O165" s="159">
        <v>15916320</v>
      </c>
      <c r="Q165" s="159">
        <v>0</v>
      </c>
      <c r="S165" s="159">
        <v>9651900</v>
      </c>
      <c r="U165" s="159">
        <v>164813</v>
      </c>
      <c r="W165" s="159">
        <f t="shared" ref="W165:W211" si="9">(O165+Q165+S165+U165)</f>
        <v>25733033</v>
      </c>
      <c r="Y165" s="159">
        <v>0</v>
      </c>
      <c r="AA165" s="159">
        <f t="shared" ref="AA165:AA187" si="10">(M165-Y165)</f>
        <v>25733033</v>
      </c>
      <c r="AC165" s="65">
        <f t="shared" ref="AC165:AC211" si="11">(AA165/AE165)</f>
        <v>2376.3074152738018</v>
      </c>
      <c r="AE165" s="70">
        <v>10829</v>
      </c>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row>
    <row r="166" spans="1:70" ht="8.85" customHeight="1" x14ac:dyDescent="0.3">
      <c r="A166" s="10">
        <v>52</v>
      </c>
      <c r="B166" s="21"/>
      <c r="C166" s="10" t="s">
        <v>176</v>
      </c>
      <c r="E166" s="160">
        <v>0</v>
      </c>
      <c r="G166" s="160">
        <v>0</v>
      </c>
      <c r="I166" s="160">
        <v>0</v>
      </c>
      <c r="K166" s="160">
        <v>0</v>
      </c>
      <c r="M166" s="160">
        <f t="shared" si="8"/>
        <v>0</v>
      </c>
      <c r="O166" s="160">
        <v>0</v>
      </c>
      <c r="Q166" s="160">
        <v>0</v>
      </c>
      <c r="S166" s="160">
        <v>0</v>
      </c>
      <c r="U166" s="160">
        <v>0</v>
      </c>
      <c r="W166" s="160">
        <f t="shared" si="9"/>
        <v>0</v>
      </c>
      <c r="Y166" s="160">
        <v>0</v>
      </c>
      <c r="AA166" s="160">
        <f t="shared" si="10"/>
        <v>0</v>
      </c>
      <c r="AC166" s="177">
        <v>0</v>
      </c>
      <c r="AE166" s="70">
        <v>0</v>
      </c>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row>
    <row r="167" spans="1:70" ht="8.85" customHeight="1" x14ac:dyDescent="0.3">
      <c r="A167" s="10">
        <v>53</v>
      </c>
      <c r="B167" s="21"/>
      <c r="C167" s="10" t="s">
        <v>177</v>
      </c>
      <c r="E167" s="160">
        <v>1219786141</v>
      </c>
      <c r="G167" s="160">
        <v>0</v>
      </c>
      <c r="I167" s="160">
        <v>2393614921</v>
      </c>
      <c r="K167" s="160">
        <v>0</v>
      </c>
      <c r="M167" s="160">
        <f t="shared" si="8"/>
        <v>3613401062</v>
      </c>
      <c r="O167" s="160">
        <v>2526482787</v>
      </c>
      <c r="Q167" s="160">
        <v>114929054</v>
      </c>
      <c r="S167" s="160">
        <v>641561246</v>
      </c>
      <c r="U167" s="160">
        <v>330427975</v>
      </c>
      <c r="W167" s="160">
        <f t="shared" si="9"/>
        <v>3613401062</v>
      </c>
      <c r="Y167" s="160">
        <v>33690961</v>
      </c>
      <c r="AA167" s="160">
        <f t="shared" si="10"/>
        <v>3579710101</v>
      </c>
      <c r="AC167" s="66">
        <f t="shared" si="11"/>
        <v>8656.1352328398771</v>
      </c>
      <c r="AE167" s="70">
        <v>413546</v>
      </c>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row>
    <row r="168" spans="1:70" ht="8.85" customHeight="1" x14ac:dyDescent="0.3">
      <c r="A168" s="10">
        <v>54</v>
      </c>
      <c r="B168" s="21"/>
      <c r="C168" s="10" t="s">
        <v>178</v>
      </c>
      <c r="E168" s="160">
        <v>59734388</v>
      </c>
      <c r="G168" s="160">
        <v>0</v>
      </c>
      <c r="I168" s="160">
        <v>70249082</v>
      </c>
      <c r="K168" s="160">
        <v>0</v>
      </c>
      <c r="M168" s="160">
        <f t="shared" si="8"/>
        <v>129983470</v>
      </c>
      <c r="O168" s="160">
        <v>78751375</v>
      </c>
      <c r="Q168" s="160">
        <v>0</v>
      </c>
      <c r="S168" s="160">
        <v>51232095</v>
      </c>
      <c r="U168" s="160">
        <v>0</v>
      </c>
      <c r="W168" s="160">
        <f t="shared" si="9"/>
        <v>129983470</v>
      </c>
      <c r="Y168" s="160">
        <v>0</v>
      </c>
      <c r="AA168" s="160">
        <f t="shared" si="10"/>
        <v>129983470</v>
      </c>
      <c r="AC168" s="66">
        <f t="shared" si="11"/>
        <v>3549.5212998361553</v>
      </c>
      <c r="AE168" s="70">
        <v>36620</v>
      </c>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row>
    <row r="169" spans="1:70" ht="8.85" customHeight="1" x14ac:dyDescent="0.3">
      <c r="A169" s="10">
        <v>55</v>
      </c>
      <c r="B169" s="21"/>
      <c r="C169" s="10" t="s">
        <v>179</v>
      </c>
      <c r="E169" s="160">
        <v>8430791</v>
      </c>
      <c r="G169" s="160">
        <v>0</v>
      </c>
      <c r="I169" s="160">
        <v>18367797</v>
      </c>
      <c r="K169" s="160">
        <v>0</v>
      </c>
      <c r="M169" s="160">
        <f t="shared" si="8"/>
        <v>26798588</v>
      </c>
      <c r="O169" s="160">
        <v>22093135</v>
      </c>
      <c r="Q169" s="160">
        <v>0</v>
      </c>
      <c r="S169" s="160">
        <v>4705453</v>
      </c>
      <c r="U169" s="160">
        <v>0</v>
      </c>
      <c r="W169" s="160">
        <f t="shared" si="9"/>
        <v>26798588</v>
      </c>
      <c r="Y169" s="160">
        <v>0</v>
      </c>
      <c r="AA169" s="160">
        <f t="shared" si="10"/>
        <v>26798588</v>
      </c>
      <c r="AC169" s="66">
        <f t="shared" si="11"/>
        <v>2188.3544014372042</v>
      </c>
      <c r="AE169" s="70">
        <v>12246</v>
      </c>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row>
    <row r="170" spans="1:70" ht="6.75" customHeight="1" x14ac:dyDescent="0.3">
      <c r="A170" s="41"/>
      <c r="B170" s="21"/>
      <c r="AC170" s="173"/>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row>
    <row r="171" spans="1:70" ht="8.85" customHeight="1" x14ac:dyDescent="0.3">
      <c r="A171" s="10">
        <v>56</v>
      </c>
      <c r="B171" s="21"/>
      <c r="C171" s="10" t="s">
        <v>180</v>
      </c>
      <c r="E171" s="160">
        <v>24641000</v>
      </c>
      <c r="G171" s="160">
        <v>310000</v>
      </c>
      <c r="I171" s="160">
        <v>23267818</v>
      </c>
      <c r="K171" s="160">
        <v>0</v>
      </c>
      <c r="M171" s="160">
        <f t="shared" si="8"/>
        <v>48218818</v>
      </c>
      <c r="O171" s="160">
        <v>20370698</v>
      </c>
      <c r="Q171" s="160">
        <v>0</v>
      </c>
      <c r="S171" s="160">
        <v>27848120</v>
      </c>
      <c r="U171" s="160">
        <v>0</v>
      </c>
      <c r="W171" s="160">
        <f t="shared" si="9"/>
        <v>48218818</v>
      </c>
      <c r="Y171" s="160">
        <v>0</v>
      </c>
      <c r="AA171" s="160">
        <f t="shared" si="10"/>
        <v>48218818</v>
      </c>
      <c r="AC171" s="66">
        <f t="shared" si="11"/>
        <v>3638.8814429099689</v>
      </c>
      <c r="AE171" s="70">
        <v>13251</v>
      </c>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row>
    <row r="172" spans="1:70" ht="8.85" customHeight="1" x14ac:dyDescent="0.3">
      <c r="A172" s="10">
        <v>57</v>
      </c>
      <c r="B172" s="21"/>
      <c r="C172" s="10" t="s">
        <v>181</v>
      </c>
      <c r="E172" s="160">
        <v>1800019</v>
      </c>
      <c r="G172" s="160">
        <v>0</v>
      </c>
      <c r="I172" s="160">
        <v>15067525</v>
      </c>
      <c r="K172" s="160">
        <v>0</v>
      </c>
      <c r="M172" s="160">
        <f t="shared" si="8"/>
        <v>16867544</v>
      </c>
      <c r="O172" s="160">
        <v>13486501</v>
      </c>
      <c r="Q172" s="160">
        <v>0</v>
      </c>
      <c r="S172" s="160">
        <v>3381043</v>
      </c>
      <c r="U172" s="160">
        <v>0</v>
      </c>
      <c r="W172" s="160">
        <f t="shared" si="9"/>
        <v>16867544</v>
      </c>
      <c r="Y172" s="160">
        <v>0</v>
      </c>
      <c r="AA172" s="160">
        <f t="shared" si="10"/>
        <v>16867544</v>
      </c>
      <c r="AC172" s="66">
        <f t="shared" si="11"/>
        <v>1951.1329091960672</v>
      </c>
      <c r="AE172" s="70">
        <v>8645</v>
      </c>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row>
    <row r="173" spans="1:70" ht="8.85" customHeight="1" x14ac:dyDescent="0.3">
      <c r="A173" s="10">
        <v>58</v>
      </c>
      <c r="B173" s="21"/>
      <c r="C173" s="10" t="s">
        <v>182</v>
      </c>
      <c r="E173" s="160">
        <v>127050787</v>
      </c>
      <c r="G173" s="160">
        <v>0</v>
      </c>
      <c r="I173" s="160">
        <v>58248700</v>
      </c>
      <c r="K173" s="160">
        <v>0</v>
      </c>
      <c r="M173" s="160">
        <f t="shared" si="8"/>
        <v>185299487</v>
      </c>
      <c r="O173" s="160">
        <v>174614705</v>
      </c>
      <c r="Q173" s="160">
        <v>0</v>
      </c>
      <c r="S173" s="160">
        <v>10684782</v>
      </c>
      <c r="U173" s="160">
        <v>0</v>
      </c>
      <c r="W173" s="160">
        <f t="shared" si="9"/>
        <v>185299487</v>
      </c>
      <c r="Y173" s="160">
        <v>0</v>
      </c>
      <c r="AA173" s="160">
        <f t="shared" si="10"/>
        <v>185299487</v>
      </c>
      <c r="AC173" s="66">
        <f t="shared" si="11"/>
        <v>5993.4497849079798</v>
      </c>
      <c r="AE173" s="70">
        <v>30917</v>
      </c>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row>
    <row r="174" spans="1:70" ht="8.85" customHeight="1" x14ac:dyDescent="0.3">
      <c r="A174" s="10">
        <v>59</v>
      </c>
      <c r="B174" s="21"/>
      <c r="C174" s="10" t="s">
        <v>183</v>
      </c>
      <c r="E174" s="160">
        <v>19159100</v>
      </c>
      <c r="G174" s="160">
        <v>0</v>
      </c>
      <c r="I174" s="160">
        <v>18020076</v>
      </c>
      <c r="K174" s="160">
        <v>0</v>
      </c>
      <c r="M174" s="160">
        <f t="shared" si="8"/>
        <v>37179176</v>
      </c>
      <c r="O174" s="160">
        <v>27560689</v>
      </c>
      <c r="Q174" s="160">
        <v>0</v>
      </c>
      <c r="S174" s="160">
        <v>9618487</v>
      </c>
      <c r="U174" s="160">
        <v>0</v>
      </c>
      <c r="W174" s="160">
        <f t="shared" si="9"/>
        <v>37179176</v>
      </c>
      <c r="Y174" s="160">
        <v>0</v>
      </c>
      <c r="AA174" s="160">
        <f t="shared" si="10"/>
        <v>37179176</v>
      </c>
      <c r="AC174" s="66">
        <f t="shared" si="11"/>
        <v>3470.7968633308437</v>
      </c>
      <c r="AE174" s="70">
        <v>10712</v>
      </c>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row>
    <row r="175" spans="1:70" ht="8.85" customHeight="1" x14ac:dyDescent="0.3">
      <c r="A175" s="10">
        <v>60</v>
      </c>
      <c r="B175" s="21"/>
      <c r="C175" s="10" t="s">
        <v>184</v>
      </c>
      <c r="E175" s="160">
        <v>184129355</v>
      </c>
      <c r="G175" s="160">
        <v>500000</v>
      </c>
      <c r="I175" s="160">
        <v>138587390</v>
      </c>
      <c r="K175" s="160">
        <v>0</v>
      </c>
      <c r="M175" s="160">
        <f t="shared" si="8"/>
        <v>323216745</v>
      </c>
      <c r="O175" s="160">
        <v>170882667</v>
      </c>
      <c r="Q175" s="160">
        <v>0</v>
      </c>
      <c r="S175" s="160">
        <v>145780019</v>
      </c>
      <c r="U175" s="160">
        <v>6554059</v>
      </c>
      <c r="W175" s="160">
        <f t="shared" si="9"/>
        <v>323216745</v>
      </c>
      <c r="Y175" s="160">
        <v>0</v>
      </c>
      <c r="AA175" s="160">
        <f t="shared" si="10"/>
        <v>323216745</v>
      </c>
      <c r="AC175" s="66">
        <f t="shared" si="11"/>
        <v>3229.8096889270832</v>
      </c>
      <c r="AE175" s="70">
        <v>100073</v>
      </c>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row>
    <row r="176" spans="1:70" ht="6.75" customHeight="1" x14ac:dyDescent="0.3">
      <c r="A176" s="41"/>
      <c r="B176" s="21"/>
      <c r="AC176" s="173"/>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row>
    <row r="177" spans="1:70" ht="8.85" customHeight="1" x14ac:dyDescent="0.3">
      <c r="A177" s="10">
        <v>61</v>
      </c>
      <c r="B177" s="21"/>
      <c r="C177" s="10" t="s">
        <v>185</v>
      </c>
      <c r="E177" s="160">
        <v>19748849</v>
      </c>
      <c r="G177" s="160">
        <v>0</v>
      </c>
      <c r="I177" s="160">
        <v>28902047</v>
      </c>
      <c r="K177" s="160">
        <v>0</v>
      </c>
      <c r="M177" s="160">
        <f t="shared" si="8"/>
        <v>48650896</v>
      </c>
      <c r="O177" s="160">
        <v>35149465</v>
      </c>
      <c r="Q177" s="160">
        <v>0</v>
      </c>
      <c r="S177" s="160">
        <v>13501431</v>
      </c>
      <c r="U177" s="160">
        <v>0</v>
      </c>
      <c r="W177" s="160">
        <f t="shared" si="9"/>
        <v>48650896</v>
      </c>
      <c r="Y177" s="160">
        <v>0</v>
      </c>
      <c r="AA177" s="160">
        <f t="shared" si="10"/>
        <v>48650896</v>
      </c>
      <c r="AC177" s="66">
        <f t="shared" si="11"/>
        <v>3288.5559010409625</v>
      </c>
      <c r="AE177" s="70">
        <v>14794</v>
      </c>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row>
    <row r="178" spans="1:70" ht="8.85" customHeight="1" x14ac:dyDescent="0.3">
      <c r="A178" s="10">
        <v>62</v>
      </c>
      <c r="B178" s="21"/>
      <c r="C178" s="10" t="s">
        <v>186</v>
      </c>
      <c r="E178" s="160">
        <v>60963753</v>
      </c>
      <c r="G178" s="160">
        <v>0</v>
      </c>
      <c r="I178" s="160">
        <v>38751825</v>
      </c>
      <c r="K178" s="160">
        <v>0</v>
      </c>
      <c r="M178" s="160">
        <f t="shared" si="8"/>
        <v>99715578</v>
      </c>
      <c r="O178" s="160">
        <v>66486780</v>
      </c>
      <c r="Q178" s="160">
        <v>0</v>
      </c>
      <c r="S178" s="160">
        <v>19576362</v>
      </c>
      <c r="U178" s="160">
        <v>13652436</v>
      </c>
      <c r="W178" s="160">
        <f t="shared" si="9"/>
        <v>99715578</v>
      </c>
      <c r="Y178" s="160">
        <v>0</v>
      </c>
      <c r="AA178" s="160">
        <f t="shared" si="10"/>
        <v>99715578</v>
      </c>
      <c r="AC178" s="66">
        <f t="shared" si="11"/>
        <v>4323.054625856239</v>
      </c>
      <c r="AE178" s="70">
        <v>23066</v>
      </c>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row>
    <row r="179" spans="1:70" ht="8.85" customHeight="1" x14ac:dyDescent="0.3">
      <c r="A179" s="10">
        <v>63</v>
      </c>
      <c r="B179" s="21"/>
      <c r="C179" s="10" t="s">
        <v>187</v>
      </c>
      <c r="E179" s="160">
        <v>47841203</v>
      </c>
      <c r="G179" s="160">
        <v>24260</v>
      </c>
      <c r="I179" s="160">
        <v>26068580</v>
      </c>
      <c r="K179" s="160">
        <v>0</v>
      </c>
      <c r="M179" s="160">
        <f t="shared" si="8"/>
        <v>73934043</v>
      </c>
      <c r="O179" s="160">
        <v>49809938</v>
      </c>
      <c r="Q179" s="160">
        <v>0</v>
      </c>
      <c r="S179" s="160">
        <v>24101862</v>
      </c>
      <c r="U179" s="160">
        <v>22243</v>
      </c>
      <c r="W179" s="160">
        <f t="shared" si="9"/>
        <v>73934043</v>
      </c>
      <c r="Y179" s="160">
        <v>0</v>
      </c>
      <c r="AA179" s="160">
        <f t="shared" si="10"/>
        <v>73934043</v>
      </c>
      <c r="AC179" s="66">
        <f t="shared" si="11"/>
        <v>6260.2915325994918</v>
      </c>
      <c r="AE179" s="70">
        <v>11810</v>
      </c>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row>
    <row r="180" spans="1:70" ht="8.85" customHeight="1" x14ac:dyDescent="0.3">
      <c r="A180" s="10">
        <v>64</v>
      </c>
      <c r="B180" s="21"/>
      <c r="C180" s="10" t="s">
        <v>188</v>
      </c>
      <c r="E180" s="160">
        <v>30836745</v>
      </c>
      <c r="G180" s="160">
        <v>0</v>
      </c>
      <c r="I180" s="160">
        <v>20029729</v>
      </c>
      <c r="K180" s="160">
        <v>0</v>
      </c>
      <c r="M180" s="160">
        <f t="shared" si="8"/>
        <v>50866474</v>
      </c>
      <c r="O180" s="160">
        <v>45536668</v>
      </c>
      <c r="Q180" s="160">
        <v>0</v>
      </c>
      <c r="S180" s="160">
        <v>3079376</v>
      </c>
      <c r="U180" s="160">
        <v>2250430</v>
      </c>
      <c r="W180" s="160">
        <f t="shared" si="9"/>
        <v>50866474</v>
      </c>
      <c r="Y180" s="160">
        <v>0</v>
      </c>
      <c r="AA180" s="160">
        <f t="shared" si="10"/>
        <v>50866474</v>
      </c>
      <c r="AC180" s="66">
        <f t="shared" si="11"/>
        <v>4245.5950254569734</v>
      </c>
      <c r="AE180" s="70">
        <v>11981</v>
      </c>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row>
    <row r="181" spans="1:70" ht="8.85" customHeight="1" x14ac:dyDescent="0.3">
      <c r="A181" s="10">
        <v>65</v>
      </c>
      <c r="B181" s="21"/>
      <c r="C181" s="10" t="s">
        <v>189</v>
      </c>
      <c r="E181" s="160">
        <v>1482319</v>
      </c>
      <c r="G181" s="160">
        <v>155163</v>
      </c>
      <c r="I181" s="160">
        <v>26670838</v>
      </c>
      <c r="K181" s="160">
        <v>0</v>
      </c>
      <c r="M181" s="160">
        <f t="shared" si="8"/>
        <v>28308320</v>
      </c>
      <c r="O181" s="160">
        <v>22394598</v>
      </c>
      <c r="Q181" s="160">
        <v>0</v>
      </c>
      <c r="S181" s="160">
        <v>5913722</v>
      </c>
      <c r="U181" s="160">
        <v>0</v>
      </c>
      <c r="W181" s="160">
        <f t="shared" si="9"/>
        <v>28308320</v>
      </c>
      <c r="Y181" s="160">
        <v>0</v>
      </c>
      <c r="AA181" s="160">
        <f t="shared" si="10"/>
        <v>28308320</v>
      </c>
      <c r="AC181" s="66">
        <f t="shared" si="11"/>
        <v>1836.6521767339259</v>
      </c>
      <c r="AE181" s="70">
        <v>15413</v>
      </c>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row>
    <row r="182" spans="1:70" ht="6.75" customHeight="1" x14ac:dyDescent="0.3">
      <c r="A182" s="41"/>
      <c r="B182" s="21"/>
      <c r="AC182" s="173"/>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row>
    <row r="183" spans="1:70" ht="8.85" customHeight="1" x14ac:dyDescent="0.3">
      <c r="A183" s="10">
        <v>66</v>
      </c>
      <c r="B183" s="21"/>
      <c r="C183" s="10" t="s">
        <v>190</v>
      </c>
      <c r="E183" s="160">
        <v>76199367</v>
      </c>
      <c r="G183" s="160">
        <v>0</v>
      </c>
      <c r="I183" s="160">
        <v>69647323</v>
      </c>
      <c r="K183" s="160">
        <v>0</v>
      </c>
      <c r="M183" s="160">
        <f t="shared" si="8"/>
        <v>145846690</v>
      </c>
      <c r="O183" s="160">
        <v>87840705</v>
      </c>
      <c r="Q183" s="160">
        <v>0</v>
      </c>
      <c r="S183" s="160">
        <v>57947844</v>
      </c>
      <c r="U183" s="160">
        <v>58141</v>
      </c>
      <c r="W183" s="160">
        <f t="shared" si="9"/>
        <v>145846690</v>
      </c>
      <c r="Y183" s="160">
        <v>0</v>
      </c>
      <c r="AA183" s="160">
        <f t="shared" si="10"/>
        <v>145846690</v>
      </c>
      <c r="AC183" s="66">
        <f t="shared" si="11"/>
        <v>4060.2068427939089</v>
      </c>
      <c r="AE183" s="70">
        <v>35921</v>
      </c>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row>
    <row r="184" spans="1:70" ht="8.85" customHeight="1" x14ac:dyDescent="0.3">
      <c r="A184" s="10">
        <v>67</v>
      </c>
      <c r="B184" s="21"/>
      <c r="C184" s="10" t="s">
        <v>191</v>
      </c>
      <c r="E184" s="160">
        <v>52329163</v>
      </c>
      <c r="G184" s="160">
        <v>0</v>
      </c>
      <c r="I184" s="160">
        <v>59277577</v>
      </c>
      <c r="K184" s="160">
        <v>0</v>
      </c>
      <c r="M184" s="160">
        <f t="shared" si="8"/>
        <v>111606740</v>
      </c>
      <c r="O184" s="160">
        <v>80870027</v>
      </c>
      <c r="Q184" s="160">
        <v>0</v>
      </c>
      <c r="S184" s="160">
        <v>30736713</v>
      </c>
      <c r="U184" s="160">
        <v>0</v>
      </c>
      <c r="W184" s="160">
        <f t="shared" si="9"/>
        <v>111606740</v>
      </c>
      <c r="Y184" s="160">
        <v>0</v>
      </c>
      <c r="AA184" s="160">
        <f t="shared" si="10"/>
        <v>111606740</v>
      </c>
      <c r="AC184" s="66">
        <f t="shared" si="11"/>
        <v>4678.1548392505347</v>
      </c>
      <c r="AE184" s="70">
        <v>23857</v>
      </c>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row>
    <row r="185" spans="1:70" ht="8.85" customHeight="1" x14ac:dyDescent="0.3">
      <c r="A185" s="10">
        <v>68</v>
      </c>
      <c r="B185" s="21"/>
      <c r="C185" s="10" t="s">
        <v>192</v>
      </c>
      <c r="E185" s="160">
        <v>34671596</v>
      </c>
      <c r="G185" s="160">
        <v>765000</v>
      </c>
      <c r="I185" s="160">
        <v>34425076</v>
      </c>
      <c r="K185" s="160">
        <v>0</v>
      </c>
      <c r="M185" s="160">
        <f t="shared" si="8"/>
        <v>69861672</v>
      </c>
      <c r="O185" s="160">
        <v>52812357</v>
      </c>
      <c r="Q185" s="160">
        <v>0</v>
      </c>
      <c r="S185" s="160">
        <v>13710416</v>
      </c>
      <c r="U185" s="160">
        <v>3338899</v>
      </c>
      <c r="W185" s="160">
        <f t="shared" si="9"/>
        <v>69861672</v>
      </c>
      <c r="Y185" s="160">
        <v>0</v>
      </c>
      <c r="AA185" s="160">
        <f t="shared" si="10"/>
        <v>69861672</v>
      </c>
      <c r="AC185" s="66">
        <f t="shared" si="11"/>
        <v>3935.4254168544389</v>
      </c>
      <c r="AE185" s="70">
        <v>17752</v>
      </c>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row>
    <row r="186" spans="1:70" ht="8.85" customHeight="1" x14ac:dyDescent="0.3">
      <c r="A186" s="10">
        <v>69</v>
      </c>
      <c r="B186" s="21"/>
      <c r="C186" s="10" t="s">
        <v>193</v>
      </c>
      <c r="E186" s="160">
        <v>59301508</v>
      </c>
      <c r="G186" s="160">
        <v>0</v>
      </c>
      <c r="I186" s="160">
        <v>120677868</v>
      </c>
      <c r="K186" s="160">
        <v>0</v>
      </c>
      <c r="M186" s="160">
        <f t="shared" si="8"/>
        <v>179979376</v>
      </c>
      <c r="O186" s="160">
        <v>146044699</v>
      </c>
      <c r="Q186" s="160">
        <v>0</v>
      </c>
      <c r="S186" s="160">
        <v>33765308</v>
      </c>
      <c r="U186" s="160">
        <v>169369</v>
      </c>
      <c r="W186" s="160">
        <f t="shared" si="9"/>
        <v>179979376</v>
      </c>
      <c r="Y186" s="160">
        <v>0</v>
      </c>
      <c r="AA186" s="160">
        <f t="shared" si="10"/>
        <v>179979376</v>
      </c>
      <c r="AC186" s="66">
        <f t="shared" si="11"/>
        <v>2950.3848398413165</v>
      </c>
      <c r="AE186" s="70">
        <v>61002</v>
      </c>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row>
    <row r="187" spans="1:70" ht="8.85" customHeight="1" x14ac:dyDescent="0.3">
      <c r="A187" s="10">
        <v>70</v>
      </c>
      <c r="B187" s="21"/>
      <c r="C187" s="10" t="s">
        <v>194</v>
      </c>
      <c r="E187" s="160">
        <v>119797062</v>
      </c>
      <c r="G187" s="160">
        <v>0</v>
      </c>
      <c r="I187" s="160">
        <v>69747050</v>
      </c>
      <c r="K187" s="160">
        <v>0</v>
      </c>
      <c r="M187" s="160">
        <f t="shared" si="8"/>
        <v>189544112</v>
      </c>
      <c r="O187" s="160">
        <v>134259596</v>
      </c>
      <c r="Q187" s="160">
        <v>0</v>
      </c>
      <c r="S187" s="160">
        <v>38776764</v>
      </c>
      <c r="U187" s="160">
        <v>16507752</v>
      </c>
      <c r="W187" s="160">
        <f t="shared" si="9"/>
        <v>189544112</v>
      </c>
      <c r="Y187" s="160">
        <v>0</v>
      </c>
      <c r="AA187" s="160">
        <f t="shared" si="10"/>
        <v>189544112</v>
      </c>
      <c r="AC187" s="66">
        <f t="shared" si="11"/>
        <v>6346.2722067834065</v>
      </c>
      <c r="AE187" s="70">
        <v>29867</v>
      </c>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row>
    <row r="188" spans="1:70" ht="6.75" customHeight="1" x14ac:dyDescent="0.3">
      <c r="A188" s="41"/>
      <c r="B188" s="21"/>
      <c r="AC188" s="173"/>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row>
    <row r="189" spans="1:70" ht="8.85" customHeight="1" x14ac:dyDescent="0.3">
      <c r="A189" s="10">
        <v>71</v>
      </c>
      <c r="B189" s="21"/>
      <c r="C189" s="10" t="s">
        <v>195</v>
      </c>
      <c r="E189" s="160">
        <v>21206549</v>
      </c>
      <c r="G189" s="160">
        <v>0</v>
      </c>
      <c r="I189" s="160">
        <v>32306207</v>
      </c>
      <c r="K189" s="160">
        <v>0</v>
      </c>
      <c r="M189" s="160">
        <f t="shared" si="8"/>
        <v>53512756</v>
      </c>
      <c r="O189" s="160">
        <v>32181596</v>
      </c>
      <c r="Q189" s="160">
        <v>0</v>
      </c>
      <c r="S189" s="160">
        <v>18223071</v>
      </c>
      <c r="U189" s="160">
        <v>3108089</v>
      </c>
      <c r="W189" s="160">
        <f t="shared" si="9"/>
        <v>53512756</v>
      </c>
      <c r="Y189" s="160">
        <v>1758022</v>
      </c>
      <c r="AA189" s="160">
        <f>(M189-Y189)</f>
        <v>51754734</v>
      </c>
      <c r="AC189" s="66">
        <f t="shared" si="11"/>
        <v>2254.2242257938065</v>
      </c>
      <c r="AE189" s="70">
        <v>22959</v>
      </c>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row>
    <row r="190" spans="1:70" ht="8.85" customHeight="1" x14ac:dyDescent="0.3">
      <c r="A190" s="10">
        <v>72</v>
      </c>
      <c r="B190" s="21"/>
      <c r="C190" s="10" t="s">
        <v>196</v>
      </c>
      <c r="E190" s="160">
        <v>51666880</v>
      </c>
      <c r="G190" s="160">
        <v>6715000</v>
      </c>
      <c r="I190" s="160">
        <v>88302717</v>
      </c>
      <c r="K190" s="160">
        <v>0</v>
      </c>
      <c r="M190" s="160">
        <f t="shared" si="8"/>
        <v>146684597</v>
      </c>
      <c r="O190" s="160">
        <v>79847292</v>
      </c>
      <c r="Q190" s="160">
        <v>0</v>
      </c>
      <c r="S190" s="160">
        <v>64237388</v>
      </c>
      <c r="U190" s="160">
        <v>2599917</v>
      </c>
      <c r="W190" s="160">
        <f t="shared" si="9"/>
        <v>146684597</v>
      </c>
      <c r="Y190" s="160">
        <v>0</v>
      </c>
      <c r="AA190" s="160">
        <f>(M190-Y190)</f>
        <v>146684597</v>
      </c>
      <c r="AC190" s="66">
        <f t="shared" si="11"/>
        <v>3927.2984471218206</v>
      </c>
      <c r="AE190" s="70">
        <v>37350</v>
      </c>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row>
    <row r="191" spans="1:70" ht="8.85" customHeight="1" x14ac:dyDescent="0.3">
      <c r="A191" s="10">
        <v>73</v>
      </c>
      <c r="B191" s="21"/>
      <c r="C191" s="10" t="s">
        <v>197</v>
      </c>
      <c r="E191" s="160">
        <v>1113606000</v>
      </c>
      <c r="G191" s="160">
        <v>0</v>
      </c>
      <c r="I191" s="160">
        <v>1538847000</v>
      </c>
      <c r="K191" s="160">
        <v>0</v>
      </c>
      <c r="M191" s="160">
        <f t="shared" si="8"/>
        <v>2652453000</v>
      </c>
      <c r="O191" s="160">
        <v>2176650000</v>
      </c>
      <c r="Q191" s="160">
        <v>133036000</v>
      </c>
      <c r="S191" s="160">
        <v>342767000</v>
      </c>
      <c r="U191" s="160">
        <v>0</v>
      </c>
      <c r="W191" s="160">
        <f t="shared" si="9"/>
        <v>2652453000</v>
      </c>
      <c r="Y191" s="160">
        <v>0</v>
      </c>
      <c r="AA191" s="160">
        <f>(M191-Y191)</f>
        <v>2652453000</v>
      </c>
      <c r="AC191" s="66">
        <f t="shared" si="11"/>
        <v>5698.0975213642159</v>
      </c>
      <c r="AE191" s="70">
        <v>465498</v>
      </c>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row>
    <row r="192" spans="1:70" ht="8.85" customHeight="1" x14ac:dyDescent="0.3">
      <c r="A192" s="10">
        <v>74</v>
      </c>
      <c r="B192" s="21"/>
      <c r="C192" s="10" t="s">
        <v>198</v>
      </c>
      <c r="E192" s="160">
        <v>86624045</v>
      </c>
      <c r="G192" s="160">
        <v>3296487</v>
      </c>
      <c r="I192" s="160">
        <v>70310335</v>
      </c>
      <c r="K192" s="160">
        <v>0</v>
      </c>
      <c r="M192" s="160">
        <f t="shared" si="8"/>
        <v>160230867</v>
      </c>
      <c r="O192" s="160">
        <v>104748685</v>
      </c>
      <c r="Q192" s="160">
        <v>0</v>
      </c>
      <c r="S192" s="160">
        <v>43227427</v>
      </c>
      <c r="U192" s="160">
        <v>12254755</v>
      </c>
      <c r="W192" s="160">
        <f t="shared" si="9"/>
        <v>160230867</v>
      </c>
      <c r="Y192" s="160">
        <v>0</v>
      </c>
      <c r="AA192" s="160">
        <f>(M192-Y192)</f>
        <v>160230867</v>
      </c>
      <c r="AC192" s="66">
        <f t="shared" si="11"/>
        <v>4699.2658298384022</v>
      </c>
      <c r="AE192" s="70">
        <v>34097</v>
      </c>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row>
    <row r="193" spans="1:70" ht="8.85" customHeight="1" x14ac:dyDescent="0.3">
      <c r="A193" s="10">
        <v>75</v>
      </c>
      <c r="B193" s="21"/>
      <c r="C193" s="10" t="s">
        <v>199</v>
      </c>
      <c r="E193" s="160">
        <v>1244462</v>
      </c>
      <c r="G193" s="160">
        <v>0</v>
      </c>
      <c r="I193" s="160">
        <v>18857181</v>
      </c>
      <c r="K193" s="160">
        <v>0</v>
      </c>
      <c r="M193" s="160">
        <f t="shared" si="8"/>
        <v>20101643</v>
      </c>
      <c r="O193" s="160">
        <v>13502155</v>
      </c>
      <c r="Q193" s="160">
        <v>0</v>
      </c>
      <c r="S193" s="160">
        <v>6599488</v>
      </c>
      <c r="U193" s="160">
        <v>0</v>
      </c>
      <c r="W193" s="160">
        <f t="shared" si="9"/>
        <v>20101643</v>
      </c>
      <c r="Y193" s="160">
        <v>0</v>
      </c>
      <c r="AA193" s="160">
        <f>(M193-Y193)</f>
        <v>20101643</v>
      </c>
      <c r="AC193" s="66">
        <f t="shared" si="11"/>
        <v>2759.319560741249</v>
      </c>
      <c r="AE193" s="70">
        <v>7285</v>
      </c>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row>
    <row r="194" spans="1:70" ht="6.75" customHeight="1" x14ac:dyDescent="0.3">
      <c r="A194" s="41"/>
      <c r="B194" s="21"/>
      <c r="AC194" s="173"/>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row>
    <row r="195" spans="1:70" ht="8.85" customHeight="1" x14ac:dyDescent="0.3">
      <c r="A195" s="10">
        <v>76</v>
      </c>
      <c r="B195" s="21"/>
      <c r="C195" s="10" t="s">
        <v>114</v>
      </c>
      <c r="E195" s="160">
        <v>16864832</v>
      </c>
      <c r="G195" s="160">
        <v>0</v>
      </c>
      <c r="I195" s="160">
        <v>15395600</v>
      </c>
      <c r="K195" s="160">
        <v>0</v>
      </c>
      <c r="M195" s="160">
        <f t="shared" si="8"/>
        <v>32260432</v>
      </c>
      <c r="O195" s="160">
        <v>27807053</v>
      </c>
      <c r="Q195" s="160">
        <v>0</v>
      </c>
      <c r="S195" s="160">
        <v>4453379</v>
      </c>
      <c r="U195" s="160">
        <v>0</v>
      </c>
      <c r="W195" s="160">
        <f t="shared" si="9"/>
        <v>32260432</v>
      </c>
      <c r="Y195" s="160">
        <v>0</v>
      </c>
      <c r="AA195" s="160">
        <f>(M195-Y195)</f>
        <v>32260432</v>
      </c>
      <c r="AC195" s="66">
        <f t="shared" si="11"/>
        <v>3509.6205395996517</v>
      </c>
      <c r="AE195" s="70">
        <v>9192</v>
      </c>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row>
    <row r="196" spans="1:70" ht="8.85" customHeight="1" x14ac:dyDescent="0.3">
      <c r="A196" s="10">
        <v>77</v>
      </c>
      <c r="B196" s="21"/>
      <c r="C196" s="10" t="s">
        <v>115</v>
      </c>
      <c r="E196" s="160">
        <v>182984541</v>
      </c>
      <c r="G196" s="160">
        <v>0</v>
      </c>
      <c r="I196" s="160">
        <v>229080549</v>
      </c>
      <c r="K196" s="160">
        <v>0</v>
      </c>
      <c r="M196" s="160">
        <f t="shared" si="8"/>
        <v>412065090</v>
      </c>
      <c r="O196" s="160">
        <v>239701493</v>
      </c>
      <c r="Q196" s="160">
        <v>0</v>
      </c>
      <c r="S196" s="160">
        <v>172363597</v>
      </c>
      <c r="U196" s="160">
        <v>0</v>
      </c>
      <c r="W196" s="160">
        <f t="shared" si="9"/>
        <v>412065090</v>
      </c>
      <c r="Y196" s="160">
        <v>230534</v>
      </c>
      <c r="AA196" s="160">
        <f>(M196-Y196)</f>
        <v>411834556</v>
      </c>
      <c r="AC196" s="66">
        <f t="shared" si="11"/>
        <v>4390.3262725867489</v>
      </c>
      <c r="AE196" s="70">
        <v>93805</v>
      </c>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row>
    <row r="197" spans="1:70" ht="8.85" customHeight="1" x14ac:dyDescent="0.3">
      <c r="A197" s="10">
        <v>78</v>
      </c>
      <c r="B197" s="21"/>
      <c r="C197" s="10" t="s">
        <v>200</v>
      </c>
      <c r="E197" s="160">
        <v>63510241</v>
      </c>
      <c r="G197" s="160">
        <v>360000</v>
      </c>
      <c r="I197" s="160">
        <v>59761916</v>
      </c>
      <c r="K197" s="160">
        <v>0</v>
      </c>
      <c r="M197" s="160">
        <f t="shared" si="8"/>
        <v>123632157</v>
      </c>
      <c r="O197" s="160">
        <v>73910262</v>
      </c>
      <c r="Q197" s="160">
        <v>0</v>
      </c>
      <c r="S197" s="160">
        <v>49721895</v>
      </c>
      <c r="U197" s="160">
        <v>0</v>
      </c>
      <c r="W197" s="160">
        <f t="shared" si="9"/>
        <v>123632157</v>
      </c>
      <c r="Y197" s="160">
        <v>0</v>
      </c>
      <c r="AA197" s="160">
        <f>(M197-Y197)</f>
        <v>123632157</v>
      </c>
      <c r="AC197" s="66">
        <f t="shared" si="11"/>
        <v>5494.7625333333335</v>
      </c>
      <c r="AE197" s="70">
        <v>22500</v>
      </c>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row>
    <row r="198" spans="1:70" ht="8.85" customHeight="1" x14ac:dyDescent="0.3">
      <c r="A198" s="10">
        <v>79</v>
      </c>
      <c r="B198" s="21"/>
      <c r="C198" s="10" t="s">
        <v>201</v>
      </c>
      <c r="E198" s="160">
        <v>129369141</v>
      </c>
      <c r="G198" s="160">
        <v>0</v>
      </c>
      <c r="I198" s="160">
        <v>202847909</v>
      </c>
      <c r="K198" s="160">
        <v>0</v>
      </c>
      <c r="M198" s="160">
        <f t="shared" si="8"/>
        <v>332217050</v>
      </c>
      <c r="O198" s="160">
        <v>240693445</v>
      </c>
      <c r="Q198" s="160">
        <v>0</v>
      </c>
      <c r="S198" s="160">
        <v>76495263</v>
      </c>
      <c r="U198" s="160">
        <v>15028342</v>
      </c>
      <c r="W198" s="160">
        <f t="shared" si="9"/>
        <v>332217050</v>
      </c>
      <c r="Y198" s="160">
        <v>0</v>
      </c>
      <c r="AA198" s="160">
        <f>(M198-Y198)</f>
        <v>332217050</v>
      </c>
      <c r="AC198" s="66">
        <f t="shared" si="11"/>
        <v>4041.1766494745038</v>
      </c>
      <c r="AE198" s="70">
        <v>82208</v>
      </c>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row>
    <row r="199" spans="1:70" ht="8.85" customHeight="1" x14ac:dyDescent="0.3">
      <c r="A199" s="10">
        <v>80</v>
      </c>
      <c r="B199" s="21"/>
      <c r="C199" s="10" t="s">
        <v>202</v>
      </c>
      <c r="E199" s="160">
        <v>20244136</v>
      </c>
      <c r="G199" s="160">
        <v>70016</v>
      </c>
      <c r="I199" s="160">
        <v>78703365</v>
      </c>
      <c r="K199" s="160">
        <v>0</v>
      </c>
      <c r="M199" s="160">
        <f t="shared" si="8"/>
        <v>99017517</v>
      </c>
      <c r="O199" s="160">
        <v>63335171</v>
      </c>
      <c r="Q199" s="160">
        <v>0</v>
      </c>
      <c r="S199" s="160">
        <v>23000036</v>
      </c>
      <c r="U199" s="160">
        <v>12682310</v>
      </c>
      <c r="W199" s="160">
        <f t="shared" si="9"/>
        <v>99017517</v>
      </c>
      <c r="Y199" s="160">
        <v>0</v>
      </c>
      <c r="AA199" s="160">
        <f>(M199-Y199)</f>
        <v>99017517</v>
      </c>
      <c r="AC199" s="66">
        <f t="shared" si="11"/>
        <v>3690.5522549385018</v>
      </c>
      <c r="AE199" s="70">
        <v>26830</v>
      </c>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row>
    <row r="200" spans="1:70" ht="6.75" customHeight="1" x14ac:dyDescent="0.3">
      <c r="A200" s="41"/>
      <c r="B200" s="21"/>
      <c r="AC200" s="173"/>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row>
    <row r="201" spans="1:70" ht="8.85" customHeight="1" x14ac:dyDescent="0.3">
      <c r="A201" s="10">
        <v>81</v>
      </c>
      <c r="B201" s="21"/>
      <c r="C201" s="10" t="s">
        <v>203</v>
      </c>
      <c r="E201" s="160">
        <v>23123636</v>
      </c>
      <c r="G201" s="160">
        <v>0</v>
      </c>
      <c r="I201" s="160">
        <v>66607206</v>
      </c>
      <c r="K201" s="160">
        <v>283447</v>
      </c>
      <c r="M201" s="160">
        <f t="shared" si="8"/>
        <v>90014289</v>
      </c>
      <c r="O201" s="160">
        <v>46677411</v>
      </c>
      <c r="Q201" s="160">
        <v>0</v>
      </c>
      <c r="S201" s="160">
        <v>21760728</v>
      </c>
      <c r="U201" s="160">
        <v>21576150</v>
      </c>
      <c r="W201" s="160">
        <f t="shared" si="9"/>
        <v>90014289</v>
      </c>
      <c r="Y201" s="160">
        <v>0</v>
      </c>
      <c r="AA201" s="160">
        <f>(M201-Y201)</f>
        <v>90014289</v>
      </c>
      <c r="AC201" s="66">
        <f t="shared" si="11"/>
        <v>4111.7435136122785</v>
      </c>
      <c r="AE201" s="70">
        <v>21892</v>
      </c>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row>
    <row r="202" spans="1:70" ht="8.85" customHeight="1" x14ac:dyDescent="0.3">
      <c r="A202" s="10">
        <v>82</v>
      </c>
      <c r="B202" s="21"/>
      <c r="C202" s="10" t="s">
        <v>204</v>
      </c>
      <c r="E202" s="160">
        <v>44009431</v>
      </c>
      <c r="G202" s="160">
        <v>314500</v>
      </c>
      <c r="I202" s="160">
        <v>99086489</v>
      </c>
      <c r="K202" s="160">
        <v>0</v>
      </c>
      <c r="M202" s="160">
        <f t="shared" si="8"/>
        <v>143410420</v>
      </c>
      <c r="O202" s="160">
        <v>88864969</v>
      </c>
      <c r="Q202" s="160">
        <v>0</v>
      </c>
      <c r="S202" s="160">
        <v>53935563</v>
      </c>
      <c r="U202" s="160">
        <v>609888</v>
      </c>
      <c r="W202" s="160">
        <f t="shared" si="9"/>
        <v>143410420</v>
      </c>
      <c r="Y202" s="160">
        <v>0</v>
      </c>
      <c r="AA202" s="160">
        <f>(M202-Y202)</f>
        <v>143410420</v>
      </c>
      <c r="AC202" s="66">
        <f t="shared" si="11"/>
        <v>3336.134645357899</v>
      </c>
      <c r="AE202" s="70">
        <v>42987</v>
      </c>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row>
    <row r="203" spans="1:70" ht="8.85" customHeight="1" x14ac:dyDescent="0.3">
      <c r="A203" s="10">
        <v>83</v>
      </c>
      <c r="B203" s="21"/>
      <c r="C203" s="10" t="s">
        <v>205</v>
      </c>
      <c r="E203" s="160">
        <v>48010507</v>
      </c>
      <c r="G203" s="160">
        <v>0</v>
      </c>
      <c r="I203" s="160">
        <v>57143792</v>
      </c>
      <c r="K203" s="160">
        <v>0</v>
      </c>
      <c r="M203" s="160">
        <f t="shared" si="8"/>
        <v>105154299</v>
      </c>
      <c r="O203" s="160">
        <v>55097088</v>
      </c>
      <c r="Q203" s="160">
        <v>0</v>
      </c>
      <c r="S203" s="160">
        <v>39640746</v>
      </c>
      <c r="U203" s="160">
        <v>10416465</v>
      </c>
      <c r="W203" s="160">
        <f t="shared" si="9"/>
        <v>105154299</v>
      </c>
      <c r="Y203" s="160">
        <v>0</v>
      </c>
      <c r="AA203" s="160">
        <f>(M203-Y203)</f>
        <v>105154299</v>
      </c>
      <c r="AC203" s="66">
        <f t="shared" si="11"/>
        <v>3496.4022942643392</v>
      </c>
      <c r="AE203" s="70">
        <v>30075</v>
      </c>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row>
    <row r="204" spans="1:70" ht="8.85" customHeight="1" x14ac:dyDescent="0.3">
      <c r="A204" s="10">
        <v>84</v>
      </c>
      <c r="B204" s="21"/>
      <c r="C204" s="10" t="s">
        <v>206</v>
      </c>
      <c r="E204" s="160">
        <v>50003627</v>
      </c>
      <c r="G204" s="160">
        <v>3750000</v>
      </c>
      <c r="I204" s="160">
        <v>40324050</v>
      </c>
      <c r="K204" s="160">
        <v>0</v>
      </c>
      <c r="M204" s="160">
        <f t="shared" si="8"/>
        <v>94077677</v>
      </c>
      <c r="O204" s="160">
        <v>25888263</v>
      </c>
      <c r="Q204" s="160">
        <v>0</v>
      </c>
      <c r="S204" s="160">
        <v>36412126</v>
      </c>
      <c r="U204" s="160">
        <v>31777288</v>
      </c>
      <c r="W204" s="160">
        <f t="shared" si="9"/>
        <v>94077677</v>
      </c>
      <c r="Y204" s="160">
        <v>0</v>
      </c>
      <c r="AA204" s="160">
        <f>(M204-Y204)</f>
        <v>94077677</v>
      </c>
      <c r="AC204" s="66">
        <f t="shared" si="11"/>
        <v>5268.9821898627833</v>
      </c>
      <c r="AE204" s="70">
        <v>17855</v>
      </c>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row>
    <row r="205" spans="1:70" ht="8.85" customHeight="1" x14ac:dyDescent="0.3">
      <c r="A205" s="10">
        <v>85</v>
      </c>
      <c r="B205" s="21"/>
      <c r="C205" s="10" t="s">
        <v>207</v>
      </c>
      <c r="E205" s="160">
        <v>424251354</v>
      </c>
      <c r="G205" s="160">
        <v>0</v>
      </c>
      <c r="I205" s="160">
        <v>683681708</v>
      </c>
      <c r="K205" s="160">
        <v>0</v>
      </c>
      <c r="M205" s="160">
        <f t="shared" si="8"/>
        <v>1107933062</v>
      </c>
      <c r="O205" s="160">
        <v>702706575</v>
      </c>
      <c r="Q205" s="160">
        <v>38100000</v>
      </c>
      <c r="S205" s="160">
        <v>224664248</v>
      </c>
      <c r="U205" s="160">
        <v>142462239</v>
      </c>
      <c r="W205" s="160">
        <f t="shared" si="9"/>
        <v>1107933062</v>
      </c>
      <c r="Y205" s="160">
        <v>3790435</v>
      </c>
      <c r="AA205" s="160">
        <f>(M205-Y205)</f>
        <v>1104142627</v>
      </c>
      <c r="AC205" s="66">
        <f t="shared" si="11"/>
        <v>8135.7449581844303</v>
      </c>
      <c r="AE205" s="70">
        <v>135715</v>
      </c>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row>
    <row r="206" spans="1:70" ht="6.75" customHeight="1" x14ac:dyDescent="0.3">
      <c r="B206" s="21"/>
      <c r="AC206" s="173"/>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row>
    <row r="207" spans="1:70" ht="8.85" customHeight="1" x14ac:dyDescent="0.3">
      <c r="A207" s="10">
        <v>86</v>
      </c>
      <c r="B207" s="21"/>
      <c r="C207" s="10" t="s">
        <v>208</v>
      </c>
      <c r="E207" s="160">
        <v>412593211</v>
      </c>
      <c r="G207" s="160">
        <v>432292</v>
      </c>
      <c r="I207" s="160">
        <v>749828591</v>
      </c>
      <c r="K207" s="160">
        <v>0</v>
      </c>
      <c r="M207" s="160">
        <f t="shared" si="8"/>
        <v>1162854094</v>
      </c>
      <c r="O207" s="160">
        <v>749797680</v>
      </c>
      <c r="Q207" s="160">
        <v>0</v>
      </c>
      <c r="S207" s="160">
        <v>289226283</v>
      </c>
      <c r="U207" s="160">
        <v>123830131</v>
      </c>
      <c r="W207" s="160">
        <f t="shared" si="9"/>
        <v>1162854094</v>
      </c>
      <c r="Y207" s="160">
        <v>0</v>
      </c>
      <c r="AA207" s="160">
        <f>(M207-Y207)</f>
        <v>1162854094</v>
      </c>
      <c r="AC207" s="66">
        <f t="shared" si="11"/>
        <v>7666.0410049509192</v>
      </c>
      <c r="AE207" s="70">
        <v>151689</v>
      </c>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row>
    <row r="208" spans="1:70" ht="8.85" customHeight="1" x14ac:dyDescent="0.3">
      <c r="A208" s="10">
        <v>87</v>
      </c>
      <c r="B208" s="21"/>
      <c r="C208" s="10" t="s">
        <v>209</v>
      </c>
      <c r="E208" s="160">
        <v>20298675</v>
      </c>
      <c r="G208" s="160">
        <v>0</v>
      </c>
      <c r="I208" s="160">
        <v>19081596</v>
      </c>
      <c r="K208" s="160">
        <v>0</v>
      </c>
      <c r="M208" s="160">
        <f t="shared" si="8"/>
        <v>39380271</v>
      </c>
      <c r="O208" s="160">
        <v>17403786</v>
      </c>
      <c r="Q208" s="160">
        <v>0</v>
      </c>
      <c r="S208" s="160">
        <v>21976485</v>
      </c>
      <c r="U208" s="160">
        <v>0</v>
      </c>
      <c r="W208" s="160">
        <f t="shared" si="9"/>
        <v>39380271</v>
      </c>
      <c r="Y208" s="160">
        <v>0</v>
      </c>
      <c r="AA208" s="160">
        <f>(M208-Y208)</f>
        <v>39380271</v>
      </c>
      <c r="AC208" s="66">
        <f t="shared" si="11"/>
        <v>6002.1751257430269</v>
      </c>
      <c r="AE208" s="70">
        <v>6561</v>
      </c>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row>
    <row r="209" spans="1:70" ht="8.85" customHeight="1" x14ac:dyDescent="0.3">
      <c r="A209" s="10">
        <v>88</v>
      </c>
      <c r="B209" s="21"/>
      <c r="C209" s="10" t="s">
        <v>210</v>
      </c>
      <c r="E209" s="160">
        <v>6656012</v>
      </c>
      <c r="G209" s="160">
        <v>4968629</v>
      </c>
      <c r="I209" s="160">
        <v>19846734</v>
      </c>
      <c r="K209" s="160">
        <v>0</v>
      </c>
      <c r="M209" s="160">
        <f t="shared" si="8"/>
        <v>31471375</v>
      </c>
      <c r="O209" s="160">
        <v>27444134</v>
      </c>
      <c r="Q209" s="160">
        <v>0</v>
      </c>
      <c r="S209" s="160">
        <v>4027241</v>
      </c>
      <c r="U209" s="160">
        <v>0</v>
      </c>
      <c r="W209" s="160">
        <f t="shared" si="9"/>
        <v>31471375</v>
      </c>
      <c r="Y209" s="160">
        <v>0</v>
      </c>
      <c r="AA209" s="160">
        <f>(M209-Y209)</f>
        <v>31471375</v>
      </c>
      <c r="AC209" s="66">
        <f t="shared" si="11"/>
        <v>2748.8317757009345</v>
      </c>
      <c r="AE209" s="70">
        <v>11449</v>
      </c>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row>
    <row r="210" spans="1:70" ht="8.85" customHeight="1" x14ac:dyDescent="0.3">
      <c r="A210" s="10">
        <v>89</v>
      </c>
      <c r="B210" s="21"/>
      <c r="C210" s="10" t="s">
        <v>211</v>
      </c>
      <c r="E210" s="160">
        <v>50366889</v>
      </c>
      <c r="G210" s="160">
        <v>0</v>
      </c>
      <c r="I210" s="160">
        <v>100367987</v>
      </c>
      <c r="K210" s="160">
        <v>0</v>
      </c>
      <c r="M210" s="160">
        <f t="shared" si="8"/>
        <v>150734876</v>
      </c>
      <c r="O210" s="160">
        <v>72123210</v>
      </c>
      <c r="Q210" s="160">
        <v>0</v>
      </c>
      <c r="S210" s="160">
        <v>40963728</v>
      </c>
      <c r="U210" s="160">
        <v>37647938</v>
      </c>
      <c r="W210" s="160">
        <f t="shared" si="9"/>
        <v>150734876</v>
      </c>
      <c r="Y210" s="160">
        <v>0</v>
      </c>
      <c r="AA210" s="160">
        <f>(M210-Y210)</f>
        <v>150734876</v>
      </c>
      <c r="AC210" s="66">
        <f t="shared" si="11"/>
        <v>3646.9291590051293</v>
      </c>
      <c r="AE210" s="70">
        <v>41332</v>
      </c>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row>
    <row r="211" spans="1:70" ht="8.85" customHeight="1" x14ac:dyDescent="0.3">
      <c r="A211" s="10">
        <v>90</v>
      </c>
      <c r="B211" s="21"/>
      <c r="C211" s="10" t="s">
        <v>212</v>
      </c>
      <c r="E211" s="164">
        <v>139506583</v>
      </c>
      <c r="G211" s="164">
        <v>0</v>
      </c>
      <c r="I211" s="164">
        <v>75327879</v>
      </c>
      <c r="K211" s="164">
        <v>0</v>
      </c>
      <c r="M211" s="164">
        <f t="shared" si="8"/>
        <v>214834462</v>
      </c>
      <c r="O211" s="164">
        <v>183937728</v>
      </c>
      <c r="Q211" s="164">
        <v>5272522</v>
      </c>
      <c r="S211" s="164">
        <v>25624212</v>
      </c>
      <c r="U211" s="164">
        <v>0</v>
      </c>
      <c r="W211" s="164">
        <f t="shared" si="9"/>
        <v>214834462</v>
      </c>
      <c r="Y211" s="164">
        <v>0</v>
      </c>
      <c r="AA211" s="164">
        <f>(M211-Y211)</f>
        <v>214834462</v>
      </c>
      <c r="AC211" s="66">
        <f t="shared" si="11"/>
        <v>5379.4686999198721</v>
      </c>
      <c r="AE211" s="70">
        <v>39936</v>
      </c>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row>
    <row r="212" spans="1:70" ht="6.75" customHeight="1" x14ac:dyDescent="0.3">
      <c r="B212" s="21"/>
      <c r="AC212" s="173"/>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row>
    <row r="213" spans="1:70" ht="8.85" customHeight="1" x14ac:dyDescent="0.3">
      <c r="A213" s="10">
        <v>91</v>
      </c>
      <c r="B213" s="21"/>
      <c r="C213" s="10" t="s">
        <v>213</v>
      </c>
      <c r="E213" s="160">
        <v>9623774</v>
      </c>
      <c r="G213" s="160">
        <v>656952</v>
      </c>
      <c r="I213" s="160">
        <v>111749564</v>
      </c>
      <c r="K213" s="160">
        <v>0</v>
      </c>
      <c r="M213" s="160">
        <f>(E213+G213+I213+K213)</f>
        <v>122030290</v>
      </c>
      <c r="O213" s="160">
        <v>94127882</v>
      </c>
      <c r="Q213" s="160">
        <v>0</v>
      </c>
      <c r="S213" s="160">
        <v>25579386</v>
      </c>
      <c r="U213" s="160">
        <v>2323022</v>
      </c>
      <c r="W213" s="160">
        <f>(O213+Q213+S213+U213)</f>
        <v>122030290</v>
      </c>
      <c r="Y213" s="160">
        <v>0</v>
      </c>
      <c r="AA213" s="160">
        <f>(M213-Y213)</f>
        <v>122030290</v>
      </c>
      <c r="AC213" s="66">
        <f>(AA213/AE213)</f>
        <v>2284.4841529850046</v>
      </c>
      <c r="AE213" s="70">
        <v>53417</v>
      </c>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row>
    <row r="214" spans="1:70" ht="8.85" customHeight="1" x14ac:dyDescent="0.3">
      <c r="A214" s="10">
        <v>92</v>
      </c>
      <c r="B214" s="21"/>
      <c r="C214" s="10" t="s">
        <v>214</v>
      </c>
      <c r="E214" s="160">
        <v>69380502</v>
      </c>
      <c r="G214" s="160">
        <v>0</v>
      </c>
      <c r="I214" s="160">
        <v>28455910</v>
      </c>
      <c r="K214" s="160">
        <v>0</v>
      </c>
      <c r="M214" s="160">
        <f>(E214+G214+I214+K214)</f>
        <v>97836412</v>
      </c>
      <c r="O214" s="160">
        <v>67720827</v>
      </c>
      <c r="Q214" s="160">
        <v>0</v>
      </c>
      <c r="S214" s="160">
        <v>16900082</v>
      </c>
      <c r="U214" s="160">
        <v>13215503</v>
      </c>
      <c r="W214" s="160">
        <f>(O214+Q214+S214+U214)</f>
        <v>97836412</v>
      </c>
      <c r="Y214" s="160">
        <v>0</v>
      </c>
      <c r="AA214" s="160">
        <f>(M214-Y214)</f>
        <v>97836412</v>
      </c>
      <c r="AC214" s="66">
        <f>(AA214/AE214)</f>
        <v>5467.2485051690419</v>
      </c>
      <c r="AE214" s="70">
        <v>17895</v>
      </c>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row>
    <row r="215" spans="1:70" ht="8.85" customHeight="1" x14ac:dyDescent="0.3">
      <c r="A215" s="10">
        <v>93</v>
      </c>
      <c r="B215" s="21"/>
      <c r="C215" s="10" t="s">
        <v>215</v>
      </c>
      <c r="E215" s="160">
        <v>65942095</v>
      </c>
      <c r="G215" s="160">
        <v>0</v>
      </c>
      <c r="I215" s="160">
        <v>93972766</v>
      </c>
      <c r="K215" s="160">
        <v>0</v>
      </c>
      <c r="M215" s="160">
        <f>(E215+G215+I215+K215)</f>
        <v>159914861</v>
      </c>
      <c r="O215" s="160">
        <v>113284561</v>
      </c>
      <c r="Q215" s="160">
        <v>0</v>
      </c>
      <c r="S215" s="160">
        <v>32514797</v>
      </c>
      <c r="U215" s="160">
        <v>14115503</v>
      </c>
      <c r="W215" s="160">
        <f>(O215+Q215+S215+U215)</f>
        <v>159914861</v>
      </c>
      <c r="Y215" s="160">
        <v>0</v>
      </c>
      <c r="AA215" s="160">
        <f>(M215-Y215)</f>
        <v>159914861</v>
      </c>
      <c r="AC215" s="66">
        <f>(AA215/AE215)</f>
        <v>4235.9308381012925</v>
      </c>
      <c r="AE215" s="70">
        <v>37752</v>
      </c>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row>
    <row r="216" spans="1:70" ht="8.85" customHeight="1" x14ac:dyDescent="0.3">
      <c r="A216" s="10">
        <v>94</v>
      </c>
      <c r="B216" s="21"/>
      <c r="C216" s="10" t="s">
        <v>216</v>
      </c>
      <c r="E216" s="160">
        <v>64252569</v>
      </c>
      <c r="G216" s="160">
        <v>9518003</v>
      </c>
      <c r="I216" s="160">
        <v>49398863</v>
      </c>
      <c r="K216" s="160">
        <v>0</v>
      </c>
      <c r="M216" s="160">
        <f>(E216+G216+I216+K216)</f>
        <v>123169435</v>
      </c>
      <c r="O216" s="160">
        <v>74891734</v>
      </c>
      <c r="Q216" s="160">
        <v>0</v>
      </c>
      <c r="S216" s="160">
        <v>23291720</v>
      </c>
      <c r="U216" s="160">
        <v>24985981</v>
      </c>
      <c r="W216" s="160">
        <f>(O216+Q216+S216+U216)</f>
        <v>123169435</v>
      </c>
      <c r="Y216" s="160">
        <v>0</v>
      </c>
      <c r="AA216" s="160">
        <f>(M216-Y216)</f>
        <v>123169435</v>
      </c>
      <c r="AC216" s="66">
        <f>(AA216/AE216)</f>
        <v>4324.7694873595501</v>
      </c>
      <c r="AE216" s="70">
        <v>28480</v>
      </c>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row>
    <row r="217" spans="1:70" ht="8.85" customHeight="1" x14ac:dyDescent="0.3">
      <c r="A217" s="30">
        <v>95</v>
      </c>
      <c r="B217" s="21"/>
      <c r="C217" s="10" t="s">
        <v>217</v>
      </c>
      <c r="E217" s="162">
        <v>161232629</v>
      </c>
      <c r="G217" s="162">
        <v>0</v>
      </c>
      <c r="I217" s="162">
        <v>188207148</v>
      </c>
      <c r="K217" s="162">
        <v>0</v>
      </c>
      <c r="M217" s="162">
        <f>(E217+G217+I217+K217)</f>
        <v>349439777</v>
      </c>
      <c r="O217" s="162">
        <v>216205008</v>
      </c>
      <c r="Q217" s="162">
        <v>12523089</v>
      </c>
      <c r="S217" s="162">
        <v>84008873</v>
      </c>
      <c r="U217" s="162">
        <v>36702807</v>
      </c>
      <c r="W217" s="162">
        <f>(O217+Q217+S217+U217)</f>
        <v>349439777</v>
      </c>
      <c r="Y217" s="162">
        <v>0</v>
      </c>
      <c r="AA217" s="162">
        <f>(M217-Y217)</f>
        <v>349439777</v>
      </c>
      <c r="AC217" s="174">
        <f>(AA217/AE217)</f>
        <v>5034.6474707162106</v>
      </c>
      <c r="AE217" s="75">
        <v>69407</v>
      </c>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row>
    <row r="218" spans="1:70" ht="8.85" customHeight="1" x14ac:dyDescent="0.3">
      <c r="B218" s="21"/>
      <c r="AC218" s="178"/>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row>
    <row r="219" spans="1:70" ht="8.85" customHeight="1" x14ac:dyDescent="0.3">
      <c r="A219" s="30">
        <f>A217</f>
        <v>95</v>
      </c>
      <c r="B219" s="21"/>
      <c r="C219" s="18" t="s">
        <v>65</v>
      </c>
      <c r="E219" s="163">
        <f>SUM(E89:E217)</f>
        <v>14677868997</v>
      </c>
      <c r="G219" s="163">
        <f>SUM(G89:G217)</f>
        <v>63956575</v>
      </c>
      <c r="I219" s="163">
        <f>SUM(I89:I217)</f>
        <v>21755345849</v>
      </c>
      <c r="K219" s="163">
        <f>SUM(K89:K217)</f>
        <v>283447</v>
      </c>
      <c r="M219" s="163">
        <f>SUM(M89:M217)</f>
        <v>36497454868</v>
      </c>
      <c r="O219" s="163">
        <f>SUM(O89:O217)</f>
        <v>22508806414</v>
      </c>
      <c r="Q219" s="163">
        <f>SUM(Q89:Q217)</f>
        <v>807919974</v>
      </c>
      <c r="S219" s="163">
        <f>SUM(S89:S217)</f>
        <v>10407758925</v>
      </c>
      <c r="U219" s="163">
        <f>SUM(U89:U217)</f>
        <v>2772969555</v>
      </c>
      <c r="W219" s="163">
        <f>SUM(W89:W217)</f>
        <v>36497454868</v>
      </c>
      <c r="Y219" s="163">
        <f>SUM(Y89:Y217)</f>
        <v>186514066</v>
      </c>
      <c r="AA219" s="163">
        <f>SUM(AA89:AA217)</f>
        <v>36310940802</v>
      </c>
      <c r="AC219" s="179">
        <f>(AA219/AE219)</f>
        <v>6197.9208574518552</v>
      </c>
      <c r="AE219" s="176">
        <f>SUM(AE89:AE217)</f>
        <v>5858568</v>
      </c>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row>
    <row r="220" spans="1:70" ht="8.85" customHeight="1" x14ac:dyDescent="0.3">
      <c r="B220" s="21"/>
      <c r="AE220" s="70"/>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row>
    <row r="221" spans="1:70" ht="8.85" customHeight="1" x14ac:dyDescent="0.3">
      <c r="B221" s="21"/>
      <c r="AE221" s="70"/>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row>
    <row r="222" spans="1:70" ht="8.85" customHeight="1" x14ac:dyDescent="0.3">
      <c r="B222" s="21"/>
      <c r="AE222" s="70"/>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row>
    <row r="223" spans="1:70" ht="8.85" customHeight="1" x14ac:dyDescent="0.3">
      <c r="B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row>
    <row r="224" spans="1:70" ht="8.85" customHeight="1" x14ac:dyDescent="0.3">
      <c r="B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row>
    <row r="225" spans="1:70" ht="8.85" customHeight="1" x14ac:dyDescent="0.3">
      <c r="B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row>
    <row r="226" spans="1:70" ht="8.85" customHeight="1" x14ac:dyDescent="0.3">
      <c r="B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row>
    <row r="227" spans="1:70" s="8" customFormat="1" ht="10.5" customHeight="1" x14ac:dyDescent="0.3">
      <c r="A227" s="14" t="s">
        <v>690</v>
      </c>
    </row>
    <row r="228" spans="1:70" s="8" customFormat="1" ht="10.5" customHeight="1" x14ac:dyDescent="0.3">
      <c r="N228" s="116" t="s">
        <v>294</v>
      </c>
      <c r="AC228" s="11" t="s">
        <v>667</v>
      </c>
    </row>
    <row r="229" spans="1:70" s="8" customFormat="1" ht="10.5" customHeight="1" x14ac:dyDescent="0.3">
      <c r="N229" s="116" t="s">
        <v>668</v>
      </c>
      <c r="AC229" s="11" t="s">
        <v>639</v>
      </c>
    </row>
    <row r="230" spans="1:70" s="8" customFormat="1" ht="10.5" customHeight="1" x14ac:dyDescent="0.3">
      <c r="N230" s="122" t="s">
        <v>669</v>
      </c>
    </row>
    <row r="231" spans="1:70" ht="9.6" customHeight="1" x14ac:dyDescent="0.3">
      <c r="A231" s="21"/>
      <c r="B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row>
    <row r="232" spans="1:70" ht="9.6" customHeight="1" x14ac:dyDescent="0.3">
      <c r="A232" s="21"/>
      <c r="B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row>
    <row r="233" spans="1:70" ht="9.6" customHeight="1" x14ac:dyDescent="0.3">
      <c r="A233" s="21"/>
      <c r="B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row>
    <row r="234" spans="1:70" ht="9.6" customHeight="1" x14ac:dyDescent="0.3">
      <c r="E234" s="16" t="s">
        <v>670</v>
      </c>
      <c r="F234" s="16"/>
      <c r="G234" s="16"/>
      <c r="H234" s="16"/>
      <c r="I234" s="16"/>
      <c r="J234" s="16"/>
      <c r="K234" s="16"/>
      <c r="L234" s="16"/>
      <c r="M234" s="16"/>
      <c r="O234" s="16" t="s">
        <v>671</v>
      </c>
      <c r="P234" s="16"/>
      <c r="Q234" s="16"/>
      <c r="R234" s="16"/>
      <c r="S234" s="16"/>
      <c r="T234" s="16"/>
      <c r="U234" s="16"/>
      <c r="V234" s="16"/>
      <c r="W234" s="16"/>
      <c r="AA234" s="16" t="s">
        <v>672</v>
      </c>
      <c r="AB234" s="16"/>
      <c r="AC234" s="16"/>
    </row>
    <row r="235" spans="1:70" ht="9.6" customHeight="1" x14ac:dyDescent="0.3"/>
    <row r="236" spans="1:70" ht="9.6" customHeight="1" x14ac:dyDescent="0.3">
      <c r="E236" s="18" t="s">
        <v>673</v>
      </c>
      <c r="I236" s="18" t="s">
        <v>329</v>
      </c>
      <c r="Q236" s="18" t="s">
        <v>674</v>
      </c>
      <c r="S236" s="18" t="s">
        <v>329</v>
      </c>
    </row>
    <row r="237" spans="1:70" ht="9.6" customHeight="1" x14ac:dyDescent="0.3">
      <c r="E237" s="18" t="s">
        <v>675</v>
      </c>
      <c r="G237" s="18" t="s">
        <v>676</v>
      </c>
      <c r="I237" s="18" t="s">
        <v>677</v>
      </c>
      <c r="K237" s="18" t="s">
        <v>678</v>
      </c>
      <c r="Q237" s="18" t="s">
        <v>679</v>
      </c>
      <c r="S237" s="18" t="s">
        <v>61</v>
      </c>
      <c r="U237" s="18" t="s">
        <v>70</v>
      </c>
      <c r="Y237" s="18" t="s">
        <v>680</v>
      </c>
    </row>
    <row r="238" spans="1:70" ht="9.6" customHeight="1" x14ac:dyDescent="0.3">
      <c r="A238" s="19" t="s">
        <v>71</v>
      </c>
      <c r="C238" s="19" t="s">
        <v>73</v>
      </c>
      <c r="E238" s="111" t="s">
        <v>681</v>
      </c>
      <c r="G238" s="19" t="s">
        <v>682</v>
      </c>
      <c r="I238" s="19" t="s">
        <v>683</v>
      </c>
      <c r="K238" s="19" t="s">
        <v>684</v>
      </c>
      <c r="M238" s="19" t="s">
        <v>65</v>
      </c>
      <c r="O238" s="19" t="s">
        <v>379</v>
      </c>
      <c r="Q238" s="19" t="s">
        <v>609</v>
      </c>
      <c r="S238" s="19" t="s">
        <v>69</v>
      </c>
      <c r="U238" s="125" t="s">
        <v>685</v>
      </c>
      <c r="W238" s="19" t="s">
        <v>65</v>
      </c>
      <c r="Y238" s="19" t="s">
        <v>686</v>
      </c>
      <c r="AA238" s="19" t="s">
        <v>74</v>
      </c>
      <c r="AC238" s="19" t="s">
        <v>436</v>
      </c>
      <c r="AE238" s="111" t="s">
        <v>687</v>
      </c>
    </row>
    <row r="239" spans="1:70" ht="8.85" customHeight="1" x14ac:dyDescent="0.3">
      <c r="B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row>
    <row r="240" spans="1:70" ht="8.85" customHeight="1" x14ac:dyDescent="0.3">
      <c r="B240" s="10" t="s">
        <v>291</v>
      </c>
    </row>
    <row r="241" spans="1:70" ht="8.85" customHeight="1" x14ac:dyDescent="0.3">
      <c r="A241" s="10">
        <v>1</v>
      </c>
      <c r="B241" s="18"/>
      <c r="C241" s="10" t="s">
        <v>220</v>
      </c>
      <c r="E241" s="159">
        <v>15124899</v>
      </c>
      <c r="G241" s="159">
        <v>0</v>
      </c>
      <c r="I241" s="159">
        <v>6514773</v>
      </c>
      <c r="K241" s="159">
        <v>0</v>
      </c>
      <c r="M241" s="159">
        <f t="shared" ref="M241:M272" si="12">(E241+G241+I241+K241)</f>
        <v>21639672</v>
      </c>
      <c r="O241" s="159">
        <v>0</v>
      </c>
      <c r="Q241" s="159">
        <v>0</v>
      </c>
      <c r="S241" s="159">
        <v>14866234</v>
      </c>
      <c r="U241" s="159">
        <v>6773438</v>
      </c>
      <c r="W241" s="159">
        <f t="shared" ref="W241:W272" si="13">(O241+Q241+S241+U241)</f>
        <v>21639672</v>
      </c>
      <c r="Y241" s="159">
        <v>0</v>
      </c>
      <c r="AA241" s="159">
        <f t="shared" ref="AA241:AA263" si="14">(M241-Y241)</f>
        <v>21639672</v>
      </c>
      <c r="AC241" s="65">
        <f t="shared" ref="AC241:AC272" si="15">(AA241/AE241)</f>
        <v>2641.8840190452938</v>
      </c>
      <c r="AE241" s="70">
        <v>8191</v>
      </c>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row>
    <row r="242" spans="1:70" ht="8.85" customHeight="1" x14ac:dyDescent="0.3">
      <c r="A242" s="10">
        <v>2</v>
      </c>
      <c r="B242" s="18"/>
      <c r="C242" s="10" t="s">
        <v>221</v>
      </c>
      <c r="E242" s="160">
        <v>8345000</v>
      </c>
      <c r="G242" s="160">
        <v>0</v>
      </c>
      <c r="I242" s="160">
        <v>2649246</v>
      </c>
      <c r="K242" s="160">
        <v>0</v>
      </c>
      <c r="M242" s="160">
        <f t="shared" si="12"/>
        <v>10994246</v>
      </c>
      <c r="O242" s="160">
        <v>0</v>
      </c>
      <c r="Q242" s="160">
        <v>0</v>
      </c>
      <c r="S242" s="160">
        <v>10994246</v>
      </c>
      <c r="U242" s="160">
        <v>0</v>
      </c>
      <c r="W242" s="160">
        <f t="shared" si="13"/>
        <v>10994246</v>
      </c>
      <c r="Y242" s="160">
        <v>0</v>
      </c>
      <c r="AA242" s="160">
        <f t="shared" si="14"/>
        <v>10994246</v>
      </c>
      <c r="AC242" s="66">
        <f t="shared" si="15"/>
        <v>1521.6949480968858</v>
      </c>
      <c r="AE242" s="70">
        <v>7225</v>
      </c>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row>
    <row r="243" spans="1:70" ht="8.85" customHeight="1" x14ac:dyDescent="0.3">
      <c r="A243" s="10">
        <v>3</v>
      </c>
      <c r="B243" s="18"/>
      <c r="C243" s="10" t="s">
        <v>135</v>
      </c>
      <c r="E243" s="160">
        <v>11660754</v>
      </c>
      <c r="G243" s="160">
        <v>0</v>
      </c>
      <c r="I243" s="160">
        <v>16255264</v>
      </c>
      <c r="K243" s="160">
        <v>0</v>
      </c>
      <c r="M243" s="160">
        <f t="shared" si="12"/>
        <v>27916018</v>
      </c>
      <c r="O243" s="160">
        <v>0</v>
      </c>
      <c r="Q243" s="160">
        <v>0</v>
      </c>
      <c r="S243" s="160">
        <v>17025470</v>
      </c>
      <c r="U243" s="160">
        <v>10890548</v>
      </c>
      <c r="W243" s="160">
        <f t="shared" si="13"/>
        <v>27916018</v>
      </c>
      <c r="Y243" s="160">
        <v>0</v>
      </c>
      <c r="AA243" s="160">
        <f t="shared" si="14"/>
        <v>27916018</v>
      </c>
      <c r="AC243" s="66">
        <f t="shared" si="15"/>
        <v>4523.0100453661698</v>
      </c>
      <c r="AE243" s="70">
        <v>6172</v>
      </c>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row>
    <row r="244" spans="1:70" ht="8.85" customHeight="1" x14ac:dyDescent="0.3">
      <c r="A244" s="10">
        <v>4</v>
      </c>
      <c r="B244" s="18"/>
      <c r="C244" s="10" t="s">
        <v>222</v>
      </c>
      <c r="E244" s="160">
        <v>10194897</v>
      </c>
      <c r="G244" s="160">
        <v>0</v>
      </c>
      <c r="I244" s="160">
        <v>1379809</v>
      </c>
      <c r="K244" s="160">
        <v>0</v>
      </c>
      <c r="M244" s="160">
        <f t="shared" si="12"/>
        <v>11574706</v>
      </c>
      <c r="O244" s="160">
        <v>0</v>
      </c>
      <c r="Q244" s="160">
        <v>0</v>
      </c>
      <c r="S244" s="160">
        <v>2911648</v>
      </c>
      <c r="U244" s="160">
        <v>8663058</v>
      </c>
      <c r="W244" s="160">
        <f t="shared" si="13"/>
        <v>11574706</v>
      </c>
      <c r="Y244" s="160">
        <v>0</v>
      </c>
      <c r="AA244" s="160">
        <f t="shared" si="14"/>
        <v>11574706</v>
      </c>
      <c r="AC244" s="66">
        <f t="shared" si="15"/>
        <v>2765.7600955794505</v>
      </c>
      <c r="AE244" s="70">
        <v>4185</v>
      </c>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row>
    <row r="245" spans="1:70" ht="8.85" customHeight="1" x14ac:dyDescent="0.3">
      <c r="A245" s="10">
        <v>5</v>
      </c>
      <c r="B245" s="18"/>
      <c r="C245" s="10" t="s">
        <v>223</v>
      </c>
      <c r="E245" s="160">
        <v>13139758</v>
      </c>
      <c r="G245" s="160">
        <v>0</v>
      </c>
      <c r="I245" s="160">
        <v>5170602</v>
      </c>
      <c r="K245" s="160">
        <v>0</v>
      </c>
      <c r="M245" s="160">
        <f t="shared" si="12"/>
        <v>18310360</v>
      </c>
      <c r="O245" s="160">
        <v>0</v>
      </c>
      <c r="Q245" s="160">
        <v>0</v>
      </c>
      <c r="S245" s="160">
        <v>3740094</v>
      </c>
      <c r="U245" s="160">
        <v>14570266</v>
      </c>
      <c r="W245" s="160">
        <f t="shared" si="13"/>
        <v>18310360</v>
      </c>
      <c r="Y245" s="160">
        <v>0</v>
      </c>
      <c r="AA245" s="160">
        <f t="shared" si="14"/>
        <v>18310360</v>
      </c>
      <c r="AC245" s="66">
        <f t="shared" si="15"/>
        <v>3261.5532597078732</v>
      </c>
      <c r="AE245" s="70">
        <v>5614</v>
      </c>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row>
    <row r="246" spans="1:70" ht="8.85" customHeight="1" x14ac:dyDescent="0.3">
      <c r="A246" s="41"/>
      <c r="AC246" s="173"/>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row>
    <row r="247" spans="1:70" ht="8.85" customHeight="1" x14ac:dyDescent="0.3">
      <c r="A247" s="10">
        <v>6</v>
      </c>
      <c r="B247" s="18"/>
      <c r="C247" s="10" t="s">
        <v>224</v>
      </c>
      <c r="E247" s="160">
        <v>23600705</v>
      </c>
      <c r="G247" s="160">
        <v>0</v>
      </c>
      <c r="I247" s="160">
        <v>31546934</v>
      </c>
      <c r="K247" s="160">
        <v>0</v>
      </c>
      <c r="M247" s="160">
        <f t="shared" si="12"/>
        <v>55147639</v>
      </c>
      <c r="O247" s="160">
        <v>0</v>
      </c>
      <c r="Q247" s="160">
        <v>0</v>
      </c>
      <c r="S247" s="160">
        <v>43591982</v>
      </c>
      <c r="U247" s="160">
        <v>11555657</v>
      </c>
      <c r="W247" s="160">
        <f t="shared" si="13"/>
        <v>55147639</v>
      </c>
      <c r="Y247" s="160">
        <v>0</v>
      </c>
      <c r="AA247" s="160">
        <f t="shared" si="14"/>
        <v>55147639</v>
      </c>
      <c r="AC247" s="66">
        <f t="shared" si="15"/>
        <v>1293.9380337869545</v>
      </c>
      <c r="AE247" s="70">
        <v>42620</v>
      </c>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row>
    <row r="248" spans="1:70" ht="8.85" customHeight="1" x14ac:dyDescent="0.3">
      <c r="A248" s="10">
        <v>7</v>
      </c>
      <c r="B248" s="18"/>
      <c r="C248" s="10" t="s">
        <v>225</v>
      </c>
      <c r="E248" s="160">
        <v>9969017</v>
      </c>
      <c r="G248" s="160">
        <v>0</v>
      </c>
      <c r="I248" s="160">
        <v>437678</v>
      </c>
      <c r="K248" s="160">
        <v>0</v>
      </c>
      <c r="M248" s="160">
        <f t="shared" si="12"/>
        <v>10406695</v>
      </c>
      <c r="O248" s="160">
        <v>0</v>
      </c>
      <c r="Q248" s="160">
        <v>0</v>
      </c>
      <c r="S248" s="160">
        <v>315544</v>
      </c>
      <c r="U248" s="160">
        <v>10091151</v>
      </c>
      <c r="W248" s="160">
        <f t="shared" si="13"/>
        <v>10406695</v>
      </c>
      <c r="Y248" s="160">
        <v>0</v>
      </c>
      <c r="AA248" s="160">
        <f t="shared" si="14"/>
        <v>10406695</v>
      </c>
      <c r="AC248" s="66">
        <f t="shared" si="15"/>
        <v>2873.9837061585199</v>
      </c>
      <c r="AE248" s="70">
        <v>3621</v>
      </c>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row>
    <row r="249" spans="1:70" ht="8.85" customHeight="1" x14ac:dyDescent="0.3">
      <c r="A249" s="10">
        <v>8</v>
      </c>
      <c r="B249" s="18"/>
      <c r="C249" s="10" t="s">
        <v>226</v>
      </c>
      <c r="E249" s="160">
        <v>7442761</v>
      </c>
      <c r="G249" s="160">
        <v>0</v>
      </c>
      <c r="I249" s="160">
        <v>2129316</v>
      </c>
      <c r="K249" s="160">
        <v>0</v>
      </c>
      <c r="M249" s="160">
        <f t="shared" si="12"/>
        <v>9572077</v>
      </c>
      <c r="O249" s="160">
        <v>0</v>
      </c>
      <c r="Q249" s="160">
        <v>487727</v>
      </c>
      <c r="S249" s="160">
        <v>6080380</v>
      </c>
      <c r="U249" s="160">
        <v>3003970</v>
      </c>
      <c r="W249" s="160">
        <f t="shared" si="13"/>
        <v>9572077</v>
      </c>
      <c r="Y249" s="160">
        <v>0</v>
      </c>
      <c r="AA249" s="160">
        <f t="shared" si="14"/>
        <v>9572077</v>
      </c>
      <c r="AC249" s="66">
        <f t="shared" si="15"/>
        <v>1758.2801249081558</v>
      </c>
      <c r="AE249" s="70">
        <v>5444</v>
      </c>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row>
    <row r="250" spans="1:70" ht="8.85" customHeight="1" x14ac:dyDescent="0.3">
      <c r="A250" s="10">
        <v>9</v>
      </c>
      <c r="B250" s="18"/>
      <c r="C250" s="10" t="s">
        <v>227</v>
      </c>
      <c r="E250" s="160">
        <v>5400386</v>
      </c>
      <c r="G250" s="160">
        <v>0</v>
      </c>
      <c r="I250" s="160">
        <v>1129508</v>
      </c>
      <c r="K250" s="160">
        <v>0</v>
      </c>
      <c r="M250" s="160">
        <f t="shared" si="12"/>
        <v>6529894</v>
      </c>
      <c r="O250" s="160">
        <v>0</v>
      </c>
      <c r="Q250" s="160">
        <v>0</v>
      </c>
      <c r="S250" s="160">
        <v>4425119</v>
      </c>
      <c r="U250" s="160">
        <v>2104775</v>
      </c>
      <c r="W250" s="160">
        <f t="shared" si="13"/>
        <v>6529894</v>
      </c>
      <c r="Y250" s="160">
        <v>0</v>
      </c>
      <c r="AA250" s="160">
        <f t="shared" si="14"/>
        <v>6529894</v>
      </c>
      <c r="AC250" s="66">
        <f t="shared" si="15"/>
        <v>1156.9620836286322</v>
      </c>
      <c r="AE250" s="70">
        <v>5644</v>
      </c>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row>
    <row r="251" spans="1:70" ht="8.85" customHeight="1" x14ac:dyDescent="0.3">
      <c r="A251" s="10">
        <v>10</v>
      </c>
      <c r="B251" s="18"/>
      <c r="C251" s="10" t="s">
        <v>228</v>
      </c>
      <c r="E251" s="160">
        <v>20435316</v>
      </c>
      <c r="G251" s="160">
        <v>0</v>
      </c>
      <c r="I251" s="160">
        <v>554254</v>
      </c>
      <c r="K251" s="160">
        <v>0</v>
      </c>
      <c r="M251" s="160">
        <f t="shared" si="12"/>
        <v>20989570</v>
      </c>
      <c r="O251" s="160">
        <v>0</v>
      </c>
      <c r="Q251" s="160">
        <v>0</v>
      </c>
      <c r="S251" s="160">
        <v>504548</v>
      </c>
      <c r="U251" s="160">
        <v>20485022</v>
      </c>
      <c r="W251" s="160">
        <f t="shared" si="13"/>
        <v>20989570</v>
      </c>
      <c r="Y251" s="160">
        <v>0</v>
      </c>
      <c r="AA251" s="160">
        <f t="shared" si="14"/>
        <v>20989570</v>
      </c>
      <c r="AC251" s="66">
        <f t="shared" si="15"/>
        <v>5686.6892441072878</v>
      </c>
      <c r="AE251" s="70">
        <v>3691</v>
      </c>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row>
    <row r="252" spans="1:70" ht="8.85" customHeight="1" x14ac:dyDescent="0.3">
      <c r="A252" s="41"/>
      <c r="AC252" s="173"/>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row>
    <row r="253" spans="1:70" ht="8.85" customHeight="1" x14ac:dyDescent="0.3">
      <c r="A253" s="10">
        <v>11</v>
      </c>
      <c r="B253" s="18"/>
      <c r="C253" s="10" t="s">
        <v>229</v>
      </c>
      <c r="E253" s="160">
        <v>14086663</v>
      </c>
      <c r="G253" s="160">
        <v>0</v>
      </c>
      <c r="I253" s="160">
        <v>17503498</v>
      </c>
      <c r="K253" s="160">
        <v>0</v>
      </c>
      <c r="M253" s="160">
        <f t="shared" si="12"/>
        <v>31590161</v>
      </c>
      <c r="O253" s="160">
        <v>0</v>
      </c>
      <c r="Q253" s="160">
        <v>2002920</v>
      </c>
      <c r="S253" s="160">
        <v>24377786</v>
      </c>
      <c r="U253" s="160">
        <v>5209455</v>
      </c>
      <c r="W253" s="160">
        <f t="shared" si="13"/>
        <v>31590161</v>
      </c>
      <c r="Y253" s="160">
        <v>0</v>
      </c>
      <c r="AA253" s="160">
        <f t="shared" si="14"/>
        <v>31590161</v>
      </c>
      <c r="AC253" s="66">
        <f t="shared" si="15"/>
        <v>1501.3621500879235</v>
      </c>
      <c r="AE253" s="70">
        <v>21041</v>
      </c>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row>
    <row r="254" spans="1:70" ht="8.85" customHeight="1" x14ac:dyDescent="0.3">
      <c r="A254" s="10">
        <v>12</v>
      </c>
      <c r="B254" s="18"/>
      <c r="C254" s="10" t="s">
        <v>230</v>
      </c>
      <c r="E254" s="160">
        <v>5202582</v>
      </c>
      <c r="G254" s="160">
        <v>0</v>
      </c>
      <c r="I254" s="160">
        <v>4181556</v>
      </c>
      <c r="K254" s="160">
        <v>0</v>
      </c>
      <c r="M254" s="160">
        <f t="shared" si="12"/>
        <v>9384138</v>
      </c>
      <c r="O254" s="160">
        <v>0</v>
      </c>
      <c r="Q254" s="160">
        <v>0</v>
      </c>
      <c r="S254" s="160">
        <v>1734613</v>
      </c>
      <c r="U254" s="160">
        <v>7649525</v>
      </c>
      <c r="W254" s="160">
        <f t="shared" si="13"/>
        <v>9384138</v>
      </c>
      <c r="Y254" s="160">
        <v>0</v>
      </c>
      <c r="AA254" s="160">
        <f t="shared" si="14"/>
        <v>9384138</v>
      </c>
      <c r="AC254" s="66">
        <f t="shared" si="15"/>
        <v>2416.1014418125642</v>
      </c>
      <c r="AE254" s="70">
        <v>3884</v>
      </c>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row>
    <row r="255" spans="1:70" ht="8.85" customHeight="1" x14ac:dyDescent="0.3">
      <c r="A255" s="10">
        <v>13</v>
      </c>
      <c r="B255" s="18"/>
      <c r="C255" s="10" t="s">
        <v>231</v>
      </c>
      <c r="E255" s="160">
        <v>20066139</v>
      </c>
      <c r="G255" s="160">
        <v>0</v>
      </c>
      <c r="I255" s="160">
        <v>7402922</v>
      </c>
      <c r="K255" s="160">
        <v>0</v>
      </c>
      <c r="M255" s="160">
        <f t="shared" si="12"/>
        <v>27469061</v>
      </c>
      <c r="O255" s="160">
        <v>6736946</v>
      </c>
      <c r="Q255" s="160">
        <v>0</v>
      </c>
      <c r="S255" s="160">
        <v>10390645</v>
      </c>
      <c r="U255" s="160">
        <v>10341470</v>
      </c>
      <c r="W255" s="160">
        <f t="shared" si="13"/>
        <v>27469061</v>
      </c>
      <c r="Y255" s="160">
        <v>0</v>
      </c>
      <c r="AA255" s="160">
        <f t="shared" si="14"/>
        <v>27469061</v>
      </c>
      <c r="AC255" s="66">
        <f t="shared" si="15"/>
        <v>7755.2402597402597</v>
      </c>
      <c r="AE255" s="70">
        <v>3542</v>
      </c>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row>
    <row r="256" spans="1:70" ht="8.85" customHeight="1" x14ac:dyDescent="0.3">
      <c r="A256" s="10">
        <v>14</v>
      </c>
      <c r="B256" s="18"/>
      <c r="C256" s="10" t="s">
        <v>149</v>
      </c>
      <c r="E256" s="160">
        <v>39281674</v>
      </c>
      <c r="G256" s="160">
        <v>0</v>
      </c>
      <c r="I256" s="160">
        <v>10090332</v>
      </c>
      <c r="K256" s="160">
        <v>0</v>
      </c>
      <c r="M256" s="160">
        <f t="shared" si="12"/>
        <v>49372006</v>
      </c>
      <c r="O256" s="160">
        <v>0</v>
      </c>
      <c r="Q256" s="160">
        <v>0</v>
      </c>
      <c r="S256" s="160">
        <v>20001906</v>
      </c>
      <c r="U256" s="160">
        <v>29370100</v>
      </c>
      <c r="W256" s="160">
        <f t="shared" si="13"/>
        <v>49372006</v>
      </c>
      <c r="Y256" s="160">
        <v>0</v>
      </c>
      <c r="AA256" s="160">
        <f t="shared" si="14"/>
        <v>49372006</v>
      </c>
      <c r="AC256" s="66">
        <f t="shared" si="15"/>
        <v>3014.3480065938093</v>
      </c>
      <c r="AE256" s="70">
        <v>16379</v>
      </c>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row>
    <row r="257" spans="1:70" ht="8.85" customHeight="1" x14ac:dyDescent="0.3">
      <c r="A257" s="10">
        <v>15</v>
      </c>
      <c r="B257" s="18"/>
      <c r="C257" s="10" t="s">
        <v>232</v>
      </c>
      <c r="E257" s="160">
        <v>9180233</v>
      </c>
      <c r="G257" s="160">
        <v>0</v>
      </c>
      <c r="I257" s="160">
        <v>835396</v>
      </c>
      <c r="K257" s="160">
        <v>0</v>
      </c>
      <c r="M257" s="160">
        <f t="shared" si="12"/>
        <v>10015629</v>
      </c>
      <c r="O257" s="160">
        <v>0</v>
      </c>
      <c r="Q257" s="160">
        <v>0</v>
      </c>
      <c r="S257" s="160">
        <v>10015629</v>
      </c>
      <c r="U257" s="160">
        <v>0</v>
      </c>
      <c r="W257" s="160">
        <f t="shared" si="13"/>
        <v>10015629</v>
      </c>
      <c r="Y257" s="160">
        <v>0</v>
      </c>
      <c r="AA257" s="160">
        <f t="shared" si="14"/>
        <v>10015629</v>
      </c>
      <c r="AC257" s="66">
        <f t="shared" si="15"/>
        <v>2018.8730094738964</v>
      </c>
      <c r="AE257" s="70">
        <v>4961</v>
      </c>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row>
    <row r="258" spans="1:70" ht="8.85" customHeight="1" x14ac:dyDescent="0.3">
      <c r="A258" s="41"/>
      <c r="AC258" s="173"/>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row>
    <row r="259" spans="1:70" ht="8.85" customHeight="1" x14ac:dyDescent="0.3">
      <c r="A259" s="10">
        <v>16</v>
      </c>
      <c r="B259" s="18"/>
      <c r="C259" s="10" t="s">
        <v>233</v>
      </c>
      <c r="E259" s="160">
        <v>11489552</v>
      </c>
      <c r="G259" s="160">
        <v>0</v>
      </c>
      <c r="I259" s="160">
        <v>4193959</v>
      </c>
      <c r="K259" s="160">
        <v>0</v>
      </c>
      <c r="M259" s="160">
        <f t="shared" si="12"/>
        <v>15683511</v>
      </c>
      <c r="O259" s="160">
        <v>0</v>
      </c>
      <c r="Q259" s="160">
        <v>0</v>
      </c>
      <c r="S259" s="160">
        <v>11650672</v>
      </c>
      <c r="U259" s="160">
        <v>4032839</v>
      </c>
      <c r="W259" s="160">
        <f t="shared" si="13"/>
        <v>15683511</v>
      </c>
      <c r="Y259" s="160">
        <v>1599213</v>
      </c>
      <c r="AA259" s="160">
        <f t="shared" si="14"/>
        <v>14084298</v>
      </c>
      <c r="AC259" s="66">
        <f t="shared" si="15"/>
        <v>1714.2524342745862</v>
      </c>
      <c r="AE259" s="70">
        <v>8216</v>
      </c>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row>
    <row r="260" spans="1:70" ht="8.85" customHeight="1" x14ac:dyDescent="0.3">
      <c r="A260" s="10">
        <v>17</v>
      </c>
      <c r="B260" s="18"/>
      <c r="C260" s="10" t="s">
        <v>234</v>
      </c>
      <c r="E260" s="160">
        <v>40677387</v>
      </c>
      <c r="G260" s="160">
        <v>0</v>
      </c>
      <c r="I260" s="160">
        <v>23604452</v>
      </c>
      <c r="K260" s="160">
        <v>0</v>
      </c>
      <c r="M260" s="160">
        <f t="shared" si="12"/>
        <v>64281839</v>
      </c>
      <c r="O260" s="160">
        <v>0</v>
      </c>
      <c r="Q260" s="160">
        <v>0</v>
      </c>
      <c r="S260" s="160">
        <v>19982915</v>
      </c>
      <c r="U260" s="160">
        <v>44298924</v>
      </c>
      <c r="W260" s="160">
        <f t="shared" si="13"/>
        <v>64281839</v>
      </c>
      <c r="Y260" s="160">
        <v>0</v>
      </c>
      <c r="AA260" s="160">
        <f t="shared" si="14"/>
        <v>64281839</v>
      </c>
      <c r="AC260" s="66">
        <f t="shared" si="15"/>
        <v>4451.6509002770081</v>
      </c>
      <c r="AE260" s="70">
        <v>14440</v>
      </c>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row>
    <row r="261" spans="1:70" ht="8.85" customHeight="1" x14ac:dyDescent="0.3">
      <c r="A261" s="10">
        <v>18</v>
      </c>
      <c r="B261" s="18"/>
      <c r="C261" s="10" t="s">
        <v>235</v>
      </c>
      <c r="E261" s="160">
        <v>23185257</v>
      </c>
      <c r="G261" s="160">
        <v>0</v>
      </c>
      <c r="I261" s="160">
        <v>13022898</v>
      </c>
      <c r="K261" s="160">
        <v>0</v>
      </c>
      <c r="M261" s="160">
        <f t="shared" si="12"/>
        <v>36208155</v>
      </c>
      <c r="O261" s="160">
        <v>0</v>
      </c>
      <c r="Q261" s="160">
        <v>0</v>
      </c>
      <c r="S261" s="160">
        <v>24590273</v>
      </c>
      <c r="U261" s="160">
        <v>11617882</v>
      </c>
      <c r="W261" s="160">
        <f t="shared" si="13"/>
        <v>36208155</v>
      </c>
      <c r="Y261" s="160">
        <v>0</v>
      </c>
      <c r="AA261" s="160">
        <f t="shared" si="14"/>
        <v>36208155</v>
      </c>
      <c r="AC261" s="66">
        <f t="shared" si="15"/>
        <v>1554.5318134981967</v>
      </c>
      <c r="AE261" s="70">
        <v>23292</v>
      </c>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row>
    <row r="262" spans="1:70" ht="8.85" customHeight="1" x14ac:dyDescent="0.3">
      <c r="A262" s="10">
        <v>19</v>
      </c>
      <c r="B262" s="18"/>
      <c r="C262" s="10" t="s">
        <v>236</v>
      </c>
      <c r="E262" s="160">
        <v>111776062</v>
      </c>
      <c r="G262" s="160">
        <v>0</v>
      </c>
      <c r="I262" s="160">
        <v>36889085</v>
      </c>
      <c r="K262" s="160">
        <v>0</v>
      </c>
      <c r="M262" s="160">
        <f t="shared" si="12"/>
        <v>148665147</v>
      </c>
      <c r="O262" s="160">
        <v>0</v>
      </c>
      <c r="Q262" s="160">
        <v>0</v>
      </c>
      <c r="S262" s="160">
        <v>81158868</v>
      </c>
      <c r="U262" s="160">
        <v>67506279</v>
      </c>
      <c r="W262" s="160">
        <f t="shared" si="13"/>
        <v>148665147</v>
      </c>
      <c r="Y262" s="160">
        <v>0</v>
      </c>
      <c r="AA262" s="160">
        <f t="shared" si="14"/>
        <v>148665147</v>
      </c>
      <c r="AC262" s="66">
        <f t="shared" si="15"/>
        <v>3488.4819551342221</v>
      </c>
      <c r="AE262" s="70">
        <v>42616</v>
      </c>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row>
    <row r="263" spans="1:70" ht="8.85" customHeight="1" x14ac:dyDescent="0.3">
      <c r="A263" s="10">
        <v>20</v>
      </c>
      <c r="B263" s="18"/>
      <c r="C263" s="10" t="s">
        <v>237</v>
      </c>
      <c r="E263" s="160">
        <v>3336082</v>
      </c>
      <c r="G263" s="160">
        <v>0</v>
      </c>
      <c r="I263" s="160">
        <v>8304465</v>
      </c>
      <c r="K263" s="160">
        <v>0</v>
      </c>
      <c r="M263" s="160">
        <f t="shared" si="12"/>
        <v>11640547</v>
      </c>
      <c r="O263" s="160">
        <v>0</v>
      </c>
      <c r="Q263" s="160">
        <v>0</v>
      </c>
      <c r="S263" s="160">
        <v>2454190</v>
      </c>
      <c r="U263" s="160">
        <v>9186357</v>
      </c>
      <c r="W263" s="160">
        <f t="shared" si="13"/>
        <v>11640547</v>
      </c>
      <c r="Y263" s="160">
        <v>0</v>
      </c>
      <c r="AA263" s="160">
        <f t="shared" si="14"/>
        <v>11640547</v>
      </c>
      <c r="AC263" s="66">
        <f t="shared" si="15"/>
        <v>2378.0484167517875</v>
      </c>
      <c r="AE263" s="70">
        <v>4895</v>
      </c>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row>
    <row r="264" spans="1:70" ht="8.85" customHeight="1" x14ac:dyDescent="0.3">
      <c r="A264" s="41"/>
      <c r="AC264" s="173"/>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row>
    <row r="265" spans="1:70" ht="8.85" customHeight="1" x14ac:dyDescent="0.3">
      <c r="A265" s="10">
        <v>21</v>
      </c>
      <c r="B265" s="18"/>
      <c r="C265" s="10" t="s">
        <v>238</v>
      </c>
      <c r="E265" s="160">
        <v>5586462</v>
      </c>
      <c r="G265" s="160">
        <v>0</v>
      </c>
      <c r="I265" s="160">
        <v>9284608</v>
      </c>
      <c r="K265" s="160">
        <v>1731692</v>
      </c>
      <c r="M265" s="160">
        <f t="shared" si="12"/>
        <v>16602762</v>
      </c>
      <c r="O265" s="160">
        <v>0</v>
      </c>
      <c r="Q265" s="160">
        <v>0</v>
      </c>
      <c r="S265" s="160">
        <v>8724074</v>
      </c>
      <c r="U265" s="160">
        <v>7878688</v>
      </c>
      <c r="W265" s="160">
        <f t="shared" si="13"/>
        <v>16602762</v>
      </c>
      <c r="Y265" s="160">
        <v>0</v>
      </c>
      <c r="AA265" s="160">
        <f>(M265-Y265)</f>
        <v>16602762</v>
      </c>
      <c r="AC265" s="66">
        <f t="shared" si="15"/>
        <v>2781.964142091153</v>
      </c>
      <c r="AE265" s="70">
        <v>5968</v>
      </c>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row>
    <row r="266" spans="1:70" ht="8.85" customHeight="1" x14ac:dyDescent="0.3">
      <c r="A266" s="10">
        <v>22</v>
      </c>
      <c r="B266" s="18"/>
      <c r="C266" s="10" t="s">
        <v>190</v>
      </c>
      <c r="E266" s="160">
        <v>13029718</v>
      </c>
      <c r="G266" s="160">
        <v>0</v>
      </c>
      <c r="I266" s="160">
        <v>3190726</v>
      </c>
      <c r="K266" s="160">
        <v>0</v>
      </c>
      <c r="M266" s="160">
        <f t="shared" si="12"/>
        <v>16220444</v>
      </c>
      <c r="O266" s="160">
        <v>0</v>
      </c>
      <c r="Q266" s="160">
        <v>0</v>
      </c>
      <c r="S266" s="160">
        <v>3218040</v>
      </c>
      <c r="U266" s="160">
        <v>13002404</v>
      </c>
      <c r="W266" s="160">
        <f t="shared" si="13"/>
        <v>16220444</v>
      </c>
      <c r="Y266" s="160">
        <v>0</v>
      </c>
      <c r="AA266" s="160">
        <f>(M266-Y266)</f>
        <v>16220444</v>
      </c>
      <c r="AC266" s="66">
        <f t="shared" si="15"/>
        <v>3435.8068205888585</v>
      </c>
      <c r="AE266" s="70">
        <v>4721</v>
      </c>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row>
    <row r="267" spans="1:70" ht="8.85" customHeight="1" x14ac:dyDescent="0.3">
      <c r="A267" s="10">
        <v>23</v>
      </c>
      <c r="B267" s="18"/>
      <c r="C267" s="37" t="s">
        <v>198</v>
      </c>
      <c r="E267" s="160">
        <v>6573228</v>
      </c>
      <c r="G267" s="160">
        <v>0</v>
      </c>
      <c r="I267" s="160">
        <v>3804007</v>
      </c>
      <c r="K267" s="160">
        <v>0</v>
      </c>
      <c r="M267" s="160">
        <f t="shared" si="12"/>
        <v>10377235</v>
      </c>
      <c r="O267" s="160">
        <v>0</v>
      </c>
      <c r="Q267" s="160">
        <v>0</v>
      </c>
      <c r="S267" s="160">
        <v>4617822</v>
      </c>
      <c r="U267" s="160">
        <v>5759413</v>
      </c>
      <c r="W267" s="160">
        <f t="shared" si="13"/>
        <v>10377235</v>
      </c>
      <c r="Y267" s="160">
        <v>0</v>
      </c>
      <c r="AA267" s="160">
        <f>(M267-Y267)</f>
        <v>10377235</v>
      </c>
      <c r="AC267" s="66">
        <f t="shared" si="15"/>
        <v>1142.1125907990315</v>
      </c>
      <c r="AE267" s="70">
        <v>9086</v>
      </c>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row>
    <row r="268" spans="1:70" ht="8.85" customHeight="1" x14ac:dyDescent="0.3">
      <c r="A268" s="10">
        <v>24</v>
      </c>
      <c r="B268" s="18"/>
      <c r="C268" s="10" t="s">
        <v>239</v>
      </c>
      <c r="E268" s="160">
        <v>54122981</v>
      </c>
      <c r="G268" s="160">
        <v>0</v>
      </c>
      <c r="I268" s="160">
        <v>8099058</v>
      </c>
      <c r="K268" s="160">
        <v>0</v>
      </c>
      <c r="M268" s="160">
        <f t="shared" si="12"/>
        <v>62222039</v>
      </c>
      <c r="O268" s="160">
        <v>0</v>
      </c>
      <c r="Q268" s="160">
        <v>0</v>
      </c>
      <c r="S268" s="160">
        <v>20125883</v>
      </c>
      <c r="U268" s="160">
        <v>42096156</v>
      </c>
      <c r="W268" s="160">
        <f t="shared" si="13"/>
        <v>62222039</v>
      </c>
      <c r="Y268" s="160">
        <v>0</v>
      </c>
      <c r="AA268" s="160">
        <f>(M268-Y268)</f>
        <v>62222039</v>
      </c>
      <c r="AC268" s="66">
        <f t="shared" si="15"/>
        <v>8052.5480781674651</v>
      </c>
      <c r="AE268" s="70">
        <v>7727</v>
      </c>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row>
    <row r="269" spans="1:70" ht="8.85" customHeight="1" x14ac:dyDescent="0.3">
      <c r="A269" s="10">
        <v>25</v>
      </c>
      <c r="B269" s="18"/>
      <c r="C269" s="10" t="s">
        <v>240</v>
      </c>
      <c r="E269" s="160">
        <v>1963010</v>
      </c>
      <c r="G269" s="160">
        <v>0</v>
      </c>
      <c r="I269" s="160">
        <v>10045772</v>
      </c>
      <c r="K269" s="160">
        <v>0</v>
      </c>
      <c r="M269" s="160">
        <f t="shared" si="12"/>
        <v>12008782</v>
      </c>
      <c r="O269" s="160">
        <v>0</v>
      </c>
      <c r="Q269" s="160">
        <v>0</v>
      </c>
      <c r="S269" s="160">
        <v>7054899</v>
      </c>
      <c r="U269" s="160">
        <v>4953883</v>
      </c>
      <c r="W269" s="160">
        <f t="shared" si="13"/>
        <v>12008782</v>
      </c>
      <c r="Y269" s="160">
        <v>0</v>
      </c>
      <c r="AA269" s="160">
        <f>(M269-Y269)</f>
        <v>12008782</v>
      </c>
      <c r="AC269" s="66">
        <f t="shared" si="15"/>
        <v>2062.3015627683326</v>
      </c>
      <c r="AE269" s="70">
        <v>5823</v>
      </c>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row>
    <row r="270" spans="1:70" ht="8.85" customHeight="1" x14ac:dyDescent="0.3">
      <c r="A270" s="41"/>
      <c r="AC270" s="173"/>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row>
    <row r="271" spans="1:70" ht="8.85" customHeight="1" x14ac:dyDescent="0.3">
      <c r="A271" s="10">
        <v>26</v>
      </c>
      <c r="B271" s="18"/>
      <c r="C271" s="10" t="s">
        <v>241</v>
      </c>
      <c r="E271" s="160">
        <v>0</v>
      </c>
      <c r="G271" s="160">
        <v>0</v>
      </c>
      <c r="I271" s="160">
        <v>0</v>
      </c>
      <c r="K271" s="160">
        <v>0</v>
      </c>
      <c r="M271" s="160">
        <f t="shared" si="12"/>
        <v>0</v>
      </c>
      <c r="O271" s="160">
        <v>0</v>
      </c>
      <c r="Q271" s="160">
        <v>0</v>
      </c>
      <c r="S271" s="160">
        <v>0</v>
      </c>
      <c r="U271" s="160">
        <v>0</v>
      </c>
      <c r="W271" s="160">
        <f t="shared" si="13"/>
        <v>0</v>
      </c>
      <c r="Y271" s="160">
        <v>0</v>
      </c>
      <c r="AA271" s="160">
        <f>(M271-Y271)</f>
        <v>0</v>
      </c>
      <c r="AC271" s="66">
        <v>0</v>
      </c>
      <c r="AE271" s="70">
        <v>0</v>
      </c>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row>
    <row r="272" spans="1:70" ht="8.85" customHeight="1" x14ac:dyDescent="0.3">
      <c r="A272" s="10">
        <v>27</v>
      </c>
      <c r="B272" s="18"/>
      <c r="C272" s="10" t="s">
        <v>242</v>
      </c>
      <c r="E272" s="160">
        <v>1642000</v>
      </c>
      <c r="G272" s="160">
        <v>0</v>
      </c>
      <c r="I272" s="160">
        <v>5389778</v>
      </c>
      <c r="K272" s="160">
        <v>0</v>
      </c>
      <c r="M272" s="160">
        <f t="shared" si="12"/>
        <v>7031778</v>
      </c>
      <c r="O272" s="160">
        <v>0</v>
      </c>
      <c r="Q272" s="160">
        <v>0</v>
      </c>
      <c r="S272" s="160">
        <v>4989713</v>
      </c>
      <c r="U272" s="160">
        <v>2042065</v>
      </c>
      <c r="W272" s="160">
        <f t="shared" si="13"/>
        <v>7031778</v>
      </c>
      <c r="Y272" s="160">
        <v>0</v>
      </c>
      <c r="AA272" s="160">
        <f>(M272-Y272)</f>
        <v>7031778</v>
      </c>
      <c r="AC272" s="66">
        <f t="shared" si="15"/>
        <v>869.30127333415749</v>
      </c>
      <c r="AE272" s="70">
        <v>8089</v>
      </c>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row>
    <row r="273" spans="1:70" ht="8.85" customHeight="1" x14ac:dyDescent="0.3">
      <c r="A273" s="10">
        <v>28</v>
      </c>
      <c r="B273" s="18"/>
      <c r="C273" s="10" t="s">
        <v>243</v>
      </c>
      <c r="E273" s="160">
        <v>9232585</v>
      </c>
      <c r="G273" s="160">
        <v>0</v>
      </c>
      <c r="I273" s="160">
        <v>8467692</v>
      </c>
      <c r="K273" s="160">
        <v>0</v>
      </c>
      <c r="M273" s="160">
        <f>(E273+G273+I273+K273)</f>
        <v>17700277</v>
      </c>
      <c r="O273" s="160">
        <v>0</v>
      </c>
      <c r="Q273" s="160">
        <v>0</v>
      </c>
      <c r="S273" s="160">
        <v>17700277</v>
      </c>
      <c r="U273" s="160">
        <v>0</v>
      </c>
      <c r="W273" s="160">
        <f>(O273+Q273+S273+U273)</f>
        <v>17700277</v>
      </c>
      <c r="Y273" s="160">
        <v>0</v>
      </c>
      <c r="AA273" s="160">
        <f>(M273-Y273)</f>
        <v>17700277</v>
      </c>
      <c r="AC273" s="66">
        <f>(AA273/AE273)</f>
        <v>2173.9470646032914</v>
      </c>
      <c r="AE273" s="70">
        <v>8142</v>
      </c>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row>
    <row r="274" spans="1:70" ht="8.85" customHeight="1" x14ac:dyDescent="0.3">
      <c r="A274" s="10">
        <v>29</v>
      </c>
      <c r="B274" s="18"/>
      <c r="C274" s="10" t="s">
        <v>244</v>
      </c>
      <c r="E274" s="160">
        <v>1283720</v>
      </c>
      <c r="G274" s="160">
        <v>0</v>
      </c>
      <c r="I274" s="160">
        <v>5095070</v>
      </c>
      <c r="K274" s="160">
        <v>0</v>
      </c>
      <c r="M274" s="160">
        <f>(E274+G274+I274+K274)</f>
        <v>6378790</v>
      </c>
      <c r="O274" s="160">
        <v>0</v>
      </c>
      <c r="Q274" s="160">
        <v>0</v>
      </c>
      <c r="S274" s="160">
        <v>4561664</v>
      </c>
      <c r="U274" s="160">
        <v>1817126</v>
      </c>
      <c r="W274" s="160">
        <f>(O274+Q274+S274+U274)</f>
        <v>6378790</v>
      </c>
      <c r="Y274" s="160">
        <v>0</v>
      </c>
      <c r="AA274" s="160">
        <f>(M274-Y274)</f>
        <v>6378790</v>
      </c>
      <c r="AC274" s="66">
        <f>(AA274/AE274)</f>
        <v>1371.7827956989247</v>
      </c>
      <c r="AE274" s="70">
        <v>4650</v>
      </c>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row>
    <row r="275" spans="1:70" ht="8.85" customHeight="1" x14ac:dyDescent="0.3">
      <c r="A275" s="10">
        <v>30</v>
      </c>
      <c r="B275" s="18"/>
      <c r="C275" s="10" t="s">
        <v>245</v>
      </c>
      <c r="E275" s="160">
        <v>27006368</v>
      </c>
      <c r="G275" s="160">
        <v>0</v>
      </c>
      <c r="I275" s="160">
        <v>1139777</v>
      </c>
      <c r="K275" s="160">
        <v>0</v>
      </c>
      <c r="M275" s="160">
        <f>(E275+G275+I275+K275)</f>
        <v>28146145</v>
      </c>
      <c r="O275" s="160">
        <v>0</v>
      </c>
      <c r="Q275" s="160">
        <v>0</v>
      </c>
      <c r="S275" s="160">
        <v>1181924</v>
      </c>
      <c r="U275" s="160">
        <v>26964221</v>
      </c>
      <c r="W275" s="160">
        <f>(O275+Q275+S275+U275)</f>
        <v>28146145</v>
      </c>
      <c r="Y275" s="160">
        <v>0</v>
      </c>
      <c r="AA275" s="160">
        <f>(M275-Y275)</f>
        <v>28146145</v>
      </c>
      <c r="AC275" s="66">
        <f>(AA275/AE275)</f>
        <v>4399.2099093466704</v>
      </c>
      <c r="AE275" s="70">
        <v>6398</v>
      </c>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row>
    <row r="276" spans="1:70" ht="8.85" customHeight="1" x14ac:dyDescent="0.3">
      <c r="A276" s="41"/>
      <c r="AC276" s="173"/>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row>
    <row r="277" spans="1:70" ht="8.85" customHeight="1" x14ac:dyDescent="0.3">
      <c r="A277" s="10">
        <v>31</v>
      </c>
      <c r="B277" s="18"/>
      <c r="C277" s="10" t="s">
        <v>211</v>
      </c>
      <c r="E277" s="160">
        <v>4248881</v>
      </c>
      <c r="G277" s="160">
        <v>0</v>
      </c>
      <c r="I277" s="160">
        <v>3408078</v>
      </c>
      <c r="K277" s="160">
        <v>0</v>
      </c>
      <c r="M277" s="160">
        <f>(E277+G277+I277+K277)</f>
        <v>7656959</v>
      </c>
      <c r="O277" s="160">
        <v>0</v>
      </c>
      <c r="Q277" s="160">
        <v>0</v>
      </c>
      <c r="S277" s="160">
        <v>3122349</v>
      </c>
      <c r="U277" s="160">
        <v>4534610</v>
      </c>
      <c r="W277" s="160">
        <f>(O277+Q277+S277+U277)</f>
        <v>7656959</v>
      </c>
      <c r="Y277" s="160">
        <v>0</v>
      </c>
      <c r="AA277" s="160">
        <f t="shared" ref="AA277:AA285" si="16">(M277-Y277)</f>
        <v>7656959</v>
      </c>
      <c r="AC277" s="66">
        <f>(AA277/AE277)</f>
        <v>1654.8430948778907</v>
      </c>
      <c r="AE277" s="70">
        <v>4627</v>
      </c>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row>
    <row r="278" spans="1:70" ht="8.85" customHeight="1" x14ac:dyDescent="0.3">
      <c r="A278" s="10">
        <v>32</v>
      </c>
      <c r="B278" s="18"/>
      <c r="C278" s="10" t="s">
        <v>246</v>
      </c>
      <c r="E278" s="160">
        <v>60957263</v>
      </c>
      <c r="G278" s="160">
        <v>0</v>
      </c>
      <c r="I278" s="160">
        <v>26233641</v>
      </c>
      <c r="K278" s="160">
        <v>0</v>
      </c>
      <c r="M278" s="160">
        <f>(E278+G278+I278+K278)</f>
        <v>87190904</v>
      </c>
      <c r="O278" s="160">
        <v>0</v>
      </c>
      <c r="Q278" s="160">
        <v>0</v>
      </c>
      <c r="S278" s="160">
        <v>82746092</v>
      </c>
      <c r="U278" s="160">
        <v>4444812</v>
      </c>
      <c r="W278" s="160">
        <f>(O278+Q278+S278+U278)</f>
        <v>87190904</v>
      </c>
      <c r="Y278" s="160">
        <v>0</v>
      </c>
      <c r="AA278" s="160">
        <f t="shared" si="16"/>
        <v>87190904</v>
      </c>
      <c r="AC278" s="66">
        <f>(AA278/AE278)</f>
        <v>5558.1630649582457</v>
      </c>
      <c r="AE278" s="70">
        <v>15687</v>
      </c>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row>
    <row r="279" spans="1:70" ht="8.85" customHeight="1" x14ac:dyDescent="0.3">
      <c r="A279" s="10">
        <v>33</v>
      </c>
      <c r="B279" s="18"/>
      <c r="C279" s="10" t="s">
        <v>247</v>
      </c>
      <c r="E279" s="160">
        <v>6608489</v>
      </c>
      <c r="G279" s="160">
        <v>0</v>
      </c>
      <c r="I279" s="160">
        <v>4408498</v>
      </c>
      <c r="K279" s="160">
        <v>0</v>
      </c>
      <c r="M279" s="160">
        <f>(E279+G279+I279+K279)</f>
        <v>11016987</v>
      </c>
      <c r="O279" s="160">
        <v>0</v>
      </c>
      <c r="Q279" s="160">
        <v>0</v>
      </c>
      <c r="S279" s="160">
        <v>5269982</v>
      </c>
      <c r="U279" s="160">
        <v>5747005</v>
      </c>
      <c r="W279" s="160">
        <f>(O279+Q279+S279+U279)</f>
        <v>11016987</v>
      </c>
      <c r="Y279" s="160">
        <v>0</v>
      </c>
      <c r="AA279" s="160">
        <f t="shared" si="16"/>
        <v>11016987</v>
      </c>
      <c r="AC279" s="66">
        <f>(AA279/AE279)</f>
        <v>1360.457767349963</v>
      </c>
      <c r="AE279" s="70">
        <v>8098</v>
      </c>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row>
    <row r="280" spans="1:70" ht="8.85" customHeight="1" x14ac:dyDescent="0.3">
      <c r="A280" s="10">
        <v>34</v>
      </c>
      <c r="B280" s="18"/>
      <c r="C280" s="10" t="s">
        <v>248</v>
      </c>
      <c r="E280" s="160">
        <v>22409000</v>
      </c>
      <c r="G280" s="160">
        <v>0</v>
      </c>
      <c r="I280" s="160">
        <v>4826603</v>
      </c>
      <c r="K280" s="160">
        <v>0</v>
      </c>
      <c r="M280" s="160">
        <f>(E280+G280+I280+K280)</f>
        <v>27235603</v>
      </c>
      <c r="O280" s="160">
        <v>0</v>
      </c>
      <c r="Q280" s="160">
        <v>0</v>
      </c>
      <c r="S280" s="160">
        <v>14381286</v>
      </c>
      <c r="U280" s="160">
        <v>12854317</v>
      </c>
      <c r="W280" s="160">
        <f>(O280+Q280+S280+U280)</f>
        <v>27235603</v>
      </c>
      <c r="Y280" s="160">
        <v>0</v>
      </c>
      <c r="AA280" s="160">
        <f t="shared" si="16"/>
        <v>27235603</v>
      </c>
      <c r="AC280" s="66">
        <f>(AA280/AE280)</f>
        <v>2833.7949224846529</v>
      </c>
      <c r="AE280" s="70">
        <v>9611</v>
      </c>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row>
    <row r="281" spans="1:70" ht="8.85" customHeight="1" x14ac:dyDescent="0.3">
      <c r="A281" s="10">
        <v>35</v>
      </c>
      <c r="B281" s="18"/>
      <c r="C281" s="10" t="s">
        <v>249</v>
      </c>
      <c r="E281" s="160">
        <v>4782404</v>
      </c>
      <c r="G281" s="160">
        <v>0</v>
      </c>
      <c r="I281" s="160">
        <v>11110493</v>
      </c>
      <c r="K281" s="160">
        <v>0</v>
      </c>
      <c r="M281" s="160">
        <f>(E281+G281+I281+K281)</f>
        <v>15892897</v>
      </c>
      <c r="O281" s="160">
        <v>10808380</v>
      </c>
      <c r="Q281" s="160">
        <v>0</v>
      </c>
      <c r="S281" s="160">
        <v>4556341</v>
      </c>
      <c r="U281" s="160">
        <v>528176</v>
      </c>
      <c r="W281" s="160">
        <f>(O281+Q281+S281+U281)</f>
        <v>15892897</v>
      </c>
      <c r="Y281" s="160">
        <v>0</v>
      </c>
      <c r="AA281" s="160">
        <f t="shared" si="16"/>
        <v>15892897</v>
      </c>
      <c r="AC281" s="66">
        <f>(AA281/AE281)</f>
        <v>4807.2888687235327</v>
      </c>
      <c r="AE281" s="70">
        <v>3306</v>
      </c>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row>
    <row r="282" spans="1:70" s="180" customFormat="1" ht="8.85" customHeight="1" x14ac:dyDescent="0.2">
      <c r="A282" s="10"/>
      <c r="B282" s="18"/>
      <c r="C282" s="10"/>
    </row>
    <row r="283" spans="1:70" ht="8.85" customHeight="1" x14ac:dyDescent="0.3">
      <c r="A283" s="10">
        <v>36</v>
      </c>
      <c r="B283" s="18"/>
      <c r="C283" s="10" t="s">
        <v>215</v>
      </c>
      <c r="E283" s="160">
        <v>1620782</v>
      </c>
      <c r="G283" s="160">
        <v>0</v>
      </c>
      <c r="I283" s="160">
        <v>2098041</v>
      </c>
      <c r="K283" s="160">
        <v>0</v>
      </c>
      <c r="M283" s="160">
        <f>(E283+G283+I283+K283)</f>
        <v>3718823</v>
      </c>
      <c r="O283" s="160">
        <v>0</v>
      </c>
      <c r="Q283" s="160">
        <v>0</v>
      </c>
      <c r="S283" s="160">
        <v>1329475</v>
      </c>
      <c r="U283" s="160">
        <v>2389348</v>
      </c>
      <c r="W283" s="160">
        <f>(O283+Q283+S283+U283)</f>
        <v>3718823</v>
      </c>
      <c r="Y283" s="160">
        <v>0</v>
      </c>
      <c r="AA283" s="160">
        <f>(M283-Y283)</f>
        <v>3718823</v>
      </c>
      <c r="AC283" s="66">
        <f>(AA283/AE283)</f>
        <v>1131.7172854534388</v>
      </c>
      <c r="AE283" s="70">
        <v>3286</v>
      </c>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row>
    <row r="284" spans="1:70" ht="8.85" customHeight="1" x14ac:dyDescent="0.3">
      <c r="A284" s="10">
        <v>37</v>
      </c>
      <c r="B284" s="18"/>
      <c r="C284" s="10" t="s">
        <v>250</v>
      </c>
      <c r="E284" s="164">
        <v>18731352</v>
      </c>
      <c r="G284" s="164">
        <v>0</v>
      </c>
      <c r="I284" s="164">
        <v>5089952</v>
      </c>
      <c r="K284" s="164">
        <v>0</v>
      </c>
      <c r="M284" s="164">
        <f>(E284+G284+I284+K284)</f>
        <v>23821304</v>
      </c>
      <c r="O284" s="164">
        <v>0</v>
      </c>
      <c r="Q284" s="164">
        <v>0</v>
      </c>
      <c r="S284" s="164">
        <v>5120174</v>
      </c>
      <c r="U284" s="164">
        <v>18701130</v>
      </c>
      <c r="W284" s="164">
        <f>(O284+Q284+S284+U284)</f>
        <v>23821304</v>
      </c>
      <c r="Y284" s="164">
        <v>0</v>
      </c>
      <c r="AA284" s="164">
        <f>(M284-Y284)</f>
        <v>23821304</v>
      </c>
      <c r="AC284" s="71">
        <f>(AA284/AE284)</f>
        <v>4673.5930939768496</v>
      </c>
      <c r="AE284" s="100">
        <v>5097</v>
      </c>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row>
    <row r="285" spans="1:70" ht="8.85" customHeight="1" x14ac:dyDescent="0.3">
      <c r="A285" s="30">
        <v>38</v>
      </c>
      <c r="B285" s="21"/>
      <c r="C285" s="10" t="s">
        <v>251</v>
      </c>
      <c r="E285" s="162">
        <v>20285269</v>
      </c>
      <c r="G285" s="162">
        <v>0</v>
      </c>
      <c r="I285" s="162">
        <v>10468849</v>
      </c>
      <c r="K285" s="162">
        <v>0</v>
      </c>
      <c r="M285" s="162">
        <f>(E285+G285+I285+K285)</f>
        <v>30754118</v>
      </c>
      <c r="O285" s="162">
        <v>0</v>
      </c>
      <c r="Q285" s="162">
        <v>0</v>
      </c>
      <c r="S285" s="162">
        <v>17533808</v>
      </c>
      <c r="U285" s="162">
        <v>13220310</v>
      </c>
      <c r="W285" s="162">
        <f>(O285+Q285+S285+U285)</f>
        <v>30754118</v>
      </c>
      <c r="Y285" s="162">
        <v>0</v>
      </c>
      <c r="AA285" s="162">
        <f t="shared" si="16"/>
        <v>30754118</v>
      </c>
      <c r="AC285" s="174">
        <f>(AA285/AE285)</f>
        <v>3745.477773718183</v>
      </c>
      <c r="AE285" s="75">
        <v>8211</v>
      </c>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row>
    <row r="286" spans="1:70" ht="8.85" customHeight="1" x14ac:dyDescent="0.3">
      <c r="B286" s="21"/>
      <c r="C286" s="18"/>
      <c r="E286" s="181"/>
      <c r="G286" s="181"/>
      <c r="I286" s="181"/>
      <c r="K286" s="181"/>
      <c r="M286" s="181"/>
      <c r="O286" s="181"/>
      <c r="Q286" s="181"/>
      <c r="S286" s="181"/>
      <c r="U286" s="181"/>
      <c r="W286" s="181"/>
      <c r="Y286" s="181"/>
      <c r="AA286" s="181"/>
      <c r="AC286" s="79"/>
      <c r="AE286" s="164"/>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row>
    <row r="287" spans="1:70" ht="8.85" customHeight="1" x14ac:dyDescent="0.3">
      <c r="A287" s="30">
        <f>A285</f>
        <v>38</v>
      </c>
      <c r="B287" s="21"/>
      <c r="C287" s="10" t="s">
        <v>65</v>
      </c>
      <c r="E287" s="163">
        <f>SUM(E241:E285)</f>
        <v>663678636</v>
      </c>
      <c r="G287" s="163">
        <f>SUM(G241:G285)</f>
        <v>0</v>
      </c>
      <c r="I287" s="163">
        <f>SUM(I241:I285)</f>
        <v>315956590</v>
      </c>
      <c r="K287" s="163">
        <f>SUM(K241:K285)</f>
        <v>1731692</v>
      </c>
      <c r="M287" s="163">
        <f>SUM(M241:M285)</f>
        <v>981366918</v>
      </c>
      <c r="O287" s="163">
        <f>SUM(O241:O285)</f>
        <v>17545326</v>
      </c>
      <c r="Q287" s="163">
        <f>SUM(Q241:Q285)</f>
        <v>2490647</v>
      </c>
      <c r="S287" s="163">
        <f>SUM(S241:S285)</f>
        <v>517046565</v>
      </c>
      <c r="U287" s="163">
        <f>SUM(U241:U285)</f>
        <v>444284380</v>
      </c>
      <c r="W287" s="163">
        <f>SUM(W241:W285)</f>
        <v>981366918</v>
      </c>
      <c r="Y287" s="163">
        <f>SUM(Y241:Y285)</f>
        <v>1599213</v>
      </c>
      <c r="AA287" s="163">
        <f>SUM(AA241:AA285)</f>
        <v>979767705</v>
      </c>
      <c r="AC287" s="179">
        <f>(AA287/AE287)</f>
        <v>2766.1425889328061</v>
      </c>
      <c r="AE287" s="176">
        <f>SUM(AE241:AE285)</f>
        <v>354200</v>
      </c>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row>
    <row r="288" spans="1:70" ht="12.15" customHeight="1" x14ac:dyDescent="0.3">
      <c r="B288" s="21"/>
      <c r="C288" s="18"/>
      <c r="E288" s="181"/>
      <c r="G288" s="181"/>
      <c r="I288" s="181"/>
      <c r="K288" s="181"/>
      <c r="M288" s="181"/>
      <c r="O288" s="181"/>
      <c r="Q288" s="181"/>
      <c r="S288" s="181"/>
      <c r="U288" s="181"/>
      <c r="W288" s="181"/>
      <c r="Y288" s="181"/>
      <c r="AA288" s="181"/>
      <c r="AC288" s="79"/>
      <c r="AE288" s="164"/>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row>
    <row r="289" spans="1:70" ht="12" thickBot="1" x14ac:dyDescent="0.35">
      <c r="A289" s="42">
        <f>(A61+A219+A287)</f>
        <v>171</v>
      </c>
      <c r="B289" s="21"/>
      <c r="C289" s="10" t="s">
        <v>252</v>
      </c>
      <c r="E289" s="167">
        <f>(E61+E219+E287)</f>
        <v>26468767583</v>
      </c>
      <c r="G289" s="167">
        <f>(G61+G219+G287)</f>
        <v>86411094</v>
      </c>
      <c r="I289" s="167">
        <f>(I61+I219+I287)</f>
        <v>31501635599</v>
      </c>
      <c r="K289" s="167">
        <f>(K61+K219+K287)</f>
        <v>2015139</v>
      </c>
      <c r="M289" s="167">
        <f>(M61+M219+M287)</f>
        <v>58058829415</v>
      </c>
      <c r="O289" s="167">
        <f>(O61+O219+O287)</f>
        <v>29634519741</v>
      </c>
      <c r="Q289" s="167">
        <f>(Q61+Q219+Q287)</f>
        <v>1350815064</v>
      </c>
      <c r="S289" s="167">
        <f>(S61+S219+S287)</f>
        <v>19719180907</v>
      </c>
      <c r="U289" s="167">
        <f>(U61+U219+U287)</f>
        <v>7354313703</v>
      </c>
      <c r="W289" s="167">
        <f>(W61+W219+W287)</f>
        <v>58058829415</v>
      </c>
      <c r="Y289" s="167">
        <f>(Y61+Y219+Y287)</f>
        <v>284479429</v>
      </c>
      <c r="AA289" s="167">
        <f>(AA61+AA219+AA287)</f>
        <v>57774349986</v>
      </c>
      <c r="AC289" s="182">
        <f>(AA289/AE289)</f>
        <v>6595.9825859533848</v>
      </c>
      <c r="AE289" s="183">
        <f>(AE61+AE219+AE287)</f>
        <v>8759021</v>
      </c>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row>
    <row r="290" spans="1:70" ht="7.2" customHeight="1" thickTop="1" x14ac:dyDescent="0.3">
      <c r="B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row>
    <row r="291" spans="1:70" ht="10.5" customHeight="1" x14ac:dyDescent="0.3">
      <c r="B291" s="21"/>
      <c r="C291" s="37"/>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row>
    <row r="292" spans="1:70" ht="11.4" x14ac:dyDescent="0.3">
      <c r="B292" s="21"/>
      <c r="C292" s="10" t="s">
        <v>253</v>
      </c>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row>
    <row r="293" spans="1:70" ht="8.85" customHeight="1" x14ac:dyDescent="0.3">
      <c r="B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row>
    <row r="294" spans="1:70" ht="8.85" customHeight="1" x14ac:dyDescent="0.3">
      <c r="B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row>
    <row r="295" spans="1:70" ht="8.85" customHeight="1" x14ac:dyDescent="0.3">
      <c r="B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row>
    <row r="296" spans="1:70" ht="8.85" customHeight="1" x14ac:dyDescent="0.3">
      <c r="B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row>
    <row r="297" spans="1:70" ht="8.85" customHeight="1" x14ac:dyDescent="0.3">
      <c r="B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row>
    <row r="298" spans="1:70" ht="8.85" customHeight="1" x14ac:dyDescent="0.3">
      <c r="B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row>
    <row r="299" spans="1:70" ht="8.4" customHeight="1" x14ac:dyDescent="0.3">
      <c r="B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row>
    <row r="300" spans="1:70" ht="8.85" hidden="1" customHeight="1" x14ac:dyDescent="0.3">
      <c r="B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row>
    <row r="301" spans="1:70" ht="2.25" hidden="1" customHeight="1" x14ac:dyDescent="0.3">
      <c r="B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row>
    <row r="302" spans="1:70" ht="0.6" hidden="1" customHeight="1" x14ac:dyDescent="0.3">
      <c r="B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row>
    <row r="303" spans="1:70" ht="8.85" customHeight="1" x14ac:dyDescent="0.3">
      <c r="B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row>
    <row r="304" spans="1:70" s="8" customFormat="1" ht="9.75" customHeight="1" x14ac:dyDescent="0.3">
      <c r="A304" s="14"/>
      <c r="AC304" s="11" t="s">
        <v>691</v>
      </c>
    </row>
    <row r="305" spans="2:70" ht="9.75" customHeight="1" x14ac:dyDescent="0.3">
      <c r="B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row>
    <row r="306" spans="2:70" ht="9.75" customHeight="1" x14ac:dyDescent="0.3">
      <c r="B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row>
    <row r="307" spans="2:70" ht="9.75" customHeight="1" x14ac:dyDescent="0.3">
      <c r="B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row>
    <row r="308" spans="2:70" ht="9.75" customHeight="1" x14ac:dyDescent="0.3">
      <c r="B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row>
    <row r="309" spans="2:70" ht="9.75" customHeight="1" x14ac:dyDescent="0.3">
      <c r="B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row>
    <row r="310" spans="2:70" ht="9.75" customHeight="1" x14ac:dyDescent="0.3">
      <c r="B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row>
    <row r="311" spans="2:70" ht="9.75" customHeight="1" x14ac:dyDescent="0.3">
      <c r="B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row>
    <row r="312" spans="2:70" ht="9.75" customHeight="1" x14ac:dyDescent="0.3">
      <c r="B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row>
    <row r="313" spans="2:70" ht="9.75" customHeight="1" x14ac:dyDescent="0.3">
      <c r="B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row>
    <row r="314" spans="2:70" ht="9.75" customHeight="1" x14ac:dyDescent="0.3">
      <c r="B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row>
    <row r="315" spans="2:70" ht="9.75" customHeight="1" x14ac:dyDescent="0.3">
      <c r="B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row>
    <row r="316" spans="2:70" ht="9.75" customHeight="1" x14ac:dyDescent="0.3">
      <c r="B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row>
    <row r="317" spans="2:70" ht="9.75" customHeight="1" x14ac:dyDescent="0.3">
      <c r="B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row>
    <row r="318" spans="2:70" ht="9.75" customHeight="1" x14ac:dyDescent="0.3">
      <c r="B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row>
    <row r="319" spans="2:70" ht="9.75" customHeight="1" x14ac:dyDescent="0.3">
      <c r="B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row>
    <row r="320" spans="2:70" ht="9.75" customHeight="1" x14ac:dyDescent="0.3">
      <c r="B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row>
    <row r="321" spans="2:70" ht="9.75" customHeight="1" x14ac:dyDescent="0.3">
      <c r="B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row>
    <row r="322" spans="2:70" ht="9.75" customHeight="1" x14ac:dyDescent="0.3">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row>
    <row r="323" spans="2:70" ht="9.75" customHeight="1" x14ac:dyDescent="0.3">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row>
    <row r="324" spans="2:70" ht="9.75" customHeight="1" x14ac:dyDescent="0.3">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row>
    <row r="325" spans="2:70" ht="9.75" customHeight="1" x14ac:dyDescent="0.3">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row>
    <row r="326" spans="2:70" ht="9.75" customHeight="1" x14ac:dyDescent="0.3">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row>
    <row r="327" spans="2:70" ht="9.75" customHeight="1" x14ac:dyDescent="0.3">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row>
    <row r="328" spans="2:70" ht="9.75" customHeight="1" x14ac:dyDescent="0.3">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row>
    <row r="329" spans="2:70" ht="9.75" customHeight="1" x14ac:dyDescent="0.3">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row>
    <row r="330" spans="2:70" ht="9.75" customHeight="1" x14ac:dyDescent="0.3">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row>
    <row r="331" spans="2:70" ht="9.75" customHeight="1" x14ac:dyDescent="0.3">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row>
    <row r="332" spans="2:70" ht="9.75" customHeight="1" x14ac:dyDescent="0.3">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row>
    <row r="333" spans="2:70" ht="9.75" customHeight="1" x14ac:dyDescent="0.3">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row>
    <row r="334" spans="2:70" ht="9.75" customHeight="1" x14ac:dyDescent="0.3">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row>
    <row r="335" spans="2:70" ht="9.75" customHeight="1" x14ac:dyDescent="0.3">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row>
  </sheetData>
  <printOptions horizontalCentered="1" gridLinesSet="0"/>
  <pageMargins left="3.75" right="0.25" top="0.5" bottom="0.3" header="0.5" footer="0.5"/>
  <pageSetup paperSize="17" orientation="landscape" horizontalDpi="300" verticalDpi="300" r:id="rId1"/>
  <headerFooter alignWithMargins="0"/>
  <rowBreaks count="3" manualBreakCount="3">
    <brk id="75" max="28" man="1"/>
    <brk id="151" max="28" man="1"/>
    <brk id="227" max="2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19490-A0CE-4DF0-8FCE-73AE46A2B6A7}">
  <dimension ref="A1:W239"/>
  <sheetViews>
    <sheetView showGridLines="0" zoomScale="120" zoomScaleNormal="120" workbookViewId="0">
      <pane xSplit="4" ySplit="11" topLeftCell="E12" activePane="bottomRight" state="frozen"/>
      <selection pane="topRight"/>
      <selection pane="bottomLeft"/>
      <selection pane="bottomRight"/>
    </sheetView>
  </sheetViews>
  <sheetFormatPr defaultColWidth="22.88671875" defaultRowHeight="9.75" customHeight="1" x14ac:dyDescent="0.3"/>
  <cols>
    <col min="1" max="1" width="4.88671875" style="209" customWidth="1"/>
    <col min="2" max="2" width="2.44140625" style="206" customWidth="1"/>
    <col min="3" max="3" width="17.44140625" style="206" customWidth="1"/>
    <col min="4" max="4" width="2.44140625" style="206" customWidth="1"/>
    <col min="5" max="5" width="10.5546875" style="207" customWidth="1"/>
    <col min="6" max="6" width="2.44140625" style="207" customWidth="1"/>
    <col min="7" max="7" width="11.6640625" style="208" customWidth="1"/>
    <col min="8" max="8" width="2.44140625" style="208" customWidth="1"/>
    <col min="9" max="9" width="9.109375" style="208" customWidth="1"/>
    <col min="10" max="10" width="2.44140625" style="208" customWidth="1"/>
    <col min="11" max="11" width="11" style="209" customWidth="1"/>
    <col min="12" max="12" width="2.44140625" style="209" customWidth="1"/>
    <col min="13" max="13" width="11.44140625" style="209" customWidth="1"/>
    <col min="14" max="14" width="2.44140625" style="209" customWidth="1"/>
    <col min="15" max="15" width="13.6640625" style="210" customWidth="1"/>
    <col min="16" max="16" width="2.44140625" style="210" customWidth="1"/>
    <col min="17" max="17" width="9.88671875" style="211" customWidth="1"/>
    <col min="18" max="18" width="2.44140625" style="211" customWidth="1"/>
    <col min="19" max="19" width="14.5546875" style="212" customWidth="1"/>
    <col min="20" max="20" width="2.109375" style="212" customWidth="1"/>
    <col min="21" max="21" width="11.33203125" style="241" customWidth="1"/>
    <col min="22" max="22" width="2.33203125" style="206" customWidth="1"/>
    <col min="23" max="23" width="8.88671875" style="206" customWidth="1"/>
    <col min="24" max="256" width="22.88671875" style="206"/>
    <col min="257" max="257" width="4.88671875" style="206" customWidth="1"/>
    <col min="258" max="258" width="2.44140625" style="206" customWidth="1"/>
    <col min="259" max="259" width="17.44140625" style="206" customWidth="1"/>
    <col min="260" max="260" width="2.44140625" style="206" customWidth="1"/>
    <col min="261" max="261" width="10.5546875" style="206" customWidth="1"/>
    <col min="262" max="262" width="2.44140625" style="206" customWidth="1"/>
    <col min="263" max="263" width="11.6640625" style="206" customWidth="1"/>
    <col min="264" max="264" width="2.44140625" style="206" customWidth="1"/>
    <col min="265" max="265" width="9.109375" style="206" customWidth="1"/>
    <col min="266" max="266" width="2.44140625" style="206" customWidth="1"/>
    <col min="267" max="267" width="11" style="206" customWidth="1"/>
    <col min="268" max="268" width="2.44140625" style="206" customWidth="1"/>
    <col min="269" max="269" width="11.44140625" style="206" customWidth="1"/>
    <col min="270" max="270" width="2.44140625" style="206" customWidth="1"/>
    <col min="271" max="271" width="13.6640625" style="206" customWidth="1"/>
    <col min="272" max="272" width="2.44140625" style="206" customWidth="1"/>
    <col min="273" max="273" width="9.88671875" style="206" customWidth="1"/>
    <col min="274" max="274" width="2.44140625" style="206" customWidth="1"/>
    <col min="275" max="275" width="14.5546875" style="206" customWidth="1"/>
    <col min="276" max="276" width="2.109375" style="206" customWidth="1"/>
    <col min="277" max="277" width="11.33203125" style="206" customWidth="1"/>
    <col min="278" max="278" width="2.33203125" style="206" customWidth="1"/>
    <col min="279" max="279" width="8.88671875" style="206" customWidth="1"/>
    <col min="280" max="512" width="22.88671875" style="206"/>
    <col min="513" max="513" width="4.88671875" style="206" customWidth="1"/>
    <col min="514" max="514" width="2.44140625" style="206" customWidth="1"/>
    <col min="515" max="515" width="17.44140625" style="206" customWidth="1"/>
    <col min="516" max="516" width="2.44140625" style="206" customWidth="1"/>
    <col min="517" max="517" width="10.5546875" style="206" customWidth="1"/>
    <col min="518" max="518" width="2.44140625" style="206" customWidth="1"/>
    <col min="519" max="519" width="11.6640625" style="206" customWidth="1"/>
    <col min="520" max="520" width="2.44140625" style="206" customWidth="1"/>
    <col min="521" max="521" width="9.109375" style="206" customWidth="1"/>
    <col min="522" max="522" width="2.44140625" style="206" customWidth="1"/>
    <col min="523" max="523" width="11" style="206" customWidth="1"/>
    <col min="524" max="524" width="2.44140625" style="206" customWidth="1"/>
    <col min="525" max="525" width="11.44140625" style="206" customWidth="1"/>
    <col min="526" max="526" width="2.44140625" style="206" customWidth="1"/>
    <col min="527" max="527" width="13.6640625" style="206" customWidth="1"/>
    <col min="528" max="528" width="2.44140625" style="206" customWidth="1"/>
    <col min="529" max="529" width="9.88671875" style="206" customWidth="1"/>
    <col min="530" max="530" width="2.44140625" style="206" customWidth="1"/>
    <col min="531" max="531" width="14.5546875" style="206" customWidth="1"/>
    <col min="532" max="532" width="2.109375" style="206" customWidth="1"/>
    <col min="533" max="533" width="11.33203125" style="206" customWidth="1"/>
    <col min="534" max="534" width="2.33203125" style="206" customWidth="1"/>
    <col min="535" max="535" width="8.88671875" style="206" customWidth="1"/>
    <col min="536" max="768" width="22.88671875" style="206"/>
    <col min="769" max="769" width="4.88671875" style="206" customWidth="1"/>
    <col min="770" max="770" width="2.44140625" style="206" customWidth="1"/>
    <col min="771" max="771" width="17.44140625" style="206" customWidth="1"/>
    <col min="772" max="772" width="2.44140625" style="206" customWidth="1"/>
    <col min="773" max="773" width="10.5546875" style="206" customWidth="1"/>
    <col min="774" max="774" width="2.44140625" style="206" customWidth="1"/>
    <col min="775" max="775" width="11.6640625" style="206" customWidth="1"/>
    <col min="776" max="776" width="2.44140625" style="206" customWidth="1"/>
    <col min="777" max="777" width="9.109375" style="206" customWidth="1"/>
    <col min="778" max="778" width="2.44140625" style="206" customWidth="1"/>
    <col min="779" max="779" width="11" style="206" customWidth="1"/>
    <col min="780" max="780" width="2.44140625" style="206" customWidth="1"/>
    <col min="781" max="781" width="11.44140625" style="206" customWidth="1"/>
    <col min="782" max="782" width="2.44140625" style="206" customWidth="1"/>
    <col min="783" max="783" width="13.6640625" style="206" customWidth="1"/>
    <col min="784" max="784" width="2.44140625" style="206" customWidth="1"/>
    <col min="785" max="785" width="9.88671875" style="206" customWidth="1"/>
    <col min="786" max="786" width="2.44140625" style="206" customWidth="1"/>
    <col min="787" max="787" width="14.5546875" style="206" customWidth="1"/>
    <col min="788" max="788" width="2.109375" style="206" customWidth="1"/>
    <col min="789" max="789" width="11.33203125" style="206" customWidth="1"/>
    <col min="790" max="790" width="2.33203125" style="206" customWidth="1"/>
    <col min="791" max="791" width="8.88671875" style="206" customWidth="1"/>
    <col min="792" max="1024" width="22.88671875" style="206"/>
    <col min="1025" max="1025" width="4.88671875" style="206" customWidth="1"/>
    <col min="1026" max="1026" width="2.44140625" style="206" customWidth="1"/>
    <col min="1027" max="1027" width="17.44140625" style="206" customWidth="1"/>
    <col min="1028" max="1028" width="2.44140625" style="206" customWidth="1"/>
    <col min="1029" max="1029" width="10.5546875" style="206" customWidth="1"/>
    <col min="1030" max="1030" width="2.44140625" style="206" customWidth="1"/>
    <col min="1031" max="1031" width="11.6640625" style="206" customWidth="1"/>
    <col min="1032" max="1032" width="2.44140625" style="206" customWidth="1"/>
    <col min="1033" max="1033" width="9.109375" style="206" customWidth="1"/>
    <col min="1034" max="1034" width="2.44140625" style="206" customWidth="1"/>
    <col min="1035" max="1035" width="11" style="206" customWidth="1"/>
    <col min="1036" max="1036" width="2.44140625" style="206" customWidth="1"/>
    <col min="1037" max="1037" width="11.44140625" style="206" customWidth="1"/>
    <col min="1038" max="1038" width="2.44140625" style="206" customWidth="1"/>
    <col min="1039" max="1039" width="13.6640625" style="206" customWidth="1"/>
    <col min="1040" max="1040" width="2.44140625" style="206" customWidth="1"/>
    <col min="1041" max="1041" width="9.88671875" style="206" customWidth="1"/>
    <col min="1042" max="1042" width="2.44140625" style="206" customWidth="1"/>
    <col min="1043" max="1043" width="14.5546875" style="206" customWidth="1"/>
    <col min="1044" max="1044" width="2.109375" style="206" customWidth="1"/>
    <col min="1045" max="1045" width="11.33203125" style="206" customWidth="1"/>
    <col min="1046" max="1046" width="2.33203125" style="206" customWidth="1"/>
    <col min="1047" max="1047" width="8.88671875" style="206" customWidth="1"/>
    <col min="1048" max="1280" width="22.88671875" style="206"/>
    <col min="1281" max="1281" width="4.88671875" style="206" customWidth="1"/>
    <col min="1282" max="1282" width="2.44140625" style="206" customWidth="1"/>
    <col min="1283" max="1283" width="17.44140625" style="206" customWidth="1"/>
    <col min="1284" max="1284" width="2.44140625" style="206" customWidth="1"/>
    <col min="1285" max="1285" width="10.5546875" style="206" customWidth="1"/>
    <col min="1286" max="1286" width="2.44140625" style="206" customWidth="1"/>
    <col min="1287" max="1287" width="11.6640625" style="206" customWidth="1"/>
    <col min="1288" max="1288" width="2.44140625" style="206" customWidth="1"/>
    <col min="1289" max="1289" width="9.109375" style="206" customWidth="1"/>
    <col min="1290" max="1290" width="2.44140625" style="206" customWidth="1"/>
    <col min="1291" max="1291" width="11" style="206" customWidth="1"/>
    <col min="1292" max="1292" width="2.44140625" style="206" customWidth="1"/>
    <col min="1293" max="1293" width="11.44140625" style="206" customWidth="1"/>
    <col min="1294" max="1294" width="2.44140625" style="206" customWidth="1"/>
    <col min="1295" max="1295" width="13.6640625" style="206" customWidth="1"/>
    <col min="1296" max="1296" width="2.44140625" style="206" customWidth="1"/>
    <col min="1297" max="1297" width="9.88671875" style="206" customWidth="1"/>
    <col min="1298" max="1298" width="2.44140625" style="206" customWidth="1"/>
    <col min="1299" max="1299" width="14.5546875" style="206" customWidth="1"/>
    <col min="1300" max="1300" width="2.109375" style="206" customWidth="1"/>
    <col min="1301" max="1301" width="11.33203125" style="206" customWidth="1"/>
    <col min="1302" max="1302" width="2.33203125" style="206" customWidth="1"/>
    <col min="1303" max="1303" width="8.88671875" style="206" customWidth="1"/>
    <col min="1304" max="1536" width="22.88671875" style="206"/>
    <col min="1537" max="1537" width="4.88671875" style="206" customWidth="1"/>
    <col min="1538" max="1538" width="2.44140625" style="206" customWidth="1"/>
    <col min="1539" max="1539" width="17.44140625" style="206" customWidth="1"/>
    <col min="1540" max="1540" width="2.44140625" style="206" customWidth="1"/>
    <col min="1541" max="1541" width="10.5546875" style="206" customWidth="1"/>
    <col min="1542" max="1542" width="2.44140625" style="206" customWidth="1"/>
    <col min="1543" max="1543" width="11.6640625" style="206" customWidth="1"/>
    <col min="1544" max="1544" width="2.44140625" style="206" customWidth="1"/>
    <col min="1545" max="1545" width="9.109375" style="206" customWidth="1"/>
    <col min="1546" max="1546" width="2.44140625" style="206" customWidth="1"/>
    <col min="1547" max="1547" width="11" style="206" customWidth="1"/>
    <col min="1548" max="1548" width="2.44140625" style="206" customWidth="1"/>
    <col min="1549" max="1549" width="11.44140625" style="206" customWidth="1"/>
    <col min="1550" max="1550" width="2.44140625" style="206" customWidth="1"/>
    <col min="1551" max="1551" width="13.6640625" style="206" customWidth="1"/>
    <col min="1552" max="1552" width="2.44140625" style="206" customWidth="1"/>
    <col min="1553" max="1553" width="9.88671875" style="206" customWidth="1"/>
    <col min="1554" max="1554" width="2.44140625" style="206" customWidth="1"/>
    <col min="1555" max="1555" width="14.5546875" style="206" customWidth="1"/>
    <col min="1556" max="1556" width="2.109375" style="206" customWidth="1"/>
    <col min="1557" max="1557" width="11.33203125" style="206" customWidth="1"/>
    <col min="1558" max="1558" width="2.33203125" style="206" customWidth="1"/>
    <col min="1559" max="1559" width="8.88671875" style="206" customWidth="1"/>
    <col min="1560" max="1792" width="22.88671875" style="206"/>
    <col min="1793" max="1793" width="4.88671875" style="206" customWidth="1"/>
    <col min="1794" max="1794" width="2.44140625" style="206" customWidth="1"/>
    <col min="1795" max="1795" width="17.44140625" style="206" customWidth="1"/>
    <col min="1796" max="1796" width="2.44140625" style="206" customWidth="1"/>
    <col min="1797" max="1797" width="10.5546875" style="206" customWidth="1"/>
    <col min="1798" max="1798" width="2.44140625" style="206" customWidth="1"/>
    <col min="1799" max="1799" width="11.6640625" style="206" customWidth="1"/>
    <col min="1800" max="1800" width="2.44140625" style="206" customWidth="1"/>
    <col min="1801" max="1801" width="9.109375" style="206" customWidth="1"/>
    <col min="1802" max="1802" width="2.44140625" style="206" customWidth="1"/>
    <col min="1803" max="1803" width="11" style="206" customWidth="1"/>
    <col min="1804" max="1804" width="2.44140625" style="206" customWidth="1"/>
    <col min="1805" max="1805" width="11.44140625" style="206" customWidth="1"/>
    <col min="1806" max="1806" width="2.44140625" style="206" customWidth="1"/>
    <col min="1807" max="1807" width="13.6640625" style="206" customWidth="1"/>
    <col min="1808" max="1808" width="2.44140625" style="206" customWidth="1"/>
    <col min="1809" max="1809" width="9.88671875" style="206" customWidth="1"/>
    <col min="1810" max="1810" width="2.44140625" style="206" customWidth="1"/>
    <col min="1811" max="1811" width="14.5546875" style="206" customWidth="1"/>
    <col min="1812" max="1812" width="2.109375" style="206" customWidth="1"/>
    <col min="1813" max="1813" width="11.33203125" style="206" customWidth="1"/>
    <col min="1814" max="1814" width="2.33203125" style="206" customWidth="1"/>
    <col min="1815" max="1815" width="8.88671875" style="206" customWidth="1"/>
    <col min="1816" max="2048" width="22.88671875" style="206"/>
    <col min="2049" max="2049" width="4.88671875" style="206" customWidth="1"/>
    <col min="2050" max="2050" width="2.44140625" style="206" customWidth="1"/>
    <col min="2051" max="2051" width="17.44140625" style="206" customWidth="1"/>
    <col min="2052" max="2052" width="2.44140625" style="206" customWidth="1"/>
    <col min="2053" max="2053" width="10.5546875" style="206" customWidth="1"/>
    <col min="2054" max="2054" width="2.44140625" style="206" customWidth="1"/>
    <col min="2055" max="2055" width="11.6640625" style="206" customWidth="1"/>
    <col min="2056" max="2056" width="2.44140625" style="206" customWidth="1"/>
    <col min="2057" max="2057" width="9.109375" style="206" customWidth="1"/>
    <col min="2058" max="2058" width="2.44140625" style="206" customWidth="1"/>
    <col min="2059" max="2059" width="11" style="206" customWidth="1"/>
    <col min="2060" max="2060" width="2.44140625" style="206" customWidth="1"/>
    <col min="2061" max="2061" width="11.44140625" style="206" customWidth="1"/>
    <col min="2062" max="2062" width="2.44140625" style="206" customWidth="1"/>
    <col min="2063" max="2063" width="13.6640625" style="206" customWidth="1"/>
    <col min="2064" max="2064" width="2.44140625" style="206" customWidth="1"/>
    <col min="2065" max="2065" width="9.88671875" style="206" customWidth="1"/>
    <col min="2066" max="2066" width="2.44140625" style="206" customWidth="1"/>
    <col min="2067" max="2067" width="14.5546875" style="206" customWidth="1"/>
    <col min="2068" max="2068" width="2.109375" style="206" customWidth="1"/>
    <col min="2069" max="2069" width="11.33203125" style="206" customWidth="1"/>
    <col min="2070" max="2070" width="2.33203125" style="206" customWidth="1"/>
    <col min="2071" max="2071" width="8.88671875" style="206" customWidth="1"/>
    <col min="2072" max="2304" width="22.88671875" style="206"/>
    <col min="2305" max="2305" width="4.88671875" style="206" customWidth="1"/>
    <col min="2306" max="2306" width="2.44140625" style="206" customWidth="1"/>
    <col min="2307" max="2307" width="17.44140625" style="206" customWidth="1"/>
    <col min="2308" max="2308" width="2.44140625" style="206" customWidth="1"/>
    <col min="2309" max="2309" width="10.5546875" style="206" customWidth="1"/>
    <col min="2310" max="2310" width="2.44140625" style="206" customWidth="1"/>
    <col min="2311" max="2311" width="11.6640625" style="206" customWidth="1"/>
    <col min="2312" max="2312" width="2.44140625" style="206" customWidth="1"/>
    <col min="2313" max="2313" width="9.109375" style="206" customWidth="1"/>
    <col min="2314" max="2314" width="2.44140625" style="206" customWidth="1"/>
    <col min="2315" max="2315" width="11" style="206" customWidth="1"/>
    <col min="2316" max="2316" width="2.44140625" style="206" customWidth="1"/>
    <col min="2317" max="2317" width="11.44140625" style="206" customWidth="1"/>
    <col min="2318" max="2318" width="2.44140625" style="206" customWidth="1"/>
    <col min="2319" max="2319" width="13.6640625" style="206" customWidth="1"/>
    <col min="2320" max="2320" width="2.44140625" style="206" customWidth="1"/>
    <col min="2321" max="2321" width="9.88671875" style="206" customWidth="1"/>
    <col min="2322" max="2322" width="2.44140625" style="206" customWidth="1"/>
    <col min="2323" max="2323" width="14.5546875" style="206" customWidth="1"/>
    <col min="2324" max="2324" width="2.109375" style="206" customWidth="1"/>
    <col min="2325" max="2325" width="11.33203125" style="206" customWidth="1"/>
    <col min="2326" max="2326" width="2.33203125" style="206" customWidth="1"/>
    <col min="2327" max="2327" width="8.88671875" style="206" customWidth="1"/>
    <col min="2328" max="2560" width="22.88671875" style="206"/>
    <col min="2561" max="2561" width="4.88671875" style="206" customWidth="1"/>
    <col min="2562" max="2562" width="2.44140625" style="206" customWidth="1"/>
    <col min="2563" max="2563" width="17.44140625" style="206" customWidth="1"/>
    <col min="2564" max="2564" width="2.44140625" style="206" customWidth="1"/>
    <col min="2565" max="2565" width="10.5546875" style="206" customWidth="1"/>
    <col min="2566" max="2566" width="2.44140625" style="206" customWidth="1"/>
    <col min="2567" max="2567" width="11.6640625" style="206" customWidth="1"/>
    <col min="2568" max="2568" width="2.44140625" style="206" customWidth="1"/>
    <col min="2569" max="2569" width="9.109375" style="206" customWidth="1"/>
    <col min="2570" max="2570" width="2.44140625" style="206" customWidth="1"/>
    <col min="2571" max="2571" width="11" style="206" customWidth="1"/>
    <col min="2572" max="2572" width="2.44140625" style="206" customWidth="1"/>
    <col min="2573" max="2573" width="11.44140625" style="206" customWidth="1"/>
    <col min="2574" max="2574" width="2.44140625" style="206" customWidth="1"/>
    <col min="2575" max="2575" width="13.6640625" style="206" customWidth="1"/>
    <col min="2576" max="2576" width="2.44140625" style="206" customWidth="1"/>
    <col min="2577" max="2577" width="9.88671875" style="206" customWidth="1"/>
    <col min="2578" max="2578" width="2.44140625" style="206" customWidth="1"/>
    <col min="2579" max="2579" width="14.5546875" style="206" customWidth="1"/>
    <col min="2580" max="2580" width="2.109375" style="206" customWidth="1"/>
    <col min="2581" max="2581" width="11.33203125" style="206" customWidth="1"/>
    <col min="2582" max="2582" width="2.33203125" style="206" customWidth="1"/>
    <col min="2583" max="2583" width="8.88671875" style="206" customWidth="1"/>
    <col min="2584" max="2816" width="22.88671875" style="206"/>
    <col min="2817" max="2817" width="4.88671875" style="206" customWidth="1"/>
    <col min="2818" max="2818" width="2.44140625" style="206" customWidth="1"/>
    <col min="2819" max="2819" width="17.44140625" style="206" customWidth="1"/>
    <col min="2820" max="2820" width="2.44140625" style="206" customWidth="1"/>
    <col min="2821" max="2821" width="10.5546875" style="206" customWidth="1"/>
    <col min="2822" max="2822" width="2.44140625" style="206" customWidth="1"/>
    <col min="2823" max="2823" width="11.6640625" style="206" customWidth="1"/>
    <col min="2824" max="2824" width="2.44140625" style="206" customWidth="1"/>
    <col min="2825" max="2825" width="9.109375" style="206" customWidth="1"/>
    <col min="2826" max="2826" width="2.44140625" style="206" customWidth="1"/>
    <col min="2827" max="2827" width="11" style="206" customWidth="1"/>
    <col min="2828" max="2828" width="2.44140625" style="206" customWidth="1"/>
    <col min="2829" max="2829" width="11.44140625" style="206" customWidth="1"/>
    <col min="2830" max="2830" width="2.44140625" style="206" customWidth="1"/>
    <col min="2831" max="2831" width="13.6640625" style="206" customWidth="1"/>
    <col min="2832" max="2832" width="2.44140625" style="206" customWidth="1"/>
    <col min="2833" max="2833" width="9.88671875" style="206" customWidth="1"/>
    <col min="2834" max="2834" width="2.44140625" style="206" customWidth="1"/>
    <col min="2835" max="2835" width="14.5546875" style="206" customWidth="1"/>
    <col min="2836" max="2836" width="2.109375" style="206" customWidth="1"/>
    <col min="2837" max="2837" width="11.33203125" style="206" customWidth="1"/>
    <col min="2838" max="2838" width="2.33203125" style="206" customWidth="1"/>
    <col min="2839" max="2839" width="8.88671875" style="206" customWidth="1"/>
    <col min="2840" max="3072" width="22.88671875" style="206"/>
    <col min="3073" max="3073" width="4.88671875" style="206" customWidth="1"/>
    <col min="3074" max="3074" width="2.44140625" style="206" customWidth="1"/>
    <col min="3075" max="3075" width="17.44140625" style="206" customWidth="1"/>
    <col min="3076" max="3076" width="2.44140625" style="206" customWidth="1"/>
    <col min="3077" max="3077" width="10.5546875" style="206" customWidth="1"/>
    <col min="3078" max="3078" width="2.44140625" style="206" customWidth="1"/>
    <col min="3079" max="3079" width="11.6640625" style="206" customWidth="1"/>
    <col min="3080" max="3080" width="2.44140625" style="206" customWidth="1"/>
    <col min="3081" max="3081" width="9.109375" style="206" customWidth="1"/>
    <col min="3082" max="3082" width="2.44140625" style="206" customWidth="1"/>
    <col min="3083" max="3083" width="11" style="206" customWidth="1"/>
    <col min="3084" max="3084" width="2.44140625" style="206" customWidth="1"/>
    <col min="3085" max="3085" width="11.44140625" style="206" customWidth="1"/>
    <col min="3086" max="3086" width="2.44140625" style="206" customWidth="1"/>
    <col min="3087" max="3087" width="13.6640625" style="206" customWidth="1"/>
    <col min="3088" max="3088" width="2.44140625" style="206" customWidth="1"/>
    <col min="3089" max="3089" width="9.88671875" style="206" customWidth="1"/>
    <col min="3090" max="3090" width="2.44140625" style="206" customWidth="1"/>
    <col min="3091" max="3091" width="14.5546875" style="206" customWidth="1"/>
    <col min="3092" max="3092" width="2.109375" style="206" customWidth="1"/>
    <col min="3093" max="3093" width="11.33203125" style="206" customWidth="1"/>
    <col min="3094" max="3094" width="2.33203125" style="206" customWidth="1"/>
    <col min="3095" max="3095" width="8.88671875" style="206" customWidth="1"/>
    <col min="3096" max="3328" width="22.88671875" style="206"/>
    <col min="3329" max="3329" width="4.88671875" style="206" customWidth="1"/>
    <col min="3330" max="3330" width="2.44140625" style="206" customWidth="1"/>
    <col min="3331" max="3331" width="17.44140625" style="206" customWidth="1"/>
    <col min="3332" max="3332" width="2.44140625" style="206" customWidth="1"/>
    <col min="3333" max="3333" width="10.5546875" style="206" customWidth="1"/>
    <col min="3334" max="3334" width="2.44140625" style="206" customWidth="1"/>
    <col min="3335" max="3335" width="11.6640625" style="206" customWidth="1"/>
    <col min="3336" max="3336" width="2.44140625" style="206" customWidth="1"/>
    <col min="3337" max="3337" width="9.109375" style="206" customWidth="1"/>
    <col min="3338" max="3338" width="2.44140625" style="206" customWidth="1"/>
    <col min="3339" max="3339" width="11" style="206" customWidth="1"/>
    <col min="3340" max="3340" width="2.44140625" style="206" customWidth="1"/>
    <col min="3341" max="3341" width="11.44140625" style="206" customWidth="1"/>
    <col min="3342" max="3342" width="2.44140625" style="206" customWidth="1"/>
    <col min="3343" max="3343" width="13.6640625" style="206" customWidth="1"/>
    <col min="3344" max="3344" width="2.44140625" style="206" customWidth="1"/>
    <col min="3345" max="3345" width="9.88671875" style="206" customWidth="1"/>
    <col min="3346" max="3346" width="2.44140625" style="206" customWidth="1"/>
    <col min="3347" max="3347" width="14.5546875" style="206" customWidth="1"/>
    <col min="3348" max="3348" width="2.109375" style="206" customWidth="1"/>
    <col min="3349" max="3349" width="11.33203125" style="206" customWidth="1"/>
    <col min="3350" max="3350" width="2.33203125" style="206" customWidth="1"/>
    <col min="3351" max="3351" width="8.88671875" style="206" customWidth="1"/>
    <col min="3352" max="3584" width="22.88671875" style="206"/>
    <col min="3585" max="3585" width="4.88671875" style="206" customWidth="1"/>
    <col min="3586" max="3586" width="2.44140625" style="206" customWidth="1"/>
    <col min="3587" max="3587" width="17.44140625" style="206" customWidth="1"/>
    <col min="3588" max="3588" width="2.44140625" style="206" customWidth="1"/>
    <col min="3589" max="3589" width="10.5546875" style="206" customWidth="1"/>
    <col min="3590" max="3590" width="2.44140625" style="206" customWidth="1"/>
    <col min="3591" max="3591" width="11.6640625" style="206" customWidth="1"/>
    <col min="3592" max="3592" width="2.44140625" style="206" customWidth="1"/>
    <col min="3593" max="3593" width="9.109375" style="206" customWidth="1"/>
    <col min="3594" max="3594" width="2.44140625" style="206" customWidth="1"/>
    <col min="3595" max="3595" width="11" style="206" customWidth="1"/>
    <col min="3596" max="3596" width="2.44140625" style="206" customWidth="1"/>
    <col min="3597" max="3597" width="11.44140625" style="206" customWidth="1"/>
    <col min="3598" max="3598" width="2.44140625" style="206" customWidth="1"/>
    <col min="3599" max="3599" width="13.6640625" style="206" customWidth="1"/>
    <col min="3600" max="3600" width="2.44140625" style="206" customWidth="1"/>
    <col min="3601" max="3601" width="9.88671875" style="206" customWidth="1"/>
    <col min="3602" max="3602" width="2.44140625" style="206" customWidth="1"/>
    <col min="3603" max="3603" width="14.5546875" style="206" customWidth="1"/>
    <col min="3604" max="3604" width="2.109375" style="206" customWidth="1"/>
    <col min="3605" max="3605" width="11.33203125" style="206" customWidth="1"/>
    <col min="3606" max="3606" width="2.33203125" style="206" customWidth="1"/>
    <col min="3607" max="3607" width="8.88671875" style="206" customWidth="1"/>
    <col min="3608" max="3840" width="22.88671875" style="206"/>
    <col min="3841" max="3841" width="4.88671875" style="206" customWidth="1"/>
    <col min="3842" max="3842" width="2.44140625" style="206" customWidth="1"/>
    <col min="3843" max="3843" width="17.44140625" style="206" customWidth="1"/>
    <col min="3844" max="3844" width="2.44140625" style="206" customWidth="1"/>
    <col min="3845" max="3845" width="10.5546875" style="206" customWidth="1"/>
    <col min="3846" max="3846" width="2.44140625" style="206" customWidth="1"/>
    <col min="3847" max="3847" width="11.6640625" style="206" customWidth="1"/>
    <col min="3848" max="3848" width="2.44140625" style="206" customWidth="1"/>
    <col min="3849" max="3849" width="9.109375" style="206" customWidth="1"/>
    <col min="3850" max="3850" width="2.44140625" style="206" customWidth="1"/>
    <col min="3851" max="3851" width="11" style="206" customWidth="1"/>
    <col min="3852" max="3852" width="2.44140625" style="206" customWidth="1"/>
    <col min="3853" max="3853" width="11.44140625" style="206" customWidth="1"/>
    <col min="3854" max="3854" width="2.44140625" style="206" customWidth="1"/>
    <col min="3855" max="3855" width="13.6640625" style="206" customWidth="1"/>
    <col min="3856" max="3856" width="2.44140625" style="206" customWidth="1"/>
    <col min="3857" max="3857" width="9.88671875" style="206" customWidth="1"/>
    <col min="3858" max="3858" width="2.44140625" style="206" customWidth="1"/>
    <col min="3859" max="3859" width="14.5546875" style="206" customWidth="1"/>
    <col min="3860" max="3860" width="2.109375" style="206" customWidth="1"/>
    <col min="3861" max="3861" width="11.33203125" style="206" customWidth="1"/>
    <col min="3862" max="3862" width="2.33203125" style="206" customWidth="1"/>
    <col min="3863" max="3863" width="8.88671875" style="206" customWidth="1"/>
    <col min="3864" max="4096" width="22.88671875" style="206"/>
    <col min="4097" max="4097" width="4.88671875" style="206" customWidth="1"/>
    <col min="4098" max="4098" width="2.44140625" style="206" customWidth="1"/>
    <col min="4099" max="4099" width="17.44140625" style="206" customWidth="1"/>
    <col min="4100" max="4100" width="2.44140625" style="206" customWidth="1"/>
    <col min="4101" max="4101" width="10.5546875" style="206" customWidth="1"/>
    <col min="4102" max="4102" width="2.44140625" style="206" customWidth="1"/>
    <col min="4103" max="4103" width="11.6640625" style="206" customWidth="1"/>
    <col min="4104" max="4104" width="2.44140625" style="206" customWidth="1"/>
    <col min="4105" max="4105" width="9.109375" style="206" customWidth="1"/>
    <col min="4106" max="4106" width="2.44140625" style="206" customWidth="1"/>
    <col min="4107" max="4107" width="11" style="206" customWidth="1"/>
    <col min="4108" max="4108" width="2.44140625" style="206" customWidth="1"/>
    <col min="4109" max="4109" width="11.44140625" style="206" customWidth="1"/>
    <col min="4110" max="4110" width="2.44140625" style="206" customWidth="1"/>
    <col min="4111" max="4111" width="13.6640625" style="206" customWidth="1"/>
    <col min="4112" max="4112" width="2.44140625" style="206" customWidth="1"/>
    <col min="4113" max="4113" width="9.88671875" style="206" customWidth="1"/>
    <col min="4114" max="4114" width="2.44140625" style="206" customWidth="1"/>
    <col min="4115" max="4115" width="14.5546875" style="206" customWidth="1"/>
    <col min="4116" max="4116" width="2.109375" style="206" customWidth="1"/>
    <col min="4117" max="4117" width="11.33203125" style="206" customWidth="1"/>
    <col min="4118" max="4118" width="2.33203125" style="206" customWidth="1"/>
    <col min="4119" max="4119" width="8.88671875" style="206" customWidth="1"/>
    <col min="4120" max="4352" width="22.88671875" style="206"/>
    <col min="4353" max="4353" width="4.88671875" style="206" customWidth="1"/>
    <col min="4354" max="4354" width="2.44140625" style="206" customWidth="1"/>
    <col min="4355" max="4355" width="17.44140625" style="206" customWidth="1"/>
    <col min="4356" max="4356" width="2.44140625" style="206" customWidth="1"/>
    <col min="4357" max="4357" width="10.5546875" style="206" customWidth="1"/>
    <col min="4358" max="4358" width="2.44140625" style="206" customWidth="1"/>
    <col min="4359" max="4359" width="11.6640625" style="206" customWidth="1"/>
    <col min="4360" max="4360" width="2.44140625" style="206" customWidth="1"/>
    <col min="4361" max="4361" width="9.109375" style="206" customWidth="1"/>
    <col min="4362" max="4362" width="2.44140625" style="206" customWidth="1"/>
    <col min="4363" max="4363" width="11" style="206" customWidth="1"/>
    <col min="4364" max="4364" width="2.44140625" style="206" customWidth="1"/>
    <col min="4365" max="4365" width="11.44140625" style="206" customWidth="1"/>
    <col min="4366" max="4366" width="2.44140625" style="206" customWidth="1"/>
    <col min="4367" max="4367" width="13.6640625" style="206" customWidth="1"/>
    <col min="4368" max="4368" width="2.44140625" style="206" customWidth="1"/>
    <col min="4369" max="4369" width="9.88671875" style="206" customWidth="1"/>
    <col min="4370" max="4370" width="2.44140625" style="206" customWidth="1"/>
    <col min="4371" max="4371" width="14.5546875" style="206" customWidth="1"/>
    <col min="4372" max="4372" width="2.109375" style="206" customWidth="1"/>
    <col min="4373" max="4373" width="11.33203125" style="206" customWidth="1"/>
    <col min="4374" max="4374" width="2.33203125" style="206" customWidth="1"/>
    <col min="4375" max="4375" width="8.88671875" style="206" customWidth="1"/>
    <col min="4376" max="4608" width="22.88671875" style="206"/>
    <col min="4609" max="4609" width="4.88671875" style="206" customWidth="1"/>
    <col min="4610" max="4610" width="2.44140625" style="206" customWidth="1"/>
    <col min="4611" max="4611" width="17.44140625" style="206" customWidth="1"/>
    <col min="4612" max="4612" width="2.44140625" style="206" customWidth="1"/>
    <col min="4613" max="4613" width="10.5546875" style="206" customWidth="1"/>
    <col min="4614" max="4614" width="2.44140625" style="206" customWidth="1"/>
    <col min="4615" max="4615" width="11.6640625" style="206" customWidth="1"/>
    <col min="4616" max="4616" width="2.44140625" style="206" customWidth="1"/>
    <col min="4617" max="4617" width="9.109375" style="206" customWidth="1"/>
    <col min="4618" max="4618" width="2.44140625" style="206" customWidth="1"/>
    <col min="4619" max="4619" width="11" style="206" customWidth="1"/>
    <col min="4620" max="4620" width="2.44140625" style="206" customWidth="1"/>
    <col min="4621" max="4621" width="11.44140625" style="206" customWidth="1"/>
    <col min="4622" max="4622" width="2.44140625" style="206" customWidth="1"/>
    <col min="4623" max="4623" width="13.6640625" style="206" customWidth="1"/>
    <col min="4624" max="4624" width="2.44140625" style="206" customWidth="1"/>
    <col min="4625" max="4625" width="9.88671875" style="206" customWidth="1"/>
    <col min="4626" max="4626" width="2.44140625" style="206" customWidth="1"/>
    <col min="4627" max="4627" width="14.5546875" style="206" customWidth="1"/>
    <col min="4628" max="4628" width="2.109375" style="206" customWidth="1"/>
    <col min="4629" max="4629" width="11.33203125" style="206" customWidth="1"/>
    <col min="4630" max="4630" width="2.33203125" style="206" customWidth="1"/>
    <col min="4631" max="4631" width="8.88671875" style="206" customWidth="1"/>
    <col min="4632" max="4864" width="22.88671875" style="206"/>
    <col min="4865" max="4865" width="4.88671875" style="206" customWidth="1"/>
    <col min="4866" max="4866" width="2.44140625" style="206" customWidth="1"/>
    <col min="4867" max="4867" width="17.44140625" style="206" customWidth="1"/>
    <col min="4868" max="4868" width="2.44140625" style="206" customWidth="1"/>
    <col min="4869" max="4869" width="10.5546875" style="206" customWidth="1"/>
    <col min="4870" max="4870" width="2.44140625" style="206" customWidth="1"/>
    <col min="4871" max="4871" width="11.6640625" style="206" customWidth="1"/>
    <col min="4872" max="4872" width="2.44140625" style="206" customWidth="1"/>
    <col min="4873" max="4873" width="9.109375" style="206" customWidth="1"/>
    <col min="4874" max="4874" width="2.44140625" style="206" customWidth="1"/>
    <col min="4875" max="4875" width="11" style="206" customWidth="1"/>
    <col min="4876" max="4876" width="2.44140625" style="206" customWidth="1"/>
    <col min="4877" max="4877" width="11.44140625" style="206" customWidth="1"/>
    <col min="4878" max="4878" width="2.44140625" style="206" customWidth="1"/>
    <col min="4879" max="4879" width="13.6640625" style="206" customWidth="1"/>
    <col min="4880" max="4880" width="2.44140625" style="206" customWidth="1"/>
    <col min="4881" max="4881" width="9.88671875" style="206" customWidth="1"/>
    <col min="4882" max="4882" width="2.44140625" style="206" customWidth="1"/>
    <col min="4883" max="4883" width="14.5546875" style="206" customWidth="1"/>
    <col min="4884" max="4884" width="2.109375" style="206" customWidth="1"/>
    <col min="4885" max="4885" width="11.33203125" style="206" customWidth="1"/>
    <col min="4886" max="4886" width="2.33203125" style="206" customWidth="1"/>
    <col min="4887" max="4887" width="8.88671875" style="206" customWidth="1"/>
    <col min="4888" max="5120" width="22.88671875" style="206"/>
    <col min="5121" max="5121" width="4.88671875" style="206" customWidth="1"/>
    <col min="5122" max="5122" width="2.44140625" style="206" customWidth="1"/>
    <col min="5123" max="5123" width="17.44140625" style="206" customWidth="1"/>
    <col min="5124" max="5124" width="2.44140625" style="206" customWidth="1"/>
    <col min="5125" max="5125" width="10.5546875" style="206" customWidth="1"/>
    <col min="5126" max="5126" width="2.44140625" style="206" customWidth="1"/>
    <col min="5127" max="5127" width="11.6640625" style="206" customWidth="1"/>
    <col min="5128" max="5128" width="2.44140625" style="206" customWidth="1"/>
    <col min="5129" max="5129" width="9.109375" style="206" customWidth="1"/>
    <col min="5130" max="5130" width="2.44140625" style="206" customWidth="1"/>
    <col min="5131" max="5131" width="11" style="206" customWidth="1"/>
    <col min="5132" max="5132" width="2.44140625" style="206" customWidth="1"/>
    <col min="5133" max="5133" width="11.44140625" style="206" customWidth="1"/>
    <col min="5134" max="5134" width="2.44140625" style="206" customWidth="1"/>
    <col min="5135" max="5135" width="13.6640625" style="206" customWidth="1"/>
    <col min="5136" max="5136" width="2.44140625" style="206" customWidth="1"/>
    <col min="5137" max="5137" width="9.88671875" style="206" customWidth="1"/>
    <col min="5138" max="5138" width="2.44140625" style="206" customWidth="1"/>
    <col min="5139" max="5139" width="14.5546875" style="206" customWidth="1"/>
    <col min="5140" max="5140" width="2.109375" style="206" customWidth="1"/>
    <col min="5141" max="5141" width="11.33203125" style="206" customWidth="1"/>
    <col min="5142" max="5142" width="2.33203125" style="206" customWidth="1"/>
    <col min="5143" max="5143" width="8.88671875" style="206" customWidth="1"/>
    <col min="5144" max="5376" width="22.88671875" style="206"/>
    <col min="5377" max="5377" width="4.88671875" style="206" customWidth="1"/>
    <col min="5378" max="5378" width="2.44140625" style="206" customWidth="1"/>
    <col min="5379" max="5379" width="17.44140625" style="206" customWidth="1"/>
    <col min="5380" max="5380" width="2.44140625" style="206" customWidth="1"/>
    <col min="5381" max="5381" width="10.5546875" style="206" customWidth="1"/>
    <col min="5382" max="5382" width="2.44140625" style="206" customWidth="1"/>
    <col min="5383" max="5383" width="11.6640625" style="206" customWidth="1"/>
    <col min="5384" max="5384" width="2.44140625" style="206" customWidth="1"/>
    <col min="5385" max="5385" width="9.109375" style="206" customWidth="1"/>
    <col min="5386" max="5386" width="2.44140625" style="206" customWidth="1"/>
    <col min="5387" max="5387" width="11" style="206" customWidth="1"/>
    <col min="5388" max="5388" width="2.44140625" style="206" customWidth="1"/>
    <col min="5389" max="5389" width="11.44140625" style="206" customWidth="1"/>
    <col min="5390" max="5390" width="2.44140625" style="206" customWidth="1"/>
    <col min="5391" max="5391" width="13.6640625" style="206" customWidth="1"/>
    <col min="5392" max="5392" width="2.44140625" style="206" customWidth="1"/>
    <col min="5393" max="5393" width="9.88671875" style="206" customWidth="1"/>
    <col min="5394" max="5394" width="2.44140625" style="206" customWidth="1"/>
    <col min="5395" max="5395" width="14.5546875" style="206" customWidth="1"/>
    <col min="5396" max="5396" width="2.109375" style="206" customWidth="1"/>
    <col min="5397" max="5397" width="11.33203125" style="206" customWidth="1"/>
    <col min="5398" max="5398" width="2.33203125" style="206" customWidth="1"/>
    <col min="5399" max="5399" width="8.88671875" style="206" customWidth="1"/>
    <col min="5400" max="5632" width="22.88671875" style="206"/>
    <col min="5633" max="5633" width="4.88671875" style="206" customWidth="1"/>
    <col min="5634" max="5634" width="2.44140625" style="206" customWidth="1"/>
    <col min="5635" max="5635" width="17.44140625" style="206" customWidth="1"/>
    <col min="5636" max="5636" width="2.44140625" style="206" customWidth="1"/>
    <col min="5637" max="5637" width="10.5546875" style="206" customWidth="1"/>
    <col min="5638" max="5638" width="2.44140625" style="206" customWidth="1"/>
    <col min="5639" max="5639" width="11.6640625" style="206" customWidth="1"/>
    <col min="5640" max="5640" width="2.44140625" style="206" customWidth="1"/>
    <col min="5641" max="5641" width="9.109375" style="206" customWidth="1"/>
    <col min="5642" max="5642" width="2.44140625" style="206" customWidth="1"/>
    <col min="5643" max="5643" width="11" style="206" customWidth="1"/>
    <col min="5644" max="5644" width="2.44140625" style="206" customWidth="1"/>
    <col min="5645" max="5645" width="11.44140625" style="206" customWidth="1"/>
    <col min="5646" max="5646" width="2.44140625" style="206" customWidth="1"/>
    <col min="5647" max="5647" width="13.6640625" style="206" customWidth="1"/>
    <col min="5648" max="5648" width="2.44140625" style="206" customWidth="1"/>
    <col min="5649" max="5649" width="9.88671875" style="206" customWidth="1"/>
    <col min="5650" max="5650" width="2.44140625" style="206" customWidth="1"/>
    <col min="5651" max="5651" width="14.5546875" style="206" customWidth="1"/>
    <col min="5652" max="5652" width="2.109375" style="206" customWidth="1"/>
    <col min="5653" max="5653" width="11.33203125" style="206" customWidth="1"/>
    <col min="5654" max="5654" width="2.33203125" style="206" customWidth="1"/>
    <col min="5655" max="5655" width="8.88671875" style="206" customWidth="1"/>
    <col min="5656" max="5888" width="22.88671875" style="206"/>
    <col min="5889" max="5889" width="4.88671875" style="206" customWidth="1"/>
    <col min="5890" max="5890" width="2.44140625" style="206" customWidth="1"/>
    <col min="5891" max="5891" width="17.44140625" style="206" customWidth="1"/>
    <col min="5892" max="5892" width="2.44140625" style="206" customWidth="1"/>
    <col min="5893" max="5893" width="10.5546875" style="206" customWidth="1"/>
    <col min="5894" max="5894" width="2.44140625" style="206" customWidth="1"/>
    <col min="5895" max="5895" width="11.6640625" style="206" customWidth="1"/>
    <col min="5896" max="5896" width="2.44140625" style="206" customWidth="1"/>
    <col min="5897" max="5897" width="9.109375" style="206" customWidth="1"/>
    <col min="5898" max="5898" width="2.44140625" style="206" customWidth="1"/>
    <col min="5899" max="5899" width="11" style="206" customWidth="1"/>
    <col min="5900" max="5900" width="2.44140625" style="206" customWidth="1"/>
    <col min="5901" max="5901" width="11.44140625" style="206" customWidth="1"/>
    <col min="5902" max="5902" width="2.44140625" style="206" customWidth="1"/>
    <col min="5903" max="5903" width="13.6640625" style="206" customWidth="1"/>
    <col min="5904" max="5904" width="2.44140625" style="206" customWidth="1"/>
    <col min="5905" max="5905" width="9.88671875" style="206" customWidth="1"/>
    <col min="5906" max="5906" width="2.44140625" style="206" customWidth="1"/>
    <col min="5907" max="5907" width="14.5546875" style="206" customWidth="1"/>
    <col min="5908" max="5908" width="2.109375" style="206" customWidth="1"/>
    <col min="5909" max="5909" width="11.33203125" style="206" customWidth="1"/>
    <col min="5910" max="5910" width="2.33203125" style="206" customWidth="1"/>
    <col min="5911" max="5911" width="8.88671875" style="206" customWidth="1"/>
    <col min="5912" max="6144" width="22.88671875" style="206"/>
    <col min="6145" max="6145" width="4.88671875" style="206" customWidth="1"/>
    <col min="6146" max="6146" width="2.44140625" style="206" customWidth="1"/>
    <col min="6147" max="6147" width="17.44140625" style="206" customWidth="1"/>
    <col min="6148" max="6148" width="2.44140625" style="206" customWidth="1"/>
    <col min="6149" max="6149" width="10.5546875" style="206" customWidth="1"/>
    <col min="6150" max="6150" width="2.44140625" style="206" customWidth="1"/>
    <col min="6151" max="6151" width="11.6640625" style="206" customWidth="1"/>
    <col min="6152" max="6152" width="2.44140625" style="206" customWidth="1"/>
    <col min="6153" max="6153" width="9.109375" style="206" customWidth="1"/>
    <col min="6154" max="6154" width="2.44140625" style="206" customWidth="1"/>
    <col min="6155" max="6155" width="11" style="206" customWidth="1"/>
    <col min="6156" max="6156" width="2.44140625" style="206" customWidth="1"/>
    <col min="6157" max="6157" width="11.44140625" style="206" customWidth="1"/>
    <col min="6158" max="6158" width="2.44140625" style="206" customWidth="1"/>
    <col min="6159" max="6159" width="13.6640625" style="206" customWidth="1"/>
    <col min="6160" max="6160" width="2.44140625" style="206" customWidth="1"/>
    <col min="6161" max="6161" width="9.88671875" style="206" customWidth="1"/>
    <col min="6162" max="6162" width="2.44140625" style="206" customWidth="1"/>
    <col min="6163" max="6163" width="14.5546875" style="206" customWidth="1"/>
    <col min="6164" max="6164" width="2.109375" style="206" customWidth="1"/>
    <col min="6165" max="6165" width="11.33203125" style="206" customWidth="1"/>
    <col min="6166" max="6166" width="2.33203125" style="206" customWidth="1"/>
    <col min="6167" max="6167" width="8.88671875" style="206" customWidth="1"/>
    <col min="6168" max="6400" width="22.88671875" style="206"/>
    <col min="6401" max="6401" width="4.88671875" style="206" customWidth="1"/>
    <col min="6402" max="6402" width="2.44140625" style="206" customWidth="1"/>
    <col min="6403" max="6403" width="17.44140625" style="206" customWidth="1"/>
    <col min="6404" max="6404" width="2.44140625" style="206" customWidth="1"/>
    <col min="6405" max="6405" width="10.5546875" style="206" customWidth="1"/>
    <col min="6406" max="6406" width="2.44140625" style="206" customWidth="1"/>
    <col min="6407" max="6407" width="11.6640625" style="206" customWidth="1"/>
    <col min="6408" max="6408" width="2.44140625" style="206" customWidth="1"/>
    <col min="6409" max="6409" width="9.109375" style="206" customWidth="1"/>
    <col min="6410" max="6410" width="2.44140625" style="206" customWidth="1"/>
    <col min="6411" max="6411" width="11" style="206" customWidth="1"/>
    <col min="6412" max="6412" width="2.44140625" style="206" customWidth="1"/>
    <col min="6413" max="6413" width="11.44140625" style="206" customWidth="1"/>
    <col min="6414" max="6414" width="2.44140625" style="206" customWidth="1"/>
    <col min="6415" max="6415" width="13.6640625" style="206" customWidth="1"/>
    <col min="6416" max="6416" width="2.44140625" style="206" customWidth="1"/>
    <col min="6417" max="6417" width="9.88671875" style="206" customWidth="1"/>
    <col min="6418" max="6418" width="2.44140625" style="206" customWidth="1"/>
    <col min="6419" max="6419" width="14.5546875" style="206" customWidth="1"/>
    <col min="6420" max="6420" width="2.109375" style="206" customWidth="1"/>
    <col min="6421" max="6421" width="11.33203125" style="206" customWidth="1"/>
    <col min="6422" max="6422" width="2.33203125" style="206" customWidth="1"/>
    <col min="6423" max="6423" width="8.88671875" style="206" customWidth="1"/>
    <col min="6424" max="6656" width="22.88671875" style="206"/>
    <col min="6657" max="6657" width="4.88671875" style="206" customWidth="1"/>
    <col min="6658" max="6658" width="2.44140625" style="206" customWidth="1"/>
    <col min="6659" max="6659" width="17.44140625" style="206" customWidth="1"/>
    <col min="6660" max="6660" width="2.44140625" style="206" customWidth="1"/>
    <col min="6661" max="6661" width="10.5546875" style="206" customWidth="1"/>
    <col min="6662" max="6662" width="2.44140625" style="206" customWidth="1"/>
    <col min="6663" max="6663" width="11.6640625" style="206" customWidth="1"/>
    <col min="6664" max="6664" width="2.44140625" style="206" customWidth="1"/>
    <col min="6665" max="6665" width="9.109375" style="206" customWidth="1"/>
    <col min="6666" max="6666" width="2.44140625" style="206" customWidth="1"/>
    <col min="6667" max="6667" width="11" style="206" customWidth="1"/>
    <col min="6668" max="6668" width="2.44140625" style="206" customWidth="1"/>
    <col min="6669" max="6669" width="11.44140625" style="206" customWidth="1"/>
    <col min="6670" max="6670" width="2.44140625" style="206" customWidth="1"/>
    <col min="6671" max="6671" width="13.6640625" style="206" customWidth="1"/>
    <col min="6672" max="6672" width="2.44140625" style="206" customWidth="1"/>
    <col min="6673" max="6673" width="9.88671875" style="206" customWidth="1"/>
    <col min="6674" max="6674" width="2.44140625" style="206" customWidth="1"/>
    <col min="6675" max="6675" width="14.5546875" style="206" customWidth="1"/>
    <col min="6676" max="6676" width="2.109375" style="206" customWidth="1"/>
    <col min="6677" max="6677" width="11.33203125" style="206" customWidth="1"/>
    <col min="6678" max="6678" width="2.33203125" style="206" customWidth="1"/>
    <col min="6679" max="6679" width="8.88671875" style="206" customWidth="1"/>
    <col min="6680" max="6912" width="22.88671875" style="206"/>
    <col min="6913" max="6913" width="4.88671875" style="206" customWidth="1"/>
    <col min="6914" max="6914" width="2.44140625" style="206" customWidth="1"/>
    <col min="6915" max="6915" width="17.44140625" style="206" customWidth="1"/>
    <col min="6916" max="6916" width="2.44140625" style="206" customWidth="1"/>
    <col min="6917" max="6917" width="10.5546875" style="206" customWidth="1"/>
    <col min="6918" max="6918" width="2.44140625" style="206" customWidth="1"/>
    <col min="6919" max="6919" width="11.6640625" style="206" customWidth="1"/>
    <col min="6920" max="6920" width="2.44140625" style="206" customWidth="1"/>
    <col min="6921" max="6921" width="9.109375" style="206" customWidth="1"/>
    <col min="6922" max="6922" width="2.44140625" style="206" customWidth="1"/>
    <col min="6923" max="6923" width="11" style="206" customWidth="1"/>
    <col min="6924" max="6924" width="2.44140625" style="206" customWidth="1"/>
    <col min="6925" max="6925" width="11.44140625" style="206" customWidth="1"/>
    <col min="6926" max="6926" width="2.44140625" style="206" customWidth="1"/>
    <col min="6927" max="6927" width="13.6640625" style="206" customWidth="1"/>
    <col min="6928" max="6928" width="2.44140625" style="206" customWidth="1"/>
    <col min="6929" max="6929" width="9.88671875" style="206" customWidth="1"/>
    <col min="6930" max="6930" width="2.44140625" style="206" customWidth="1"/>
    <col min="6931" max="6931" width="14.5546875" style="206" customWidth="1"/>
    <col min="6932" max="6932" width="2.109375" style="206" customWidth="1"/>
    <col min="6933" max="6933" width="11.33203125" style="206" customWidth="1"/>
    <col min="6934" max="6934" width="2.33203125" style="206" customWidth="1"/>
    <col min="6935" max="6935" width="8.88671875" style="206" customWidth="1"/>
    <col min="6936" max="7168" width="22.88671875" style="206"/>
    <col min="7169" max="7169" width="4.88671875" style="206" customWidth="1"/>
    <col min="7170" max="7170" width="2.44140625" style="206" customWidth="1"/>
    <col min="7171" max="7171" width="17.44140625" style="206" customWidth="1"/>
    <col min="7172" max="7172" width="2.44140625" style="206" customWidth="1"/>
    <col min="7173" max="7173" width="10.5546875" style="206" customWidth="1"/>
    <col min="7174" max="7174" width="2.44140625" style="206" customWidth="1"/>
    <col min="7175" max="7175" width="11.6640625" style="206" customWidth="1"/>
    <col min="7176" max="7176" width="2.44140625" style="206" customWidth="1"/>
    <col min="7177" max="7177" width="9.109375" style="206" customWidth="1"/>
    <col min="7178" max="7178" width="2.44140625" style="206" customWidth="1"/>
    <col min="7179" max="7179" width="11" style="206" customWidth="1"/>
    <col min="7180" max="7180" width="2.44140625" style="206" customWidth="1"/>
    <col min="7181" max="7181" width="11.44140625" style="206" customWidth="1"/>
    <col min="7182" max="7182" width="2.44140625" style="206" customWidth="1"/>
    <col min="7183" max="7183" width="13.6640625" style="206" customWidth="1"/>
    <col min="7184" max="7184" width="2.44140625" style="206" customWidth="1"/>
    <col min="7185" max="7185" width="9.88671875" style="206" customWidth="1"/>
    <col min="7186" max="7186" width="2.44140625" style="206" customWidth="1"/>
    <col min="7187" max="7187" width="14.5546875" style="206" customWidth="1"/>
    <col min="7188" max="7188" width="2.109375" style="206" customWidth="1"/>
    <col min="7189" max="7189" width="11.33203125" style="206" customWidth="1"/>
    <col min="7190" max="7190" width="2.33203125" style="206" customWidth="1"/>
    <col min="7191" max="7191" width="8.88671875" style="206" customWidth="1"/>
    <col min="7192" max="7424" width="22.88671875" style="206"/>
    <col min="7425" max="7425" width="4.88671875" style="206" customWidth="1"/>
    <col min="7426" max="7426" width="2.44140625" style="206" customWidth="1"/>
    <col min="7427" max="7427" width="17.44140625" style="206" customWidth="1"/>
    <col min="7428" max="7428" width="2.44140625" style="206" customWidth="1"/>
    <col min="7429" max="7429" width="10.5546875" style="206" customWidth="1"/>
    <col min="7430" max="7430" width="2.44140625" style="206" customWidth="1"/>
    <col min="7431" max="7431" width="11.6640625" style="206" customWidth="1"/>
    <col min="7432" max="7432" width="2.44140625" style="206" customWidth="1"/>
    <col min="7433" max="7433" width="9.109375" style="206" customWidth="1"/>
    <col min="7434" max="7434" width="2.44140625" style="206" customWidth="1"/>
    <col min="7435" max="7435" width="11" style="206" customWidth="1"/>
    <col min="7436" max="7436" width="2.44140625" style="206" customWidth="1"/>
    <col min="7437" max="7437" width="11.44140625" style="206" customWidth="1"/>
    <col min="7438" max="7438" width="2.44140625" style="206" customWidth="1"/>
    <col min="7439" max="7439" width="13.6640625" style="206" customWidth="1"/>
    <col min="7440" max="7440" width="2.44140625" style="206" customWidth="1"/>
    <col min="7441" max="7441" width="9.88671875" style="206" customWidth="1"/>
    <col min="7442" max="7442" width="2.44140625" style="206" customWidth="1"/>
    <col min="7443" max="7443" width="14.5546875" style="206" customWidth="1"/>
    <col min="7444" max="7444" width="2.109375" style="206" customWidth="1"/>
    <col min="7445" max="7445" width="11.33203125" style="206" customWidth="1"/>
    <col min="7446" max="7446" width="2.33203125" style="206" customWidth="1"/>
    <col min="7447" max="7447" width="8.88671875" style="206" customWidth="1"/>
    <col min="7448" max="7680" width="22.88671875" style="206"/>
    <col min="7681" max="7681" width="4.88671875" style="206" customWidth="1"/>
    <col min="7682" max="7682" width="2.44140625" style="206" customWidth="1"/>
    <col min="7683" max="7683" width="17.44140625" style="206" customWidth="1"/>
    <col min="7684" max="7684" width="2.44140625" style="206" customWidth="1"/>
    <col min="7685" max="7685" width="10.5546875" style="206" customWidth="1"/>
    <col min="7686" max="7686" width="2.44140625" style="206" customWidth="1"/>
    <col min="7687" max="7687" width="11.6640625" style="206" customWidth="1"/>
    <col min="7688" max="7688" width="2.44140625" style="206" customWidth="1"/>
    <col min="7689" max="7689" width="9.109375" style="206" customWidth="1"/>
    <col min="7690" max="7690" width="2.44140625" style="206" customWidth="1"/>
    <col min="7691" max="7691" width="11" style="206" customWidth="1"/>
    <col min="7692" max="7692" width="2.44140625" style="206" customWidth="1"/>
    <col min="7693" max="7693" width="11.44140625" style="206" customWidth="1"/>
    <col min="7694" max="7694" width="2.44140625" style="206" customWidth="1"/>
    <col min="7695" max="7695" width="13.6640625" style="206" customWidth="1"/>
    <col min="7696" max="7696" width="2.44140625" style="206" customWidth="1"/>
    <col min="7697" max="7697" width="9.88671875" style="206" customWidth="1"/>
    <col min="7698" max="7698" width="2.44140625" style="206" customWidth="1"/>
    <col min="7699" max="7699" width="14.5546875" style="206" customWidth="1"/>
    <col min="7700" max="7700" width="2.109375" style="206" customWidth="1"/>
    <col min="7701" max="7701" width="11.33203125" style="206" customWidth="1"/>
    <col min="7702" max="7702" width="2.33203125" style="206" customWidth="1"/>
    <col min="7703" max="7703" width="8.88671875" style="206" customWidth="1"/>
    <col min="7704" max="7936" width="22.88671875" style="206"/>
    <col min="7937" max="7937" width="4.88671875" style="206" customWidth="1"/>
    <col min="7938" max="7938" width="2.44140625" style="206" customWidth="1"/>
    <col min="7939" max="7939" width="17.44140625" style="206" customWidth="1"/>
    <col min="7940" max="7940" width="2.44140625" style="206" customWidth="1"/>
    <col min="7941" max="7941" width="10.5546875" style="206" customWidth="1"/>
    <col min="7942" max="7942" width="2.44140625" style="206" customWidth="1"/>
    <col min="7943" max="7943" width="11.6640625" style="206" customWidth="1"/>
    <col min="7944" max="7944" width="2.44140625" style="206" customWidth="1"/>
    <col min="7945" max="7945" width="9.109375" style="206" customWidth="1"/>
    <col min="7946" max="7946" width="2.44140625" style="206" customWidth="1"/>
    <col min="7947" max="7947" width="11" style="206" customWidth="1"/>
    <col min="7948" max="7948" width="2.44140625" style="206" customWidth="1"/>
    <col min="7949" max="7949" width="11.44140625" style="206" customWidth="1"/>
    <col min="7950" max="7950" width="2.44140625" style="206" customWidth="1"/>
    <col min="7951" max="7951" width="13.6640625" style="206" customWidth="1"/>
    <col min="7952" max="7952" width="2.44140625" style="206" customWidth="1"/>
    <col min="7953" max="7953" width="9.88671875" style="206" customWidth="1"/>
    <col min="7954" max="7954" width="2.44140625" style="206" customWidth="1"/>
    <col min="7955" max="7955" width="14.5546875" style="206" customWidth="1"/>
    <col min="7956" max="7956" width="2.109375" style="206" customWidth="1"/>
    <col min="7957" max="7957" width="11.33203125" style="206" customWidth="1"/>
    <col min="7958" max="7958" width="2.33203125" style="206" customWidth="1"/>
    <col min="7959" max="7959" width="8.88671875" style="206" customWidth="1"/>
    <col min="7960" max="8192" width="22.88671875" style="206"/>
    <col min="8193" max="8193" width="4.88671875" style="206" customWidth="1"/>
    <col min="8194" max="8194" width="2.44140625" style="206" customWidth="1"/>
    <col min="8195" max="8195" width="17.44140625" style="206" customWidth="1"/>
    <col min="8196" max="8196" width="2.44140625" style="206" customWidth="1"/>
    <col min="8197" max="8197" width="10.5546875" style="206" customWidth="1"/>
    <col min="8198" max="8198" width="2.44140625" style="206" customWidth="1"/>
    <col min="8199" max="8199" width="11.6640625" style="206" customWidth="1"/>
    <col min="8200" max="8200" width="2.44140625" style="206" customWidth="1"/>
    <col min="8201" max="8201" width="9.109375" style="206" customWidth="1"/>
    <col min="8202" max="8202" width="2.44140625" style="206" customWidth="1"/>
    <col min="8203" max="8203" width="11" style="206" customWidth="1"/>
    <col min="8204" max="8204" width="2.44140625" style="206" customWidth="1"/>
    <col min="8205" max="8205" width="11.44140625" style="206" customWidth="1"/>
    <col min="8206" max="8206" width="2.44140625" style="206" customWidth="1"/>
    <col min="8207" max="8207" width="13.6640625" style="206" customWidth="1"/>
    <col min="8208" max="8208" width="2.44140625" style="206" customWidth="1"/>
    <col min="8209" max="8209" width="9.88671875" style="206" customWidth="1"/>
    <col min="8210" max="8210" width="2.44140625" style="206" customWidth="1"/>
    <col min="8211" max="8211" width="14.5546875" style="206" customWidth="1"/>
    <col min="8212" max="8212" width="2.109375" style="206" customWidth="1"/>
    <col min="8213" max="8213" width="11.33203125" style="206" customWidth="1"/>
    <col min="8214" max="8214" width="2.33203125" style="206" customWidth="1"/>
    <col min="8215" max="8215" width="8.88671875" style="206" customWidth="1"/>
    <col min="8216" max="8448" width="22.88671875" style="206"/>
    <col min="8449" max="8449" width="4.88671875" style="206" customWidth="1"/>
    <col min="8450" max="8450" width="2.44140625" style="206" customWidth="1"/>
    <col min="8451" max="8451" width="17.44140625" style="206" customWidth="1"/>
    <col min="8452" max="8452" width="2.44140625" style="206" customWidth="1"/>
    <col min="8453" max="8453" width="10.5546875" style="206" customWidth="1"/>
    <col min="8454" max="8454" width="2.44140625" style="206" customWidth="1"/>
    <col min="8455" max="8455" width="11.6640625" style="206" customWidth="1"/>
    <col min="8456" max="8456" width="2.44140625" style="206" customWidth="1"/>
    <col min="8457" max="8457" width="9.109375" style="206" customWidth="1"/>
    <col min="8458" max="8458" width="2.44140625" style="206" customWidth="1"/>
    <col min="8459" max="8459" width="11" style="206" customWidth="1"/>
    <col min="8460" max="8460" width="2.44140625" style="206" customWidth="1"/>
    <col min="8461" max="8461" width="11.44140625" style="206" customWidth="1"/>
    <col min="8462" max="8462" width="2.44140625" style="206" customWidth="1"/>
    <col min="8463" max="8463" width="13.6640625" style="206" customWidth="1"/>
    <col min="8464" max="8464" width="2.44140625" style="206" customWidth="1"/>
    <col min="8465" max="8465" width="9.88671875" style="206" customWidth="1"/>
    <col min="8466" max="8466" width="2.44140625" style="206" customWidth="1"/>
    <col min="8467" max="8467" width="14.5546875" style="206" customWidth="1"/>
    <col min="8468" max="8468" width="2.109375" style="206" customWidth="1"/>
    <col min="8469" max="8469" width="11.33203125" style="206" customWidth="1"/>
    <col min="8470" max="8470" width="2.33203125" style="206" customWidth="1"/>
    <col min="8471" max="8471" width="8.88671875" style="206" customWidth="1"/>
    <col min="8472" max="8704" width="22.88671875" style="206"/>
    <col min="8705" max="8705" width="4.88671875" style="206" customWidth="1"/>
    <col min="8706" max="8706" width="2.44140625" style="206" customWidth="1"/>
    <col min="8707" max="8707" width="17.44140625" style="206" customWidth="1"/>
    <col min="8708" max="8708" width="2.44140625" style="206" customWidth="1"/>
    <col min="8709" max="8709" width="10.5546875" style="206" customWidth="1"/>
    <col min="8710" max="8710" width="2.44140625" style="206" customWidth="1"/>
    <col min="8711" max="8711" width="11.6640625" style="206" customWidth="1"/>
    <col min="8712" max="8712" width="2.44140625" style="206" customWidth="1"/>
    <col min="8713" max="8713" width="9.109375" style="206" customWidth="1"/>
    <col min="8714" max="8714" width="2.44140625" style="206" customWidth="1"/>
    <col min="8715" max="8715" width="11" style="206" customWidth="1"/>
    <col min="8716" max="8716" width="2.44140625" style="206" customWidth="1"/>
    <col min="8717" max="8717" width="11.44140625" style="206" customWidth="1"/>
    <col min="8718" max="8718" width="2.44140625" style="206" customWidth="1"/>
    <col min="8719" max="8719" width="13.6640625" style="206" customWidth="1"/>
    <col min="8720" max="8720" width="2.44140625" style="206" customWidth="1"/>
    <col min="8721" max="8721" width="9.88671875" style="206" customWidth="1"/>
    <col min="8722" max="8722" width="2.44140625" style="206" customWidth="1"/>
    <col min="8723" max="8723" width="14.5546875" style="206" customWidth="1"/>
    <col min="8724" max="8724" width="2.109375" style="206" customWidth="1"/>
    <col min="8725" max="8725" width="11.33203125" style="206" customWidth="1"/>
    <col min="8726" max="8726" width="2.33203125" style="206" customWidth="1"/>
    <col min="8727" max="8727" width="8.88671875" style="206" customWidth="1"/>
    <col min="8728" max="8960" width="22.88671875" style="206"/>
    <col min="8961" max="8961" width="4.88671875" style="206" customWidth="1"/>
    <col min="8962" max="8962" width="2.44140625" style="206" customWidth="1"/>
    <col min="8963" max="8963" width="17.44140625" style="206" customWidth="1"/>
    <col min="8964" max="8964" width="2.44140625" style="206" customWidth="1"/>
    <col min="8965" max="8965" width="10.5546875" style="206" customWidth="1"/>
    <col min="8966" max="8966" width="2.44140625" style="206" customWidth="1"/>
    <col min="8967" max="8967" width="11.6640625" style="206" customWidth="1"/>
    <col min="8968" max="8968" width="2.44140625" style="206" customWidth="1"/>
    <col min="8969" max="8969" width="9.109375" style="206" customWidth="1"/>
    <col min="8970" max="8970" width="2.44140625" style="206" customWidth="1"/>
    <col min="8971" max="8971" width="11" style="206" customWidth="1"/>
    <col min="8972" max="8972" width="2.44140625" style="206" customWidth="1"/>
    <col min="8973" max="8973" width="11.44140625" style="206" customWidth="1"/>
    <col min="8974" max="8974" width="2.44140625" style="206" customWidth="1"/>
    <col min="8975" max="8975" width="13.6640625" style="206" customWidth="1"/>
    <col min="8976" max="8976" width="2.44140625" style="206" customWidth="1"/>
    <col min="8977" max="8977" width="9.88671875" style="206" customWidth="1"/>
    <col min="8978" max="8978" width="2.44140625" style="206" customWidth="1"/>
    <col min="8979" max="8979" width="14.5546875" style="206" customWidth="1"/>
    <col min="8980" max="8980" width="2.109375" style="206" customWidth="1"/>
    <col min="8981" max="8981" width="11.33203125" style="206" customWidth="1"/>
    <col min="8982" max="8982" width="2.33203125" style="206" customWidth="1"/>
    <col min="8983" max="8983" width="8.88671875" style="206" customWidth="1"/>
    <col min="8984" max="9216" width="22.88671875" style="206"/>
    <col min="9217" max="9217" width="4.88671875" style="206" customWidth="1"/>
    <col min="9218" max="9218" width="2.44140625" style="206" customWidth="1"/>
    <col min="9219" max="9219" width="17.44140625" style="206" customWidth="1"/>
    <col min="9220" max="9220" width="2.44140625" style="206" customWidth="1"/>
    <col min="9221" max="9221" width="10.5546875" style="206" customWidth="1"/>
    <col min="9222" max="9222" width="2.44140625" style="206" customWidth="1"/>
    <col min="9223" max="9223" width="11.6640625" style="206" customWidth="1"/>
    <col min="9224" max="9224" width="2.44140625" style="206" customWidth="1"/>
    <col min="9225" max="9225" width="9.109375" style="206" customWidth="1"/>
    <col min="9226" max="9226" width="2.44140625" style="206" customWidth="1"/>
    <col min="9227" max="9227" width="11" style="206" customWidth="1"/>
    <col min="9228" max="9228" width="2.44140625" style="206" customWidth="1"/>
    <col min="9229" max="9229" width="11.44140625" style="206" customWidth="1"/>
    <col min="9230" max="9230" width="2.44140625" style="206" customWidth="1"/>
    <col min="9231" max="9231" width="13.6640625" style="206" customWidth="1"/>
    <col min="9232" max="9232" width="2.44140625" style="206" customWidth="1"/>
    <col min="9233" max="9233" width="9.88671875" style="206" customWidth="1"/>
    <col min="9234" max="9234" width="2.44140625" style="206" customWidth="1"/>
    <col min="9235" max="9235" width="14.5546875" style="206" customWidth="1"/>
    <col min="9236" max="9236" width="2.109375" style="206" customWidth="1"/>
    <col min="9237" max="9237" width="11.33203125" style="206" customWidth="1"/>
    <col min="9238" max="9238" width="2.33203125" style="206" customWidth="1"/>
    <col min="9239" max="9239" width="8.88671875" style="206" customWidth="1"/>
    <col min="9240" max="9472" width="22.88671875" style="206"/>
    <col min="9473" max="9473" width="4.88671875" style="206" customWidth="1"/>
    <col min="9474" max="9474" width="2.44140625" style="206" customWidth="1"/>
    <col min="9475" max="9475" width="17.44140625" style="206" customWidth="1"/>
    <col min="9476" max="9476" width="2.44140625" style="206" customWidth="1"/>
    <col min="9477" max="9477" width="10.5546875" style="206" customWidth="1"/>
    <col min="9478" max="9478" width="2.44140625" style="206" customWidth="1"/>
    <col min="9479" max="9479" width="11.6640625" style="206" customWidth="1"/>
    <col min="9480" max="9480" width="2.44140625" style="206" customWidth="1"/>
    <col min="9481" max="9481" width="9.109375" style="206" customWidth="1"/>
    <col min="9482" max="9482" width="2.44140625" style="206" customWidth="1"/>
    <col min="9483" max="9483" width="11" style="206" customWidth="1"/>
    <col min="9484" max="9484" width="2.44140625" style="206" customWidth="1"/>
    <col min="9485" max="9485" width="11.44140625" style="206" customWidth="1"/>
    <col min="9486" max="9486" width="2.44140625" style="206" customWidth="1"/>
    <col min="9487" max="9487" width="13.6640625" style="206" customWidth="1"/>
    <col min="9488" max="9488" width="2.44140625" style="206" customWidth="1"/>
    <col min="9489" max="9489" width="9.88671875" style="206" customWidth="1"/>
    <col min="9490" max="9490" width="2.44140625" style="206" customWidth="1"/>
    <col min="9491" max="9491" width="14.5546875" style="206" customWidth="1"/>
    <col min="9492" max="9492" width="2.109375" style="206" customWidth="1"/>
    <col min="9493" max="9493" width="11.33203125" style="206" customWidth="1"/>
    <col min="9494" max="9494" width="2.33203125" style="206" customWidth="1"/>
    <col min="9495" max="9495" width="8.88671875" style="206" customWidth="1"/>
    <col min="9496" max="9728" width="22.88671875" style="206"/>
    <col min="9729" max="9729" width="4.88671875" style="206" customWidth="1"/>
    <col min="9730" max="9730" width="2.44140625" style="206" customWidth="1"/>
    <col min="9731" max="9731" width="17.44140625" style="206" customWidth="1"/>
    <col min="9732" max="9732" width="2.44140625" style="206" customWidth="1"/>
    <col min="9733" max="9733" width="10.5546875" style="206" customWidth="1"/>
    <col min="9734" max="9734" width="2.44140625" style="206" customWidth="1"/>
    <col min="9735" max="9735" width="11.6640625" style="206" customWidth="1"/>
    <col min="9736" max="9736" width="2.44140625" style="206" customWidth="1"/>
    <col min="9737" max="9737" width="9.109375" style="206" customWidth="1"/>
    <col min="9738" max="9738" width="2.44140625" style="206" customWidth="1"/>
    <col min="9739" max="9739" width="11" style="206" customWidth="1"/>
    <col min="9740" max="9740" width="2.44140625" style="206" customWidth="1"/>
    <col min="9741" max="9741" width="11.44140625" style="206" customWidth="1"/>
    <col min="9742" max="9742" width="2.44140625" style="206" customWidth="1"/>
    <col min="9743" max="9743" width="13.6640625" style="206" customWidth="1"/>
    <col min="9744" max="9744" width="2.44140625" style="206" customWidth="1"/>
    <col min="9745" max="9745" width="9.88671875" style="206" customWidth="1"/>
    <col min="9746" max="9746" width="2.44140625" style="206" customWidth="1"/>
    <col min="9747" max="9747" width="14.5546875" style="206" customWidth="1"/>
    <col min="9748" max="9748" width="2.109375" style="206" customWidth="1"/>
    <col min="9749" max="9749" width="11.33203125" style="206" customWidth="1"/>
    <col min="9750" max="9750" width="2.33203125" style="206" customWidth="1"/>
    <col min="9751" max="9751" width="8.88671875" style="206" customWidth="1"/>
    <col min="9752" max="9984" width="22.88671875" style="206"/>
    <col min="9985" max="9985" width="4.88671875" style="206" customWidth="1"/>
    <col min="9986" max="9986" width="2.44140625" style="206" customWidth="1"/>
    <col min="9987" max="9987" width="17.44140625" style="206" customWidth="1"/>
    <col min="9988" max="9988" width="2.44140625" style="206" customWidth="1"/>
    <col min="9989" max="9989" width="10.5546875" style="206" customWidth="1"/>
    <col min="9990" max="9990" width="2.44140625" style="206" customWidth="1"/>
    <col min="9991" max="9991" width="11.6640625" style="206" customWidth="1"/>
    <col min="9992" max="9992" width="2.44140625" style="206" customWidth="1"/>
    <col min="9993" max="9993" width="9.109375" style="206" customWidth="1"/>
    <col min="9994" max="9994" width="2.44140625" style="206" customWidth="1"/>
    <col min="9995" max="9995" width="11" style="206" customWidth="1"/>
    <col min="9996" max="9996" width="2.44140625" style="206" customWidth="1"/>
    <col min="9997" max="9997" width="11.44140625" style="206" customWidth="1"/>
    <col min="9998" max="9998" width="2.44140625" style="206" customWidth="1"/>
    <col min="9999" max="9999" width="13.6640625" style="206" customWidth="1"/>
    <col min="10000" max="10000" width="2.44140625" style="206" customWidth="1"/>
    <col min="10001" max="10001" width="9.88671875" style="206" customWidth="1"/>
    <col min="10002" max="10002" width="2.44140625" style="206" customWidth="1"/>
    <col min="10003" max="10003" width="14.5546875" style="206" customWidth="1"/>
    <col min="10004" max="10004" width="2.109375" style="206" customWidth="1"/>
    <col min="10005" max="10005" width="11.33203125" style="206" customWidth="1"/>
    <col min="10006" max="10006" width="2.33203125" style="206" customWidth="1"/>
    <col min="10007" max="10007" width="8.88671875" style="206" customWidth="1"/>
    <col min="10008" max="10240" width="22.88671875" style="206"/>
    <col min="10241" max="10241" width="4.88671875" style="206" customWidth="1"/>
    <col min="10242" max="10242" width="2.44140625" style="206" customWidth="1"/>
    <col min="10243" max="10243" width="17.44140625" style="206" customWidth="1"/>
    <col min="10244" max="10244" width="2.44140625" style="206" customWidth="1"/>
    <col min="10245" max="10245" width="10.5546875" style="206" customWidth="1"/>
    <col min="10246" max="10246" width="2.44140625" style="206" customWidth="1"/>
    <col min="10247" max="10247" width="11.6640625" style="206" customWidth="1"/>
    <col min="10248" max="10248" width="2.44140625" style="206" customWidth="1"/>
    <col min="10249" max="10249" width="9.109375" style="206" customWidth="1"/>
    <col min="10250" max="10250" width="2.44140625" style="206" customWidth="1"/>
    <col min="10251" max="10251" width="11" style="206" customWidth="1"/>
    <col min="10252" max="10252" width="2.44140625" style="206" customWidth="1"/>
    <col min="10253" max="10253" width="11.44140625" style="206" customWidth="1"/>
    <col min="10254" max="10254" width="2.44140625" style="206" customWidth="1"/>
    <col min="10255" max="10255" width="13.6640625" style="206" customWidth="1"/>
    <col min="10256" max="10256" width="2.44140625" style="206" customWidth="1"/>
    <col min="10257" max="10257" width="9.88671875" style="206" customWidth="1"/>
    <col min="10258" max="10258" width="2.44140625" style="206" customWidth="1"/>
    <col min="10259" max="10259" width="14.5546875" style="206" customWidth="1"/>
    <col min="10260" max="10260" width="2.109375" style="206" customWidth="1"/>
    <col min="10261" max="10261" width="11.33203125" style="206" customWidth="1"/>
    <col min="10262" max="10262" width="2.33203125" style="206" customWidth="1"/>
    <col min="10263" max="10263" width="8.88671875" style="206" customWidth="1"/>
    <col min="10264" max="10496" width="22.88671875" style="206"/>
    <col min="10497" max="10497" width="4.88671875" style="206" customWidth="1"/>
    <col min="10498" max="10498" width="2.44140625" style="206" customWidth="1"/>
    <col min="10499" max="10499" width="17.44140625" style="206" customWidth="1"/>
    <col min="10500" max="10500" width="2.44140625" style="206" customWidth="1"/>
    <col min="10501" max="10501" width="10.5546875" style="206" customWidth="1"/>
    <col min="10502" max="10502" width="2.44140625" style="206" customWidth="1"/>
    <col min="10503" max="10503" width="11.6640625" style="206" customWidth="1"/>
    <col min="10504" max="10504" width="2.44140625" style="206" customWidth="1"/>
    <col min="10505" max="10505" width="9.109375" style="206" customWidth="1"/>
    <col min="10506" max="10506" width="2.44140625" style="206" customWidth="1"/>
    <col min="10507" max="10507" width="11" style="206" customWidth="1"/>
    <col min="10508" max="10508" width="2.44140625" style="206" customWidth="1"/>
    <col min="10509" max="10509" width="11.44140625" style="206" customWidth="1"/>
    <col min="10510" max="10510" width="2.44140625" style="206" customWidth="1"/>
    <col min="10511" max="10511" width="13.6640625" style="206" customWidth="1"/>
    <col min="10512" max="10512" width="2.44140625" style="206" customWidth="1"/>
    <col min="10513" max="10513" width="9.88671875" style="206" customWidth="1"/>
    <col min="10514" max="10514" width="2.44140625" style="206" customWidth="1"/>
    <col min="10515" max="10515" width="14.5546875" style="206" customWidth="1"/>
    <col min="10516" max="10516" width="2.109375" style="206" customWidth="1"/>
    <col min="10517" max="10517" width="11.33203125" style="206" customWidth="1"/>
    <col min="10518" max="10518" width="2.33203125" style="206" customWidth="1"/>
    <col min="10519" max="10519" width="8.88671875" style="206" customWidth="1"/>
    <col min="10520" max="10752" width="22.88671875" style="206"/>
    <col min="10753" max="10753" width="4.88671875" style="206" customWidth="1"/>
    <col min="10754" max="10754" width="2.44140625" style="206" customWidth="1"/>
    <col min="10755" max="10755" width="17.44140625" style="206" customWidth="1"/>
    <col min="10756" max="10756" width="2.44140625" style="206" customWidth="1"/>
    <col min="10757" max="10757" width="10.5546875" style="206" customWidth="1"/>
    <col min="10758" max="10758" width="2.44140625" style="206" customWidth="1"/>
    <col min="10759" max="10759" width="11.6640625" style="206" customWidth="1"/>
    <col min="10760" max="10760" width="2.44140625" style="206" customWidth="1"/>
    <col min="10761" max="10761" width="9.109375" style="206" customWidth="1"/>
    <col min="10762" max="10762" width="2.44140625" style="206" customWidth="1"/>
    <col min="10763" max="10763" width="11" style="206" customWidth="1"/>
    <col min="10764" max="10764" width="2.44140625" style="206" customWidth="1"/>
    <col min="10765" max="10765" width="11.44140625" style="206" customWidth="1"/>
    <col min="10766" max="10766" width="2.44140625" style="206" customWidth="1"/>
    <col min="10767" max="10767" width="13.6640625" style="206" customWidth="1"/>
    <col min="10768" max="10768" width="2.44140625" style="206" customWidth="1"/>
    <col min="10769" max="10769" width="9.88671875" style="206" customWidth="1"/>
    <col min="10770" max="10770" width="2.44140625" style="206" customWidth="1"/>
    <col min="10771" max="10771" width="14.5546875" style="206" customWidth="1"/>
    <col min="10772" max="10772" width="2.109375" style="206" customWidth="1"/>
    <col min="10773" max="10773" width="11.33203125" style="206" customWidth="1"/>
    <col min="10774" max="10774" width="2.33203125" style="206" customWidth="1"/>
    <col min="10775" max="10775" width="8.88671875" style="206" customWidth="1"/>
    <col min="10776" max="11008" width="22.88671875" style="206"/>
    <col min="11009" max="11009" width="4.88671875" style="206" customWidth="1"/>
    <col min="11010" max="11010" width="2.44140625" style="206" customWidth="1"/>
    <col min="11011" max="11011" width="17.44140625" style="206" customWidth="1"/>
    <col min="11012" max="11012" width="2.44140625" style="206" customWidth="1"/>
    <col min="11013" max="11013" width="10.5546875" style="206" customWidth="1"/>
    <col min="11014" max="11014" width="2.44140625" style="206" customWidth="1"/>
    <col min="11015" max="11015" width="11.6640625" style="206" customWidth="1"/>
    <col min="11016" max="11016" width="2.44140625" style="206" customWidth="1"/>
    <col min="11017" max="11017" width="9.109375" style="206" customWidth="1"/>
    <col min="11018" max="11018" width="2.44140625" style="206" customWidth="1"/>
    <col min="11019" max="11019" width="11" style="206" customWidth="1"/>
    <col min="11020" max="11020" width="2.44140625" style="206" customWidth="1"/>
    <col min="11021" max="11021" width="11.44140625" style="206" customWidth="1"/>
    <col min="11022" max="11022" width="2.44140625" style="206" customWidth="1"/>
    <col min="11023" max="11023" width="13.6640625" style="206" customWidth="1"/>
    <col min="11024" max="11024" width="2.44140625" style="206" customWidth="1"/>
    <col min="11025" max="11025" width="9.88671875" style="206" customWidth="1"/>
    <col min="11026" max="11026" width="2.44140625" style="206" customWidth="1"/>
    <col min="11027" max="11027" width="14.5546875" style="206" customWidth="1"/>
    <col min="11028" max="11028" width="2.109375" style="206" customWidth="1"/>
    <col min="11029" max="11029" width="11.33203125" style="206" customWidth="1"/>
    <col min="11030" max="11030" width="2.33203125" style="206" customWidth="1"/>
    <col min="11031" max="11031" width="8.88671875" style="206" customWidth="1"/>
    <col min="11032" max="11264" width="22.88671875" style="206"/>
    <col min="11265" max="11265" width="4.88671875" style="206" customWidth="1"/>
    <col min="11266" max="11266" width="2.44140625" style="206" customWidth="1"/>
    <col min="11267" max="11267" width="17.44140625" style="206" customWidth="1"/>
    <col min="11268" max="11268" width="2.44140625" style="206" customWidth="1"/>
    <col min="11269" max="11269" width="10.5546875" style="206" customWidth="1"/>
    <col min="11270" max="11270" width="2.44140625" style="206" customWidth="1"/>
    <col min="11271" max="11271" width="11.6640625" style="206" customWidth="1"/>
    <col min="11272" max="11272" width="2.44140625" style="206" customWidth="1"/>
    <col min="11273" max="11273" width="9.109375" style="206" customWidth="1"/>
    <col min="11274" max="11274" width="2.44140625" style="206" customWidth="1"/>
    <col min="11275" max="11275" width="11" style="206" customWidth="1"/>
    <col min="11276" max="11276" width="2.44140625" style="206" customWidth="1"/>
    <col min="11277" max="11277" width="11.44140625" style="206" customWidth="1"/>
    <col min="11278" max="11278" width="2.44140625" style="206" customWidth="1"/>
    <col min="11279" max="11279" width="13.6640625" style="206" customWidth="1"/>
    <col min="11280" max="11280" width="2.44140625" style="206" customWidth="1"/>
    <col min="11281" max="11281" width="9.88671875" style="206" customWidth="1"/>
    <col min="11282" max="11282" width="2.44140625" style="206" customWidth="1"/>
    <col min="11283" max="11283" width="14.5546875" style="206" customWidth="1"/>
    <col min="11284" max="11284" width="2.109375" style="206" customWidth="1"/>
    <col min="11285" max="11285" width="11.33203125" style="206" customWidth="1"/>
    <col min="11286" max="11286" width="2.33203125" style="206" customWidth="1"/>
    <col min="11287" max="11287" width="8.88671875" style="206" customWidth="1"/>
    <col min="11288" max="11520" width="22.88671875" style="206"/>
    <col min="11521" max="11521" width="4.88671875" style="206" customWidth="1"/>
    <col min="11522" max="11522" width="2.44140625" style="206" customWidth="1"/>
    <col min="11523" max="11523" width="17.44140625" style="206" customWidth="1"/>
    <col min="11524" max="11524" width="2.44140625" style="206" customWidth="1"/>
    <col min="11525" max="11525" width="10.5546875" style="206" customWidth="1"/>
    <col min="11526" max="11526" width="2.44140625" style="206" customWidth="1"/>
    <col min="11527" max="11527" width="11.6640625" style="206" customWidth="1"/>
    <col min="11528" max="11528" width="2.44140625" style="206" customWidth="1"/>
    <col min="11529" max="11529" width="9.109375" style="206" customWidth="1"/>
    <col min="11530" max="11530" width="2.44140625" style="206" customWidth="1"/>
    <col min="11531" max="11531" width="11" style="206" customWidth="1"/>
    <col min="11532" max="11532" width="2.44140625" style="206" customWidth="1"/>
    <col min="11533" max="11533" width="11.44140625" style="206" customWidth="1"/>
    <col min="11534" max="11534" width="2.44140625" style="206" customWidth="1"/>
    <col min="11535" max="11535" width="13.6640625" style="206" customWidth="1"/>
    <col min="11536" max="11536" width="2.44140625" style="206" customWidth="1"/>
    <col min="11537" max="11537" width="9.88671875" style="206" customWidth="1"/>
    <col min="11538" max="11538" width="2.44140625" style="206" customWidth="1"/>
    <col min="11539" max="11539" width="14.5546875" style="206" customWidth="1"/>
    <col min="11540" max="11540" width="2.109375" style="206" customWidth="1"/>
    <col min="11541" max="11541" width="11.33203125" style="206" customWidth="1"/>
    <col min="11542" max="11542" width="2.33203125" style="206" customWidth="1"/>
    <col min="11543" max="11543" width="8.88671875" style="206" customWidth="1"/>
    <col min="11544" max="11776" width="22.88671875" style="206"/>
    <col min="11777" max="11777" width="4.88671875" style="206" customWidth="1"/>
    <col min="11778" max="11778" width="2.44140625" style="206" customWidth="1"/>
    <col min="11779" max="11779" width="17.44140625" style="206" customWidth="1"/>
    <col min="11780" max="11780" width="2.44140625" style="206" customWidth="1"/>
    <col min="11781" max="11781" width="10.5546875" style="206" customWidth="1"/>
    <col min="11782" max="11782" width="2.44140625" style="206" customWidth="1"/>
    <col min="11783" max="11783" width="11.6640625" style="206" customWidth="1"/>
    <col min="11784" max="11784" width="2.44140625" style="206" customWidth="1"/>
    <col min="11785" max="11785" width="9.109375" style="206" customWidth="1"/>
    <col min="11786" max="11786" width="2.44140625" style="206" customWidth="1"/>
    <col min="11787" max="11787" width="11" style="206" customWidth="1"/>
    <col min="11788" max="11788" width="2.44140625" style="206" customWidth="1"/>
    <col min="11789" max="11789" width="11.44140625" style="206" customWidth="1"/>
    <col min="11790" max="11790" width="2.44140625" style="206" customWidth="1"/>
    <col min="11791" max="11791" width="13.6640625" style="206" customWidth="1"/>
    <col min="11792" max="11792" width="2.44140625" style="206" customWidth="1"/>
    <col min="11793" max="11793" width="9.88671875" style="206" customWidth="1"/>
    <col min="11794" max="11794" width="2.44140625" style="206" customWidth="1"/>
    <col min="11795" max="11795" width="14.5546875" style="206" customWidth="1"/>
    <col min="11796" max="11796" width="2.109375" style="206" customWidth="1"/>
    <col min="11797" max="11797" width="11.33203125" style="206" customWidth="1"/>
    <col min="11798" max="11798" width="2.33203125" style="206" customWidth="1"/>
    <col min="11799" max="11799" width="8.88671875" style="206" customWidth="1"/>
    <col min="11800" max="12032" width="22.88671875" style="206"/>
    <col min="12033" max="12033" width="4.88671875" style="206" customWidth="1"/>
    <col min="12034" max="12034" width="2.44140625" style="206" customWidth="1"/>
    <col min="12035" max="12035" width="17.44140625" style="206" customWidth="1"/>
    <col min="12036" max="12036" width="2.44140625" style="206" customWidth="1"/>
    <col min="12037" max="12037" width="10.5546875" style="206" customWidth="1"/>
    <col min="12038" max="12038" width="2.44140625" style="206" customWidth="1"/>
    <col min="12039" max="12039" width="11.6640625" style="206" customWidth="1"/>
    <col min="12040" max="12040" width="2.44140625" style="206" customWidth="1"/>
    <col min="12041" max="12041" width="9.109375" style="206" customWidth="1"/>
    <col min="12042" max="12042" width="2.44140625" style="206" customWidth="1"/>
    <col min="12043" max="12043" width="11" style="206" customWidth="1"/>
    <col min="12044" max="12044" width="2.44140625" style="206" customWidth="1"/>
    <col min="12045" max="12045" width="11.44140625" style="206" customWidth="1"/>
    <col min="12046" max="12046" width="2.44140625" style="206" customWidth="1"/>
    <col min="12047" max="12047" width="13.6640625" style="206" customWidth="1"/>
    <col min="12048" max="12048" width="2.44140625" style="206" customWidth="1"/>
    <col min="12049" max="12049" width="9.88671875" style="206" customWidth="1"/>
    <col min="12050" max="12050" width="2.44140625" style="206" customWidth="1"/>
    <col min="12051" max="12051" width="14.5546875" style="206" customWidth="1"/>
    <col min="12052" max="12052" width="2.109375" style="206" customWidth="1"/>
    <col min="12053" max="12053" width="11.33203125" style="206" customWidth="1"/>
    <col min="12054" max="12054" width="2.33203125" style="206" customWidth="1"/>
    <col min="12055" max="12055" width="8.88671875" style="206" customWidth="1"/>
    <col min="12056" max="12288" width="22.88671875" style="206"/>
    <col min="12289" max="12289" width="4.88671875" style="206" customWidth="1"/>
    <col min="12290" max="12290" width="2.44140625" style="206" customWidth="1"/>
    <col min="12291" max="12291" width="17.44140625" style="206" customWidth="1"/>
    <col min="12292" max="12292" width="2.44140625" style="206" customWidth="1"/>
    <col min="12293" max="12293" width="10.5546875" style="206" customWidth="1"/>
    <col min="12294" max="12294" width="2.44140625" style="206" customWidth="1"/>
    <col min="12295" max="12295" width="11.6640625" style="206" customWidth="1"/>
    <col min="12296" max="12296" width="2.44140625" style="206" customWidth="1"/>
    <col min="12297" max="12297" width="9.109375" style="206" customWidth="1"/>
    <col min="12298" max="12298" width="2.44140625" style="206" customWidth="1"/>
    <col min="12299" max="12299" width="11" style="206" customWidth="1"/>
    <col min="12300" max="12300" width="2.44140625" style="206" customWidth="1"/>
    <col min="12301" max="12301" width="11.44140625" style="206" customWidth="1"/>
    <col min="12302" max="12302" width="2.44140625" style="206" customWidth="1"/>
    <col min="12303" max="12303" width="13.6640625" style="206" customWidth="1"/>
    <col min="12304" max="12304" width="2.44140625" style="206" customWidth="1"/>
    <col min="12305" max="12305" width="9.88671875" style="206" customWidth="1"/>
    <col min="12306" max="12306" width="2.44140625" style="206" customWidth="1"/>
    <col min="12307" max="12307" width="14.5546875" style="206" customWidth="1"/>
    <col min="12308" max="12308" width="2.109375" style="206" customWidth="1"/>
    <col min="12309" max="12309" width="11.33203125" style="206" customWidth="1"/>
    <col min="12310" max="12310" width="2.33203125" style="206" customWidth="1"/>
    <col min="12311" max="12311" width="8.88671875" style="206" customWidth="1"/>
    <col min="12312" max="12544" width="22.88671875" style="206"/>
    <col min="12545" max="12545" width="4.88671875" style="206" customWidth="1"/>
    <col min="12546" max="12546" width="2.44140625" style="206" customWidth="1"/>
    <col min="12547" max="12547" width="17.44140625" style="206" customWidth="1"/>
    <col min="12548" max="12548" width="2.44140625" style="206" customWidth="1"/>
    <col min="12549" max="12549" width="10.5546875" style="206" customWidth="1"/>
    <col min="12550" max="12550" width="2.44140625" style="206" customWidth="1"/>
    <col min="12551" max="12551" width="11.6640625" style="206" customWidth="1"/>
    <col min="12552" max="12552" width="2.44140625" style="206" customWidth="1"/>
    <col min="12553" max="12553" width="9.109375" style="206" customWidth="1"/>
    <col min="12554" max="12554" width="2.44140625" style="206" customWidth="1"/>
    <col min="12555" max="12555" width="11" style="206" customWidth="1"/>
    <col min="12556" max="12556" width="2.44140625" style="206" customWidth="1"/>
    <col min="12557" max="12557" width="11.44140625" style="206" customWidth="1"/>
    <col min="12558" max="12558" width="2.44140625" style="206" customWidth="1"/>
    <col min="12559" max="12559" width="13.6640625" style="206" customWidth="1"/>
    <col min="12560" max="12560" width="2.44140625" style="206" customWidth="1"/>
    <col min="12561" max="12561" width="9.88671875" style="206" customWidth="1"/>
    <col min="12562" max="12562" width="2.44140625" style="206" customWidth="1"/>
    <col min="12563" max="12563" width="14.5546875" style="206" customWidth="1"/>
    <col min="12564" max="12564" width="2.109375" style="206" customWidth="1"/>
    <col min="12565" max="12565" width="11.33203125" style="206" customWidth="1"/>
    <col min="12566" max="12566" width="2.33203125" style="206" customWidth="1"/>
    <col min="12567" max="12567" width="8.88671875" style="206" customWidth="1"/>
    <col min="12568" max="12800" width="22.88671875" style="206"/>
    <col min="12801" max="12801" width="4.88671875" style="206" customWidth="1"/>
    <col min="12802" max="12802" width="2.44140625" style="206" customWidth="1"/>
    <col min="12803" max="12803" width="17.44140625" style="206" customWidth="1"/>
    <col min="12804" max="12804" width="2.44140625" style="206" customWidth="1"/>
    <col min="12805" max="12805" width="10.5546875" style="206" customWidth="1"/>
    <col min="12806" max="12806" width="2.44140625" style="206" customWidth="1"/>
    <col min="12807" max="12807" width="11.6640625" style="206" customWidth="1"/>
    <col min="12808" max="12808" width="2.44140625" style="206" customWidth="1"/>
    <col min="12809" max="12809" width="9.109375" style="206" customWidth="1"/>
    <col min="12810" max="12810" width="2.44140625" style="206" customWidth="1"/>
    <col min="12811" max="12811" width="11" style="206" customWidth="1"/>
    <col min="12812" max="12812" width="2.44140625" style="206" customWidth="1"/>
    <col min="12813" max="12813" width="11.44140625" style="206" customWidth="1"/>
    <col min="12814" max="12814" width="2.44140625" style="206" customWidth="1"/>
    <col min="12815" max="12815" width="13.6640625" style="206" customWidth="1"/>
    <col min="12816" max="12816" width="2.44140625" style="206" customWidth="1"/>
    <col min="12817" max="12817" width="9.88671875" style="206" customWidth="1"/>
    <col min="12818" max="12818" width="2.44140625" style="206" customWidth="1"/>
    <col min="12819" max="12819" width="14.5546875" style="206" customWidth="1"/>
    <col min="12820" max="12820" width="2.109375" style="206" customWidth="1"/>
    <col min="12821" max="12821" width="11.33203125" style="206" customWidth="1"/>
    <col min="12822" max="12822" width="2.33203125" style="206" customWidth="1"/>
    <col min="12823" max="12823" width="8.88671875" style="206" customWidth="1"/>
    <col min="12824" max="13056" width="22.88671875" style="206"/>
    <col min="13057" max="13057" width="4.88671875" style="206" customWidth="1"/>
    <col min="13058" max="13058" width="2.44140625" style="206" customWidth="1"/>
    <col min="13059" max="13059" width="17.44140625" style="206" customWidth="1"/>
    <col min="13060" max="13060" width="2.44140625" style="206" customWidth="1"/>
    <col min="13061" max="13061" width="10.5546875" style="206" customWidth="1"/>
    <col min="13062" max="13062" width="2.44140625" style="206" customWidth="1"/>
    <col min="13063" max="13063" width="11.6640625" style="206" customWidth="1"/>
    <col min="13064" max="13064" width="2.44140625" style="206" customWidth="1"/>
    <col min="13065" max="13065" width="9.109375" style="206" customWidth="1"/>
    <col min="13066" max="13066" width="2.44140625" style="206" customWidth="1"/>
    <col min="13067" max="13067" width="11" style="206" customWidth="1"/>
    <col min="13068" max="13068" width="2.44140625" style="206" customWidth="1"/>
    <col min="13069" max="13069" width="11.44140625" style="206" customWidth="1"/>
    <col min="13070" max="13070" width="2.44140625" style="206" customWidth="1"/>
    <col min="13071" max="13071" width="13.6640625" style="206" customWidth="1"/>
    <col min="13072" max="13072" width="2.44140625" style="206" customWidth="1"/>
    <col min="13073" max="13073" width="9.88671875" style="206" customWidth="1"/>
    <col min="13074" max="13074" width="2.44140625" style="206" customWidth="1"/>
    <col min="13075" max="13075" width="14.5546875" style="206" customWidth="1"/>
    <col min="13076" max="13076" width="2.109375" style="206" customWidth="1"/>
    <col min="13077" max="13077" width="11.33203125" style="206" customWidth="1"/>
    <col min="13078" max="13078" width="2.33203125" style="206" customWidth="1"/>
    <col min="13079" max="13079" width="8.88671875" style="206" customWidth="1"/>
    <col min="13080" max="13312" width="22.88671875" style="206"/>
    <col min="13313" max="13313" width="4.88671875" style="206" customWidth="1"/>
    <col min="13314" max="13314" width="2.44140625" style="206" customWidth="1"/>
    <col min="13315" max="13315" width="17.44140625" style="206" customWidth="1"/>
    <col min="13316" max="13316" width="2.44140625" style="206" customWidth="1"/>
    <col min="13317" max="13317" width="10.5546875" style="206" customWidth="1"/>
    <col min="13318" max="13318" width="2.44140625" style="206" customWidth="1"/>
    <col min="13319" max="13319" width="11.6640625" style="206" customWidth="1"/>
    <col min="13320" max="13320" width="2.44140625" style="206" customWidth="1"/>
    <col min="13321" max="13321" width="9.109375" style="206" customWidth="1"/>
    <col min="13322" max="13322" width="2.44140625" style="206" customWidth="1"/>
    <col min="13323" max="13323" width="11" style="206" customWidth="1"/>
    <col min="13324" max="13324" width="2.44140625" style="206" customWidth="1"/>
    <col min="13325" max="13325" width="11.44140625" style="206" customWidth="1"/>
    <col min="13326" max="13326" width="2.44140625" style="206" customWidth="1"/>
    <col min="13327" max="13327" width="13.6640625" style="206" customWidth="1"/>
    <col min="13328" max="13328" width="2.44140625" style="206" customWidth="1"/>
    <col min="13329" max="13329" width="9.88671875" style="206" customWidth="1"/>
    <col min="13330" max="13330" width="2.44140625" style="206" customWidth="1"/>
    <col min="13331" max="13331" width="14.5546875" style="206" customWidth="1"/>
    <col min="13332" max="13332" width="2.109375" style="206" customWidth="1"/>
    <col min="13333" max="13333" width="11.33203125" style="206" customWidth="1"/>
    <col min="13334" max="13334" width="2.33203125" style="206" customWidth="1"/>
    <col min="13335" max="13335" width="8.88671875" style="206" customWidth="1"/>
    <col min="13336" max="13568" width="22.88671875" style="206"/>
    <col min="13569" max="13569" width="4.88671875" style="206" customWidth="1"/>
    <col min="13570" max="13570" width="2.44140625" style="206" customWidth="1"/>
    <col min="13571" max="13571" width="17.44140625" style="206" customWidth="1"/>
    <col min="13572" max="13572" width="2.44140625" style="206" customWidth="1"/>
    <col min="13573" max="13573" width="10.5546875" style="206" customWidth="1"/>
    <col min="13574" max="13574" width="2.44140625" style="206" customWidth="1"/>
    <col min="13575" max="13575" width="11.6640625" style="206" customWidth="1"/>
    <col min="13576" max="13576" width="2.44140625" style="206" customWidth="1"/>
    <col min="13577" max="13577" width="9.109375" style="206" customWidth="1"/>
    <col min="13578" max="13578" width="2.44140625" style="206" customWidth="1"/>
    <col min="13579" max="13579" width="11" style="206" customWidth="1"/>
    <col min="13580" max="13580" width="2.44140625" style="206" customWidth="1"/>
    <col min="13581" max="13581" width="11.44140625" style="206" customWidth="1"/>
    <col min="13582" max="13582" width="2.44140625" style="206" customWidth="1"/>
    <col min="13583" max="13583" width="13.6640625" style="206" customWidth="1"/>
    <col min="13584" max="13584" width="2.44140625" style="206" customWidth="1"/>
    <col min="13585" max="13585" width="9.88671875" style="206" customWidth="1"/>
    <col min="13586" max="13586" width="2.44140625" style="206" customWidth="1"/>
    <col min="13587" max="13587" width="14.5546875" style="206" customWidth="1"/>
    <col min="13588" max="13588" width="2.109375" style="206" customWidth="1"/>
    <col min="13589" max="13589" width="11.33203125" style="206" customWidth="1"/>
    <col min="13590" max="13590" width="2.33203125" style="206" customWidth="1"/>
    <col min="13591" max="13591" width="8.88671875" style="206" customWidth="1"/>
    <col min="13592" max="13824" width="22.88671875" style="206"/>
    <col min="13825" max="13825" width="4.88671875" style="206" customWidth="1"/>
    <col min="13826" max="13826" width="2.44140625" style="206" customWidth="1"/>
    <col min="13827" max="13827" width="17.44140625" style="206" customWidth="1"/>
    <col min="13828" max="13828" width="2.44140625" style="206" customWidth="1"/>
    <col min="13829" max="13829" width="10.5546875" style="206" customWidth="1"/>
    <col min="13830" max="13830" width="2.44140625" style="206" customWidth="1"/>
    <col min="13831" max="13831" width="11.6640625" style="206" customWidth="1"/>
    <col min="13832" max="13832" width="2.44140625" style="206" customWidth="1"/>
    <col min="13833" max="13833" width="9.109375" style="206" customWidth="1"/>
    <col min="13834" max="13834" width="2.44140625" style="206" customWidth="1"/>
    <col min="13835" max="13835" width="11" style="206" customWidth="1"/>
    <col min="13836" max="13836" width="2.44140625" style="206" customWidth="1"/>
    <col min="13837" max="13837" width="11.44140625" style="206" customWidth="1"/>
    <col min="13838" max="13838" width="2.44140625" style="206" customWidth="1"/>
    <col min="13839" max="13839" width="13.6640625" style="206" customWidth="1"/>
    <col min="13840" max="13840" width="2.44140625" style="206" customWidth="1"/>
    <col min="13841" max="13841" width="9.88671875" style="206" customWidth="1"/>
    <col min="13842" max="13842" width="2.44140625" style="206" customWidth="1"/>
    <col min="13843" max="13843" width="14.5546875" style="206" customWidth="1"/>
    <col min="13844" max="13844" width="2.109375" style="206" customWidth="1"/>
    <col min="13845" max="13845" width="11.33203125" style="206" customWidth="1"/>
    <col min="13846" max="13846" width="2.33203125" style="206" customWidth="1"/>
    <col min="13847" max="13847" width="8.88671875" style="206" customWidth="1"/>
    <col min="13848" max="14080" width="22.88671875" style="206"/>
    <col min="14081" max="14081" width="4.88671875" style="206" customWidth="1"/>
    <col min="14082" max="14082" width="2.44140625" style="206" customWidth="1"/>
    <col min="14083" max="14083" width="17.44140625" style="206" customWidth="1"/>
    <col min="14084" max="14084" width="2.44140625" style="206" customWidth="1"/>
    <col min="14085" max="14085" width="10.5546875" style="206" customWidth="1"/>
    <col min="14086" max="14086" width="2.44140625" style="206" customWidth="1"/>
    <col min="14087" max="14087" width="11.6640625" style="206" customWidth="1"/>
    <col min="14088" max="14088" width="2.44140625" style="206" customWidth="1"/>
    <col min="14089" max="14089" width="9.109375" style="206" customWidth="1"/>
    <col min="14090" max="14090" width="2.44140625" style="206" customWidth="1"/>
    <col min="14091" max="14091" width="11" style="206" customWidth="1"/>
    <col min="14092" max="14092" width="2.44140625" style="206" customWidth="1"/>
    <col min="14093" max="14093" width="11.44140625" style="206" customWidth="1"/>
    <col min="14094" max="14094" width="2.44140625" style="206" customWidth="1"/>
    <col min="14095" max="14095" width="13.6640625" style="206" customWidth="1"/>
    <col min="14096" max="14096" width="2.44140625" style="206" customWidth="1"/>
    <col min="14097" max="14097" width="9.88671875" style="206" customWidth="1"/>
    <col min="14098" max="14098" width="2.44140625" style="206" customWidth="1"/>
    <col min="14099" max="14099" width="14.5546875" style="206" customWidth="1"/>
    <col min="14100" max="14100" width="2.109375" style="206" customWidth="1"/>
    <col min="14101" max="14101" width="11.33203125" style="206" customWidth="1"/>
    <col min="14102" max="14102" width="2.33203125" style="206" customWidth="1"/>
    <col min="14103" max="14103" width="8.88671875" style="206" customWidth="1"/>
    <col min="14104" max="14336" width="22.88671875" style="206"/>
    <col min="14337" max="14337" width="4.88671875" style="206" customWidth="1"/>
    <col min="14338" max="14338" width="2.44140625" style="206" customWidth="1"/>
    <col min="14339" max="14339" width="17.44140625" style="206" customWidth="1"/>
    <col min="14340" max="14340" width="2.44140625" style="206" customWidth="1"/>
    <col min="14341" max="14341" width="10.5546875" style="206" customWidth="1"/>
    <col min="14342" max="14342" width="2.44140625" style="206" customWidth="1"/>
    <col min="14343" max="14343" width="11.6640625" style="206" customWidth="1"/>
    <col min="14344" max="14344" width="2.44140625" style="206" customWidth="1"/>
    <col min="14345" max="14345" width="9.109375" style="206" customWidth="1"/>
    <col min="14346" max="14346" width="2.44140625" style="206" customWidth="1"/>
    <col min="14347" max="14347" width="11" style="206" customWidth="1"/>
    <col min="14348" max="14348" width="2.44140625" style="206" customWidth="1"/>
    <col min="14349" max="14349" width="11.44140625" style="206" customWidth="1"/>
    <col min="14350" max="14350" width="2.44140625" style="206" customWidth="1"/>
    <col min="14351" max="14351" width="13.6640625" style="206" customWidth="1"/>
    <col min="14352" max="14352" width="2.44140625" style="206" customWidth="1"/>
    <col min="14353" max="14353" width="9.88671875" style="206" customWidth="1"/>
    <col min="14354" max="14354" width="2.44140625" style="206" customWidth="1"/>
    <col min="14355" max="14355" width="14.5546875" style="206" customWidth="1"/>
    <col min="14356" max="14356" width="2.109375" style="206" customWidth="1"/>
    <col min="14357" max="14357" width="11.33203125" style="206" customWidth="1"/>
    <col min="14358" max="14358" width="2.33203125" style="206" customWidth="1"/>
    <col min="14359" max="14359" width="8.88671875" style="206" customWidth="1"/>
    <col min="14360" max="14592" width="22.88671875" style="206"/>
    <col min="14593" max="14593" width="4.88671875" style="206" customWidth="1"/>
    <col min="14594" max="14594" width="2.44140625" style="206" customWidth="1"/>
    <col min="14595" max="14595" width="17.44140625" style="206" customWidth="1"/>
    <col min="14596" max="14596" width="2.44140625" style="206" customWidth="1"/>
    <col min="14597" max="14597" width="10.5546875" style="206" customWidth="1"/>
    <col min="14598" max="14598" width="2.44140625" style="206" customWidth="1"/>
    <col min="14599" max="14599" width="11.6640625" style="206" customWidth="1"/>
    <col min="14600" max="14600" width="2.44140625" style="206" customWidth="1"/>
    <col min="14601" max="14601" width="9.109375" style="206" customWidth="1"/>
    <col min="14602" max="14602" width="2.44140625" style="206" customWidth="1"/>
    <col min="14603" max="14603" width="11" style="206" customWidth="1"/>
    <col min="14604" max="14604" width="2.44140625" style="206" customWidth="1"/>
    <col min="14605" max="14605" width="11.44140625" style="206" customWidth="1"/>
    <col min="14606" max="14606" width="2.44140625" style="206" customWidth="1"/>
    <col min="14607" max="14607" width="13.6640625" style="206" customWidth="1"/>
    <col min="14608" max="14608" width="2.44140625" style="206" customWidth="1"/>
    <col min="14609" max="14609" width="9.88671875" style="206" customWidth="1"/>
    <col min="14610" max="14610" width="2.44140625" style="206" customWidth="1"/>
    <col min="14611" max="14611" width="14.5546875" style="206" customWidth="1"/>
    <col min="14612" max="14612" width="2.109375" style="206" customWidth="1"/>
    <col min="14613" max="14613" width="11.33203125" style="206" customWidth="1"/>
    <col min="14614" max="14614" width="2.33203125" style="206" customWidth="1"/>
    <col min="14615" max="14615" width="8.88671875" style="206" customWidth="1"/>
    <col min="14616" max="14848" width="22.88671875" style="206"/>
    <col min="14849" max="14849" width="4.88671875" style="206" customWidth="1"/>
    <col min="14850" max="14850" width="2.44140625" style="206" customWidth="1"/>
    <col min="14851" max="14851" width="17.44140625" style="206" customWidth="1"/>
    <col min="14852" max="14852" width="2.44140625" style="206" customWidth="1"/>
    <col min="14853" max="14853" width="10.5546875" style="206" customWidth="1"/>
    <col min="14854" max="14854" width="2.44140625" style="206" customWidth="1"/>
    <col min="14855" max="14855" width="11.6640625" style="206" customWidth="1"/>
    <col min="14856" max="14856" width="2.44140625" style="206" customWidth="1"/>
    <col min="14857" max="14857" width="9.109375" style="206" customWidth="1"/>
    <col min="14858" max="14858" width="2.44140625" style="206" customWidth="1"/>
    <col min="14859" max="14859" width="11" style="206" customWidth="1"/>
    <col min="14860" max="14860" width="2.44140625" style="206" customWidth="1"/>
    <col min="14861" max="14861" width="11.44140625" style="206" customWidth="1"/>
    <col min="14862" max="14862" width="2.44140625" style="206" customWidth="1"/>
    <col min="14863" max="14863" width="13.6640625" style="206" customWidth="1"/>
    <col min="14864" max="14864" width="2.44140625" style="206" customWidth="1"/>
    <col min="14865" max="14865" width="9.88671875" style="206" customWidth="1"/>
    <col min="14866" max="14866" width="2.44140625" style="206" customWidth="1"/>
    <col min="14867" max="14867" width="14.5546875" style="206" customWidth="1"/>
    <col min="14868" max="14868" width="2.109375" style="206" customWidth="1"/>
    <col min="14869" max="14869" width="11.33203125" style="206" customWidth="1"/>
    <col min="14870" max="14870" width="2.33203125" style="206" customWidth="1"/>
    <col min="14871" max="14871" width="8.88671875" style="206" customWidth="1"/>
    <col min="14872" max="15104" width="22.88671875" style="206"/>
    <col min="15105" max="15105" width="4.88671875" style="206" customWidth="1"/>
    <col min="15106" max="15106" width="2.44140625" style="206" customWidth="1"/>
    <col min="15107" max="15107" width="17.44140625" style="206" customWidth="1"/>
    <col min="15108" max="15108" width="2.44140625" style="206" customWidth="1"/>
    <col min="15109" max="15109" width="10.5546875" style="206" customWidth="1"/>
    <col min="15110" max="15110" width="2.44140625" style="206" customWidth="1"/>
    <col min="15111" max="15111" width="11.6640625" style="206" customWidth="1"/>
    <col min="15112" max="15112" width="2.44140625" style="206" customWidth="1"/>
    <col min="15113" max="15113" width="9.109375" style="206" customWidth="1"/>
    <col min="15114" max="15114" width="2.44140625" style="206" customWidth="1"/>
    <col min="15115" max="15115" width="11" style="206" customWidth="1"/>
    <col min="15116" max="15116" width="2.44140625" style="206" customWidth="1"/>
    <col min="15117" max="15117" width="11.44140625" style="206" customWidth="1"/>
    <col min="15118" max="15118" width="2.44140625" style="206" customWidth="1"/>
    <col min="15119" max="15119" width="13.6640625" style="206" customWidth="1"/>
    <col min="15120" max="15120" width="2.44140625" style="206" customWidth="1"/>
    <col min="15121" max="15121" width="9.88671875" style="206" customWidth="1"/>
    <col min="15122" max="15122" width="2.44140625" style="206" customWidth="1"/>
    <col min="15123" max="15123" width="14.5546875" style="206" customWidth="1"/>
    <col min="15124" max="15124" width="2.109375" style="206" customWidth="1"/>
    <col min="15125" max="15125" width="11.33203125" style="206" customWidth="1"/>
    <col min="15126" max="15126" width="2.33203125" style="206" customWidth="1"/>
    <col min="15127" max="15127" width="8.88671875" style="206" customWidth="1"/>
    <col min="15128" max="15360" width="22.88671875" style="206"/>
    <col min="15361" max="15361" width="4.88671875" style="206" customWidth="1"/>
    <col min="15362" max="15362" width="2.44140625" style="206" customWidth="1"/>
    <col min="15363" max="15363" width="17.44140625" style="206" customWidth="1"/>
    <col min="15364" max="15364" width="2.44140625" style="206" customWidth="1"/>
    <col min="15365" max="15365" width="10.5546875" style="206" customWidth="1"/>
    <col min="15366" max="15366" width="2.44140625" style="206" customWidth="1"/>
    <col min="15367" max="15367" width="11.6640625" style="206" customWidth="1"/>
    <col min="15368" max="15368" width="2.44140625" style="206" customWidth="1"/>
    <col min="15369" max="15369" width="9.109375" style="206" customWidth="1"/>
    <col min="15370" max="15370" width="2.44140625" style="206" customWidth="1"/>
    <col min="15371" max="15371" width="11" style="206" customWidth="1"/>
    <col min="15372" max="15372" width="2.44140625" style="206" customWidth="1"/>
    <col min="15373" max="15373" width="11.44140625" style="206" customWidth="1"/>
    <col min="15374" max="15374" width="2.44140625" style="206" customWidth="1"/>
    <col min="15375" max="15375" width="13.6640625" style="206" customWidth="1"/>
    <col min="15376" max="15376" width="2.44140625" style="206" customWidth="1"/>
    <col min="15377" max="15377" width="9.88671875" style="206" customWidth="1"/>
    <col min="15378" max="15378" width="2.44140625" style="206" customWidth="1"/>
    <col min="15379" max="15379" width="14.5546875" style="206" customWidth="1"/>
    <col min="15380" max="15380" width="2.109375" style="206" customWidth="1"/>
    <col min="15381" max="15381" width="11.33203125" style="206" customWidth="1"/>
    <col min="15382" max="15382" width="2.33203125" style="206" customWidth="1"/>
    <col min="15383" max="15383" width="8.88671875" style="206" customWidth="1"/>
    <col min="15384" max="15616" width="22.88671875" style="206"/>
    <col min="15617" max="15617" width="4.88671875" style="206" customWidth="1"/>
    <col min="15618" max="15618" width="2.44140625" style="206" customWidth="1"/>
    <col min="15619" max="15619" width="17.44140625" style="206" customWidth="1"/>
    <col min="15620" max="15620" width="2.44140625" style="206" customWidth="1"/>
    <col min="15621" max="15621" width="10.5546875" style="206" customWidth="1"/>
    <col min="15622" max="15622" width="2.44140625" style="206" customWidth="1"/>
    <col min="15623" max="15623" width="11.6640625" style="206" customWidth="1"/>
    <col min="15624" max="15624" width="2.44140625" style="206" customWidth="1"/>
    <col min="15625" max="15625" width="9.109375" style="206" customWidth="1"/>
    <col min="15626" max="15626" width="2.44140625" style="206" customWidth="1"/>
    <col min="15627" max="15627" width="11" style="206" customWidth="1"/>
    <col min="15628" max="15628" width="2.44140625" style="206" customWidth="1"/>
    <col min="15629" max="15629" width="11.44140625" style="206" customWidth="1"/>
    <col min="15630" max="15630" width="2.44140625" style="206" customWidth="1"/>
    <col min="15631" max="15631" width="13.6640625" style="206" customWidth="1"/>
    <col min="15632" max="15632" width="2.44140625" style="206" customWidth="1"/>
    <col min="15633" max="15633" width="9.88671875" style="206" customWidth="1"/>
    <col min="15634" max="15634" width="2.44140625" style="206" customWidth="1"/>
    <col min="15635" max="15635" width="14.5546875" style="206" customWidth="1"/>
    <col min="15636" max="15636" width="2.109375" style="206" customWidth="1"/>
    <col min="15637" max="15637" width="11.33203125" style="206" customWidth="1"/>
    <col min="15638" max="15638" width="2.33203125" style="206" customWidth="1"/>
    <col min="15639" max="15639" width="8.88671875" style="206" customWidth="1"/>
    <col min="15640" max="15872" width="22.88671875" style="206"/>
    <col min="15873" max="15873" width="4.88671875" style="206" customWidth="1"/>
    <col min="15874" max="15874" width="2.44140625" style="206" customWidth="1"/>
    <col min="15875" max="15875" width="17.44140625" style="206" customWidth="1"/>
    <col min="15876" max="15876" width="2.44140625" style="206" customWidth="1"/>
    <col min="15877" max="15877" width="10.5546875" style="206" customWidth="1"/>
    <col min="15878" max="15878" width="2.44140625" style="206" customWidth="1"/>
    <col min="15879" max="15879" width="11.6640625" style="206" customWidth="1"/>
    <col min="15880" max="15880" width="2.44140625" style="206" customWidth="1"/>
    <col min="15881" max="15881" width="9.109375" style="206" customWidth="1"/>
    <col min="15882" max="15882" width="2.44140625" style="206" customWidth="1"/>
    <col min="15883" max="15883" width="11" style="206" customWidth="1"/>
    <col min="15884" max="15884" width="2.44140625" style="206" customWidth="1"/>
    <col min="15885" max="15885" width="11.44140625" style="206" customWidth="1"/>
    <col min="15886" max="15886" width="2.44140625" style="206" customWidth="1"/>
    <col min="15887" max="15887" width="13.6640625" style="206" customWidth="1"/>
    <col min="15888" max="15888" width="2.44140625" style="206" customWidth="1"/>
    <col min="15889" max="15889" width="9.88671875" style="206" customWidth="1"/>
    <col min="15890" max="15890" width="2.44140625" style="206" customWidth="1"/>
    <col min="15891" max="15891" width="14.5546875" style="206" customWidth="1"/>
    <col min="15892" max="15892" width="2.109375" style="206" customWidth="1"/>
    <col min="15893" max="15893" width="11.33203125" style="206" customWidth="1"/>
    <col min="15894" max="15894" width="2.33203125" style="206" customWidth="1"/>
    <col min="15895" max="15895" width="8.88671875" style="206" customWidth="1"/>
    <col min="15896" max="16128" width="22.88671875" style="206"/>
    <col min="16129" max="16129" width="4.88671875" style="206" customWidth="1"/>
    <col min="16130" max="16130" width="2.44140625" style="206" customWidth="1"/>
    <col min="16131" max="16131" width="17.44140625" style="206" customWidth="1"/>
    <col min="16132" max="16132" width="2.44140625" style="206" customWidth="1"/>
    <col min="16133" max="16133" width="10.5546875" style="206" customWidth="1"/>
    <col min="16134" max="16134" width="2.44140625" style="206" customWidth="1"/>
    <col min="16135" max="16135" width="11.6640625" style="206" customWidth="1"/>
    <col min="16136" max="16136" width="2.44140625" style="206" customWidth="1"/>
    <col min="16137" max="16137" width="9.109375" style="206" customWidth="1"/>
    <col min="16138" max="16138" width="2.44140625" style="206" customWidth="1"/>
    <col min="16139" max="16139" width="11" style="206" customWidth="1"/>
    <col min="16140" max="16140" width="2.44140625" style="206" customWidth="1"/>
    <col min="16141" max="16141" width="11.44140625" style="206" customWidth="1"/>
    <col min="16142" max="16142" width="2.44140625" style="206" customWidth="1"/>
    <col min="16143" max="16143" width="13.6640625" style="206" customWidth="1"/>
    <col min="16144" max="16144" width="2.44140625" style="206" customWidth="1"/>
    <col min="16145" max="16145" width="9.88671875" style="206" customWidth="1"/>
    <col min="16146" max="16146" width="2.44140625" style="206" customWidth="1"/>
    <col min="16147" max="16147" width="14.5546875" style="206" customWidth="1"/>
    <col min="16148" max="16148" width="2.109375" style="206" customWidth="1"/>
    <col min="16149" max="16149" width="11.33203125" style="206" customWidth="1"/>
    <col min="16150" max="16150" width="2.33203125" style="206" customWidth="1"/>
    <col min="16151" max="16151" width="8.88671875" style="206" customWidth="1"/>
    <col min="16152" max="16384" width="22.88671875" style="206"/>
  </cols>
  <sheetData>
    <row r="1" spans="1:23" s="184" customFormat="1" ht="12.15" customHeight="1" x14ac:dyDescent="0.3">
      <c r="C1" s="185"/>
      <c r="E1" s="186"/>
      <c r="F1" s="186"/>
      <c r="G1" s="187"/>
      <c r="H1" s="187"/>
      <c r="I1" s="185"/>
      <c r="J1" s="187"/>
      <c r="K1" s="188"/>
      <c r="L1" s="189" t="s">
        <v>294</v>
      </c>
      <c r="M1" s="188"/>
      <c r="N1" s="188"/>
      <c r="O1" s="190"/>
      <c r="P1" s="190"/>
      <c r="Q1" s="191"/>
      <c r="R1" s="191"/>
      <c r="S1" s="192"/>
      <c r="T1" s="192"/>
      <c r="U1" s="193" t="s">
        <v>692</v>
      </c>
    </row>
    <row r="2" spans="1:23" s="184" customFormat="1" ht="11.25" customHeight="1" x14ac:dyDescent="0.3">
      <c r="C2" s="194"/>
      <c r="E2" s="186"/>
      <c r="F2" s="186"/>
      <c r="G2" s="187"/>
      <c r="H2" s="187"/>
      <c r="I2" s="185"/>
      <c r="J2" s="187"/>
      <c r="K2" s="188"/>
      <c r="L2" s="195" t="s">
        <v>37</v>
      </c>
      <c r="M2" s="188"/>
      <c r="N2" s="188"/>
      <c r="O2" s="190"/>
      <c r="P2" s="190"/>
      <c r="Q2" s="191"/>
      <c r="R2" s="191"/>
      <c r="S2" s="192"/>
      <c r="T2" s="192"/>
      <c r="U2" s="193" t="s">
        <v>693</v>
      </c>
    </row>
    <row r="3" spans="1:23" s="184" customFormat="1" ht="11.25" customHeight="1" x14ac:dyDescent="0.3">
      <c r="C3" s="196"/>
      <c r="E3" s="186"/>
      <c r="F3" s="186"/>
      <c r="G3" s="187"/>
      <c r="H3" s="187"/>
      <c r="I3" s="197"/>
      <c r="J3" s="187"/>
      <c r="K3" s="188"/>
      <c r="L3" s="195" t="s">
        <v>297</v>
      </c>
      <c r="M3" s="188"/>
      <c r="N3" s="188"/>
      <c r="O3" s="190"/>
      <c r="P3" s="190"/>
      <c r="Q3" s="191"/>
      <c r="R3" s="191"/>
      <c r="S3" s="192"/>
      <c r="T3" s="192"/>
      <c r="U3" s="198"/>
    </row>
    <row r="4" spans="1:23" s="184" customFormat="1" ht="9.75" customHeight="1" x14ac:dyDescent="0.3">
      <c r="A4" s="197"/>
      <c r="E4" s="199"/>
      <c r="F4" s="186"/>
      <c r="G4" s="187"/>
      <c r="H4" s="187"/>
      <c r="I4" s="187"/>
      <c r="J4" s="187"/>
      <c r="K4" s="188"/>
      <c r="L4" s="188"/>
      <c r="M4" s="188"/>
      <c r="N4" s="188"/>
      <c r="O4" s="190"/>
      <c r="P4" s="190"/>
      <c r="Q4" s="190"/>
      <c r="R4" s="191"/>
      <c r="S4" s="192"/>
      <c r="T4" s="192"/>
      <c r="U4" s="188"/>
    </row>
    <row r="5" spans="1:23" s="184" customFormat="1" ht="12.75" customHeight="1" x14ac:dyDescent="0.3">
      <c r="A5" s="197"/>
      <c r="C5" s="185"/>
      <c r="E5" s="200"/>
      <c r="F5" s="186"/>
      <c r="G5" s="187"/>
      <c r="H5" s="187"/>
      <c r="I5" s="187"/>
      <c r="J5" s="187"/>
      <c r="K5" s="201"/>
      <c r="L5" s="188"/>
      <c r="M5" s="188"/>
      <c r="N5" s="188"/>
      <c r="O5" s="190"/>
      <c r="P5" s="190"/>
      <c r="Q5" s="190"/>
      <c r="R5" s="191"/>
      <c r="S5" s="192"/>
      <c r="T5" s="192"/>
      <c r="U5" s="188"/>
    </row>
    <row r="6" spans="1:23" s="184" customFormat="1" ht="11.25" customHeight="1" x14ac:dyDescent="0.3">
      <c r="A6" s="197"/>
      <c r="E6" s="200"/>
      <c r="F6" s="186"/>
      <c r="G6" s="187"/>
      <c r="H6" s="187"/>
      <c r="I6" s="187"/>
      <c r="J6" s="187"/>
      <c r="K6" s="201"/>
      <c r="L6" s="188"/>
      <c r="M6" s="202"/>
      <c r="N6" s="188"/>
      <c r="O6" s="203"/>
      <c r="P6" s="190"/>
      <c r="Q6" s="204"/>
      <c r="R6" s="191"/>
      <c r="S6" s="192"/>
      <c r="T6" s="192"/>
      <c r="U6" s="198"/>
    </row>
    <row r="7" spans="1:23" ht="10.5" customHeight="1" x14ac:dyDescent="0.3">
      <c r="A7" s="205"/>
      <c r="M7" s="254"/>
      <c r="O7" s="254"/>
      <c r="Q7" s="254"/>
      <c r="S7" s="270"/>
      <c r="U7" s="254"/>
    </row>
    <row r="8" spans="1:23" ht="9.75" customHeight="1" x14ac:dyDescent="0.3">
      <c r="A8" s="205"/>
      <c r="K8" s="254"/>
      <c r="M8" s="213" t="s">
        <v>694</v>
      </c>
      <c r="O8" s="213" t="s">
        <v>695</v>
      </c>
      <c r="Q8" s="214" t="s">
        <v>696</v>
      </c>
      <c r="S8" s="215" t="s">
        <v>697</v>
      </c>
      <c r="U8" s="216" t="s">
        <v>698</v>
      </c>
    </row>
    <row r="9" spans="1:23" ht="10.199999999999999" x14ac:dyDescent="0.3">
      <c r="A9" s="205"/>
      <c r="E9" s="216" t="s">
        <v>62</v>
      </c>
      <c r="G9" s="217" t="s">
        <v>699</v>
      </c>
      <c r="I9" s="218" t="s">
        <v>700</v>
      </c>
      <c r="K9" s="219" t="s">
        <v>701</v>
      </c>
      <c r="M9" s="213" t="s">
        <v>702</v>
      </c>
      <c r="O9" s="213" t="s">
        <v>436</v>
      </c>
      <c r="Q9" s="214" t="s">
        <v>703</v>
      </c>
      <c r="S9" s="220" t="s">
        <v>704</v>
      </c>
      <c r="U9" s="216" t="s">
        <v>705</v>
      </c>
    </row>
    <row r="10" spans="1:23" ht="10.199999999999999" customHeight="1" x14ac:dyDescent="0.3">
      <c r="B10" s="221"/>
      <c r="C10" s="221"/>
      <c r="D10" s="221"/>
      <c r="E10" s="219" t="s">
        <v>706</v>
      </c>
      <c r="F10" s="221"/>
      <c r="G10" s="216" t="s">
        <v>707</v>
      </c>
      <c r="H10" s="221"/>
      <c r="I10" s="216" t="s">
        <v>708</v>
      </c>
      <c r="J10" s="221"/>
      <c r="K10" s="217" t="s">
        <v>709</v>
      </c>
      <c r="L10" s="221"/>
      <c r="M10" s="217" t="s">
        <v>710</v>
      </c>
      <c r="N10" s="221"/>
      <c r="O10" s="217" t="s">
        <v>711</v>
      </c>
      <c r="P10" s="221"/>
      <c r="Q10" s="217" t="s">
        <v>711</v>
      </c>
      <c r="R10" s="221"/>
      <c r="S10" s="215" t="s">
        <v>712</v>
      </c>
      <c r="T10" s="221"/>
      <c r="U10" s="217" t="s">
        <v>713</v>
      </c>
    </row>
    <row r="11" spans="1:23" s="219" customFormat="1" ht="10.199999999999999" x14ac:dyDescent="0.3">
      <c r="A11" s="222" t="s">
        <v>71</v>
      </c>
      <c r="C11" s="222" t="s">
        <v>714</v>
      </c>
      <c r="E11" s="223" t="s">
        <v>715</v>
      </c>
      <c r="F11" s="216"/>
      <c r="G11" s="223" t="s">
        <v>716</v>
      </c>
      <c r="H11" s="218"/>
      <c r="I11" s="223" t="s">
        <v>715</v>
      </c>
      <c r="J11" s="218"/>
      <c r="K11" s="224" t="s">
        <v>717</v>
      </c>
      <c r="M11" s="224" t="s">
        <v>717</v>
      </c>
      <c r="N11" s="225"/>
      <c r="O11" s="224" t="s">
        <v>718</v>
      </c>
      <c r="P11" s="226"/>
      <c r="Q11" s="224" t="s">
        <v>718</v>
      </c>
      <c r="R11" s="227"/>
      <c r="S11" s="228" t="s">
        <v>719</v>
      </c>
      <c r="T11" s="229"/>
      <c r="U11" s="230" t="s">
        <v>720</v>
      </c>
    </row>
    <row r="12" spans="1:23" s="232" customFormat="1" ht="4.5" customHeight="1" x14ac:dyDescent="0.3">
      <c r="A12" s="231"/>
      <c r="C12" s="233"/>
      <c r="D12" s="233"/>
      <c r="E12" s="234"/>
      <c r="F12" s="235"/>
      <c r="G12" s="236"/>
      <c r="H12" s="236"/>
      <c r="I12" s="236"/>
      <c r="J12" s="236"/>
      <c r="K12" s="231"/>
      <c r="L12" s="231"/>
      <c r="M12" s="231"/>
      <c r="N12" s="231"/>
      <c r="O12" s="237"/>
      <c r="P12" s="237"/>
      <c r="Q12" s="238"/>
      <c r="R12" s="238"/>
      <c r="S12" s="239"/>
      <c r="T12" s="239"/>
      <c r="U12" s="240"/>
    </row>
    <row r="13" spans="1:23" ht="9.6" customHeight="1" x14ac:dyDescent="0.3">
      <c r="B13" s="287" t="s">
        <v>283</v>
      </c>
      <c r="C13" s="288"/>
      <c r="D13" s="205"/>
    </row>
    <row r="14" spans="1:23" ht="9.6" customHeight="1" x14ac:dyDescent="0.3">
      <c r="A14" s="242" t="s">
        <v>721</v>
      </c>
      <c r="C14" s="206" t="s">
        <v>84</v>
      </c>
      <c r="E14" s="243">
        <v>159152</v>
      </c>
      <c r="F14" s="243"/>
      <c r="G14" s="271">
        <v>15.03</v>
      </c>
      <c r="I14" s="244">
        <f t="shared" ref="I14:I58" si="0">E14/G14</f>
        <v>10588.955422488358</v>
      </c>
      <c r="K14" s="272">
        <v>8.6</v>
      </c>
      <c r="L14" s="211"/>
      <c r="M14" s="243">
        <v>15633.11</v>
      </c>
      <c r="N14" s="206"/>
      <c r="O14" s="243">
        <v>126</v>
      </c>
      <c r="P14" s="245"/>
      <c r="Q14" s="243">
        <v>122</v>
      </c>
      <c r="S14" s="273">
        <v>1.1299999999999999</v>
      </c>
      <c r="U14" s="274">
        <v>38785</v>
      </c>
      <c r="W14" s="246"/>
    </row>
    <row r="15" spans="1:23" ht="9.6" customHeight="1" x14ac:dyDescent="0.3">
      <c r="A15" s="242" t="s">
        <v>722</v>
      </c>
      <c r="C15" s="206" t="s">
        <v>85</v>
      </c>
      <c r="E15" s="243">
        <v>17018</v>
      </c>
      <c r="F15" s="247"/>
      <c r="G15" s="271">
        <v>13.01</v>
      </c>
      <c r="I15" s="208">
        <f t="shared" si="0"/>
        <v>1308.0707148347426</v>
      </c>
      <c r="K15" s="272">
        <v>10.3</v>
      </c>
      <c r="L15" s="211"/>
      <c r="M15" s="243">
        <v>2121.59</v>
      </c>
      <c r="N15" s="206"/>
      <c r="O15" s="243">
        <v>36</v>
      </c>
      <c r="P15" s="245"/>
      <c r="Q15" s="243">
        <v>4</v>
      </c>
      <c r="S15" s="273">
        <v>1.17</v>
      </c>
      <c r="U15" s="243">
        <v>1187</v>
      </c>
      <c r="W15" s="246"/>
    </row>
    <row r="16" spans="1:23" ht="9.6" customHeight="1" x14ac:dyDescent="0.3">
      <c r="A16" s="242" t="s">
        <v>723</v>
      </c>
      <c r="C16" s="206" t="s">
        <v>87</v>
      </c>
      <c r="E16" s="243">
        <v>6454</v>
      </c>
      <c r="F16" s="243"/>
      <c r="G16" s="271">
        <v>6.7</v>
      </c>
      <c r="I16" s="208">
        <f t="shared" si="0"/>
        <v>963.28358208955217</v>
      </c>
      <c r="K16" s="272">
        <v>7.9</v>
      </c>
      <c r="L16" s="211"/>
      <c r="M16" s="243">
        <v>823.59</v>
      </c>
      <c r="N16" s="206"/>
      <c r="O16" s="243">
        <v>3</v>
      </c>
      <c r="P16" s="245"/>
      <c r="Q16" s="243">
        <v>6</v>
      </c>
      <c r="S16" s="273">
        <v>1.21</v>
      </c>
      <c r="U16" s="243">
        <v>328</v>
      </c>
      <c r="W16" s="246"/>
    </row>
    <row r="17" spans="1:23" ht="9.6" customHeight="1" x14ac:dyDescent="0.3">
      <c r="A17" s="242" t="s">
        <v>724</v>
      </c>
      <c r="C17" s="206" t="s">
        <v>88</v>
      </c>
      <c r="E17" s="243">
        <v>49181</v>
      </c>
      <c r="F17" s="243"/>
      <c r="G17" s="271">
        <v>10.24</v>
      </c>
      <c r="I17" s="208">
        <f t="shared" si="0"/>
        <v>4802.83203125</v>
      </c>
      <c r="K17" s="272">
        <v>10.1</v>
      </c>
      <c r="L17" s="211"/>
      <c r="M17" s="243">
        <v>4216.3999999999996</v>
      </c>
      <c r="N17" s="206"/>
      <c r="O17" s="243">
        <v>106</v>
      </c>
      <c r="P17" s="245"/>
      <c r="Q17" s="243">
        <v>49</v>
      </c>
      <c r="S17" s="273">
        <v>0.95</v>
      </c>
      <c r="U17" s="243">
        <v>7648</v>
      </c>
      <c r="W17" s="246"/>
    </row>
    <row r="18" spans="1:23" ht="9.6" customHeight="1" x14ac:dyDescent="0.3">
      <c r="A18" s="242" t="s">
        <v>725</v>
      </c>
      <c r="C18" s="206" t="s">
        <v>89</v>
      </c>
      <c r="E18" s="243">
        <v>245745</v>
      </c>
      <c r="F18" s="243"/>
      <c r="G18" s="271">
        <v>340.8</v>
      </c>
      <c r="I18" s="208">
        <f t="shared" si="0"/>
        <v>721.08274647887322</v>
      </c>
      <c r="K18" s="272">
        <v>8.6</v>
      </c>
      <c r="L18" s="211"/>
      <c r="M18" s="243">
        <v>40361.269999999997</v>
      </c>
      <c r="N18" s="206"/>
      <c r="O18" s="243">
        <v>69</v>
      </c>
      <c r="P18" s="245"/>
      <c r="Q18" s="243">
        <v>74</v>
      </c>
      <c r="S18" s="273">
        <v>1.04</v>
      </c>
      <c r="U18" s="243">
        <v>27876</v>
      </c>
      <c r="W18" s="246"/>
    </row>
    <row r="19" spans="1:23" ht="9.6" customHeight="1" x14ac:dyDescent="0.3">
      <c r="A19" s="242"/>
      <c r="E19" s="243"/>
      <c r="F19" s="243"/>
      <c r="G19" s="271"/>
      <c r="K19" s="272"/>
      <c r="L19" s="211"/>
      <c r="M19" s="243"/>
      <c r="N19" s="206"/>
      <c r="O19" s="272"/>
      <c r="P19" s="248"/>
      <c r="Q19" s="272"/>
      <c r="S19" s="273"/>
      <c r="U19" s="243"/>
      <c r="W19" s="246"/>
    </row>
    <row r="20" spans="1:23" ht="9.6" customHeight="1" x14ac:dyDescent="0.3">
      <c r="A20" s="242" t="s">
        <v>726</v>
      </c>
      <c r="C20" s="206" t="s">
        <v>90</v>
      </c>
      <c r="E20" s="243">
        <v>17194</v>
      </c>
      <c r="F20" s="243"/>
      <c r="G20" s="271">
        <v>7.52</v>
      </c>
      <c r="I20" s="208">
        <f t="shared" si="0"/>
        <v>2286.4361702127662</v>
      </c>
      <c r="K20" s="272">
        <v>9.8000000000000007</v>
      </c>
      <c r="L20" s="211"/>
      <c r="M20" s="243">
        <v>2772.45</v>
      </c>
      <c r="N20" s="206"/>
      <c r="O20" s="275">
        <v>85</v>
      </c>
      <c r="P20" s="249"/>
      <c r="Q20" s="275">
        <v>34</v>
      </c>
      <c r="S20" s="273">
        <v>1.2</v>
      </c>
      <c r="U20" s="243">
        <v>1694</v>
      </c>
      <c r="W20" s="246"/>
    </row>
    <row r="21" spans="1:23" ht="9.6" customHeight="1" x14ac:dyDescent="0.3">
      <c r="A21" s="242" t="s">
        <v>727</v>
      </c>
      <c r="C21" s="206" t="s">
        <v>91</v>
      </c>
      <c r="E21" s="243">
        <v>5694</v>
      </c>
      <c r="F21" s="243"/>
      <c r="G21" s="271">
        <v>5.47</v>
      </c>
      <c r="I21" s="208">
        <f t="shared" si="0"/>
        <v>1040.9506398537478</v>
      </c>
      <c r="K21" s="272">
        <v>13.9</v>
      </c>
      <c r="L21" s="211"/>
      <c r="M21" s="243">
        <v>966.78</v>
      </c>
      <c r="N21" s="206"/>
      <c r="O21" s="275">
        <v>48</v>
      </c>
      <c r="P21" s="249"/>
      <c r="Q21" s="275">
        <v>9</v>
      </c>
      <c r="S21" s="273">
        <v>0.8</v>
      </c>
      <c r="U21" s="243">
        <v>299</v>
      </c>
      <c r="W21" s="246"/>
    </row>
    <row r="22" spans="1:23" ht="9.6" customHeight="1" x14ac:dyDescent="0.3">
      <c r="A22" s="242" t="s">
        <v>728</v>
      </c>
      <c r="C22" s="206" t="s">
        <v>92</v>
      </c>
      <c r="E22" s="243">
        <v>39932</v>
      </c>
      <c r="F22" s="243"/>
      <c r="G22" s="271">
        <v>42.93</v>
      </c>
      <c r="I22" s="208">
        <f t="shared" si="0"/>
        <v>930.16538551129747</v>
      </c>
      <c r="K22" s="272">
        <v>12.5</v>
      </c>
      <c r="L22" s="211"/>
      <c r="M22" s="243">
        <v>5415.97</v>
      </c>
      <c r="N22" s="206"/>
      <c r="O22" s="275">
        <v>13</v>
      </c>
      <c r="P22" s="249"/>
      <c r="Q22" s="275">
        <v>15</v>
      </c>
      <c r="S22" s="273">
        <v>0.84</v>
      </c>
      <c r="U22" s="243">
        <v>2263</v>
      </c>
      <c r="W22" s="246"/>
    </row>
    <row r="23" spans="1:23" ht="9.6" customHeight="1" x14ac:dyDescent="0.3">
      <c r="A23" s="242" t="s">
        <v>729</v>
      </c>
      <c r="C23" s="206" t="s">
        <v>93</v>
      </c>
      <c r="E23" s="243">
        <v>5589</v>
      </c>
      <c r="F23" s="243"/>
      <c r="G23" s="271">
        <v>6.89</v>
      </c>
      <c r="I23" s="208">
        <f t="shared" si="0"/>
        <v>811.17561683599422</v>
      </c>
      <c r="K23" s="272">
        <v>16</v>
      </c>
      <c r="L23" s="211"/>
      <c r="M23" s="243">
        <v>899.49</v>
      </c>
      <c r="N23" s="206"/>
      <c r="O23" s="275">
        <v>24</v>
      </c>
      <c r="P23" s="249"/>
      <c r="Q23" s="275">
        <v>1</v>
      </c>
      <c r="S23" s="273">
        <v>0.95</v>
      </c>
      <c r="T23" s="250"/>
      <c r="U23" s="243">
        <v>348</v>
      </c>
      <c r="W23" s="246"/>
    </row>
    <row r="24" spans="1:23" ht="9.6" customHeight="1" x14ac:dyDescent="0.3">
      <c r="A24" s="242" t="s">
        <v>730</v>
      </c>
      <c r="C24" s="206" t="s">
        <v>94</v>
      </c>
      <c r="E24" s="243">
        <v>23943</v>
      </c>
      <c r="F24" s="243"/>
      <c r="G24" s="271">
        <v>6.24</v>
      </c>
      <c r="I24" s="208">
        <f t="shared" si="0"/>
        <v>3837.0192307692305</v>
      </c>
      <c r="K24" s="272">
        <v>8.6</v>
      </c>
      <c r="L24" s="211"/>
      <c r="M24" s="243">
        <v>3003.95</v>
      </c>
      <c r="N24" s="206"/>
      <c r="O24" s="275">
        <v>129</v>
      </c>
      <c r="P24" s="249"/>
      <c r="Q24" s="275">
        <v>127</v>
      </c>
      <c r="S24" s="273">
        <v>1.075</v>
      </c>
      <c r="U24" s="243">
        <v>6239</v>
      </c>
      <c r="W24" s="246"/>
    </row>
    <row r="25" spans="1:23" ht="9.6" customHeight="1" x14ac:dyDescent="0.3">
      <c r="A25" s="242"/>
      <c r="E25" s="243"/>
      <c r="F25" s="243"/>
      <c r="G25" s="271"/>
      <c r="K25" s="272"/>
      <c r="L25" s="211"/>
      <c r="M25" s="243"/>
      <c r="N25" s="206"/>
      <c r="O25" s="275"/>
      <c r="P25" s="249"/>
      <c r="Q25" s="275"/>
      <c r="S25" s="273"/>
      <c r="U25" s="243"/>
      <c r="W25" s="246"/>
    </row>
    <row r="26" spans="1:23" ht="9.6" customHeight="1" x14ac:dyDescent="0.3">
      <c r="A26" s="242" t="s">
        <v>731</v>
      </c>
      <c r="C26" s="206" t="s">
        <v>95</v>
      </c>
      <c r="E26" s="243">
        <v>14331</v>
      </c>
      <c r="F26" s="243"/>
      <c r="G26" s="271">
        <v>2</v>
      </c>
      <c r="I26" s="208">
        <f t="shared" si="0"/>
        <v>7165.5</v>
      </c>
      <c r="K26" s="272">
        <v>5.3</v>
      </c>
      <c r="L26" s="211"/>
      <c r="M26" s="243">
        <v>2565.84</v>
      </c>
      <c r="N26" s="206"/>
      <c r="O26" s="275">
        <v>132</v>
      </c>
      <c r="P26" s="249"/>
      <c r="Q26" s="275">
        <v>133</v>
      </c>
      <c r="S26" s="273">
        <v>1.385</v>
      </c>
      <c r="U26" s="243">
        <v>4145</v>
      </c>
      <c r="W26" s="246"/>
    </row>
    <row r="27" spans="1:23" ht="9.6" customHeight="1" x14ac:dyDescent="0.3">
      <c r="A27" s="242" t="s">
        <v>284</v>
      </c>
      <c r="C27" s="206" t="s">
        <v>96</v>
      </c>
      <c r="E27" s="243">
        <v>8261</v>
      </c>
      <c r="F27" s="243"/>
      <c r="G27" s="271">
        <v>8.2100000000000009</v>
      </c>
      <c r="I27" s="208">
        <f t="shared" si="0"/>
        <v>1006.2119366626065</v>
      </c>
      <c r="K27" s="272">
        <v>11.2</v>
      </c>
      <c r="L27" s="211"/>
      <c r="M27" s="243">
        <v>1016.89</v>
      </c>
      <c r="N27" s="206"/>
      <c r="O27" s="275">
        <v>20</v>
      </c>
      <c r="P27" s="249"/>
      <c r="Q27" s="275">
        <v>2</v>
      </c>
      <c r="S27" s="273">
        <v>1.03</v>
      </c>
      <c r="U27" s="243">
        <v>566</v>
      </c>
      <c r="W27" s="246"/>
    </row>
    <row r="28" spans="1:23" ht="9.6" customHeight="1" x14ac:dyDescent="0.3">
      <c r="A28" s="242" t="s">
        <v>285</v>
      </c>
      <c r="C28" s="206" t="s">
        <v>97</v>
      </c>
      <c r="E28" s="243">
        <v>28532</v>
      </c>
      <c r="F28" s="243"/>
      <c r="G28" s="271">
        <v>10.44</v>
      </c>
      <c r="I28" s="208">
        <f t="shared" si="0"/>
        <v>2732.9501915708815</v>
      </c>
      <c r="K28" s="272">
        <v>10.199999999999999</v>
      </c>
      <c r="L28" s="211"/>
      <c r="M28" s="243">
        <v>3529.86</v>
      </c>
      <c r="N28" s="206"/>
      <c r="O28" s="275">
        <v>111</v>
      </c>
      <c r="P28" s="249"/>
      <c r="Q28" s="275">
        <v>53</v>
      </c>
      <c r="S28" s="273">
        <v>0.85</v>
      </c>
      <c r="U28" s="243">
        <v>4069</v>
      </c>
      <c r="W28" s="246"/>
    </row>
    <row r="29" spans="1:23" ht="9.6" customHeight="1" x14ac:dyDescent="0.3">
      <c r="A29" s="242" t="s">
        <v>287</v>
      </c>
      <c r="C29" s="206" t="s">
        <v>98</v>
      </c>
      <c r="E29" s="243">
        <v>6545</v>
      </c>
      <c r="F29" s="243"/>
      <c r="G29" s="271">
        <v>8.24</v>
      </c>
      <c r="I29" s="208">
        <f t="shared" si="0"/>
        <v>794.29611650485435</v>
      </c>
      <c r="K29" s="272">
        <v>10.9</v>
      </c>
      <c r="L29" s="211"/>
      <c r="M29" s="243">
        <v>1270.24</v>
      </c>
      <c r="N29" s="206"/>
      <c r="O29" s="275">
        <v>45</v>
      </c>
      <c r="P29" s="249"/>
      <c r="Q29" s="275">
        <v>10</v>
      </c>
      <c r="S29" s="273">
        <v>0.755</v>
      </c>
      <c r="U29" s="243">
        <v>445</v>
      </c>
      <c r="W29" s="246"/>
    </row>
    <row r="30" spans="1:23" ht="9.6" customHeight="1" x14ac:dyDescent="0.3">
      <c r="A30" s="242" t="s">
        <v>288</v>
      </c>
      <c r="C30" s="206" t="s">
        <v>99</v>
      </c>
      <c r="E30" s="243">
        <v>135753</v>
      </c>
      <c r="F30" s="243"/>
      <c r="G30" s="271">
        <v>51.41</v>
      </c>
      <c r="I30" s="208">
        <f t="shared" si="0"/>
        <v>2640.5952149387281</v>
      </c>
      <c r="K30" s="272">
        <v>11.8</v>
      </c>
      <c r="L30" s="211"/>
      <c r="M30" s="243">
        <v>18854</v>
      </c>
      <c r="N30" s="206"/>
      <c r="O30" s="275">
        <v>25</v>
      </c>
      <c r="P30" s="249"/>
      <c r="Q30" s="275">
        <v>19</v>
      </c>
      <c r="S30" s="273">
        <v>1.24</v>
      </c>
      <c r="U30" s="243">
        <v>10855</v>
      </c>
      <c r="W30" s="246"/>
    </row>
    <row r="31" spans="1:23" ht="9.6" customHeight="1" x14ac:dyDescent="0.3">
      <c r="A31" s="242"/>
      <c r="E31" s="243"/>
      <c r="F31" s="243"/>
      <c r="G31" s="271"/>
      <c r="K31" s="272"/>
      <c r="L31" s="211"/>
      <c r="M31" s="243"/>
      <c r="N31" s="206"/>
      <c r="O31" s="272"/>
      <c r="P31" s="248"/>
      <c r="Q31" s="272"/>
      <c r="S31" s="273"/>
      <c r="U31" s="243"/>
      <c r="W31" s="246"/>
    </row>
    <row r="32" spans="1:23" ht="9.6" customHeight="1" x14ac:dyDescent="0.3">
      <c r="A32" s="242" t="s">
        <v>289</v>
      </c>
      <c r="C32" s="206" t="s">
        <v>100</v>
      </c>
      <c r="E32" s="243">
        <v>53997</v>
      </c>
      <c r="F32" s="243"/>
      <c r="G32" s="271">
        <v>17.420000000000002</v>
      </c>
      <c r="I32" s="208">
        <f t="shared" si="0"/>
        <v>3099.7129735935705</v>
      </c>
      <c r="K32" s="272">
        <v>10</v>
      </c>
      <c r="L32" s="211"/>
      <c r="M32" s="243">
        <v>6123.82</v>
      </c>
      <c r="N32" s="206"/>
      <c r="O32" s="243">
        <v>23</v>
      </c>
      <c r="P32" s="245"/>
      <c r="Q32" s="243">
        <v>16</v>
      </c>
      <c r="S32" s="273">
        <v>0.86</v>
      </c>
      <c r="U32" s="243">
        <v>4317</v>
      </c>
      <c r="W32" s="246"/>
    </row>
    <row r="33" spans="1:23" ht="9.6" customHeight="1" x14ac:dyDescent="0.3">
      <c r="A33" s="242" t="s">
        <v>290</v>
      </c>
      <c r="C33" s="206" t="s">
        <v>101</v>
      </c>
      <c r="E33" s="243">
        <v>22718</v>
      </c>
      <c r="F33" s="243"/>
      <c r="G33" s="271">
        <v>10.28</v>
      </c>
      <c r="I33" s="208">
        <f t="shared" si="0"/>
        <v>2209.9221789883268</v>
      </c>
      <c r="K33" s="272">
        <v>14.9</v>
      </c>
      <c r="L33" s="211"/>
      <c r="M33" s="243">
        <v>3879.59</v>
      </c>
      <c r="N33" s="206"/>
      <c r="O33" s="243">
        <v>8</v>
      </c>
      <c r="P33" s="245"/>
      <c r="Q33" s="243">
        <v>8</v>
      </c>
      <c r="S33" s="273">
        <v>1.1299999999999999</v>
      </c>
      <c r="U33" s="243">
        <v>1364</v>
      </c>
      <c r="W33" s="246"/>
    </row>
    <row r="34" spans="1:23" ht="9.6" customHeight="1" x14ac:dyDescent="0.3">
      <c r="A34" s="242" t="s">
        <v>292</v>
      </c>
      <c r="C34" s="206" t="s">
        <v>102</v>
      </c>
      <c r="E34" s="243">
        <v>7432</v>
      </c>
      <c r="F34" s="243"/>
      <c r="G34" s="271">
        <v>2.5</v>
      </c>
      <c r="I34" s="208">
        <f t="shared" si="0"/>
        <v>2972.8</v>
      </c>
      <c r="K34" s="272">
        <v>10.1</v>
      </c>
      <c r="L34" s="211"/>
      <c r="M34" s="243">
        <v>664.45</v>
      </c>
      <c r="N34" s="206"/>
      <c r="O34" s="243">
        <v>11</v>
      </c>
      <c r="P34" s="245"/>
      <c r="Q34" s="243">
        <v>18</v>
      </c>
      <c r="S34" s="273">
        <v>1.06</v>
      </c>
      <c r="U34" s="243">
        <v>575</v>
      </c>
      <c r="W34" s="246"/>
    </row>
    <row r="35" spans="1:23" ht="9.6" customHeight="1" x14ac:dyDescent="0.3">
      <c r="A35" s="242" t="s">
        <v>293</v>
      </c>
      <c r="C35" s="206" t="s">
        <v>103</v>
      </c>
      <c r="E35" s="243">
        <v>80783</v>
      </c>
      <c r="F35" s="243"/>
      <c r="G35" s="271">
        <v>49.13</v>
      </c>
      <c r="I35" s="208">
        <f t="shared" si="0"/>
        <v>1644.27030327702</v>
      </c>
      <c r="K35" s="272">
        <v>10.1</v>
      </c>
      <c r="L35" s="211"/>
      <c r="M35" s="243">
        <v>7809.41</v>
      </c>
      <c r="N35" s="206"/>
      <c r="O35" s="243">
        <v>17</v>
      </c>
      <c r="P35" s="245"/>
      <c r="Q35" s="243">
        <v>7</v>
      </c>
      <c r="S35" s="273">
        <v>1.1100000000000001</v>
      </c>
      <c r="U35" s="243">
        <v>5613</v>
      </c>
      <c r="W35" s="246"/>
    </row>
    <row r="36" spans="1:23" ht="9.6" customHeight="1" x14ac:dyDescent="0.3">
      <c r="A36" s="242" t="s">
        <v>732</v>
      </c>
      <c r="C36" s="206" t="s">
        <v>104</v>
      </c>
      <c r="E36" s="243">
        <v>41757</v>
      </c>
      <c r="F36" s="243"/>
      <c r="G36" s="271">
        <v>9.8800000000000008</v>
      </c>
      <c r="I36" s="208">
        <f t="shared" si="0"/>
        <v>4226.4170040485824</v>
      </c>
      <c r="K36" s="272">
        <v>9.6</v>
      </c>
      <c r="L36" s="211"/>
      <c r="M36" s="243">
        <v>7422.27</v>
      </c>
      <c r="N36" s="206"/>
      <c r="O36" s="243">
        <v>91</v>
      </c>
      <c r="P36" s="245"/>
      <c r="Q36" s="243">
        <v>72</v>
      </c>
      <c r="S36" s="273">
        <v>1.2829999999999999</v>
      </c>
      <c r="U36" s="243">
        <v>5064</v>
      </c>
      <c r="W36" s="246"/>
    </row>
    <row r="37" spans="1:23" ht="9.6" customHeight="1" x14ac:dyDescent="0.3">
      <c r="A37" s="242"/>
      <c r="E37" s="243"/>
      <c r="F37" s="243"/>
      <c r="G37" s="271"/>
      <c r="K37" s="272"/>
      <c r="L37" s="211"/>
      <c r="M37" s="243"/>
      <c r="N37" s="206"/>
      <c r="O37" s="243"/>
      <c r="P37" s="245"/>
      <c r="Q37" s="243"/>
      <c r="S37" s="273"/>
      <c r="U37" s="243"/>
      <c r="W37" s="246"/>
    </row>
    <row r="38" spans="1:23" ht="9.6" customHeight="1" x14ac:dyDescent="0.3">
      <c r="A38" s="242" t="s">
        <v>733</v>
      </c>
      <c r="C38" s="206" t="s">
        <v>105</v>
      </c>
      <c r="E38" s="243">
        <v>16636</v>
      </c>
      <c r="F38" s="243"/>
      <c r="G38" s="271">
        <v>2.5299999999999998</v>
      </c>
      <c r="I38" s="208">
        <f t="shared" si="0"/>
        <v>6575.4940711462459</v>
      </c>
      <c r="K38" s="272">
        <v>10.3</v>
      </c>
      <c r="L38" s="211"/>
      <c r="M38" s="243">
        <v>3468.32</v>
      </c>
      <c r="N38" s="206"/>
      <c r="O38" s="243">
        <v>56</v>
      </c>
      <c r="P38" s="245"/>
      <c r="Q38" s="243">
        <v>50</v>
      </c>
      <c r="S38" s="273">
        <v>1.55</v>
      </c>
      <c r="U38" s="243">
        <v>1626</v>
      </c>
      <c r="W38" s="246"/>
    </row>
    <row r="39" spans="1:23" ht="9.6" customHeight="1" x14ac:dyDescent="0.3">
      <c r="A39" s="242" t="s">
        <v>313</v>
      </c>
      <c r="C39" s="206" t="s">
        <v>106</v>
      </c>
      <c r="E39" s="243">
        <v>12793</v>
      </c>
      <c r="F39" s="243"/>
      <c r="G39" s="271">
        <v>10.96</v>
      </c>
      <c r="I39" s="208">
        <f t="shared" si="0"/>
        <v>1167.2445255474452</v>
      </c>
      <c r="K39" s="272">
        <v>14.9</v>
      </c>
      <c r="L39" s="211"/>
      <c r="M39" s="243">
        <v>1763.16</v>
      </c>
      <c r="N39" s="206"/>
      <c r="O39" s="243">
        <v>6</v>
      </c>
      <c r="P39" s="245"/>
      <c r="Q39" s="243">
        <v>3</v>
      </c>
      <c r="S39" s="273">
        <v>1.0620000000000001</v>
      </c>
      <c r="U39" s="243">
        <v>638</v>
      </c>
      <c r="W39" s="246"/>
    </row>
    <row r="40" spans="1:23" ht="9.6" customHeight="1" x14ac:dyDescent="0.3">
      <c r="A40" s="242" t="s">
        <v>314</v>
      </c>
      <c r="C40" s="206" t="s">
        <v>107</v>
      </c>
      <c r="E40" s="243">
        <v>181000</v>
      </c>
      <c r="F40" s="243"/>
      <c r="G40" s="271">
        <v>68.709999999999994</v>
      </c>
      <c r="I40" s="208">
        <f t="shared" si="0"/>
        <v>2634.2599330519579</v>
      </c>
      <c r="K40" s="272">
        <v>12.3</v>
      </c>
      <c r="L40" s="211"/>
      <c r="M40" s="243">
        <v>26836.95</v>
      </c>
      <c r="N40" s="206"/>
      <c r="O40" s="243">
        <v>31</v>
      </c>
      <c r="P40" s="245"/>
      <c r="Q40" s="243">
        <v>20</v>
      </c>
      <c r="S40" s="273">
        <v>1.22</v>
      </c>
      <c r="U40" s="243">
        <v>16006</v>
      </c>
      <c r="W40" s="246"/>
    </row>
    <row r="41" spans="1:23" ht="9.6" customHeight="1" x14ac:dyDescent="0.3">
      <c r="A41" s="242" t="s">
        <v>315</v>
      </c>
      <c r="C41" s="206" t="s">
        <v>108</v>
      </c>
      <c r="E41" s="243">
        <v>245054</v>
      </c>
      <c r="F41" s="243"/>
      <c r="G41" s="271">
        <v>54.12</v>
      </c>
      <c r="I41" s="208">
        <f t="shared" si="0"/>
        <v>4527.9748706577975</v>
      </c>
      <c r="K41" s="272">
        <v>12</v>
      </c>
      <c r="L41" s="211"/>
      <c r="M41" s="243">
        <v>27661.85</v>
      </c>
      <c r="N41" s="206"/>
      <c r="O41" s="243">
        <v>21</v>
      </c>
      <c r="P41" s="245"/>
      <c r="Q41" s="243">
        <v>14</v>
      </c>
      <c r="S41" s="273">
        <v>1.25</v>
      </c>
      <c r="U41" s="243">
        <v>21077</v>
      </c>
      <c r="W41" s="246"/>
    </row>
    <row r="42" spans="1:23" ht="9.6" customHeight="1" x14ac:dyDescent="0.3">
      <c r="A42" s="242" t="s">
        <v>316</v>
      </c>
      <c r="C42" s="206" t="s">
        <v>109</v>
      </c>
      <c r="E42" s="243">
        <v>3879</v>
      </c>
      <c r="F42" s="243"/>
      <c r="G42" s="271">
        <v>7.48</v>
      </c>
      <c r="I42" s="208">
        <f t="shared" si="0"/>
        <v>518.58288770053468</v>
      </c>
      <c r="K42" s="272">
        <v>9.6999999999999993</v>
      </c>
      <c r="L42" s="211"/>
      <c r="M42" s="243">
        <v>774.44</v>
      </c>
      <c r="N42" s="206"/>
      <c r="O42" s="243">
        <v>37</v>
      </c>
      <c r="P42" s="245"/>
      <c r="Q42" s="243">
        <v>13</v>
      </c>
      <c r="S42" s="273">
        <v>0.9</v>
      </c>
      <c r="U42" s="243">
        <v>234</v>
      </c>
      <c r="W42" s="246"/>
    </row>
    <row r="43" spans="1:23" ht="9.6" customHeight="1" x14ac:dyDescent="0.3">
      <c r="A43" s="242"/>
      <c r="E43" s="243"/>
      <c r="F43" s="243"/>
      <c r="G43" s="271"/>
      <c r="K43" s="272"/>
      <c r="L43" s="211"/>
      <c r="M43" s="243"/>
      <c r="N43" s="206"/>
      <c r="O43" s="243"/>
      <c r="P43" s="245"/>
      <c r="Q43" s="243"/>
      <c r="S43" s="273"/>
      <c r="U43" s="243"/>
      <c r="W43" s="246"/>
    </row>
    <row r="44" spans="1:23" ht="9.6" customHeight="1" x14ac:dyDescent="0.3">
      <c r="A44" s="242" t="s">
        <v>734</v>
      </c>
      <c r="C44" s="206" t="s">
        <v>110</v>
      </c>
      <c r="E44" s="243">
        <v>31430</v>
      </c>
      <c r="F44" s="243"/>
      <c r="G44" s="271">
        <v>22.93</v>
      </c>
      <c r="I44" s="208">
        <f t="shared" si="0"/>
        <v>1370.6934147405145</v>
      </c>
      <c r="K44" s="272">
        <v>18.399999999999999</v>
      </c>
      <c r="L44" s="211"/>
      <c r="M44" s="243">
        <v>3717.13</v>
      </c>
      <c r="N44" s="206"/>
      <c r="O44" s="243">
        <v>4</v>
      </c>
      <c r="P44" s="245"/>
      <c r="Q44" s="243">
        <v>5</v>
      </c>
      <c r="S44" s="273">
        <v>1.35</v>
      </c>
      <c r="U44" s="243">
        <v>1915</v>
      </c>
      <c r="W44" s="246"/>
    </row>
    <row r="45" spans="1:23" ht="9.6" customHeight="1" x14ac:dyDescent="0.3">
      <c r="A45" s="242" t="s">
        <v>735</v>
      </c>
      <c r="C45" s="206" t="s">
        <v>111</v>
      </c>
      <c r="E45" s="243">
        <v>12395</v>
      </c>
      <c r="F45" s="243"/>
      <c r="G45" s="271">
        <v>15.32</v>
      </c>
      <c r="I45" s="208">
        <f t="shared" si="0"/>
        <v>809.07310704960832</v>
      </c>
      <c r="K45" s="272">
        <v>6</v>
      </c>
      <c r="L45" s="211"/>
      <c r="M45" s="243">
        <v>2115.0700000000002</v>
      </c>
      <c r="N45" s="206"/>
      <c r="O45" s="243">
        <v>101</v>
      </c>
      <c r="P45" s="245"/>
      <c r="Q45" s="243">
        <v>110</v>
      </c>
      <c r="S45" s="273">
        <v>1.1399999999999999</v>
      </c>
      <c r="U45" s="243">
        <v>1602</v>
      </c>
      <c r="W45" s="246"/>
    </row>
    <row r="46" spans="1:23" ht="9.6" customHeight="1" x14ac:dyDescent="0.3">
      <c r="A46" s="242" t="s">
        <v>341</v>
      </c>
      <c r="C46" s="206" t="s">
        <v>112</v>
      </c>
      <c r="E46" s="243">
        <v>94581</v>
      </c>
      <c r="F46" s="243"/>
      <c r="G46" s="271">
        <v>33.65</v>
      </c>
      <c r="I46" s="208">
        <f t="shared" si="0"/>
        <v>2810.7280832095098</v>
      </c>
      <c r="K46" s="272">
        <v>12.7</v>
      </c>
      <c r="L46" s="211"/>
      <c r="M46" s="243">
        <v>13259.6</v>
      </c>
      <c r="N46" s="206"/>
      <c r="O46" s="243">
        <v>12</v>
      </c>
      <c r="P46" s="245"/>
      <c r="Q46" s="243">
        <v>11</v>
      </c>
      <c r="S46" s="273">
        <v>1.3</v>
      </c>
      <c r="U46" s="243">
        <v>7495</v>
      </c>
      <c r="W46" s="246"/>
    </row>
    <row r="47" spans="1:23" ht="9.6" customHeight="1" x14ac:dyDescent="0.3">
      <c r="A47" s="242" t="s">
        <v>342</v>
      </c>
      <c r="C47" s="206" t="s">
        <v>113</v>
      </c>
      <c r="E47" s="243">
        <v>18044</v>
      </c>
      <c r="F47" s="243"/>
      <c r="G47" s="271">
        <v>9.8699999999999992</v>
      </c>
      <c r="I47" s="208">
        <f t="shared" si="0"/>
        <v>1828.1661600810539</v>
      </c>
      <c r="K47" s="272">
        <v>9.3000000000000007</v>
      </c>
      <c r="L47" s="211"/>
      <c r="M47" s="243">
        <v>1604.06</v>
      </c>
      <c r="N47" s="206"/>
      <c r="O47" s="243">
        <v>1</v>
      </c>
      <c r="P47" s="245"/>
      <c r="Q47" s="243">
        <v>12</v>
      </c>
      <c r="S47" s="273">
        <v>0.82</v>
      </c>
      <c r="U47" s="243">
        <v>821</v>
      </c>
      <c r="W47" s="246"/>
    </row>
    <row r="48" spans="1:23" ht="9.6" customHeight="1" x14ac:dyDescent="0.3">
      <c r="A48" s="242" t="s">
        <v>344</v>
      </c>
      <c r="C48" s="206" t="s">
        <v>114</v>
      </c>
      <c r="E48" s="243">
        <v>226841</v>
      </c>
      <c r="F48" s="243"/>
      <c r="G48" s="271">
        <v>59.81</v>
      </c>
      <c r="I48" s="208">
        <f t="shared" si="0"/>
        <v>3792.6935295101152</v>
      </c>
      <c r="K48" s="272">
        <v>12.7</v>
      </c>
      <c r="L48" s="211"/>
      <c r="M48" s="243">
        <v>23287.34</v>
      </c>
      <c r="N48" s="206"/>
      <c r="O48" s="243">
        <v>60</v>
      </c>
      <c r="P48" s="245"/>
      <c r="Q48" s="243">
        <v>23</v>
      </c>
      <c r="S48" s="273">
        <v>1.2</v>
      </c>
      <c r="U48" s="243">
        <v>22711</v>
      </c>
      <c r="W48" s="246"/>
    </row>
    <row r="49" spans="1:23" ht="9.6" customHeight="1" x14ac:dyDescent="0.3">
      <c r="A49" s="242"/>
      <c r="E49" s="243"/>
      <c r="F49" s="243"/>
      <c r="G49" s="271"/>
      <c r="K49" s="272"/>
      <c r="L49" s="211"/>
      <c r="M49" s="243"/>
      <c r="N49" s="206"/>
      <c r="O49" s="243"/>
      <c r="P49" s="245"/>
      <c r="Q49" s="243"/>
      <c r="S49" s="273"/>
      <c r="U49" s="243"/>
      <c r="W49" s="246"/>
    </row>
    <row r="50" spans="1:23" ht="9.6" customHeight="1" x14ac:dyDescent="0.3">
      <c r="A50" s="242" t="s">
        <v>345</v>
      </c>
      <c r="C50" s="206" t="s">
        <v>115</v>
      </c>
      <c r="E50" s="243">
        <v>99348</v>
      </c>
      <c r="F50" s="243"/>
      <c r="G50" s="271">
        <v>42.56</v>
      </c>
      <c r="I50" s="208">
        <f t="shared" si="0"/>
        <v>2334.3045112781952</v>
      </c>
      <c r="K50" s="272">
        <v>10.9</v>
      </c>
      <c r="L50" s="211"/>
      <c r="M50" s="243">
        <v>13117.25</v>
      </c>
      <c r="N50" s="206"/>
      <c r="O50" s="243">
        <v>38</v>
      </c>
      <c r="P50" s="245"/>
      <c r="Q50" s="243">
        <v>17</v>
      </c>
      <c r="S50" s="273">
        <v>1.22</v>
      </c>
      <c r="U50" s="243">
        <v>7962</v>
      </c>
      <c r="W50" s="246"/>
    </row>
    <row r="51" spans="1:23" ht="9.6" customHeight="1" x14ac:dyDescent="0.3">
      <c r="A51" s="242" t="s">
        <v>347</v>
      </c>
      <c r="C51" s="206" t="s">
        <v>116</v>
      </c>
      <c r="E51" s="243">
        <v>25363</v>
      </c>
      <c r="F51" s="243"/>
      <c r="G51" s="271">
        <v>14.44</v>
      </c>
      <c r="I51" s="208">
        <f t="shared" si="0"/>
        <v>1756.4404432132965</v>
      </c>
      <c r="K51" s="272">
        <v>8.1999999999999993</v>
      </c>
      <c r="L51" s="211"/>
      <c r="M51" s="243">
        <v>3809.95</v>
      </c>
      <c r="N51" s="206"/>
      <c r="O51" s="243">
        <v>64</v>
      </c>
      <c r="P51" s="245"/>
      <c r="Q51" s="243">
        <v>29</v>
      </c>
      <c r="S51" s="273">
        <v>1.2</v>
      </c>
      <c r="U51" s="243">
        <v>2278</v>
      </c>
      <c r="W51" s="246"/>
    </row>
    <row r="52" spans="1:23" ht="9.6" customHeight="1" x14ac:dyDescent="0.3">
      <c r="A52" s="242" t="s">
        <v>348</v>
      </c>
      <c r="C52" s="206" t="s">
        <v>117</v>
      </c>
      <c r="E52" s="243">
        <v>24971</v>
      </c>
      <c r="F52" s="243"/>
      <c r="G52" s="271">
        <v>19.98</v>
      </c>
      <c r="I52" s="208">
        <f t="shared" si="0"/>
        <v>1249.7997997997998</v>
      </c>
      <c r="K52" s="272">
        <v>9.5</v>
      </c>
      <c r="L52" s="211"/>
      <c r="M52" s="243">
        <v>2594.85</v>
      </c>
      <c r="N52" s="206"/>
      <c r="O52" s="243">
        <v>34</v>
      </c>
      <c r="P52" s="245"/>
      <c r="Q52" s="243">
        <v>26</v>
      </c>
      <c r="S52" s="273">
        <v>0.95</v>
      </c>
      <c r="U52" s="243">
        <v>2025</v>
      </c>
      <c r="W52" s="246"/>
    </row>
    <row r="53" spans="1:23" ht="9.6" customHeight="1" x14ac:dyDescent="0.3">
      <c r="A53" s="242" t="s">
        <v>350</v>
      </c>
      <c r="C53" s="206" t="s">
        <v>118</v>
      </c>
      <c r="E53" s="243">
        <v>93825</v>
      </c>
      <c r="F53" s="243"/>
      <c r="G53" s="271">
        <v>400.17</v>
      </c>
      <c r="I53" s="208">
        <f t="shared" si="0"/>
        <v>234.46285328735286</v>
      </c>
      <c r="K53" s="272">
        <v>9</v>
      </c>
      <c r="L53" s="211"/>
      <c r="M53" s="243">
        <v>13754.5</v>
      </c>
      <c r="N53" s="206"/>
      <c r="O53" s="243">
        <v>62</v>
      </c>
      <c r="P53" s="245"/>
      <c r="Q53" s="243">
        <v>55</v>
      </c>
      <c r="S53" s="273">
        <v>1.1100000000000001</v>
      </c>
      <c r="U53" s="243">
        <v>10055</v>
      </c>
      <c r="W53" s="246"/>
    </row>
    <row r="54" spans="1:23" ht="9.6" customHeight="1" x14ac:dyDescent="0.3">
      <c r="A54" s="242" t="s">
        <v>351</v>
      </c>
      <c r="C54" s="206" t="s">
        <v>119</v>
      </c>
      <c r="E54" s="243">
        <v>452643</v>
      </c>
      <c r="F54" s="243"/>
      <c r="G54" s="271">
        <v>249.02</v>
      </c>
      <c r="I54" s="208">
        <f t="shared" si="0"/>
        <v>1817.6973737049232</v>
      </c>
      <c r="K54" s="272">
        <v>8.8000000000000007</v>
      </c>
      <c r="L54" s="211"/>
      <c r="M54" s="243">
        <v>66714.039999999994</v>
      </c>
      <c r="N54" s="206"/>
      <c r="O54" s="243">
        <v>89</v>
      </c>
      <c r="P54" s="245"/>
      <c r="Q54" s="243">
        <v>76</v>
      </c>
      <c r="S54" s="273">
        <v>1.018</v>
      </c>
      <c r="U54" s="243">
        <v>59287</v>
      </c>
      <c r="W54" s="246"/>
    </row>
    <row r="55" spans="1:23" ht="9.6" customHeight="1" x14ac:dyDescent="0.3">
      <c r="A55" s="242"/>
      <c r="E55" s="243"/>
      <c r="F55" s="243"/>
      <c r="G55" s="271"/>
      <c r="K55" s="272"/>
      <c r="L55" s="211"/>
      <c r="M55" s="243"/>
      <c r="N55" s="206"/>
      <c r="O55" s="243"/>
      <c r="P55" s="245"/>
      <c r="Q55" s="243"/>
      <c r="S55" s="273"/>
      <c r="U55" s="243"/>
      <c r="W55" s="246"/>
    </row>
    <row r="56" spans="1:23" ht="9.6" customHeight="1" x14ac:dyDescent="0.3">
      <c r="A56" s="242" t="s">
        <v>736</v>
      </c>
      <c r="C56" s="206" t="s">
        <v>120</v>
      </c>
      <c r="E56" s="243">
        <v>22183</v>
      </c>
      <c r="F56" s="243"/>
      <c r="G56" s="271">
        <v>15.04</v>
      </c>
      <c r="I56" s="208">
        <f t="shared" si="0"/>
        <v>1474.933510638298</v>
      </c>
      <c r="K56" s="272">
        <v>9.6999999999999993</v>
      </c>
      <c r="L56" s="211"/>
      <c r="M56" s="243">
        <v>2816.79</v>
      </c>
      <c r="N56" s="206"/>
      <c r="O56" s="243">
        <v>50</v>
      </c>
      <c r="P56" s="245"/>
      <c r="Q56" s="243">
        <v>22</v>
      </c>
      <c r="S56" s="273">
        <v>0.9</v>
      </c>
      <c r="U56" s="243">
        <v>1897</v>
      </c>
      <c r="W56" s="246"/>
    </row>
    <row r="57" spans="1:23" ht="9.6" customHeight="1" x14ac:dyDescent="0.3">
      <c r="A57" s="242" t="s">
        <v>737</v>
      </c>
      <c r="C57" s="206" t="s">
        <v>121</v>
      </c>
      <c r="E57" s="243">
        <v>15383</v>
      </c>
      <c r="F57" s="243"/>
      <c r="G57" s="271">
        <v>9.02</v>
      </c>
      <c r="I57" s="208">
        <f t="shared" si="0"/>
        <v>1705.4323725055433</v>
      </c>
      <c r="K57" s="272">
        <v>12.2</v>
      </c>
      <c r="L57" s="211"/>
      <c r="M57" s="243">
        <v>1019.85</v>
      </c>
      <c r="N57" s="206"/>
      <c r="O57" s="243">
        <v>82</v>
      </c>
      <c r="P57" s="245"/>
      <c r="Q57" s="243">
        <v>47</v>
      </c>
      <c r="S57" s="273">
        <v>0.6</v>
      </c>
      <c r="U57" s="243">
        <v>1997</v>
      </c>
      <c r="W57" s="246"/>
    </row>
    <row r="58" spans="1:23" ht="9.6" customHeight="1" x14ac:dyDescent="0.3">
      <c r="A58" s="242" t="s">
        <v>383</v>
      </c>
      <c r="C58" s="206" t="s">
        <v>122</v>
      </c>
      <c r="E58" s="243">
        <v>28180</v>
      </c>
      <c r="F58" s="243"/>
      <c r="G58" s="271">
        <v>9.23</v>
      </c>
      <c r="I58" s="208">
        <f t="shared" si="0"/>
        <v>3053.0877573131093</v>
      </c>
      <c r="K58" s="272">
        <v>8.4</v>
      </c>
      <c r="L58" s="211"/>
      <c r="M58" s="243">
        <v>4195.68</v>
      </c>
      <c r="N58" s="206"/>
      <c r="O58" s="243">
        <v>86</v>
      </c>
      <c r="P58" s="245"/>
      <c r="Q58" s="243">
        <v>31</v>
      </c>
      <c r="S58" s="273">
        <v>0.93</v>
      </c>
      <c r="U58" s="243">
        <v>3190</v>
      </c>
      <c r="W58" s="246"/>
    </row>
    <row r="59" spans="1:23" ht="9.6" customHeight="1" x14ac:dyDescent="0.3">
      <c r="E59" s="246"/>
      <c r="F59" s="206"/>
      <c r="K59" s="251"/>
      <c r="L59" s="211"/>
      <c r="M59" s="252"/>
      <c r="N59" s="241"/>
      <c r="O59" s="272"/>
      <c r="P59" s="248"/>
      <c r="Q59" s="248"/>
      <c r="S59" s="253"/>
      <c r="U59" s="248"/>
    </row>
    <row r="60" spans="1:23" ht="13.65" customHeight="1" x14ac:dyDescent="0.3">
      <c r="E60" s="206"/>
      <c r="F60" s="206"/>
      <c r="K60" s="211"/>
      <c r="L60" s="211"/>
      <c r="M60" s="241"/>
      <c r="N60" s="241"/>
      <c r="O60" s="248"/>
      <c r="P60" s="248"/>
      <c r="Q60" s="248"/>
      <c r="S60" s="253"/>
      <c r="U60" s="248"/>
    </row>
    <row r="61" spans="1:23" ht="13.65" customHeight="1" x14ac:dyDescent="0.3">
      <c r="E61" s="206"/>
      <c r="F61" s="206"/>
      <c r="K61" s="211"/>
      <c r="L61" s="211"/>
      <c r="M61" s="241"/>
      <c r="N61" s="241"/>
      <c r="S61" s="253"/>
      <c r="U61" s="211"/>
    </row>
    <row r="62" spans="1:23" ht="13.65" customHeight="1" x14ac:dyDescent="0.3">
      <c r="E62" s="206"/>
      <c r="F62" s="206"/>
      <c r="K62" s="211"/>
      <c r="L62" s="211"/>
      <c r="M62" s="241"/>
      <c r="N62" s="241"/>
      <c r="S62" s="253"/>
      <c r="U62" s="211"/>
    </row>
    <row r="63" spans="1:23" ht="13.65" customHeight="1" x14ac:dyDescent="0.3">
      <c r="E63" s="206"/>
      <c r="F63" s="206"/>
      <c r="K63" s="211"/>
      <c r="L63" s="211"/>
      <c r="M63" s="241"/>
      <c r="N63" s="241"/>
      <c r="S63" s="253"/>
      <c r="U63" s="211"/>
    </row>
    <row r="64" spans="1:23" ht="11.1" customHeight="1" x14ac:dyDescent="0.3">
      <c r="E64" s="206"/>
      <c r="F64" s="206"/>
      <c r="K64" s="211"/>
      <c r="L64" s="211"/>
      <c r="M64" s="241"/>
      <c r="N64" s="241"/>
      <c r="S64" s="253"/>
      <c r="U64" s="211"/>
    </row>
    <row r="65" spans="1:21" ht="13.35" hidden="1" customHeight="1" x14ac:dyDescent="0.3">
      <c r="E65" s="206"/>
      <c r="F65" s="206"/>
      <c r="K65" s="211"/>
      <c r="L65" s="211"/>
      <c r="M65" s="241"/>
      <c r="N65" s="241"/>
      <c r="S65" s="253"/>
      <c r="U65" s="211"/>
    </row>
    <row r="66" spans="1:21" ht="18.149999999999999" customHeight="1" x14ac:dyDescent="0.3">
      <c r="E66" s="206"/>
      <c r="F66" s="206"/>
      <c r="K66" s="211"/>
      <c r="L66" s="211"/>
      <c r="M66" s="241"/>
      <c r="N66" s="241"/>
      <c r="S66" s="253"/>
      <c r="U66" s="211"/>
    </row>
    <row r="67" spans="1:21" ht="13.65" customHeight="1" x14ac:dyDescent="0.3">
      <c r="E67" s="206"/>
      <c r="F67" s="206"/>
      <c r="K67" s="211"/>
      <c r="L67" s="211"/>
      <c r="M67" s="241"/>
      <c r="N67" s="241"/>
      <c r="S67" s="253"/>
      <c r="U67" s="211"/>
    </row>
    <row r="68" spans="1:21" ht="13.65" customHeight="1" x14ac:dyDescent="0.3">
      <c r="E68" s="206"/>
      <c r="F68" s="206"/>
      <c r="K68" s="211"/>
      <c r="L68" s="211"/>
      <c r="M68" s="241"/>
      <c r="N68" s="241"/>
      <c r="S68" s="211"/>
      <c r="U68" s="211"/>
    </row>
    <row r="69" spans="1:21" ht="8.85" customHeight="1" x14ac:dyDescent="0.3">
      <c r="E69" s="206"/>
      <c r="F69" s="206"/>
      <c r="K69" s="211"/>
      <c r="L69" s="211"/>
      <c r="M69" s="241"/>
      <c r="N69" s="241"/>
      <c r="S69" s="211"/>
      <c r="U69" s="211"/>
    </row>
    <row r="70" spans="1:21" ht="8.85" customHeight="1" x14ac:dyDescent="0.3">
      <c r="E70" s="206"/>
      <c r="F70" s="206"/>
      <c r="K70" s="211"/>
      <c r="L70" s="211"/>
      <c r="M70" s="241"/>
      <c r="N70" s="241"/>
      <c r="S70" s="211"/>
      <c r="U70" s="211"/>
    </row>
    <row r="71" spans="1:21" ht="8.85" customHeight="1" x14ac:dyDescent="0.3">
      <c r="E71" s="206"/>
      <c r="F71" s="206"/>
      <c r="K71" s="211"/>
      <c r="L71" s="211"/>
      <c r="M71" s="241"/>
      <c r="N71" s="241"/>
      <c r="S71" s="211"/>
      <c r="U71" s="211"/>
    </row>
    <row r="72" spans="1:21" ht="8.85" customHeight="1" x14ac:dyDescent="0.3">
      <c r="E72" s="206"/>
      <c r="F72" s="206"/>
      <c r="K72" s="211"/>
      <c r="L72" s="211"/>
      <c r="M72" s="241"/>
      <c r="N72" s="241"/>
      <c r="S72" s="211"/>
      <c r="U72" s="211"/>
    </row>
    <row r="73" spans="1:21" ht="8.85" customHeight="1" x14ac:dyDescent="0.3">
      <c r="E73" s="206"/>
      <c r="F73" s="206"/>
      <c r="K73" s="211"/>
      <c r="L73" s="211"/>
      <c r="M73" s="241"/>
      <c r="N73" s="241"/>
      <c r="S73" s="211"/>
      <c r="U73" s="211"/>
    </row>
    <row r="74" spans="1:21" ht="12" x14ac:dyDescent="0.3">
      <c r="A74" s="185" t="s">
        <v>738</v>
      </c>
      <c r="E74" s="206"/>
      <c r="F74" s="206"/>
      <c r="K74" s="211"/>
      <c r="L74" s="211"/>
      <c r="M74" s="241"/>
      <c r="N74" s="241"/>
      <c r="S74" s="211"/>
      <c r="U74" s="211"/>
    </row>
    <row r="75" spans="1:21" s="184" customFormat="1" ht="12.15" customHeight="1" x14ac:dyDescent="0.3">
      <c r="E75" s="186"/>
      <c r="F75" s="186"/>
      <c r="G75" s="187"/>
      <c r="H75" s="187"/>
      <c r="I75" s="185"/>
      <c r="J75" s="187"/>
      <c r="K75" s="188"/>
      <c r="L75" s="189" t="s">
        <v>294</v>
      </c>
      <c r="M75" s="188"/>
      <c r="N75" s="188"/>
      <c r="O75" s="190"/>
      <c r="P75" s="190"/>
      <c r="Q75" s="191"/>
      <c r="R75" s="191"/>
      <c r="S75" s="191"/>
      <c r="T75" s="192"/>
      <c r="U75" s="193" t="s">
        <v>692</v>
      </c>
    </row>
    <row r="76" spans="1:21" s="184" customFormat="1" ht="11.25" customHeight="1" x14ac:dyDescent="0.3">
      <c r="E76" s="186"/>
      <c r="F76" s="186"/>
      <c r="G76" s="187"/>
      <c r="H76" s="187"/>
      <c r="I76" s="185"/>
      <c r="J76" s="187"/>
      <c r="K76" s="188"/>
      <c r="L76" s="195" t="s">
        <v>37</v>
      </c>
      <c r="M76" s="188"/>
      <c r="N76" s="188"/>
      <c r="O76" s="190"/>
      <c r="P76" s="190"/>
      <c r="Q76" s="191"/>
      <c r="R76" s="191"/>
      <c r="S76" s="191"/>
      <c r="T76" s="192"/>
      <c r="U76" s="193" t="s">
        <v>739</v>
      </c>
    </row>
    <row r="77" spans="1:21" s="184" customFormat="1" ht="11.25" customHeight="1" x14ac:dyDescent="0.3">
      <c r="E77" s="186"/>
      <c r="F77" s="186"/>
      <c r="G77" s="187"/>
      <c r="H77" s="187"/>
      <c r="I77" s="197"/>
      <c r="J77" s="187"/>
      <c r="K77" s="188"/>
      <c r="L77" s="195" t="s">
        <v>297</v>
      </c>
      <c r="M77" s="188"/>
      <c r="N77" s="188"/>
      <c r="O77" s="190"/>
      <c r="P77" s="190"/>
      <c r="Q77" s="191"/>
      <c r="R77" s="191"/>
      <c r="S77" s="191"/>
      <c r="T77" s="192"/>
      <c r="U77" s="191"/>
    </row>
    <row r="78" spans="1:21" ht="9" customHeight="1" x14ac:dyDescent="0.3">
      <c r="A78" s="205"/>
      <c r="S78" s="211"/>
      <c r="U78" s="211"/>
    </row>
    <row r="79" spans="1:21" ht="9.75" customHeight="1" x14ac:dyDescent="0.3">
      <c r="A79" s="205"/>
      <c r="S79" s="211"/>
      <c r="U79" s="211"/>
    </row>
    <row r="80" spans="1:21" ht="12" customHeight="1" x14ac:dyDescent="0.3">
      <c r="A80" s="205"/>
      <c r="S80" s="211"/>
      <c r="U80" s="211"/>
    </row>
    <row r="81" spans="1:21" ht="10.5" customHeight="1" x14ac:dyDescent="0.3">
      <c r="A81" s="205"/>
      <c r="E81" s="254"/>
      <c r="M81" s="254"/>
      <c r="O81" s="254"/>
      <c r="Q81" s="254"/>
      <c r="S81" s="270"/>
      <c r="U81" s="254"/>
    </row>
    <row r="82" spans="1:21" ht="10.199999999999999" x14ac:dyDescent="0.3">
      <c r="A82" s="205"/>
      <c r="K82" s="254"/>
      <c r="M82" s="213" t="s">
        <v>694</v>
      </c>
      <c r="O82" s="213" t="s">
        <v>695</v>
      </c>
      <c r="Q82" s="214" t="s">
        <v>696</v>
      </c>
      <c r="S82" s="215" t="s">
        <v>697</v>
      </c>
      <c r="U82" s="216" t="s">
        <v>698</v>
      </c>
    </row>
    <row r="83" spans="1:21" ht="10.199999999999999" x14ac:dyDescent="0.3">
      <c r="A83" s="205"/>
      <c r="E83" s="216" t="s">
        <v>62</v>
      </c>
      <c r="G83" s="217" t="s">
        <v>699</v>
      </c>
      <c r="I83" s="218" t="s">
        <v>700</v>
      </c>
      <c r="K83" s="219" t="s">
        <v>701</v>
      </c>
      <c r="M83" s="213" t="s">
        <v>702</v>
      </c>
      <c r="O83" s="213" t="s">
        <v>436</v>
      </c>
      <c r="Q83" s="214" t="s">
        <v>703</v>
      </c>
      <c r="S83" s="220" t="s">
        <v>704</v>
      </c>
      <c r="U83" s="216" t="s">
        <v>705</v>
      </c>
    </row>
    <row r="84" spans="1:21" ht="9" customHeight="1" x14ac:dyDescent="0.3">
      <c r="B84" s="221"/>
      <c r="C84" s="221"/>
      <c r="D84" s="221"/>
      <c r="E84" s="219" t="s">
        <v>706</v>
      </c>
      <c r="F84" s="221"/>
      <c r="G84" s="216" t="s">
        <v>707</v>
      </c>
      <c r="H84" s="221"/>
      <c r="I84" s="216" t="s">
        <v>708</v>
      </c>
      <c r="J84" s="221"/>
      <c r="K84" s="217" t="s">
        <v>709</v>
      </c>
      <c r="L84" s="221"/>
      <c r="M84" s="217" t="s">
        <v>710</v>
      </c>
      <c r="N84" s="221"/>
      <c r="O84" s="217" t="s">
        <v>711</v>
      </c>
      <c r="P84" s="221"/>
      <c r="Q84" s="217" t="s">
        <v>711</v>
      </c>
      <c r="R84" s="221"/>
      <c r="S84" s="215" t="s">
        <v>712</v>
      </c>
      <c r="T84" s="221"/>
      <c r="U84" s="217" t="s">
        <v>713</v>
      </c>
    </row>
    <row r="85" spans="1:21" s="219" customFormat="1" ht="10.95" customHeight="1" x14ac:dyDescent="0.3">
      <c r="A85" s="222" t="s">
        <v>71</v>
      </c>
      <c r="C85" s="222" t="s">
        <v>714</v>
      </c>
      <c r="E85" s="223" t="s">
        <v>715</v>
      </c>
      <c r="F85" s="216"/>
      <c r="G85" s="223" t="s">
        <v>716</v>
      </c>
      <c r="H85" s="218"/>
      <c r="I85" s="223" t="s">
        <v>715</v>
      </c>
      <c r="J85" s="218"/>
      <c r="K85" s="224" t="s">
        <v>717</v>
      </c>
      <c r="M85" s="224" t="s">
        <v>717</v>
      </c>
      <c r="N85" s="225"/>
      <c r="O85" s="224" t="s">
        <v>718</v>
      </c>
      <c r="P85" s="226"/>
      <c r="Q85" s="224" t="s">
        <v>718</v>
      </c>
      <c r="R85" s="227"/>
      <c r="S85" s="228" t="s">
        <v>719</v>
      </c>
      <c r="T85" s="229"/>
      <c r="U85" s="230" t="s">
        <v>720</v>
      </c>
    </row>
    <row r="86" spans="1:21" ht="8.85" customHeight="1" x14ac:dyDescent="0.3">
      <c r="E86" s="206"/>
      <c r="F86" s="206"/>
      <c r="K86" s="211"/>
      <c r="L86" s="211"/>
      <c r="M86" s="241"/>
      <c r="N86" s="241"/>
      <c r="S86" s="211"/>
      <c r="U86" s="211"/>
    </row>
    <row r="87" spans="1:21" ht="9.6" customHeight="1" x14ac:dyDescent="0.3">
      <c r="B87" s="287" t="s">
        <v>286</v>
      </c>
      <c r="C87" s="288"/>
      <c r="D87" s="205"/>
      <c r="E87" s="206"/>
      <c r="F87" s="206"/>
      <c r="K87" s="211"/>
      <c r="L87" s="211"/>
      <c r="M87" s="241"/>
      <c r="N87" s="241"/>
      <c r="S87" s="211"/>
      <c r="U87" s="211"/>
    </row>
    <row r="88" spans="1:21" ht="9.6" customHeight="1" x14ac:dyDescent="0.3">
      <c r="A88" s="242" t="s">
        <v>721</v>
      </c>
      <c r="C88" s="206" t="s">
        <v>126</v>
      </c>
      <c r="E88" s="255">
        <v>32561</v>
      </c>
      <c r="F88" s="243"/>
      <c r="G88" s="271">
        <v>449.5</v>
      </c>
      <c r="I88" s="208">
        <f t="shared" ref="I88:I146" si="1">E88/G88</f>
        <v>72.438264738598448</v>
      </c>
      <c r="K88" s="272">
        <v>8.6</v>
      </c>
      <c r="L88" s="211"/>
      <c r="M88" s="243">
        <v>4898.3500000000004</v>
      </c>
      <c r="N88" s="206"/>
      <c r="O88" s="243">
        <v>78</v>
      </c>
      <c r="P88" s="245"/>
      <c r="Q88" s="243">
        <v>65</v>
      </c>
      <c r="S88" s="273">
        <v>0.61</v>
      </c>
      <c r="U88" s="274">
        <v>3573</v>
      </c>
    </row>
    <row r="89" spans="1:21" ht="9.6" customHeight="1" x14ac:dyDescent="0.3">
      <c r="A89" s="242" t="s">
        <v>722</v>
      </c>
      <c r="C89" s="206" t="s">
        <v>127</v>
      </c>
      <c r="E89" s="255">
        <v>109722</v>
      </c>
      <c r="F89" s="243"/>
      <c r="G89" s="271">
        <v>720.7</v>
      </c>
      <c r="I89" s="208">
        <f t="shared" si="1"/>
        <v>152.24365200499514</v>
      </c>
      <c r="K89" s="272">
        <v>8.1999999999999993</v>
      </c>
      <c r="L89" s="211"/>
      <c r="M89" s="243">
        <v>13918.07</v>
      </c>
      <c r="N89" s="206"/>
      <c r="O89" s="243">
        <v>117</v>
      </c>
      <c r="P89" s="245"/>
      <c r="Q89" s="243">
        <v>116</v>
      </c>
      <c r="S89" s="273">
        <v>0.85399999999999998</v>
      </c>
      <c r="U89" s="243">
        <v>19023</v>
      </c>
    </row>
    <row r="90" spans="1:21" ht="9.6" customHeight="1" x14ac:dyDescent="0.3">
      <c r="A90" s="242" t="s">
        <v>723</v>
      </c>
      <c r="C90" s="206" t="s">
        <v>128</v>
      </c>
      <c r="E90" s="255">
        <v>14952</v>
      </c>
      <c r="F90" s="243"/>
      <c r="G90" s="271">
        <v>445.46</v>
      </c>
      <c r="I90" s="208">
        <f t="shared" si="1"/>
        <v>33.565303282000627</v>
      </c>
      <c r="K90" s="272">
        <v>9.3000000000000007</v>
      </c>
      <c r="L90" s="211"/>
      <c r="M90" s="243">
        <v>1874.32</v>
      </c>
      <c r="N90" s="206"/>
      <c r="O90" s="243">
        <v>46</v>
      </c>
      <c r="P90" s="245"/>
      <c r="Q90" s="243">
        <v>39</v>
      </c>
      <c r="S90" s="273">
        <v>0.73</v>
      </c>
      <c r="U90" s="243">
        <v>1046</v>
      </c>
    </row>
    <row r="91" spans="1:21" ht="9.6" customHeight="1" x14ac:dyDescent="0.3">
      <c r="A91" s="242" t="s">
        <v>724</v>
      </c>
      <c r="C91" s="206" t="s">
        <v>129</v>
      </c>
      <c r="E91" s="255">
        <v>13053</v>
      </c>
      <c r="F91" s="243"/>
      <c r="G91" s="271">
        <v>355.27</v>
      </c>
      <c r="I91" s="208">
        <f t="shared" si="1"/>
        <v>36.741070171981875</v>
      </c>
      <c r="K91" s="272">
        <v>7.6</v>
      </c>
      <c r="L91" s="211"/>
      <c r="M91" s="243">
        <v>1647.98</v>
      </c>
      <c r="N91" s="206"/>
      <c r="O91" s="243">
        <v>70</v>
      </c>
      <c r="P91" s="245"/>
      <c r="Q91" s="243">
        <v>90</v>
      </c>
      <c r="S91" s="273">
        <v>0.48</v>
      </c>
      <c r="U91" s="243">
        <v>1219</v>
      </c>
    </row>
    <row r="92" spans="1:21" ht="9.6" customHeight="1" x14ac:dyDescent="0.3">
      <c r="A92" s="242" t="s">
        <v>725</v>
      </c>
      <c r="C92" s="206" t="s">
        <v>130</v>
      </c>
      <c r="E92" s="255">
        <v>31766</v>
      </c>
      <c r="F92" s="243"/>
      <c r="G92" s="271">
        <v>473.93</v>
      </c>
      <c r="I92" s="208">
        <f t="shared" si="1"/>
        <v>67.026776106176015</v>
      </c>
      <c r="K92" s="272">
        <v>7.7</v>
      </c>
      <c r="L92" s="211"/>
      <c r="M92" s="243">
        <v>3924.96</v>
      </c>
      <c r="N92" s="206"/>
      <c r="O92" s="243">
        <v>42</v>
      </c>
      <c r="P92" s="245"/>
      <c r="Q92" s="243">
        <v>60</v>
      </c>
      <c r="S92" s="273">
        <v>0.61</v>
      </c>
      <c r="U92" s="243">
        <v>2362</v>
      </c>
    </row>
    <row r="93" spans="1:21" ht="9.6" customHeight="1" x14ac:dyDescent="0.3">
      <c r="A93" s="242"/>
      <c r="E93" s="255"/>
      <c r="F93" s="243"/>
      <c r="G93" s="271"/>
      <c r="K93" s="272"/>
      <c r="L93" s="211"/>
      <c r="M93" s="243"/>
      <c r="N93" s="206"/>
      <c r="O93" s="243"/>
      <c r="P93" s="245"/>
      <c r="Q93" s="243"/>
      <c r="S93" s="273"/>
      <c r="U93" s="243"/>
    </row>
    <row r="94" spans="1:21" ht="9.6" customHeight="1" x14ac:dyDescent="0.3">
      <c r="A94" s="242" t="s">
        <v>726</v>
      </c>
      <c r="C94" s="206" t="s">
        <v>131</v>
      </c>
      <c r="E94" s="255">
        <v>15818</v>
      </c>
      <c r="F94" s="243"/>
      <c r="G94" s="271">
        <v>333.49</v>
      </c>
      <c r="I94" s="208">
        <f t="shared" si="1"/>
        <v>47.431707097664095</v>
      </c>
      <c r="K94" s="272">
        <v>7.4</v>
      </c>
      <c r="L94" s="211"/>
      <c r="M94" s="243">
        <v>2188.8200000000002</v>
      </c>
      <c r="N94" s="206"/>
      <c r="O94" s="243">
        <v>44</v>
      </c>
      <c r="P94" s="245"/>
      <c r="Q94" s="243">
        <v>63</v>
      </c>
      <c r="S94" s="273">
        <v>0.65</v>
      </c>
      <c r="U94" s="243">
        <v>1336</v>
      </c>
    </row>
    <row r="95" spans="1:21" ht="9.6" customHeight="1" x14ac:dyDescent="0.3">
      <c r="A95" s="242" t="s">
        <v>727</v>
      </c>
      <c r="C95" s="206" t="s">
        <v>132</v>
      </c>
      <c r="E95" s="255">
        <v>242152</v>
      </c>
      <c r="F95" s="243"/>
      <c r="G95" s="271">
        <v>25.97</v>
      </c>
      <c r="I95" s="208">
        <f t="shared" si="1"/>
        <v>9324.2972660762425</v>
      </c>
      <c r="K95" s="272">
        <v>6.3</v>
      </c>
      <c r="L95" s="211"/>
      <c r="M95" s="243">
        <v>26814.62</v>
      </c>
      <c r="N95" s="206"/>
      <c r="O95" s="243">
        <v>130</v>
      </c>
      <c r="P95" s="245"/>
      <c r="Q95" s="243">
        <v>132</v>
      </c>
      <c r="S95" s="273">
        <v>0.99299999999999999</v>
      </c>
      <c r="U95" s="243">
        <v>77590</v>
      </c>
    </row>
    <row r="96" spans="1:21" ht="9.6" customHeight="1" x14ac:dyDescent="0.3">
      <c r="A96" s="242" t="s">
        <v>728</v>
      </c>
      <c r="C96" s="206" t="s">
        <v>133</v>
      </c>
      <c r="E96" s="255">
        <v>75831</v>
      </c>
      <c r="F96" s="243"/>
      <c r="G96" s="271">
        <v>967</v>
      </c>
      <c r="I96" s="208">
        <f t="shared" si="1"/>
        <v>78.41882109617373</v>
      </c>
      <c r="K96" s="272">
        <v>6.5</v>
      </c>
      <c r="L96" s="211"/>
      <c r="M96" s="243">
        <v>9897.0499999999993</v>
      </c>
      <c r="N96" s="206"/>
      <c r="O96" s="243">
        <v>74</v>
      </c>
      <c r="P96" s="245"/>
      <c r="Q96" s="243">
        <v>94</v>
      </c>
      <c r="S96" s="273">
        <v>0.63</v>
      </c>
      <c r="U96" s="243">
        <v>7517</v>
      </c>
    </row>
    <row r="97" spans="1:21" ht="9.6" customHeight="1" x14ac:dyDescent="0.3">
      <c r="A97" s="242" t="s">
        <v>729</v>
      </c>
      <c r="C97" s="206" t="s">
        <v>134</v>
      </c>
      <c r="E97" s="255">
        <v>4318</v>
      </c>
      <c r="F97" s="243"/>
      <c r="G97" s="271">
        <v>529.16</v>
      </c>
      <c r="I97" s="208">
        <f t="shared" si="1"/>
        <v>8.1601028044447812</v>
      </c>
      <c r="K97" s="272">
        <v>19.2</v>
      </c>
      <c r="L97" s="211"/>
      <c r="M97" s="243">
        <v>497.15</v>
      </c>
      <c r="N97" s="206"/>
      <c r="O97" s="243">
        <v>133</v>
      </c>
      <c r="P97" s="245"/>
      <c r="Q97" s="243">
        <v>130</v>
      </c>
      <c r="S97" s="273">
        <v>0.5</v>
      </c>
      <c r="U97" s="243">
        <v>856</v>
      </c>
    </row>
    <row r="98" spans="1:21" ht="9.6" customHeight="1" x14ac:dyDescent="0.3">
      <c r="A98" s="242" t="s">
        <v>730</v>
      </c>
      <c r="C98" s="206" t="s">
        <v>135</v>
      </c>
      <c r="E98" s="255">
        <v>78581</v>
      </c>
      <c r="F98" s="243"/>
      <c r="G98" s="271">
        <v>753.02</v>
      </c>
      <c r="I98" s="208">
        <f t="shared" si="1"/>
        <v>104.35446601683887</v>
      </c>
      <c r="K98" s="272">
        <v>6.8</v>
      </c>
      <c r="L98" s="211"/>
      <c r="M98" s="243">
        <v>9302.5400000000009</v>
      </c>
      <c r="N98" s="206"/>
      <c r="O98" s="243">
        <v>98</v>
      </c>
      <c r="P98" s="245"/>
      <c r="Q98" s="243">
        <v>104</v>
      </c>
      <c r="S98" s="273">
        <v>0.5</v>
      </c>
      <c r="U98" s="243">
        <v>9056</v>
      </c>
    </row>
    <row r="99" spans="1:21" ht="9.6" customHeight="1" x14ac:dyDescent="0.3">
      <c r="A99" s="242"/>
      <c r="E99" s="255"/>
      <c r="F99" s="243"/>
      <c r="G99" s="271"/>
      <c r="K99" s="272"/>
      <c r="L99" s="211"/>
      <c r="M99" s="243"/>
      <c r="N99" s="206"/>
      <c r="O99" s="243"/>
      <c r="P99" s="245"/>
      <c r="Q99" s="243"/>
      <c r="S99" s="273"/>
      <c r="U99" s="243"/>
    </row>
    <row r="100" spans="1:21" ht="9.6" customHeight="1" x14ac:dyDescent="0.3">
      <c r="A100" s="242" t="s">
        <v>731</v>
      </c>
      <c r="C100" s="206" t="s">
        <v>740</v>
      </c>
      <c r="E100" s="255">
        <v>6364</v>
      </c>
      <c r="F100" s="243"/>
      <c r="G100" s="271">
        <v>357.73</v>
      </c>
      <c r="I100" s="208">
        <f t="shared" si="1"/>
        <v>17.789953316747265</v>
      </c>
      <c r="K100" s="272">
        <v>7.6</v>
      </c>
      <c r="L100" s="211"/>
      <c r="M100" s="243">
        <v>678.36</v>
      </c>
      <c r="N100" s="206"/>
      <c r="O100" s="243">
        <v>52</v>
      </c>
      <c r="P100" s="245"/>
      <c r="Q100" s="243">
        <v>46</v>
      </c>
      <c r="S100" s="273">
        <v>0.6</v>
      </c>
      <c r="U100" s="243">
        <v>458</v>
      </c>
    </row>
    <row r="101" spans="1:21" ht="9.6" customHeight="1" x14ac:dyDescent="0.3">
      <c r="A101" s="242" t="s">
        <v>284</v>
      </c>
      <c r="C101" s="206" t="s">
        <v>137</v>
      </c>
      <c r="E101" s="255">
        <v>33494</v>
      </c>
      <c r="F101" s="243"/>
      <c r="G101" s="271">
        <v>541.20000000000005</v>
      </c>
      <c r="I101" s="208">
        <f t="shared" si="1"/>
        <v>61.888396156688835</v>
      </c>
      <c r="K101" s="272">
        <v>6.2</v>
      </c>
      <c r="L101" s="211"/>
      <c r="M101" s="243">
        <v>4551.04</v>
      </c>
      <c r="N101" s="206"/>
      <c r="O101" s="243">
        <v>95</v>
      </c>
      <c r="P101" s="245"/>
      <c r="Q101" s="243">
        <v>103</v>
      </c>
      <c r="S101" s="273">
        <v>0.79</v>
      </c>
      <c r="U101" s="243">
        <v>3768</v>
      </c>
    </row>
    <row r="102" spans="1:21" ht="9.6" customHeight="1" x14ac:dyDescent="0.3">
      <c r="A102" s="242" t="s">
        <v>285</v>
      </c>
      <c r="C102" s="206" t="s">
        <v>138</v>
      </c>
      <c r="E102" s="255">
        <v>16292</v>
      </c>
      <c r="F102" s="243"/>
      <c r="G102" s="271">
        <v>566.16999999999996</v>
      </c>
      <c r="I102" s="208">
        <f t="shared" si="1"/>
        <v>28.775809385873504</v>
      </c>
      <c r="K102" s="272">
        <v>10.1</v>
      </c>
      <c r="L102" s="211"/>
      <c r="M102" s="243">
        <v>1479.15</v>
      </c>
      <c r="N102" s="206"/>
      <c r="O102" s="243">
        <v>65</v>
      </c>
      <c r="P102" s="245"/>
      <c r="Q102" s="243">
        <v>66</v>
      </c>
      <c r="S102" s="273">
        <v>0.53</v>
      </c>
      <c r="U102" s="243">
        <v>1304</v>
      </c>
    </row>
    <row r="103" spans="1:21" ht="9.6" customHeight="1" x14ac:dyDescent="0.3">
      <c r="A103" s="242" t="s">
        <v>287</v>
      </c>
      <c r="C103" s="206" t="s">
        <v>139</v>
      </c>
      <c r="E103" s="255">
        <v>21295</v>
      </c>
      <c r="F103" s="243"/>
      <c r="G103" s="271">
        <v>502.76</v>
      </c>
      <c r="I103" s="208">
        <f t="shared" si="1"/>
        <v>42.356193810167873</v>
      </c>
      <c r="K103" s="272">
        <v>11.6</v>
      </c>
      <c r="L103" s="211"/>
      <c r="M103" s="243">
        <v>2530.5500000000002</v>
      </c>
      <c r="N103" s="206"/>
      <c r="O103" s="243">
        <v>47</v>
      </c>
      <c r="P103" s="245"/>
      <c r="Q103" s="243">
        <v>21</v>
      </c>
      <c r="S103" s="273">
        <v>0.39</v>
      </c>
      <c r="U103" s="243">
        <v>2242</v>
      </c>
    </row>
    <row r="104" spans="1:21" ht="9.6" customHeight="1" x14ac:dyDescent="0.3">
      <c r="A104" s="242" t="s">
        <v>288</v>
      </c>
      <c r="C104" s="206" t="s">
        <v>140</v>
      </c>
      <c r="E104" s="255">
        <v>17075</v>
      </c>
      <c r="F104" s="243"/>
      <c r="G104" s="271">
        <v>579.66</v>
      </c>
      <c r="I104" s="208">
        <f t="shared" si="1"/>
        <v>29.456923023841565</v>
      </c>
      <c r="K104" s="272">
        <v>10</v>
      </c>
      <c r="L104" s="211"/>
      <c r="M104" s="243">
        <v>1971.08</v>
      </c>
      <c r="N104" s="206"/>
      <c r="O104" s="243">
        <v>54</v>
      </c>
      <c r="P104" s="245"/>
      <c r="Q104" s="243">
        <v>70</v>
      </c>
      <c r="S104" s="273">
        <v>0.55000000000000004</v>
      </c>
      <c r="U104" s="243">
        <v>1437</v>
      </c>
    </row>
    <row r="105" spans="1:21" ht="9.6" customHeight="1" x14ac:dyDescent="0.3">
      <c r="A105" s="242"/>
      <c r="E105" s="255"/>
      <c r="F105" s="243"/>
      <c r="G105" s="271"/>
      <c r="K105" s="272"/>
      <c r="L105" s="211"/>
      <c r="M105" s="243"/>
      <c r="N105" s="206"/>
      <c r="O105" s="243"/>
      <c r="P105" s="245"/>
      <c r="Q105" s="243"/>
      <c r="S105" s="273"/>
      <c r="U105" s="243"/>
    </row>
    <row r="106" spans="1:21" ht="9.6" customHeight="1" x14ac:dyDescent="0.3">
      <c r="A106" s="242" t="s">
        <v>289</v>
      </c>
      <c r="C106" s="206" t="s">
        <v>141</v>
      </c>
      <c r="E106" s="255">
        <v>55480</v>
      </c>
      <c r="F106" s="243"/>
      <c r="G106" s="271">
        <v>503.87</v>
      </c>
      <c r="I106" s="208">
        <f t="shared" si="1"/>
        <v>110.10776589199595</v>
      </c>
      <c r="K106" s="272">
        <v>8.1999999999999993</v>
      </c>
      <c r="L106" s="211"/>
      <c r="M106" s="243">
        <v>7574.49</v>
      </c>
      <c r="N106" s="206"/>
      <c r="O106" s="243">
        <v>41</v>
      </c>
      <c r="P106" s="245"/>
      <c r="Q106" s="243">
        <v>61</v>
      </c>
      <c r="S106" s="273">
        <v>0.52</v>
      </c>
      <c r="U106" s="243">
        <v>4118</v>
      </c>
    </row>
    <row r="107" spans="1:21" ht="9.6" customHeight="1" x14ac:dyDescent="0.3">
      <c r="A107" s="242" t="s">
        <v>290</v>
      </c>
      <c r="C107" s="206" t="s">
        <v>142</v>
      </c>
      <c r="E107" s="255">
        <v>30318</v>
      </c>
      <c r="F107" s="243"/>
      <c r="G107" s="271">
        <v>527.51</v>
      </c>
      <c r="I107" s="208">
        <f t="shared" si="1"/>
        <v>57.473791966029083</v>
      </c>
      <c r="K107" s="272">
        <v>9.5</v>
      </c>
      <c r="L107" s="211"/>
      <c r="M107" s="243">
        <v>4070.1</v>
      </c>
      <c r="N107" s="206"/>
      <c r="O107" s="243">
        <v>66</v>
      </c>
      <c r="P107" s="245"/>
      <c r="Q107" s="243">
        <v>82</v>
      </c>
      <c r="S107" s="273">
        <v>0.83</v>
      </c>
      <c r="U107" s="243">
        <v>2680</v>
      </c>
    </row>
    <row r="108" spans="1:21" ht="9.6" customHeight="1" x14ac:dyDescent="0.3">
      <c r="A108" s="242" t="s">
        <v>292</v>
      </c>
      <c r="C108" s="206" t="s">
        <v>143</v>
      </c>
      <c r="E108" s="255">
        <v>29137</v>
      </c>
      <c r="F108" s="243"/>
      <c r="G108" s="271">
        <v>474.69</v>
      </c>
      <c r="I108" s="208">
        <f t="shared" si="1"/>
        <v>61.381111883545053</v>
      </c>
      <c r="K108" s="272">
        <v>11.5</v>
      </c>
      <c r="L108" s="211"/>
      <c r="M108" s="243">
        <v>3506.46</v>
      </c>
      <c r="N108" s="206"/>
      <c r="O108" s="243">
        <v>28</v>
      </c>
      <c r="P108" s="245"/>
      <c r="Q108" s="243">
        <v>30</v>
      </c>
      <c r="S108" s="273">
        <v>0.69499999999999995</v>
      </c>
      <c r="U108" s="243">
        <v>2162</v>
      </c>
    </row>
    <row r="109" spans="1:21" ht="9.6" customHeight="1" x14ac:dyDescent="0.3">
      <c r="A109" s="242" t="s">
        <v>293</v>
      </c>
      <c r="C109" s="206" t="s">
        <v>144</v>
      </c>
      <c r="E109" s="255">
        <v>7016</v>
      </c>
      <c r="F109" s="243"/>
      <c r="G109" s="271">
        <v>182.82</v>
      </c>
      <c r="I109" s="208">
        <f t="shared" si="1"/>
        <v>38.37654523575101</v>
      </c>
      <c r="K109" s="272">
        <v>9.8000000000000007</v>
      </c>
      <c r="L109" s="211"/>
      <c r="M109" s="243">
        <v>575.69000000000005</v>
      </c>
      <c r="N109" s="206"/>
      <c r="O109" s="243">
        <v>108</v>
      </c>
      <c r="P109" s="245"/>
      <c r="Q109" s="243">
        <v>85</v>
      </c>
      <c r="S109" s="273">
        <v>0.76</v>
      </c>
      <c r="U109" s="243">
        <v>853</v>
      </c>
    </row>
    <row r="110" spans="1:21" ht="9.6" customHeight="1" x14ac:dyDescent="0.3">
      <c r="A110" s="242" t="s">
        <v>732</v>
      </c>
      <c r="C110" s="206" t="s">
        <v>145</v>
      </c>
      <c r="E110" s="255">
        <v>11928</v>
      </c>
      <c r="F110" s="243"/>
      <c r="G110" s="271">
        <v>475.27</v>
      </c>
      <c r="I110" s="208">
        <f t="shared" si="1"/>
        <v>25.097313106234353</v>
      </c>
      <c r="K110" s="272">
        <v>7.5</v>
      </c>
      <c r="L110" s="211"/>
      <c r="M110" s="243">
        <v>1685.01</v>
      </c>
      <c r="N110" s="206"/>
      <c r="O110" s="243">
        <v>35</v>
      </c>
      <c r="P110" s="245"/>
      <c r="Q110" s="243">
        <v>43</v>
      </c>
      <c r="S110" s="273">
        <v>0.62</v>
      </c>
      <c r="U110" s="243">
        <v>1010</v>
      </c>
    </row>
    <row r="111" spans="1:21" ht="9.6" customHeight="1" x14ac:dyDescent="0.3">
      <c r="A111" s="242"/>
      <c r="E111" s="255"/>
      <c r="F111" s="243"/>
      <c r="G111" s="271"/>
      <c r="K111" s="272"/>
      <c r="L111" s="211"/>
      <c r="M111" s="243"/>
      <c r="N111" s="206"/>
      <c r="O111" s="243"/>
      <c r="P111" s="245"/>
      <c r="Q111" s="243"/>
      <c r="S111" s="273"/>
      <c r="U111" s="243"/>
    </row>
    <row r="112" spans="1:21" ht="9.6" customHeight="1" x14ac:dyDescent="0.3">
      <c r="A112" s="242" t="s">
        <v>733</v>
      </c>
      <c r="C112" s="206" t="s">
        <v>146</v>
      </c>
      <c r="E112" s="255">
        <v>350760</v>
      </c>
      <c r="F112" s="243"/>
      <c r="G112" s="271">
        <v>423.3</v>
      </c>
      <c r="I112" s="208">
        <f t="shared" si="1"/>
        <v>828.63217576187094</v>
      </c>
      <c r="K112" s="272">
        <v>8.5</v>
      </c>
      <c r="L112" s="211"/>
      <c r="M112" s="243">
        <v>61179.199999999997</v>
      </c>
      <c r="N112" s="206"/>
      <c r="O112" s="243">
        <v>76</v>
      </c>
      <c r="P112" s="245"/>
      <c r="Q112" s="243">
        <v>97</v>
      </c>
      <c r="S112" s="273">
        <v>0.95</v>
      </c>
      <c r="U112" s="243">
        <v>38890</v>
      </c>
    </row>
    <row r="113" spans="1:23" ht="9.6" customHeight="1" x14ac:dyDescent="0.3">
      <c r="A113" s="242" t="s">
        <v>313</v>
      </c>
      <c r="C113" s="206" t="s">
        <v>147</v>
      </c>
      <c r="E113" s="255">
        <v>14360</v>
      </c>
      <c r="F113" s="243"/>
      <c r="G113" s="271">
        <v>176.18</v>
      </c>
      <c r="I113" s="208">
        <f t="shared" si="1"/>
        <v>81.507549097513902</v>
      </c>
      <c r="K113" s="272">
        <v>6.4</v>
      </c>
      <c r="L113" s="211"/>
      <c r="M113" s="243">
        <v>1879.29</v>
      </c>
      <c r="N113" s="206"/>
      <c r="O113" s="243">
        <v>118</v>
      </c>
      <c r="P113" s="245"/>
      <c r="Q113" s="243">
        <v>123</v>
      </c>
      <c r="S113" s="273">
        <v>0.71</v>
      </c>
      <c r="U113" s="243">
        <v>2084</v>
      </c>
    </row>
    <row r="114" spans="1:23" ht="9.6" customHeight="1" x14ac:dyDescent="0.3">
      <c r="A114" s="242" t="s">
        <v>314</v>
      </c>
      <c r="C114" s="206" t="s">
        <v>148</v>
      </c>
      <c r="E114" s="255">
        <v>5108</v>
      </c>
      <c r="F114" s="243"/>
      <c r="G114" s="271">
        <v>329.53</v>
      </c>
      <c r="I114" s="208">
        <f t="shared" si="1"/>
        <v>15.500864868145541</v>
      </c>
      <c r="K114" s="272">
        <v>6.7</v>
      </c>
      <c r="L114" s="211"/>
      <c r="M114" s="243">
        <v>547.21</v>
      </c>
      <c r="N114" s="206"/>
      <c r="O114" s="243">
        <v>53</v>
      </c>
      <c r="P114" s="245"/>
      <c r="Q114" s="243">
        <v>79</v>
      </c>
      <c r="S114" s="273">
        <v>0.59</v>
      </c>
      <c r="U114" s="243">
        <v>515</v>
      </c>
    </row>
    <row r="115" spans="1:23" ht="9.6" customHeight="1" x14ac:dyDescent="0.3">
      <c r="A115" s="242" t="s">
        <v>315</v>
      </c>
      <c r="C115" s="206" t="s">
        <v>149</v>
      </c>
      <c r="E115" s="255">
        <v>51998</v>
      </c>
      <c r="F115" s="243"/>
      <c r="G115" s="271">
        <v>379.23</v>
      </c>
      <c r="I115" s="208">
        <f t="shared" si="1"/>
        <v>137.11467974580069</v>
      </c>
      <c r="K115" s="272">
        <v>6.9</v>
      </c>
      <c r="L115" s="211"/>
      <c r="M115" s="243">
        <v>8275.39</v>
      </c>
      <c r="N115" s="206"/>
      <c r="O115" s="243">
        <v>73</v>
      </c>
      <c r="P115" s="245"/>
      <c r="Q115" s="243">
        <v>93</v>
      </c>
      <c r="S115" s="273">
        <v>0.62</v>
      </c>
      <c r="U115" s="243">
        <v>5621</v>
      </c>
    </row>
    <row r="116" spans="1:23" ht="9.6" customHeight="1" x14ac:dyDescent="0.3">
      <c r="A116" s="242" t="s">
        <v>316</v>
      </c>
      <c r="C116" s="206" t="s">
        <v>150</v>
      </c>
      <c r="E116" s="255">
        <v>9855</v>
      </c>
      <c r="F116" s="243"/>
      <c r="G116" s="271">
        <v>297.45999999999998</v>
      </c>
      <c r="I116" s="208">
        <f t="shared" si="1"/>
        <v>33.130504941840925</v>
      </c>
      <c r="K116" s="272">
        <v>8.6</v>
      </c>
      <c r="L116" s="211"/>
      <c r="M116" s="243">
        <v>1201.19</v>
      </c>
      <c r="N116" s="206"/>
      <c r="O116" s="243">
        <v>43</v>
      </c>
      <c r="P116" s="245"/>
      <c r="Q116" s="243">
        <v>45</v>
      </c>
      <c r="S116" s="273">
        <v>0.78</v>
      </c>
      <c r="U116" s="243">
        <v>775</v>
      </c>
    </row>
    <row r="117" spans="1:23" ht="9.6" customHeight="1" x14ac:dyDescent="0.3">
      <c r="A117" s="242"/>
      <c r="E117" s="255"/>
      <c r="F117" s="243"/>
      <c r="G117" s="271"/>
      <c r="K117" s="272"/>
      <c r="L117" s="211"/>
      <c r="M117" s="243"/>
      <c r="N117" s="206"/>
      <c r="O117" s="243"/>
      <c r="P117" s="245"/>
      <c r="Q117" s="243"/>
      <c r="S117" s="273"/>
      <c r="U117" s="243"/>
    </row>
    <row r="118" spans="1:23" ht="9.6" customHeight="1" x14ac:dyDescent="0.3">
      <c r="A118" s="242" t="s">
        <v>734</v>
      </c>
      <c r="C118" s="206" t="s">
        <v>151</v>
      </c>
      <c r="E118" s="255">
        <v>14299</v>
      </c>
      <c r="F118" s="243"/>
      <c r="G118" s="271">
        <v>330.53</v>
      </c>
      <c r="I118" s="208">
        <f t="shared" si="1"/>
        <v>43.260823525852423</v>
      </c>
      <c r="K118" s="272">
        <v>9.5</v>
      </c>
      <c r="L118" s="211"/>
      <c r="M118" s="243">
        <v>1937.54</v>
      </c>
      <c r="N118" s="206"/>
      <c r="O118" s="243">
        <v>30</v>
      </c>
      <c r="P118" s="245"/>
      <c r="Q118" s="243">
        <v>24</v>
      </c>
      <c r="S118" s="273">
        <v>0.6</v>
      </c>
      <c r="U118" s="243">
        <v>1293</v>
      </c>
    </row>
    <row r="119" spans="1:23" ht="9.6" customHeight="1" x14ac:dyDescent="0.3">
      <c r="A119" s="242" t="s">
        <v>735</v>
      </c>
      <c r="C119" s="206" t="s">
        <v>152</v>
      </c>
      <c r="E119" s="255">
        <v>28667</v>
      </c>
      <c r="F119" s="243"/>
      <c r="G119" s="271">
        <v>503.72</v>
      </c>
      <c r="I119" s="208">
        <f t="shared" si="1"/>
        <v>56.910585245771458</v>
      </c>
      <c r="K119" s="272">
        <v>8.8000000000000007</v>
      </c>
      <c r="L119" s="211"/>
      <c r="M119" s="243">
        <v>4268.99</v>
      </c>
      <c r="N119" s="206"/>
      <c r="O119" s="243">
        <v>51</v>
      </c>
      <c r="P119" s="245"/>
      <c r="Q119" s="243">
        <v>69</v>
      </c>
      <c r="S119" s="273">
        <v>0.79</v>
      </c>
      <c r="U119" s="243">
        <v>2448</v>
      </c>
    </row>
    <row r="120" spans="1:23" ht="9.6" customHeight="1" x14ac:dyDescent="0.3">
      <c r="A120" s="242" t="s">
        <v>341</v>
      </c>
      <c r="C120" s="206" t="s">
        <v>153</v>
      </c>
      <c r="E120" s="255">
        <v>10765</v>
      </c>
      <c r="F120" s="243"/>
      <c r="G120" s="271">
        <v>257.12</v>
      </c>
      <c r="I120" s="208">
        <f t="shared" si="1"/>
        <v>41.867610454262604</v>
      </c>
      <c r="K120" s="272">
        <v>8.9</v>
      </c>
      <c r="L120" s="211"/>
      <c r="M120" s="243">
        <v>1267.97</v>
      </c>
      <c r="N120" s="206"/>
      <c r="O120" s="243">
        <v>105</v>
      </c>
      <c r="P120" s="245"/>
      <c r="Q120" s="243">
        <v>78</v>
      </c>
      <c r="S120" s="273">
        <v>0.88</v>
      </c>
      <c r="U120" s="243">
        <v>1300</v>
      </c>
    </row>
    <row r="121" spans="1:23" ht="9.6" customHeight="1" x14ac:dyDescent="0.3">
      <c r="A121" s="242" t="s">
        <v>342</v>
      </c>
      <c r="C121" s="206" t="s">
        <v>94</v>
      </c>
      <c r="E121" s="255">
        <v>1143528</v>
      </c>
      <c r="F121" s="243"/>
      <c r="G121" s="271">
        <v>390.97</v>
      </c>
      <c r="I121" s="208">
        <f t="shared" si="1"/>
        <v>2924.8484538455632</v>
      </c>
      <c r="K121" s="272">
        <v>8.5</v>
      </c>
      <c r="L121" s="211"/>
      <c r="M121" s="243">
        <v>180366.14</v>
      </c>
      <c r="N121" s="206"/>
      <c r="O121" s="243">
        <v>124</v>
      </c>
      <c r="P121" s="245"/>
      <c r="Q121" s="243">
        <v>128</v>
      </c>
      <c r="S121" s="273">
        <v>1.1499999999999999</v>
      </c>
      <c r="U121" s="243">
        <v>255192</v>
      </c>
    </row>
    <row r="122" spans="1:23" ht="9.6" customHeight="1" x14ac:dyDescent="0.3">
      <c r="A122" s="242" t="s">
        <v>344</v>
      </c>
      <c r="C122" s="206" t="s">
        <v>154</v>
      </c>
      <c r="E122" s="255">
        <v>70580</v>
      </c>
      <c r="F122" s="243"/>
      <c r="G122" s="271">
        <v>647.45000000000005</v>
      </c>
      <c r="I122" s="208">
        <f t="shared" si="1"/>
        <v>109.01227894045871</v>
      </c>
      <c r="K122" s="272">
        <v>6.7</v>
      </c>
      <c r="L122" s="211"/>
      <c r="M122" s="243">
        <v>10917.21</v>
      </c>
      <c r="N122" s="206"/>
      <c r="O122" s="243">
        <v>121</v>
      </c>
      <c r="P122" s="245"/>
      <c r="Q122" s="243">
        <v>125</v>
      </c>
      <c r="S122" s="273">
        <v>0.99399999999999999</v>
      </c>
      <c r="U122" s="243">
        <v>12045</v>
      </c>
    </row>
    <row r="123" spans="1:23" ht="9.6" customHeight="1" x14ac:dyDescent="0.3">
      <c r="A123" s="242"/>
      <c r="E123" s="255"/>
      <c r="F123" s="243"/>
      <c r="G123" s="271"/>
      <c r="K123" s="272"/>
      <c r="L123" s="211"/>
      <c r="M123" s="243"/>
      <c r="N123" s="206"/>
      <c r="O123" s="243"/>
      <c r="P123" s="245"/>
      <c r="Q123" s="243"/>
      <c r="S123" s="273"/>
      <c r="U123" s="243"/>
    </row>
    <row r="124" spans="1:23" ht="9.6" customHeight="1" x14ac:dyDescent="0.3">
      <c r="A124" s="242" t="s">
        <v>345</v>
      </c>
      <c r="C124" s="206" t="s">
        <v>155</v>
      </c>
      <c r="E124" s="255">
        <v>15561</v>
      </c>
      <c r="F124" s="243"/>
      <c r="G124" s="271">
        <v>380.42</v>
      </c>
      <c r="I124" s="208">
        <f t="shared" si="1"/>
        <v>40.904789443246933</v>
      </c>
      <c r="K124" s="272">
        <v>6.9</v>
      </c>
      <c r="L124" s="211"/>
      <c r="M124" s="243">
        <v>1832.11</v>
      </c>
      <c r="N124" s="206"/>
      <c r="O124" s="243">
        <v>63</v>
      </c>
      <c r="P124" s="245"/>
      <c r="Q124" s="243">
        <v>80</v>
      </c>
      <c r="S124" s="273">
        <v>0.6</v>
      </c>
      <c r="U124" s="243">
        <v>1601</v>
      </c>
    </row>
    <row r="125" spans="1:23" ht="9.6" customHeight="1" x14ac:dyDescent="0.3">
      <c r="A125" s="242" t="s">
        <v>347</v>
      </c>
      <c r="C125" s="206" t="s">
        <v>156</v>
      </c>
      <c r="E125" s="255">
        <v>27038</v>
      </c>
      <c r="F125" s="243"/>
      <c r="G125" s="271">
        <v>286.01</v>
      </c>
      <c r="I125" s="208">
        <f t="shared" si="1"/>
        <v>94.535156113422616</v>
      </c>
      <c r="K125" s="272">
        <v>8</v>
      </c>
      <c r="L125" s="211"/>
      <c r="M125" s="243">
        <v>3444.15</v>
      </c>
      <c r="N125" s="206"/>
      <c r="O125" s="243">
        <v>71</v>
      </c>
      <c r="P125" s="245"/>
      <c r="Q125" s="243">
        <v>96</v>
      </c>
      <c r="S125" s="273">
        <v>0.92500000000000004</v>
      </c>
      <c r="U125" s="243">
        <v>2669</v>
      </c>
    </row>
    <row r="126" spans="1:23" ht="9.6" customHeight="1" x14ac:dyDescent="0.3">
      <c r="A126" s="242" t="s">
        <v>348</v>
      </c>
      <c r="C126" s="206" t="s">
        <v>96</v>
      </c>
      <c r="E126" s="255">
        <v>55782</v>
      </c>
      <c r="F126" s="243"/>
      <c r="G126" s="271">
        <v>690.43</v>
      </c>
      <c r="I126" s="208">
        <f t="shared" si="1"/>
        <v>80.79312891965877</v>
      </c>
      <c r="K126" s="272">
        <v>7.5</v>
      </c>
      <c r="L126" s="211"/>
      <c r="M126" s="243">
        <v>6527.08</v>
      </c>
      <c r="N126" s="206"/>
      <c r="O126" s="243">
        <v>79</v>
      </c>
      <c r="P126" s="245"/>
      <c r="Q126" s="243">
        <v>87</v>
      </c>
      <c r="S126" s="273">
        <v>0.61</v>
      </c>
      <c r="U126" s="243">
        <v>6720</v>
      </c>
    </row>
    <row r="127" spans="1:23" ht="9.6" customHeight="1" x14ac:dyDescent="0.3">
      <c r="A127" s="242" t="s">
        <v>350</v>
      </c>
      <c r="C127" s="206" t="s">
        <v>157</v>
      </c>
      <c r="E127" s="255">
        <v>88830</v>
      </c>
      <c r="F127" s="243"/>
      <c r="G127" s="271">
        <v>413.5</v>
      </c>
      <c r="I127" s="208">
        <f t="shared" si="1"/>
        <v>214.82466747279324</v>
      </c>
      <c r="K127" s="272">
        <v>6.7</v>
      </c>
      <c r="L127" s="211"/>
      <c r="M127" s="243">
        <v>13686.54</v>
      </c>
      <c r="N127" s="206"/>
      <c r="O127" s="243">
        <v>96</v>
      </c>
      <c r="P127" s="245"/>
      <c r="Q127" s="243">
        <v>100</v>
      </c>
      <c r="S127" s="273">
        <v>0.61</v>
      </c>
      <c r="U127" s="243">
        <v>10448</v>
      </c>
    </row>
    <row r="128" spans="1:23" ht="9.6" customHeight="1" x14ac:dyDescent="0.3">
      <c r="A128" s="242" t="s">
        <v>351</v>
      </c>
      <c r="C128" s="206" t="s">
        <v>158</v>
      </c>
      <c r="E128" s="255">
        <v>16757</v>
      </c>
      <c r="F128" s="243"/>
      <c r="G128" s="271">
        <v>355.78</v>
      </c>
      <c r="I128" s="208">
        <f t="shared" si="1"/>
        <v>47.099331047276408</v>
      </c>
      <c r="K128" s="272">
        <v>8.6999999999999993</v>
      </c>
      <c r="L128" s="211"/>
      <c r="M128" s="243">
        <v>2280.65</v>
      </c>
      <c r="N128" s="206"/>
      <c r="O128" s="243">
        <v>33</v>
      </c>
      <c r="P128" s="245"/>
      <c r="Q128" s="243">
        <v>42</v>
      </c>
      <c r="S128" s="273">
        <v>0.67</v>
      </c>
      <c r="U128" s="243">
        <v>1075</v>
      </c>
      <c r="V128" s="212"/>
      <c r="W128" s="243"/>
    </row>
    <row r="129" spans="1:23" ht="9.6" customHeight="1" x14ac:dyDescent="0.3">
      <c r="A129" s="242"/>
      <c r="E129" s="255"/>
      <c r="F129" s="243"/>
      <c r="G129" s="271"/>
      <c r="K129" s="272"/>
      <c r="L129" s="211"/>
      <c r="M129" s="243"/>
      <c r="N129" s="206"/>
      <c r="O129" s="243"/>
      <c r="P129" s="245"/>
      <c r="Q129" s="243"/>
      <c r="S129" s="273"/>
      <c r="U129" s="243"/>
      <c r="V129" s="212"/>
      <c r="W129" s="243"/>
    </row>
    <row r="130" spans="1:23" ht="9.6" customHeight="1" x14ac:dyDescent="0.3">
      <c r="A130" s="242" t="s">
        <v>736</v>
      </c>
      <c r="C130" s="206" t="s">
        <v>159</v>
      </c>
      <c r="E130" s="255">
        <v>37090</v>
      </c>
      <c r="F130" s="243"/>
      <c r="G130" s="271">
        <v>217.81</v>
      </c>
      <c r="I130" s="208">
        <f t="shared" si="1"/>
        <v>170.28602910793811</v>
      </c>
      <c r="K130" s="272">
        <v>7.6</v>
      </c>
      <c r="L130" s="211"/>
      <c r="M130" s="243">
        <v>5109.53</v>
      </c>
      <c r="N130" s="206"/>
      <c r="O130" s="243">
        <v>87</v>
      </c>
      <c r="P130" s="245"/>
      <c r="Q130" s="243">
        <v>99</v>
      </c>
      <c r="S130" s="273">
        <v>0.69499999999999995</v>
      </c>
      <c r="U130" s="243">
        <v>4392</v>
      </c>
    </row>
    <row r="131" spans="1:23" ht="9.6" customHeight="1" x14ac:dyDescent="0.3">
      <c r="A131" s="242" t="s">
        <v>737</v>
      </c>
      <c r="C131" s="206" t="s">
        <v>160</v>
      </c>
      <c r="E131" s="255">
        <v>23472</v>
      </c>
      <c r="F131" s="243"/>
      <c r="G131" s="271">
        <v>281.42</v>
      </c>
      <c r="I131" s="208">
        <f t="shared" si="1"/>
        <v>83.405585956932697</v>
      </c>
      <c r="K131" s="272">
        <v>7</v>
      </c>
      <c r="L131" s="211"/>
      <c r="M131" s="243">
        <v>2527.7600000000002</v>
      </c>
      <c r="N131" s="206"/>
      <c r="O131" s="243">
        <v>128</v>
      </c>
      <c r="P131" s="245"/>
      <c r="Q131" s="243">
        <v>131</v>
      </c>
      <c r="S131" s="273">
        <v>0.53</v>
      </c>
      <c r="U131" s="243">
        <v>5321</v>
      </c>
    </row>
    <row r="132" spans="1:23" ht="9.6" customHeight="1" x14ac:dyDescent="0.3">
      <c r="A132" s="242" t="s">
        <v>383</v>
      </c>
      <c r="C132" s="206" t="s">
        <v>161</v>
      </c>
      <c r="E132" s="255">
        <v>15445</v>
      </c>
      <c r="F132" s="243"/>
      <c r="G132" s="271">
        <v>442.18</v>
      </c>
      <c r="I132" s="208">
        <f t="shared" si="1"/>
        <v>34.929214347098466</v>
      </c>
      <c r="K132" s="272">
        <v>7.6</v>
      </c>
      <c r="L132" s="211"/>
      <c r="M132" s="243">
        <v>1612</v>
      </c>
      <c r="N132" s="206"/>
      <c r="O132" s="243">
        <v>49</v>
      </c>
      <c r="P132" s="245"/>
      <c r="Q132" s="243">
        <v>51</v>
      </c>
      <c r="S132" s="273">
        <v>0.49</v>
      </c>
      <c r="U132" s="243">
        <v>1668</v>
      </c>
    </row>
    <row r="133" spans="1:23" ht="9.6" customHeight="1" x14ac:dyDescent="0.3">
      <c r="A133" s="242" t="s">
        <v>384</v>
      </c>
      <c r="C133" s="206" t="s">
        <v>162</v>
      </c>
      <c r="E133" s="255">
        <v>20097</v>
      </c>
      <c r="F133" s="243"/>
      <c r="G133" s="271">
        <v>156.25</v>
      </c>
      <c r="I133" s="208">
        <f t="shared" si="1"/>
        <v>128.6208</v>
      </c>
      <c r="K133" s="272">
        <v>8.3000000000000007</v>
      </c>
      <c r="L133" s="211"/>
      <c r="M133" s="243">
        <v>2887.51</v>
      </c>
      <c r="N133" s="206"/>
      <c r="O133" s="243">
        <v>68</v>
      </c>
      <c r="P133" s="245"/>
      <c r="Q133" s="243">
        <v>89</v>
      </c>
      <c r="S133" s="273">
        <v>0.82</v>
      </c>
      <c r="U133" s="243">
        <v>2035</v>
      </c>
    </row>
    <row r="134" spans="1:23" ht="9.6" customHeight="1" x14ac:dyDescent="0.3">
      <c r="A134" s="242" t="s">
        <v>385</v>
      </c>
      <c r="C134" s="206" t="s">
        <v>163</v>
      </c>
      <c r="E134" s="255">
        <v>11408</v>
      </c>
      <c r="F134" s="243"/>
      <c r="G134" s="271">
        <v>295.23</v>
      </c>
      <c r="I134" s="208">
        <f t="shared" si="1"/>
        <v>38.641059512922126</v>
      </c>
      <c r="K134" s="272">
        <v>9.3000000000000007</v>
      </c>
      <c r="L134" s="211"/>
      <c r="M134" s="243">
        <v>1192.46</v>
      </c>
      <c r="N134" s="206"/>
      <c r="O134" s="243">
        <v>18</v>
      </c>
      <c r="P134" s="245"/>
      <c r="Q134" s="243">
        <v>27</v>
      </c>
      <c r="S134" s="273">
        <v>0.67</v>
      </c>
      <c r="U134" s="243">
        <v>635</v>
      </c>
    </row>
    <row r="135" spans="1:23" ht="9.6" customHeight="1" x14ac:dyDescent="0.3">
      <c r="A135" s="242"/>
      <c r="E135" s="255"/>
      <c r="F135" s="243"/>
      <c r="G135" s="271"/>
      <c r="K135" s="272"/>
      <c r="L135" s="211"/>
      <c r="M135" s="243"/>
      <c r="N135" s="206"/>
      <c r="O135" s="243"/>
      <c r="P135" s="245"/>
      <c r="Q135" s="243"/>
      <c r="S135" s="273"/>
      <c r="U135" s="243"/>
    </row>
    <row r="136" spans="1:23" ht="9.6" customHeight="1" x14ac:dyDescent="0.3">
      <c r="A136" s="242" t="s">
        <v>386</v>
      </c>
      <c r="C136" s="206" t="s">
        <v>741</v>
      </c>
      <c r="E136" s="255">
        <v>34329</v>
      </c>
      <c r="F136" s="243"/>
      <c r="G136" s="271">
        <v>817.84</v>
      </c>
      <c r="I136" s="208">
        <f t="shared" si="1"/>
        <v>41.975202973686784</v>
      </c>
      <c r="K136" s="272">
        <v>9.1999999999999993</v>
      </c>
      <c r="L136" s="211"/>
      <c r="M136" s="243">
        <v>4534.2700000000004</v>
      </c>
      <c r="N136" s="206"/>
      <c r="O136" s="243">
        <v>57</v>
      </c>
      <c r="P136" s="245"/>
      <c r="Q136" s="243">
        <v>58</v>
      </c>
      <c r="S136" s="273">
        <v>0.5</v>
      </c>
      <c r="U136" s="243">
        <v>2690</v>
      </c>
    </row>
    <row r="137" spans="1:23" ht="9.6" customHeight="1" x14ac:dyDescent="0.3">
      <c r="A137" s="242" t="s">
        <v>387</v>
      </c>
      <c r="C137" s="206" t="s">
        <v>165</v>
      </c>
      <c r="E137" s="255">
        <v>107928</v>
      </c>
      <c r="F137" s="243"/>
      <c r="G137" s="271">
        <v>468.54</v>
      </c>
      <c r="I137" s="208">
        <f t="shared" si="1"/>
        <v>230.34959661928542</v>
      </c>
      <c r="K137" s="272">
        <v>6.9</v>
      </c>
      <c r="L137" s="211"/>
      <c r="M137" s="243">
        <v>17205.169999999998</v>
      </c>
      <c r="N137" s="206"/>
      <c r="O137" s="243">
        <v>112</v>
      </c>
      <c r="P137" s="245"/>
      <c r="Q137" s="243">
        <v>121</v>
      </c>
      <c r="S137" s="273">
        <v>0.81</v>
      </c>
      <c r="U137" s="243">
        <v>15242</v>
      </c>
    </row>
    <row r="138" spans="1:23" ht="9.6" customHeight="1" x14ac:dyDescent="0.3">
      <c r="A138" s="242" t="s">
        <v>388</v>
      </c>
      <c r="C138" s="206" t="s">
        <v>166</v>
      </c>
      <c r="E138" s="255">
        <v>328999</v>
      </c>
      <c r="F138" s="243"/>
      <c r="G138" s="271">
        <v>233.7</v>
      </c>
      <c r="I138" s="208">
        <f t="shared" si="1"/>
        <v>1407.7834830979889</v>
      </c>
      <c r="K138" s="272">
        <v>9.4</v>
      </c>
      <c r="L138" s="211"/>
      <c r="M138" s="243">
        <v>50401.01</v>
      </c>
      <c r="N138" s="206"/>
      <c r="O138" s="243">
        <v>99</v>
      </c>
      <c r="P138" s="245"/>
      <c r="Q138" s="243">
        <v>88</v>
      </c>
      <c r="S138" s="273">
        <v>0.87</v>
      </c>
      <c r="U138" s="243">
        <v>40204</v>
      </c>
    </row>
    <row r="139" spans="1:23" ht="9.6" customHeight="1" x14ac:dyDescent="0.3">
      <c r="A139" s="242" t="s">
        <v>389</v>
      </c>
      <c r="C139" s="206" t="s">
        <v>167</v>
      </c>
      <c r="E139" s="255">
        <v>51019</v>
      </c>
      <c r="F139" s="243"/>
      <c r="G139" s="271">
        <v>382.33</v>
      </c>
      <c r="I139" s="208">
        <f t="shared" si="1"/>
        <v>133.44231423116156</v>
      </c>
      <c r="K139" s="272">
        <v>10.7</v>
      </c>
      <c r="L139" s="211"/>
      <c r="M139" s="243">
        <v>6998.04</v>
      </c>
      <c r="N139" s="206"/>
      <c r="O139" s="243">
        <v>10</v>
      </c>
      <c r="P139" s="245"/>
      <c r="Q139" s="243">
        <v>32</v>
      </c>
      <c r="S139" s="273">
        <v>0.55500000000000005</v>
      </c>
      <c r="U139" s="243">
        <v>2911</v>
      </c>
    </row>
    <row r="140" spans="1:23" ht="9.6" customHeight="1" x14ac:dyDescent="0.3">
      <c r="A140" s="242" t="s">
        <v>390</v>
      </c>
      <c r="C140" s="206" t="s">
        <v>168</v>
      </c>
      <c r="E140" s="255">
        <v>2246</v>
      </c>
      <c r="F140" s="243"/>
      <c r="G140" s="271">
        <v>415.16</v>
      </c>
      <c r="I140" s="208">
        <f t="shared" si="1"/>
        <v>5.4099624241256379</v>
      </c>
      <c r="K140" s="272">
        <v>5.0999999999999996</v>
      </c>
      <c r="L140" s="211"/>
      <c r="M140" s="243">
        <v>197.92</v>
      </c>
      <c r="N140" s="206"/>
      <c r="O140" s="243">
        <v>125</v>
      </c>
      <c r="P140" s="245"/>
      <c r="Q140" s="243">
        <v>115</v>
      </c>
      <c r="S140" s="273">
        <v>0.48</v>
      </c>
      <c r="U140" s="243">
        <v>674</v>
      </c>
    </row>
    <row r="141" spans="1:23" ht="9.6" customHeight="1" x14ac:dyDescent="0.3">
      <c r="A141" s="242"/>
      <c r="E141" s="255"/>
      <c r="F141" s="243"/>
      <c r="G141" s="271"/>
      <c r="K141" s="272"/>
      <c r="L141" s="211"/>
      <c r="M141" s="243"/>
      <c r="N141" s="206"/>
      <c r="O141" s="243"/>
      <c r="P141" s="245"/>
      <c r="Q141" s="243"/>
      <c r="S141" s="273"/>
      <c r="U141" s="243"/>
    </row>
    <row r="142" spans="1:23" ht="9.6" customHeight="1" x14ac:dyDescent="0.3">
      <c r="A142" s="242" t="s">
        <v>742</v>
      </c>
      <c r="C142" s="206" t="s">
        <v>169</v>
      </c>
      <c r="E142" s="255">
        <v>37649</v>
      </c>
      <c r="F142" s="243"/>
      <c r="G142" s="271">
        <v>315.61</v>
      </c>
      <c r="I142" s="208">
        <f t="shared" si="1"/>
        <v>119.28962960615949</v>
      </c>
      <c r="K142" s="272">
        <v>6.8</v>
      </c>
      <c r="L142" s="211"/>
      <c r="M142" s="243">
        <v>5494.18</v>
      </c>
      <c r="N142" s="206"/>
      <c r="O142" s="243">
        <v>88</v>
      </c>
      <c r="P142" s="245"/>
      <c r="Q142" s="243">
        <v>84</v>
      </c>
      <c r="S142" s="273">
        <v>0.85</v>
      </c>
      <c r="U142" s="243">
        <v>4698</v>
      </c>
    </row>
    <row r="143" spans="1:23" ht="9.6" customHeight="1" x14ac:dyDescent="0.3">
      <c r="A143" s="242" t="s">
        <v>743</v>
      </c>
      <c r="C143" s="206" t="s">
        <v>170</v>
      </c>
      <c r="E143" s="255">
        <v>75907</v>
      </c>
      <c r="F143" s="243"/>
      <c r="G143" s="271">
        <v>142.44</v>
      </c>
      <c r="I143" s="208">
        <f t="shared" si="1"/>
        <v>532.90508284189832</v>
      </c>
      <c r="K143" s="272">
        <v>10.3</v>
      </c>
      <c r="L143" s="211"/>
      <c r="M143" s="243">
        <v>10441.34</v>
      </c>
      <c r="N143" s="206"/>
      <c r="O143" s="243">
        <v>113</v>
      </c>
      <c r="P143" s="245"/>
      <c r="Q143" s="243">
        <v>113</v>
      </c>
      <c r="S143" s="273">
        <v>0.84</v>
      </c>
      <c r="U143" s="243">
        <v>12089</v>
      </c>
    </row>
    <row r="144" spans="1:23" ht="9.6" customHeight="1" x14ac:dyDescent="0.3">
      <c r="A144" s="242" t="s">
        <v>421</v>
      </c>
      <c r="C144" s="206" t="s">
        <v>171</v>
      </c>
      <c r="E144" s="255">
        <v>6902</v>
      </c>
      <c r="F144" s="243"/>
      <c r="G144" s="271">
        <v>315.14</v>
      </c>
      <c r="I144" s="208">
        <f t="shared" si="1"/>
        <v>21.901377165704133</v>
      </c>
      <c r="K144" s="272">
        <v>7.2</v>
      </c>
      <c r="L144" s="211"/>
      <c r="M144" s="243">
        <v>772.78</v>
      </c>
      <c r="N144" s="206"/>
      <c r="O144" s="243">
        <v>92</v>
      </c>
      <c r="P144" s="245"/>
      <c r="Q144" s="243">
        <v>73</v>
      </c>
      <c r="S144" s="273">
        <v>0.53</v>
      </c>
      <c r="U144" s="243">
        <v>902</v>
      </c>
    </row>
    <row r="145" spans="1:21" ht="9.6" customHeight="1" x14ac:dyDescent="0.3">
      <c r="A145" s="242" t="s">
        <v>422</v>
      </c>
      <c r="C145" s="206" t="s">
        <v>172</v>
      </c>
      <c r="E145" s="255">
        <v>26016</v>
      </c>
      <c r="F145" s="243"/>
      <c r="G145" s="271">
        <v>179.64</v>
      </c>
      <c r="I145" s="208">
        <f t="shared" si="1"/>
        <v>144.82297929191719</v>
      </c>
      <c r="K145" s="272">
        <v>6</v>
      </c>
      <c r="L145" s="211"/>
      <c r="M145" s="243">
        <v>4359.97</v>
      </c>
      <c r="N145" s="206"/>
      <c r="O145" s="243">
        <v>97</v>
      </c>
      <c r="P145" s="245"/>
      <c r="Q145" s="243">
        <v>108</v>
      </c>
      <c r="S145" s="273">
        <v>0.7</v>
      </c>
      <c r="U145" s="243">
        <v>2792</v>
      </c>
    </row>
    <row r="146" spans="1:21" ht="9.6" customHeight="1" x14ac:dyDescent="0.3">
      <c r="A146" s="242" t="s">
        <v>423</v>
      </c>
      <c r="C146" s="206" t="s">
        <v>173</v>
      </c>
      <c r="E146" s="255">
        <v>17133</v>
      </c>
      <c r="F146" s="243"/>
      <c r="G146" s="271">
        <v>273.94</v>
      </c>
      <c r="I146" s="208">
        <f t="shared" si="1"/>
        <v>62.542892604219901</v>
      </c>
      <c r="K146" s="272">
        <v>7.5</v>
      </c>
      <c r="L146" s="211"/>
      <c r="M146" s="243">
        <v>2158.0500000000002</v>
      </c>
      <c r="N146" s="206"/>
      <c r="O146" s="243">
        <v>72</v>
      </c>
      <c r="P146" s="245"/>
      <c r="Q146" s="243">
        <v>95</v>
      </c>
      <c r="S146" s="273">
        <v>0.86</v>
      </c>
      <c r="U146" s="243">
        <v>1282</v>
      </c>
    </row>
    <row r="147" spans="1:21" ht="13.65" customHeight="1" x14ac:dyDescent="0.3">
      <c r="E147" s="256"/>
      <c r="F147" s="243"/>
      <c r="G147" s="257"/>
      <c r="K147" s="211"/>
      <c r="L147" s="211"/>
      <c r="M147" s="252"/>
      <c r="N147" s="241"/>
      <c r="O147" s="248"/>
      <c r="P147" s="248"/>
      <c r="Q147" s="248"/>
      <c r="S147" s="253"/>
      <c r="U147" s="253"/>
    </row>
    <row r="148" spans="1:21" ht="10.199999999999999" customHeight="1" x14ac:dyDescent="0.3">
      <c r="E148" s="256"/>
      <c r="F148" s="243"/>
      <c r="G148" s="257"/>
      <c r="K148" s="211"/>
      <c r="L148" s="211"/>
      <c r="M148" s="241"/>
      <c r="N148" s="241"/>
      <c r="O148" s="248"/>
      <c r="P148" s="248"/>
      <c r="Q148" s="248"/>
      <c r="S148" s="253"/>
      <c r="U148" s="253"/>
    </row>
    <row r="149" spans="1:21" ht="18.899999999999999" customHeight="1" x14ac:dyDescent="0.3">
      <c r="E149" s="256"/>
      <c r="F149" s="243"/>
      <c r="G149" s="257"/>
      <c r="K149" s="211"/>
      <c r="L149" s="211"/>
      <c r="M149" s="241"/>
      <c r="N149" s="241"/>
      <c r="S149" s="253"/>
      <c r="U149" s="253"/>
    </row>
    <row r="150" spans="1:21" s="184" customFormat="1" ht="12" x14ac:dyDescent="0.3">
      <c r="A150" s="188"/>
      <c r="E150" s="258"/>
      <c r="F150" s="259"/>
      <c r="G150" s="260"/>
      <c r="H150" s="187"/>
      <c r="I150" s="187"/>
      <c r="J150" s="187"/>
      <c r="K150" s="191"/>
      <c r="L150" s="191"/>
      <c r="M150" s="198"/>
      <c r="N150" s="198"/>
      <c r="O150" s="190"/>
      <c r="P150" s="190"/>
      <c r="Q150" s="191"/>
      <c r="R150" s="191"/>
      <c r="S150" s="261"/>
      <c r="T150" s="192"/>
      <c r="U150" s="193" t="s">
        <v>744</v>
      </c>
    </row>
    <row r="151" spans="1:21" s="184" customFormat="1" ht="12.15" customHeight="1" x14ac:dyDescent="0.3">
      <c r="E151" s="186"/>
      <c r="F151" s="186"/>
      <c r="G151" s="260"/>
      <c r="H151" s="187"/>
      <c r="I151" s="185"/>
      <c r="J151" s="187"/>
      <c r="K151" s="188"/>
      <c r="L151" s="189" t="s">
        <v>294</v>
      </c>
      <c r="M151" s="188"/>
      <c r="N151" s="188"/>
      <c r="O151" s="190"/>
      <c r="P151" s="190"/>
      <c r="Q151" s="191"/>
      <c r="R151" s="191"/>
      <c r="S151" s="261"/>
      <c r="T151" s="192"/>
      <c r="U151" s="193" t="s">
        <v>692</v>
      </c>
    </row>
    <row r="152" spans="1:21" s="184" customFormat="1" ht="11.25" customHeight="1" x14ac:dyDescent="0.3">
      <c r="E152" s="186"/>
      <c r="F152" s="186"/>
      <c r="G152" s="260"/>
      <c r="H152" s="187"/>
      <c r="I152" s="185"/>
      <c r="J152" s="187"/>
      <c r="K152" s="188"/>
      <c r="L152" s="195" t="s">
        <v>37</v>
      </c>
      <c r="M152" s="188"/>
      <c r="N152" s="188"/>
      <c r="O152" s="190"/>
      <c r="P152" s="190"/>
      <c r="Q152" s="191"/>
      <c r="R152" s="191"/>
      <c r="S152" s="261"/>
      <c r="T152" s="192"/>
      <c r="U152" s="193" t="s">
        <v>745</v>
      </c>
    </row>
    <row r="153" spans="1:21" s="184" customFormat="1" ht="11.25" customHeight="1" x14ac:dyDescent="0.3">
      <c r="E153" s="186"/>
      <c r="F153" s="186"/>
      <c r="G153" s="260"/>
      <c r="H153" s="187"/>
      <c r="I153" s="197"/>
      <c r="J153" s="187"/>
      <c r="K153" s="188"/>
      <c r="L153" s="195" t="s">
        <v>297</v>
      </c>
      <c r="M153" s="188"/>
      <c r="N153" s="188"/>
      <c r="O153" s="190"/>
      <c r="P153" s="190"/>
      <c r="Q153" s="191"/>
      <c r="R153" s="191"/>
      <c r="S153" s="261"/>
      <c r="T153" s="192"/>
      <c r="U153" s="261"/>
    </row>
    <row r="154" spans="1:21" ht="11.25" customHeight="1" x14ac:dyDescent="0.3">
      <c r="A154" s="205"/>
      <c r="G154" s="257"/>
      <c r="S154" s="253"/>
      <c r="U154" s="253"/>
    </row>
    <row r="155" spans="1:21" ht="9.75" customHeight="1" x14ac:dyDescent="0.3">
      <c r="A155" s="205"/>
      <c r="G155" s="257"/>
      <c r="S155" s="253"/>
      <c r="U155" s="253"/>
    </row>
    <row r="156" spans="1:21" ht="12" customHeight="1" x14ac:dyDescent="0.3">
      <c r="A156" s="205"/>
      <c r="G156" s="257"/>
      <c r="S156" s="253"/>
      <c r="U156" s="253"/>
    </row>
    <row r="157" spans="1:21" ht="10.5" customHeight="1" x14ac:dyDescent="0.3">
      <c r="A157" s="205"/>
      <c r="G157" s="257"/>
      <c r="M157" s="254"/>
      <c r="O157" s="254"/>
      <c r="Q157" s="254"/>
      <c r="S157" s="270"/>
      <c r="U157" s="254"/>
    </row>
    <row r="158" spans="1:21" ht="10.199999999999999" customHeight="1" x14ac:dyDescent="0.3">
      <c r="A158" s="205"/>
      <c r="K158" s="254"/>
      <c r="M158" s="213" t="s">
        <v>694</v>
      </c>
      <c r="O158" s="213" t="s">
        <v>695</v>
      </c>
      <c r="Q158" s="214" t="s">
        <v>696</v>
      </c>
      <c r="S158" s="215" t="s">
        <v>697</v>
      </c>
      <c r="U158" s="216" t="s">
        <v>698</v>
      </c>
    </row>
    <row r="159" spans="1:21" ht="10.199999999999999" x14ac:dyDescent="0.3">
      <c r="A159" s="205"/>
      <c r="E159" s="216" t="s">
        <v>62</v>
      </c>
      <c r="G159" s="217" t="s">
        <v>699</v>
      </c>
      <c r="I159" s="218" t="s">
        <v>700</v>
      </c>
      <c r="K159" s="219" t="s">
        <v>701</v>
      </c>
      <c r="M159" s="213" t="s">
        <v>702</v>
      </c>
      <c r="O159" s="213" t="s">
        <v>436</v>
      </c>
      <c r="Q159" s="214" t="s">
        <v>703</v>
      </c>
      <c r="S159" s="220" t="s">
        <v>704</v>
      </c>
      <c r="U159" s="216" t="s">
        <v>705</v>
      </c>
    </row>
    <row r="160" spans="1:21" ht="10.199999999999999" customHeight="1" x14ac:dyDescent="0.3">
      <c r="B160" s="221"/>
      <c r="C160" s="221"/>
      <c r="D160" s="221"/>
      <c r="E160" s="219" t="s">
        <v>706</v>
      </c>
      <c r="F160" s="221"/>
      <c r="G160" s="216" t="s">
        <v>707</v>
      </c>
      <c r="H160" s="221"/>
      <c r="I160" s="216" t="s">
        <v>708</v>
      </c>
      <c r="J160" s="221"/>
      <c r="K160" s="217" t="s">
        <v>709</v>
      </c>
      <c r="L160" s="221"/>
      <c r="M160" s="217" t="s">
        <v>710</v>
      </c>
      <c r="N160" s="221"/>
      <c r="O160" s="217" t="s">
        <v>711</v>
      </c>
      <c r="P160" s="221"/>
      <c r="Q160" s="217" t="s">
        <v>711</v>
      </c>
      <c r="R160" s="221"/>
      <c r="S160" s="215" t="s">
        <v>712</v>
      </c>
      <c r="T160" s="221"/>
      <c r="U160" s="217" t="s">
        <v>713</v>
      </c>
    </row>
    <row r="161" spans="1:21" s="219" customFormat="1" ht="10.95" customHeight="1" x14ac:dyDescent="0.3">
      <c r="A161" s="222" t="s">
        <v>71</v>
      </c>
      <c r="C161" s="222" t="s">
        <v>714</v>
      </c>
      <c r="E161" s="223" t="s">
        <v>715</v>
      </c>
      <c r="F161" s="216"/>
      <c r="G161" s="223" t="s">
        <v>716</v>
      </c>
      <c r="H161" s="218"/>
      <c r="I161" s="223" t="s">
        <v>715</v>
      </c>
      <c r="J161" s="218"/>
      <c r="K161" s="224" t="s">
        <v>717</v>
      </c>
      <c r="M161" s="224" t="s">
        <v>717</v>
      </c>
      <c r="N161" s="225"/>
      <c r="O161" s="224" t="s">
        <v>718</v>
      </c>
      <c r="P161" s="226"/>
      <c r="Q161" s="224" t="s">
        <v>718</v>
      </c>
      <c r="R161" s="227"/>
      <c r="S161" s="228" t="s">
        <v>719</v>
      </c>
      <c r="T161" s="229"/>
      <c r="U161" s="230" t="s">
        <v>720</v>
      </c>
    </row>
    <row r="162" spans="1:21" ht="9.75" customHeight="1" x14ac:dyDescent="0.3">
      <c r="E162" s="256"/>
      <c r="F162" s="243"/>
      <c r="G162" s="257"/>
      <c r="K162" s="211"/>
      <c r="L162" s="211"/>
      <c r="M162" s="241"/>
      <c r="N162" s="241"/>
      <c r="S162" s="253"/>
      <c r="U162" s="253"/>
    </row>
    <row r="163" spans="1:21" ht="9.75" customHeight="1" x14ac:dyDescent="0.3">
      <c r="B163" s="288" t="s">
        <v>286</v>
      </c>
      <c r="C163" s="288"/>
      <c r="D163" s="205"/>
      <c r="E163" s="256"/>
      <c r="F163" s="243"/>
      <c r="G163" s="257"/>
      <c r="K163" s="211"/>
      <c r="L163" s="211"/>
      <c r="M163" s="241"/>
      <c r="N163" s="241"/>
      <c r="S163" s="253"/>
      <c r="U163" s="253"/>
    </row>
    <row r="164" spans="1:21" ht="9.75" customHeight="1" x14ac:dyDescent="0.3">
      <c r="A164" s="242" t="s">
        <v>424</v>
      </c>
      <c r="C164" s="206" t="s">
        <v>175</v>
      </c>
      <c r="E164" s="255">
        <v>10829</v>
      </c>
      <c r="F164" s="243"/>
      <c r="G164" s="271">
        <v>133.25</v>
      </c>
      <c r="I164" s="208">
        <f>E164/G164</f>
        <v>81.268292682926827</v>
      </c>
      <c r="K164" s="272">
        <v>9.1999999999999993</v>
      </c>
      <c r="L164" s="211"/>
      <c r="M164" s="243">
        <v>1000.95</v>
      </c>
      <c r="N164" s="206"/>
      <c r="O164" s="243">
        <v>122</v>
      </c>
      <c r="P164" s="245"/>
      <c r="Q164" s="243">
        <v>118</v>
      </c>
      <c r="S164" s="273">
        <v>0.63</v>
      </c>
      <c r="U164" s="274">
        <v>2656</v>
      </c>
    </row>
    <row r="165" spans="1:21" ht="9.75" customHeight="1" x14ac:dyDescent="0.3">
      <c r="A165" s="242" t="s">
        <v>425</v>
      </c>
      <c r="C165" s="206" t="s">
        <v>176</v>
      </c>
      <c r="E165" s="255">
        <v>23810</v>
      </c>
      <c r="F165" s="243"/>
      <c r="G165" s="271">
        <v>435.52</v>
      </c>
      <c r="I165" s="208">
        <f>E165/G165</f>
        <v>54.670279206465835</v>
      </c>
      <c r="K165" s="272">
        <v>8.1</v>
      </c>
      <c r="L165" s="211"/>
      <c r="M165" s="243">
        <v>2949.58</v>
      </c>
      <c r="N165" s="206"/>
      <c r="O165" s="243">
        <v>2</v>
      </c>
      <c r="P165" s="245"/>
      <c r="Q165" s="243">
        <v>33</v>
      </c>
      <c r="S165" s="273">
        <v>0.61899999999999999</v>
      </c>
      <c r="U165" s="243">
        <v>965</v>
      </c>
    </row>
    <row r="166" spans="1:21" ht="9.75" customHeight="1" x14ac:dyDescent="0.3">
      <c r="A166" s="242" t="s">
        <v>426</v>
      </c>
      <c r="C166" s="206" t="s">
        <v>177</v>
      </c>
      <c r="E166" s="255">
        <v>413546</v>
      </c>
      <c r="F166" s="243"/>
      <c r="G166" s="271">
        <v>515.55999999999995</v>
      </c>
      <c r="I166" s="208">
        <f>E166/G166</f>
        <v>802.12972301962918</v>
      </c>
      <c r="K166" s="272">
        <v>8</v>
      </c>
      <c r="L166" s="211"/>
      <c r="M166" s="243">
        <v>83274.37</v>
      </c>
      <c r="N166" s="206"/>
      <c r="O166" s="243">
        <v>120</v>
      </c>
      <c r="P166" s="245"/>
      <c r="Q166" s="243">
        <v>129</v>
      </c>
      <c r="S166" s="273">
        <v>1.0449999999999999</v>
      </c>
      <c r="U166" s="243">
        <v>84131</v>
      </c>
    </row>
    <row r="167" spans="1:21" ht="9.75" customHeight="1" x14ac:dyDescent="0.3">
      <c r="A167" s="242" t="s">
        <v>427</v>
      </c>
      <c r="C167" s="206" t="s">
        <v>178</v>
      </c>
      <c r="E167" s="255">
        <v>36620</v>
      </c>
      <c r="F167" s="243"/>
      <c r="G167" s="271">
        <v>496.3</v>
      </c>
      <c r="I167" s="208">
        <f>E167/G167</f>
        <v>73.786016522264759</v>
      </c>
      <c r="K167" s="272">
        <v>7.4</v>
      </c>
      <c r="L167" s="211"/>
      <c r="M167" s="243">
        <v>4786.3599999999997</v>
      </c>
      <c r="N167" s="206"/>
      <c r="O167" s="243">
        <v>115</v>
      </c>
      <c r="P167" s="245"/>
      <c r="Q167" s="243">
        <v>107</v>
      </c>
      <c r="S167" s="273">
        <v>0.72</v>
      </c>
      <c r="U167" s="243">
        <v>5049</v>
      </c>
    </row>
    <row r="168" spans="1:21" ht="9.75" customHeight="1" x14ac:dyDescent="0.3">
      <c r="A168" s="242" t="s">
        <v>428</v>
      </c>
      <c r="C168" s="206" t="s">
        <v>179</v>
      </c>
      <c r="E168" s="255">
        <v>12246</v>
      </c>
      <c r="F168" s="243"/>
      <c r="G168" s="271">
        <v>431.68</v>
      </c>
      <c r="I168" s="208">
        <f>E168/G168</f>
        <v>28.368235730170497</v>
      </c>
      <c r="K168" s="272">
        <v>7</v>
      </c>
      <c r="L168" s="211"/>
      <c r="M168" s="243">
        <v>1520.77</v>
      </c>
      <c r="N168" s="206"/>
      <c r="O168" s="243">
        <v>15</v>
      </c>
      <c r="P168" s="245"/>
      <c r="Q168" s="243">
        <v>48</v>
      </c>
      <c r="S168" s="273">
        <v>0.38</v>
      </c>
      <c r="U168" s="243">
        <v>927</v>
      </c>
    </row>
    <row r="169" spans="1:21" ht="9.75" customHeight="1" x14ac:dyDescent="0.3">
      <c r="A169" s="242"/>
      <c r="E169" s="255"/>
      <c r="F169" s="243"/>
      <c r="G169" s="271"/>
      <c r="K169" s="272"/>
      <c r="L169" s="211"/>
      <c r="M169" s="243"/>
      <c r="N169" s="206"/>
      <c r="O169" s="243"/>
      <c r="P169" s="245"/>
      <c r="Q169" s="243"/>
      <c r="S169" s="273"/>
      <c r="U169" s="243"/>
    </row>
    <row r="170" spans="1:21" ht="9.75" customHeight="1" x14ac:dyDescent="0.3">
      <c r="A170" s="242" t="s">
        <v>746</v>
      </c>
      <c r="C170" s="206" t="s">
        <v>180</v>
      </c>
      <c r="E170" s="255">
        <v>13251</v>
      </c>
      <c r="F170" s="243"/>
      <c r="G170" s="271">
        <v>320.68</v>
      </c>
      <c r="I170" s="208">
        <f t="shared" ref="I170:I216" si="2">E170/G170</f>
        <v>41.321566670824495</v>
      </c>
      <c r="K170" s="272">
        <v>5.3</v>
      </c>
      <c r="L170" s="211"/>
      <c r="M170" s="243">
        <v>1644.5</v>
      </c>
      <c r="N170" s="206"/>
      <c r="O170" s="243">
        <v>110</v>
      </c>
      <c r="P170" s="245"/>
      <c r="Q170" s="243">
        <v>102</v>
      </c>
      <c r="S170" s="273">
        <v>0.68</v>
      </c>
      <c r="U170" s="243">
        <v>1750</v>
      </c>
    </row>
    <row r="171" spans="1:21" ht="9.75" customHeight="1" x14ac:dyDescent="0.3">
      <c r="A171" s="242" t="s">
        <v>747</v>
      </c>
      <c r="C171" s="206" t="s">
        <v>181</v>
      </c>
      <c r="E171" s="255">
        <v>8645</v>
      </c>
      <c r="F171" s="243"/>
      <c r="G171" s="271">
        <v>85.93</v>
      </c>
      <c r="I171" s="208">
        <f t="shared" si="2"/>
        <v>100.60514372163388</v>
      </c>
      <c r="K171" s="272">
        <v>6.5</v>
      </c>
      <c r="L171" s="211"/>
      <c r="M171" s="243">
        <v>985.32</v>
      </c>
      <c r="N171" s="206"/>
      <c r="O171" s="243">
        <v>114</v>
      </c>
      <c r="P171" s="245"/>
      <c r="Q171" s="243">
        <v>111</v>
      </c>
      <c r="S171" s="273">
        <v>0.64500000000000002</v>
      </c>
      <c r="U171" s="243">
        <v>1629</v>
      </c>
    </row>
    <row r="172" spans="1:21" ht="9.75" customHeight="1" x14ac:dyDescent="0.3">
      <c r="A172" s="242" t="s">
        <v>440</v>
      </c>
      <c r="C172" s="206" t="s">
        <v>182</v>
      </c>
      <c r="E172" s="255">
        <v>30917</v>
      </c>
      <c r="F172" s="243"/>
      <c r="G172" s="271">
        <v>625.49</v>
      </c>
      <c r="I172" s="208">
        <f t="shared" si="2"/>
        <v>49.428448096692193</v>
      </c>
      <c r="K172" s="272">
        <v>9</v>
      </c>
      <c r="L172" s="211"/>
      <c r="M172" s="243">
        <v>3951.72</v>
      </c>
      <c r="N172" s="206"/>
      <c r="O172" s="243">
        <v>83</v>
      </c>
      <c r="P172" s="245"/>
      <c r="Q172" s="243">
        <v>41</v>
      </c>
      <c r="S172" s="273">
        <v>0.42</v>
      </c>
      <c r="U172" s="243">
        <v>4533</v>
      </c>
    </row>
    <row r="173" spans="1:21" ht="9.75" customHeight="1" x14ac:dyDescent="0.3">
      <c r="A173" s="242" t="s">
        <v>441</v>
      </c>
      <c r="C173" s="206" t="s">
        <v>183</v>
      </c>
      <c r="E173" s="255">
        <v>10712</v>
      </c>
      <c r="F173" s="243"/>
      <c r="G173" s="271">
        <v>130.31</v>
      </c>
      <c r="I173" s="208">
        <f t="shared" si="2"/>
        <v>82.203975136213643</v>
      </c>
      <c r="K173" s="272">
        <v>7.1</v>
      </c>
      <c r="L173" s="211"/>
      <c r="M173" s="243">
        <v>1127.69</v>
      </c>
      <c r="N173" s="206"/>
      <c r="O173" s="243">
        <v>119</v>
      </c>
      <c r="P173" s="245"/>
      <c r="Q173" s="243">
        <v>109</v>
      </c>
      <c r="S173" s="273">
        <v>0.62</v>
      </c>
      <c r="U173" s="243">
        <v>2197</v>
      </c>
    </row>
    <row r="174" spans="1:21" ht="9.75" customHeight="1" x14ac:dyDescent="0.3">
      <c r="A174" s="242" t="s">
        <v>442</v>
      </c>
      <c r="C174" s="206" t="s">
        <v>184</v>
      </c>
      <c r="E174" s="255">
        <v>100073</v>
      </c>
      <c r="F174" s="243"/>
      <c r="G174" s="271">
        <v>387.01</v>
      </c>
      <c r="I174" s="208">
        <f t="shared" si="2"/>
        <v>258.57988165680473</v>
      </c>
      <c r="K174" s="272">
        <v>6.9</v>
      </c>
      <c r="L174" s="211"/>
      <c r="M174" s="243">
        <v>9761.0400000000009</v>
      </c>
      <c r="N174" s="206"/>
      <c r="O174" s="243">
        <v>29</v>
      </c>
      <c r="P174" s="245"/>
      <c r="Q174" s="243">
        <v>54</v>
      </c>
      <c r="S174" s="273">
        <v>0.89</v>
      </c>
      <c r="U174" s="243">
        <v>8463</v>
      </c>
    </row>
    <row r="175" spans="1:21" ht="9.75" customHeight="1" x14ac:dyDescent="0.3">
      <c r="A175" s="242"/>
      <c r="E175" s="255"/>
      <c r="F175" s="243"/>
      <c r="G175" s="271"/>
      <c r="K175" s="272"/>
      <c r="L175" s="211"/>
      <c r="M175" s="243"/>
      <c r="N175" s="206"/>
      <c r="O175" s="243"/>
      <c r="P175" s="245"/>
      <c r="Q175" s="243"/>
      <c r="S175" s="273"/>
      <c r="U175" s="243"/>
    </row>
    <row r="176" spans="1:21" ht="9.75" customHeight="1" x14ac:dyDescent="0.3">
      <c r="A176" s="242" t="s">
        <v>443</v>
      </c>
      <c r="C176" s="206" t="s">
        <v>185</v>
      </c>
      <c r="E176" s="255">
        <v>14794</v>
      </c>
      <c r="F176" s="243"/>
      <c r="G176" s="271">
        <v>470.86</v>
      </c>
      <c r="I176" s="208">
        <f t="shared" si="2"/>
        <v>31.419105466593042</v>
      </c>
      <c r="K176" s="272">
        <v>8.1999999999999993</v>
      </c>
      <c r="L176" s="211"/>
      <c r="M176" s="243">
        <v>1620.01</v>
      </c>
      <c r="N176" s="206"/>
      <c r="O176" s="243">
        <v>116</v>
      </c>
      <c r="P176" s="245"/>
      <c r="Q176" s="243">
        <v>101</v>
      </c>
      <c r="S176" s="273">
        <v>0.72</v>
      </c>
      <c r="U176" s="243">
        <v>2472</v>
      </c>
    </row>
    <row r="177" spans="1:21" ht="9.75" customHeight="1" x14ac:dyDescent="0.3">
      <c r="A177" s="242" t="s">
        <v>444</v>
      </c>
      <c r="C177" s="206" t="s">
        <v>748</v>
      </c>
      <c r="E177" s="255">
        <v>23066</v>
      </c>
      <c r="F177" s="243"/>
      <c r="G177" s="271">
        <v>209.73</v>
      </c>
      <c r="I177" s="208">
        <f t="shared" si="2"/>
        <v>109.97949744910123</v>
      </c>
      <c r="K177" s="272">
        <v>6.9</v>
      </c>
      <c r="L177" s="211"/>
      <c r="M177" s="243">
        <v>3262.8</v>
      </c>
      <c r="N177" s="206"/>
      <c r="O177" s="243">
        <v>94</v>
      </c>
      <c r="P177" s="245"/>
      <c r="Q177" s="243">
        <v>114</v>
      </c>
      <c r="S177" s="273">
        <v>0.82</v>
      </c>
      <c r="U177" s="243">
        <v>3010</v>
      </c>
    </row>
    <row r="178" spans="1:21" ht="9.75" customHeight="1" x14ac:dyDescent="0.3">
      <c r="A178" s="242" t="s">
        <v>445</v>
      </c>
      <c r="C178" s="206" t="s">
        <v>187</v>
      </c>
      <c r="E178" s="255">
        <v>11810</v>
      </c>
      <c r="F178" s="243"/>
      <c r="G178" s="271">
        <v>211.61</v>
      </c>
      <c r="I178" s="208">
        <f t="shared" si="2"/>
        <v>55.81021690846368</v>
      </c>
      <c r="K178" s="272">
        <v>9.9</v>
      </c>
      <c r="L178" s="211"/>
      <c r="M178" s="243">
        <v>1424.56</v>
      </c>
      <c r="N178" s="206"/>
      <c r="O178" s="243">
        <v>109</v>
      </c>
      <c r="P178" s="245"/>
      <c r="Q178" s="243">
        <v>68</v>
      </c>
      <c r="S178" s="273">
        <v>0.83</v>
      </c>
      <c r="U178" s="243">
        <v>1887</v>
      </c>
    </row>
    <row r="179" spans="1:21" ht="9.75" customHeight="1" x14ac:dyDescent="0.3">
      <c r="A179" s="242" t="s">
        <v>446</v>
      </c>
      <c r="C179" s="206" t="s">
        <v>188</v>
      </c>
      <c r="E179" s="255">
        <v>11981</v>
      </c>
      <c r="F179" s="243"/>
      <c r="G179" s="271">
        <v>191.3</v>
      </c>
      <c r="I179" s="208">
        <f t="shared" si="2"/>
        <v>62.629377940407736</v>
      </c>
      <c r="K179" s="272">
        <v>7.4</v>
      </c>
      <c r="L179" s="211"/>
      <c r="M179" s="243">
        <v>1222.6099999999999</v>
      </c>
      <c r="N179" s="206"/>
      <c r="O179" s="243">
        <v>123</v>
      </c>
      <c r="P179" s="245"/>
      <c r="Q179" s="243">
        <v>119</v>
      </c>
      <c r="S179" s="273">
        <v>0.59</v>
      </c>
      <c r="U179" s="243">
        <v>2884</v>
      </c>
    </row>
    <row r="180" spans="1:21" ht="9.75" customHeight="1" x14ac:dyDescent="0.3">
      <c r="A180" s="242" t="s">
        <v>447</v>
      </c>
      <c r="C180" s="206" t="s">
        <v>189</v>
      </c>
      <c r="E180" s="255">
        <v>15413</v>
      </c>
      <c r="F180" s="243"/>
      <c r="G180" s="271">
        <v>314.39</v>
      </c>
      <c r="I180" s="208">
        <f t="shared" si="2"/>
        <v>49.025096218073095</v>
      </c>
      <c r="K180" s="272">
        <v>6.6</v>
      </c>
      <c r="L180" s="211"/>
      <c r="M180" s="243">
        <v>1901.32</v>
      </c>
      <c r="N180" s="206"/>
      <c r="O180" s="243">
        <v>14</v>
      </c>
      <c r="P180" s="245"/>
      <c r="Q180" s="243">
        <v>57</v>
      </c>
      <c r="S180" s="273">
        <v>0.48</v>
      </c>
      <c r="U180" s="243">
        <v>946</v>
      </c>
    </row>
    <row r="181" spans="1:21" ht="9.75" customHeight="1" x14ac:dyDescent="0.3">
      <c r="A181" s="242"/>
      <c r="E181" s="255"/>
      <c r="F181" s="243"/>
      <c r="G181" s="271"/>
      <c r="K181" s="272"/>
      <c r="L181" s="211"/>
      <c r="M181" s="243"/>
      <c r="N181" s="206"/>
      <c r="O181" s="243"/>
      <c r="P181" s="245"/>
      <c r="Q181" s="243"/>
      <c r="S181" s="273"/>
      <c r="U181" s="243"/>
    </row>
    <row r="182" spans="1:21" ht="9.75" customHeight="1" x14ac:dyDescent="0.3">
      <c r="A182" s="242" t="s">
        <v>749</v>
      </c>
      <c r="C182" s="206" t="s">
        <v>190</v>
      </c>
      <c r="E182" s="255">
        <v>35921</v>
      </c>
      <c r="F182" s="243"/>
      <c r="G182" s="271">
        <v>340.78</v>
      </c>
      <c r="I182" s="208">
        <f t="shared" si="2"/>
        <v>105.40818123129293</v>
      </c>
      <c r="K182" s="272">
        <v>8</v>
      </c>
      <c r="L182" s="211"/>
      <c r="M182" s="243">
        <v>4781.79</v>
      </c>
      <c r="N182" s="206"/>
      <c r="O182" s="243">
        <v>81</v>
      </c>
      <c r="P182" s="245"/>
      <c r="Q182" s="243">
        <v>91</v>
      </c>
      <c r="S182" s="273">
        <v>0.80400000000000005</v>
      </c>
      <c r="U182" s="243">
        <v>3847</v>
      </c>
    </row>
    <row r="183" spans="1:21" ht="9.75" customHeight="1" x14ac:dyDescent="0.3">
      <c r="A183" s="242" t="s">
        <v>750</v>
      </c>
      <c r="C183" s="206" t="s">
        <v>751</v>
      </c>
      <c r="E183" s="255">
        <v>23857</v>
      </c>
      <c r="F183" s="243"/>
      <c r="G183" s="271">
        <v>310.86</v>
      </c>
      <c r="I183" s="208">
        <f t="shared" si="2"/>
        <v>76.745158592292341</v>
      </c>
      <c r="K183" s="272">
        <v>9.8000000000000007</v>
      </c>
      <c r="L183" s="211"/>
      <c r="M183" s="243">
        <v>3210.6</v>
      </c>
      <c r="N183" s="206"/>
      <c r="O183" s="243">
        <v>58</v>
      </c>
      <c r="P183" s="245"/>
      <c r="Q183" s="243">
        <v>67</v>
      </c>
      <c r="S183" s="273">
        <v>0.73</v>
      </c>
      <c r="U183" s="243">
        <v>2044</v>
      </c>
    </row>
    <row r="184" spans="1:21" ht="9.75" customHeight="1" x14ac:dyDescent="0.3">
      <c r="A184" s="242" t="s">
        <v>472</v>
      </c>
      <c r="C184" s="206" t="s">
        <v>192</v>
      </c>
      <c r="E184" s="255">
        <v>17752</v>
      </c>
      <c r="F184" s="243"/>
      <c r="G184" s="271">
        <v>483.1</v>
      </c>
      <c r="I184" s="208">
        <f t="shared" si="2"/>
        <v>36.746015317739598</v>
      </c>
      <c r="K184" s="272">
        <v>8.3000000000000007</v>
      </c>
      <c r="L184" s="211"/>
      <c r="M184" s="243">
        <v>2434.09</v>
      </c>
      <c r="N184" s="206"/>
      <c r="O184" s="243">
        <v>40</v>
      </c>
      <c r="P184" s="245"/>
      <c r="Q184" s="243">
        <v>56</v>
      </c>
      <c r="S184" s="273">
        <v>0.68</v>
      </c>
      <c r="U184" s="243">
        <v>1583</v>
      </c>
    </row>
    <row r="185" spans="1:21" ht="9.75" customHeight="1" x14ac:dyDescent="0.3">
      <c r="A185" s="242" t="s">
        <v>473</v>
      </c>
      <c r="C185" s="206" t="s">
        <v>193</v>
      </c>
      <c r="E185" s="255">
        <v>61002</v>
      </c>
      <c r="F185" s="243"/>
      <c r="G185" s="271">
        <v>968.94</v>
      </c>
      <c r="I185" s="208">
        <f t="shared" si="2"/>
        <v>62.957458666171277</v>
      </c>
      <c r="K185" s="272">
        <v>8.4</v>
      </c>
      <c r="L185" s="211"/>
      <c r="M185" s="243">
        <v>8337.5300000000007</v>
      </c>
      <c r="N185" s="206"/>
      <c r="O185" s="243">
        <v>27</v>
      </c>
      <c r="P185" s="245"/>
      <c r="Q185" s="243">
        <v>59</v>
      </c>
      <c r="S185" s="273">
        <v>0.62</v>
      </c>
      <c r="U185" s="243">
        <v>4260</v>
      </c>
    </row>
    <row r="186" spans="1:21" ht="9.75" customHeight="1" x14ac:dyDescent="0.3">
      <c r="A186" s="242" t="s">
        <v>474</v>
      </c>
      <c r="C186" s="206" t="s">
        <v>194</v>
      </c>
      <c r="E186" s="255">
        <v>29867</v>
      </c>
      <c r="F186" s="243"/>
      <c r="G186" s="271">
        <v>260.22000000000003</v>
      </c>
      <c r="I186" s="208">
        <f t="shared" si="2"/>
        <v>114.77595880408883</v>
      </c>
      <c r="K186" s="272">
        <v>7</v>
      </c>
      <c r="L186" s="211"/>
      <c r="M186" s="243">
        <v>4246.46</v>
      </c>
      <c r="N186" s="206"/>
      <c r="O186" s="243">
        <v>107</v>
      </c>
      <c r="P186" s="245"/>
      <c r="Q186" s="243">
        <v>120</v>
      </c>
      <c r="S186" s="273">
        <v>0.88</v>
      </c>
      <c r="U186" s="243">
        <v>3520</v>
      </c>
    </row>
    <row r="187" spans="1:21" ht="9.75" customHeight="1" x14ac:dyDescent="0.3">
      <c r="A187" s="242"/>
      <c r="E187" s="255"/>
      <c r="F187" s="243"/>
      <c r="G187" s="271"/>
      <c r="K187" s="272"/>
      <c r="L187" s="211"/>
      <c r="M187" s="243"/>
      <c r="N187" s="206"/>
      <c r="O187" s="243"/>
      <c r="P187" s="245"/>
      <c r="Q187" s="243"/>
      <c r="S187" s="273"/>
      <c r="U187" s="243"/>
    </row>
    <row r="188" spans="1:21" ht="9.75" customHeight="1" x14ac:dyDescent="0.3">
      <c r="A188" s="242" t="s">
        <v>475</v>
      </c>
      <c r="C188" s="206" t="s">
        <v>195</v>
      </c>
      <c r="E188" s="255">
        <v>22959</v>
      </c>
      <c r="F188" s="243"/>
      <c r="G188" s="271">
        <v>349.96</v>
      </c>
      <c r="I188" s="208">
        <f t="shared" si="2"/>
        <v>65.60464053034633</v>
      </c>
      <c r="K188" s="272">
        <v>8.8000000000000007</v>
      </c>
      <c r="L188" s="211"/>
      <c r="M188" s="243">
        <v>1920.93</v>
      </c>
      <c r="N188" s="206"/>
      <c r="O188" s="243">
        <v>9</v>
      </c>
      <c r="P188" s="245"/>
      <c r="Q188" s="243">
        <v>44</v>
      </c>
      <c r="S188" s="273">
        <v>0.51</v>
      </c>
      <c r="U188" s="243">
        <v>1545</v>
      </c>
    </row>
    <row r="189" spans="1:21" ht="9.75" customHeight="1" x14ac:dyDescent="0.3">
      <c r="A189" s="242" t="s">
        <v>476</v>
      </c>
      <c r="C189" s="206" t="s">
        <v>196</v>
      </c>
      <c r="E189" s="255">
        <v>37350</v>
      </c>
      <c r="F189" s="243"/>
      <c r="G189" s="271">
        <v>265.16000000000003</v>
      </c>
      <c r="I189" s="208">
        <f t="shared" si="2"/>
        <v>140.85834967566751</v>
      </c>
      <c r="K189" s="272">
        <v>9</v>
      </c>
      <c r="L189" s="211"/>
      <c r="M189" s="243">
        <v>6168.12</v>
      </c>
      <c r="N189" s="206"/>
      <c r="O189" s="243">
        <v>32</v>
      </c>
      <c r="P189" s="245"/>
      <c r="Q189" s="243">
        <v>75</v>
      </c>
      <c r="S189" s="273">
        <v>0.86</v>
      </c>
      <c r="U189" s="243">
        <v>2866</v>
      </c>
    </row>
    <row r="190" spans="1:21" ht="9.75" customHeight="1" x14ac:dyDescent="0.3">
      <c r="A190" s="242" t="s">
        <v>477</v>
      </c>
      <c r="C190" s="206" t="s">
        <v>197</v>
      </c>
      <c r="E190" s="255">
        <v>465498</v>
      </c>
      <c r="F190" s="243"/>
      <c r="G190" s="271">
        <v>336.4</v>
      </c>
      <c r="I190" s="208">
        <f t="shared" si="2"/>
        <v>1383.7633769322235</v>
      </c>
      <c r="K190" s="272">
        <v>9.6</v>
      </c>
      <c r="L190" s="211"/>
      <c r="M190" s="243">
        <v>89457.15</v>
      </c>
      <c r="N190" s="206"/>
      <c r="O190" s="243">
        <v>103</v>
      </c>
      <c r="P190" s="245"/>
      <c r="Q190" s="243">
        <v>112</v>
      </c>
      <c r="S190" s="273">
        <v>1.125</v>
      </c>
      <c r="U190" s="243">
        <v>62052</v>
      </c>
    </row>
    <row r="191" spans="1:21" ht="9.75" customHeight="1" x14ac:dyDescent="0.3">
      <c r="A191" s="242" t="s">
        <v>478</v>
      </c>
      <c r="C191" s="206" t="s">
        <v>198</v>
      </c>
      <c r="E191" s="255">
        <v>34097</v>
      </c>
      <c r="F191" s="243"/>
      <c r="G191" s="271">
        <v>319.86</v>
      </c>
      <c r="I191" s="208">
        <f t="shared" si="2"/>
        <v>106.59976239604826</v>
      </c>
      <c r="K191" s="272">
        <v>9.9</v>
      </c>
      <c r="L191" s="211"/>
      <c r="M191" s="243">
        <v>3946.16</v>
      </c>
      <c r="N191" s="206"/>
      <c r="O191" s="243">
        <v>39</v>
      </c>
      <c r="P191" s="245"/>
      <c r="Q191" s="243">
        <v>37</v>
      </c>
      <c r="S191" s="273">
        <v>0.77</v>
      </c>
      <c r="U191" s="243">
        <v>2593</v>
      </c>
    </row>
    <row r="192" spans="1:21" ht="9.75" customHeight="1" x14ac:dyDescent="0.3">
      <c r="A192" s="242" t="s">
        <v>479</v>
      </c>
      <c r="C192" s="206" t="s">
        <v>199</v>
      </c>
      <c r="E192" s="255">
        <v>7285</v>
      </c>
      <c r="F192" s="243"/>
      <c r="G192" s="271">
        <v>266.23</v>
      </c>
      <c r="I192" s="208">
        <f t="shared" si="2"/>
        <v>27.363557825939974</v>
      </c>
      <c r="K192" s="272">
        <v>6.2</v>
      </c>
      <c r="L192" s="211"/>
      <c r="M192" s="243">
        <v>750.43</v>
      </c>
      <c r="N192" s="206"/>
      <c r="O192" s="243">
        <v>127</v>
      </c>
      <c r="P192" s="245"/>
      <c r="Q192" s="243">
        <v>126</v>
      </c>
      <c r="S192" s="273">
        <v>0.73</v>
      </c>
      <c r="U192" s="243">
        <v>1591</v>
      </c>
    </row>
    <row r="193" spans="1:21" ht="9.75" customHeight="1" x14ac:dyDescent="0.3">
      <c r="A193" s="242"/>
      <c r="E193" s="255"/>
      <c r="F193" s="243"/>
      <c r="G193" s="271"/>
      <c r="K193" s="272"/>
      <c r="L193" s="211"/>
      <c r="M193" s="243"/>
      <c r="N193" s="206"/>
      <c r="O193" s="243"/>
      <c r="P193" s="245"/>
      <c r="Q193" s="243"/>
      <c r="S193" s="273"/>
      <c r="U193" s="243"/>
    </row>
    <row r="194" spans="1:21" ht="9.75" customHeight="1" x14ac:dyDescent="0.3">
      <c r="A194" s="242" t="s">
        <v>752</v>
      </c>
      <c r="C194" s="206" t="s">
        <v>114</v>
      </c>
      <c r="E194" s="255">
        <v>9192</v>
      </c>
      <c r="F194" s="243"/>
      <c r="G194" s="271">
        <v>191.49</v>
      </c>
      <c r="I194" s="208">
        <f t="shared" si="2"/>
        <v>48.002506658311134</v>
      </c>
      <c r="K194" s="272">
        <v>6.7</v>
      </c>
      <c r="L194" s="211"/>
      <c r="M194" s="243">
        <v>1243.23</v>
      </c>
      <c r="N194" s="206"/>
      <c r="O194" s="243">
        <v>77</v>
      </c>
      <c r="P194" s="245"/>
      <c r="Q194" s="243">
        <v>81</v>
      </c>
      <c r="S194" s="273">
        <v>0.7</v>
      </c>
      <c r="U194" s="243">
        <v>808</v>
      </c>
    </row>
    <row r="195" spans="1:21" ht="9.75" customHeight="1" x14ac:dyDescent="0.3">
      <c r="A195" s="242" t="s">
        <v>753</v>
      </c>
      <c r="C195" s="206" t="s">
        <v>115</v>
      </c>
      <c r="E195" s="255">
        <v>93805</v>
      </c>
      <c r="F195" s="243"/>
      <c r="G195" s="271">
        <v>250.52</v>
      </c>
      <c r="I195" s="208">
        <f t="shared" si="2"/>
        <v>374.4411623822449</v>
      </c>
      <c r="K195" s="272">
        <v>7.2</v>
      </c>
      <c r="L195" s="211"/>
      <c r="M195" s="243">
        <v>13572.9</v>
      </c>
      <c r="N195" s="206"/>
      <c r="O195" s="243">
        <v>67</v>
      </c>
      <c r="P195" s="245"/>
      <c r="Q195" s="243">
        <v>77</v>
      </c>
      <c r="S195" s="273">
        <v>1.0900000000000001</v>
      </c>
      <c r="U195" s="243">
        <v>8719</v>
      </c>
    </row>
    <row r="196" spans="1:21" ht="9.75" customHeight="1" x14ac:dyDescent="0.3">
      <c r="A196" s="242" t="s">
        <v>493</v>
      </c>
      <c r="C196" s="206" t="s">
        <v>200</v>
      </c>
      <c r="E196" s="255">
        <v>22500</v>
      </c>
      <c r="F196" s="243"/>
      <c r="G196" s="271">
        <v>597.55999999999995</v>
      </c>
      <c r="I196" s="208">
        <f t="shared" si="2"/>
        <v>37.653122698975835</v>
      </c>
      <c r="K196" s="272">
        <v>7.6</v>
      </c>
      <c r="L196" s="211"/>
      <c r="M196" s="243">
        <v>2516.39</v>
      </c>
      <c r="N196" s="206"/>
      <c r="O196" s="243">
        <v>93</v>
      </c>
      <c r="P196" s="245"/>
      <c r="Q196" s="243">
        <v>71</v>
      </c>
      <c r="S196" s="273">
        <v>0.73</v>
      </c>
      <c r="U196" s="243">
        <v>2351</v>
      </c>
    </row>
    <row r="197" spans="1:21" ht="9.75" customHeight="1" x14ac:dyDescent="0.3">
      <c r="A197" s="242" t="s">
        <v>494</v>
      </c>
      <c r="C197" s="206" t="s">
        <v>201</v>
      </c>
      <c r="E197" s="255">
        <v>82208</v>
      </c>
      <c r="F197" s="243"/>
      <c r="G197" s="271">
        <v>849.09</v>
      </c>
      <c r="I197" s="208">
        <f t="shared" si="2"/>
        <v>96.818947343626704</v>
      </c>
      <c r="K197" s="272">
        <v>7.2</v>
      </c>
      <c r="L197" s="211"/>
      <c r="M197" s="243">
        <v>11386.8</v>
      </c>
      <c r="N197" s="206"/>
      <c r="O197" s="243">
        <v>75</v>
      </c>
      <c r="P197" s="245"/>
      <c r="Q197" s="243">
        <v>86</v>
      </c>
      <c r="S197" s="273">
        <v>0.74</v>
      </c>
      <c r="U197" s="243">
        <v>8094</v>
      </c>
    </row>
    <row r="198" spans="1:21" ht="9.75" customHeight="1" x14ac:dyDescent="0.3">
      <c r="A198" s="242" t="s">
        <v>495</v>
      </c>
      <c r="C198" s="206" t="s">
        <v>202</v>
      </c>
      <c r="E198" s="255">
        <v>26830</v>
      </c>
      <c r="F198" s="243"/>
      <c r="G198" s="271">
        <v>473.82</v>
      </c>
      <c r="I198" s="208">
        <f t="shared" si="2"/>
        <v>56.624878645899287</v>
      </c>
      <c r="K198" s="272">
        <v>8.5</v>
      </c>
      <c r="L198" s="211"/>
      <c r="M198" s="243">
        <v>3516.53</v>
      </c>
      <c r="N198" s="206"/>
      <c r="O198" s="243">
        <v>19</v>
      </c>
      <c r="P198" s="245"/>
      <c r="Q198" s="243">
        <v>36</v>
      </c>
      <c r="S198" s="273">
        <v>0.63</v>
      </c>
      <c r="U198" s="243">
        <v>1445</v>
      </c>
    </row>
    <row r="199" spans="1:21" ht="9.75" customHeight="1" x14ac:dyDescent="0.3">
      <c r="A199" s="242"/>
      <c r="E199" s="255"/>
      <c r="F199" s="243"/>
      <c r="G199" s="271"/>
      <c r="K199" s="272"/>
      <c r="L199" s="211"/>
      <c r="M199" s="243"/>
      <c r="N199" s="206"/>
      <c r="O199" s="243"/>
      <c r="P199" s="245"/>
      <c r="Q199" s="243"/>
      <c r="S199" s="273"/>
      <c r="U199" s="243"/>
    </row>
    <row r="200" spans="1:21" ht="9.75" customHeight="1" x14ac:dyDescent="0.3">
      <c r="A200" s="242" t="s">
        <v>496</v>
      </c>
      <c r="C200" s="206" t="s">
        <v>203</v>
      </c>
      <c r="E200" s="255">
        <v>21892</v>
      </c>
      <c r="F200" s="243"/>
      <c r="G200" s="271">
        <v>535.53</v>
      </c>
      <c r="I200" s="208">
        <f t="shared" si="2"/>
        <v>40.87912908707262</v>
      </c>
      <c r="K200" s="272">
        <v>6.8</v>
      </c>
      <c r="L200" s="211"/>
      <c r="M200" s="243">
        <v>3392.61</v>
      </c>
      <c r="N200" s="206"/>
      <c r="O200" s="243">
        <v>5</v>
      </c>
      <c r="P200" s="245"/>
      <c r="Q200" s="243">
        <v>35</v>
      </c>
      <c r="S200" s="273">
        <v>0.8</v>
      </c>
      <c r="U200" s="243">
        <v>1234</v>
      </c>
    </row>
    <row r="201" spans="1:21" ht="9.75" customHeight="1" x14ac:dyDescent="0.3">
      <c r="A201" s="242" t="s">
        <v>497</v>
      </c>
      <c r="C201" s="206" t="s">
        <v>204</v>
      </c>
      <c r="E201" s="255">
        <v>42987</v>
      </c>
      <c r="F201" s="243"/>
      <c r="G201" s="271">
        <v>508.78</v>
      </c>
      <c r="I201" s="208">
        <f t="shared" si="2"/>
        <v>84.490349463422305</v>
      </c>
      <c r="K201" s="272">
        <v>7.5</v>
      </c>
      <c r="L201" s="211"/>
      <c r="M201" s="243">
        <v>5731.71</v>
      </c>
      <c r="N201" s="206"/>
      <c r="O201" s="243">
        <v>80</v>
      </c>
      <c r="P201" s="245"/>
      <c r="Q201" s="243">
        <v>83</v>
      </c>
      <c r="S201" s="273">
        <v>0.64</v>
      </c>
      <c r="U201" s="243">
        <v>4428</v>
      </c>
    </row>
    <row r="202" spans="1:21" ht="9.75" customHeight="1" x14ac:dyDescent="0.3">
      <c r="A202" s="242" t="s">
        <v>498</v>
      </c>
      <c r="C202" s="206" t="s">
        <v>205</v>
      </c>
      <c r="E202" s="255">
        <v>30075</v>
      </c>
      <c r="F202" s="243"/>
      <c r="G202" s="271">
        <v>450.93</v>
      </c>
      <c r="I202" s="208">
        <f t="shared" si="2"/>
        <v>66.695495974985036</v>
      </c>
      <c r="K202" s="272">
        <v>9.1999999999999993</v>
      </c>
      <c r="L202" s="211"/>
      <c r="M202" s="243">
        <v>4074.61</v>
      </c>
      <c r="N202" s="206"/>
      <c r="O202" s="243">
        <v>7</v>
      </c>
      <c r="P202" s="245"/>
      <c r="Q202" s="243">
        <v>28</v>
      </c>
      <c r="S202" s="273">
        <v>0.74</v>
      </c>
      <c r="U202" s="243">
        <v>1422</v>
      </c>
    </row>
    <row r="203" spans="1:21" ht="9.75" customHeight="1" x14ac:dyDescent="0.3">
      <c r="A203" s="242" t="s">
        <v>499</v>
      </c>
      <c r="C203" s="206" t="s">
        <v>206</v>
      </c>
      <c r="E203" s="255">
        <v>17855</v>
      </c>
      <c r="F203" s="243"/>
      <c r="G203" s="271">
        <v>599.15</v>
      </c>
      <c r="I203" s="208">
        <f t="shared" si="2"/>
        <v>29.800550780272054</v>
      </c>
      <c r="K203" s="272">
        <v>6.5</v>
      </c>
      <c r="L203" s="211"/>
      <c r="M203" s="243">
        <v>2591.42</v>
      </c>
      <c r="N203" s="206"/>
      <c r="O203" s="243">
        <v>61</v>
      </c>
      <c r="P203" s="245"/>
      <c r="Q203" s="243">
        <v>62</v>
      </c>
      <c r="S203" s="273">
        <v>0.89500000000000002</v>
      </c>
      <c r="U203" s="243">
        <v>1438</v>
      </c>
    </row>
    <row r="204" spans="1:21" ht="9.75" customHeight="1" x14ac:dyDescent="0.3">
      <c r="A204" s="242" t="s">
        <v>500</v>
      </c>
      <c r="C204" s="206" t="s">
        <v>207</v>
      </c>
      <c r="E204" s="255">
        <v>135715</v>
      </c>
      <c r="F204" s="243"/>
      <c r="G204" s="271">
        <v>401.5</v>
      </c>
      <c r="I204" s="208">
        <f t="shared" si="2"/>
        <v>338.01992528019923</v>
      </c>
      <c r="K204" s="272">
        <v>8.6</v>
      </c>
      <c r="L204" s="211"/>
      <c r="M204" s="243">
        <v>23218.94</v>
      </c>
      <c r="N204" s="206"/>
      <c r="O204" s="243">
        <v>90</v>
      </c>
      <c r="P204" s="245"/>
      <c r="Q204" s="243">
        <v>105</v>
      </c>
      <c r="S204" s="273">
        <v>0.83299999999999996</v>
      </c>
      <c r="U204" s="243">
        <v>15294</v>
      </c>
    </row>
    <row r="205" spans="1:21" ht="9.75" customHeight="1" x14ac:dyDescent="0.3">
      <c r="A205" s="242"/>
      <c r="E205" s="255"/>
      <c r="F205" s="243"/>
      <c r="G205" s="271"/>
      <c r="K205" s="272"/>
      <c r="L205" s="211"/>
      <c r="M205" s="243"/>
      <c r="N205" s="206"/>
      <c r="O205" s="243"/>
      <c r="P205" s="245"/>
      <c r="Q205" s="243"/>
      <c r="S205" s="273"/>
      <c r="U205" s="243"/>
    </row>
    <row r="206" spans="1:21" ht="9.75" customHeight="1" x14ac:dyDescent="0.3">
      <c r="A206" s="242" t="s">
        <v>754</v>
      </c>
      <c r="C206" s="206" t="s">
        <v>208</v>
      </c>
      <c r="E206" s="255">
        <v>151689</v>
      </c>
      <c r="F206" s="243"/>
      <c r="G206" s="271">
        <v>268.95999999999998</v>
      </c>
      <c r="I206" s="208">
        <f t="shared" si="2"/>
        <v>563.98349196906611</v>
      </c>
      <c r="K206" s="272">
        <v>8.1</v>
      </c>
      <c r="L206" s="211"/>
      <c r="M206" s="243">
        <v>29364.09</v>
      </c>
      <c r="N206" s="206"/>
      <c r="O206" s="243">
        <v>84</v>
      </c>
      <c r="P206" s="245"/>
      <c r="Q206" s="243">
        <v>117</v>
      </c>
      <c r="S206" s="273">
        <v>1.01</v>
      </c>
      <c r="U206" s="243">
        <v>17553</v>
      </c>
    </row>
    <row r="207" spans="1:21" ht="9.75" customHeight="1" x14ac:dyDescent="0.3">
      <c r="A207" s="242" t="s">
        <v>755</v>
      </c>
      <c r="C207" s="206" t="s">
        <v>209</v>
      </c>
      <c r="E207" s="255">
        <v>6561</v>
      </c>
      <c r="F207" s="243"/>
      <c r="G207" s="271">
        <v>278.95</v>
      </c>
      <c r="I207" s="208">
        <f t="shared" si="2"/>
        <v>23.520344147696722</v>
      </c>
      <c r="K207" s="272">
        <v>8</v>
      </c>
      <c r="L207" s="211"/>
      <c r="M207" s="243">
        <v>683.46</v>
      </c>
      <c r="N207" s="206"/>
      <c r="O207" s="243">
        <v>131</v>
      </c>
      <c r="P207" s="245"/>
      <c r="Q207" s="243">
        <v>124</v>
      </c>
      <c r="S207" s="273">
        <v>0.71</v>
      </c>
      <c r="U207" s="243">
        <v>950</v>
      </c>
    </row>
    <row r="208" spans="1:21" ht="9.75" customHeight="1" x14ac:dyDescent="0.3">
      <c r="A208" s="242" t="s">
        <v>756</v>
      </c>
      <c r="C208" s="206" t="s">
        <v>210</v>
      </c>
      <c r="E208" s="255">
        <v>11449</v>
      </c>
      <c r="F208" s="243"/>
      <c r="G208" s="271">
        <v>490.22</v>
      </c>
      <c r="I208" s="208">
        <f t="shared" si="2"/>
        <v>23.354820284770103</v>
      </c>
      <c r="K208" s="272">
        <v>11.2</v>
      </c>
      <c r="L208" s="211"/>
      <c r="M208" s="243">
        <v>1030.55</v>
      </c>
      <c r="N208" s="206"/>
      <c r="O208" s="243">
        <v>26</v>
      </c>
      <c r="P208" s="245"/>
      <c r="Q208" s="243">
        <v>25</v>
      </c>
      <c r="S208" s="273">
        <v>0.57999999999999996</v>
      </c>
      <c r="U208" s="243">
        <v>899</v>
      </c>
    </row>
    <row r="209" spans="1:21" ht="9.75" customHeight="1" x14ac:dyDescent="0.3">
      <c r="A209" s="242" t="s">
        <v>757</v>
      </c>
      <c r="C209" s="206" t="s">
        <v>211</v>
      </c>
      <c r="E209" s="255">
        <v>41332</v>
      </c>
      <c r="F209" s="243"/>
      <c r="G209" s="271">
        <v>518.85</v>
      </c>
      <c r="I209" s="208">
        <f t="shared" si="2"/>
        <v>79.660788281777002</v>
      </c>
      <c r="K209" s="272">
        <v>9.8000000000000007</v>
      </c>
      <c r="L209" s="211"/>
      <c r="M209" s="243">
        <v>5414.78</v>
      </c>
      <c r="N209" s="206"/>
      <c r="O209" s="243">
        <v>16</v>
      </c>
      <c r="P209" s="245"/>
      <c r="Q209" s="243">
        <v>38</v>
      </c>
      <c r="S209" s="273">
        <v>0.57999999999999996</v>
      </c>
      <c r="U209" s="243">
        <v>2608</v>
      </c>
    </row>
    <row r="210" spans="1:21" ht="9.75" customHeight="1" x14ac:dyDescent="0.3">
      <c r="A210" s="242" t="s">
        <v>758</v>
      </c>
      <c r="C210" s="206" t="s">
        <v>212</v>
      </c>
      <c r="E210" s="255">
        <v>39936</v>
      </c>
      <c r="F210" s="243"/>
      <c r="G210" s="271">
        <v>213.47</v>
      </c>
      <c r="I210" s="208">
        <f t="shared" si="2"/>
        <v>187.08015177776736</v>
      </c>
      <c r="K210" s="272">
        <v>8.1999999999999993</v>
      </c>
      <c r="L210" s="211"/>
      <c r="M210" s="243">
        <v>5209.9799999999996</v>
      </c>
      <c r="N210" s="206"/>
      <c r="O210" s="243">
        <v>100</v>
      </c>
      <c r="P210" s="245"/>
      <c r="Q210" s="243">
        <v>98</v>
      </c>
      <c r="S210" s="273">
        <v>0.66</v>
      </c>
      <c r="U210" s="243">
        <v>4654</v>
      </c>
    </row>
    <row r="211" spans="1:21" ht="9.75" customHeight="1" x14ac:dyDescent="0.3">
      <c r="A211" s="242"/>
      <c r="E211" s="255"/>
      <c r="F211" s="243"/>
      <c r="G211" s="271"/>
      <c r="K211" s="272"/>
      <c r="L211" s="211"/>
      <c r="M211" s="243"/>
      <c r="N211" s="206"/>
      <c r="O211" s="243"/>
      <c r="P211" s="245"/>
      <c r="Q211" s="243"/>
      <c r="S211" s="273"/>
      <c r="U211" s="243"/>
    </row>
    <row r="212" spans="1:21" ht="9.75" customHeight="1" x14ac:dyDescent="0.3">
      <c r="A212" s="242" t="s">
        <v>759</v>
      </c>
      <c r="C212" s="206" t="s">
        <v>213</v>
      </c>
      <c r="E212" s="255">
        <v>53417</v>
      </c>
      <c r="F212" s="243"/>
      <c r="G212" s="271">
        <v>560.98</v>
      </c>
      <c r="I212" s="208">
        <f t="shared" si="2"/>
        <v>95.220863488894437</v>
      </c>
      <c r="K212" s="272">
        <v>8.1999999999999993</v>
      </c>
      <c r="L212" s="211"/>
      <c r="M212" s="243">
        <v>6765.75</v>
      </c>
      <c r="N212" s="206"/>
      <c r="O212" s="243">
        <v>59</v>
      </c>
      <c r="P212" s="245"/>
      <c r="Q212" s="243">
        <v>64</v>
      </c>
      <c r="S212" s="273">
        <v>0.63</v>
      </c>
      <c r="U212" s="243">
        <v>4123</v>
      </c>
    </row>
    <row r="213" spans="1:21" ht="9.75" customHeight="1" x14ac:dyDescent="0.3">
      <c r="A213" s="242" t="s">
        <v>760</v>
      </c>
      <c r="C213" s="206" t="s">
        <v>214</v>
      </c>
      <c r="E213" s="255">
        <v>17895</v>
      </c>
      <c r="F213" s="243"/>
      <c r="G213" s="271">
        <v>229.38</v>
      </c>
      <c r="I213" s="208">
        <f t="shared" si="2"/>
        <v>78.014648182055979</v>
      </c>
      <c r="K213" s="272">
        <v>7.6</v>
      </c>
      <c r="L213" s="211"/>
      <c r="M213" s="243">
        <v>1483.46</v>
      </c>
      <c r="N213" s="206"/>
      <c r="O213" s="243">
        <v>102</v>
      </c>
      <c r="P213" s="245"/>
      <c r="Q213" s="243">
        <v>92</v>
      </c>
      <c r="S213" s="273">
        <v>0.65</v>
      </c>
      <c r="U213" s="243">
        <v>2512</v>
      </c>
    </row>
    <row r="214" spans="1:21" ht="9.75" customHeight="1" x14ac:dyDescent="0.3">
      <c r="A214" s="242" t="s">
        <v>761</v>
      </c>
      <c r="C214" s="206" t="s">
        <v>215</v>
      </c>
      <c r="E214" s="255">
        <v>37752</v>
      </c>
      <c r="F214" s="243"/>
      <c r="G214" s="271">
        <v>403.19</v>
      </c>
      <c r="I214" s="208">
        <f t="shared" si="2"/>
        <v>93.633274634787568</v>
      </c>
      <c r="K214" s="272">
        <v>9.5</v>
      </c>
      <c r="L214" s="211"/>
      <c r="M214" s="243">
        <v>5352.83</v>
      </c>
      <c r="N214" s="206"/>
      <c r="O214" s="243">
        <v>22</v>
      </c>
      <c r="P214" s="245"/>
      <c r="Q214" s="243">
        <v>40</v>
      </c>
      <c r="S214" s="273">
        <v>0.69</v>
      </c>
      <c r="U214" s="243">
        <v>1891</v>
      </c>
    </row>
    <row r="215" spans="1:21" ht="9.75" customHeight="1" x14ac:dyDescent="0.3">
      <c r="A215" s="242" t="s">
        <v>762</v>
      </c>
      <c r="C215" s="206" t="s">
        <v>216</v>
      </c>
      <c r="E215" s="255">
        <v>28480</v>
      </c>
      <c r="F215" s="243"/>
      <c r="G215" s="271">
        <v>461.82</v>
      </c>
      <c r="I215" s="208">
        <f t="shared" si="2"/>
        <v>61.669048547052967</v>
      </c>
      <c r="K215" s="272">
        <v>10.3</v>
      </c>
      <c r="L215" s="211"/>
      <c r="M215" s="243">
        <v>3841.26</v>
      </c>
      <c r="N215" s="206"/>
      <c r="O215" s="243">
        <v>55</v>
      </c>
      <c r="P215" s="245"/>
      <c r="Q215" s="243">
        <v>52</v>
      </c>
      <c r="S215" s="273">
        <v>0.54</v>
      </c>
      <c r="U215" s="243">
        <v>2342</v>
      </c>
    </row>
    <row r="216" spans="1:21" ht="9.75" customHeight="1" x14ac:dyDescent="0.3">
      <c r="A216" s="242" t="s">
        <v>763</v>
      </c>
      <c r="C216" s="206" t="s">
        <v>217</v>
      </c>
      <c r="E216" s="262">
        <v>69407</v>
      </c>
      <c r="F216" s="243"/>
      <c r="G216" s="271">
        <v>104.78</v>
      </c>
      <c r="I216" s="208">
        <f t="shared" si="2"/>
        <v>662.40694789081886</v>
      </c>
      <c r="K216" s="272">
        <v>8.1999999999999993</v>
      </c>
      <c r="L216" s="211"/>
      <c r="M216" s="243">
        <v>12903.41</v>
      </c>
      <c r="N216" s="206"/>
      <c r="O216" s="243">
        <v>104</v>
      </c>
      <c r="P216" s="245"/>
      <c r="Q216" s="243">
        <v>106</v>
      </c>
      <c r="S216" s="273">
        <v>0.79500000000000004</v>
      </c>
      <c r="U216" s="243">
        <v>9247</v>
      </c>
    </row>
    <row r="217" spans="1:21" ht="9.75" customHeight="1" x14ac:dyDescent="0.3">
      <c r="K217" s="211"/>
      <c r="L217" s="211"/>
      <c r="O217" s="248"/>
      <c r="P217" s="248"/>
      <c r="Q217" s="248"/>
      <c r="S217" s="253"/>
      <c r="U217" s="210"/>
    </row>
    <row r="218" spans="1:21" ht="9.75" customHeight="1" x14ac:dyDescent="0.3">
      <c r="K218" s="211"/>
      <c r="L218" s="211"/>
      <c r="M218" s="252"/>
      <c r="O218" s="248"/>
      <c r="P218" s="248"/>
      <c r="Q218" s="248"/>
      <c r="S218" s="253"/>
    </row>
    <row r="219" spans="1:21" ht="11.25" customHeight="1" x14ac:dyDescent="0.3">
      <c r="C219" s="263" t="s">
        <v>764</v>
      </c>
      <c r="K219" s="211"/>
      <c r="L219" s="211"/>
      <c r="O219" s="248"/>
      <c r="P219" s="248"/>
      <c r="Q219" s="248"/>
      <c r="S219" s="253"/>
    </row>
    <row r="220" spans="1:21" ht="13.35" customHeight="1" x14ac:dyDescent="0.3">
      <c r="C220" s="263" t="s">
        <v>765</v>
      </c>
      <c r="K220" s="211"/>
      <c r="L220" s="211"/>
      <c r="S220" s="253"/>
    </row>
    <row r="221" spans="1:21" ht="12.75" customHeight="1" x14ac:dyDescent="0.3">
      <c r="C221" s="263" t="s">
        <v>766</v>
      </c>
      <c r="K221" s="211"/>
      <c r="L221" s="211"/>
      <c r="S221" s="253"/>
    </row>
    <row r="222" spans="1:21" ht="9.75" customHeight="1" x14ac:dyDescent="0.3">
      <c r="C222" s="263"/>
      <c r="K222" s="211"/>
      <c r="L222" s="211"/>
    </row>
    <row r="223" spans="1:21" ht="11.25" customHeight="1" x14ac:dyDescent="0.3">
      <c r="A223" s="185" t="s">
        <v>767</v>
      </c>
      <c r="K223" s="211"/>
      <c r="L223" s="211"/>
    </row>
    <row r="224" spans="1:21" s="184" customFormat="1" ht="12" x14ac:dyDescent="0.3">
      <c r="E224" s="186"/>
      <c r="F224" s="186"/>
      <c r="G224" s="187"/>
      <c r="H224" s="187"/>
      <c r="I224" s="187"/>
      <c r="J224" s="187"/>
      <c r="K224" s="191"/>
      <c r="L224" s="191"/>
      <c r="M224" s="188"/>
      <c r="N224" s="188"/>
      <c r="O224" s="190"/>
      <c r="P224" s="190"/>
      <c r="Q224" s="191"/>
      <c r="R224" s="191"/>
      <c r="S224" s="192"/>
      <c r="T224" s="192"/>
      <c r="U224" s="198"/>
    </row>
    <row r="225" spans="1:21" ht="9.75" customHeight="1" x14ac:dyDescent="0.3">
      <c r="B225" s="264"/>
      <c r="C225" s="263"/>
      <c r="D225" s="265"/>
      <c r="E225" s="205"/>
      <c r="F225" s="205"/>
      <c r="G225" s="205"/>
      <c r="H225" s="205"/>
      <c r="I225" s="205"/>
      <c r="J225" s="205"/>
      <c r="K225" s="205"/>
      <c r="L225" s="205"/>
      <c r="M225" s="205"/>
      <c r="N225" s="205"/>
      <c r="O225" s="205"/>
      <c r="P225" s="205"/>
      <c r="Q225" s="205"/>
      <c r="R225" s="205"/>
      <c r="S225" s="266"/>
      <c r="T225" s="205"/>
      <c r="U225" s="205"/>
    </row>
    <row r="226" spans="1:21" ht="9.75" customHeight="1" x14ac:dyDescent="0.3">
      <c r="B226" s="264"/>
      <c r="C226" s="263"/>
      <c r="D226" s="263"/>
      <c r="E226" s="205"/>
      <c r="F226" s="205"/>
      <c r="G226" s="205"/>
      <c r="H226" s="205"/>
      <c r="I226" s="205"/>
      <c r="J226" s="205"/>
      <c r="K226" s="205"/>
      <c r="L226" s="205"/>
      <c r="M226" s="205"/>
      <c r="N226" s="205"/>
      <c r="O226" s="205"/>
      <c r="P226" s="205"/>
      <c r="Q226" s="205"/>
      <c r="R226" s="205"/>
      <c r="S226" s="266"/>
      <c r="T226" s="205"/>
      <c r="U226" s="205"/>
    </row>
    <row r="227" spans="1:21" ht="9.75" customHeight="1" x14ac:dyDescent="0.3">
      <c r="B227" s="263"/>
      <c r="C227" s="263"/>
      <c r="D227" s="263"/>
      <c r="E227" s="205"/>
      <c r="F227" s="205"/>
      <c r="G227" s="205"/>
      <c r="H227" s="205"/>
      <c r="I227" s="205"/>
      <c r="J227" s="205"/>
      <c r="K227" s="205"/>
      <c r="L227" s="205"/>
      <c r="M227" s="205"/>
      <c r="N227" s="205"/>
      <c r="O227" s="205"/>
      <c r="P227" s="205"/>
      <c r="Q227" s="205"/>
      <c r="R227" s="205"/>
      <c r="S227" s="266"/>
      <c r="T227" s="205"/>
      <c r="U227" s="205"/>
    </row>
    <row r="228" spans="1:21" ht="9.75" customHeight="1" x14ac:dyDescent="0.3">
      <c r="C228" s="263"/>
      <c r="D228" s="263"/>
      <c r="E228" s="267"/>
      <c r="F228" s="267"/>
      <c r="G228" s="267"/>
      <c r="H228" s="267"/>
      <c r="I228" s="267"/>
      <c r="J228" s="267"/>
      <c r="K228" s="267"/>
      <c r="L228" s="267"/>
      <c r="M228" s="267"/>
      <c r="N228" s="267"/>
      <c r="O228" s="267"/>
      <c r="P228" s="267"/>
      <c r="Q228" s="267"/>
      <c r="R228" s="267"/>
      <c r="S228" s="268"/>
      <c r="T228" s="267"/>
      <c r="U228" s="267"/>
    </row>
    <row r="229" spans="1:21" ht="9.75" customHeight="1" x14ac:dyDescent="0.3">
      <c r="D229" s="263"/>
      <c r="E229" s="267"/>
      <c r="F229" s="267"/>
      <c r="G229" s="267"/>
      <c r="H229" s="267"/>
      <c r="I229" s="267"/>
      <c r="J229" s="267"/>
      <c r="K229" s="267"/>
      <c r="L229" s="267"/>
      <c r="M229" s="267"/>
      <c r="N229" s="267"/>
      <c r="O229" s="267"/>
      <c r="P229" s="267"/>
      <c r="Q229" s="267"/>
      <c r="R229" s="267"/>
      <c r="S229" s="268"/>
      <c r="T229" s="267"/>
      <c r="U229" s="267"/>
    </row>
    <row r="230" spans="1:21" ht="9.75" customHeight="1" x14ac:dyDescent="0.3">
      <c r="C230" s="205"/>
      <c r="D230" s="205"/>
      <c r="E230" s="205"/>
      <c r="F230" s="205"/>
      <c r="G230" s="205"/>
      <c r="H230" s="205"/>
      <c r="I230" s="205"/>
      <c r="J230" s="205"/>
      <c r="K230" s="205"/>
      <c r="L230" s="205"/>
      <c r="M230" s="205"/>
      <c r="N230" s="205"/>
      <c r="O230" s="205"/>
      <c r="P230" s="205"/>
      <c r="Q230" s="205"/>
      <c r="R230" s="205"/>
      <c r="S230" s="266"/>
      <c r="T230" s="266"/>
      <c r="U230" s="221"/>
    </row>
    <row r="231" spans="1:21" ht="13.65" customHeight="1" x14ac:dyDescent="0.3">
      <c r="C231" s="267"/>
      <c r="D231" s="267"/>
      <c r="E231" s="267"/>
      <c r="F231" s="267"/>
      <c r="G231" s="267"/>
      <c r="H231" s="267"/>
      <c r="I231" s="267"/>
      <c r="J231" s="267"/>
      <c r="K231" s="267"/>
      <c r="L231" s="267"/>
      <c r="M231" s="267"/>
      <c r="N231" s="267"/>
      <c r="O231" s="267"/>
      <c r="P231" s="267"/>
      <c r="Q231" s="267"/>
      <c r="R231" s="267"/>
      <c r="S231" s="268"/>
      <c r="T231" s="268"/>
      <c r="U231" s="269"/>
    </row>
    <row r="232" spans="1:21" ht="13.65" customHeight="1" x14ac:dyDescent="0.3"/>
    <row r="233" spans="1:21" ht="31.95" customHeight="1" x14ac:dyDescent="0.3"/>
    <row r="234" spans="1:21" ht="13.65" customHeight="1" x14ac:dyDescent="0.3"/>
    <row r="235" spans="1:21" ht="15" customHeight="1" x14ac:dyDescent="0.3"/>
    <row r="236" spans="1:21" ht="12" customHeight="1" x14ac:dyDescent="0.3"/>
    <row r="237" spans="1:21" ht="12.75" customHeight="1" x14ac:dyDescent="0.3"/>
    <row r="238" spans="1:21" ht="15.75" customHeight="1" x14ac:dyDescent="0.3">
      <c r="A238" s="188"/>
      <c r="C238" s="207"/>
      <c r="D238" s="207"/>
      <c r="U238" s="193"/>
    </row>
    <row r="239" spans="1:21" ht="9.75" customHeight="1" x14ac:dyDescent="0.3">
      <c r="C239" s="207"/>
      <c r="D239" s="207"/>
    </row>
  </sheetData>
  <mergeCells count="3">
    <mergeCell ref="B13:C13"/>
    <mergeCell ref="B87:C87"/>
    <mergeCell ref="B163:C163"/>
  </mergeCells>
  <pageMargins left="3.5" right="0.5" top="0.5" bottom="0.25" header="0.5" footer="0.5"/>
  <pageSetup paperSize="17" orientation="landscape" r:id="rId1"/>
  <headerFooter alignWithMargins="0"/>
  <rowBreaks count="2" manualBreakCount="2">
    <brk id="74" max="16383" man="1"/>
    <brk id="1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58"/>
  <sheetViews>
    <sheetView showGridLines="0" workbookViewId="0"/>
  </sheetViews>
  <sheetFormatPr defaultColWidth="7.88671875" defaultRowHeight="15.6" x14ac:dyDescent="0.3"/>
  <cols>
    <col min="1" max="1" width="11.5546875" style="3" customWidth="1"/>
    <col min="2" max="2" width="5.6640625" style="3" customWidth="1"/>
    <col min="3" max="3" width="77.33203125" style="3" customWidth="1"/>
    <col min="4" max="5" width="7.88671875" style="3"/>
    <col min="6" max="6" width="9" style="3" customWidth="1"/>
    <col min="7" max="16384" width="7.88671875" style="3"/>
  </cols>
  <sheetData>
    <row r="1" spans="1:3" x14ac:dyDescent="0.3">
      <c r="A1" s="1" t="s">
        <v>0</v>
      </c>
      <c r="B1" s="2"/>
    </row>
    <row r="2" spans="1:3" x14ac:dyDescent="0.3">
      <c r="A2" s="1" t="s">
        <v>1</v>
      </c>
      <c r="B2" s="2"/>
    </row>
    <row r="3" spans="1:3" x14ac:dyDescent="0.3">
      <c r="A3" s="1" t="s">
        <v>40</v>
      </c>
      <c r="B3" s="2"/>
    </row>
    <row r="4" spans="1:3" x14ac:dyDescent="0.3">
      <c r="A4" s="2"/>
      <c r="B4" s="2"/>
      <c r="C4" s="4"/>
    </row>
    <row r="5" spans="1:3" x14ac:dyDescent="0.3">
      <c r="A5" s="2" t="s">
        <v>2</v>
      </c>
      <c r="B5" s="2" t="s">
        <v>3</v>
      </c>
      <c r="C5" s="5" t="s">
        <v>4</v>
      </c>
    </row>
    <row r="6" spans="1:3" x14ac:dyDescent="0.3">
      <c r="A6" s="2" t="s">
        <v>2</v>
      </c>
      <c r="B6" s="2" t="s">
        <v>5</v>
      </c>
      <c r="C6" s="5" t="s">
        <v>6</v>
      </c>
    </row>
    <row r="7" spans="1:3" x14ac:dyDescent="0.3">
      <c r="A7" s="2" t="s">
        <v>2</v>
      </c>
      <c r="B7" s="2" t="s">
        <v>7</v>
      </c>
      <c r="C7" s="5" t="s">
        <v>8</v>
      </c>
    </row>
    <row r="8" spans="1:3" x14ac:dyDescent="0.3">
      <c r="A8" s="2" t="s">
        <v>2</v>
      </c>
      <c r="B8" s="2" t="s">
        <v>9</v>
      </c>
      <c r="C8" s="5" t="s">
        <v>10</v>
      </c>
    </row>
    <row r="9" spans="1:3" x14ac:dyDescent="0.3">
      <c r="A9" s="2" t="s">
        <v>2</v>
      </c>
      <c r="B9" s="2" t="s">
        <v>11</v>
      </c>
      <c r="C9" s="5" t="s">
        <v>12</v>
      </c>
    </row>
    <row r="10" spans="1:3" x14ac:dyDescent="0.3">
      <c r="A10" s="2" t="s">
        <v>2</v>
      </c>
      <c r="B10" s="2" t="s">
        <v>13</v>
      </c>
      <c r="C10" s="5" t="s">
        <v>14</v>
      </c>
    </row>
    <row r="11" spans="1:3" x14ac:dyDescent="0.3">
      <c r="A11" s="2" t="s">
        <v>2</v>
      </c>
      <c r="B11" s="2" t="s">
        <v>15</v>
      </c>
      <c r="C11" s="6" t="s">
        <v>16</v>
      </c>
    </row>
    <row r="12" spans="1:3" x14ac:dyDescent="0.3">
      <c r="A12" s="2" t="s">
        <v>2</v>
      </c>
      <c r="B12" s="2" t="s">
        <v>17</v>
      </c>
      <c r="C12" s="5" t="s">
        <v>18</v>
      </c>
    </row>
    <row r="13" spans="1:3" x14ac:dyDescent="0.3">
      <c r="A13" s="2" t="s">
        <v>2</v>
      </c>
      <c r="B13" s="2" t="s">
        <v>19</v>
      </c>
      <c r="C13" s="5" t="s">
        <v>20</v>
      </c>
    </row>
    <row r="14" spans="1:3" x14ac:dyDescent="0.3">
      <c r="A14" s="2" t="s">
        <v>2</v>
      </c>
      <c r="B14" s="2" t="s">
        <v>21</v>
      </c>
      <c r="C14" s="5" t="s">
        <v>39</v>
      </c>
    </row>
    <row r="15" spans="1:3" x14ac:dyDescent="0.3">
      <c r="A15" s="2" t="s">
        <v>2</v>
      </c>
      <c r="B15" s="2" t="s">
        <v>22</v>
      </c>
      <c r="C15" s="5" t="s">
        <v>23</v>
      </c>
    </row>
    <row r="16" spans="1:3" x14ac:dyDescent="0.3">
      <c r="A16" s="2" t="s">
        <v>2</v>
      </c>
      <c r="B16" s="2" t="s">
        <v>24</v>
      </c>
      <c r="C16" s="6" t="s">
        <v>25</v>
      </c>
    </row>
    <row r="17" spans="1:3" x14ac:dyDescent="0.3">
      <c r="A17" s="2" t="s">
        <v>2</v>
      </c>
      <c r="B17" s="2" t="s">
        <v>26</v>
      </c>
      <c r="C17" s="5" t="s">
        <v>27</v>
      </c>
    </row>
    <row r="18" spans="1:3" x14ac:dyDescent="0.3">
      <c r="A18" s="2" t="s">
        <v>2</v>
      </c>
      <c r="B18" s="2" t="s">
        <v>28</v>
      </c>
      <c r="C18" s="5" t="s">
        <v>29</v>
      </c>
    </row>
    <row r="19" spans="1:3" x14ac:dyDescent="0.3">
      <c r="A19" s="2" t="s">
        <v>2</v>
      </c>
      <c r="B19" s="2" t="s">
        <v>30</v>
      </c>
      <c r="C19" s="5" t="s">
        <v>31</v>
      </c>
    </row>
    <row r="20" spans="1:3" x14ac:dyDescent="0.3">
      <c r="A20" s="2" t="s">
        <v>2</v>
      </c>
      <c r="B20" s="2" t="s">
        <v>32</v>
      </c>
      <c r="C20" s="5" t="s">
        <v>33</v>
      </c>
    </row>
    <row r="21" spans="1:3" x14ac:dyDescent="0.3">
      <c r="A21" s="2" t="s">
        <v>2</v>
      </c>
      <c r="B21" s="2" t="s">
        <v>34</v>
      </c>
      <c r="C21" s="5" t="s">
        <v>35</v>
      </c>
    </row>
    <row r="22" spans="1:3" x14ac:dyDescent="0.3">
      <c r="A22" s="2" t="s">
        <v>2</v>
      </c>
      <c r="B22" s="2" t="s">
        <v>36</v>
      </c>
      <c r="C22" s="7" t="s">
        <v>37</v>
      </c>
    </row>
    <row r="23" spans="1:3" x14ac:dyDescent="0.3">
      <c r="A23" s="284" t="s">
        <v>41</v>
      </c>
      <c r="B23" s="284"/>
      <c r="C23" s="284"/>
    </row>
    <row r="82" spans="5:5" x14ac:dyDescent="0.3">
      <c r="E82" s="3" t="s">
        <v>38</v>
      </c>
    </row>
    <row r="158" spans="5:5" x14ac:dyDescent="0.3">
      <c r="E158" s="3" t="s">
        <v>38</v>
      </c>
    </row>
  </sheetData>
  <mergeCells count="1">
    <mergeCell ref="A23:C23"/>
  </mergeCells>
  <hyperlinks>
    <hyperlink ref="C22" location="'Exhibit H'!A1" display="Demographic and Tax Data" xr:uid="{00000000-0004-0000-0200-000000000000}"/>
    <hyperlink ref="A23" r:id="rId1" display="Notes to Comparative Report of Local Government Revenues and Expenditures" xr:uid="{00000000-0004-0000-0200-000001000000}"/>
    <hyperlink ref="A23:C23" r:id="rId2" display="Notes to Comparative Report of Local Government Revenues and Expenditures (2020 Footnotes.xlsx)" xr:uid="{00000000-0004-0000-0200-000002000000}"/>
    <hyperlink ref="C5" location="'Exhibit A'!A1" display="General Government" xr:uid="{00000000-0004-0000-0200-000003000000}"/>
    <hyperlink ref="C6" location="'Exhibit B'!A1" display="Local Revenue" xr:uid="{00000000-0004-0000-0200-000004000000}"/>
    <hyperlink ref="C7" location="'Exhibit B1'!A1" display="Inter-Governmental Revenue" xr:uid="{00000000-0004-0000-0200-000005000000}"/>
    <hyperlink ref="C8" location="'Exhibit B2'!A1" display="Other Local Taxes" xr:uid="{00000000-0004-0000-0200-000006000000}"/>
    <hyperlink ref="C9" location="'Exhibit C'!A1" display="Summary of Maintenance and Operation Expenditures" xr:uid="{00000000-0004-0000-0200-000007000000}"/>
    <hyperlink ref="C10" location="'Exhibit C1'!A1" display="General Government Administration Expenditures by Activity" xr:uid="{00000000-0004-0000-0200-000008000000}"/>
    <hyperlink ref="C11" location="'Exhibit C2'!A1" display="Judicial Administration Expenditures by Activity" xr:uid="{00000000-0004-0000-0200-000009000000}"/>
    <hyperlink ref="C12" location="'Exhibit C3'!A1" display="Public Safety Expenditures by Activity" xr:uid="{00000000-0004-0000-0200-00000A000000}"/>
    <hyperlink ref="C13" location="'Exhibit C4'!A1" display="Public Works Expenditures by Activity" xr:uid="{00000000-0004-0000-0200-00000B000000}"/>
    <hyperlink ref="C14" location="'Exhibit C5'!A1" display="Health and Welfare Expenditures by Activity" xr:uid="{00000000-0004-0000-0200-00000C000000}"/>
    <hyperlink ref="C15" location="'Exhibit C6'!A1" display="Education Expenditures by Activity" xr:uid="{00000000-0004-0000-0200-00000D000000}"/>
    <hyperlink ref="C16" location="'Exhibit C7'!A1" display="Parks, Recreation, and Cultural Expenditures by Activity" xr:uid="{00000000-0004-0000-0200-00000E000000}"/>
    <hyperlink ref="C17" location="'Exhibit C8'!A1" display="Community Development Expenditures by Activity" xr:uid="{00000000-0004-0000-0200-00000F000000}"/>
    <hyperlink ref="C18" location="'Exhibit D'!A1" display="Capital Projects for General Government" xr:uid="{00000000-0004-0000-0200-000010000000}"/>
    <hyperlink ref="C19" location="'Exhibit E'!A1" display="Debt Service for General Government" xr:uid="{00000000-0004-0000-0200-000011000000}"/>
    <hyperlink ref="C20" location="'Exhibit F'!A1" display="Summary of Enterprise Activities" xr:uid="{00000000-0004-0000-0200-000012000000}"/>
    <hyperlink ref="C21" location="'Exhibit G'!A1" display="Summary of Outstanding Debt" xr:uid="{00000000-0004-0000-0200-000013000000}"/>
  </hyperlinks>
  <pageMargins left="0.43" right="0.31" top="0.75" bottom="0.75" header="0.3" footer="0.3"/>
  <pageSetup fitToHeight="0"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8F41-1275-4547-A5CD-CD11762A6494}">
  <sheetPr transitionEvaluation="1"/>
  <dimension ref="A1:BC396"/>
  <sheetViews>
    <sheetView showGridLines="0" zoomScale="120" zoomScaleNormal="120" workbookViewId="0">
      <pane xSplit="5" ySplit="11" topLeftCell="F12" activePane="bottomRight" state="frozen"/>
      <selection pane="topRight"/>
      <selection pane="bottomLeft"/>
      <selection pane="bottomRight"/>
    </sheetView>
  </sheetViews>
  <sheetFormatPr defaultColWidth="11.5546875" defaultRowHeight="9.75" customHeight="1" x14ac:dyDescent="0.3"/>
  <cols>
    <col min="1" max="1" width="3.77734375" style="10" customWidth="1"/>
    <col min="2" max="2" width="0.88671875" style="10" customWidth="1"/>
    <col min="3" max="3" width="8" style="10" customWidth="1"/>
    <col min="4" max="4" width="1.77734375" style="10" customWidth="1"/>
    <col min="5" max="5" width="11.44140625" style="10" customWidth="1"/>
    <col min="6" max="6" width="0.88671875" style="10" customWidth="1"/>
    <col min="7" max="7" width="12.6640625" style="10" customWidth="1"/>
    <col min="8" max="8" width="1.44140625" style="10" customWidth="1"/>
    <col min="9" max="9" width="8.33203125" style="10" customWidth="1"/>
    <col min="10" max="10" width="1.44140625" style="10" customWidth="1"/>
    <col min="11" max="11" width="6.5546875" style="10" customWidth="1"/>
    <col min="12" max="12" width="1.44140625" style="10" customWidth="1"/>
    <col min="13" max="13" width="12.5546875" style="10" bestFit="1" customWidth="1"/>
    <col min="14" max="14" width="1.44140625" style="10" customWidth="1"/>
    <col min="15" max="15" width="8.109375" style="10" customWidth="1"/>
    <col min="16" max="16" width="1.44140625" style="10" customWidth="1"/>
    <col min="17" max="17" width="6.44140625" style="10" customWidth="1"/>
    <col min="18" max="18" width="1.44140625" style="10" customWidth="1"/>
    <col min="19" max="19" width="11.6640625" style="10" customWidth="1"/>
    <col min="20" max="20" width="1.44140625" style="10" customWidth="1"/>
    <col min="21" max="21" width="6.77734375" style="10" customWidth="1"/>
    <col min="22" max="22" width="1.44140625" style="10" customWidth="1"/>
    <col min="23" max="23" width="6.109375" style="10" customWidth="1"/>
    <col min="24" max="24" width="1.44140625" style="10" customWidth="1"/>
    <col min="25" max="25" width="10.33203125" style="10" customWidth="1"/>
    <col min="26" max="26" width="1.44140625" style="10" customWidth="1"/>
    <col min="27" max="27" width="6.33203125" style="10" customWidth="1"/>
    <col min="28" max="28" width="1.44140625" style="10" customWidth="1"/>
    <col min="29" max="29" width="6.44140625" style="10" customWidth="1"/>
    <col min="30" max="30" width="1.44140625" style="10" customWidth="1"/>
    <col min="31" max="31" width="12.6640625" style="10" customWidth="1"/>
    <col min="32" max="33" width="1.44140625" style="10" customWidth="1"/>
    <col min="34" max="34" width="13.88671875" style="10" customWidth="1"/>
    <col min="35" max="35" width="2.21875" style="10" customWidth="1"/>
    <col min="36" max="36" width="13.88671875" style="10" customWidth="1"/>
    <col min="37" max="37" width="2.21875" style="10" customWidth="1"/>
    <col min="38" max="38" width="14.6640625" style="10" customWidth="1"/>
    <col min="39" max="39" width="3" style="10" customWidth="1"/>
    <col min="40" max="40" width="14.6640625" style="10" customWidth="1"/>
    <col min="41" max="41" width="1.44140625" style="10" customWidth="1"/>
    <col min="42" max="42" width="8.44140625" style="10" customWidth="1"/>
    <col min="43" max="43" width="1.44140625" style="10" customWidth="1"/>
    <col min="44" max="44" width="8.44140625" style="10" customWidth="1"/>
    <col min="45" max="45" width="3" style="10" customWidth="1"/>
    <col min="46" max="46" width="13.88671875" style="10" customWidth="1"/>
    <col min="47" max="47" width="1.44140625" style="10" customWidth="1"/>
    <col min="48" max="48" width="12.33203125" style="10" customWidth="1"/>
    <col min="49" max="49" width="1.44140625" style="10" customWidth="1"/>
    <col min="50" max="50" width="12.33203125" style="10" hidden="1" customWidth="1"/>
    <col min="51" max="51" width="1.44140625" style="10" customWidth="1"/>
    <col min="52" max="52" width="12.33203125" style="10" customWidth="1"/>
    <col min="53" max="53" width="2.21875" style="10" customWidth="1"/>
    <col min="54" max="54" width="4.5546875" style="10" customWidth="1"/>
    <col min="55" max="55" width="6.5546875" style="15" customWidth="1"/>
    <col min="56" max="56" width="9.88671875" style="10" customWidth="1"/>
    <col min="57" max="57" width="7.33203125" style="10" customWidth="1"/>
    <col min="58" max="256" width="11.5546875" style="10"/>
    <col min="257" max="257" width="3.77734375" style="10" customWidth="1"/>
    <col min="258" max="258" width="0.88671875" style="10" customWidth="1"/>
    <col min="259" max="259" width="8" style="10" customWidth="1"/>
    <col min="260" max="260" width="1.77734375" style="10" customWidth="1"/>
    <col min="261" max="261" width="11.44140625" style="10" customWidth="1"/>
    <col min="262" max="262" width="0.88671875" style="10" customWidth="1"/>
    <col min="263" max="263" width="12.6640625" style="10" customWidth="1"/>
    <col min="264" max="264" width="1.44140625" style="10" customWidth="1"/>
    <col min="265" max="265" width="8.33203125" style="10" customWidth="1"/>
    <col min="266" max="266" width="1.44140625" style="10" customWidth="1"/>
    <col min="267" max="267" width="6.5546875" style="10" customWidth="1"/>
    <col min="268" max="268" width="1.44140625" style="10" customWidth="1"/>
    <col min="269" max="269" width="12.5546875" style="10" bestFit="1" customWidth="1"/>
    <col min="270" max="270" width="1.44140625" style="10" customWidth="1"/>
    <col min="271" max="271" width="8.109375" style="10" customWidth="1"/>
    <col min="272" max="272" width="1.44140625" style="10" customWidth="1"/>
    <col min="273" max="273" width="6.44140625" style="10" customWidth="1"/>
    <col min="274" max="274" width="1.44140625" style="10" customWidth="1"/>
    <col min="275" max="275" width="11.6640625" style="10" customWidth="1"/>
    <col min="276" max="276" width="1.44140625" style="10" customWidth="1"/>
    <col min="277" max="277" width="6.77734375" style="10" customWidth="1"/>
    <col min="278" max="278" width="1.44140625" style="10" customWidth="1"/>
    <col min="279" max="279" width="6.109375" style="10" customWidth="1"/>
    <col min="280" max="280" width="1.44140625" style="10" customWidth="1"/>
    <col min="281" max="281" width="10.33203125" style="10" customWidth="1"/>
    <col min="282" max="282" width="1.44140625" style="10" customWidth="1"/>
    <col min="283" max="283" width="6.33203125" style="10" customWidth="1"/>
    <col min="284" max="284" width="1.44140625" style="10" customWidth="1"/>
    <col min="285" max="285" width="6.44140625" style="10" customWidth="1"/>
    <col min="286" max="286" width="1.44140625" style="10" customWidth="1"/>
    <col min="287" max="287" width="12.6640625" style="10" customWidth="1"/>
    <col min="288" max="289" width="1.44140625" style="10" customWidth="1"/>
    <col min="290" max="290" width="13.88671875" style="10" customWidth="1"/>
    <col min="291" max="291" width="2.21875" style="10" customWidth="1"/>
    <col min="292" max="292" width="13.88671875" style="10" customWidth="1"/>
    <col min="293" max="293" width="2.21875" style="10" customWidth="1"/>
    <col min="294" max="294" width="14.6640625" style="10" customWidth="1"/>
    <col min="295" max="295" width="3" style="10" customWidth="1"/>
    <col min="296" max="296" width="14.6640625" style="10" customWidth="1"/>
    <col min="297" max="297" width="1.44140625" style="10" customWidth="1"/>
    <col min="298" max="298" width="8.44140625" style="10" customWidth="1"/>
    <col min="299" max="299" width="1.44140625" style="10" customWidth="1"/>
    <col min="300" max="300" width="8.44140625" style="10" customWidth="1"/>
    <col min="301" max="301" width="3" style="10" customWidth="1"/>
    <col min="302" max="302" width="13.88671875" style="10" customWidth="1"/>
    <col min="303" max="303" width="1.44140625" style="10" customWidth="1"/>
    <col min="304" max="304" width="12.33203125" style="10" customWidth="1"/>
    <col min="305" max="305" width="1.44140625" style="10" customWidth="1"/>
    <col min="306" max="306" width="0" style="10" hidden="1" customWidth="1"/>
    <col min="307" max="307" width="1.44140625" style="10" customWidth="1"/>
    <col min="308" max="308" width="12.33203125" style="10" customWidth="1"/>
    <col min="309" max="309" width="2.21875" style="10" customWidth="1"/>
    <col min="310" max="310" width="4.5546875" style="10" customWidth="1"/>
    <col min="311" max="311" width="6.5546875" style="10" customWidth="1"/>
    <col min="312" max="312" width="9.88671875" style="10" customWidth="1"/>
    <col min="313" max="313" width="7.33203125" style="10" customWidth="1"/>
    <col min="314" max="512" width="11.5546875" style="10"/>
    <col min="513" max="513" width="3.77734375" style="10" customWidth="1"/>
    <col min="514" max="514" width="0.88671875" style="10" customWidth="1"/>
    <col min="515" max="515" width="8" style="10" customWidth="1"/>
    <col min="516" max="516" width="1.77734375" style="10" customWidth="1"/>
    <col min="517" max="517" width="11.44140625" style="10" customWidth="1"/>
    <col min="518" max="518" width="0.88671875" style="10" customWidth="1"/>
    <col min="519" max="519" width="12.6640625" style="10" customWidth="1"/>
    <col min="520" max="520" width="1.44140625" style="10" customWidth="1"/>
    <col min="521" max="521" width="8.33203125" style="10" customWidth="1"/>
    <col min="522" max="522" width="1.44140625" style="10" customWidth="1"/>
    <col min="523" max="523" width="6.5546875" style="10" customWidth="1"/>
    <col min="524" max="524" width="1.44140625" style="10" customWidth="1"/>
    <col min="525" max="525" width="12.5546875" style="10" bestFit="1" customWidth="1"/>
    <col min="526" max="526" width="1.44140625" style="10" customWidth="1"/>
    <col min="527" max="527" width="8.109375" style="10" customWidth="1"/>
    <col min="528" max="528" width="1.44140625" style="10" customWidth="1"/>
    <col min="529" max="529" width="6.44140625" style="10" customWidth="1"/>
    <col min="530" max="530" width="1.44140625" style="10" customWidth="1"/>
    <col min="531" max="531" width="11.6640625" style="10" customWidth="1"/>
    <col min="532" max="532" width="1.44140625" style="10" customWidth="1"/>
    <col min="533" max="533" width="6.77734375" style="10" customWidth="1"/>
    <col min="534" max="534" width="1.44140625" style="10" customWidth="1"/>
    <col min="535" max="535" width="6.109375" style="10" customWidth="1"/>
    <col min="536" max="536" width="1.44140625" style="10" customWidth="1"/>
    <col min="537" max="537" width="10.33203125" style="10" customWidth="1"/>
    <col min="538" max="538" width="1.44140625" style="10" customWidth="1"/>
    <col min="539" max="539" width="6.33203125" style="10" customWidth="1"/>
    <col min="540" max="540" width="1.44140625" style="10" customWidth="1"/>
    <col min="541" max="541" width="6.44140625" style="10" customWidth="1"/>
    <col min="542" max="542" width="1.44140625" style="10" customWidth="1"/>
    <col min="543" max="543" width="12.6640625" style="10" customWidth="1"/>
    <col min="544" max="545" width="1.44140625" style="10" customWidth="1"/>
    <col min="546" max="546" width="13.88671875" style="10" customWidth="1"/>
    <col min="547" max="547" width="2.21875" style="10" customWidth="1"/>
    <col min="548" max="548" width="13.88671875" style="10" customWidth="1"/>
    <col min="549" max="549" width="2.21875" style="10" customWidth="1"/>
    <col min="550" max="550" width="14.6640625" style="10" customWidth="1"/>
    <col min="551" max="551" width="3" style="10" customWidth="1"/>
    <col min="552" max="552" width="14.6640625" style="10" customWidth="1"/>
    <col min="553" max="553" width="1.44140625" style="10" customWidth="1"/>
    <col min="554" max="554" width="8.44140625" style="10" customWidth="1"/>
    <col min="555" max="555" width="1.44140625" style="10" customWidth="1"/>
    <col min="556" max="556" width="8.44140625" style="10" customWidth="1"/>
    <col min="557" max="557" width="3" style="10" customWidth="1"/>
    <col min="558" max="558" width="13.88671875" style="10" customWidth="1"/>
    <col min="559" max="559" width="1.44140625" style="10" customWidth="1"/>
    <col min="560" max="560" width="12.33203125" style="10" customWidth="1"/>
    <col min="561" max="561" width="1.44140625" style="10" customWidth="1"/>
    <col min="562" max="562" width="0" style="10" hidden="1" customWidth="1"/>
    <col min="563" max="563" width="1.44140625" style="10" customWidth="1"/>
    <col min="564" max="564" width="12.33203125" style="10" customWidth="1"/>
    <col min="565" max="565" width="2.21875" style="10" customWidth="1"/>
    <col min="566" max="566" width="4.5546875" style="10" customWidth="1"/>
    <col min="567" max="567" width="6.5546875" style="10" customWidth="1"/>
    <col min="568" max="568" width="9.88671875" style="10" customWidth="1"/>
    <col min="569" max="569" width="7.33203125" style="10" customWidth="1"/>
    <col min="570" max="768" width="11.5546875" style="10"/>
    <col min="769" max="769" width="3.77734375" style="10" customWidth="1"/>
    <col min="770" max="770" width="0.88671875" style="10" customWidth="1"/>
    <col min="771" max="771" width="8" style="10" customWidth="1"/>
    <col min="772" max="772" width="1.77734375" style="10" customWidth="1"/>
    <col min="773" max="773" width="11.44140625" style="10" customWidth="1"/>
    <col min="774" max="774" width="0.88671875" style="10" customWidth="1"/>
    <col min="775" max="775" width="12.6640625" style="10" customWidth="1"/>
    <col min="776" max="776" width="1.44140625" style="10" customWidth="1"/>
    <col min="777" max="777" width="8.33203125" style="10" customWidth="1"/>
    <col min="778" max="778" width="1.44140625" style="10" customWidth="1"/>
    <col min="779" max="779" width="6.5546875" style="10" customWidth="1"/>
    <col min="780" max="780" width="1.44140625" style="10" customWidth="1"/>
    <col min="781" max="781" width="12.5546875" style="10" bestFit="1" customWidth="1"/>
    <col min="782" max="782" width="1.44140625" style="10" customWidth="1"/>
    <col min="783" max="783" width="8.109375" style="10" customWidth="1"/>
    <col min="784" max="784" width="1.44140625" style="10" customWidth="1"/>
    <col min="785" max="785" width="6.44140625" style="10" customWidth="1"/>
    <col min="786" max="786" width="1.44140625" style="10" customWidth="1"/>
    <col min="787" max="787" width="11.6640625" style="10" customWidth="1"/>
    <col min="788" max="788" width="1.44140625" style="10" customWidth="1"/>
    <col min="789" max="789" width="6.77734375" style="10" customWidth="1"/>
    <col min="790" max="790" width="1.44140625" style="10" customWidth="1"/>
    <col min="791" max="791" width="6.109375" style="10" customWidth="1"/>
    <col min="792" max="792" width="1.44140625" style="10" customWidth="1"/>
    <col min="793" max="793" width="10.33203125" style="10" customWidth="1"/>
    <col min="794" max="794" width="1.44140625" style="10" customWidth="1"/>
    <col min="795" max="795" width="6.33203125" style="10" customWidth="1"/>
    <col min="796" max="796" width="1.44140625" style="10" customWidth="1"/>
    <col min="797" max="797" width="6.44140625" style="10" customWidth="1"/>
    <col min="798" max="798" width="1.44140625" style="10" customWidth="1"/>
    <col min="799" max="799" width="12.6640625" style="10" customWidth="1"/>
    <col min="800" max="801" width="1.44140625" style="10" customWidth="1"/>
    <col min="802" max="802" width="13.88671875" style="10" customWidth="1"/>
    <col min="803" max="803" width="2.21875" style="10" customWidth="1"/>
    <col min="804" max="804" width="13.88671875" style="10" customWidth="1"/>
    <col min="805" max="805" width="2.21875" style="10" customWidth="1"/>
    <col min="806" max="806" width="14.6640625" style="10" customWidth="1"/>
    <col min="807" max="807" width="3" style="10" customWidth="1"/>
    <col min="808" max="808" width="14.6640625" style="10" customWidth="1"/>
    <col min="809" max="809" width="1.44140625" style="10" customWidth="1"/>
    <col min="810" max="810" width="8.44140625" style="10" customWidth="1"/>
    <col min="811" max="811" width="1.44140625" style="10" customWidth="1"/>
    <col min="812" max="812" width="8.44140625" style="10" customWidth="1"/>
    <col min="813" max="813" width="3" style="10" customWidth="1"/>
    <col min="814" max="814" width="13.88671875" style="10" customWidth="1"/>
    <col min="815" max="815" width="1.44140625" style="10" customWidth="1"/>
    <col min="816" max="816" width="12.33203125" style="10" customWidth="1"/>
    <col min="817" max="817" width="1.44140625" style="10" customWidth="1"/>
    <col min="818" max="818" width="0" style="10" hidden="1" customWidth="1"/>
    <col min="819" max="819" width="1.44140625" style="10" customWidth="1"/>
    <col min="820" max="820" width="12.33203125" style="10" customWidth="1"/>
    <col min="821" max="821" width="2.21875" style="10" customWidth="1"/>
    <col min="822" max="822" width="4.5546875" style="10" customWidth="1"/>
    <col min="823" max="823" width="6.5546875" style="10" customWidth="1"/>
    <col min="824" max="824" width="9.88671875" style="10" customWidth="1"/>
    <col min="825" max="825" width="7.33203125" style="10" customWidth="1"/>
    <col min="826" max="1024" width="11.5546875" style="10"/>
    <col min="1025" max="1025" width="3.77734375" style="10" customWidth="1"/>
    <col min="1026" max="1026" width="0.88671875" style="10" customWidth="1"/>
    <col min="1027" max="1027" width="8" style="10" customWidth="1"/>
    <col min="1028" max="1028" width="1.77734375" style="10" customWidth="1"/>
    <col min="1029" max="1029" width="11.44140625" style="10" customWidth="1"/>
    <col min="1030" max="1030" width="0.88671875" style="10" customWidth="1"/>
    <col min="1031" max="1031" width="12.6640625" style="10" customWidth="1"/>
    <col min="1032" max="1032" width="1.44140625" style="10" customWidth="1"/>
    <col min="1033" max="1033" width="8.33203125" style="10" customWidth="1"/>
    <col min="1034" max="1034" width="1.44140625" style="10" customWidth="1"/>
    <col min="1035" max="1035" width="6.5546875" style="10" customWidth="1"/>
    <col min="1036" max="1036" width="1.44140625" style="10" customWidth="1"/>
    <col min="1037" max="1037" width="12.5546875" style="10" bestFit="1" customWidth="1"/>
    <col min="1038" max="1038" width="1.44140625" style="10" customWidth="1"/>
    <col min="1039" max="1039" width="8.109375" style="10" customWidth="1"/>
    <col min="1040" max="1040" width="1.44140625" style="10" customWidth="1"/>
    <col min="1041" max="1041" width="6.44140625" style="10" customWidth="1"/>
    <col min="1042" max="1042" width="1.44140625" style="10" customWidth="1"/>
    <col min="1043" max="1043" width="11.6640625" style="10" customWidth="1"/>
    <col min="1044" max="1044" width="1.44140625" style="10" customWidth="1"/>
    <col min="1045" max="1045" width="6.77734375" style="10" customWidth="1"/>
    <col min="1046" max="1046" width="1.44140625" style="10" customWidth="1"/>
    <col min="1047" max="1047" width="6.109375" style="10" customWidth="1"/>
    <col min="1048" max="1048" width="1.44140625" style="10" customWidth="1"/>
    <col min="1049" max="1049" width="10.33203125" style="10" customWidth="1"/>
    <col min="1050" max="1050" width="1.44140625" style="10" customWidth="1"/>
    <col min="1051" max="1051" width="6.33203125" style="10" customWidth="1"/>
    <col min="1052" max="1052" width="1.44140625" style="10" customWidth="1"/>
    <col min="1053" max="1053" width="6.44140625" style="10" customWidth="1"/>
    <col min="1054" max="1054" width="1.44140625" style="10" customWidth="1"/>
    <col min="1055" max="1055" width="12.6640625" style="10" customWidth="1"/>
    <col min="1056" max="1057" width="1.44140625" style="10" customWidth="1"/>
    <col min="1058" max="1058" width="13.88671875" style="10" customWidth="1"/>
    <col min="1059" max="1059" width="2.21875" style="10" customWidth="1"/>
    <col min="1060" max="1060" width="13.88671875" style="10" customWidth="1"/>
    <col min="1061" max="1061" width="2.21875" style="10" customWidth="1"/>
    <col min="1062" max="1062" width="14.6640625" style="10" customWidth="1"/>
    <col min="1063" max="1063" width="3" style="10" customWidth="1"/>
    <col min="1064" max="1064" width="14.6640625" style="10" customWidth="1"/>
    <col min="1065" max="1065" width="1.44140625" style="10" customWidth="1"/>
    <col min="1066" max="1066" width="8.44140625" style="10" customWidth="1"/>
    <col min="1067" max="1067" width="1.44140625" style="10" customWidth="1"/>
    <col min="1068" max="1068" width="8.44140625" style="10" customWidth="1"/>
    <col min="1069" max="1069" width="3" style="10" customWidth="1"/>
    <col min="1070" max="1070" width="13.88671875" style="10" customWidth="1"/>
    <col min="1071" max="1071" width="1.44140625" style="10" customWidth="1"/>
    <col min="1072" max="1072" width="12.33203125" style="10" customWidth="1"/>
    <col min="1073" max="1073" width="1.44140625" style="10" customWidth="1"/>
    <col min="1074" max="1074" width="0" style="10" hidden="1" customWidth="1"/>
    <col min="1075" max="1075" width="1.44140625" style="10" customWidth="1"/>
    <col min="1076" max="1076" width="12.33203125" style="10" customWidth="1"/>
    <col min="1077" max="1077" width="2.21875" style="10" customWidth="1"/>
    <col min="1078" max="1078" width="4.5546875" style="10" customWidth="1"/>
    <col min="1079" max="1079" width="6.5546875" style="10" customWidth="1"/>
    <col min="1080" max="1080" width="9.88671875" style="10" customWidth="1"/>
    <col min="1081" max="1081" width="7.33203125" style="10" customWidth="1"/>
    <col min="1082" max="1280" width="11.5546875" style="10"/>
    <col min="1281" max="1281" width="3.77734375" style="10" customWidth="1"/>
    <col min="1282" max="1282" width="0.88671875" style="10" customWidth="1"/>
    <col min="1283" max="1283" width="8" style="10" customWidth="1"/>
    <col min="1284" max="1284" width="1.77734375" style="10" customWidth="1"/>
    <col min="1285" max="1285" width="11.44140625" style="10" customWidth="1"/>
    <col min="1286" max="1286" width="0.88671875" style="10" customWidth="1"/>
    <col min="1287" max="1287" width="12.6640625" style="10" customWidth="1"/>
    <col min="1288" max="1288" width="1.44140625" style="10" customWidth="1"/>
    <col min="1289" max="1289" width="8.33203125" style="10" customWidth="1"/>
    <col min="1290" max="1290" width="1.44140625" style="10" customWidth="1"/>
    <col min="1291" max="1291" width="6.5546875" style="10" customWidth="1"/>
    <col min="1292" max="1292" width="1.44140625" style="10" customWidth="1"/>
    <col min="1293" max="1293" width="12.5546875" style="10" bestFit="1" customWidth="1"/>
    <col min="1294" max="1294" width="1.44140625" style="10" customWidth="1"/>
    <col min="1295" max="1295" width="8.109375" style="10" customWidth="1"/>
    <col min="1296" max="1296" width="1.44140625" style="10" customWidth="1"/>
    <col min="1297" max="1297" width="6.44140625" style="10" customWidth="1"/>
    <col min="1298" max="1298" width="1.44140625" style="10" customWidth="1"/>
    <col min="1299" max="1299" width="11.6640625" style="10" customWidth="1"/>
    <col min="1300" max="1300" width="1.44140625" style="10" customWidth="1"/>
    <col min="1301" max="1301" width="6.77734375" style="10" customWidth="1"/>
    <col min="1302" max="1302" width="1.44140625" style="10" customWidth="1"/>
    <col min="1303" max="1303" width="6.109375" style="10" customWidth="1"/>
    <col min="1304" max="1304" width="1.44140625" style="10" customWidth="1"/>
    <col min="1305" max="1305" width="10.33203125" style="10" customWidth="1"/>
    <col min="1306" max="1306" width="1.44140625" style="10" customWidth="1"/>
    <col min="1307" max="1307" width="6.33203125" style="10" customWidth="1"/>
    <col min="1308" max="1308" width="1.44140625" style="10" customWidth="1"/>
    <col min="1309" max="1309" width="6.44140625" style="10" customWidth="1"/>
    <col min="1310" max="1310" width="1.44140625" style="10" customWidth="1"/>
    <col min="1311" max="1311" width="12.6640625" style="10" customWidth="1"/>
    <col min="1312" max="1313" width="1.44140625" style="10" customWidth="1"/>
    <col min="1314" max="1314" width="13.88671875" style="10" customWidth="1"/>
    <col min="1315" max="1315" width="2.21875" style="10" customWidth="1"/>
    <col min="1316" max="1316" width="13.88671875" style="10" customWidth="1"/>
    <col min="1317" max="1317" width="2.21875" style="10" customWidth="1"/>
    <col min="1318" max="1318" width="14.6640625" style="10" customWidth="1"/>
    <col min="1319" max="1319" width="3" style="10" customWidth="1"/>
    <col min="1320" max="1320" width="14.6640625" style="10" customWidth="1"/>
    <col min="1321" max="1321" width="1.44140625" style="10" customWidth="1"/>
    <col min="1322" max="1322" width="8.44140625" style="10" customWidth="1"/>
    <col min="1323" max="1323" width="1.44140625" style="10" customWidth="1"/>
    <col min="1324" max="1324" width="8.44140625" style="10" customWidth="1"/>
    <col min="1325" max="1325" width="3" style="10" customWidth="1"/>
    <col min="1326" max="1326" width="13.88671875" style="10" customWidth="1"/>
    <col min="1327" max="1327" width="1.44140625" style="10" customWidth="1"/>
    <col min="1328" max="1328" width="12.33203125" style="10" customWidth="1"/>
    <col min="1329" max="1329" width="1.44140625" style="10" customWidth="1"/>
    <col min="1330" max="1330" width="0" style="10" hidden="1" customWidth="1"/>
    <col min="1331" max="1331" width="1.44140625" style="10" customWidth="1"/>
    <col min="1332" max="1332" width="12.33203125" style="10" customWidth="1"/>
    <col min="1333" max="1333" width="2.21875" style="10" customWidth="1"/>
    <col min="1334" max="1334" width="4.5546875" style="10" customWidth="1"/>
    <col min="1335" max="1335" width="6.5546875" style="10" customWidth="1"/>
    <col min="1336" max="1336" width="9.88671875" style="10" customWidth="1"/>
    <col min="1337" max="1337" width="7.33203125" style="10" customWidth="1"/>
    <col min="1338" max="1536" width="11.5546875" style="10"/>
    <col min="1537" max="1537" width="3.77734375" style="10" customWidth="1"/>
    <col min="1538" max="1538" width="0.88671875" style="10" customWidth="1"/>
    <col min="1539" max="1539" width="8" style="10" customWidth="1"/>
    <col min="1540" max="1540" width="1.77734375" style="10" customWidth="1"/>
    <col min="1541" max="1541" width="11.44140625" style="10" customWidth="1"/>
    <col min="1542" max="1542" width="0.88671875" style="10" customWidth="1"/>
    <col min="1543" max="1543" width="12.6640625" style="10" customWidth="1"/>
    <col min="1544" max="1544" width="1.44140625" style="10" customWidth="1"/>
    <col min="1545" max="1545" width="8.33203125" style="10" customWidth="1"/>
    <col min="1546" max="1546" width="1.44140625" style="10" customWidth="1"/>
    <col min="1547" max="1547" width="6.5546875" style="10" customWidth="1"/>
    <col min="1548" max="1548" width="1.44140625" style="10" customWidth="1"/>
    <col min="1549" max="1549" width="12.5546875" style="10" bestFit="1" customWidth="1"/>
    <col min="1550" max="1550" width="1.44140625" style="10" customWidth="1"/>
    <col min="1551" max="1551" width="8.109375" style="10" customWidth="1"/>
    <col min="1552" max="1552" width="1.44140625" style="10" customWidth="1"/>
    <col min="1553" max="1553" width="6.44140625" style="10" customWidth="1"/>
    <col min="1554" max="1554" width="1.44140625" style="10" customWidth="1"/>
    <col min="1555" max="1555" width="11.6640625" style="10" customWidth="1"/>
    <col min="1556" max="1556" width="1.44140625" style="10" customWidth="1"/>
    <col min="1557" max="1557" width="6.77734375" style="10" customWidth="1"/>
    <col min="1558" max="1558" width="1.44140625" style="10" customWidth="1"/>
    <col min="1559" max="1559" width="6.109375" style="10" customWidth="1"/>
    <col min="1560" max="1560" width="1.44140625" style="10" customWidth="1"/>
    <col min="1561" max="1561" width="10.33203125" style="10" customWidth="1"/>
    <col min="1562" max="1562" width="1.44140625" style="10" customWidth="1"/>
    <col min="1563" max="1563" width="6.33203125" style="10" customWidth="1"/>
    <col min="1564" max="1564" width="1.44140625" style="10" customWidth="1"/>
    <col min="1565" max="1565" width="6.44140625" style="10" customWidth="1"/>
    <col min="1566" max="1566" width="1.44140625" style="10" customWidth="1"/>
    <col min="1567" max="1567" width="12.6640625" style="10" customWidth="1"/>
    <col min="1568" max="1569" width="1.44140625" style="10" customWidth="1"/>
    <col min="1570" max="1570" width="13.88671875" style="10" customWidth="1"/>
    <col min="1571" max="1571" width="2.21875" style="10" customWidth="1"/>
    <col min="1572" max="1572" width="13.88671875" style="10" customWidth="1"/>
    <col min="1573" max="1573" width="2.21875" style="10" customWidth="1"/>
    <col min="1574" max="1574" width="14.6640625" style="10" customWidth="1"/>
    <col min="1575" max="1575" width="3" style="10" customWidth="1"/>
    <col min="1576" max="1576" width="14.6640625" style="10" customWidth="1"/>
    <col min="1577" max="1577" width="1.44140625" style="10" customWidth="1"/>
    <col min="1578" max="1578" width="8.44140625" style="10" customWidth="1"/>
    <col min="1579" max="1579" width="1.44140625" style="10" customWidth="1"/>
    <col min="1580" max="1580" width="8.44140625" style="10" customWidth="1"/>
    <col min="1581" max="1581" width="3" style="10" customWidth="1"/>
    <col min="1582" max="1582" width="13.88671875" style="10" customWidth="1"/>
    <col min="1583" max="1583" width="1.44140625" style="10" customWidth="1"/>
    <col min="1584" max="1584" width="12.33203125" style="10" customWidth="1"/>
    <col min="1585" max="1585" width="1.44140625" style="10" customWidth="1"/>
    <col min="1586" max="1586" width="0" style="10" hidden="1" customWidth="1"/>
    <col min="1587" max="1587" width="1.44140625" style="10" customWidth="1"/>
    <col min="1588" max="1588" width="12.33203125" style="10" customWidth="1"/>
    <col min="1589" max="1589" width="2.21875" style="10" customWidth="1"/>
    <col min="1590" max="1590" width="4.5546875" style="10" customWidth="1"/>
    <col min="1591" max="1591" width="6.5546875" style="10" customWidth="1"/>
    <col min="1592" max="1592" width="9.88671875" style="10" customWidth="1"/>
    <col min="1593" max="1593" width="7.33203125" style="10" customWidth="1"/>
    <col min="1594" max="1792" width="11.5546875" style="10"/>
    <col min="1793" max="1793" width="3.77734375" style="10" customWidth="1"/>
    <col min="1794" max="1794" width="0.88671875" style="10" customWidth="1"/>
    <col min="1795" max="1795" width="8" style="10" customWidth="1"/>
    <col min="1796" max="1796" width="1.77734375" style="10" customWidth="1"/>
    <col min="1797" max="1797" width="11.44140625" style="10" customWidth="1"/>
    <col min="1798" max="1798" width="0.88671875" style="10" customWidth="1"/>
    <col min="1799" max="1799" width="12.6640625" style="10" customWidth="1"/>
    <col min="1800" max="1800" width="1.44140625" style="10" customWidth="1"/>
    <col min="1801" max="1801" width="8.33203125" style="10" customWidth="1"/>
    <col min="1802" max="1802" width="1.44140625" style="10" customWidth="1"/>
    <col min="1803" max="1803" width="6.5546875" style="10" customWidth="1"/>
    <col min="1804" max="1804" width="1.44140625" style="10" customWidth="1"/>
    <col min="1805" max="1805" width="12.5546875" style="10" bestFit="1" customWidth="1"/>
    <col min="1806" max="1806" width="1.44140625" style="10" customWidth="1"/>
    <col min="1807" max="1807" width="8.109375" style="10" customWidth="1"/>
    <col min="1808" max="1808" width="1.44140625" style="10" customWidth="1"/>
    <col min="1809" max="1809" width="6.44140625" style="10" customWidth="1"/>
    <col min="1810" max="1810" width="1.44140625" style="10" customWidth="1"/>
    <col min="1811" max="1811" width="11.6640625" style="10" customWidth="1"/>
    <col min="1812" max="1812" width="1.44140625" style="10" customWidth="1"/>
    <col min="1813" max="1813" width="6.77734375" style="10" customWidth="1"/>
    <col min="1814" max="1814" width="1.44140625" style="10" customWidth="1"/>
    <col min="1815" max="1815" width="6.109375" style="10" customWidth="1"/>
    <col min="1816" max="1816" width="1.44140625" style="10" customWidth="1"/>
    <col min="1817" max="1817" width="10.33203125" style="10" customWidth="1"/>
    <col min="1818" max="1818" width="1.44140625" style="10" customWidth="1"/>
    <col min="1819" max="1819" width="6.33203125" style="10" customWidth="1"/>
    <col min="1820" max="1820" width="1.44140625" style="10" customWidth="1"/>
    <col min="1821" max="1821" width="6.44140625" style="10" customWidth="1"/>
    <col min="1822" max="1822" width="1.44140625" style="10" customWidth="1"/>
    <col min="1823" max="1823" width="12.6640625" style="10" customWidth="1"/>
    <col min="1824" max="1825" width="1.44140625" style="10" customWidth="1"/>
    <col min="1826" max="1826" width="13.88671875" style="10" customWidth="1"/>
    <col min="1827" max="1827" width="2.21875" style="10" customWidth="1"/>
    <col min="1828" max="1828" width="13.88671875" style="10" customWidth="1"/>
    <col min="1829" max="1829" width="2.21875" style="10" customWidth="1"/>
    <col min="1830" max="1830" width="14.6640625" style="10" customWidth="1"/>
    <col min="1831" max="1831" width="3" style="10" customWidth="1"/>
    <col min="1832" max="1832" width="14.6640625" style="10" customWidth="1"/>
    <col min="1833" max="1833" width="1.44140625" style="10" customWidth="1"/>
    <col min="1834" max="1834" width="8.44140625" style="10" customWidth="1"/>
    <col min="1835" max="1835" width="1.44140625" style="10" customWidth="1"/>
    <col min="1836" max="1836" width="8.44140625" style="10" customWidth="1"/>
    <col min="1837" max="1837" width="3" style="10" customWidth="1"/>
    <col min="1838" max="1838" width="13.88671875" style="10" customWidth="1"/>
    <col min="1839" max="1839" width="1.44140625" style="10" customWidth="1"/>
    <col min="1840" max="1840" width="12.33203125" style="10" customWidth="1"/>
    <col min="1841" max="1841" width="1.44140625" style="10" customWidth="1"/>
    <col min="1842" max="1842" width="0" style="10" hidden="1" customWidth="1"/>
    <col min="1843" max="1843" width="1.44140625" style="10" customWidth="1"/>
    <col min="1844" max="1844" width="12.33203125" style="10" customWidth="1"/>
    <col min="1845" max="1845" width="2.21875" style="10" customWidth="1"/>
    <col min="1846" max="1846" width="4.5546875" style="10" customWidth="1"/>
    <col min="1847" max="1847" width="6.5546875" style="10" customWidth="1"/>
    <col min="1848" max="1848" width="9.88671875" style="10" customWidth="1"/>
    <col min="1849" max="1849" width="7.33203125" style="10" customWidth="1"/>
    <col min="1850" max="2048" width="11.5546875" style="10"/>
    <col min="2049" max="2049" width="3.77734375" style="10" customWidth="1"/>
    <col min="2050" max="2050" width="0.88671875" style="10" customWidth="1"/>
    <col min="2051" max="2051" width="8" style="10" customWidth="1"/>
    <col min="2052" max="2052" width="1.77734375" style="10" customWidth="1"/>
    <col min="2053" max="2053" width="11.44140625" style="10" customWidth="1"/>
    <col min="2054" max="2054" width="0.88671875" style="10" customWidth="1"/>
    <col min="2055" max="2055" width="12.6640625" style="10" customWidth="1"/>
    <col min="2056" max="2056" width="1.44140625" style="10" customWidth="1"/>
    <col min="2057" max="2057" width="8.33203125" style="10" customWidth="1"/>
    <col min="2058" max="2058" width="1.44140625" style="10" customWidth="1"/>
    <col min="2059" max="2059" width="6.5546875" style="10" customWidth="1"/>
    <col min="2060" max="2060" width="1.44140625" style="10" customWidth="1"/>
    <col min="2061" max="2061" width="12.5546875" style="10" bestFit="1" customWidth="1"/>
    <col min="2062" max="2062" width="1.44140625" style="10" customWidth="1"/>
    <col min="2063" max="2063" width="8.109375" style="10" customWidth="1"/>
    <col min="2064" max="2064" width="1.44140625" style="10" customWidth="1"/>
    <col min="2065" max="2065" width="6.44140625" style="10" customWidth="1"/>
    <col min="2066" max="2066" width="1.44140625" style="10" customWidth="1"/>
    <col min="2067" max="2067" width="11.6640625" style="10" customWidth="1"/>
    <col min="2068" max="2068" width="1.44140625" style="10" customWidth="1"/>
    <col min="2069" max="2069" width="6.77734375" style="10" customWidth="1"/>
    <col min="2070" max="2070" width="1.44140625" style="10" customWidth="1"/>
    <col min="2071" max="2071" width="6.109375" style="10" customWidth="1"/>
    <col min="2072" max="2072" width="1.44140625" style="10" customWidth="1"/>
    <col min="2073" max="2073" width="10.33203125" style="10" customWidth="1"/>
    <col min="2074" max="2074" width="1.44140625" style="10" customWidth="1"/>
    <col min="2075" max="2075" width="6.33203125" style="10" customWidth="1"/>
    <col min="2076" max="2076" width="1.44140625" style="10" customWidth="1"/>
    <col min="2077" max="2077" width="6.44140625" style="10" customWidth="1"/>
    <col min="2078" max="2078" width="1.44140625" style="10" customWidth="1"/>
    <col min="2079" max="2079" width="12.6640625" style="10" customWidth="1"/>
    <col min="2080" max="2081" width="1.44140625" style="10" customWidth="1"/>
    <col min="2082" max="2082" width="13.88671875" style="10" customWidth="1"/>
    <col min="2083" max="2083" width="2.21875" style="10" customWidth="1"/>
    <col min="2084" max="2084" width="13.88671875" style="10" customWidth="1"/>
    <col min="2085" max="2085" width="2.21875" style="10" customWidth="1"/>
    <col min="2086" max="2086" width="14.6640625" style="10" customWidth="1"/>
    <col min="2087" max="2087" width="3" style="10" customWidth="1"/>
    <col min="2088" max="2088" width="14.6640625" style="10" customWidth="1"/>
    <col min="2089" max="2089" width="1.44140625" style="10" customWidth="1"/>
    <col min="2090" max="2090" width="8.44140625" style="10" customWidth="1"/>
    <col min="2091" max="2091" width="1.44140625" style="10" customWidth="1"/>
    <col min="2092" max="2092" width="8.44140625" style="10" customWidth="1"/>
    <col min="2093" max="2093" width="3" style="10" customWidth="1"/>
    <col min="2094" max="2094" width="13.88671875" style="10" customWidth="1"/>
    <col min="2095" max="2095" width="1.44140625" style="10" customWidth="1"/>
    <col min="2096" max="2096" width="12.33203125" style="10" customWidth="1"/>
    <col min="2097" max="2097" width="1.44140625" style="10" customWidth="1"/>
    <col min="2098" max="2098" width="0" style="10" hidden="1" customWidth="1"/>
    <col min="2099" max="2099" width="1.44140625" style="10" customWidth="1"/>
    <col min="2100" max="2100" width="12.33203125" style="10" customWidth="1"/>
    <col min="2101" max="2101" width="2.21875" style="10" customWidth="1"/>
    <col min="2102" max="2102" width="4.5546875" style="10" customWidth="1"/>
    <col min="2103" max="2103" width="6.5546875" style="10" customWidth="1"/>
    <col min="2104" max="2104" width="9.88671875" style="10" customWidth="1"/>
    <col min="2105" max="2105" width="7.33203125" style="10" customWidth="1"/>
    <col min="2106" max="2304" width="11.5546875" style="10"/>
    <col min="2305" max="2305" width="3.77734375" style="10" customWidth="1"/>
    <col min="2306" max="2306" width="0.88671875" style="10" customWidth="1"/>
    <col min="2307" max="2307" width="8" style="10" customWidth="1"/>
    <col min="2308" max="2308" width="1.77734375" style="10" customWidth="1"/>
    <col min="2309" max="2309" width="11.44140625" style="10" customWidth="1"/>
    <col min="2310" max="2310" width="0.88671875" style="10" customWidth="1"/>
    <col min="2311" max="2311" width="12.6640625" style="10" customWidth="1"/>
    <col min="2312" max="2312" width="1.44140625" style="10" customWidth="1"/>
    <col min="2313" max="2313" width="8.33203125" style="10" customWidth="1"/>
    <col min="2314" max="2314" width="1.44140625" style="10" customWidth="1"/>
    <col min="2315" max="2315" width="6.5546875" style="10" customWidth="1"/>
    <col min="2316" max="2316" width="1.44140625" style="10" customWidth="1"/>
    <col min="2317" max="2317" width="12.5546875" style="10" bestFit="1" customWidth="1"/>
    <col min="2318" max="2318" width="1.44140625" style="10" customWidth="1"/>
    <col min="2319" max="2319" width="8.109375" style="10" customWidth="1"/>
    <col min="2320" max="2320" width="1.44140625" style="10" customWidth="1"/>
    <col min="2321" max="2321" width="6.44140625" style="10" customWidth="1"/>
    <col min="2322" max="2322" width="1.44140625" style="10" customWidth="1"/>
    <col min="2323" max="2323" width="11.6640625" style="10" customWidth="1"/>
    <col min="2324" max="2324" width="1.44140625" style="10" customWidth="1"/>
    <col min="2325" max="2325" width="6.77734375" style="10" customWidth="1"/>
    <col min="2326" max="2326" width="1.44140625" style="10" customWidth="1"/>
    <col min="2327" max="2327" width="6.109375" style="10" customWidth="1"/>
    <col min="2328" max="2328" width="1.44140625" style="10" customWidth="1"/>
    <col min="2329" max="2329" width="10.33203125" style="10" customWidth="1"/>
    <col min="2330" max="2330" width="1.44140625" style="10" customWidth="1"/>
    <col min="2331" max="2331" width="6.33203125" style="10" customWidth="1"/>
    <col min="2332" max="2332" width="1.44140625" style="10" customWidth="1"/>
    <col min="2333" max="2333" width="6.44140625" style="10" customWidth="1"/>
    <col min="2334" max="2334" width="1.44140625" style="10" customWidth="1"/>
    <col min="2335" max="2335" width="12.6640625" style="10" customWidth="1"/>
    <col min="2336" max="2337" width="1.44140625" style="10" customWidth="1"/>
    <col min="2338" max="2338" width="13.88671875" style="10" customWidth="1"/>
    <col min="2339" max="2339" width="2.21875" style="10" customWidth="1"/>
    <col min="2340" max="2340" width="13.88671875" style="10" customWidth="1"/>
    <col min="2341" max="2341" width="2.21875" style="10" customWidth="1"/>
    <col min="2342" max="2342" width="14.6640625" style="10" customWidth="1"/>
    <col min="2343" max="2343" width="3" style="10" customWidth="1"/>
    <col min="2344" max="2344" width="14.6640625" style="10" customWidth="1"/>
    <col min="2345" max="2345" width="1.44140625" style="10" customWidth="1"/>
    <col min="2346" max="2346" width="8.44140625" style="10" customWidth="1"/>
    <col min="2347" max="2347" width="1.44140625" style="10" customWidth="1"/>
    <col min="2348" max="2348" width="8.44140625" style="10" customWidth="1"/>
    <col min="2349" max="2349" width="3" style="10" customWidth="1"/>
    <col min="2350" max="2350" width="13.88671875" style="10" customWidth="1"/>
    <col min="2351" max="2351" width="1.44140625" style="10" customWidth="1"/>
    <col min="2352" max="2352" width="12.33203125" style="10" customWidth="1"/>
    <col min="2353" max="2353" width="1.44140625" style="10" customWidth="1"/>
    <col min="2354" max="2354" width="0" style="10" hidden="1" customWidth="1"/>
    <col min="2355" max="2355" width="1.44140625" style="10" customWidth="1"/>
    <col min="2356" max="2356" width="12.33203125" style="10" customWidth="1"/>
    <col min="2357" max="2357" width="2.21875" style="10" customWidth="1"/>
    <col min="2358" max="2358" width="4.5546875" style="10" customWidth="1"/>
    <col min="2359" max="2359" width="6.5546875" style="10" customWidth="1"/>
    <col min="2360" max="2360" width="9.88671875" style="10" customWidth="1"/>
    <col min="2361" max="2361" width="7.33203125" style="10" customWidth="1"/>
    <col min="2362" max="2560" width="11.5546875" style="10"/>
    <col min="2561" max="2561" width="3.77734375" style="10" customWidth="1"/>
    <col min="2562" max="2562" width="0.88671875" style="10" customWidth="1"/>
    <col min="2563" max="2563" width="8" style="10" customWidth="1"/>
    <col min="2564" max="2564" width="1.77734375" style="10" customWidth="1"/>
    <col min="2565" max="2565" width="11.44140625" style="10" customWidth="1"/>
    <col min="2566" max="2566" width="0.88671875" style="10" customWidth="1"/>
    <col min="2567" max="2567" width="12.6640625" style="10" customWidth="1"/>
    <col min="2568" max="2568" width="1.44140625" style="10" customWidth="1"/>
    <col min="2569" max="2569" width="8.33203125" style="10" customWidth="1"/>
    <col min="2570" max="2570" width="1.44140625" style="10" customWidth="1"/>
    <col min="2571" max="2571" width="6.5546875" style="10" customWidth="1"/>
    <col min="2572" max="2572" width="1.44140625" style="10" customWidth="1"/>
    <col min="2573" max="2573" width="12.5546875" style="10" bestFit="1" customWidth="1"/>
    <col min="2574" max="2574" width="1.44140625" style="10" customWidth="1"/>
    <col min="2575" max="2575" width="8.109375" style="10" customWidth="1"/>
    <col min="2576" max="2576" width="1.44140625" style="10" customWidth="1"/>
    <col min="2577" max="2577" width="6.44140625" style="10" customWidth="1"/>
    <col min="2578" max="2578" width="1.44140625" style="10" customWidth="1"/>
    <col min="2579" max="2579" width="11.6640625" style="10" customWidth="1"/>
    <col min="2580" max="2580" width="1.44140625" style="10" customWidth="1"/>
    <col min="2581" max="2581" width="6.77734375" style="10" customWidth="1"/>
    <col min="2582" max="2582" width="1.44140625" style="10" customWidth="1"/>
    <col min="2583" max="2583" width="6.109375" style="10" customWidth="1"/>
    <col min="2584" max="2584" width="1.44140625" style="10" customWidth="1"/>
    <col min="2585" max="2585" width="10.33203125" style="10" customWidth="1"/>
    <col min="2586" max="2586" width="1.44140625" style="10" customWidth="1"/>
    <col min="2587" max="2587" width="6.33203125" style="10" customWidth="1"/>
    <col min="2588" max="2588" width="1.44140625" style="10" customWidth="1"/>
    <col min="2589" max="2589" width="6.44140625" style="10" customWidth="1"/>
    <col min="2590" max="2590" width="1.44140625" style="10" customWidth="1"/>
    <col min="2591" max="2591" width="12.6640625" style="10" customWidth="1"/>
    <col min="2592" max="2593" width="1.44140625" style="10" customWidth="1"/>
    <col min="2594" max="2594" width="13.88671875" style="10" customWidth="1"/>
    <col min="2595" max="2595" width="2.21875" style="10" customWidth="1"/>
    <col min="2596" max="2596" width="13.88671875" style="10" customWidth="1"/>
    <col min="2597" max="2597" width="2.21875" style="10" customWidth="1"/>
    <col min="2598" max="2598" width="14.6640625" style="10" customWidth="1"/>
    <col min="2599" max="2599" width="3" style="10" customWidth="1"/>
    <col min="2600" max="2600" width="14.6640625" style="10" customWidth="1"/>
    <col min="2601" max="2601" width="1.44140625" style="10" customWidth="1"/>
    <col min="2602" max="2602" width="8.44140625" style="10" customWidth="1"/>
    <col min="2603" max="2603" width="1.44140625" style="10" customWidth="1"/>
    <col min="2604" max="2604" width="8.44140625" style="10" customWidth="1"/>
    <col min="2605" max="2605" width="3" style="10" customWidth="1"/>
    <col min="2606" max="2606" width="13.88671875" style="10" customWidth="1"/>
    <col min="2607" max="2607" width="1.44140625" style="10" customWidth="1"/>
    <col min="2608" max="2608" width="12.33203125" style="10" customWidth="1"/>
    <col min="2609" max="2609" width="1.44140625" style="10" customWidth="1"/>
    <col min="2610" max="2610" width="0" style="10" hidden="1" customWidth="1"/>
    <col min="2611" max="2611" width="1.44140625" style="10" customWidth="1"/>
    <col min="2612" max="2612" width="12.33203125" style="10" customWidth="1"/>
    <col min="2613" max="2613" width="2.21875" style="10" customWidth="1"/>
    <col min="2614" max="2614" width="4.5546875" style="10" customWidth="1"/>
    <col min="2615" max="2615" width="6.5546875" style="10" customWidth="1"/>
    <col min="2616" max="2616" width="9.88671875" style="10" customWidth="1"/>
    <col min="2617" max="2617" width="7.33203125" style="10" customWidth="1"/>
    <col min="2618" max="2816" width="11.5546875" style="10"/>
    <col min="2817" max="2817" width="3.77734375" style="10" customWidth="1"/>
    <col min="2818" max="2818" width="0.88671875" style="10" customWidth="1"/>
    <col min="2819" max="2819" width="8" style="10" customWidth="1"/>
    <col min="2820" max="2820" width="1.77734375" style="10" customWidth="1"/>
    <col min="2821" max="2821" width="11.44140625" style="10" customWidth="1"/>
    <col min="2822" max="2822" width="0.88671875" style="10" customWidth="1"/>
    <col min="2823" max="2823" width="12.6640625" style="10" customWidth="1"/>
    <col min="2824" max="2824" width="1.44140625" style="10" customWidth="1"/>
    <col min="2825" max="2825" width="8.33203125" style="10" customWidth="1"/>
    <col min="2826" max="2826" width="1.44140625" style="10" customWidth="1"/>
    <col min="2827" max="2827" width="6.5546875" style="10" customWidth="1"/>
    <col min="2828" max="2828" width="1.44140625" style="10" customWidth="1"/>
    <col min="2829" max="2829" width="12.5546875" style="10" bestFit="1" customWidth="1"/>
    <col min="2830" max="2830" width="1.44140625" style="10" customWidth="1"/>
    <col min="2831" max="2831" width="8.109375" style="10" customWidth="1"/>
    <col min="2832" max="2832" width="1.44140625" style="10" customWidth="1"/>
    <col min="2833" max="2833" width="6.44140625" style="10" customWidth="1"/>
    <col min="2834" max="2834" width="1.44140625" style="10" customWidth="1"/>
    <col min="2835" max="2835" width="11.6640625" style="10" customWidth="1"/>
    <col min="2836" max="2836" width="1.44140625" style="10" customWidth="1"/>
    <col min="2837" max="2837" width="6.77734375" style="10" customWidth="1"/>
    <col min="2838" max="2838" width="1.44140625" style="10" customWidth="1"/>
    <col min="2839" max="2839" width="6.109375" style="10" customWidth="1"/>
    <col min="2840" max="2840" width="1.44140625" style="10" customWidth="1"/>
    <col min="2841" max="2841" width="10.33203125" style="10" customWidth="1"/>
    <col min="2842" max="2842" width="1.44140625" style="10" customWidth="1"/>
    <col min="2843" max="2843" width="6.33203125" style="10" customWidth="1"/>
    <col min="2844" max="2844" width="1.44140625" style="10" customWidth="1"/>
    <col min="2845" max="2845" width="6.44140625" style="10" customWidth="1"/>
    <col min="2846" max="2846" width="1.44140625" style="10" customWidth="1"/>
    <col min="2847" max="2847" width="12.6640625" style="10" customWidth="1"/>
    <col min="2848" max="2849" width="1.44140625" style="10" customWidth="1"/>
    <col min="2850" max="2850" width="13.88671875" style="10" customWidth="1"/>
    <col min="2851" max="2851" width="2.21875" style="10" customWidth="1"/>
    <col min="2852" max="2852" width="13.88671875" style="10" customWidth="1"/>
    <col min="2853" max="2853" width="2.21875" style="10" customWidth="1"/>
    <col min="2854" max="2854" width="14.6640625" style="10" customWidth="1"/>
    <col min="2855" max="2855" width="3" style="10" customWidth="1"/>
    <col min="2856" max="2856" width="14.6640625" style="10" customWidth="1"/>
    <col min="2857" max="2857" width="1.44140625" style="10" customWidth="1"/>
    <col min="2858" max="2858" width="8.44140625" style="10" customWidth="1"/>
    <col min="2859" max="2859" width="1.44140625" style="10" customWidth="1"/>
    <col min="2860" max="2860" width="8.44140625" style="10" customWidth="1"/>
    <col min="2861" max="2861" width="3" style="10" customWidth="1"/>
    <col min="2862" max="2862" width="13.88671875" style="10" customWidth="1"/>
    <col min="2863" max="2863" width="1.44140625" style="10" customWidth="1"/>
    <col min="2864" max="2864" width="12.33203125" style="10" customWidth="1"/>
    <col min="2865" max="2865" width="1.44140625" style="10" customWidth="1"/>
    <col min="2866" max="2866" width="0" style="10" hidden="1" customWidth="1"/>
    <col min="2867" max="2867" width="1.44140625" style="10" customWidth="1"/>
    <col min="2868" max="2868" width="12.33203125" style="10" customWidth="1"/>
    <col min="2869" max="2869" width="2.21875" style="10" customWidth="1"/>
    <col min="2870" max="2870" width="4.5546875" style="10" customWidth="1"/>
    <col min="2871" max="2871" width="6.5546875" style="10" customWidth="1"/>
    <col min="2872" max="2872" width="9.88671875" style="10" customWidth="1"/>
    <col min="2873" max="2873" width="7.33203125" style="10" customWidth="1"/>
    <col min="2874" max="3072" width="11.5546875" style="10"/>
    <col min="3073" max="3073" width="3.77734375" style="10" customWidth="1"/>
    <col min="3074" max="3074" width="0.88671875" style="10" customWidth="1"/>
    <col min="3075" max="3075" width="8" style="10" customWidth="1"/>
    <col min="3076" max="3076" width="1.77734375" style="10" customWidth="1"/>
    <col min="3077" max="3077" width="11.44140625" style="10" customWidth="1"/>
    <col min="3078" max="3078" width="0.88671875" style="10" customWidth="1"/>
    <col min="3079" max="3079" width="12.6640625" style="10" customWidth="1"/>
    <col min="3080" max="3080" width="1.44140625" style="10" customWidth="1"/>
    <col min="3081" max="3081" width="8.33203125" style="10" customWidth="1"/>
    <col min="3082" max="3082" width="1.44140625" style="10" customWidth="1"/>
    <col min="3083" max="3083" width="6.5546875" style="10" customWidth="1"/>
    <col min="3084" max="3084" width="1.44140625" style="10" customWidth="1"/>
    <col min="3085" max="3085" width="12.5546875" style="10" bestFit="1" customWidth="1"/>
    <col min="3086" max="3086" width="1.44140625" style="10" customWidth="1"/>
    <col min="3087" max="3087" width="8.109375" style="10" customWidth="1"/>
    <col min="3088" max="3088" width="1.44140625" style="10" customWidth="1"/>
    <col min="3089" max="3089" width="6.44140625" style="10" customWidth="1"/>
    <col min="3090" max="3090" width="1.44140625" style="10" customWidth="1"/>
    <col min="3091" max="3091" width="11.6640625" style="10" customWidth="1"/>
    <col min="3092" max="3092" width="1.44140625" style="10" customWidth="1"/>
    <col min="3093" max="3093" width="6.77734375" style="10" customWidth="1"/>
    <col min="3094" max="3094" width="1.44140625" style="10" customWidth="1"/>
    <col min="3095" max="3095" width="6.109375" style="10" customWidth="1"/>
    <col min="3096" max="3096" width="1.44140625" style="10" customWidth="1"/>
    <col min="3097" max="3097" width="10.33203125" style="10" customWidth="1"/>
    <col min="3098" max="3098" width="1.44140625" style="10" customWidth="1"/>
    <col min="3099" max="3099" width="6.33203125" style="10" customWidth="1"/>
    <col min="3100" max="3100" width="1.44140625" style="10" customWidth="1"/>
    <col min="3101" max="3101" width="6.44140625" style="10" customWidth="1"/>
    <col min="3102" max="3102" width="1.44140625" style="10" customWidth="1"/>
    <col min="3103" max="3103" width="12.6640625" style="10" customWidth="1"/>
    <col min="3104" max="3105" width="1.44140625" style="10" customWidth="1"/>
    <col min="3106" max="3106" width="13.88671875" style="10" customWidth="1"/>
    <col min="3107" max="3107" width="2.21875" style="10" customWidth="1"/>
    <col min="3108" max="3108" width="13.88671875" style="10" customWidth="1"/>
    <col min="3109" max="3109" width="2.21875" style="10" customWidth="1"/>
    <col min="3110" max="3110" width="14.6640625" style="10" customWidth="1"/>
    <col min="3111" max="3111" width="3" style="10" customWidth="1"/>
    <col min="3112" max="3112" width="14.6640625" style="10" customWidth="1"/>
    <col min="3113" max="3113" width="1.44140625" style="10" customWidth="1"/>
    <col min="3114" max="3114" width="8.44140625" style="10" customWidth="1"/>
    <col min="3115" max="3115" width="1.44140625" style="10" customWidth="1"/>
    <col min="3116" max="3116" width="8.44140625" style="10" customWidth="1"/>
    <col min="3117" max="3117" width="3" style="10" customWidth="1"/>
    <col min="3118" max="3118" width="13.88671875" style="10" customWidth="1"/>
    <col min="3119" max="3119" width="1.44140625" style="10" customWidth="1"/>
    <col min="3120" max="3120" width="12.33203125" style="10" customWidth="1"/>
    <col min="3121" max="3121" width="1.44140625" style="10" customWidth="1"/>
    <col min="3122" max="3122" width="0" style="10" hidden="1" customWidth="1"/>
    <col min="3123" max="3123" width="1.44140625" style="10" customWidth="1"/>
    <col min="3124" max="3124" width="12.33203125" style="10" customWidth="1"/>
    <col min="3125" max="3125" width="2.21875" style="10" customWidth="1"/>
    <col min="3126" max="3126" width="4.5546875" style="10" customWidth="1"/>
    <col min="3127" max="3127" width="6.5546875" style="10" customWidth="1"/>
    <col min="3128" max="3128" width="9.88671875" style="10" customWidth="1"/>
    <col min="3129" max="3129" width="7.33203125" style="10" customWidth="1"/>
    <col min="3130" max="3328" width="11.5546875" style="10"/>
    <col min="3329" max="3329" width="3.77734375" style="10" customWidth="1"/>
    <col min="3330" max="3330" width="0.88671875" style="10" customWidth="1"/>
    <col min="3331" max="3331" width="8" style="10" customWidth="1"/>
    <col min="3332" max="3332" width="1.77734375" style="10" customWidth="1"/>
    <col min="3333" max="3333" width="11.44140625" style="10" customWidth="1"/>
    <col min="3334" max="3334" width="0.88671875" style="10" customWidth="1"/>
    <col min="3335" max="3335" width="12.6640625" style="10" customWidth="1"/>
    <col min="3336" max="3336" width="1.44140625" style="10" customWidth="1"/>
    <col min="3337" max="3337" width="8.33203125" style="10" customWidth="1"/>
    <col min="3338" max="3338" width="1.44140625" style="10" customWidth="1"/>
    <col min="3339" max="3339" width="6.5546875" style="10" customWidth="1"/>
    <col min="3340" max="3340" width="1.44140625" style="10" customWidth="1"/>
    <col min="3341" max="3341" width="12.5546875" style="10" bestFit="1" customWidth="1"/>
    <col min="3342" max="3342" width="1.44140625" style="10" customWidth="1"/>
    <col min="3343" max="3343" width="8.109375" style="10" customWidth="1"/>
    <col min="3344" max="3344" width="1.44140625" style="10" customWidth="1"/>
    <col min="3345" max="3345" width="6.44140625" style="10" customWidth="1"/>
    <col min="3346" max="3346" width="1.44140625" style="10" customWidth="1"/>
    <col min="3347" max="3347" width="11.6640625" style="10" customWidth="1"/>
    <col min="3348" max="3348" width="1.44140625" style="10" customWidth="1"/>
    <col min="3349" max="3349" width="6.77734375" style="10" customWidth="1"/>
    <col min="3350" max="3350" width="1.44140625" style="10" customWidth="1"/>
    <col min="3351" max="3351" width="6.109375" style="10" customWidth="1"/>
    <col min="3352" max="3352" width="1.44140625" style="10" customWidth="1"/>
    <col min="3353" max="3353" width="10.33203125" style="10" customWidth="1"/>
    <col min="3354" max="3354" width="1.44140625" style="10" customWidth="1"/>
    <col min="3355" max="3355" width="6.33203125" style="10" customWidth="1"/>
    <col min="3356" max="3356" width="1.44140625" style="10" customWidth="1"/>
    <col min="3357" max="3357" width="6.44140625" style="10" customWidth="1"/>
    <col min="3358" max="3358" width="1.44140625" style="10" customWidth="1"/>
    <col min="3359" max="3359" width="12.6640625" style="10" customWidth="1"/>
    <col min="3360" max="3361" width="1.44140625" style="10" customWidth="1"/>
    <col min="3362" max="3362" width="13.88671875" style="10" customWidth="1"/>
    <col min="3363" max="3363" width="2.21875" style="10" customWidth="1"/>
    <col min="3364" max="3364" width="13.88671875" style="10" customWidth="1"/>
    <col min="3365" max="3365" width="2.21875" style="10" customWidth="1"/>
    <col min="3366" max="3366" width="14.6640625" style="10" customWidth="1"/>
    <col min="3367" max="3367" width="3" style="10" customWidth="1"/>
    <col min="3368" max="3368" width="14.6640625" style="10" customWidth="1"/>
    <col min="3369" max="3369" width="1.44140625" style="10" customWidth="1"/>
    <col min="3370" max="3370" width="8.44140625" style="10" customWidth="1"/>
    <col min="3371" max="3371" width="1.44140625" style="10" customWidth="1"/>
    <col min="3372" max="3372" width="8.44140625" style="10" customWidth="1"/>
    <col min="3373" max="3373" width="3" style="10" customWidth="1"/>
    <col min="3374" max="3374" width="13.88671875" style="10" customWidth="1"/>
    <col min="3375" max="3375" width="1.44140625" style="10" customWidth="1"/>
    <col min="3376" max="3376" width="12.33203125" style="10" customWidth="1"/>
    <col min="3377" max="3377" width="1.44140625" style="10" customWidth="1"/>
    <col min="3378" max="3378" width="0" style="10" hidden="1" customWidth="1"/>
    <col min="3379" max="3379" width="1.44140625" style="10" customWidth="1"/>
    <col min="3380" max="3380" width="12.33203125" style="10" customWidth="1"/>
    <col min="3381" max="3381" width="2.21875" style="10" customWidth="1"/>
    <col min="3382" max="3382" width="4.5546875" style="10" customWidth="1"/>
    <col min="3383" max="3383" width="6.5546875" style="10" customWidth="1"/>
    <col min="3384" max="3384" width="9.88671875" style="10" customWidth="1"/>
    <col min="3385" max="3385" width="7.33203125" style="10" customWidth="1"/>
    <col min="3386" max="3584" width="11.5546875" style="10"/>
    <col min="3585" max="3585" width="3.77734375" style="10" customWidth="1"/>
    <col min="3586" max="3586" width="0.88671875" style="10" customWidth="1"/>
    <col min="3587" max="3587" width="8" style="10" customWidth="1"/>
    <col min="3588" max="3588" width="1.77734375" style="10" customWidth="1"/>
    <col min="3589" max="3589" width="11.44140625" style="10" customWidth="1"/>
    <col min="3590" max="3590" width="0.88671875" style="10" customWidth="1"/>
    <col min="3591" max="3591" width="12.6640625" style="10" customWidth="1"/>
    <col min="3592" max="3592" width="1.44140625" style="10" customWidth="1"/>
    <col min="3593" max="3593" width="8.33203125" style="10" customWidth="1"/>
    <col min="3594" max="3594" width="1.44140625" style="10" customWidth="1"/>
    <col min="3595" max="3595" width="6.5546875" style="10" customWidth="1"/>
    <col min="3596" max="3596" width="1.44140625" style="10" customWidth="1"/>
    <col min="3597" max="3597" width="12.5546875" style="10" bestFit="1" customWidth="1"/>
    <col min="3598" max="3598" width="1.44140625" style="10" customWidth="1"/>
    <col min="3599" max="3599" width="8.109375" style="10" customWidth="1"/>
    <col min="3600" max="3600" width="1.44140625" style="10" customWidth="1"/>
    <col min="3601" max="3601" width="6.44140625" style="10" customWidth="1"/>
    <col min="3602" max="3602" width="1.44140625" style="10" customWidth="1"/>
    <col min="3603" max="3603" width="11.6640625" style="10" customWidth="1"/>
    <col min="3604" max="3604" width="1.44140625" style="10" customWidth="1"/>
    <col min="3605" max="3605" width="6.77734375" style="10" customWidth="1"/>
    <col min="3606" max="3606" width="1.44140625" style="10" customWidth="1"/>
    <col min="3607" max="3607" width="6.109375" style="10" customWidth="1"/>
    <col min="3608" max="3608" width="1.44140625" style="10" customWidth="1"/>
    <col min="3609" max="3609" width="10.33203125" style="10" customWidth="1"/>
    <col min="3610" max="3610" width="1.44140625" style="10" customWidth="1"/>
    <col min="3611" max="3611" width="6.33203125" style="10" customWidth="1"/>
    <col min="3612" max="3612" width="1.44140625" style="10" customWidth="1"/>
    <col min="3613" max="3613" width="6.44140625" style="10" customWidth="1"/>
    <col min="3614" max="3614" width="1.44140625" style="10" customWidth="1"/>
    <col min="3615" max="3615" width="12.6640625" style="10" customWidth="1"/>
    <col min="3616" max="3617" width="1.44140625" style="10" customWidth="1"/>
    <col min="3618" max="3618" width="13.88671875" style="10" customWidth="1"/>
    <col min="3619" max="3619" width="2.21875" style="10" customWidth="1"/>
    <col min="3620" max="3620" width="13.88671875" style="10" customWidth="1"/>
    <col min="3621" max="3621" width="2.21875" style="10" customWidth="1"/>
    <col min="3622" max="3622" width="14.6640625" style="10" customWidth="1"/>
    <col min="3623" max="3623" width="3" style="10" customWidth="1"/>
    <col min="3624" max="3624" width="14.6640625" style="10" customWidth="1"/>
    <col min="3625" max="3625" width="1.44140625" style="10" customWidth="1"/>
    <col min="3626" max="3626" width="8.44140625" style="10" customWidth="1"/>
    <col min="3627" max="3627" width="1.44140625" style="10" customWidth="1"/>
    <col min="3628" max="3628" width="8.44140625" style="10" customWidth="1"/>
    <col min="3629" max="3629" width="3" style="10" customWidth="1"/>
    <col min="3630" max="3630" width="13.88671875" style="10" customWidth="1"/>
    <col min="3631" max="3631" width="1.44140625" style="10" customWidth="1"/>
    <col min="3632" max="3632" width="12.33203125" style="10" customWidth="1"/>
    <col min="3633" max="3633" width="1.44140625" style="10" customWidth="1"/>
    <col min="3634" max="3634" width="0" style="10" hidden="1" customWidth="1"/>
    <col min="3635" max="3635" width="1.44140625" style="10" customWidth="1"/>
    <col min="3636" max="3636" width="12.33203125" style="10" customWidth="1"/>
    <col min="3637" max="3637" width="2.21875" style="10" customWidth="1"/>
    <col min="3638" max="3638" width="4.5546875" style="10" customWidth="1"/>
    <col min="3639" max="3639" width="6.5546875" style="10" customWidth="1"/>
    <col min="3640" max="3640" width="9.88671875" style="10" customWidth="1"/>
    <col min="3641" max="3641" width="7.33203125" style="10" customWidth="1"/>
    <col min="3642" max="3840" width="11.5546875" style="10"/>
    <col min="3841" max="3841" width="3.77734375" style="10" customWidth="1"/>
    <col min="3842" max="3842" width="0.88671875" style="10" customWidth="1"/>
    <col min="3843" max="3843" width="8" style="10" customWidth="1"/>
    <col min="3844" max="3844" width="1.77734375" style="10" customWidth="1"/>
    <col min="3845" max="3845" width="11.44140625" style="10" customWidth="1"/>
    <col min="3846" max="3846" width="0.88671875" style="10" customWidth="1"/>
    <col min="3847" max="3847" width="12.6640625" style="10" customWidth="1"/>
    <col min="3848" max="3848" width="1.44140625" style="10" customWidth="1"/>
    <col min="3849" max="3849" width="8.33203125" style="10" customWidth="1"/>
    <col min="3850" max="3850" width="1.44140625" style="10" customWidth="1"/>
    <col min="3851" max="3851" width="6.5546875" style="10" customWidth="1"/>
    <col min="3852" max="3852" width="1.44140625" style="10" customWidth="1"/>
    <col min="3853" max="3853" width="12.5546875" style="10" bestFit="1" customWidth="1"/>
    <col min="3854" max="3854" width="1.44140625" style="10" customWidth="1"/>
    <col min="3855" max="3855" width="8.109375" style="10" customWidth="1"/>
    <col min="3856" max="3856" width="1.44140625" style="10" customWidth="1"/>
    <col min="3857" max="3857" width="6.44140625" style="10" customWidth="1"/>
    <col min="3858" max="3858" width="1.44140625" style="10" customWidth="1"/>
    <col min="3859" max="3859" width="11.6640625" style="10" customWidth="1"/>
    <col min="3860" max="3860" width="1.44140625" style="10" customWidth="1"/>
    <col min="3861" max="3861" width="6.77734375" style="10" customWidth="1"/>
    <col min="3862" max="3862" width="1.44140625" style="10" customWidth="1"/>
    <col min="3863" max="3863" width="6.109375" style="10" customWidth="1"/>
    <col min="3864" max="3864" width="1.44140625" style="10" customWidth="1"/>
    <col min="3865" max="3865" width="10.33203125" style="10" customWidth="1"/>
    <col min="3866" max="3866" width="1.44140625" style="10" customWidth="1"/>
    <col min="3867" max="3867" width="6.33203125" style="10" customWidth="1"/>
    <col min="3868" max="3868" width="1.44140625" style="10" customWidth="1"/>
    <col min="3869" max="3869" width="6.44140625" style="10" customWidth="1"/>
    <col min="3870" max="3870" width="1.44140625" style="10" customWidth="1"/>
    <col min="3871" max="3871" width="12.6640625" style="10" customWidth="1"/>
    <col min="3872" max="3873" width="1.44140625" style="10" customWidth="1"/>
    <col min="3874" max="3874" width="13.88671875" style="10" customWidth="1"/>
    <col min="3875" max="3875" width="2.21875" style="10" customWidth="1"/>
    <col min="3876" max="3876" width="13.88671875" style="10" customWidth="1"/>
    <col min="3877" max="3877" width="2.21875" style="10" customWidth="1"/>
    <col min="3878" max="3878" width="14.6640625" style="10" customWidth="1"/>
    <col min="3879" max="3879" width="3" style="10" customWidth="1"/>
    <col min="3880" max="3880" width="14.6640625" style="10" customWidth="1"/>
    <col min="3881" max="3881" width="1.44140625" style="10" customWidth="1"/>
    <col min="3882" max="3882" width="8.44140625" style="10" customWidth="1"/>
    <col min="3883" max="3883" width="1.44140625" style="10" customWidth="1"/>
    <col min="3884" max="3884" width="8.44140625" style="10" customWidth="1"/>
    <col min="3885" max="3885" width="3" style="10" customWidth="1"/>
    <col min="3886" max="3886" width="13.88671875" style="10" customWidth="1"/>
    <col min="3887" max="3887" width="1.44140625" style="10" customWidth="1"/>
    <col min="3888" max="3888" width="12.33203125" style="10" customWidth="1"/>
    <col min="3889" max="3889" width="1.44140625" style="10" customWidth="1"/>
    <col min="3890" max="3890" width="0" style="10" hidden="1" customWidth="1"/>
    <col min="3891" max="3891" width="1.44140625" style="10" customWidth="1"/>
    <col min="3892" max="3892" width="12.33203125" style="10" customWidth="1"/>
    <col min="3893" max="3893" width="2.21875" style="10" customWidth="1"/>
    <col min="3894" max="3894" width="4.5546875" style="10" customWidth="1"/>
    <col min="3895" max="3895" width="6.5546875" style="10" customWidth="1"/>
    <col min="3896" max="3896" width="9.88671875" style="10" customWidth="1"/>
    <col min="3897" max="3897" width="7.33203125" style="10" customWidth="1"/>
    <col min="3898" max="4096" width="11.5546875" style="10"/>
    <col min="4097" max="4097" width="3.77734375" style="10" customWidth="1"/>
    <col min="4098" max="4098" width="0.88671875" style="10" customWidth="1"/>
    <col min="4099" max="4099" width="8" style="10" customWidth="1"/>
    <col min="4100" max="4100" width="1.77734375" style="10" customWidth="1"/>
    <col min="4101" max="4101" width="11.44140625" style="10" customWidth="1"/>
    <col min="4102" max="4102" width="0.88671875" style="10" customWidth="1"/>
    <col min="4103" max="4103" width="12.6640625" style="10" customWidth="1"/>
    <col min="4104" max="4104" width="1.44140625" style="10" customWidth="1"/>
    <col min="4105" max="4105" width="8.33203125" style="10" customWidth="1"/>
    <col min="4106" max="4106" width="1.44140625" style="10" customWidth="1"/>
    <col min="4107" max="4107" width="6.5546875" style="10" customWidth="1"/>
    <col min="4108" max="4108" width="1.44140625" style="10" customWidth="1"/>
    <col min="4109" max="4109" width="12.5546875" style="10" bestFit="1" customWidth="1"/>
    <col min="4110" max="4110" width="1.44140625" style="10" customWidth="1"/>
    <col min="4111" max="4111" width="8.109375" style="10" customWidth="1"/>
    <col min="4112" max="4112" width="1.44140625" style="10" customWidth="1"/>
    <col min="4113" max="4113" width="6.44140625" style="10" customWidth="1"/>
    <col min="4114" max="4114" width="1.44140625" style="10" customWidth="1"/>
    <col min="4115" max="4115" width="11.6640625" style="10" customWidth="1"/>
    <col min="4116" max="4116" width="1.44140625" style="10" customWidth="1"/>
    <col min="4117" max="4117" width="6.77734375" style="10" customWidth="1"/>
    <col min="4118" max="4118" width="1.44140625" style="10" customWidth="1"/>
    <col min="4119" max="4119" width="6.109375" style="10" customWidth="1"/>
    <col min="4120" max="4120" width="1.44140625" style="10" customWidth="1"/>
    <col min="4121" max="4121" width="10.33203125" style="10" customWidth="1"/>
    <col min="4122" max="4122" width="1.44140625" style="10" customWidth="1"/>
    <col min="4123" max="4123" width="6.33203125" style="10" customWidth="1"/>
    <col min="4124" max="4124" width="1.44140625" style="10" customWidth="1"/>
    <col min="4125" max="4125" width="6.44140625" style="10" customWidth="1"/>
    <col min="4126" max="4126" width="1.44140625" style="10" customWidth="1"/>
    <col min="4127" max="4127" width="12.6640625" style="10" customWidth="1"/>
    <col min="4128" max="4129" width="1.44140625" style="10" customWidth="1"/>
    <col min="4130" max="4130" width="13.88671875" style="10" customWidth="1"/>
    <col min="4131" max="4131" width="2.21875" style="10" customWidth="1"/>
    <col min="4132" max="4132" width="13.88671875" style="10" customWidth="1"/>
    <col min="4133" max="4133" width="2.21875" style="10" customWidth="1"/>
    <col min="4134" max="4134" width="14.6640625" style="10" customWidth="1"/>
    <col min="4135" max="4135" width="3" style="10" customWidth="1"/>
    <col min="4136" max="4136" width="14.6640625" style="10" customWidth="1"/>
    <col min="4137" max="4137" width="1.44140625" style="10" customWidth="1"/>
    <col min="4138" max="4138" width="8.44140625" style="10" customWidth="1"/>
    <col min="4139" max="4139" width="1.44140625" style="10" customWidth="1"/>
    <col min="4140" max="4140" width="8.44140625" style="10" customWidth="1"/>
    <col min="4141" max="4141" width="3" style="10" customWidth="1"/>
    <col min="4142" max="4142" width="13.88671875" style="10" customWidth="1"/>
    <col min="4143" max="4143" width="1.44140625" style="10" customWidth="1"/>
    <col min="4144" max="4144" width="12.33203125" style="10" customWidth="1"/>
    <col min="4145" max="4145" width="1.44140625" style="10" customWidth="1"/>
    <col min="4146" max="4146" width="0" style="10" hidden="1" customWidth="1"/>
    <col min="4147" max="4147" width="1.44140625" style="10" customWidth="1"/>
    <col min="4148" max="4148" width="12.33203125" style="10" customWidth="1"/>
    <col min="4149" max="4149" width="2.21875" style="10" customWidth="1"/>
    <col min="4150" max="4150" width="4.5546875" style="10" customWidth="1"/>
    <col min="4151" max="4151" width="6.5546875" style="10" customWidth="1"/>
    <col min="4152" max="4152" width="9.88671875" style="10" customWidth="1"/>
    <col min="4153" max="4153" width="7.33203125" style="10" customWidth="1"/>
    <col min="4154" max="4352" width="11.5546875" style="10"/>
    <col min="4353" max="4353" width="3.77734375" style="10" customWidth="1"/>
    <col min="4354" max="4354" width="0.88671875" style="10" customWidth="1"/>
    <col min="4355" max="4355" width="8" style="10" customWidth="1"/>
    <col min="4356" max="4356" width="1.77734375" style="10" customWidth="1"/>
    <col min="4357" max="4357" width="11.44140625" style="10" customWidth="1"/>
    <col min="4358" max="4358" width="0.88671875" style="10" customWidth="1"/>
    <col min="4359" max="4359" width="12.6640625" style="10" customWidth="1"/>
    <col min="4360" max="4360" width="1.44140625" style="10" customWidth="1"/>
    <col min="4361" max="4361" width="8.33203125" style="10" customWidth="1"/>
    <col min="4362" max="4362" width="1.44140625" style="10" customWidth="1"/>
    <col min="4363" max="4363" width="6.5546875" style="10" customWidth="1"/>
    <col min="4364" max="4364" width="1.44140625" style="10" customWidth="1"/>
    <col min="4365" max="4365" width="12.5546875" style="10" bestFit="1" customWidth="1"/>
    <col min="4366" max="4366" width="1.44140625" style="10" customWidth="1"/>
    <col min="4367" max="4367" width="8.109375" style="10" customWidth="1"/>
    <col min="4368" max="4368" width="1.44140625" style="10" customWidth="1"/>
    <col min="4369" max="4369" width="6.44140625" style="10" customWidth="1"/>
    <col min="4370" max="4370" width="1.44140625" style="10" customWidth="1"/>
    <col min="4371" max="4371" width="11.6640625" style="10" customWidth="1"/>
    <col min="4372" max="4372" width="1.44140625" style="10" customWidth="1"/>
    <col min="4373" max="4373" width="6.77734375" style="10" customWidth="1"/>
    <col min="4374" max="4374" width="1.44140625" style="10" customWidth="1"/>
    <col min="4375" max="4375" width="6.109375" style="10" customWidth="1"/>
    <col min="4376" max="4376" width="1.44140625" style="10" customWidth="1"/>
    <col min="4377" max="4377" width="10.33203125" style="10" customWidth="1"/>
    <col min="4378" max="4378" width="1.44140625" style="10" customWidth="1"/>
    <col min="4379" max="4379" width="6.33203125" style="10" customWidth="1"/>
    <col min="4380" max="4380" width="1.44140625" style="10" customWidth="1"/>
    <col min="4381" max="4381" width="6.44140625" style="10" customWidth="1"/>
    <col min="4382" max="4382" width="1.44140625" style="10" customWidth="1"/>
    <col min="4383" max="4383" width="12.6640625" style="10" customWidth="1"/>
    <col min="4384" max="4385" width="1.44140625" style="10" customWidth="1"/>
    <col min="4386" max="4386" width="13.88671875" style="10" customWidth="1"/>
    <col min="4387" max="4387" width="2.21875" style="10" customWidth="1"/>
    <col min="4388" max="4388" width="13.88671875" style="10" customWidth="1"/>
    <col min="4389" max="4389" width="2.21875" style="10" customWidth="1"/>
    <col min="4390" max="4390" width="14.6640625" style="10" customWidth="1"/>
    <col min="4391" max="4391" width="3" style="10" customWidth="1"/>
    <col min="4392" max="4392" width="14.6640625" style="10" customWidth="1"/>
    <col min="4393" max="4393" width="1.44140625" style="10" customWidth="1"/>
    <col min="4394" max="4394" width="8.44140625" style="10" customWidth="1"/>
    <col min="4395" max="4395" width="1.44140625" style="10" customWidth="1"/>
    <col min="4396" max="4396" width="8.44140625" style="10" customWidth="1"/>
    <col min="4397" max="4397" width="3" style="10" customWidth="1"/>
    <col min="4398" max="4398" width="13.88671875" style="10" customWidth="1"/>
    <col min="4399" max="4399" width="1.44140625" style="10" customWidth="1"/>
    <col min="4400" max="4400" width="12.33203125" style="10" customWidth="1"/>
    <col min="4401" max="4401" width="1.44140625" style="10" customWidth="1"/>
    <col min="4402" max="4402" width="0" style="10" hidden="1" customWidth="1"/>
    <col min="4403" max="4403" width="1.44140625" style="10" customWidth="1"/>
    <col min="4404" max="4404" width="12.33203125" style="10" customWidth="1"/>
    <col min="4405" max="4405" width="2.21875" style="10" customWidth="1"/>
    <col min="4406" max="4406" width="4.5546875" style="10" customWidth="1"/>
    <col min="4407" max="4407" width="6.5546875" style="10" customWidth="1"/>
    <col min="4408" max="4408" width="9.88671875" style="10" customWidth="1"/>
    <col min="4409" max="4409" width="7.33203125" style="10" customWidth="1"/>
    <col min="4410" max="4608" width="11.5546875" style="10"/>
    <col min="4609" max="4609" width="3.77734375" style="10" customWidth="1"/>
    <col min="4610" max="4610" width="0.88671875" style="10" customWidth="1"/>
    <col min="4611" max="4611" width="8" style="10" customWidth="1"/>
    <col min="4612" max="4612" width="1.77734375" style="10" customWidth="1"/>
    <col min="4613" max="4613" width="11.44140625" style="10" customWidth="1"/>
    <col min="4614" max="4614" width="0.88671875" style="10" customWidth="1"/>
    <col min="4615" max="4615" width="12.6640625" style="10" customWidth="1"/>
    <col min="4616" max="4616" width="1.44140625" style="10" customWidth="1"/>
    <col min="4617" max="4617" width="8.33203125" style="10" customWidth="1"/>
    <col min="4618" max="4618" width="1.44140625" style="10" customWidth="1"/>
    <col min="4619" max="4619" width="6.5546875" style="10" customWidth="1"/>
    <col min="4620" max="4620" width="1.44140625" style="10" customWidth="1"/>
    <col min="4621" max="4621" width="12.5546875" style="10" bestFit="1" customWidth="1"/>
    <col min="4622" max="4622" width="1.44140625" style="10" customWidth="1"/>
    <col min="4623" max="4623" width="8.109375" style="10" customWidth="1"/>
    <col min="4624" max="4624" width="1.44140625" style="10" customWidth="1"/>
    <col min="4625" max="4625" width="6.44140625" style="10" customWidth="1"/>
    <col min="4626" max="4626" width="1.44140625" style="10" customWidth="1"/>
    <col min="4627" max="4627" width="11.6640625" style="10" customWidth="1"/>
    <col min="4628" max="4628" width="1.44140625" style="10" customWidth="1"/>
    <col min="4629" max="4629" width="6.77734375" style="10" customWidth="1"/>
    <col min="4630" max="4630" width="1.44140625" style="10" customWidth="1"/>
    <col min="4631" max="4631" width="6.109375" style="10" customWidth="1"/>
    <col min="4632" max="4632" width="1.44140625" style="10" customWidth="1"/>
    <col min="4633" max="4633" width="10.33203125" style="10" customWidth="1"/>
    <col min="4634" max="4634" width="1.44140625" style="10" customWidth="1"/>
    <col min="4635" max="4635" width="6.33203125" style="10" customWidth="1"/>
    <col min="4636" max="4636" width="1.44140625" style="10" customWidth="1"/>
    <col min="4637" max="4637" width="6.44140625" style="10" customWidth="1"/>
    <col min="4638" max="4638" width="1.44140625" style="10" customWidth="1"/>
    <col min="4639" max="4639" width="12.6640625" style="10" customWidth="1"/>
    <col min="4640" max="4641" width="1.44140625" style="10" customWidth="1"/>
    <col min="4642" max="4642" width="13.88671875" style="10" customWidth="1"/>
    <col min="4643" max="4643" width="2.21875" style="10" customWidth="1"/>
    <col min="4644" max="4644" width="13.88671875" style="10" customWidth="1"/>
    <col min="4645" max="4645" width="2.21875" style="10" customWidth="1"/>
    <col min="4646" max="4646" width="14.6640625" style="10" customWidth="1"/>
    <col min="4647" max="4647" width="3" style="10" customWidth="1"/>
    <col min="4648" max="4648" width="14.6640625" style="10" customWidth="1"/>
    <col min="4649" max="4649" width="1.44140625" style="10" customWidth="1"/>
    <col min="4650" max="4650" width="8.44140625" style="10" customWidth="1"/>
    <col min="4651" max="4651" width="1.44140625" style="10" customWidth="1"/>
    <col min="4652" max="4652" width="8.44140625" style="10" customWidth="1"/>
    <col min="4653" max="4653" width="3" style="10" customWidth="1"/>
    <col min="4654" max="4654" width="13.88671875" style="10" customWidth="1"/>
    <col min="4655" max="4655" width="1.44140625" style="10" customWidth="1"/>
    <col min="4656" max="4656" width="12.33203125" style="10" customWidth="1"/>
    <col min="4657" max="4657" width="1.44140625" style="10" customWidth="1"/>
    <col min="4658" max="4658" width="0" style="10" hidden="1" customWidth="1"/>
    <col min="4659" max="4659" width="1.44140625" style="10" customWidth="1"/>
    <col min="4660" max="4660" width="12.33203125" style="10" customWidth="1"/>
    <col min="4661" max="4661" width="2.21875" style="10" customWidth="1"/>
    <col min="4662" max="4662" width="4.5546875" style="10" customWidth="1"/>
    <col min="4663" max="4663" width="6.5546875" style="10" customWidth="1"/>
    <col min="4664" max="4664" width="9.88671875" style="10" customWidth="1"/>
    <col min="4665" max="4665" width="7.33203125" style="10" customWidth="1"/>
    <col min="4666" max="4864" width="11.5546875" style="10"/>
    <col min="4865" max="4865" width="3.77734375" style="10" customWidth="1"/>
    <col min="4866" max="4866" width="0.88671875" style="10" customWidth="1"/>
    <col min="4867" max="4867" width="8" style="10" customWidth="1"/>
    <col min="4868" max="4868" width="1.77734375" style="10" customWidth="1"/>
    <col min="4869" max="4869" width="11.44140625" style="10" customWidth="1"/>
    <col min="4870" max="4870" width="0.88671875" style="10" customWidth="1"/>
    <col min="4871" max="4871" width="12.6640625" style="10" customWidth="1"/>
    <col min="4872" max="4872" width="1.44140625" style="10" customWidth="1"/>
    <col min="4873" max="4873" width="8.33203125" style="10" customWidth="1"/>
    <col min="4874" max="4874" width="1.44140625" style="10" customWidth="1"/>
    <col min="4875" max="4875" width="6.5546875" style="10" customWidth="1"/>
    <col min="4876" max="4876" width="1.44140625" style="10" customWidth="1"/>
    <col min="4877" max="4877" width="12.5546875" style="10" bestFit="1" customWidth="1"/>
    <col min="4878" max="4878" width="1.44140625" style="10" customWidth="1"/>
    <col min="4879" max="4879" width="8.109375" style="10" customWidth="1"/>
    <col min="4880" max="4880" width="1.44140625" style="10" customWidth="1"/>
    <col min="4881" max="4881" width="6.44140625" style="10" customWidth="1"/>
    <col min="4882" max="4882" width="1.44140625" style="10" customWidth="1"/>
    <col min="4883" max="4883" width="11.6640625" style="10" customWidth="1"/>
    <col min="4884" max="4884" width="1.44140625" style="10" customWidth="1"/>
    <col min="4885" max="4885" width="6.77734375" style="10" customWidth="1"/>
    <col min="4886" max="4886" width="1.44140625" style="10" customWidth="1"/>
    <col min="4887" max="4887" width="6.109375" style="10" customWidth="1"/>
    <col min="4888" max="4888" width="1.44140625" style="10" customWidth="1"/>
    <col min="4889" max="4889" width="10.33203125" style="10" customWidth="1"/>
    <col min="4890" max="4890" width="1.44140625" style="10" customWidth="1"/>
    <col min="4891" max="4891" width="6.33203125" style="10" customWidth="1"/>
    <col min="4892" max="4892" width="1.44140625" style="10" customWidth="1"/>
    <col min="4893" max="4893" width="6.44140625" style="10" customWidth="1"/>
    <col min="4894" max="4894" width="1.44140625" style="10" customWidth="1"/>
    <col min="4895" max="4895" width="12.6640625" style="10" customWidth="1"/>
    <col min="4896" max="4897" width="1.44140625" style="10" customWidth="1"/>
    <col min="4898" max="4898" width="13.88671875" style="10" customWidth="1"/>
    <col min="4899" max="4899" width="2.21875" style="10" customWidth="1"/>
    <col min="4900" max="4900" width="13.88671875" style="10" customWidth="1"/>
    <col min="4901" max="4901" width="2.21875" style="10" customWidth="1"/>
    <col min="4902" max="4902" width="14.6640625" style="10" customWidth="1"/>
    <col min="4903" max="4903" width="3" style="10" customWidth="1"/>
    <col min="4904" max="4904" width="14.6640625" style="10" customWidth="1"/>
    <col min="4905" max="4905" width="1.44140625" style="10" customWidth="1"/>
    <col min="4906" max="4906" width="8.44140625" style="10" customWidth="1"/>
    <col min="4907" max="4907" width="1.44140625" style="10" customWidth="1"/>
    <col min="4908" max="4908" width="8.44140625" style="10" customWidth="1"/>
    <col min="4909" max="4909" width="3" style="10" customWidth="1"/>
    <col min="4910" max="4910" width="13.88671875" style="10" customWidth="1"/>
    <col min="4911" max="4911" width="1.44140625" style="10" customWidth="1"/>
    <col min="4912" max="4912" width="12.33203125" style="10" customWidth="1"/>
    <col min="4913" max="4913" width="1.44140625" style="10" customWidth="1"/>
    <col min="4914" max="4914" width="0" style="10" hidden="1" customWidth="1"/>
    <col min="4915" max="4915" width="1.44140625" style="10" customWidth="1"/>
    <col min="4916" max="4916" width="12.33203125" style="10" customWidth="1"/>
    <col min="4917" max="4917" width="2.21875" style="10" customWidth="1"/>
    <col min="4918" max="4918" width="4.5546875" style="10" customWidth="1"/>
    <col min="4919" max="4919" width="6.5546875" style="10" customWidth="1"/>
    <col min="4920" max="4920" width="9.88671875" style="10" customWidth="1"/>
    <col min="4921" max="4921" width="7.33203125" style="10" customWidth="1"/>
    <col min="4922" max="5120" width="11.5546875" style="10"/>
    <col min="5121" max="5121" width="3.77734375" style="10" customWidth="1"/>
    <col min="5122" max="5122" width="0.88671875" style="10" customWidth="1"/>
    <col min="5123" max="5123" width="8" style="10" customWidth="1"/>
    <col min="5124" max="5124" width="1.77734375" style="10" customWidth="1"/>
    <col min="5125" max="5125" width="11.44140625" style="10" customWidth="1"/>
    <col min="5126" max="5126" width="0.88671875" style="10" customWidth="1"/>
    <col min="5127" max="5127" width="12.6640625" style="10" customWidth="1"/>
    <col min="5128" max="5128" width="1.44140625" style="10" customWidth="1"/>
    <col min="5129" max="5129" width="8.33203125" style="10" customWidth="1"/>
    <col min="5130" max="5130" width="1.44140625" style="10" customWidth="1"/>
    <col min="5131" max="5131" width="6.5546875" style="10" customWidth="1"/>
    <col min="5132" max="5132" width="1.44140625" style="10" customWidth="1"/>
    <col min="5133" max="5133" width="12.5546875" style="10" bestFit="1" customWidth="1"/>
    <col min="5134" max="5134" width="1.44140625" style="10" customWidth="1"/>
    <col min="5135" max="5135" width="8.109375" style="10" customWidth="1"/>
    <col min="5136" max="5136" width="1.44140625" style="10" customWidth="1"/>
    <col min="5137" max="5137" width="6.44140625" style="10" customWidth="1"/>
    <col min="5138" max="5138" width="1.44140625" style="10" customWidth="1"/>
    <col min="5139" max="5139" width="11.6640625" style="10" customWidth="1"/>
    <col min="5140" max="5140" width="1.44140625" style="10" customWidth="1"/>
    <col min="5141" max="5141" width="6.77734375" style="10" customWidth="1"/>
    <col min="5142" max="5142" width="1.44140625" style="10" customWidth="1"/>
    <col min="5143" max="5143" width="6.109375" style="10" customWidth="1"/>
    <col min="5144" max="5144" width="1.44140625" style="10" customWidth="1"/>
    <col min="5145" max="5145" width="10.33203125" style="10" customWidth="1"/>
    <col min="5146" max="5146" width="1.44140625" style="10" customWidth="1"/>
    <col min="5147" max="5147" width="6.33203125" style="10" customWidth="1"/>
    <col min="5148" max="5148" width="1.44140625" style="10" customWidth="1"/>
    <col min="5149" max="5149" width="6.44140625" style="10" customWidth="1"/>
    <col min="5150" max="5150" width="1.44140625" style="10" customWidth="1"/>
    <col min="5151" max="5151" width="12.6640625" style="10" customWidth="1"/>
    <col min="5152" max="5153" width="1.44140625" style="10" customWidth="1"/>
    <col min="5154" max="5154" width="13.88671875" style="10" customWidth="1"/>
    <col min="5155" max="5155" width="2.21875" style="10" customWidth="1"/>
    <col min="5156" max="5156" width="13.88671875" style="10" customWidth="1"/>
    <col min="5157" max="5157" width="2.21875" style="10" customWidth="1"/>
    <col min="5158" max="5158" width="14.6640625" style="10" customWidth="1"/>
    <col min="5159" max="5159" width="3" style="10" customWidth="1"/>
    <col min="5160" max="5160" width="14.6640625" style="10" customWidth="1"/>
    <col min="5161" max="5161" width="1.44140625" style="10" customWidth="1"/>
    <col min="5162" max="5162" width="8.44140625" style="10" customWidth="1"/>
    <col min="5163" max="5163" width="1.44140625" style="10" customWidth="1"/>
    <col min="5164" max="5164" width="8.44140625" style="10" customWidth="1"/>
    <col min="5165" max="5165" width="3" style="10" customWidth="1"/>
    <col min="5166" max="5166" width="13.88671875" style="10" customWidth="1"/>
    <col min="5167" max="5167" width="1.44140625" style="10" customWidth="1"/>
    <col min="5168" max="5168" width="12.33203125" style="10" customWidth="1"/>
    <col min="5169" max="5169" width="1.44140625" style="10" customWidth="1"/>
    <col min="5170" max="5170" width="0" style="10" hidden="1" customWidth="1"/>
    <col min="5171" max="5171" width="1.44140625" style="10" customWidth="1"/>
    <col min="5172" max="5172" width="12.33203125" style="10" customWidth="1"/>
    <col min="5173" max="5173" width="2.21875" style="10" customWidth="1"/>
    <col min="5174" max="5174" width="4.5546875" style="10" customWidth="1"/>
    <col min="5175" max="5175" width="6.5546875" style="10" customWidth="1"/>
    <col min="5176" max="5176" width="9.88671875" style="10" customWidth="1"/>
    <col min="5177" max="5177" width="7.33203125" style="10" customWidth="1"/>
    <col min="5178" max="5376" width="11.5546875" style="10"/>
    <col min="5377" max="5377" width="3.77734375" style="10" customWidth="1"/>
    <col min="5378" max="5378" width="0.88671875" style="10" customWidth="1"/>
    <col min="5379" max="5379" width="8" style="10" customWidth="1"/>
    <col min="5380" max="5380" width="1.77734375" style="10" customWidth="1"/>
    <col min="5381" max="5381" width="11.44140625" style="10" customWidth="1"/>
    <col min="5382" max="5382" width="0.88671875" style="10" customWidth="1"/>
    <col min="5383" max="5383" width="12.6640625" style="10" customWidth="1"/>
    <col min="5384" max="5384" width="1.44140625" style="10" customWidth="1"/>
    <col min="5385" max="5385" width="8.33203125" style="10" customWidth="1"/>
    <col min="5386" max="5386" width="1.44140625" style="10" customWidth="1"/>
    <col min="5387" max="5387" width="6.5546875" style="10" customWidth="1"/>
    <col min="5388" max="5388" width="1.44140625" style="10" customWidth="1"/>
    <col min="5389" max="5389" width="12.5546875" style="10" bestFit="1" customWidth="1"/>
    <col min="5390" max="5390" width="1.44140625" style="10" customWidth="1"/>
    <col min="5391" max="5391" width="8.109375" style="10" customWidth="1"/>
    <col min="5392" max="5392" width="1.44140625" style="10" customWidth="1"/>
    <col min="5393" max="5393" width="6.44140625" style="10" customWidth="1"/>
    <col min="5394" max="5394" width="1.44140625" style="10" customWidth="1"/>
    <col min="5395" max="5395" width="11.6640625" style="10" customWidth="1"/>
    <col min="5396" max="5396" width="1.44140625" style="10" customWidth="1"/>
    <col min="5397" max="5397" width="6.77734375" style="10" customWidth="1"/>
    <col min="5398" max="5398" width="1.44140625" style="10" customWidth="1"/>
    <col min="5399" max="5399" width="6.109375" style="10" customWidth="1"/>
    <col min="5400" max="5400" width="1.44140625" style="10" customWidth="1"/>
    <col min="5401" max="5401" width="10.33203125" style="10" customWidth="1"/>
    <col min="5402" max="5402" width="1.44140625" style="10" customWidth="1"/>
    <col min="5403" max="5403" width="6.33203125" style="10" customWidth="1"/>
    <col min="5404" max="5404" width="1.44140625" style="10" customWidth="1"/>
    <col min="5405" max="5405" width="6.44140625" style="10" customWidth="1"/>
    <col min="5406" max="5406" width="1.44140625" style="10" customWidth="1"/>
    <col min="5407" max="5407" width="12.6640625" style="10" customWidth="1"/>
    <col min="5408" max="5409" width="1.44140625" style="10" customWidth="1"/>
    <col min="5410" max="5410" width="13.88671875" style="10" customWidth="1"/>
    <col min="5411" max="5411" width="2.21875" style="10" customWidth="1"/>
    <col min="5412" max="5412" width="13.88671875" style="10" customWidth="1"/>
    <col min="5413" max="5413" width="2.21875" style="10" customWidth="1"/>
    <col min="5414" max="5414" width="14.6640625" style="10" customWidth="1"/>
    <col min="5415" max="5415" width="3" style="10" customWidth="1"/>
    <col min="5416" max="5416" width="14.6640625" style="10" customWidth="1"/>
    <col min="5417" max="5417" width="1.44140625" style="10" customWidth="1"/>
    <col min="5418" max="5418" width="8.44140625" style="10" customWidth="1"/>
    <col min="5419" max="5419" width="1.44140625" style="10" customWidth="1"/>
    <col min="5420" max="5420" width="8.44140625" style="10" customWidth="1"/>
    <col min="5421" max="5421" width="3" style="10" customWidth="1"/>
    <col min="5422" max="5422" width="13.88671875" style="10" customWidth="1"/>
    <col min="5423" max="5423" width="1.44140625" style="10" customWidth="1"/>
    <col min="5424" max="5424" width="12.33203125" style="10" customWidth="1"/>
    <col min="5425" max="5425" width="1.44140625" style="10" customWidth="1"/>
    <col min="5426" max="5426" width="0" style="10" hidden="1" customWidth="1"/>
    <col min="5427" max="5427" width="1.44140625" style="10" customWidth="1"/>
    <col min="5428" max="5428" width="12.33203125" style="10" customWidth="1"/>
    <col min="5429" max="5429" width="2.21875" style="10" customWidth="1"/>
    <col min="5430" max="5430" width="4.5546875" style="10" customWidth="1"/>
    <col min="5431" max="5431" width="6.5546875" style="10" customWidth="1"/>
    <col min="5432" max="5432" width="9.88671875" style="10" customWidth="1"/>
    <col min="5433" max="5433" width="7.33203125" style="10" customWidth="1"/>
    <col min="5434" max="5632" width="11.5546875" style="10"/>
    <col min="5633" max="5633" width="3.77734375" style="10" customWidth="1"/>
    <col min="5634" max="5634" width="0.88671875" style="10" customWidth="1"/>
    <col min="5635" max="5635" width="8" style="10" customWidth="1"/>
    <col min="5636" max="5636" width="1.77734375" style="10" customWidth="1"/>
    <col min="5637" max="5637" width="11.44140625" style="10" customWidth="1"/>
    <col min="5638" max="5638" width="0.88671875" style="10" customWidth="1"/>
    <col min="5639" max="5639" width="12.6640625" style="10" customWidth="1"/>
    <col min="5640" max="5640" width="1.44140625" style="10" customWidth="1"/>
    <col min="5641" max="5641" width="8.33203125" style="10" customWidth="1"/>
    <col min="5642" max="5642" width="1.44140625" style="10" customWidth="1"/>
    <col min="5643" max="5643" width="6.5546875" style="10" customWidth="1"/>
    <col min="5644" max="5644" width="1.44140625" style="10" customWidth="1"/>
    <col min="5645" max="5645" width="12.5546875" style="10" bestFit="1" customWidth="1"/>
    <col min="5646" max="5646" width="1.44140625" style="10" customWidth="1"/>
    <col min="5647" max="5647" width="8.109375" style="10" customWidth="1"/>
    <col min="5648" max="5648" width="1.44140625" style="10" customWidth="1"/>
    <col min="5649" max="5649" width="6.44140625" style="10" customWidth="1"/>
    <col min="5650" max="5650" width="1.44140625" style="10" customWidth="1"/>
    <col min="5651" max="5651" width="11.6640625" style="10" customWidth="1"/>
    <col min="5652" max="5652" width="1.44140625" style="10" customWidth="1"/>
    <col min="5653" max="5653" width="6.77734375" style="10" customWidth="1"/>
    <col min="5654" max="5654" width="1.44140625" style="10" customWidth="1"/>
    <col min="5655" max="5655" width="6.109375" style="10" customWidth="1"/>
    <col min="5656" max="5656" width="1.44140625" style="10" customWidth="1"/>
    <col min="5657" max="5657" width="10.33203125" style="10" customWidth="1"/>
    <col min="5658" max="5658" width="1.44140625" style="10" customWidth="1"/>
    <col min="5659" max="5659" width="6.33203125" style="10" customWidth="1"/>
    <col min="5660" max="5660" width="1.44140625" style="10" customWidth="1"/>
    <col min="5661" max="5661" width="6.44140625" style="10" customWidth="1"/>
    <col min="5662" max="5662" width="1.44140625" style="10" customWidth="1"/>
    <col min="5663" max="5663" width="12.6640625" style="10" customWidth="1"/>
    <col min="5664" max="5665" width="1.44140625" style="10" customWidth="1"/>
    <col min="5666" max="5666" width="13.88671875" style="10" customWidth="1"/>
    <col min="5667" max="5667" width="2.21875" style="10" customWidth="1"/>
    <col min="5668" max="5668" width="13.88671875" style="10" customWidth="1"/>
    <col min="5669" max="5669" width="2.21875" style="10" customWidth="1"/>
    <col min="5670" max="5670" width="14.6640625" style="10" customWidth="1"/>
    <col min="5671" max="5671" width="3" style="10" customWidth="1"/>
    <col min="5672" max="5672" width="14.6640625" style="10" customWidth="1"/>
    <col min="5673" max="5673" width="1.44140625" style="10" customWidth="1"/>
    <col min="5674" max="5674" width="8.44140625" style="10" customWidth="1"/>
    <col min="5675" max="5675" width="1.44140625" style="10" customWidth="1"/>
    <col min="5676" max="5676" width="8.44140625" style="10" customWidth="1"/>
    <col min="5677" max="5677" width="3" style="10" customWidth="1"/>
    <col min="5678" max="5678" width="13.88671875" style="10" customWidth="1"/>
    <col min="5679" max="5679" width="1.44140625" style="10" customWidth="1"/>
    <col min="5680" max="5680" width="12.33203125" style="10" customWidth="1"/>
    <col min="5681" max="5681" width="1.44140625" style="10" customWidth="1"/>
    <col min="5682" max="5682" width="0" style="10" hidden="1" customWidth="1"/>
    <col min="5683" max="5683" width="1.44140625" style="10" customWidth="1"/>
    <col min="5684" max="5684" width="12.33203125" style="10" customWidth="1"/>
    <col min="5685" max="5685" width="2.21875" style="10" customWidth="1"/>
    <col min="5686" max="5686" width="4.5546875" style="10" customWidth="1"/>
    <col min="5687" max="5687" width="6.5546875" style="10" customWidth="1"/>
    <col min="5688" max="5688" width="9.88671875" style="10" customWidth="1"/>
    <col min="5689" max="5689" width="7.33203125" style="10" customWidth="1"/>
    <col min="5690" max="5888" width="11.5546875" style="10"/>
    <col min="5889" max="5889" width="3.77734375" style="10" customWidth="1"/>
    <col min="5890" max="5890" width="0.88671875" style="10" customWidth="1"/>
    <col min="5891" max="5891" width="8" style="10" customWidth="1"/>
    <col min="5892" max="5892" width="1.77734375" style="10" customWidth="1"/>
    <col min="5893" max="5893" width="11.44140625" style="10" customWidth="1"/>
    <col min="5894" max="5894" width="0.88671875" style="10" customWidth="1"/>
    <col min="5895" max="5895" width="12.6640625" style="10" customWidth="1"/>
    <col min="5896" max="5896" width="1.44140625" style="10" customWidth="1"/>
    <col min="5897" max="5897" width="8.33203125" style="10" customWidth="1"/>
    <col min="5898" max="5898" width="1.44140625" style="10" customWidth="1"/>
    <col min="5899" max="5899" width="6.5546875" style="10" customWidth="1"/>
    <col min="5900" max="5900" width="1.44140625" style="10" customWidth="1"/>
    <col min="5901" max="5901" width="12.5546875" style="10" bestFit="1" customWidth="1"/>
    <col min="5902" max="5902" width="1.44140625" style="10" customWidth="1"/>
    <col min="5903" max="5903" width="8.109375" style="10" customWidth="1"/>
    <col min="5904" max="5904" width="1.44140625" style="10" customWidth="1"/>
    <col min="5905" max="5905" width="6.44140625" style="10" customWidth="1"/>
    <col min="5906" max="5906" width="1.44140625" style="10" customWidth="1"/>
    <col min="5907" max="5907" width="11.6640625" style="10" customWidth="1"/>
    <col min="5908" max="5908" width="1.44140625" style="10" customWidth="1"/>
    <col min="5909" max="5909" width="6.77734375" style="10" customWidth="1"/>
    <col min="5910" max="5910" width="1.44140625" style="10" customWidth="1"/>
    <col min="5911" max="5911" width="6.109375" style="10" customWidth="1"/>
    <col min="5912" max="5912" width="1.44140625" style="10" customWidth="1"/>
    <col min="5913" max="5913" width="10.33203125" style="10" customWidth="1"/>
    <col min="5914" max="5914" width="1.44140625" style="10" customWidth="1"/>
    <col min="5915" max="5915" width="6.33203125" style="10" customWidth="1"/>
    <col min="5916" max="5916" width="1.44140625" style="10" customWidth="1"/>
    <col min="5917" max="5917" width="6.44140625" style="10" customWidth="1"/>
    <col min="5918" max="5918" width="1.44140625" style="10" customWidth="1"/>
    <col min="5919" max="5919" width="12.6640625" style="10" customWidth="1"/>
    <col min="5920" max="5921" width="1.44140625" style="10" customWidth="1"/>
    <col min="5922" max="5922" width="13.88671875" style="10" customWidth="1"/>
    <col min="5923" max="5923" width="2.21875" style="10" customWidth="1"/>
    <col min="5924" max="5924" width="13.88671875" style="10" customWidth="1"/>
    <col min="5925" max="5925" width="2.21875" style="10" customWidth="1"/>
    <col min="5926" max="5926" width="14.6640625" style="10" customWidth="1"/>
    <col min="5927" max="5927" width="3" style="10" customWidth="1"/>
    <col min="5928" max="5928" width="14.6640625" style="10" customWidth="1"/>
    <col min="5929" max="5929" width="1.44140625" style="10" customWidth="1"/>
    <col min="5930" max="5930" width="8.44140625" style="10" customWidth="1"/>
    <col min="5931" max="5931" width="1.44140625" style="10" customWidth="1"/>
    <col min="5932" max="5932" width="8.44140625" style="10" customWidth="1"/>
    <col min="5933" max="5933" width="3" style="10" customWidth="1"/>
    <col min="5934" max="5934" width="13.88671875" style="10" customWidth="1"/>
    <col min="5935" max="5935" width="1.44140625" style="10" customWidth="1"/>
    <col min="5936" max="5936" width="12.33203125" style="10" customWidth="1"/>
    <col min="5937" max="5937" width="1.44140625" style="10" customWidth="1"/>
    <col min="5938" max="5938" width="0" style="10" hidden="1" customWidth="1"/>
    <col min="5939" max="5939" width="1.44140625" style="10" customWidth="1"/>
    <col min="5940" max="5940" width="12.33203125" style="10" customWidth="1"/>
    <col min="5941" max="5941" width="2.21875" style="10" customWidth="1"/>
    <col min="5942" max="5942" width="4.5546875" style="10" customWidth="1"/>
    <col min="5943" max="5943" width="6.5546875" style="10" customWidth="1"/>
    <col min="5944" max="5944" width="9.88671875" style="10" customWidth="1"/>
    <col min="5945" max="5945" width="7.33203125" style="10" customWidth="1"/>
    <col min="5946" max="6144" width="11.5546875" style="10"/>
    <col min="6145" max="6145" width="3.77734375" style="10" customWidth="1"/>
    <col min="6146" max="6146" width="0.88671875" style="10" customWidth="1"/>
    <col min="6147" max="6147" width="8" style="10" customWidth="1"/>
    <col min="6148" max="6148" width="1.77734375" style="10" customWidth="1"/>
    <col min="6149" max="6149" width="11.44140625" style="10" customWidth="1"/>
    <col min="6150" max="6150" width="0.88671875" style="10" customWidth="1"/>
    <col min="6151" max="6151" width="12.6640625" style="10" customWidth="1"/>
    <col min="6152" max="6152" width="1.44140625" style="10" customWidth="1"/>
    <col min="6153" max="6153" width="8.33203125" style="10" customWidth="1"/>
    <col min="6154" max="6154" width="1.44140625" style="10" customWidth="1"/>
    <col min="6155" max="6155" width="6.5546875" style="10" customWidth="1"/>
    <col min="6156" max="6156" width="1.44140625" style="10" customWidth="1"/>
    <col min="6157" max="6157" width="12.5546875" style="10" bestFit="1" customWidth="1"/>
    <col min="6158" max="6158" width="1.44140625" style="10" customWidth="1"/>
    <col min="6159" max="6159" width="8.109375" style="10" customWidth="1"/>
    <col min="6160" max="6160" width="1.44140625" style="10" customWidth="1"/>
    <col min="6161" max="6161" width="6.44140625" style="10" customWidth="1"/>
    <col min="6162" max="6162" width="1.44140625" style="10" customWidth="1"/>
    <col min="6163" max="6163" width="11.6640625" style="10" customWidth="1"/>
    <col min="6164" max="6164" width="1.44140625" style="10" customWidth="1"/>
    <col min="6165" max="6165" width="6.77734375" style="10" customWidth="1"/>
    <col min="6166" max="6166" width="1.44140625" style="10" customWidth="1"/>
    <col min="6167" max="6167" width="6.109375" style="10" customWidth="1"/>
    <col min="6168" max="6168" width="1.44140625" style="10" customWidth="1"/>
    <col min="6169" max="6169" width="10.33203125" style="10" customWidth="1"/>
    <col min="6170" max="6170" width="1.44140625" style="10" customWidth="1"/>
    <col min="6171" max="6171" width="6.33203125" style="10" customWidth="1"/>
    <col min="6172" max="6172" width="1.44140625" style="10" customWidth="1"/>
    <col min="6173" max="6173" width="6.44140625" style="10" customWidth="1"/>
    <col min="6174" max="6174" width="1.44140625" style="10" customWidth="1"/>
    <col min="6175" max="6175" width="12.6640625" style="10" customWidth="1"/>
    <col min="6176" max="6177" width="1.44140625" style="10" customWidth="1"/>
    <col min="6178" max="6178" width="13.88671875" style="10" customWidth="1"/>
    <col min="6179" max="6179" width="2.21875" style="10" customWidth="1"/>
    <col min="6180" max="6180" width="13.88671875" style="10" customWidth="1"/>
    <col min="6181" max="6181" width="2.21875" style="10" customWidth="1"/>
    <col min="6182" max="6182" width="14.6640625" style="10" customWidth="1"/>
    <col min="6183" max="6183" width="3" style="10" customWidth="1"/>
    <col min="6184" max="6184" width="14.6640625" style="10" customWidth="1"/>
    <col min="6185" max="6185" width="1.44140625" style="10" customWidth="1"/>
    <col min="6186" max="6186" width="8.44140625" style="10" customWidth="1"/>
    <col min="6187" max="6187" width="1.44140625" style="10" customWidth="1"/>
    <col min="6188" max="6188" width="8.44140625" style="10" customWidth="1"/>
    <col min="6189" max="6189" width="3" style="10" customWidth="1"/>
    <col min="6190" max="6190" width="13.88671875" style="10" customWidth="1"/>
    <col min="6191" max="6191" width="1.44140625" style="10" customWidth="1"/>
    <col min="6192" max="6192" width="12.33203125" style="10" customWidth="1"/>
    <col min="6193" max="6193" width="1.44140625" style="10" customWidth="1"/>
    <col min="6194" max="6194" width="0" style="10" hidden="1" customWidth="1"/>
    <col min="6195" max="6195" width="1.44140625" style="10" customWidth="1"/>
    <col min="6196" max="6196" width="12.33203125" style="10" customWidth="1"/>
    <col min="6197" max="6197" width="2.21875" style="10" customWidth="1"/>
    <col min="6198" max="6198" width="4.5546875" style="10" customWidth="1"/>
    <col min="6199" max="6199" width="6.5546875" style="10" customWidth="1"/>
    <col min="6200" max="6200" width="9.88671875" style="10" customWidth="1"/>
    <col min="6201" max="6201" width="7.33203125" style="10" customWidth="1"/>
    <col min="6202" max="6400" width="11.5546875" style="10"/>
    <col min="6401" max="6401" width="3.77734375" style="10" customWidth="1"/>
    <col min="6402" max="6402" width="0.88671875" style="10" customWidth="1"/>
    <col min="6403" max="6403" width="8" style="10" customWidth="1"/>
    <col min="6404" max="6404" width="1.77734375" style="10" customWidth="1"/>
    <col min="6405" max="6405" width="11.44140625" style="10" customWidth="1"/>
    <col min="6406" max="6406" width="0.88671875" style="10" customWidth="1"/>
    <col min="6407" max="6407" width="12.6640625" style="10" customWidth="1"/>
    <col min="6408" max="6408" width="1.44140625" style="10" customWidth="1"/>
    <col min="6409" max="6409" width="8.33203125" style="10" customWidth="1"/>
    <col min="6410" max="6410" width="1.44140625" style="10" customWidth="1"/>
    <col min="6411" max="6411" width="6.5546875" style="10" customWidth="1"/>
    <col min="6412" max="6412" width="1.44140625" style="10" customWidth="1"/>
    <col min="6413" max="6413" width="12.5546875" style="10" bestFit="1" customWidth="1"/>
    <col min="6414" max="6414" width="1.44140625" style="10" customWidth="1"/>
    <col min="6415" max="6415" width="8.109375" style="10" customWidth="1"/>
    <col min="6416" max="6416" width="1.44140625" style="10" customWidth="1"/>
    <col min="6417" max="6417" width="6.44140625" style="10" customWidth="1"/>
    <col min="6418" max="6418" width="1.44140625" style="10" customWidth="1"/>
    <col min="6419" max="6419" width="11.6640625" style="10" customWidth="1"/>
    <col min="6420" max="6420" width="1.44140625" style="10" customWidth="1"/>
    <col min="6421" max="6421" width="6.77734375" style="10" customWidth="1"/>
    <col min="6422" max="6422" width="1.44140625" style="10" customWidth="1"/>
    <col min="6423" max="6423" width="6.109375" style="10" customWidth="1"/>
    <col min="6424" max="6424" width="1.44140625" style="10" customWidth="1"/>
    <col min="6425" max="6425" width="10.33203125" style="10" customWidth="1"/>
    <col min="6426" max="6426" width="1.44140625" style="10" customWidth="1"/>
    <col min="6427" max="6427" width="6.33203125" style="10" customWidth="1"/>
    <col min="6428" max="6428" width="1.44140625" style="10" customWidth="1"/>
    <col min="6429" max="6429" width="6.44140625" style="10" customWidth="1"/>
    <col min="6430" max="6430" width="1.44140625" style="10" customWidth="1"/>
    <col min="6431" max="6431" width="12.6640625" style="10" customWidth="1"/>
    <col min="6432" max="6433" width="1.44140625" style="10" customWidth="1"/>
    <col min="6434" max="6434" width="13.88671875" style="10" customWidth="1"/>
    <col min="6435" max="6435" width="2.21875" style="10" customWidth="1"/>
    <col min="6436" max="6436" width="13.88671875" style="10" customWidth="1"/>
    <col min="6437" max="6437" width="2.21875" style="10" customWidth="1"/>
    <col min="6438" max="6438" width="14.6640625" style="10" customWidth="1"/>
    <col min="6439" max="6439" width="3" style="10" customWidth="1"/>
    <col min="6440" max="6440" width="14.6640625" style="10" customWidth="1"/>
    <col min="6441" max="6441" width="1.44140625" style="10" customWidth="1"/>
    <col min="6442" max="6442" width="8.44140625" style="10" customWidth="1"/>
    <col min="6443" max="6443" width="1.44140625" style="10" customWidth="1"/>
    <col min="6444" max="6444" width="8.44140625" style="10" customWidth="1"/>
    <col min="6445" max="6445" width="3" style="10" customWidth="1"/>
    <col min="6446" max="6446" width="13.88671875" style="10" customWidth="1"/>
    <col min="6447" max="6447" width="1.44140625" style="10" customWidth="1"/>
    <col min="6448" max="6448" width="12.33203125" style="10" customWidth="1"/>
    <col min="6449" max="6449" width="1.44140625" style="10" customWidth="1"/>
    <col min="6450" max="6450" width="0" style="10" hidden="1" customWidth="1"/>
    <col min="6451" max="6451" width="1.44140625" style="10" customWidth="1"/>
    <col min="6452" max="6452" width="12.33203125" style="10" customWidth="1"/>
    <col min="6453" max="6453" width="2.21875" style="10" customWidth="1"/>
    <col min="6454" max="6454" width="4.5546875" style="10" customWidth="1"/>
    <col min="6455" max="6455" width="6.5546875" style="10" customWidth="1"/>
    <col min="6456" max="6456" width="9.88671875" style="10" customWidth="1"/>
    <col min="6457" max="6457" width="7.33203125" style="10" customWidth="1"/>
    <col min="6458" max="6656" width="11.5546875" style="10"/>
    <col min="6657" max="6657" width="3.77734375" style="10" customWidth="1"/>
    <col min="6658" max="6658" width="0.88671875" style="10" customWidth="1"/>
    <col min="6659" max="6659" width="8" style="10" customWidth="1"/>
    <col min="6660" max="6660" width="1.77734375" style="10" customWidth="1"/>
    <col min="6661" max="6661" width="11.44140625" style="10" customWidth="1"/>
    <col min="6662" max="6662" width="0.88671875" style="10" customWidth="1"/>
    <col min="6663" max="6663" width="12.6640625" style="10" customWidth="1"/>
    <col min="6664" max="6664" width="1.44140625" style="10" customWidth="1"/>
    <col min="6665" max="6665" width="8.33203125" style="10" customWidth="1"/>
    <col min="6666" max="6666" width="1.44140625" style="10" customWidth="1"/>
    <col min="6667" max="6667" width="6.5546875" style="10" customWidth="1"/>
    <col min="6668" max="6668" width="1.44140625" style="10" customWidth="1"/>
    <col min="6669" max="6669" width="12.5546875" style="10" bestFit="1" customWidth="1"/>
    <col min="6670" max="6670" width="1.44140625" style="10" customWidth="1"/>
    <col min="6671" max="6671" width="8.109375" style="10" customWidth="1"/>
    <col min="6672" max="6672" width="1.44140625" style="10" customWidth="1"/>
    <col min="6673" max="6673" width="6.44140625" style="10" customWidth="1"/>
    <col min="6674" max="6674" width="1.44140625" style="10" customWidth="1"/>
    <col min="6675" max="6675" width="11.6640625" style="10" customWidth="1"/>
    <col min="6676" max="6676" width="1.44140625" style="10" customWidth="1"/>
    <col min="6677" max="6677" width="6.77734375" style="10" customWidth="1"/>
    <col min="6678" max="6678" width="1.44140625" style="10" customWidth="1"/>
    <col min="6679" max="6679" width="6.109375" style="10" customWidth="1"/>
    <col min="6680" max="6680" width="1.44140625" style="10" customWidth="1"/>
    <col min="6681" max="6681" width="10.33203125" style="10" customWidth="1"/>
    <col min="6682" max="6682" width="1.44140625" style="10" customWidth="1"/>
    <col min="6683" max="6683" width="6.33203125" style="10" customWidth="1"/>
    <col min="6684" max="6684" width="1.44140625" style="10" customWidth="1"/>
    <col min="6685" max="6685" width="6.44140625" style="10" customWidth="1"/>
    <col min="6686" max="6686" width="1.44140625" style="10" customWidth="1"/>
    <col min="6687" max="6687" width="12.6640625" style="10" customWidth="1"/>
    <col min="6688" max="6689" width="1.44140625" style="10" customWidth="1"/>
    <col min="6690" max="6690" width="13.88671875" style="10" customWidth="1"/>
    <col min="6691" max="6691" width="2.21875" style="10" customWidth="1"/>
    <col min="6692" max="6692" width="13.88671875" style="10" customWidth="1"/>
    <col min="6693" max="6693" width="2.21875" style="10" customWidth="1"/>
    <col min="6694" max="6694" width="14.6640625" style="10" customWidth="1"/>
    <col min="6695" max="6695" width="3" style="10" customWidth="1"/>
    <col min="6696" max="6696" width="14.6640625" style="10" customWidth="1"/>
    <col min="6697" max="6697" width="1.44140625" style="10" customWidth="1"/>
    <col min="6698" max="6698" width="8.44140625" style="10" customWidth="1"/>
    <col min="6699" max="6699" width="1.44140625" style="10" customWidth="1"/>
    <col min="6700" max="6700" width="8.44140625" style="10" customWidth="1"/>
    <col min="6701" max="6701" width="3" style="10" customWidth="1"/>
    <col min="6702" max="6702" width="13.88671875" style="10" customWidth="1"/>
    <col min="6703" max="6703" width="1.44140625" style="10" customWidth="1"/>
    <col min="6704" max="6704" width="12.33203125" style="10" customWidth="1"/>
    <col min="6705" max="6705" width="1.44140625" style="10" customWidth="1"/>
    <col min="6706" max="6706" width="0" style="10" hidden="1" customWidth="1"/>
    <col min="6707" max="6707" width="1.44140625" style="10" customWidth="1"/>
    <col min="6708" max="6708" width="12.33203125" style="10" customWidth="1"/>
    <col min="6709" max="6709" width="2.21875" style="10" customWidth="1"/>
    <col min="6710" max="6710" width="4.5546875" style="10" customWidth="1"/>
    <col min="6711" max="6711" width="6.5546875" style="10" customWidth="1"/>
    <col min="6712" max="6712" width="9.88671875" style="10" customWidth="1"/>
    <col min="6713" max="6713" width="7.33203125" style="10" customWidth="1"/>
    <col min="6714" max="6912" width="11.5546875" style="10"/>
    <col min="6913" max="6913" width="3.77734375" style="10" customWidth="1"/>
    <col min="6914" max="6914" width="0.88671875" style="10" customWidth="1"/>
    <col min="6915" max="6915" width="8" style="10" customWidth="1"/>
    <col min="6916" max="6916" width="1.77734375" style="10" customWidth="1"/>
    <col min="6917" max="6917" width="11.44140625" style="10" customWidth="1"/>
    <col min="6918" max="6918" width="0.88671875" style="10" customWidth="1"/>
    <col min="6919" max="6919" width="12.6640625" style="10" customWidth="1"/>
    <col min="6920" max="6920" width="1.44140625" style="10" customWidth="1"/>
    <col min="6921" max="6921" width="8.33203125" style="10" customWidth="1"/>
    <col min="6922" max="6922" width="1.44140625" style="10" customWidth="1"/>
    <col min="6923" max="6923" width="6.5546875" style="10" customWidth="1"/>
    <col min="6924" max="6924" width="1.44140625" style="10" customWidth="1"/>
    <col min="6925" max="6925" width="12.5546875" style="10" bestFit="1" customWidth="1"/>
    <col min="6926" max="6926" width="1.44140625" style="10" customWidth="1"/>
    <col min="6927" max="6927" width="8.109375" style="10" customWidth="1"/>
    <col min="6928" max="6928" width="1.44140625" style="10" customWidth="1"/>
    <col min="6929" max="6929" width="6.44140625" style="10" customWidth="1"/>
    <col min="6930" max="6930" width="1.44140625" style="10" customWidth="1"/>
    <col min="6931" max="6931" width="11.6640625" style="10" customWidth="1"/>
    <col min="6932" max="6932" width="1.44140625" style="10" customWidth="1"/>
    <col min="6933" max="6933" width="6.77734375" style="10" customWidth="1"/>
    <col min="6934" max="6934" width="1.44140625" style="10" customWidth="1"/>
    <col min="6935" max="6935" width="6.109375" style="10" customWidth="1"/>
    <col min="6936" max="6936" width="1.44140625" style="10" customWidth="1"/>
    <col min="6937" max="6937" width="10.33203125" style="10" customWidth="1"/>
    <col min="6938" max="6938" width="1.44140625" style="10" customWidth="1"/>
    <col min="6939" max="6939" width="6.33203125" style="10" customWidth="1"/>
    <col min="6940" max="6940" width="1.44140625" style="10" customWidth="1"/>
    <col min="6941" max="6941" width="6.44140625" style="10" customWidth="1"/>
    <col min="6942" max="6942" width="1.44140625" style="10" customWidth="1"/>
    <col min="6943" max="6943" width="12.6640625" style="10" customWidth="1"/>
    <col min="6944" max="6945" width="1.44140625" style="10" customWidth="1"/>
    <col min="6946" max="6946" width="13.88671875" style="10" customWidth="1"/>
    <col min="6947" max="6947" width="2.21875" style="10" customWidth="1"/>
    <col min="6948" max="6948" width="13.88671875" style="10" customWidth="1"/>
    <col min="6949" max="6949" width="2.21875" style="10" customWidth="1"/>
    <col min="6950" max="6950" width="14.6640625" style="10" customWidth="1"/>
    <col min="6951" max="6951" width="3" style="10" customWidth="1"/>
    <col min="6952" max="6952" width="14.6640625" style="10" customWidth="1"/>
    <col min="6953" max="6953" width="1.44140625" style="10" customWidth="1"/>
    <col min="6954" max="6954" width="8.44140625" style="10" customWidth="1"/>
    <col min="6955" max="6955" width="1.44140625" style="10" customWidth="1"/>
    <col min="6956" max="6956" width="8.44140625" style="10" customWidth="1"/>
    <col min="6957" max="6957" width="3" style="10" customWidth="1"/>
    <col min="6958" max="6958" width="13.88671875" style="10" customWidth="1"/>
    <col min="6959" max="6959" width="1.44140625" style="10" customWidth="1"/>
    <col min="6960" max="6960" width="12.33203125" style="10" customWidth="1"/>
    <col min="6961" max="6961" width="1.44140625" style="10" customWidth="1"/>
    <col min="6962" max="6962" width="0" style="10" hidden="1" customWidth="1"/>
    <col min="6963" max="6963" width="1.44140625" style="10" customWidth="1"/>
    <col min="6964" max="6964" width="12.33203125" style="10" customWidth="1"/>
    <col min="6965" max="6965" width="2.21875" style="10" customWidth="1"/>
    <col min="6966" max="6966" width="4.5546875" style="10" customWidth="1"/>
    <col min="6967" max="6967" width="6.5546875" style="10" customWidth="1"/>
    <col min="6968" max="6968" width="9.88671875" style="10" customWidth="1"/>
    <col min="6969" max="6969" width="7.33203125" style="10" customWidth="1"/>
    <col min="6970" max="7168" width="11.5546875" style="10"/>
    <col min="7169" max="7169" width="3.77734375" style="10" customWidth="1"/>
    <col min="7170" max="7170" width="0.88671875" style="10" customWidth="1"/>
    <col min="7171" max="7171" width="8" style="10" customWidth="1"/>
    <col min="7172" max="7172" width="1.77734375" style="10" customWidth="1"/>
    <col min="7173" max="7173" width="11.44140625" style="10" customWidth="1"/>
    <col min="7174" max="7174" width="0.88671875" style="10" customWidth="1"/>
    <col min="7175" max="7175" width="12.6640625" style="10" customWidth="1"/>
    <col min="7176" max="7176" width="1.44140625" style="10" customWidth="1"/>
    <col min="7177" max="7177" width="8.33203125" style="10" customWidth="1"/>
    <col min="7178" max="7178" width="1.44140625" style="10" customWidth="1"/>
    <col min="7179" max="7179" width="6.5546875" style="10" customWidth="1"/>
    <col min="7180" max="7180" width="1.44140625" style="10" customWidth="1"/>
    <col min="7181" max="7181" width="12.5546875" style="10" bestFit="1" customWidth="1"/>
    <col min="7182" max="7182" width="1.44140625" style="10" customWidth="1"/>
    <col min="7183" max="7183" width="8.109375" style="10" customWidth="1"/>
    <col min="7184" max="7184" width="1.44140625" style="10" customWidth="1"/>
    <col min="7185" max="7185" width="6.44140625" style="10" customWidth="1"/>
    <col min="7186" max="7186" width="1.44140625" style="10" customWidth="1"/>
    <col min="7187" max="7187" width="11.6640625" style="10" customWidth="1"/>
    <col min="7188" max="7188" width="1.44140625" style="10" customWidth="1"/>
    <col min="7189" max="7189" width="6.77734375" style="10" customWidth="1"/>
    <col min="7190" max="7190" width="1.44140625" style="10" customWidth="1"/>
    <col min="7191" max="7191" width="6.109375" style="10" customWidth="1"/>
    <col min="7192" max="7192" width="1.44140625" style="10" customWidth="1"/>
    <col min="7193" max="7193" width="10.33203125" style="10" customWidth="1"/>
    <col min="7194" max="7194" width="1.44140625" style="10" customWidth="1"/>
    <col min="7195" max="7195" width="6.33203125" style="10" customWidth="1"/>
    <col min="7196" max="7196" width="1.44140625" style="10" customWidth="1"/>
    <col min="7197" max="7197" width="6.44140625" style="10" customWidth="1"/>
    <col min="7198" max="7198" width="1.44140625" style="10" customWidth="1"/>
    <col min="7199" max="7199" width="12.6640625" style="10" customWidth="1"/>
    <col min="7200" max="7201" width="1.44140625" style="10" customWidth="1"/>
    <col min="7202" max="7202" width="13.88671875" style="10" customWidth="1"/>
    <col min="7203" max="7203" width="2.21875" style="10" customWidth="1"/>
    <col min="7204" max="7204" width="13.88671875" style="10" customWidth="1"/>
    <col min="7205" max="7205" width="2.21875" style="10" customWidth="1"/>
    <col min="7206" max="7206" width="14.6640625" style="10" customWidth="1"/>
    <col min="7207" max="7207" width="3" style="10" customWidth="1"/>
    <col min="7208" max="7208" width="14.6640625" style="10" customWidth="1"/>
    <col min="7209" max="7209" width="1.44140625" style="10" customWidth="1"/>
    <col min="7210" max="7210" width="8.44140625" style="10" customWidth="1"/>
    <col min="7211" max="7211" width="1.44140625" style="10" customWidth="1"/>
    <col min="7212" max="7212" width="8.44140625" style="10" customWidth="1"/>
    <col min="7213" max="7213" width="3" style="10" customWidth="1"/>
    <col min="7214" max="7214" width="13.88671875" style="10" customWidth="1"/>
    <col min="7215" max="7215" width="1.44140625" style="10" customWidth="1"/>
    <col min="7216" max="7216" width="12.33203125" style="10" customWidth="1"/>
    <col min="7217" max="7217" width="1.44140625" style="10" customWidth="1"/>
    <col min="7218" max="7218" width="0" style="10" hidden="1" customWidth="1"/>
    <col min="7219" max="7219" width="1.44140625" style="10" customWidth="1"/>
    <col min="7220" max="7220" width="12.33203125" style="10" customWidth="1"/>
    <col min="7221" max="7221" width="2.21875" style="10" customWidth="1"/>
    <col min="7222" max="7222" width="4.5546875" style="10" customWidth="1"/>
    <col min="7223" max="7223" width="6.5546875" style="10" customWidth="1"/>
    <col min="7224" max="7224" width="9.88671875" style="10" customWidth="1"/>
    <col min="7225" max="7225" width="7.33203125" style="10" customWidth="1"/>
    <col min="7226" max="7424" width="11.5546875" style="10"/>
    <col min="7425" max="7425" width="3.77734375" style="10" customWidth="1"/>
    <col min="7426" max="7426" width="0.88671875" style="10" customWidth="1"/>
    <col min="7427" max="7427" width="8" style="10" customWidth="1"/>
    <col min="7428" max="7428" width="1.77734375" style="10" customWidth="1"/>
    <col min="7429" max="7429" width="11.44140625" style="10" customWidth="1"/>
    <col min="7430" max="7430" width="0.88671875" style="10" customWidth="1"/>
    <col min="7431" max="7431" width="12.6640625" style="10" customWidth="1"/>
    <col min="7432" max="7432" width="1.44140625" style="10" customWidth="1"/>
    <col min="7433" max="7433" width="8.33203125" style="10" customWidth="1"/>
    <col min="7434" max="7434" width="1.44140625" style="10" customWidth="1"/>
    <col min="7435" max="7435" width="6.5546875" style="10" customWidth="1"/>
    <col min="7436" max="7436" width="1.44140625" style="10" customWidth="1"/>
    <col min="7437" max="7437" width="12.5546875" style="10" bestFit="1" customWidth="1"/>
    <col min="7438" max="7438" width="1.44140625" style="10" customWidth="1"/>
    <col min="7439" max="7439" width="8.109375" style="10" customWidth="1"/>
    <col min="7440" max="7440" width="1.44140625" style="10" customWidth="1"/>
    <col min="7441" max="7441" width="6.44140625" style="10" customWidth="1"/>
    <col min="7442" max="7442" width="1.44140625" style="10" customWidth="1"/>
    <col min="7443" max="7443" width="11.6640625" style="10" customWidth="1"/>
    <col min="7444" max="7444" width="1.44140625" style="10" customWidth="1"/>
    <col min="7445" max="7445" width="6.77734375" style="10" customWidth="1"/>
    <col min="7446" max="7446" width="1.44140625" style="10" customWidth="1"/>
    <col min="7447" max="7447" width="6.109375" style="10" customWidth="1"/>
    <col min="7448" max="7448" width="1.44140625" style="10" customWidth="1"/>
    <col min="7449" max="7449" width="10.33203125" style="10" customWidth="1"/>
    <col min="7450" max="7450" width="1.44140625" style="10" customWidth="1"/>
    <col min="7451" max="7451" width="6.33203125" style="10" customWidth="1"/>
    <col min="7452" max="7452" width="1.44140625" style="10" customWidth="1"/>
    <col min="7453" max="7453" width="6.44140625" style="10" customWidth="1"/>
    <col min="7454" max="7454" width="1.44140625" style="10" customWidth="1"/>
    <col min="7455" max="7455" width="12.6640625" style="10" customWidth="1"/>
    <col min="7456" max="7457" width="1.44140625" style="10" customWidth="1"/>
    <col min="7458" max="7458" width="13.88671875" style="10" customWidth="1"/>
    <col min="7459" max="7459" width="2.21875" style="10" customWidth="1"/>
    <col min="7460" max="7460" width="13.88671875" style="10" customWidth="1"/>
    <col min="7461" max="7461" width="2.21875" style="10" customWidth="1"/>
    <col min="7462" max="7462" width="14.6640625" style="10" customWidth="1"/>
    <col min="7463" max="7463" width="3" style="10" customWidth="1"/>
    <col min="7464" max="7464" width="14.6640625" style="10" customWidth="1"/>
    <col min="7465" max="7465" width="1.44140625" style="10" customWidth="1"/>
    <col min="7466" max="7466" width="8.44140625" style="10" customWidth="1"/>
    <col min="7467" max="7467" width="1.44140625" style="10" customWidth="1"/>
    <col min="7468" max="7468" width="8.44140625" style="10" customWidth="1"/>
    <col min="7469" max="7469" width="3" style="10" customWidth="1"/>
    <col min="7470" max="7470" width="13.88671875" style="10" customWidth="1"/>
    <col min="7471" max="7471" width="1.44140625" style="10" customWidth="1"/>
    <col min="7472" max="7472" width="12.33203125" style="10" customWidth="1"/>
    <col min="7473" max="7473" width="1.44140625" style="10" customWidth="1"/>
    <col min="7474" max="7474" width="0" style="10" hidden="1" customWidth="1"/>
    <col min="7475" max="7475" width="1.44140625" style="10" customWidth="1"/>
    <col min="7476" max="7476" width="12.33203125" style="10" customWidth="1"/>
    <col min="7477" max="7477" width="2.21875" style="10" customWidth="1"/>
    <col min="7478" max="7478" width="4.5546875" style="10" customWidth="1"/>
    <col min="7479" max="7479" width="6.5546875" style="10" customWidth="1"/>
    <col min="7480" max="7480" width="9.88671875" style="10" customWidth="1"/>
    <col min="7481" max="7481" width="7.33203125" style="10" customWidth="1"/>
    <col min="7482" max="7680" width="11.5546875" style="10"/>
    <col min="7681" max="7681" width="3.77734375" style="10" customWidth="1"/>
    <col min="7682" max="7682" width="0.88671875" style="10" customWidth="1"/>
    <col min="7683" max="7683" width="8" style="10" customWidth="1"/>
    <col min="7684" max="7684" width="1.77734375" style="10" customWidth="1"/>
    <col min="7685" max="7685" width="11.44140625" style="10" customWidth="1"/>
    <col min="7686" max="7686" width="0.88671875" style="10" customWidth="1"/>
    <col min="7687" max="7687" width="12.6640625" style="10" customWidth="1"/>
    <col min="7688" max="7688" width="1.44140625" style="10" customWidth="1"/>
    <col min="7689" max="7689" width="8.33203125" style="10" customWidth="1"/>
    <col min="7690" max="7690" width="1.44140625" style="10" customWidth="1"/>
    <col min="7691" max="7691" width="6.5546875" style="10" customWidth="1"/>
    <col min="7692" max="7692" width="1.44140625" style="10" customWidth="1"/>
    <col min="7693" max="7693" width="12.5546875" style="10" bestFit="1" customWidth="1"/>
    <col min="7694" max="7694" width="1.44140625" style="10" customWidth="1"/>
    <col min="7695" max="7695" width="8.109375" style="10" customWidth="1"/>
    <col min="7696" max="7696" width="1.44140625" style="10" customWidth="1"/>
    <col min="7697" max="7697" width="6.44140625" style="10" customWidth="1"/>
    <col min="7698" max="7698" width="1.44140625" style="10" customWidth="1"/>
    <col min="7699" max="7699" width="11.6640625" style="10" customWidth="1"/>
    <col min="7700" max="7700" width="1.44140625" style="10" customWidth="1"/>
    <col min="7701" max="7701" width="6.77734375" style="10" customWidth="1"/>
    <col min="7702" max="7702" width="1.44140625" style="10" customWidth="1"/>
    <col min="7703" max="7703" width="6.109375" style="10" customWidth="1"/>
    <col min="7704" max="7704" width="1.44140625" style="10" customWidth="1"/>
    <col min="7705" max="7705" width="10.33203125" style="10" customWidth="1"/>
    <col min="7706" max="7706" width="1.44140625" style="10" customWidth="1"/>
    <col min="7707" max="7707" width="6.33203125" style="10" customWidth="1"/>
    <col min="7708" max="7708" width="1.44140625" style="10" customWidth="1"/>
    <col min="7709" max="7709" width="6.44140625" style="10" customWidth="1"/>
    <col min="7710" max="7710" width="1.44140625" style="10" customWidth="1"/>
    <col min="7711" max="7711" width="12.6640625" style="10" customWidth="1"/>
    <col min="7712" max="7713" width="1.44140625" style="10" customWidth="1"/>
    <col min="7714" max="7714" width="13.88671875" style="10" customWidth="1"/>
    <col min="7715" max="7715" width="2.21875" style="10" customWidth="1"/>
    <col min="7716" max="7716" width="13.88671875" style="10" customWidth="1"/>
    <col min="7717" max="7717" width="2.21875" style="10" customWidth="1"/>
    <col min="7718" max="7718" width="14.6640625" style="10" customWidth="1"/>
    <col min="7719" max="7719" width="3" style="10" customWidth="1"/>
    <col min="7720" max="7720" width="14.6640625" style="10" customWidth="1"/>
    <col min="7721" max="7721" width="1.44140625" style="10" customWidth="1"/>
    <col min="7722" max="7722" width="8.44140625" style="10" customWidth="1"/>
    <col min="7723" max="7723" width="1.44140625" style="10" customWidth="1"/>
    <col min="7724" max="7724" width="8.44140625" style="10" customWidth="1"/>
    <col min="7725" max="7725" width="3" style="10" customWidth="1"/>
    <col min="7726" max="7726" width="13.88671875" style="10" customWidth="1"/>
    <col min="7727" max="7727" width="1.44140625" style="10" customWidth="1"/>
    <col min="7728" max="7728" width="12.33203125" style="10" customWidth="1"/>
    <col min="7729" max="7729" width="1.44140625" style="10" customWidth="1"/>
    <col min="7730" max="7730" width="0" style="10" hidden="1" customWidth="1"/>
    <col min="7731" max="7731" width="1.44140625" style="10" customWidth="1"/>
    <col min="7732" max="7732" width="12.33203125" style="10" customWidth="1"/>
    <col min="7733" max="7733" width="2.21875" style="10" customWidth="1"/>
    <col min="7734" max="7734" width="4.5546875" style="10" customWidth="1"/>
    <col min="7735" max="7735" width="6.5546875" style="10" customWidth="1"/>
    <col min="7736" max="7736" width="9.88671875" style="10" customWidth="1"/>
    <col min="7737" max="7737" width="7.33203125" style="10" customWidth="1"/>
    <col min="7738" max="7936" width="11.5546875" style="10"/>
    <col min="7937" max="7937" width="3.77734375" style="10" customWidth="1"/>
    <col min="7938" max="7938" width="0.88671875" style="10" customWidth="1"/>
    <col min="7939" max="7939" width="8" style="10" customWidth="1"/>
    <col min="7940" max="7940" width="1.77734375" style="10" customWidth="1"/>
    <col min="7941" max="7941" width="11.44140625" style="10" customWidth="1"/>
    <col min="7942" max="7942" width="0.88671875" style="10" customWidth="1"/>
    <col min="7943" max="7943" width="12.6640625" style="10" customWidth="1"/>
    <col min="7944" max="7944" width="1.44140625" style="10" customWidth="1"/>
    <col min="7945" max="7945" width="8.33203125" style="10" customWidth="1"/>
    <col min="7946" max="7946" width="1.44140625" style="10" customWidth="1"/>
    <col min="7947" max="7947" width="6.5546875" style="10" customWidth="1"/>
    <col min="7948" max="7948" width="1.44140625" style="10" customWidth="1"/>
    <col min="7949" max="7949" width="12.5546875" style="10" bestFit="1" customWidth="1"/>
    <col min="7950" max="7950" width="1.44140625" style="10" customWidth="1"/>
    <col min="7951" max="7951" width="8.109375" style="10" customWidth="1"/>
    <col min="7952" max="7952" width="1.44140625" style="10" customWidth="1"/>
    <col min="7953" max="7953" width="6.44140625" style="10" customWidth="1"/>
    <col min="7954" max="7954" width="1.44140625" style="10" customWidth="1"/>
    <col min="7955" max="7955" width="11.6640625" style="10" customWidth="1"/>
    <col min="7956" max="7956" width="1.44140625" style="10" customWidth="1"/>
    <col min="7957" max="7957" width="6.77734375" style="10" customWidth="1"/>
    <col min="7958" max="7958" width="1.44140625" style="10" customWidth="1"/>
    <col min="7959" max="7959" width="6.109375" style="10" customWidth="1"/>
    <col min="7960" max="7960" width="1.44140625" style="10" customWidth="1"/>
    <col min="7961" max="7961" width="10.33203125" style="10" customWidth="1"/>
    <col min="7962" max="7962" width="1.44140625" style="10" customWidth="1"/>
    <col min="7963" max="7963" width="6.33203125" style="10" customWidth="1"/>
    <col min="7964" max="7964" width="1.44140625" style="10" customWidth="1"/>
    <col min="7965" max="7965" width="6.44140625" style="10" customWidth="1"/>
    <col min="7966" max="7966" width="1.44140625" style="10" customWidth="1"/>
    <col min="7967" max="7967" width="12.6640625" style="10" customWidth="1"/>
    <col min="7968" max="7969" width="1.44140625" style="10" customWidth="1"/>
    <col min="7970" max="7970" width="13.88671875" style="10" customWidth="1"/>
    <col min="7971" max="7971" width="2.21875" style="10" customWidth="1"/>
    <col min="7972" max="7972" width="13.88671875" style="10" customWidth="1"/>
    <col min="7973" max="7973" width="2.21875" style="10" customWidth="1"/>
    <col min="7974" max="7974" width="14.6640625" style="10" customWidth="1"/>
    <col min="7975" max="7975" width="3" style="10" customWidth="1"/>
    <col min="7976" max="7976" width="14.6640625" style="10" customWidth="1"/>
    <col min="7977" max="7977" width="1.44140625" style="10" customWidth="1"/>
    <col min="7978" max="7978" width="8.44140625" style="10" customWidth="1"/>
    <col min="7979" max="7979" width="1.44140625" style="10" customWidth="1"/>
    <col min="7980" max="7980" width="8.44140625" style="10" customWidth="1"/>
    <col min="7981" max="7981" width="3" style="10" customWidth="1"/>
    <col min="7982" max="7982" width="13.88671875" style="10" customWidth="1"/>
    <col min="7983" max="7983" width="1.44140625" style="10" customWidth="1"/>
    <col min="7984" max="7984" width="12.33203125" style="10" customWidth="1"/>
    <col min="7985" max="7985" width="1.44140625" style="10" customWidth="1"/>
    <col min="7986" max="7986" width="0" style="10" hidden="1" customWidth="1"/>
    <col min="7987" max="7987" width="1.44140625" style="10" customWidth="1"/>
    <col min="7988" max="7988" width="12.33203125" style="10" customWidth="1"/>
    <col min="7989" max="7989" width="2.21875" style="10" customWidth="1"/>
    <col min="7990" max="7990" width="4.5546875" style="10" customWidth="1"/>
    <col min="7991" max="7991" width="6.5546875" style="10" customWidth="1"/>
    <col min="7992" max="7992" width="9.88671875" style="10" customWidth="1"/>
    <col min="7993" max="7993" width="7.33203125" style="10" customWidth="1"/>
    <col min="7994" max="8192" width="11.5546875" style="10"/>
    <col min="8193" max="8193" width="3.77734375" style="10" customWidth="1"/>
    <col min="8194" max="8194" width="0.88671875" style="10" customWidth="1"/>
    <col min="8195" max="8195" width="8" style="10" customWidth="1"/>
    <col min="8196" max="8196" width="1.77734375" style="10" customWidth="1"/>
    <col min="8197" max="8197" width="11.44140625" style="10" customWidth="1"/>
    <col min="8198" max="8198" width="0.88671875" style="10" customWidth="1"/>
    <col min="8199" max="8199" width="12.6640625" style="10" customWidth="1"/>
    <col min="8200" max="8200" width="1.44140625" style="10" customWidth="1"/>
    <col min="8201" max="8201" width="8.33203125" style="10" customWidth="1"/>
    <col min="8202" max="8202" width="1.44140625" style="10" customWidth="1"/>
    <col min="8203" max="8203" width="6.5546875" style="10" customWidth="1"/>
    <col min="8204" max="8204" width="1.44140625" style="10" customWidth="1"/>
    <col min="8205" max="8205" width="12.5546875" style="10" bestFit="1" customWidth="1"/>
    <col min="8206" max="8206" width="1.44140625" style="10" customWidth="1"/>
    <col min="8207" max="8207" width="8.109375" style="10" customWidth="1"/>
    <col min="8208" max="8208" width="1.44140625" style="10" customWidth="1"/>
    <col min="8209" max="8209" width="6.44140625" style="10" customWidth="1"/>
    <col min="8210" max="8210" width="1.44140625" style="10" customWidth="1"/>
    <col min="8211" max="8211" width="11.6640625" style="10" customWidth="1"/>
    <col min="8212" max="8212" width="1.44140625" style="10" customWidth="1"/>
    <col min="8213" max="8213" width="6.77734375" style="10" customWidth="1"/>
    <col min="8214" max="8214" width="1.44140625" style="10" customWidth="1"/>
    <col min="8215" max="8215" width="6.109375" style="10" customWidth="1"/>
    <col min="8216" max="8216" width="1.44140625" style="10" customWidth="1"/>
    <col min="8217" max="8217" width="10.33203125" style="10" customWidth="1"/>
    <col min="8218" max="8218" width="1.44140625" style="10" customWidth="1"/>
    <col min="8219" max="8219" width="6.33203125" style="10" customWidth="1"/>
    <col min="8220" max="8220" width="1.44140625" style="10" customWidth="1"/>
    <col min="8221" max="8221" width="6.44140625" style="10" customWidth="1"/>
    <col min="8222" max="8222" width="1.44140625" style="10" customWidth="1"/>
    <col min="8223" max="8223" width="12.6640625" style="10" customWidth="1"/>
    <col min="8224" max="8225" width="1.44140625" style="10" customWidth="1"/>
    <col min="8226" max="8226" width="13.88671875" style="10" customWidth="1"/>
    <col min="8227" max="8227" width="2.21875" style="10" customWidth="1"/>
    <col min="8228" max="8228" width="13.88671875" style="10" customWidth="1"/>
    <col min="8229" max="8229" width="2.21875" style="10" customWidth="1"/>
    <col min="8230" max="8230" width="14.6640625" style="10" customWidth="1"/>
    <col min="8231" max="8231" width="3" style="10" customWidth="1"/>
    <col min="8232" max="8232" width="14.6640625" style="10" customWidth="1"/>
    <col min="8233" max="8233" width="1.44140625" style="10" customWidth="1"/>
    <col min="8234" max="8234" width="8.44140625" style="10" customWidth="1"/>
    <col min="8235" max="8235" width="1.44140625" style="10" customWidth="1"/>
    <col min="8236" max="8236" width="8.44140625" style="10" customWidth="1"/>
    <col min="8237" max="8237" width="3" style="10" customWidth="1"/>
    <col min="8238" max="8238" width="13.88671875" style="10" customWidth="1"/>
    <col min="8239" max="8239" width="1.44140625" style="10" customWidth="1"/>
    <col min="8240" max="8240" width="12.33203125" style="10" customWidth="1"/>
    <col min="8241" max="8241" width="1.44140625" style="10" customWidth="1"/>
    <col min="8242" max="8242" width="0" style="10" hidden="1" customWidth="1"/>
    <col min="8243" max="8243" width="1.44140625" style="10" customWidth="1"/>
    <col min="8244" max="8244" width="12.33203125" style="10" customWidth="1"/>
    <col min="8245" max="8245" width="2.21875" style="10" customWidth="1"/>
    <col min="8246" max="8246" width="4.5546875" style="10" customWidth="1"/>
    <col min="8247" max="8247" width="6.5546875" style="10" customWidth="1"/>
    <col min="8248" max="8248" width="9.88671875" style="10" customWidth="1"/>
    <col min="8249" max="8249" width="7.33203125" style="10" customWidth="1"/>
    <col min="8250" max="8448" width="11.5546875" style="10"/>
    <col min="8449" max="8449" width="3.77734375" style="10" customWidth="1"/>
    <col min="8450" max="8450" width="0.88671875" style="10" customWidth="1"/>
    <col min="8451" max="8451" width="8" style="10" customWidth="1"/>
    <col min="8452" max="8452" width="1.77734375" style="10" customWidth="1"/>
    <col min="8453" max="8453" width="11.44140625" style="10" customWidth="1"/>
    <col min="8454" max="8454" width="0.88671875" style="10" customWidth="1"/>
    <col min="8455" max="8455" width="12.6640625" style="10" customWidth="1"/>
    <col min="8456" max="8456" width="1.44140625" style="10" customWidth="1"/>
    <col min="8457" max="8457" width="8.33203125" style="10" customWidth="1"/>
    <col min="8458" max="8458" width="1.44140625" style="10" customWidth="1"/>
    <col min="8459" max="8459" width="6.5546875" style="10" customWidth="1"/>
    <col min="8460" max="8460" width="1.44140625" style="10" customWidth="1"/>
    <col min="8461" max="8461" width="12.5546875" style="10" bestFit="1" customWidth="1"/>
    <col min="8462" max="8462" width="1.44140625" style="10" customWidth="1"/>
    <col min="8463" max="8463" width="8.109375" style="10" customWidth="1"/>
    <col min="8464" max="8464" width="1.44140625" style="10" customWidth="1"/>
    <col min="8465" max="8465" width="6.44140625" style="10" customWidth="1"/>
    <col min="8466" max="8466" width="1.44140625" style="10" customWidth="1"/>
    <col min="8467" max="8467" width="11.6640625" style="10" customWidth="1"/>
    <col min="8468" max="8468" width="1.44140625" style="10" customWidth="1"/>
    <col min="8469" max="8469" width="6.77734375" style="10" customWidth="1"/>
    <col min="8470" max="8470" width="1.44140625" style="10" customWidth="1"/>
    <col min="8471" max="8471" width="6.109375" style="10" customWidth="1"/>
    <col min="8472" max="8472" width="1.44140625" style="10" customWidth="1"/>
    <col min="8473" max="8473" width="10.33203125" style="10" customWidth="1"/>
    <col min="8474" max="8474" width="1.44140625" style="10" customWidth="1"/>
    <col min="8475" max="8475" width="6.33203125" style="10" customWidth="1"/>
    <col min="8476" max="8476" width="1.44140625" style="10" customWidth="1"/>
    <col min="8477" max="8477" width="6.44140625" style="10" customWidth="1"/>
    <col min="8478" max="8478" width="1.44140625" style="10" customWidth="1"/>
    <col min="8479" max="8479" width="12.6640625" style="10" customWidth="1"/>
    <col min="8480" max="8481" width="1.44140625" style="10" customWidth="1"/>
    <col min="8482" max="8482" width="13.88671875" style="10" customWidth="1"/>
    <col min="8483" max="8483" width="2.21875" style="10" customWidth="1"/>
    <col min="8484" max="8484" width="13.88671875" style="10" customWidth="1"/>
    <col min="8485" max="8485" width="2.21875" style="10" customWidth="1"/>
    <col min="8486" max="8486" width="14.6640625" style="10" customWidth="1"/>
    <col min="8487" max="8487" width="3" style="10" customWidth="1"/>
    <col min="8488" max="8488" width="14.6640625" style="10" customWidth="1"/>
    <col min="8489" max="8489" width="1.44140625" style="10" customWidth="1"/>
    <col min="8490" max="8490" width="8.44140625" style="10" customWidth="1"/>
    <col min="8491" max="8491" width="1.44140625" style="10" customWidth="1"/>
    <col min="8492" max="8492" width="8.44140625" style="10" customWidth="1"/>
    <col min="8493" max="8493" width="3" style="10" customWidth="1"/>
    <col min="8494" max="8494" width="13.88671875" style="10" customWidth="1"/>
    <col min="8495" max="8495" width="1.44140625" style="10" customWidth="1"/>
    <col min="8496" max="8496" width="12.33203125" style="10" customWidth="1"/>
    <col min="8497" max="8497" width="1.44140625" style="10" customWidth="1"/>
    <col min="8498" max="8498" width="0" style="10" hidden="1" customWidth="1"/>
    <col min="8499" max="8499" width="1.44140625" style="10" customWidth="1"/>
    <col min="8500" max="8500" width="12.33203125" style="10" customWidth="1"/>
    <col min="8501" max="8501" width="2.21875" style="10" customWidth="1"/>
    <col min="8502" max="8502" width="4.5546875" style="10" customWidth="1"/>
    <col min="8503" max="8503" width="6.5546875" style="10" customWidth="1"/>
    <col min="8504" max="8504" width="9.88671875" style="10" customWidth="1"/>
    <col min="8505" max="8505" width="7.33203125" style="10" customWidth="1"/>
    <col min="8506" max="8704" width="11.5546875" style="10"/>
    <col min="8705" max="8705" width="3.77734375" style="10" customWidth="1"/>
    <col min="8706" max="8706" width="0.88671875" style="10" customWidth="1"/>
    <col min="8707" max="8707" width="8" style="10" customWidth="1"/>
    <col min="8708" max="8708" width="1.77734375" style="10" customWidth="1"/>
    <col min="8709" max="8709" width="11.44140625" style="10" customWidth="1"/>
    <col min="8710" max="8710" width="0.88671875" style="10" customWidth="1"/>
    <col min="8711" max="8711" width="12.6640625" style="10" customWidth="1"/>
    <col min="8712" max="8712" width="1.44140625" style="10" customWidth="1"/>
    <col min="8713" max="8713" width="8.33203125" style="10" customWidth="1"/>
    <col min="8714" max="8714" width="1.44140625" style="10" customWidth="1"/>
    <col min="8715" max="8715" width="6.5546875" style="10" customWidth="1"/>
    <col min="8716" max="8716" width="1.44140625" style="10" customWidth="1"/>
    <col min="8717" max="8717" width="12.5546875" style="10" bestFit="1" customWidth="1"/>
    <col min="8718" max="8718" width="1.44140625" style="10" customWidth="1"/>
    <col min="8719" max="8719" width="8.109375" style="10" customWidth="1"/>
    <col min="8720" max="8720" width="1.44140625" style="10" customWidth="1"/>
    <col min="8721" max="8721" width="6.44140625" style="10" customWidth="1"/>
    <col min="8722" max="8722" width="1.44140625" style="10" customWidth="1"/>
    <col min="8723" max="8723" width="11.6640625" style="10" customWidth="1"/>
    <col min="8724" max="8724" width="1.44140625" style="10" customWidth="1"/>
    <col min="8725" max="8725" width="6.77734375" style="10" customWidth="1"/>
    <col min="8726" max="8726" width="1.44140625" style="10" customWidth="1"/>
    <col min="8727" max="8727" width="6.109375" style="10" customWidth="1"/>
    <col min="8728" max="8728" width="1.44140625" style="10" customWidth="1"/>
    <col min="8729" max="8729" width="10.33203125" style="10" customWidth="1"/>
    <col min="8730" max="8730" width="1.44140625" style="10" customWidth="1"/>
    <col min="8731" max="8731" width="6.33203125" style="10" customWidth="1"/>
    <col min="8732" max="8732" width="1.44140625" style="10" customWidth="1"/>
    <col min="8733" max="8733" width="6.44140625" style="10" customWidth="1"/>
    <col min="8734" max="8734" width="1.44140625" style="10" customWidth="1"/>
    <col min="8735" max="8735" width="12.6640625" style="10" customWidth="1"/>
    <col min="8736" max="8737" width="1.44140625" style="10" customWidth="1"/>
    <col min="8738" max="8738" width="13.88671875" style="10" customWidth="1"/>
    <col min="8739" max="8739" width="2.21875" style="10" customWidth="1"/>
    <col min="8740" max="8740" width="13.88671875" style="10" customWidth="1"/>
    <col min="8741" max="8741" width="2.21875" style="10" customWidth="1"/>
    <col min="8742" max="8742" width="14.6640625" style="10" customWidth="1"/>
    <col min="8743" max="8743" width="3" style="10" customWidth="1"/>
    <col min="8744" max="8744" width="14.6640625" style="10" customWidth="1"/>
    <col min="8745" max="8745" width="1.44140625" style="10" customWidth="1"/>
    <col min="8746" max="8746" width="8.44140625" style="10" customWidth="1"/>
    <col min="8747" max="8747" width="1.44140625" style="10" customWidth="1"/>
    <col min="8748" max="8748" width="8.44140625" style="10" customWidth="1"/>
    <col min="8749" max="8749" width="3" style="10" customWidth="1"/>
    <col min="8750" max="8750" width="13.88671875" style="10" customWidth="1"/>
    <col min="8751" max="8751" width="1.44140625" style="10" customWidth="1"/>
    <col min="8752" max="8752" width="12.33203125" style="10" customWidth="1"/>
    <col min="8753" max="8753" width="1.44140625" style="10" customWidth="1"/>
    <col min="8754" max="8754" width="0" style="10" hidden="1" customWidth="1"/>
    <col min="8755" max="8755" width="1.44140625" style="10" customWidth="1"/>
    <col min="8756" max="8756" width="12.33203125" style="10" customWidth="1"/>
    <col min="8757" max="8757" width="2.21875" style="10" customWidth="1"/>
    <col min="8758" max="8758" width="4.5546875" style="10" customWidth="1"/>
    <col min="8759" max="8759" width="6.5546875" style="10" customWidth="1"/>
    <col min="8760" max="8760" width="9.88671875" style="10" customWidth="1"/>
    <col min="8761" max="8761" width="7.33203125" style="10" customWidth="1"/>
    <col min="8762" max="8960" width="11.5546875" style="10"/>
    <col min="8961" max="8961" width="3.77734375" style="10" customWidth="1"/>
    <col min="8962" max="8962" width="0.88671875" style="10" customWidth="1"/>
    <col min="8963" max="8963" width="8" style="10" customWidth="1"/>
    <col min="8964" max="8964" width="1.77734375" style="10" customWidth="1"/>
    <col min="8965" max="8965" width="11.44140625" style="10" customWidth="1"/>
    <col min="8966" max="8966" width="0.88671875" style="10" customWidth="1"/>
    <col min="8967" max="8967" width="12.6640625" style="10" customWidth="1"/>
    <col min="8968" max="8968" width="1.44140625" style="10" customWidth="1"/>
    <col min="8969" max="8969" width="8.33203125" style="10" customWidth="1"/>
    <col min="8970" max="8970" width="1.44140625" style="10" customWidth="1"/>
    <col min="8971" max="8971" width="6.5546875" style="10" customWidth="1"/>
    <col min="8972" max="8972" width="1.44140625" style="10" customWidth="1"/>
    <col min="8973" max="8973" width="12.5546875" style="10" bestFit="1" customWidth="1"/>
    <col min="8974" max="8974" width="1.44140625" style="10" customWidth="1"/>
    <col min="8975" max="8975" width="8.109375" style="10" customWidth="1"/>
    <col min="8976" max="8976" width="1.44140625" style="10" customWidth="1"/>
    <col min="8977" max="8977" width="6.44140625" style="10" customWidth="1"/>
    <col min="8978" max="8978" width="1.44140625" style="10" customWidth="1"/>
    <col min="8979" max="8979" width="11.6640625" style="10" customWidth="1"/>
    <col min="8980" max="8980" width="1.44140625" style="10" customWidth="1"/>
    <col min="8981" max="8981" width="6.77734375" style="10" customWidth="1"/>
    <col min="8982" max="8982" width="1.44140625" style="10" customWidth="1"/>
    <col min="8983" max="8983" width="6.109375" style="10" customWidth="1"/>
    <col min="8984" max="8984" width="1.44140625" style="10" customWidth="1"/>
    <col min="8985" max="8985" width="10.33203125" style="10" customWidth="1"/>
    <col min="8986" max="8986" width="1.44140625" style="10" customWidth="1"/>
    <col min="8987" max="8987" width="6.33203125" style="10" customWidth="1"/>
    <col min="8988" max="8988" width="1.44140625" style="10" customWidth="1"/>
    <col min="8989" max="8989" width="6.44140625" style="10" customWidth="1"/>
    <col min="8990" max="8990" width="1.44140625" style="10" customWidth="1"/>
    <col min="8991" max="8991" width="12.6640625" style="10" customWidth="1"/>
    <col min="8992" max="8993" width="1.44140625" style="10" customWidth="1"/>
    <col min="8994" max="8994" width="13.88671875" style="10" customWidth="1"/>
    <col min="8995" max="8995" width="2.21875" style="10" customWidth="1"/>
    <col min="8996" max="8996" width="13.88671875" style="10" customWidth="1"/>
    <col min="8997" max="8997" width="2.21875" style="10" customWidth="1"/>
    <col min="8998" max="8998" width="14.6640625" style="10" customWidth="1"/>
    <col min="8999" max="8999" width="3" style="10" customWidth="1"/>
    <col min="9000" max="9000" width="14.6640625" style="10" customWidth="1"/>
    <col min="9001" max="9001" width="1.44140625" style="10" customWidth="1"/>
    <col min="9002" max="9002" width="8.44140625" style="10" customWidth="1"/>
    <col min="9003" max="9003" width="1.44140625" style="10" customWidth="1"/>
    <col min="9004" max="9004" width="8.44140625" style="10" customWidth="1"/>
    <col min="9005" max="9005" width="3" style="10" customWidth="1"/>
    <col min="9006" max="9006" width="13.88671875" style="10" customWidth="1"/>
    <col min="9007" max="9007" width="1.44140625" style="10" customWidth="1"/>
    <col min="9008" max="9008" width="12.33203125" style="10" customWidth="1"/>
    <col min="9009" max="9009" width="1.44140625" style="10" customWidth="1"/>
    <col min="9010" max="9010" width="0" style="10" hidden="1" customWidth="1"/>
    <col min="9011" max="9011" width="1.44140625" style="10" customWidth="1"/>
    <col min="9012" max="9012" width="12.33203125" style="10" customWidth="1"/>
    <col min="9013" max="9013" width="2.21875" style="10" customWidth="1"/>
    <col min="9014" max="9014" width="4.5546875" style="10" customWidth="1"/>
    <col min="9015" max="9015" width="6.5546875" style="10" customWidth="1"/>
    <col min="9016" max="9016" width="9.88671875" style="10" customWidth="1"/>
    <col min="9017" max="9017" width="7.33203125" style="10" customWidth="1"/>
    <col min="9018" max="9216" width="11.5546875" style="10"/>
    <col min="9217" max="9217" width="3.77734375" style="10" customWidth="1"/>
    <col min="9218" max="9218" width="0.88671875" style="10" customWidth="1"/>
    <col min="9219" max="9219" width="8" style="10" customWidth="1"/>
    <col min="9220" max="9220" width="1.77734375" style="10" customWidth="1"/>
    <col min="9221" max="9221" width="11.44140625" style="10" customWidth="1"/>
    <col min="9222" max="9222" width="0.88671875" style="10" customWidth="1"/>
    <col min="9223" max="9223" width="12.6640625" style="10" customWidth="1"/>
    <col min="9224" max="9224" width="1.44140625" style="10" customWidth="1"/>
    <col min="9225" max="9225" width="8.33203125" style="10" customWidth="1"/>
    <col min="9226" max="9226" width="1.44140625" style="10" customWidth="1"/>
    <col min="9227" max="9227" width="6.5546875" style="10" customWidth="1"/>
    <col min="9228" max="9228" width="1.44140625" style="10" customWidth="1"/>
    <col min="9229" max="9229" width="12.5546875" style="10" bestFit="1" customWidth="1"/>
    <col min="9230" max="9230" width="1.44140625" style="10" customWidth="1"/>
    <col min="9231" max="9231" width="8.109375" style="10" customWidth="1"/>
    <col min="9232" max="9232" width="1.44140625" style="10" customWidth="1"/>
    <col min="9233" max="9233" width="6.44140625" style="10" customWidth="1"/>
    <col min="9234" max="9234" width="1.44140625" style="10" customWidth="1"/>
    <col min="9235" max="9235" width="11.6640625" style="10" customWidth="1"/>
    <col min="9236" max="9236" width="1.44140625" style="10" customWidth="1"/>
    <col min="9237" max="9237" width="6.77734375" style="10" customWidth="1"/>
    <col min="9238" max="9238" width="1.44140625" style="10" customWidth="1"/>
    <col min="9239" max="9239" width="6.109375" style="10" customWidth="1"/>
    <col min="9240" max="9240" width="1.44140625" style="10" customWidth="1"/>
    <col min="9241" max="9241" width="10.33203125" style="10" customWidth="1"/>
    <col min="9242" max="9242" width="1.44140625" style="10" customWidth="1"/>
    <col min="9243" max="9243" width="6.33203125" style="10" customWidth="1"/>
    <col min="9244" max="9244" width="1.44140625" style="10" customWidth="1"/>
    <col min="9245" max="9245" width="6.44140625" style="10" customWidth="1"/>
    <col min="9246" max="9246" width="1.44140625" style="10" customWidth="1"/>
    <col min="9247" max="9247" width="12.6640625" style="10" customWidth="1"/>
    <col min="9248" max="9249" width="1.44140625" style="10" customWidth="1"/>
    <col min="9250" max="9250" width="13.88671875" style="10" customWidth="1"/>
    <col min="9251" max="9251" width="2.21875" style="10" customWidth="1"/>
    <col min="9252" max="9252" width="13.88671875" style="10" customWidth="1"/>
    <col min="9253" max="9253" width="2.21875" style="10" customWidth="1"/>
    <col min="9254" max="9254" width="14.6640625" style="10" customWidth="1"/>
    <col min="9255" max="9255" width="3" style="10" customWidth="1"/>
    <col min="9256" max="9256" width="14.6640625" style="10" customWidth="1"/>
    <col min="9257" max="9257" width="1.44140625" style="10" customWidth="1"/>
    <col min="9258" max="9258" width="8.44140625" style="10" customWidth="1"/>
    <col min="9259" max="9259" width="1.44140625" style="10" customWidth="1"/>
    <col min="9260" max="9260" width="8.44140625" style="10" customWidth="1"/>
    <col min="9261" max="9261" width="3" style="10" customWidth="1"/>
    <col min="9262" max="9262" width="13.88671875" style="10" customWidth="1"/>
    <col min="9263" max="9263" width="1.44140625" style="10" customWidth="1"/>
    <col min="9264" max="9264" width="12.33203125" style="10" customWidth="1"/>
    <col min="9265" max="9265" width="1.44140625" style="10" customWidth="1"/>
    <col min="9266" max="9266" width="0" style="10" hidden="1" customWidth="1"/>
    <col min="9267" max="9267" width="1.44140625" style="10" customWidth="1"/>
    <col min="9268" max="9268" width="12.33203125" style="10" customWidth="1"/>
    <col min="9269" max="9269" width="2.21875" style="10" customWidth="1"/>
    <col min="9270" max="9270" width="4.5546875" style="10" customWidth="1"/>
    <col min="9271" max="9271" width="6.5546875" style="10" customWidth="1"/>
    <col min="9272" max="9272" width="9.88671875" style="10" customWidth="1"/>
    <col min="9273" max="9273" width="7.33203125" style="10" customWidth="1"/>
    <col min="9274" max="9472" width="11.5546875" style="10"/>
    <col min="9473" max="9473" width="3.77734375" style="10" customWidth="1"/>
    <col min="9474" max="9474" width="0.88671875" style="10" customWidth="1"/>
    <col min="9475" max="9475" width="8" style="10" customWidth="1"/>
    <col min="9476" max="9476" width="1.77734375" style="10" customWidth="1"/>
    <col min="9477" max="9477" width="11.44140625" style="10" customWidth="1"/>
    <col min="9478" max="9478" width="0.88671875" style="10" customWidth="1"/>
    <col min="9479" max="9479" width="12.6640625" style="10" customWidth="1"/>
    <col min="9480" max="9480" width="1.44140625" style="10" customWidth="1"/>
    <col min="9481" max="9481" width="8.33203125" style="10" customWidth="1"/>
    <col min="9482" max="9482" width="1.44140625" style="10" customWidth="1"/>
    <col min="9483" max="9483" width="6.5546875" style="10" customWidth="1"/>
    <col min="9484" max="9484" width="1.44140625" style="10" customWidth="1"/>
    <col min="9485" max="9485" width="12.5546875" style="10" bestFit="1" customWidth="1"/>
    <col min="9486" max="9486" width="1.44140625" style="10" customWidth="1"/>
    <col min="9487" max="9487" width="8.109375" style="10" customWidth="1"/>
    <col min="9488" max="9488" width="1.44140625" style="10" customWidth="1"/>
    <col min="9489" max="9489" width="6.44140625" style="10" customWidth="1"/>
    <col min="9490" max="9490" width="1.44140625" style="10" customWidth="1"/>
    <col min="9491" max="9491" width="11.6640625" style="10" customWidth="1"/>
    <col min="9492" max="9492" width="1.44140625" style="10" customWidth="1"/>
    <col min="9493" max="9493" width="6.77734375" style="10" customWidth="1"/>
    <col min="9494" max="9494" width="1.44140625" style="10" customWidth="1"/>
    <col min="9495" max="9495" width="6.109375" style="10" customWidth="1"/>
    <col min="9496" max="9496" width="1.44140625" style="10" customWidth="1"/>
    <col min="9497" max="9497" width="10.33203125" style="10" customWidth="1"/>
    <col min="9498" max="9498" width="1.44140625" style="10" customWidth="1"/>
    <col min="9499" max="9499" width="6.33203125" style="10" customWidth="1"/>
    <col min="9500" max="9500" width="1.44140625" style="10" customWidth="1"/>
    <col min="9501" max="9501" width="6.44140625" style="10" customWidth="1"/>
    <col min="9502" max="9502" width="1.44140625" style="10" customWidth="1"/>
    <col min="9503" max="9503" width="12.6640625" style="10" customWidth="1"/>
    <col min="9504" max="9505" width="1.44140625" style="10" customWidth="1"/>
    <col min="9506" max="9506" width="13.88671875" style="10" customWidth="1"/>
    <col min="9507" max="9507" width="2.21875" style="10" customWidth="1"/>
    <col min="9508" max="9508" width="13.88671875" style="10" customWidth="1"/>
    <col min="9509" max="9509" width="2.21875" style="10" customWidth="1"/>
    <col min="9510" max="9510" width="14.6640625" style="10" customWidth="1"/>
    <col min="9511" max="9511" width="3" style="10" customWidth="1"/>
    <col min="9512" max="9512" width="14.6640625" style="10" customWidth="1"/>
    <col min="9513" max="9513" width="1.44140625" style="10" customWidth="1"/>
    <col min="9514" max="9514" width="8.44140625" style="10" customWidth="1"/>
    <col min="9515" max="9515" width="1.44140625" style="10" customWidth="1"/>
    <col min="9516" max="9516" width="8.44140625" style="10" customWidth="1"/>
    <col min="9517" max="9517" width="3" style="10" customWidth="1"/>
    <col min="9518" max="9518" width="13.88671875" style="10" customWidth="1"/>
    <col min="9519" max="9519" width="1.44140625" style="10" customWidth="1"/>
    <col min="9520" max="9520" width="12.33203125" style="10" customWidth="1"/>
    <col min="9521" max="9521" width="1.44140625" style="10" customWidth="1"/>
    <col min="9522" max="9522" width="0" style="10" hidden="1" customWidth="1"/>
    <col min="9523" max="9523" width="1.44140625" style="10" customWidth="1"/>
    <col min="9524" max="9524" width="12.33203125" style="10" customWidth="1"/>
    <col min="9525" max="9525" width="2.21875" style="10" customWidth="1"/>
    <col min="9526" max="9526" width="4.5546875" style="10" customWidth="1"/>
    <col min="9527" max="9527" width="6.5546875" style="10" customWidth="1"/>
    <col min="9528" max="9528" width="9.88671875" style="10" customWidth="1"/>
    <col min="9529" max="9529" width="7.33203125" style="10" customWidth="1"/>
    <col min="9530" max="9728" width="11.5546875" style="10"/>
    <col min="9729" max="9729" width="3.77734375" style="10" customWidth="1"/>
    <col min="9730" max="9730" width="0.88671875" style="10" customWidth="1"/>
    <col min="9731" max="9731" width="8" style="10" customWidth="1"/>
    <col min="9732" max="9732" width="1.77734375" style="10" customWidth="1"/>
    <col min="9733" max="9733" width="11.44140625" style="10" customWidth="1"/>
    <col min="9734" max="9734" width="0.88671875" style="10" customWidth="1"/>
    <col min="9735" max="9735" width="12.6640625" style="10" customWidth="1"/>
    <col min="9736" max="9736" width="1.44140625" style="10" customWidth="1"/>
    <col min="9737" max="9737" width="8.33203125" style="10" customWidth="1"/>
    <col min="9738" max="9738" width="1.44140625" style="10" customWidth="1"/>
    <col min="9739" max="9739" width="6.5546875" style="10" customWidth="1"/>
    <col min="9740" max="9740" width="1.44140625" style="10" customWidth="1"/>
    <col min="9741" max="9741" width="12.5546875" style="10" bestFit="1" customWidth="1"/>
    <col min="9742" max="9742" width="1.44140625" style="10" customWidth="1"/>
    <col min="9743" max="9743" width="8.109375" style="10" customWidth="1"/>
    <col min="9744" max="9744" width="1.44140625" style="10" customWidth="1"/>
    <col min="9745" max="9745" width="6.44140625" style="10" customWidth="1"/>
    <col min="9746" max="9746" width="1.44140625" style="10" customWidth="1"/>
    <col min="9747" max="9747" width="11.6640625" style="10" customWidth="1"/>
    <col min="9748" max="9748" width="1.44140625" style="10" customWidth="1"/>
    <col min="9749" max="9749" width="6.77734375" style="10" customWidth="1"/>
    <col min="9750" max="9750" width="1.44140625" style="10" customWidth="1"/>
    <col min="9751" max="9751" width="6.109375" style="10" customWidth="1"/>
    <col min="9752" max="9752" width="1.44140625" style="10" customWidth="1"/>
    <col min="9753" max="9753" width="10.33203125" style="10" customWidth="1"/>
    <col min="9754" max="9754" width="1.44140625" style="10" customWidth="1"/>
    <col min="9755" max="9755" width="6.33203125" style="10" customWidth="1"/>
    <col min="9756" max="9756" width="1.44140625" style="10" customWidth="1"/>
    <col min="9757" max="9757" width="6.44140625" style="10" customWidth="1"/>
    <col min="9758" max="9758" width="1.44140625" style="10" customWidth="1"/>
    <col min="9759" max="9759" width="12.6640625" style="10" customWidth="1"/>
    <col min="9760" max="9761" width="1.44140625" style="10" customWidth="1"/>
    <col min="9762" max="9762" width="13.88671875" style="10" customWidth="1"/>
    <col min="9763" max="9763" width="2.21875" style="10" customWidth="1"/>
    <col min="9764" max="9764" width="13.88671875" style="10" customWidth="1"/>
    <col min="9765" max="9765" width="2.21875" style="10" customWidth="1"/>
    <col min="9766" max="9766" width="14.6640625" style="10" customWidth="1"/>
    <col min="9767" max="9767" width="3" style="10" customWidth="1"/>
    <col min="9768" max="9768" width="14.6640625" style="10" customWidth="1"/>
    <col min="9769" max="9769" width="1.44140625" style="10" customWidth="1"/>
    <col min="9770" max="9770" width="8.44140625" style="10" customWidth="1"/>
    <col min="9771" max="9771" width="1.44140625" style="10" customWidth="1"/>
    <col min="9772" max="9772" width="8.44140625" style="10" customWidth="1"/>
    <col min="9773" max="9773" width="3" style="10" customWidth="1"/>
    <col min="9774" max="9774" width="13.88671875" style="10" customWidth="1"/>
    <col min="9775" max="9775" width="1.44140625" style="10" customWidth="1"/>
    <col min="9776" max="9776" width="12.33203125" style="10" customWidth="1"/>
    <col min="9777" max="9777" width="1.44140625" style="10" customWidth="1"/>
    <col min="9778" max="9778" width="0" style="10" hidden="1" customWidth="1"/>
    <col min="9779" max="9779" width="1.44140625" style="10" customWidth="1"/>
    <col min="9780" max="9780" width="12.33203125" style="10" customWidth="1"/>
    <col min="9781" max="9781" width="2.21875" style="10" customWidth="1"/>
    <col min="9782" max="9782" width="4.5546875" style="10" customWidth="1"/>
    <col min="9783" max="9783" width="6.5546875" style="10" customWidth="1"/>
    <col min="9784" max="9784" width="9.88671875" style="10" customWidth="1"/>
    <col min="9785" max="9785" width="7.33203125" style="10" customWidth="1"/>
    <col min="9786" max="9984" width="11.5546875" style="10"/>
    <col min="9985" max="9985" width="3.77734375" style="10" customWidth="1"/>
    <col min="9986" max="9986" width="0.88671875" style="10" customWidth="1"/>
    <col min="9987" max="9987" width="8" style="10" customWidth="1"/>
    <col min="9988" max="9988" width="1.77734375" style="10" customWidth="1"/>
    <col min="9989" max="9989" width="11.44140625" style="10" customWidth="1"/>
    <col min="9990" max="9990" width="0.88671875" style="10" customWidth="1"/>
    <col min="9991" max="9991" width="12.6640625" style="10" customWidth="1"/>
    <col min="9992" max="9992" width="1.44140625" style="10" customWidth="1"/>
    <col min="9993" max="9993" width="8.33203125" style="10" customWidth="1"/>
    <col min="9994" max="9994" width="1.44140625" style="10" customWidth="1"/>
    <col min="9995" max="9995" width="6.5546875" style="10" customWidth="1"/>
    <col min="9996" max="9996" width="1.44140625" style="10" customWidth="1"/>
    <col min="9997" max="9997" width="12.5546875" style="10" bestFit="1" customWidth="1"/>
    <col min="9998" max="9998" width="1.44140625" style="10" customWidth="1"/>
    <col min="9999" max="9999" width="8.109375" style="10" customWidth="1"/>
    <col min="10000" max="10000" width="1.44140625" style="10" customWidth="1"/>
    <col min="10001" max="10001" width="6.44140625" style="10" customWidth="1"/>
    <col min="10002" max="10002" width="1.44140625" style="10" customWidth="1"/>
    <col min="10003" max="10003" width="11.6640625" style="10" customWidth="1"/>
    <col min="10004" max="10004" width="1.44140625" style="10" customWidth="1"/>
    <col min="10005" max="10005" width="6.77734375" style="10" customWidth="1"/>
    <col min="10006" max="10006" width="1.44140625" style="10" customWidth="1"/>
    <col min="10007" max="10007" width="6.109375" style="10" customWidth="1"/>
    <col min="10008" max="10008" width="1.44140625" style="10" customWidth="1"/>
    <col min="10009" max="10009" width="10.33203125" style="10" customWidth="1"/>
    <col min="10010" max="10010" width="1.44140625" style="10" customWidth="1"/>
    <col min="10011" max="10011" width="6.33203125" style="10" customWidth="1"/>
    <col min="10012" max="10012" width="1.44140625" style="10" customWidth="1"/>
    <col min="10013" max="10013" width="6.44140625" style="10" customWidth="1"/>
    <col min="10014" max="10014" width="1.44140625" style="10" customWidth="1"/>
    <col min="10015" max="10015" width="12.6640625" style="10" customWidth="1"/>
    <col min="10016" max="10017" width="1.44140625" style="10" customWidth="1"/>
    <col min="10018" max="10018" width="13.88671875" style="10" customWidth="1"/>
    <col min="10019" max="10019" width="2.21875" style="10" customWidth="1"/>
    <col min="10020" max="10020" width="13.88671875" style="10" customWidth="1"/>
    <col min="10021" max="10021" width="2.21875" style="10" customWidth="1"/>
    <col min="10022" max="10022" width="14.6640625" style="10" customWidth="1"/>
    <col min="10023" max="10023" width="3" style="10" customWidth="1"/>
    <col min="10024" max="10024" width="14.6640625" style="10" customWidth="1"/>
    <col min="10025" max="10025" width="1.44140625" style="10" customWidth="1"/>
    <col min="10026" max="10026" width="8.44140625" style="10" customWidth="1"/>
    <col min="10027" max="10027" width="1.44140625" style="10" customWidth="1"/>
    <col min="10028" max="10028" width="8.44140625" style="10" customWidth="1"/>
    <col min="10029" max="10029" width="3" style="10" customWidth="1"/>
    <col min="10030" max="10030" width="13.88671875" style="10" customWidth="1"/>
    <col min="10031" max="10031" width="1.44140625" style="10" customWidth="1"/>
    <col min="10032" max="10032" width="12.33203125" style="10" customWidth="1"/>
    <col min="10033" max="10033" width="1.44140625" style="10" customWidth="1"/>
    <col min="10034" max="10034" width="0" style="10" hidden="1" customWidth="1"/>
    <col min="10035" max="10035" width="1.44140625" style="10" customWidth="1"/>
    <col min="10036" max="10036" width="12.33203125" style="10" customWidth="1"/>
    <col min="10037" max="10037" width="2.21875" style="10" customWidth="1"/>
    <col min="10038" max="10038" width="4.5546875" style="10" customWidth="1"/>
    <col min="10039" max="10039" width="6.5546875" style="10" customWidth="1"/>
    <col min="10040" max="10040" width="9.88671875" style="10" customWidth="1"/>
    <col min="10041" max="10041" width="7.33203125" style="10" customWidth="1"/>
    <col min="10042" max="10240" width="11.5546875" style="10"/>
    <col min="10241" max="10241" width="3.77734375" style="10" customWidth="1"/>
    <col min="10242" max="10242" width="0.88671875" style="10" customWidth="1"/>
    <col min="10243" max="10243" width="8" style="10" customWidth="1"/>
    <col min="10244" max="10244" width="1.77734375" style="10" customWidth="1"/>
    <col min="10245" max="10245" width="11.44140625" style="10" customWidth="1"/>
    <col min="10246" max="10246" width="0.88671875" style="10" customWidth="1"/>
    <col min="10247" max="10247" width="12.6640625" style="10" customWidth="1"/>
    <col min="10248" max="10248" width="1.44140625" style="10" customWidth="1"/>
    <col min="10249" max="10249" width="8.33203125" style="10" customWidth="1"/>
    <col min="10250" max="10250" width="1.44140625" style="10" customWidth="1"/>
    <col min="10251" max="10251" width="6.5546875" style="10" customWidth="1"/>
    <col min="10252" max="10252" width="1.44140625" style="10" customWidth="1"/>
    <col min="10253" max="10253" width="12.5546875" style="10" bestFit="1" customWidth="1"/>
    <col min="10254" max="10254" width="1.44140625" style="10" customWidth="1"/>
    <col min="10255" max="10255" width="8.109375" style="10" customWidth="1"/>
    <col min="10256" max="10256" width="1.44140625" style="10" customWidth="1"/>
    <col min="10257" max="10257" width="6.44140625" style="10" customWidth="1"/>
    <col min="10258" max="10258" width="1.44140625" style="10" customWidth="1"/>
    <col min="10259" max="10259" width="11.6640625" style="10" customWidth="1"/>
    <col min="10260" max="10260" width="1.44140625" style="10" customWidth="1"/>
    <col min="10261" max="10261" width="6.77734375" style="10" customWidth="1"/>
    <col min="10262" max="10262" width="1.44140625" style="10" customWidth="1"/>
    <col min="10263" max="10263" width="6.109375" style="10" customWidth="1"/>
    <col min="10264" max="10264" width="1.44140625" style="10" customWidth="1"/>
    <col min="10265" max="10265" width="10.33203125" style="10" customWidth="1"/>
    <col min="10266" max="10266" width="1.44140625" style="10" customWidth="1"/>
    <col min="10267" max="10267" width="6.33203125" style="10" customWidth="1"/>
    <col min="10268" max="10268" width="1.44140625" style="10" customWidth="1"/>
    <col min="10269" max="10269" width="6.44140625" style="10" customWidth="1"/>
    <col min="10270" max="10270" width="1.44140625" style="10" customWidth="1"/>
    <col min="10271" max="10271" width="12.6640625" style="10" customWidth="1"/>
    <col min="10272" max="10273" width="1.44140625" style="10" customWidth="1"/>
    <col min="10274" max="10274" width="13.88671875" style="10" customWidth="1"/>
    <col min="10275" max="10275" width="2.21875" style="10" customWidth="1"/>
    <col min="10276" max="10276" width="13.88671875" style="10" customWidth="1"/>
    <col min="10277" max="10277" width="2.21875" style="10" customWidth="1"/>
    <col min="10278" max="10278" width="14.6640625" style="10" customWidth="1"/>
    <col min="10279" max="10279" width="3" style="10" customWidth="1"/>
    <col min="10280" max="10280" width="14.6640625" style="10" customWidth="1"/>
    <col min="10281" max="10281" width="1.44140625" style="10" customWidth="1"/>
    <col min="10282" max="10282" width="8.44140625" style="10" customWidth="1"/>
    <col min="10283" max="10283" width="1.44140625" style="10" customWidth="1"/>
    <col min="10284" max="10284" width="8.44140625" style="10" customWidth="1"/>
    <col min="10285" max="10285" width="3" style="10" customWidth="1"/>
    <col min="10286" max="10286" width="13.88671875" style="10" customWidth="1"/>
    <col min="10287" max="10287" width="1.44140625" style="10" customWidth="1"/>
    <col min="10288" max="10288" width="12.33203125" style="10" customWidth="1"/>
    <col min="10289" max="10289" width="1.44140625" style="10" customWidth="1"/>
    <col min="10290" max="10290" width="0" style="10" hidden="1" customWidth="1"/>
    <col min="10291" max="10291" width="1.44140625" style="10" customWidth="1"/>
    <col min="10292" max="10292" width="12.33203125" style="10" customWidth="1"/>
    <col min="10293" max="10293" width="2.21875" style="10" customWidth="1"/>
    <col min="10294" max="10294" width="4.5546875" style="10" customWidth="1"/>
    <col min="10295" max="10295" width="6.5546875" style="10" customWidth="1"/>
    <col min="10296" max="10296" width="9.88671875" style="10" customWidth="1"/>
    <col min="10297" max="10297" width="7.33203125" style="10" customWidth="1"/>
    <col min="10298" max="10496" width="11.5546875" style="10"/>
    <col min="10497" max="10497" width="3.77734375" style="10" customWidth="1"/>
    <col min="10498" max="10498" width="0.88671875" style="10" customWidth="1"/>
    <col min="10499" max="10499" width="8" style="10" customWidth="1"/>
    <col min="10500" max="10500" width="1.77734375" style="10" customWidth="1"/>
    <col min="10501" max="10501" width="11.44140625" style="10" customWidth="1"/>
    <col min="10502" max="10502" width="0.88671875" style="10" customWidth="1"/>
    <col min="10503" max="10503" width="12.6640625" style="10" customWidth="1"/>
    <col min="10504" max="10504" width="1.44140625" style="10" customWidth="1"/>
    <col min="10505" max="10505" width="8.33203125" style="10" customWidth="1"/>
    <col min="10506" max="10506" width="1.44140625" style="10" customWidth="1"/>
    <col min="10507" max="10507" width="6.5546875" style="10" customWidth="1"/>
    <col min="10508" max="10508" width="1.44140625" style="10" customWidth="1"/>
    <col min="10509" max="10509" width="12.5546875" style="10" bestFit="1" customWidth="1"/>
    <col min="10510" max="10510" width="1.44140625" style="10" customWidth="1"/>
    <col min="10511" max="10511" width="8.109375" style="10" customWidth="1"/>
    <col min="10512" max="10512" width="1.44140625" style="10" customWidth="1"/>
    <col min="10513" max="10513" width="6.44140625" style="10" customWidth="1"/>
    <col min="10514" max="10514" width="1.44140625" style="10" customWidth="1"/>
    <col min="10515" max="10515" width="11.6640625" style="10" customWidth="1"/>
    <col min="10516" max="10516" width="1.44140625" style="10" customWidth="1"/>
    <col min="10517" max="10517" width="6.77734375" style="10" customWidth="1"/>
    <col min="10518" max="10518" width="1.44140625" style="10" customWidth="1"/>
    <col min="10519" max="10519" width="6.109375" style="10" customWidth="1"/>
    <col min="10520" max="10520" width="1.44140625" style="10" customWidth="1"/>
    <col min="10521" max="10521" width="10.33203125" style="10" customWidth="1"/>
    <col min="10522" max="10522" width="1.44140625" style="10" customWidth="1"/>
    <col min="10523" max="10523" width="6.33203125" style="10" customWidth="1"/>
    <col min="10524" max="10524" width="1.44140625" style="10" customWidth="1"/>
    <col min="10525" max="10525" width="6.44140625" style="10" customWidth="1"/>
    <col min="10526" max="10526" width="1.44140625" style="10" customWidth="1"/>
    <col min="10527" max="10527" width="12.6640625" style="10" customWidth="1"/>
    <col min="10528" max="10529" width="1.44140625" style="10" customWidth="1"/>
    <col min="10530" max="10530" width="13.88671875" style="10" customWidth="1"/>
    <col min="10531" max="10531" width="2.21875" style="10" customWidth="1"/>
    <col min="10532" max="10532" width="13.88671875" style="10" customWidth="1"/>
    <col min="10533" max="10533" width="2.21875" style="10" customWidth="1"/>
    <col min="10534" max="10534" width="14.6640625" style="10" customWidth="1"/>
    <col min="10535" max="10535" width="3" style="10" customWidth="1"/>
    <col min="10536" max="10536" width="14.6640625" style="10" customWidth="1"/>
    <col min="10537" max="10537" width="1.44140625" style="10" customWidth="1"/>
    <col min="10538" max="10538" width="8.44140625" style="10" customWidth="1"/>
    <col min="10539" max="10539" width="1.44140625" style="10" customWidth="1"/>
    <col min="10540" max="10540" width="8.44140625" style="10" customWidth="1"/>
    <col min="10541" max="10541" width="3" style="10" customWidth="1"/>
    <col min="10542" max="10542" width="13.88671875" style="10" customWidth="1"/>
    <col min="10543" max="10543" width="1.44140625" style="10" customWidth="1"/>
    <col min="10544" max="10544" width="12.33203125" style="10" customWidth="1"/>
    <col min="10545" max="10545" width="1.44140625" style="10" customWidth="1"/>
    <col min="10546" max="10546" width="0" style="10" hidden="1" customWidth="1"/>
    <col min="10547" max="10547" width="1.44140625" style="10" customWidth="1"/>
    <col min="10548" max="10548" width="12.33203125" style="10" customWidth="1"/>
    <col min="10549" max="10549" width="2.21875" style="10" customWidth="1"/>
    <col min="10550" max="10550" width="4.5546875" style="10" customWidth="1"/>
    <col min="10551" max="10551" width="6.5546875" style="10" customWidth="1"/>
    <col min="10552" max="10552" width="9.88671875" style="10" customWidth="1"/>
    <col min="10553" max="10553" width="7.33203125" style="10" customWidth="1"/>
    <col min="10554" max="10752" width="11.5546875" style="10"/>
    <col min="10753" max="10753" width="3.77734375" style="10" customWidth="1"/>
    <col min="10754" max="10754" width="0.88671875" style="10" customWidth="1"/>
    <col min="10755" max="10755" width="8" style="10" customWidth="1"/>
    <col min="10756" max="10756" width="1.77734375" style="10" customWidth="1"/>
    <col min="10757" max="10757" width="11.44140625" style="10" customWidth="1"/>
    <col min="10758" max="10758" width="0.88671875" style="10" customWidth="1"/>
    <col min="10759" max="10759" width="12.6640625" style="10" customWidth="1"/>
    <col min="10760" max="10760" width="1.44140625" style="10" customWidth="1"/>
    <col min="10761" max="10761" width="8.33203125" style="10" customWidth="1"/>
    <col min="10762" max="10762" width="1.44140625" style="10" customWidth="1"/>
    <col min="10763" max="10763" width="6.5546875" style="10" customWidth="1"/>
    <col min="10764" max="10764" width="1.44140625" style="10" customWidth="1"/>
    <col min="10765" max="10765" width="12.5546875" style="10" bestFit="1" customWidth="1"/>
    <col min="10766" max="10766" width="1.44140625" style="10" customWidth="1"/>
    <col min="10767" max="10767" width="8.109375" style="10" customWidth="1"/>
    <col min="10768" max="10768" width="1.44140625" style="10" customWidth="1"/>
    <col min="10769" max="10769" width="6.44140625" style="10" customWidth="1"/>
    <col min="10770" max="10770" width="1.44140625" style="10" customWidth="1"/>
    <col min="10771" max="10771" width="11.6640625" style="10" customWidth="1"/>
    <col min="10772" max="10772" width="1.44140625" style="10" customWidth="1"/>
    <col min="10773" max="10773" width="6.77734375" style="10" customWidth="1"/>
    <col min="10774" max="10774" width="1.44140625" style="10" customWidth="1"/>
    <col min="10775" max="10775" width="6.109375" style="10" customWidth="1"/>
    <col min="10776" max="10776" width="1.44140625" style="10" customWidth="1"/>
    <col min="10777" max="10777" width="10.33203125" style="10" customWidth="1"/>
    <col min="10778" max="10778" width="1.44140625" style="10" customWidth="1"/>
    <col min="10779" max="10779" width="6.33203125" style="10" customWidth="1"/>
    <col min="10780" max="10780" width="1.44140625" style="10" customWidth="1"/>
    <col min="10781" max="10781" width="6.44140625" style="10" customWidth="1"/>
    <col min="10782" max="10782" width="1.44140625" style="10" customWidth="1"/>
    <col min="10783" max="10783" width="12.6640625" style="10" customWidth="1"/>
    <col min="10784" max="10785" width="1.44140625" style="10" customWidth="1"/>
    <col min="10786" max="10786" width="13.88671875" style="10" customWidth="1"/>
    <col min="10787" max="10787" width="2.21875" style="10" customWidth="1"/>
    <col min="10788" max="10788" width="13.88671875" style="10" customWidth="1"/>
    <col min="10789" max="10789" width="2.21875" style="10" customWidth="1"/>
    <col min="10790" max="10790" width="14.6640625" style="10" customWidth="1"/>
    <col min="10791" max="10791" width="3" style="10" customWidth="1"/>
    <col min="10792" max="10792" width="14.6640625" style="10" customWidth="1"/>
    <col min="10793" max="10793" width="1.44140625" style="10" customWidth="1"/>
    <col min="10794" max="10794" width="8.44140625" style="10" customWidth="1"/>
    <col min="10795" max="10795" width="1.44140625" style="10" customWidth="1"/>
    <col min="10796" max="10796" width="8.44140625" style="10" customWidth="1"/>
    <col min="10797" max="10797" width="3" style="10" customWidth="1"/>
    <col min="10798" max="10798" width="13.88671875" style="10" customWidth="1"/>
    <col min="10799" max="10799" width="1.44140625" style="10" customWidth="1"/>
    <col min="10800" max="10800" width="12.33203125" style="10" customWidth="1"/>
    <col min="10801" max="10801" width="1.44140625" style="10" customWidth="1"/>
    <col min="10802" max="10802" width="0" style="10" hidden="1" customWidth="1"/>
    <col min="10803" max="10803" width="1.44140625" style="10" customWidth="1"/>
    <col min="10804" max="10804" width="12.33203125" style="10" customWidth="1"/>
    <col min="10805" max="10805" width="2.21875" style="10" customWidth="1"/>
    <col min="10806" max="10806" width="4.5546875" style="10" customWidth="1"/>
    <col min="10807" max="10807" width="6.5546875" style="10" customWidth="1"/>
    <col min="10808" max="10808" width="9.88671875" style="10" customWidth="1"/>
    <col min="10809" max="10809" width="7.33203125" style="10" customWidth="1"/>
    <col min="10810" max="11008" width="11.5546875" style="10"/>
    <col min="11009" max="11009" width="3.77734375" style="10" customWidth="1"/>
    <col min="11010" max="11010" width="0.88671875" style="10" customWidth="1"/>
    <col min="11011" max="11011" width="8" style="10" customWidth="1"/>
    <col min="11012" max="11012" width="1.77734375" style="10" customWidth="1"/>
    <col min="11013" max="11013" width="11.44140625" style="10" customWidth="1"/>
    <col min="11014" max="11014" width="0.88671875" style="10" customWidth="1"/>
    <col min="11015" max="11015" width="12.6640625" style="10" customWidth="1"/>
    <col min="11016" max="11016" width="1.44140625" style="10" customWidth="1"/>
    <col min="11017" max="11017" width="8.33203125" style="10" customWidth="1"/>
    <col min="11018" max="11018" width="1.44140625" style="10" customWidth="1"/>
    <col min="11019" max="11019" width="6.5546875" style="10" customWidth="1"/>
    <col min="11020" max="11020" width="1.44140625" style="10" customWidth="1"/>
    <col min="11021" max="11021" width="12.5546875" style="10" bestFit="1" customWidth="1"/>
    <col min="11022" max="11022" width="1.44140625" style="10" customWidth="1"/>
    <col min="11023" max="11023" width="8.109375" style="10" customWidth="1"/>
    <col min="11024" max="11024" width="1.44140625" style="10" customWidth="1"/>
    <col min="11025" max="11025" width="6.44140625" style="10" customWidth="1"/>
    <col min="11026" max="11026" width="1.44140625" style="10" customWidth="1"/>
    <col min="11027" max="11027" width="11.6640625" style="10" customWidth="1"/>
    <col min="11028" max="11028" width="1.44140625" style="10" customWidth="1"/>
    <col min="11029" max="11029" width="6.77734375" style="10" customWidth="1"/>
    <col min="11030" max="11030" width="1.44140625" style="10" customWidth="1"/>
    <col min="11031" max="11031" width="6.109375" style="10" customWidth="1"/>
    <col min="11032" max="11032" width="1.44140625" style="10" customWidth="1"/>
    <col min="11033" max="11033" width="10.33203125" style="10" customWidth="1"/>
    <col min="11034" max="11034" width="1.44140625" style="10" customWidth="1"/>
    <col min="11035" max="11035" width="6.33203125" style="10" customWidth="1"/>
    <col min="11036" max="11036" width="1.44140625" style="10" customWidth="1"/>
    <col min="11037" max="11037" width="6.44140625" style="10" customWidth="1"/>
    <col min="11038" max="11038" width="1.44140625" style="10" customWidth="1"/>
    <col min="11039" max="11039" width="12.6640625" style="10" customWidth="1"/>
    <col min="11040" max="11041" width="1.44140625" style="10" customWidth="1"/>
    <col min="11042" max="11042" width="13.88671875" style="10" customWidth="1"/>
    <col min="11043" max="11043" width="2.21875" style="10" customWidth="1"/>
    <col min="11044" max="11044" width="13.88671875" style="10" customWidth="1"/>
    <col min="11045" max="11045" width="2.21875" style="10" customWidth="1"/>
    <col min="11046" max="11046" width="14.6640625" style="10" customWidth="1"/>
    <col min="11047" max="11047" width="3" style="10" customWidth="1"/>
    <col min="11048" max="11048" width="14.6640625" style="10" customWidth="1"/>
    <col min="11049" max="11049" width="1.44140625" style="10" customWidth="1"/>
    <col min="11050" max="11050" width="8.44140625" style="10" customWidth="1"/>
    <col min="11051" max="11051" width="1.44140625" style="10" customWidth="1"/>
    <col min="11052" max="11052" width="8.44140625" style="10" customWidth="1"/>
    <col min="11053" max="11053" width="3" style="10" customWidth="1"/>
    <col min="11054" max="11054" width="13.88671875" style="10" customWidth="1"/>
    <col min="11055" max="11055" width="1.44140625" style="10" customWidth="1"/>
    <col min="11056" max="11056" width="12.33203125" style="10" customWidth="1"/>
    <col min="11057" max="11057" width="1.44140625" style="10" customWidth="1"/>
    <col min="11058" max="11058" width="0" style="10" hidden="1" customWidth="1"/>
    <col min="11059" max="11059" width="1.44140625" style="10" customWidth="1"/>
    <col min="11060" max="11060" width="12.33203125" style="10" customWidth="1"/>
    <col min="11061" max="11061" width="2.21875" style="10" customWidth="1"/>
    <col min="11062" max="11062" width="4.5546875" style="10" customWidth="1"/>
    <col min="11063" max="11063" width="6.5546875" style="10" customWidth="1"/>
    <col min="11064" max="11064" width="9.88671875" style="10" customWidth="1"/>
    <col min="11065" max="11065" width="7.33203125" style="10" customWidth="1"/>
    <col min="11066" max="11264" width="11.5546875" style="10"/>
    <col min="11265" max="11265" width="3.77734375" style="10" customWidth="1"/>
    <col min="11266" max="11266" width="0.88671875" style="10" customWidth="1"/>
    <col min="11267" max="11267" width="8" style="10" customWidth="1"/>
    <col min="11268" max="11268" width="1.77734375" style="10" customWidth="1"/>
    <col min="11269" max="11269" width="11.44140625" style="10" customWidth="1"/>
    <col min="11270" max="11270" width="0.88671875" style="10" customWidth="1"/>
    <col min="11271" max="11271" width="12.6640625" style="10" customWidth="1"/>
    <col min="11272" max="11272" width="1.44140625" style="10" customWidth="1"/>
    <col min="11273" max="11273" width="8.33203125" style="10" customWidth="1"/>
    <col min="11274" max="11274" width="1.44140625" style="10" customWidth="1"/>
    <col min="11275" max="11275" width="6.5546875" style="10" customWidth="1"/>
    <col min="11276" max="11276" width="1.44140625" style="10" customWidth="1"/>
    <col min="11277" max="11277" width="12.5546875" style="10" bestFit="1" customWidth="1"/>
    <col min="11278" max="11278" width="1.44140625" style="10" customWidth="1"/>
    <col min="11279" max="11279" width="8.109375" style="10" customWidth="1"/>
    <col min="11280" max="11280" width="1.44140625" style="10" customWidth="1"/>
    <col min="11281" max="11281" width="6.44140625" style="10" customWidth="1"/>
    <col min="11282" max="11282" width="1.44140625" style="10" customWidth="1"/>
    <col min="11283" max="11283" width="11.6640625" style="10" customWidth="1"/>
    <col min="11284" max="11284" width="1.44140625" style="10" customWidth="1"/>
    <col min="11285" max="11285" width="6.77734375" style="10" customWidth="1"/>
    <col min="11286" max="11286" width="1.44140625" style="10" customWidth="1"/>
    <col min="11287" max="11287" width="6.109375" style="10" customWidth="1"/>
    <col min="11288" max="11288" width="1.44140625" style="10" customWidth="1"/>
    <col min="11289" max="11289" width="10.33203125" style="10" customWidth="1"/>
    <col min="11290" max="11290" width="1.44140625" style="10" customWidth="1"/>
    <col min="11291" max="11291" width="6.33203125" style="10" customWidth="1"/>
    <col min="11292" max="11292" width="1.44140625" style="10" customWidth="1"/>
    <col min="11293" max="11293" width="6.44140625" style="10" customWidth="1"/>
    <col min="11294" max="11294" width="1.44140625" style="10" customWidth="1"/>
    <col min="11295" max="11295" width="12.6640625" style="10" customWidth="1"/>
    <col min="11296" max="11297" width="1.44140625" style="10" customWidth="1"/>
    <col min="11298" max="11298" width="13.88671875" style="10" customWidth="1"/>
    <col min="11299" max="11299" width="2.21875" style="10" customWidth="1"/>
    <col min="11300" max="11300" width="13.88671875" style="10" customWidth="1"/>
    <col min="11301" max="11301" width="2.21875" style="10" customWidth="1"/>
    <col min="11302" max="11302" width="14.6640625" style="10" customWidth="1"/>
    <col min="11303" max="11303" width="3" style="10" customWidth="1"/>
    <col min="11304" max="11304" width="14.6640625" style="10" customWidth="1"/>
    <col min="11305" max="11305" width="1.44140625" style="10" customWidth="1"/>
    <col min="11306" max="11306" width="8.44140625" style="10" customWidth="1"/>
    <col min="11307" max="11307" width="1.44140625" style="10" customWidth="1"/>
    <col min="11308" max="11308" width="8.44140625" style="10" customWidth="1"/>
    <col min="11309" max="11309" width="3" style="10" customWidth="1"/>
    <col min="11310" max="11310" width="13.88671875" style="10" customWidth="1"/>
    <col min="11311" max="11311" width="1.44140625" style="10" customWidth="1"/>
    <col min="11312" max="11312" width="12.33203125" style="10" customWidth="1"/>
    <col min="11313" max="11313" width="1.44140625" style="10" customWidth="1"/>
    <col min="11314" max="11314" width="0" style="10" hidden="1" customWidth="1"/>
    <col min="11315" max="11315" width="1.44140625" style="10" customWidth="1"/>
    <col min="11316" max="11316" width="12.33203125" style="10" customWidth="1"/>
    <col min="11317" max="11317" width="2.21875" style="10" customWidth="1"/>
    <col min="11318" max="11318" width="4.5546875" style="10" customWidth="1"/>
    <col min="11319" max="11319" width="6.5546875" style="10" customWidth="1"/>
    <col min="11320" max="11320" width="9.88671875" style="10" customWidth="1"/>
    <col min="11321" max="11321" width="7.33203125" style="10" customWidth="1"/>
    <col min="11322" max="11520" width="11.5546875" style="10"/>
    <col min="11521" max="11521" width="3.77734375" style="10" customWidth="1"/>
    <col min="11522" max="11522" width="0.88671875" style="10" customWidth="1"/>
    <col min="11523" max="11523" width="8" style="10" customWidth="1"/>
    <col min="11524" max="11524" width="1.77734375" style="10" customWidth="1"/>
    <col min="11525" max="11525" width="11.44140625" style="10" customWidth="1"/>
    <col min="11526" max="11526" width="0.88671875" style="10" customWidth="1"/>
    <col min="11527" max="11527" width="12.6640625" style="10" customWidth="1"/>
    <col min="11528" max="11528" width="1.44140625" style="10" customWidth="1"/>
    <col min="11529" max="11529" width="8.33203125" style="10" customWidth="1"/>
    <col min="11530" max="11530" width="1.44140625" style="10" customWidth="1"/>
    <col min="11531" max="11531" width="6.5546875" style="10" customWidth="1"/>
    <col min="11532" max="11532" width="1.44140625" style="10" customWidth="1"/>
    <col min="11533" max="11533" width="12.5546875" style="10" bestFit="1" customWidth="1"/>
    <col min="11534" max="11534" width="1.44140625" style="10" customWidth="1"/>
    <col min="11535" max="11535" width="8.109375" style="10" customWidth="1"/>
    <col min="11536" max="11536" width="1.44140625" style="10" customWidth="1"/>
    <col min="11537" max="11537" width="6.44140625" style="10" customWidth="1"/>
    <col min="11538" max="11538" width="1.44140625" style="10" customWidth="1"/>
    <col min="11539" max="11539" width="11.6640625" style="10" customWidth="1"/>
    <col min="11540" max="11540" width="1.44140625" style="10" customWidth="1"/>
    <col min="11541" max="11541" width="6.77734375" style="10" customWidth="1"/>
    <col min="11542" max="11542" width="1.44140625" style="10" customWidth="1"/>
    <col min="11543" max="11543" width="6.109375" style="10" customWidth="1"/>
    <col min="11544" max="11544" width="1.44140625" style="10" customWidth="1"/>
    <col min="11545" max="11545" width="10.33203125" style="10" customWidth="1"/>
    <col min="11546" max="11546" width="1.44140625" style="10" customWidth="1"/>
    <col min="11547" max="11547" width="6.33203125" style="10" customWidth="1"/>
    <col min="11548" max="11548" width="1.44140625" style="10" customWidth="1"/>
    <col min="11549" max="11549" width="6.44140625" style="10" customWidth="1"/>
    <col min="11550" max="11550" width="1.44140625" style="10" customWidth="1"/>
    <col min="11551" max="11551" width="12.6640625" style="10" customWidth="1"/>
    <col min="11552" max="11553" width="1.44140625" style="10" customWidth="1"/>
    <col min="11554" max="11554" width="13.88671875" style="10" customWidth="1"/>
    <col min="11555" max="11555" width="2.21875" style="10" customWidth="1"/>
    <col min="11556" max="11556" width="13.88671875" style="10" customWidth="1"/>
    <col min="11557" max="11557" width="2.21875" style="10" customWidth="1"/>
    <col min="11558" max="11558" width="14.6640625" style="10" customWidth="1"/>
    <col min="11559" max="11559" width="3" style="10" customWidth="1"/>
    <col min="11560" max="11560" width="14.6640625" style="10" customWidth="1"/>
    <col min="11561" max="11561" width="1.44140625" style="10" customWidth="1"/>
    <col min="11562" max="11562" width="8.44140625" style="10" customWidth="1"/>
    <col min="11563" max="11563" width="1.44140625" style="10" customWidth="1"/>
    <col min="11564" max="11564" width="8.44140625" style="10" customWidth="1"/>
    <col min="11565" max="11565" width="3" style="10" customWidth="1"/>
    <col min="11566" max="11566" width="13.88671875" style="10" customWidth="1"/>
    <col min="11567" max="11567" width="1.44140625" style="10" customWidth="1"/>
    <col min="11568" max="11568" width="12.33203125" style="10" customWidth="1"/>
    <col min="11569" max="11569" width="1.44140625" style="10" customWidth="1"/>
    <col min="11570" max="11570" width="0" style="10" hidden="1" customWidth="1"/>
    <col min="11571" max="11571" width="1.44140625" style="10" customWidth="1"/>
    <col min="11572" max="11572" width="12.33203125" style="10" customWidth="1"/>
    <col min="11573" max="11573" width="2.21875" style="10" customWidth="1"/>
    <col min="11574" max="11574" width="4.5546875" style="10" customWidth="1"/>
    <col min="11575" max="11575" width="6.5546875" style="10" customWidth="1"/>
    <col min="11576" max="11576" width="9.88671875" style="10" customWidth="1"/>
    <col min="11577" max="11577" width="7.33203125" style="10" customWidth="1"/>
    <col min="11578" max="11776" width="11.5546875" style="10"/>
    <col min="11777" max="11777" width="3.77734375" style="10" customWidth="1"/>
    <col min="11778" max="11778" width="0.88671875" style="10" customWidth="1"/>
    <col min="11779" max="11779" width="8" style="10" customWidth="1"/>
    <col min="11780" max="11780" width="1.77734375" style="10" customWidth="1"/>
    <col min="11781" max="11781" width="11.44140625" style="10" customWidth="1"/>
    <col min="11782" max="11782" width="0.88671875" style="10" customWidth="1"/>
    <col min="11783" max="11783" width="12.6640625" style="10" customWidth="1"/>
    <col min="11784" max="11784" width="1.44140625" style="10" customWidth="1"/>
    <col min="11785" max="11785" width="8.33203125" style="10" customWidth="1"/>
    <col min="11786" max="11786" width="1.44140625" style="10" customWidth="1"/>
    <col min="11787" max="11787" width="6.5546875" style="10" customWidth="1"/>
    <col min="11788" max="11788" width="1.44140625" style="10" customWidth="1"/>
    <col min="11789" max="11789" width="12.5546875" style="10" bestFit="1" customWidth="1"/>
    <col min="11790" max="11790" width="1.44140625" style="10" customWidth="1"/>
    <col min="11791" max="11791" width="8.109375" style="10" customWidth="1"/>
    <col min="11792" max="11792" width="1.44140625" style="10" customWidth="1"/>
    <col min="11793" max="11793" width="6.44140625" style="10" customWidth="1"/>
    <col min="11794" max="11794" width="1.44140625" style="10" customWidth="1"/>
    <col min="11795" max="11795" width="11.6640625" style="10" customWidth="1"/>
    <col min="11796" max="11796" width="1.44140625" style="10" customWidth="1"/>
    <col min="11797" max="11797" width="6.77734375" style="10" customWidth="1"/>
    <col min="11798" max="11798" width="1.44140625" style="10" customWidth="1"/>
    <col min="11799" max="11799" width="6.109375" style="10" customWidth="1"/>
    <col min="11800" max="11800" width="1.44140625" style="10" customWidth="1"/>
    <col min="11801" max="11801" width="10.33203125" style="10" customWidth="1"/>
    <col min="11802" max="11802" width="1.44140625" style="10" customWidth="1"/>
    <col min="11803" max="11803" width="6.33203125" style="10" customWidth="1"/>
    <col min="11804" max="11804" width="1.44140625" style="10" customWidth="1"/>
    <col min="11805" max="11805" width="6.44140625" style="10" customWidth="1"/>
    <col min="11806" max="11806" width="1.44140625" style="10" customWidth="1"/>
    <col min="11807" max="11807" width="12.6640625" style="10" customWidth="1"/>
    <col min="11808" max="11809" width="1.44140625" style="10" customWidth="1"/>
    <col min="11810" max="11810" width="13.88671875" style="10" customWidth="1"/>
    <col min="11811" max="11811" width="2.21875" style="10" customWidth="1"/>
    <col min="11812" max="11812" width="13.88671875" style="10" customWidth="1"/>
    <col min="11813" max="11813" width="2.21875" style="10" customWidth="1"/>
    <col min="11814" max="11814" width="14.6640625" style="10" customWidth="1"/>
    <col min="11815" max="11815" width="3" style="10" customWidth="1"/>
    <col min="11816" max="11816" width="14.6640625" style="10" customWidth="1"/>
    <col min="11817" max="11817" width="1.44140625" style="10" customWidth="1"/>
    <col min="11818" max="11818" width="8.44140625" style="10" customWidth="1"/>
    <col min="11819" max="11819" width="1.44140625" style="10" customWidth="1"/>
    <col min="11820" max="11820" width="8.44140625" style="10" customWidth="1"/>
    <col min="11821" max="11821" width="3" style="10" customWidth="1"/>
    <col min="11822" max="11822" width="13.88671875" style="10" customWidth="1"/>
    <col min="11823" max="11823" width="1.44140625" style="10" customWidth="1"/>
    <col min="11824" max="11824" width="12.33203125" style="10" customWidth="1"/>
    <col min="11825" max="11825" width="1.44140625" style="10" customWidth="1"/>
    <col min="11826" max="11826" width="0" style="10" hidden="1" customWidth="1"/>
    <col min="11827" max="11827" width="1.44140625" style="10" customWidth="1"/>
    <col min="11828" max="11828" width="12.33203125" style="10" customWidth="1"/>
    <col min="11829" max="11829" width="2.21875" style="10" customWidth="1"/>
    <col min="11830" max="11830" width="4.5546875" style="10" customWidth="1"/>
    <col min="11831" max="11831" width="6.5546875" style="10" customWidth="1"/>
    <col min="11832" max="11832" width="9.88671875" style="10" customWidth="1"/>
    <col min="11833" max="11833" width="7.33203125" style="10" customWidth="1"/>
    <col min="11834" max="12032" width="11.5546875" style="10"/>
    <col min="12033" max="12033" width="3.77734375" style="10" customWidth="1"/>
    <col min="12034" max="12034" width="0.88671875" style="10" customWidth="1"/>
    <col min="12035" max="12035" width="8" style="10" customWidth="1"/>
    <col min="12036" max="12036" width="1.77734375" style="10" customWidth="1"/>
    <col min="12037" max="12037" width="11.44140625" style="10" customWidth="1"/>
    <col min="12038" max="12038" width="0.88671875" style="10" customWidth="1"/>
    <col min="12039" max="12039" width="12.6640625" style="10" customWidth="1"/>
    <col min="12040" max="12040" width="1.44140625" style="10" customWidth="1"/>
    <col min="12041" max="12041" width="8.33203125" style="10" customWidth="1"/>
    <col min="12042" max="12042" width="1.44140625" style="10" customWidth="1"/>
    <col min="12043" max="12043" width="6.5546875" style="10" customWidth="1"/>
    <col min="12044" max="12044" width="1.44140625" style="10" customWidth="1"/>
    <col min="12045" max="12045" width="12.5546875" style="10" bestFit="1" customWidth="1"/>
    <col min="12046" max="12046" width="1.44140625" style="10" customWidth="1"/>
    <col min="12047" max="12047" width="8.109375" style="10" customWidth="1"/>
    <col min="12048" max="12048" width="1.44140625" style="10" customWidth="1"/>
    <col min="12049" max="12049" width="6.44140625" style="10" customWidth="1"/>
    <col min="12050" max="12050" width="1.44140625" style="10" customWidth="1"/>
    <col min="12051" max="12051" width="11.6640625" style="10" customWidth="1"/>
    <col min="12052" max="12052" width="1.44140625" style="10" customWidth="1"/>
    <col min="12053" max="12053" width="6.77734375" style="10" customWidth="1"/>
    <col min="12054" max="12054" width="1.44140625" style="10" customWidth="1"/>
    <col min="12055" max="12055" width="6.109375" style="10" customWidth="1"/>
    <col min="12056" max="12056" width="1.44140625" style="10" customWidth="1"/>
    <col min="12057" max="12057" width="10.33203125" style="10" customWidth="1"/>
    <col min="12058" max="12058" width="1.44140625" style="10" customWidth="1"/>
    <col min="12059" max="12059" width="6.33203125" style="10" customWidth="1"/>
    <col min="12060" max="12060" width="1.44140625" style="10" customWidth="1"/>
    <col min="12061" max="12061" width="6.44140625" style="10" customWidth="1"/>
    <col min="12062" max="12062" width="1.44140625" style="10" customWidth="1"/>
    <col min="12063" max="12063" width="12.6640625" style="10" customWidth="1"/>
    <col min="12064" max="12065" width="1.44140625" style="10" customWidth="1"/>
    <col min="12066" max="12066" width="13.88671875" style="10" customWidth="1"/>
    <col min="12067" max="12067" width="2.21875" style="10" customWidth="1"/>
    <col min="12068" max="12068" width="13.88671875" style="10" customWidth="1"/>
    <col min="12069" max="12069" width="2.21875" style="10" customWidth="1"/>
    <col min="12070" max="12070" width="14.6640625" style="10" customWidth="1"/>
    <col min="12071" max="12071" width="3" style="10" customWidth="1"/>
    <col min="12072" max="12072" width="14.6640625" style="10" customWidth="1"/>
    <col min="12073" max="12073" width="1.44140625" style="10" customWidth="1"/>
    <col min="12074" max="12074" width="8.44140625" style="10" customWidth="1"/>
    <col min="12075" max="12075" width="1.44140625" style="10" customWidth="1"/>
    <col min="12076" max="12076" width="8.44140625" style="10" customWidth="1"/>
    <col min="12077" max="12077" width="3" style="10" customWidth="1"/>
    <col min="12078" max="12078" width="13.88671875" style="10" customWidth="1"/>
    <col min="12079" max="12079" width="1.44140625" style="10" customWidth="1"/>
    <col min="12080" max="12080" width="12.33203125" style="10" customWidth="1"/>
    <col min="12081" max="12081" width="1.44140625" style="10" customWidth="1"/>
    <col min="12082" max="12082" width="0" style="10" hidden="1" customWidth="1"/>
    <col min="12083" max="12083" width="1.44140625" style="10" customWidth="1"/>
    <col min="12084" max="12084" width="12.33203125" style="10" customWidth="1"/>
    <col min="12085" max="12085" width="2.21875" style="10" customWidth="1"/>
    <col min="12086" max="12086" width="4.5546875" style="10" customWidth="1"/>
    <col min="12087" max="12087" width="6.5546875" style="10" customWidth="1"/>
    <col min="12088" max="12088" width="9.88671875" style="10" customWidth="1"/>
    <col min="12089" max="12089" width="7.33203125" style="10" customWidth="1"/>
    <col min="12090" max="12288" width="11.5546875" style="10"/>
    <col min="12289" max="12289" width="3.77734375" style="10" customWidth="1"/>
    <col min="12290" max="12290" width="0.88671875" style="10" customWidth="1"/>
    <col min="12291" max="12291" width="8" style="10" customWidth="1"/>
    <col min="12292" max="12292" width="1.77734375" style="10" customWidth="1"/>
    <col min="12293" max="12293" width="11.44140625" style="10" customWidth="1"/>
    <col min="12294" max="12294" width="0.88671875" style="10" customWidth="1"/>
    <col min="12295" max="12295" width="12.6640625" style="10" customWidth="1"/>
    <col min="12296" max="12296" width="1.44140625" style="10" customWidth="1"/>
    <col min="12297" max="12297" width="8.33203125" style="10" customWidth="1"/>
    <col min="12298" max="12298" width="1.44140625" style="10" customWidth="1"/>
    <col min="12299" max="12299" width="6.5546875" style="10" customWidth="1"/>
    <col min="12300" max="12300" width="1.44140625" style="10" customWidth="1"/>
    <col min="12301" max="12301" width="12.5546875" style="10" bestFit="1" customWidth="1"/>
    <col min="12302" max="12302" width="1.44140625" style="10" customWidth="1"/>
    <col min="12303" max="12303" width="8.109375" style="10" customWidth="1"/>
    <col min="12304" max="12304" width="1.44140625" style="10" customWidth="1"/>
    <col min="12305" max="12305" width="6.44140625" style="10" customWidth="1"/>
    <col min="12306" max="12306" width="1.44140625" style="10" customWidth="1"/>
    <col min="12307" max="12307" width="11.6640625" style="10" customWidth="1"/>
    <col min="12308" max="12308" width="1.44140625" style="10" customWidth="1"/>
    <col min="12309" max="12309" width="6.77734375" style="10" customWidth="1"/>
    <col min="12310" max="12310" width="1.44140625" style="10" customWidth="1"/>
    <col min="12311" max="12311" width="6.109375" style="10" customWidth="1"/>
    <col min="12312" max="12312" width="1.44140625" style="10" customWidth="1"/>
    <col min="12313" max="12313" width="10.33203125" style="10" customWidth="1"/>
    <col min="12314" max="12314" width="1.44140625" style="10" customWidth="1"/>
    <col min="12315" max="12315" width="6.33203125" style="10" customWidth="1"/>
    <col min="12316" max="12316" width="1.44140625" style="10" customWidth="1"/>
    <col min="12317" max="12317" width="6.44140625" style="10" customWidth="1"/>
    <col min="12318" max="12318" width="1.44140625" style="10" customWidth="1"/>
    <col min="12319" max="12319" width="12.6640625" style="10" customWidth="1"/>
    <col min="12320" max="12321" width="1.44140625" style="10" customWidth="1"/>
    <col min="12322" max="12322" width="13.88671875" style="10" customWidth="1"/>
    <col min="12323" max="12323" width="2.21875" style="10" customWidth="1"/>
    <col min="12324" max="12324" width="13.88671875" style="10" customWidth="1"/>
    <col min="12325" max="12325" width="2.21875" style="10" customWidth="1"/>
    <col min="12326" max="12326" width="14.6640625" style="10" customWidth="1"/>
    <col min="12327" max="12327" width="3" style="10" customWidth="1"/>
    <col min="12328" max="12328" width="14.6640625" style="10" customWidth="1"/>
    <col min="12329" max="12329" width="1.44140625" style="10" customWidth="1"/>
    <col min="12330" max="12330" width="8.44140625" style="10" customWidth="1"/>
    <col min="12331" max="12331" width="1.44140625" style="10" customWidth="1"/>
    <col min="12332" max="12332" width="8.44140625" style="10" customWidth="1"/>
    <col min="12333" max="12333" width="3" style="10" customWidth="1"/>
    <col min="12334" max="12334" width="13.88671875" style="10" customWidth="1"/>
    <col min="12335" max="12335" width="1.44140625" style="10" customWidth="1"/>
    <col min="12336" max="12336" width="12.33203125" style="10" customWidth="1"/>
    <col min="12337" max="12337" width="1.44140625" style="10" customWidth="1"/>
    <col min="12338" max="12338" width="0" style="10" hidden="1" customWidth="1"/>
    <col min="12339" max="12339" width="1.44140625" style="10" customWidth="1"/>
    <col min="12340" max="12340" width="12.33203125" style="10" customWidth="1"/>
    <col min="12341" max="12341" width="2.21875" style="10" customWidth="1"/>
    <col min="12342" max="12342" width="4.5546875" style="10" customWidth="1"/>
    <col min="12343" max="12343" width="6.5546875" style="10" customWidth="1"/>
    <col min="12344" max="12344" width="9.88671875" style="10" customWidth="1"/>
    <col min="12345" max="12345" width="7.33203125" style="10" customWidth="1"/>
    <col min="12346" max="12544" width="11.5546875" style="10"/>
    <col min="12545" max="12545" width="3.77734375" style="10" customWidth="1"/>
    <col min="12546" max="12546" width="0.88671875" style="10" customWidth="1"/>
    <col min="12547" max="12547" width="8" style="10" customWidth="1"/>
    <col min="12548" max="12548" width="1.77734375" style="10" customWidth="1"/>
    <col min="12549" max="12549" width="11.44140625" style="10" customWidth="1"/>
    <col min="12550" max="12550" width="0.88671875" style="10" customWidth="1"/>
    <col min="12551" max="12551" width="12.6640625" style="10" customWidth="1"/>
    <col min="12552" max="12552" width="1.44140625" style="10" customWidth="1"/>
    <col min="12553" max="12553" width="8.33203125" style="10" customWidth="1"/>
    <col min="12554" max="12554" width="1.44140625" style="10" customWidth="1"/>
    <col min="12555" max="12555" width="6.5546875" style="10" customWidth="1"/>
    <col min="12556" max="12556" width="1.44140625" style="10" customWidth="1"/>
    <col min="12557" max="12557" width="12.5546875" style="10" bestFit="1" customWidth="1"/>
    <col min="12558" max="12558" width="1.44140625" style="10" customWidth="1"/>
    <col min="12559" max="12559" width="8.109375" style="10" customWidth="1"/>
    <col min="12560" max="12560" width="1.44140625" style="10" customWidth="1"/>
    <col min="12561" max="12561" width="6.44140625" style="10" customWidth="1"/>
    <col min="12562" max="12562" width="1.44140625" style="10" customWidth="1"/>
    <col min="12563" max="12563" width="11.6640625" style="10" customWidth="1"/>
    <col min="12564" max="12564" width="1.44140625" style="10" customWidth="1"/>
    <col min="12565" max="12565" width="6.77734375" style="10" customWidth="1"/>
    <col min="12566" max="12566" width="1.44140625" style="10" customWidth="1"/>
    <col min="12567" max="12567" width="6.109375" style="10" customWidth="1"/>
    <col min="12568" max="12568" width="1.44140625" style="10" customWidth="1"/>
    <col min="12569" max="12569" width="10.33203125" style="10" customWidth="1"/>
    <col min="12570" max="12570" width="1.44140625" style="10" customWidth="1"/>
    <col min="12571" max="12571" width="6.33203125" style="10" customWidth="1"/>
    <col min="12572" max="12572" width="1.44140625" style="10" customWidth="1"/>
    <col min="12573" max="12573" width="6.44140625" style="10" customWidth="1"/>
    <col min="12574" max="12574" width="1.44140625" style="10" customWidth="1"/>
    <col min="12575" max="12575" width="12.6640625" style="10" customWidth="1"/>
    <col min="12576" max="12577" width="1.44140625" style="10" customWidth="1"/>
    <col min="12578" max="12578" width="13.88671875" style="10" customWidth="1"/>
    <col min="12579" max="12579" width="2.21875" style="10" customWidth="1"/>
    <col min="12580" max="12580" width="13.88671875" style="10" customWidth="1"/>
    <col min="12581" max="12581" width="2.21875" style="10" customWidth="1"/>
    <col min="12582" max="12582" width="14.6640625" style="10" customWidth="1"/>
    <col min="12583" max="12583" width="3" style="10" customWidth="1"/>
    <col min="12584" max="12584" width="14.6640625" style="10" customWidth="1"/>
    <col min="12585" max="12585" width="1.44140625" style="10" customWidth="1"/>
    <col min="12586" max="12586" width="8.44140625" style="10" customWidth="1"/>
    <col min="12587" max="12587" width="1.44140625" style="10" customWidth="1"/>
    <col min="12588" max="12588" width="8.44140625" style="10" customWidth="1"/>
    <col min="12589" max="12589" width="3" style="10" customWidth="1"/>
    <col min="12590" max="12590" width="13.88671875" style="10" customWidth="1"/>
    <col min="12591" max="12591" width="1.44140625" style="10" customWidth="1"/>
    <col min="12592" max="12592" width="12.33203125" style="10" customWidth="1"/>
    <col min="12593" max="12593" width="1.44140625" style="10" customWidth="1"/>
    <col min="12594" max="12594" width="0" style="10" hidden="1" customWidth="1"/>
    <col min="12595" max="12595" width="1.44140625" style="10" customWidth="1"/>
    <col min="12596" max="12596" width="12.33203125" style="10" customWidth="1"/>
    <col min="12597" max="12597" width="2.21875" style="10" customWidth="1"/>
    <col min="12598" max="12598" width="4.5546875" style="10" customWidth="1"/>
    <col min="12599" max="12599" width="6.5546875" style="10" customWidth="1"/>
    <col min="12600" max="12600" width="9.88671875" style="10" customWidth="1"/>
    <col min="12601" max="12601" width="7.33203125" style="10" customWidth="1"/>
    <col min="12602" max="12800" width="11.5546875" style="10"/>
    <col min="12801" max="12801" width="3.77734375" style="10" customWidth="1"/>
    <col min="12802" max="12802" width="0.88671875" style="10" customWidth="1"/>
    <col min="12803" max="12803" width="8" style="10" customWidth="1"/>
    <col min="12804" max="12804" width="1.77734375" style="10" customWidth="1"/>
    <col min="12805" max="12805" width="11.44140625" style="10" customWidth="1"/>
    <col min="12806" max="12806" width="0.88671875" style="10" customWidth="1"/>
    <col min="12807" max="12807" width="12.6640625" style="10" customWidth="1"/>
    <col min="12808" max="12808" width="1.44140625" style="10" customWidth="1"/>
    <col min="12809" max="12809" width="8.33203125" style="10" customWidth="1"/>
    <col min="12810" max="12810" width="1.44140625" style="10" customWidth="1"/>
    <col min="12811" max="12811" width="6.5546875" style="10" customWidth="1"/>
    <col min="12812" max="12812" width="1.44140625" style="10" customWidth="1"/>
    <col min="12813" max="12813" width="12.5546875" style="10" bestFit="1" customWidth="1"/>
    <col min="12814" max="12814" width="1.44140625" style="10" customWidth="1"/>
    <col min="12815" max="12815" width="8.109375" style="10" customWidth="1"/>
    <col min="12816" max="12816" width="1.44140625" style="10" customWidth="1"/>
    <col min="12817" max="12817" width="6.44140625" style="10" customWidth="1"/>
    <col min="12818" max="12818" width="1.44140625" style="10" customWidth="1"/>
    <col min="12819" max="12819" width="11.6640625" style="10" customWidth="1"/>
    <col min="12820" max="12820" width="1.44140625" style="10" customWidth="1"/>
    <col min="12821" max="12821" width="6.77734375" style="10" customWidth="1"/>
    <col min="12822" max="12822" width="1.44140625" style="10" customWidth="1"/>
    <col min="12823" max="12823" width="6.109375" style="10" customWidth="1"/>
    <col min="12824" max="12824" width="1.44140625" style="10" customWidth="1"/>
    <col min="12825" max="12825" width="10.33203125" style="10" customWidth="1"/>
    <col min="12826" max="12826" width="1.44140625" style="10" customWidth="1"/>
    <col min="12827" max="12827" width="6.33203125" style="10" customWidth="1"/>
    <col min="12828" max="12828" width="1.44140625" style="10" customWidth="1"/>
    <col min="12829" max="12829" width="6.44140625" style="10" customWidth="1"/>
    <col min="12830" max="12830" width="1.44140625" style="10" customWidth="1"/>
    <col min="12831" max="12831" width="12.6640625" style="10" customWidth="1"/>
    <col min="12832" max="12833" width="1.44140625" style="10" customWidth="1"/>
    <col min="12834" max="12834" width="13.88671875" style="10" customWidth="1"/>
    <col min="12835" max="12835" width="2.21875" style="10" customWidth="1"/>
    <col min="12836" max="12836" width="13.88671875" style="10" customWidth="1"/>
    <col min="12837" max="12837" width="2.21875" style="10" customWidth="1"/>
    <col min="12838" max="12838" width="14.6640625" style="10" customWidth="1"/>
    <col min="12839" max="12839" width="3" style="10" customWidth="1"/>
    <col min="12840" max="12840" width="14.6640625" style="10" customWidth="1"/>
    <col min="12841" max="12841" width="1.44140625" style="10" customWidth="1"/>
    <col min="12842" max="12842" width="8.44140625" style="10" customWidth="1"/>
    <col min="12843" max="12843" width="1.44140625" style="10" customWidth="1"/>
    <col min="12844" max="12844" width="8.44140625" style="10" customWidth="1"/>
    <col min="12845" max="12845" width="3" style="10" customWidth="1"/>
    <col min="12846" max="12846" width="13.88671875" style="10" customWidth="1"/>
    <col min="12847" max="12847" width="1.44140625" style="10" customWidth="1"/>
    <col min="12848" max="12848" width="12.33203125" style="10" customWidth="1"/>
    <col min="12849" max="12849" width="1.44140625" style="10" customWidth="1"/>
    <col min="12850" max="12850" width="0" style="10" hidden="1" customWidth="1"/>
    <col min="12851" max="12851" width="1.44140625" style="10" customWidth="1"/>
    <col min="12852" max="12852" width="12.33203125" style="10" customWidth="1"/>
    <col min="12853" max="12853" width="2.21875" style="10" customWidth="1"/>
    <col min="12854" max="12854" width="4.5546875" style="10" customWidth="1"/>
    <col min="12855" max="12855" width="6.5546875" style="10" customWidth="1"/>
    <col min="12856" max="12856" width="9.88671875" style="10" customWidth="1"/>
    <col min="12857" max="12857" width="7.33203125" style="10" customWidth="1"/>
    <col min="12858" max="13056" width="11.5546875" style="10"/>
    <col min="13057" max="13057" width="3.77734375" style="10" customWidth="1"/>
    <col min="13058" max="13058" width="0.88671875" style="10" customWidth="1"/>
    <col min="13059" max="13059" width="8" style="10" customWidth="1"/>
    <col min="13060" max="13060" width="1.77734375" style="10" customWidth="1"/>
    <col min="13061" max="13061" width="11.44140625" style="10" customWidth="1"/>
    <col min="13062" max="13062" width="0.88671875" style="10" customWidth="1"/>
    <col min="13063" max="13063" width="12.6640625" style="10" customWidth="1"/>
    <col min="13064" max="13064" width="1.44140625" style="10" customWidth="1"/>
    <col min="13065" max="13065" width="8.33203125" style="10" customWidth="1"/>
    <col min="13066" max="13066" width="1.44140625" style="10" customWidth="1"/>
    <col min="13067" max="13067" width="6.5546875" style="10" customWidth="1"/>
    <col min="13068" max="13068" width="1.44140625" style="10" customWidth="1"/>
    <col min="13069" max="13069" width="12.5546875" style="10" bestFit="1" customWidth="1"/>
    <col min="13070" max="13070" width="1.44140625" style="10" customWidth="1"/>
    <col min="13071" max="13071" width="8.109375" style="10" customWidth="1"/>
    <col min="13072" max="13072" width="1.44140625" style="10" customWidth="1"/>
    <col min="13073" max="13073" width="6.44140625" style="10" customWidth="1"/>
    <col min="13074" max="13074" width="1.44140625" style="10" customWidth="1"/>
    <col min="13075" max="13075" width="11.6640625" style="10" customWidth="1"/>
    <col min="13076" max="13076" width="1.44140625" style="10" customWidth="1"/>
    <col min="13077" max="13077" width="6.77734375" style="10" customWidth="1"/>
    <col min="13078" max="13078" width="1.44140625" style="10" customWidth="1"/>
    <col min="13079" max="13079" width="6.109375" style="10" customWidth="1"/>
    <col min="13080" max="13080" width="1.44140625" style="10" customWidth="1"/>
    <col min="13081" max="13081" width="10.33203125" style="10" customWidth="1"/>
    <col min="13082" max="13082" width="1.44140625" style="10" customWidth="1"/>
    <col min="13083" max="13083" width="6.33203125" style="10" customWidth="1"/>
    <col min="13084" max="13084" width="1.44140625" style="10" customWidth="1"/>
    <col min="13085" max="13085" width="6.44140625" style="10" customWidth="1"/>
    <col min="13086" max="13086" width="1.44140625" style="10" customWidth="1"/>
    <col min="13087" max="13087" width="12.6640625" style="10" customWidth="1"/>
    <col min="13088" max="13089" width="1.44140625" style="10" customWidth="1"/>
    <col min="13090" max="13090" width="13.88671875" style="10" customWidth="1"/>
    <col min="13091" max="13091" width="2.21875" style="10" customWidth="1"/>
    <col min="13092" max="13092" width="13.88671875" style="10" customWidth="1"/>
    <col min="13093" max="13093" width="2.21875" style="10" customWidth="1"/>
    <col min="13094" max="13094" width="14.6640625" style="10" customWidth="1"/>
    <col min="13095" max="13095" width="3" style="10" customWidth="1"/>
    <col min="13096" max="13096" width="14.6640625" style="10" customWidth="1"/>
    <col min="13097" max="13097" width="1.44140625" style="10" customWidth="1"/>
    <col min="13098" max="13098" width="8.44140625" style="10" customWidth="1"/>
    <col min="13099" max="13099" width="1.44140625" style="10" customWidth="1"/>
    <col min="13100" max="13100" width="8.44140625" style="10" customWidth="1"/>
    <col min="13101" max="13101" width="3" style="10" customWidth="1"/>
    <col min="13102" max="13102" width="13.88671875" style="10" customWidth="1"/>
    <col min="13103" max="13103" width="1.44140625" style="10" customWidth="1"/>
    <col min="13104" max="13104" width="12.33203125" style="10" customWidth="1"/>
    <col min="13105" max="13105" width="1.44140625" style="10" customWidth="1"/>
    <col min="13106" max="13106" width="0" style="10" hidden="1" customWidth="1"/>
    <col min="13107" max="13107" width="1.44140625" style="10" customWidth="1"/>
    <col min="13108" max="13108" width="12.33203125" style="10" customWidth="1"/>
    <col min="13109" max="13109" width="2.21875" style="10" customWidth="1"/>
    <col min="13110" max="13110" width="4.5546875" style="10" customWidth="1"/>
    <col min="13111" max="13111" width="6.5546875" style="10" customWidth="1"/>
    <col min="13112" max="13112" width="9.88671875" style="10" customWidth="1"/>
    <col min="13113" max="13113" width="7.33203125" style="10" customWidth="1"/>
    <col min="13114" max="13312" width="11.5546875" style="10"/>
    <col min="13313" max="13313" width="3.77734375" style="10" customWidth="1"/>
    <col min="13314" max="13314" width="0.88671875" style="10" customWidth="1"/>
    <col min="13315" max="13315" width="8" style="10" customWidth="1"/>
    <col min="13316" max="13316" width="1.77734375" style="10" customWidth="1"/>
    <col min="13317" max="13317" width="11.44140625" style="10" customWidth="1"/>
    <col min="13318" max="13318" width="0.88671875" style="10" customWidth="1"/>
    <col min="13319" max="13319" width="12.6640625" style="10" customWidth="1"/>
    <col min="13320" max="13320" width="1.44140625" style="10" customWidth="1"/>
    <col min="13321" max="13321" width="8.33203125" style="10" customWidth="1"/>
    <col min="13322" max="13322" width="1.44140625" style="10" customWidth="1"/>
    <col min="13323" max="13323" width="6.5546875" style="10" customWidth="1"/>
    <col min="13324" max="13324" width="1.44140625" style="10" customWidth="1"/>
    <col min="13325" max="13325" width="12.5546875" style="10" bestFit="1" customWidth="1"/>
    <col min="13326" max="13326" width="1.44140625" style="10" customWidth="1"/>
    <col min="13327" max="13327" width="8.109375" style="10" customWidth="1"/>
    <col min="13328" max="13328" width="1.44140625" style="10" customWidth="1"/>
    <col min="13329" max="13329" width="6.44140625" style="10" customWidth="1"/>
    <col min="13330" max="13330" width="1.44140625" style="10" customWidth="1"/>
    <col min="13331" max="13331" width="11.6640625" style="10" customWidth="1"/>
    <col min="13332" max="13332" width="1.44140625" style="10" customWidth="1"/>
    <col min="13333" max="13333" width="6.77734375" style="10" customWidth="1"/>
    <col min="13334" max="13334" width="1.44140625" style="10" customWidth="1"/>
    <col min="13335" max="13335" width="6.109375" style="10" customWidth="1"/>
    <col min="13336" max="13336" width="1.44140625" style="10" customWidth="1"/>
    <col min="13337" max="13337" width="10.33203125" style="10" customWidth="1"/>
    <col min="13338" max="13338" width="1.44140625" style="10" customWidth="1"/>
    <col min="13339" max="13339" width="6.33203125" style="10" customWidth="1"/>
    <col min="13340" max="13340" width="1.44140625" style="10" customWidth="1"/>
    <col min="13341" max="13341" width="6.44140625" style="10" customWidth="1"/>
    <col min="13342" max="13342" width="1.44140625" style="10" customWidth="1"/>
    <col min="13343" max="13343" width="12.6640625" style="10" customWidth="1"/>
    <col min="13344" max="13345" width="1.44140625" style="10" customWidth="1"/>
    <col min="13346" max="13346" width="13.88671875" style="10" customWidth="1"/>
    <col min="13347" max="13347" width="2.21875" style="10" customWidth="1"/>
    <col min="13348" max="13348" width="13.88671875" style="10" customWidth="1"/>
    <col min="13349" max="13349" width="2.21875" style="10" customWidth="1"/>
    <col min="13350" max="13350" width="14.6640625" style="10" customWidth="1"/>
    <col min="13351" max="13351" width="3" style="10" customWidth="1"/>
    <col min="13352" max="13352" width="14.6640625" style="10" customWidth="1"/>
    <col min="13353" max="13353" width="1.44140625" style="10" customWidth="1"/>
    <col min="13354" max="13354" width="8.44140625" style="10" customWidth="1"/>
    <col min="13355" max="13355" width="1.44140625" style="10" customWidth="1"/>
    <col min="13356" max="13356" width="8.44140625" style="10" customWidth="1"/>
    <col min="13357" max="13357" width="3" style="10" customWidth="1"/>
    <col min="13358" max="13358" width="13.88671875" style="10" customWidth="1"/>
    <col min="13359" max="13359" width="1.44140625" style="10" customWidth="1"/>
    <col min="13360" max="13360" width="12.33203125" style="10" customWidth="1"/>
    <col min="13361" max="13361" width="1.44140625" style="10" customWidth="1"/>
    <col min="13362" max="13362" width="0" style="10" hidden="1" customWidth="1"/>
    <col min="13363" max="13363" width="1.44140625" style="10" customWidth="1"/>
    <col min="13364" max="13364" width="12.33203125" style="10" customWidth="1"/>
    <col min="13365" max="13365" width="2.21875" style="10" customWidth="1"/>
    <col min="13366" max="13366" width="4.5546875" style="10" customWidth="1"/>
    <col min="13367" max="13367" width="6.5546875" style="10" customWidth="1"/>
    <col min="13368" max="13368" width="9.88671875" style="10" customWidth="1"/>
    <col min="13369" max="13369" width="7.33203125" style="10" customWidth="1"/>
    <col min="13370" max="13568" width="11.5546875" style="10"/>
    <col min="13569" max="13569" width="3.77734375" style="10" customWidth="1"/>
    <col min="13570" max="13570" width="0.88671875" style="10" customWidth="1"/>
    <col min="13571" max="13571" width="8" style="10" customWidth="1"/>
    <col min="13572" max="13572" width="1.77734375" style="10" customWidth="1"/>
    <col min="13573" max="13573" width="11.44140625" style="10" customWidth="1"/>
    <col min="13574" max="13574" width="0.88671875" style="10" customWidth="1"/>
    <col min="13575" max="13575" width="12.6640625" style="10" customWidth="1"/>
    <col min="13576" max="13576" width="1.44140625" style="10" customWidth="1"/>
    <col min="13577" max="13577" width="8.33203125" style="10" customWidth="1"/>
    <col min="13578" max="13578" width="1.44140625" style="10" customWidth="1"/>
    <col min="13579" max="13579" width="6.5546875" style="10" customWidth="1"/>
    <col min="13580" max="13580" width="1.44140625" style="10" customWidth="1"/>
    <col min="13581" max="13581" width="12.5546875" style="10" bestFit="1" customWidth="1"/>
    <col min="13582" max="13582" width="1.44140625" style="10" customWidth="1"/>
    <col min="13583" max="13583" width="8.109375" style="10" customWidth="1"/>
    <col min="13584" max="13584" width="1.44140625" style="10" customWidth="1"/>
    <col min="13585" max="13585" width="6.44140625" style="10" customWidth="1"/>
    <col min="13586" max="13586" width="1.44140625" style="10" customWidth="1"/>
    <col min="13587" max="13587" width="11.6640625" style="10" customWidth="1"/>
    <col min="13588" max="13588" width="1.44140625" style="10" customWidth="1"/>
    <col min="13589" max="13589" width="6.77734375" style="10" customWidth="1"/>
    <col min="13590" max="13590" width="1.44140625" style="10" customWidth="1"/>
    <col min="13591" max="13591" width="6.109375" style="10" customWidth="1"/>
    <col min="13592" max="13592" width="1.44140625" style="10" customWidth="1"/>
    <col min="13593" max="13593" width="10.33203125" style="10" customWidth="1"/>
    <col min="13594" max="13594" width="1.44140625" style="10" customWidth="1"/>
    <col min="13595" max="13595" width="6.33203125" style="10" customWidth="1"/>
    <col min="13596" max="13596" width="1.44140625" style="10" customWidth="1"/>
    <col min="13597" max="13597" width="6.44140625" style="10" customWidth="1"/>
    <col min="13598" max="13598" width="1.44140625" style="10" customWidth="1"/>
    <col min="13599" max="13599" width="12.6640625" style="10" customWidth="1"/>
    <col min="13600" max="13601" width="1.44140625" style="10" customWidth="1"/>
    <col min="13602" max="13602" width="13.88671875" style="10" customWidth="1"/>
    <col min="13603" max="13603" width="2.21875" style="10" customWidth="1"/>
    <col min="13604" max="13604" width="13.88671875" style="10" customWidth="1"/>
    <col min="13605" max="13605" width="2.21875" style="10" customWidth="1"/>
    <col min="13606" max="13606" width="14.6640625" style="10" customWidth="1"/>
    <col min="13607" max="13607" width="3" style="10" customWidth="1"/>
    <col min="13608" max="13608" width="14.6640625" style="10" customWidth="1"/>
    <col min="13609" max="13609" width="1.44140625" style="10" customWidth="1"/>
    <col min="13610" max="13610" width="8.44140625" style="10" customWidth="1"/>
    <col min="13611" max="13611" width="1.44140625" style="10" customWidth="1"/>
    <col min="13612" max="13612" width="8.44140625" style="10" customWidth="1"/>
    <col min="13613" max="13613" width="3" style="10" customWidth="1"/>
    <col min="13614" max="13614" width="13.88671875" style="10" customWidth="1"/>
    <col min="13615" max="13615" width="1.44140625" style="10" customWidth="1"/>
    <col min="13616" max="13616" width="12.33203125" style="10" customWidth="1"/>
    <col min="13617" max="13617" width="1.44140625" style="10" customWidth="1"/>
    <col min="13618" max="13618" width="0" style="10" hidden="1" customWidth="1"/>
    <col min="13619" max="13619" width="1.44140625" style="10" customWidth="1"/>
    <col min="13620" max="13620" width="12.33203125" style="10" customWidth="1"/>
    <col min="13621" max="13621" width="2.21875" style="10" customWidth="1"/>
    <col min="13622" max="13622" width="4.5546875" style="10" customWidth="1"/>
    <col min="13623" max="13623" width="6.5546875" style="10" customWidth="1"/>
    <col min="13624" max="13624" width="9.88671875" style="10" customWidth="1"/>
    <col min="13625" max="13625" width="7.33203125" style="10" customWidth="1"/>
    <col min="13626" max="13824" width="11.5546875" style="10"/>
    <col min="13825" max="13825" width="3.77734375" style="10" customWidth="1"/>
    <col min="13826" max="13826" width="0.88671875" style="10" customWidth="1"/>
    <col min="13827" max="13827" width="8" style="10" customWidth="1"/>
    <col min="13828" max="13828" width="1.77734375" style="10" customWidth="1"/>
    <col min="13829" max="13829" width="11.44140625" style="10" customWidth="1"/>
    <col min="13830" max="13830" width="0.88671875" style="10" customWidth="1"/>
    <col min="13831" max="13831" width="12.6640625" style="10" customWidth="1"/>
    <col min="13832" max="13832" width="1.44140625" style="10" customWidth="1"/>
    <col min="13833" max="13833" width="8.33203125" style="10" customWidth="1"/>
    <col min="13834" max="13834" width="1.44140625" style="10" customWidth="1"/>
    <col min="13835" max="13835" width="6.5546875" style="10" customWidth="1"/>
    <col min="13836" max="13836" width="1.44140625" style="10" customWidth="1"/>
    <col min="13837" max="13837" width="12.5546875" style="10" bestFit="1" customWidth="1"/>
    <col min="13838" max="13838" width="1.44140625" style="10" customWidth="1"/>
    <col min="13839" max="13839" width="8.109375" style="10" customWidth="1"/>
    <col min="13840" max="13840" width="1.44140625" style="10" customWidth="1"/>
    <col min="13841" max="13841" width="6.44140625" style="10" customWidth="1"/>
    <col min="13842" max="13842" width="1.44140625" style="10" customWidth="1"/>
    <col min="13843" max="13843" width="11.6640625" style="10" customWidth="1"/>
    <col min="13844" max="13844" width="1.44140625" style="10" customWidth="1"/>
    <col min="13845" max="13845" width="6.77734375" style="10" customWidth="1"/>
    <col min="13846" max="13846" width="1.44140625" style="10" customWidth="1"/>
    <col min="13847" max="13847" width="6.109375" style="10" customWidth="1"/>
    <col min="13848" max="13848" width="1.44140625" style="10" customWidth="1"/>
    <col min="13849" max="13849" width="10.33203125" style="10" customWidth="1"/>
    <col min="13850" max="13850" width="1.44140625" style="10" customWidth="1"/>
    <col min="13851" max="13851" width="6.33203125" style="10" customWidth="1"/>
    <col min="13852" max="13852" width="1.44140625" style="10" customWidth="1"/>
    <col min="13853" max="13853" width="6.44140625" style="10" customWidth="1"/>
    <col min="13854" max="13854" width="1.44140625" style="10" customWidth="1"/>
    <col min="13855" max="13855" width="12.6640625" style="10" customWidth="1"/>
    <col min="13856" max="13857" width="1.44140625" style="10" customWidth="1"/>
    <col min="13858" max="13858" width="13.88671875" style="10" customWidth="1"/>
    <col min="13859" max="13859" width="2.21875" style="10" customWidth="1"/>
    <col min="13860" max="13860" width="13.88671875" style="10" customWidth="1"/>
    <col min="13861" max="13861" width="2.21875" style="10" customWidth="1"/>
    <col min="13862" max="13862" width="14.6640625" style="10" customWidth="1"/>
    <col min="13863" max="13863" width="3" style="10" customWidth="1"/>
    <col min="13864" max="13864" width="14.6640625" style="10" customWidth="1"/>
    <col min="13865" max="13865" width="1.44140625" style="10" customWidth="1"/>
    <col min="13866" max="13866" width="8.44140625" style="10" customWidth="1"/>
    <col min="13867" max="13867" width="1.44140625" style="10" customWidth="1"/>
    <col min="13868" max="13868" width="8.44140625" style="10" customWidth="1"/>
    <col min="13869" max="13869" width="3" style="10" customWidth="1"/>
    <col min="13870" max="13870" width="13.88671875" style="10" customWidth="1"/>
    <col min="13871" max="13871" width="1.44140625" style="10" customWidth="1"/>
    <col min="13872" max="13872" width="12.33203125" style="10" customWidth="1"/>
    <col min="13873" max="13873" width="1.44140625" style="10" customWidth="1"/>
    <col min="13874" max="13874" width="0" style="10" hidden="1" customWidth="1"/>
    <col min="13875" max="13875" width="1.44140625" style="10" customWidth="1"/>
    <col min="13876" max="13876" width="12.33203125" style="10" customWidth="1"/>
    <col min="13877" max="13877" width="2.21875" style="10" customWidth="1"/>
    <col min="13878" max="13878" width="4.5546875" style="10" customWidth="1"/>
    <col min="13879" max="13879" width="6.5546875" style="10" customWidth="1"/>
    <col min="13880" max="13880" width="9.88671875" style="10" customWidth="1"/>
    <col min="13881" max="13881" width="7.33203125" style="10" customWidth="1"/>
    <col min="13882" max="14080" width="11.5546875" style="10"/>
    <col min="14081" max="14081" width="3.77734375" style="10" customWidth="1"/>
    <col min="14082" max="14082" width="0.88671875" style="10" customWidth="1"/>
    <col min="14083" max="14083" width="8" style="10" customWidth="1"/>
    <col min="14084" max="14084" width="1.77734375" style="10" customWidth="1"/>
    <col min="14085" max="14085" width="11.44140625" style="10" customWidth="1"/>
    <col min="14086" max="14086" width="0.88671875" style="10" customWidth="1"/>
    <col min="14087" max="14087" width="12.6640625" style="10" customWidth="1"/>
    <col min="14088" max="14088" width="1.44140625" style="10" customWidth="1"/>
    <col min="14089" max="14089" width="8.33203125" style="10" customWidth="1"/>
    <col min="14090" max="14090" width="1.44140625" style="10" customWidth="1"/>
    <col min="14091" max="14091" width="6.5546875" style="10" customWidth="1"/>
    <col min="14092" max="14092" width="1.44140625" style="10" customWidth="1"/>
    <col min="14093" max="14093" width="12.5546875" style="10" bestFit="1" customWidth="1"/>
    <col min="14094" max="14094" width="1.44140625" style="10" customWidth="1"/>
    <col min="14095" max="14095" width="8.109375" style="10" customWidth="1"/>
    <col min="14096" max="14096" width="1.44140625" style="10" customWidth="1"/>
    <col min="14097" max="14097" width="6.44140625" style="10" customWidth="1"/>
    <col min="14098" max="14098" width="1.44140625" style="10" customWidth="1"/>
    <col min="14099" max="14099" width="11.6640625" style="10" customWidth="1"/>
    <col min="14100" max="14100" width="1.44140625" style="10" customWidth="1"/>
    <col min="14101" max="14101" width="6.77734375" style="10" customWidth="1"/>
    <col min="14102" max="14102" width="1.44140625" style="10" customWidth="1"/>
    <col min="14103" max="14103" width="6.109375" style="10" customWidth="1"/>
    <col min="14104" max="14104" width="1.44140625" style="10" customWidth="1"/>
    <col min="14105" max="14105" width="10.33203125" style="10" customWidth="1"/>
    <col min="14106" max="14106" width="1.44140625" style="10" customWidth="1"/>
    <col min="14107" max="14107" width="6.33203125" style="10" customWidth="1"/>
    <col min="14108" max="14108" width="1.44140625" style="10" customWidth="1"/>
    <col min="14109" max="14109" width="6.44140625" style="10" customWidth="1"/>
    <col min="14110" max="14110" width="1.44140625" style="10" customWidth="1"/>
    <col min="14111" max="14111" width="12.6640625" style="10" customWidth="1"/>
    <col min="14112" max="14113" width="1.44140625" style="10" customWidth="1"/>
    <col min="14114" max="14114" width="13.88671875" style="10" customWidth="1"/>
    <col min="14115" max="14115" width="2.21875" style="10" customWidth="1"/>
    <col min="14116" max="14116" width="13.88671875" style="10" customWidth="1"/>
    <col min="14117" max="14117" width="2.21875" style="10" customWidth="1"/>
    <col min="14118" max="14118" width="14.6640625" style="10" customWidth="1"/>
    <col min="14119" max="14119" width="3" style="10" customWidth="1"/>
    <col min="14120" max="14120" width="14.6640625" style="10" customWidth="1"/>
    <col min="14121" max="14121" width="1.44140625" style="10" customWidth="1"/>
    <col min="14122" max="14122" width="8.44140625" style="10" customWidth="1"/>
    <col min="14123" max="14123" width="1.44140625" style="10" customWidth="1"/>
    <col min="14124" max="14124" width="8.44140625" style="10" customWidth="1"/>
    <col min="14125" max="14125" width="3" style="10" customWidth="1"/>
    <col min="14126" max="14126" width="13.88671875" style="10" customWidth="1"/>
    <col min="14127" max="14127" width="1.44140625" style="10" customWidth="1"/>
    <col min="14128" max="14128" width="12.33203125" style="10" customWidth="1"/>
    <col min="14129" max="14129" width="1.44140625" style="10" customWidth="1"/>
    <col min="14130" max="14130" width="0" style="10" hidden="1" customWidth="1"/>
    <col min="14131" max="14131" width="1.44140625" style="10" customWidth="1"/>
    <col min="14132" max="14132" width="12.33203125" style="10" customWidth="1"/>
    <col min="14133" max="14133" width="2.21875" style="10" customWidth="1"/>
    <col min="14134" max="14134" width="4.5546875" style="10" customWidth="1"/>
    <col min="14135" max="14135" width="6.5546875" style="10" customWidth="1"/>
    <col min="14136" max="14136" width="9.88671875" style="10" customWidth="1"/>
    <col min="14137" max="14137" width="7.33203125" style="10" customWidth="1"/>
    <col min="14138" max="14336" width="11.5546875" style="10"/>
    <col min="14337" max="14337" width="3.77734375" style="10" customWidth="1"/>
    <col min="14338" max="14338" width="0.88671875" style="10" customWidth="1"/>
    <col min="14339" max="14339" width="8" style="10" customWidth="1"/>
    <col min="14340" max="14340" width="1.77734375" style="10" customWidth="1"/>
    <col min="14341" max="14341" width="11.44140625" style="10" customWidth="1"/>
    <col min="14342" max="14342" width="0.88671875" style="10" customWidth="1"/>
    <col min="14343" max="14343" width="12.6640625" style="10" customWidth="1"/>
    <col min="14344" max="14344" width="1.44140625" style="10" customWidth="1"/>
    <col min="14345" max="14345" width="8.33203125" style="10" customWidth="1"/>
    <col min="14346" max="14346" width="1.44140625" style="10" customWidth="1"/>
    <col min="14347" max="14347" width="6.5546875" style="10" customWidth="1"/>
    <col min="14348" max="14348" width="1.44140625" style="10" customWidth="1"/>
    <col min="14349" max="14349" width="12.5546875" style="10" bestFit="1" customWidth="1"/>
    <col min="14350" max="14350" width="1.44140625" style="10" customWidth="1"/>
    <col min="14351" max="14351" width="8.109375" style="10" customWidth="1"/>
    <col min="14352" max="14352" width="1.44140625" style="10" customWidth="1"/>
    <col min="14353" max="14353" width="6.44140625" style="10" customWidth="1"/>
    <col min="14354" max="14354" width="1.44140625" style="10" customWidth="1"/>
    <col min="14355" max="14355" width="11.6640625" style="10" customWidth="1"/>
    <col min="14356" max="14356" width="1.44140625" style="10" customWidth="1"/>
    <col min="14357" max="14357" width="6.77734375" style="10" customWidth="1"/>
    <col min="14358" max="14358" width="1.44140625" style="10" customWidth="1"/>
    <col min="14359" max="14359" width="6.109375" style="10" customWidth="1"/>
    <col min="14360" max="14360" width="1.44140625" style="10" customWidth="1"/>
    <col min="14361" max="14361" width="10.33203125" style="10" customWidth="1"/>
    <col min="14362" max="14362" width="1.44140625" style="10" customWidth="1"/>
    <col min="14363" max="14363" width="6.33203125" style="10" customWidth="1"/>
    <col min="14364" max="14364" width="1.44140625" style="10" customWidth="1"/>
    <col min="14365" max="14365" width="6.44140625" style="10" customWidth="1"/>
    <col min="14366" max="14366" width="1.44140625" style="10" customWidth="1"/>
    <col min="14367" max="14367" width="12.6640625" style="10" customWidth="1"/>
    <col min="14368" max="14369" width="1.44140625" style="10" customWidth="1"/>
    <col min="14370" max="14370" width="13.88671875" style="10" customWidth="1"/>
    <col min="14371" max="14371" width="2.21875" style="10" customWidth="1"/>
    <col min="14372" max="14372" width="13.88671875" style="10" customWidth="1"/>
    <col min="14373" max="14373" width="2.21875" style="10" customWidth="1"/>
    <col min="14374" max="14374" width="14.6640625" style="10" customWidth="1"/>
    <col min="14375" max="14375" width="3" style="10" customWidth="1"/>
    <col min="14376" max="14376" width="14.6640625" style="10" customWidth="1"/>
    <col min="14377" max="14377" width="1.44140625" style="10" customWidth="1"/>
    <col min="14378" max="14378" width="8.44140625" style="10" customWidth="1"/>
    <col min="14379" max="14379" width="1.44140625" style="10" customWidth="1"/>
    <col min="14380" max="14380" width="8.44140625" style="10" customWidth="1"/>
    <col min="14381" max="14381" width="3" style="10" customWidth="1"/>
    <col min="14382" max="14382" width="13.88671875" style="10" customWidth="1"/>
    <col min="14383" max="14383" width="1.44140625" style="10" customWidth="1"/>
    <col min="14384" max="14384" width="12.33203125" style="10" customWidth="1"/>
    <col min="14385" max="14385" width="1.44140625" style="10" customWidth="1"/>
    <col min="14386" max="14386" width="0" style="10" hidden="1" customWidth="1"/>
    <col min="14387" max="14387" width="1.44140625" style="10" customWidth="1"/>
    <col min="14388" max="14388" width="12.33203125" style="10" customWidth="1"/>
    <col min="14389" max="14389" width="2.21875" style="10" customWidth="1"/>
    <col min="14390" max="14390" width="4.5546875" style="10" customWidth="1"/>
    <col min="14391" max="14391" width="6.5546875" style="10" customWidth="1"/>
    <col min="14392" max="14392" width="9.88671875" style="10" customWidth="1"/>
    <col min="14393" max="14393" width="7.33203125" style="10" customWidth="1"/>
    <col min="14394" max="14592" width="11.5546875" style="10"/>
    <col min="14593" max="14593" width="3.77734375" style="10" customWidth="1"/>
    <col min="14594" max="14594" width="0.88671875" style="10" customWidth="1"/>
    <col min="14595" max="14595" width="8" style="10" customWidth="1"/>
    <col min="14596" max="14596" width="1.77734375" style="10" customWidth="1"/>
    <col min="14597" max="14597" width="11.44140625" style="10" customWidth="1"/>
    <col min="14598" max="14598" width="0.88671875" style="10" customWidth="1"/>
    <col min="14599" max="14599" width="12.6640625" style="10" customWidth="1"/>
    <col min="14600" max="14600" width="1.44140625" style="10" customWidth="1"/>
    <col min="14601" max="14601" width="8.33203125" style="10" customWidth="1"/>
    <col min="14602" max="14602" width="1.44140625" style="10" customWidth="1"/>
    <col min="14603" max="14603" width="6.5546875" style="10" customWidth="1"/>
    <col min="14604" max="14604" width="1.44140625" style="10" customWidth="1"/>
    <col min="14605" max="14605" width="12.5546875" style="10" bestFit="1" customWidth="1"/>
    <col min="14606" max="14606" width="1.44140625" style="10" customWidth="1"/>
    <col min="14607" max="14607" width="8.109375" style="10" customWidth="1"/>
    <col min="14608" max="14608" width="1.44140625" style="10" customWidth="1"/>
    <col min="14609" max="14609" width="6.44140625" style="10" customWidth="1"/>
    <col min="14610" max="14610" width="1.44140625" style="10" customWidth="1"/>
    <col min="14611" max="14611" width="11.6640625" style="10" customWidth="1"/>
    <col min="14612" max="14612" width="1.44140625" style="10" customWidth="1"/>
    <col min="14613" max="14613" width="6.77734375" style="10" customWidth="1"/>
    <col min="14614" max="14614" width="1.44140625" style="10" customWidth="1"/>
    <col min="14615" max="14615" width="6.109375" style="10" customWidth="1"/>
    <col min="14616" max="14616" width="1.44140625" style="10" customWidth="1"/>
    <col min="14617" max="14617" width="10.33203125" style="10" customWidth="1"/>
    <col min="14618" max="14618" width="1.44140625" style="10" customWidth="1"/>
    <col min="14619" max="14619" width="6.33203125" style="10" customWidth="1"/>
    <col min="14620" max="14620" width="1.44140625" style="10" customWidth="1"/>
    <col min="14621" max="14621" width="6.44140625" style="10" customWidth="1"/>
    <col min="14622" max="14622" width="1.44140625" style="10" customWidth="1"/>
    <col min="14623" max="14623" width="12.6640625" style="10" customWidth="1"/>
    <col min="14624" max="14625" width="1.44140625" style="10" customWidth="1"/>
    <col min="14626" max="14626" width="13.88671875" style="10" customWidth="1"/>
    <col min="14627" max="14627" width="2.21875" style="10" customWidth="1"/>
    <col min="14628" max="14628" width="13.88671875" style="10" customWidth="1"/>
    <col min="14629" max="14629" width="2.21875" style="10" customWidth="1"/>
    <col min="14630" max="14630" width="14.6640625" style="10" customWidth="1"/>
    <col min="14631" max="14631" width="3" style="10" customWidth="1"/>
    <col min="14632" max="14632" width="14.6640625" style="10" customWidth="1"/>
    <col min="14633" max="14633" width="1.44140625" style="10" customWidth="1"/>
    <col min="14634" max="14634" width="8.44140625" style="10" customWidth="1"/>
    <col min="14635" max="14635" width="1.44140625" style="10" customWidth="1"/>
    <col min="14636" max="14636" width="8.44140625" style="10" customWidth="1"/>
    <col min="14637" max="14637" width="3" style="10" customWidth="1"/>
    <col min="14638" max="14638" width="13.88671875" style="10" customWidth="1"/>
    <col min="14639" max="14639" width="1.44140625" style="10" customWidth="1"/>
    <col min="14640" max="14640" width="12.33203125" style="10" customWidth="1"/>
    <col min="14641" max="14641" width="1.44140625" style="10" customWidth="1"/>
    <col min="14642" max="14642" width="0" style="10" hidden="1" customWidth="1"/>
    <col min="14643" max="14643" width="1.44140625" style="10" customWidth="1"/>
    <col min="14644" max="14644" width="12.33203125" style="10" customWidth="1"/>
    <col min="14645" max="14645" width="2.21875" style="10" customWidth="1"/>
    <col min="14646" max="14646" width="4.5546875" style="10" customWidth="1"/>
    <col min="14647" max="14647" width="6.5546875" style="10" customWidth="1"/>
    <col min="14648" max="14648" width="9.88671875" style="10" customWidth="1"/>
    <col min="14649" max="14649" width="7.33203125" style="10" customWidth="1"/>
    <col min="14650" max="14848" width="11.5546875" style="10"/>
    <col min="14849" max="14849" width="3.77734375" style="10" customWidth="1"/>
    <col min="14850" max="14850" width="0.88671875" style="10" customWidth="1"/>
    <col min="14851" max="14851" width="8" style="10" customWidth="1"/>
    <col min="14852" max="14852" width="1.77734375" style="10" customWidth="1"/>
    <col min="14853" max="14853" width="11.44140625" style="10" customWidth="1"/>
    <col min="14854" max="14854" width="0.88671875" style="10" customWidth="1"/>
    <col min="14855" max="14855" width="12.6640625" style="10" customWidth="1"/>
    <col min="14856" max="14856" width="1.44140625" style="10" customWidth="1"/>
    <col min="14857" max="14857" width="8.33203125" style="10" customWidth="1"/>
    <col min="14858" max="14858" width="1.44140625" style="10" customWidth="1"/>
    <col min="14859" max="14859" width="6.5546875" style="10" customWidth="1"/>
    <col min="14860" max="14860" width="1.44140625" style="10" customWidth="1"/>
    <col min="14861" max="14861" width="12.5546875" style="10" bestFit="1" customWidth="1"/>
    <col min="14862" max="14862" width="1.44140625" style="10" customWidth="1"/>
    <col min="14863" max="14863" width="8.109375" style="10" customWidth="1"/>
    <col min="14864" max="14864" width="1.44140625" style="10" customWidth="1"/>
    <col min="14865" max="14865" width="6.44140625" style="10" customWidth="1"/>
    <col min="14866" max="14866" width="1.44140625" style="10" customWidth="1"/>
    <col min="14867" max="14867" width="11.6640625" style="10" customWidth="1"/>
    <col min="14868" max="14868" width="1.44140625" style="10" customWidth="1"/>
    <col min="14869" max="14869" width="6.77734375" style="10" customWidth="1"/>
    <col min="14870" max="14870" width="1.44140625" style="10" customWidth="1"/>
    <col min="14871" max="14871" width="6.109375" style="10" customWidth="1"/>
    <col min="14872" max="14872" width="1.44140625" style="10" customWidth="1"/>
    <col min="14873" max="14873" width="10.33203125" style="10" customWidth="1"/>
    <col min="14874" max="14874" width="1.44140625" style="10" customWidth="1"/>
    <col min="14875" max="14875" width="6.33203125" style="10" customWidth="1"/>
    <col min="14876" max="14876" width="1.44140625" style="10" customWidth="1"/>
    <col min="14877" max="14877" width="6.44140625" style="10" customWidth="1"/>
    <col min="14878" max="14878" width="1.44140625" style="10" customWidth="1"/>
    <col min="14879" max="14879" width="12.6640625" style="10" customWidth="1"/>
    <col min="14880" max="14881" width="1.44140625" style="10" customWidth="1"/>
    <col min="14882" max="14882" width="13.88671875" style="10" customWidth="1"/>
    <col min="14883" max="14883" width="2.21875" style="10" customWidth="1"/>
    <col min="14884" max="14884" width="13.88671875" style="10" customWidth="1"/>
    <col min="14885" max="14885" width="2.21875" style="10" customWidth="1"/>
    <col min="14886" max="14886" width="14.6640625" style="10" customWidth="1"/>
    <col min="14887" max="14887" width="3" style="10" customWidth="1"/>
    <col min="14888" max="14888" width="14.6640625" style="10" customWidth="1"/>
    <col min="14889" max="14889" width="1.44140625" style="10" customWidth="1"/>
    <col min="14890" max="14890" width="8.44140625" style="10" customWidth="1"/>
    <col min="14891" max="14891" width="1.44140625" style="10" customWidth="1"/>
    <col min="14892" max="14892" width="8.44140625" style="10" customWidth="1"/>
    <col min="14893" max="14893" width="3" style="10" customWidth="1"/>
    <col min="14894" max="14894" width="13.88671875" style="10" customWidth="1"/>
    <col min="14895" max="14895" width="1.44140625" style="10" customWidth="1"/>
    <col min="14896" max="14896" width="12.33203125" style="10" customWidth="1"/>
    <col min="14897" max="14897" width="1.44140625" style="10" customWidth="1"/>
    <col min="14898" max="14898" width="0" style="10" hidden="1" customWidth="1"/>
    <col min="14899" max="14899" width="1.44140625" style="10" customWidth="1"/>
    <col min="14900" max="14900" width="12.33203125" style="10" customWidth="1"/>
    <col min="14901" max="14901" width="2.21875" style="10" customWidth="1"/>
    <col min="14902" max="14902" width="4.5546875" style="10" customWidth="1"/>
    <col min="14903" max="14903" width="6.5546875" style="10" customWidth="1"/>
    <col min="14904" max="14904" width="9.88671875" style="10" customWidth="1"/>
    <col min="14905" max="14905" width="7.33203125" style="10" customWidth="1"/>
    <col min="14906" max="15104" width="11.5546875" style="10"/>
    <col min="15105" max="15105" width="3.77734375" style="10" customWidth="1"/>
    <col min="15106" max="15106" width="0.88671875" style="10" customWidth="1"/>
    <col min="15107" max="15107" width="8" style="10" customWidth="1"/>
    <col min="15108" max="15108" width="1.77734375" style="10" customWidth="1"/>
    <col min="15109" max="15109" width="11.44140625" style="10" customWidth="1"/>
    <col min="15110" max="15110" width="0.88671875" style="10" customWidth="1"/>
    <col min="15111" max="15111" width="12.6640625" style="10" customWidth="1"/>
    <col min="15112" max="15112" width="1.44140625" style="10" customWidth="1"/>
    <col min="15113" max="15113" width="8.33203125" style="10" customWidth="1"/>
    <col min="15114" max="15114" width="1.44140625" style="10" customWidth="1"/>
    <col min="15115" max="15115" width="6.5546875" style="10" customWidth="1"/>
    <col min="15116" max="15116" width="1.44140625" style="10" customWidth="1"/>
    <col min="15117" max="15117" width="12.5546875" style="10" bestFit="1" customWidth="1"/>
    <col min="15118" max="15118" width="1.44140625" style="10" customWidth="1"/>
    <col min="15119" max="15119" width="8.109375" style="10" customWidth="1"/>
    <col min="15120" max="15120" width="1.44140625" style="10" customWidth="1"/>
    <col min="15121" max="15121" width="6.44140625" style="10" customWidth="1"/>
    <col min="15122" max="15122" width="1.44140625" style="10" customWidth="1"/>
    <col min="15123" max="15123" width="11.6640625" style="10" customWidth="1"/>
    <col min="15124" max="15124" width="1.44140625" style="10" customWidth="1"/>
    <col min="15125" max="15125" width="6.77734375" style="10" customWidth="1"/>
    <col min="15126" max="15126" width="1.44140625" style="10" customWidth="1"/>
    <col min="15127" max="15127" width="6.109375" style="10" customWidth="1"/>
    <col min="15128" max="15128" width="1.44140625" style="10" customWidth="1"/>
    <col min="15129" max="15129" width="10.33203125" style="10" customWidth="1"/>
    <col min="15130" max="15130" width="1.44140625" style="10" customWidth="1"/>
    <col min="15131" max="15131" width="6.33203125" style="10" customWidth="1"/>
    <col min="15132" max="15132" width="1.44140625" style="10" customWidth="1"/>
    <col min="15133" max="15133" width="6.44140625" style="10" customWidth="1"/>
    <col min="15134" max="15134" width="1.44140625" style="10" customWidth="1"/>
    <col min="15135" max="15135" width="12.6640625" style="10" customWidth="1"/>
    <col min="15136" max="15137" width="1.44140625" style="10" customWidth="1"/>
    <col min="15138" max="15138" width="13.88671875" style="10" customWidth="1"/>
    <col min="15139" max="15139" width="2.21875" style="10" customWidth="1"/>
    <col min="15140" max="15140" width="13.88671875" style="10" customWidth="1"/>
    <col min="15141" max="15141" width="2.21875" style="10" customWidth="1"/>
    <col min="15142" max="15142" width="14.6640625" style="10" customWidth="1"/>
    <col min="15143" max="15143" width="3" style="10" customWidth="1"/>
    <col min="15144" max="15144" width="14.6640625" style="10" customWidth="1"/>
    <col min="15145" max="15145" width="1.44140625" style="10" customWidth="1"/>
    <col min="15146" max="15146" width="8.44140625" style="10" customWidth="1"/>
    <col min="15147" max="15147" width="1.44140625" style="10" customWidth="1"/>
    <col min="15148" max="15148" width="8.44140625" style="10" customWidth="1"/>
    <col min="15149" max="15149" width="3" style="10" customWidth="1"/>
    <col min="15150" max="15150" width="13.88671875" style="10" customWidth="1"/>
    <col min="15151" max="15151" width="1.44140625" style="10" customWidth="1"/>
    <col min="15152" max="15152" width="12.33203125" style="10" customWidth="1"/>
    <col min="15153" max="15153" width="1.44140625" style="10" customWidth="1"/>
    <col min="15154" max="15154" width="0" style="10" hidden="1" customWidth="1"/>
    <col min="15155" max="15155" width="1.44140625" style="10" customWidth="1"/>
    <col min="15156" max="15156" width="12.33203125" style="10" customWidth="1"/>
    <col min="15157" max="15157" width="2.21875" style="10" customWidth="1"/>
    <col min="15158" max="15158" width="4.5546875" style="10" customWidth="1"/>
    <col min="15159" max="15159" width="6.5546875" style="10" customWidth="1"/>
    <col min="15160" max="15160" width="9.88671875" style="10" customWidth="1"/>
    <col min="15161" max="15161" width="7.33203125" style="10" customWidth="1"/>
    <col min="15162" max="15360" width="11.5546875" style="10"/>
    <col min="15361" max="15361" width="3.77734375" style="10" customWidth="1"/>
    <col min="15362" max="15362" width="0.88671875" style="10" customWidth="1"/>
    <col min="15363" max="15363" width="8" style="10" customWidth="1"/>
    <col min="15364" max="15364" width="1.77734375" style="10" customWidth="1"/>
    <col min="15365" max="15365" width="11.44140625" style="10" customWidth="1"/>
    <col min="15366" max="15366" width="0.88671875" style="10" customWidth="1"/>
    <col min="15367" max="15367" width="12.6640625" style="10" customWidth="1"/>
    <col min="15368" max="15368" width="1.44140625" style="10" customWidth="1"/>
    <col min="15369" max="15369" width="8.33203125" style="10" customWidth="1"/>
    <col min="15370" max="15370" width="1.44140625" style="10" customWidth="1"/>
    <col min="15371" max="15371" width="6.5546875" style="10" customWidth="1"/>
    <col min="15372" max="15372" width="1.44140625" style="10" customWidth="1"/>
    <col min="15373" max="15373" width="12.5546875" style="10" bestFit="1" customWidth="1"/>
    <col min="15374" max="15374" width="1.44140625" style="10" customWidth="1"/>
    <col min="15375" max="15375" width="8.109375" style="10" customWidth="1"/>
    <col min="15376" max="15376" width="1.44140625" style="10" customWidth="1"/>
    <col min="15377" max="15377" width="6.44140625" style="10" customWidth="1"/>
    <col min="15378" max="15378" width="1.44140625" style="10" customWidth="1"/>
    <col min="15379" max="15379" width="11.6640625" style="10" customWidth="1"/>
    <col min="15380" max="15380" width="1.44140625" style="10" customWidth="1"/>
    <col min="15381" max="15381" width="6.77734375" style="10" customWidth="1"/>
    <col min="15382" max="15382" width="1.44140625" style="10" customWidth="1"/>
    <col min="15383" max="15383" width="6.109375" style="10" customWidth="1"/>
    <col min="15384" max="15384" width="1.44140625" style="10" customWidth="1"/>
    <col min="15385" max="15385" width="10.33203125" style="10" customWidth="1"/>
    <col min="15386" max="15386" width="1.44140625" style="10" customWidth="1"/>
    <col min="15387" max="15387" width="6.33203125" style="10" customWidth="1"/>
    <col min="15388" max="15388" width="1.44140625" style="10" customWidth="1"/>
    <col min="15389" max="15389" width="6.44140625" style="10" customWidth="1"/>
    <col min="15390" max="15390" width="1.44140625" style="10" customWidth="1"/>
    <col min="15391" max="15391" width="12.6640625" style="10" customWidth="1"/>
    <col min="15392" max="15393" width="1.44140625" style="10" customWidth="1"/>
    <col min="15394" max="15394" width="13.88671875" style="10" customWidth="1"/>
    <col min="15395" max="15395" width="2.21875" style="10" customWidth="1"/>
    <col min="15396" max="15396" width="13.88671875" style="10" customWidth="1"/>
    <col min="15397" max="15397" width="2.21875" style="10" customWidth="1"/>
    <col min="15398" max="15398" width="14.6640625" style="10" customWidth="1"/>
    <col min="15399" max="15399" width="3" style="10" customWidth="1"/>
    <col min="15400" max="15400" width="14.6640625" style="10" customWidth="1"/>
    <col min="15401" max="15401" width="1.44140625" style="10" customWidth="1"/>
    <col min="15402" max="15402" width="8.44140625" style="10" customWidth="1"/>
    <col min="15403" max="15403" width="1.44140625" style="10" customWidth="1"/>
    <col min="15404" max="15404" width="8.44140625" style="10" customWidth="1"/>
    <col min="15405" max="15405" width="3" style="10" customWidth="1"/>
    <col min="15406" max="15406" width="13.88671875" style="10" customWidth="1"/>
    <col min="15407" max="15407" width="1.44140625" style="10" customWidth="1"/>
    <col min="15408" max="15408" width="12.33203125" style="10" customWidth="1"/>
    <col min="15409" max="15409" width="1.44140625" style="10" customWidth="1"/>
    <col min="15410" max="15410" width="0" style="10" hidden="1" customWidth="1"/>
    <col min="15411" max="15411" width="1.44140625" style="10" customWidth="1"/>
    <col min="15412" max="15412" width="12.33203125" style="10" customWidth="1"/>
    <col min="15413" max="15413" width="2.21875" style="10" customWidth="1"/>
    <col min="15414" max="15414" width="4.5546875" style="10" customWidth="1"/>
    <col min="15415" max="15415" width="6.5546875" style="10" customWidth="1"/>
    <col min="15416" max="15416" width="9.88671875" style="10" customWidth="1"/>
    <col min="15417" max="15417" width="7.33203125" style="10" customWidth="1"/>
    <col min="15418" max="15616" width="11.5546875" style="10"/>
    <col min="15617" max="15617" width="3.77734375" style="10" customWidth="1"/>
    <col min="15618" max="15618" width="0.88671875" style="10" customWidth="1"/>
    <col min="15619" max="15619" width="8" style="10" customWidth="1"/>
    <col min="15620" max="15620" width="1.77734375" style="10" customWidth="1"/>
    <col min="15621" max="15621" width="11.44140625" style="10" customWidth="1"/>
    <col min="15622" max="15622" width="0.88671875" style="10" customWidth="1"/>
    <col min="15623" max="15623" width="12.6640625" style="10" customWidth="1"/>
    <col min="15624" max="15624" width="1.44140625" style="10" customWidth="1"/>
    <col min="15625" max="15625" width="8.33203125" style="10" customWidth="1"/>
    <col min="15626" max="15626" width="1.44140625" style="10" customWidth="1"/>
    <col min="15627" max="15627" width="6.5546875" style="10" customWidth="1"/>
    <col min="15628" max="15628" width="1.44140625" style="10" customWidth="1"/>
    <col min="15629" max="15629" width="12.5546875" style="10" bestFit="1" customWidth="1"/>
    <col min="15630" max="15630" width="1.44140625" style="10" customWidth="1"/>
    <col min="15631" max="15631" width="8.109375" style="10" customWidth="1"/>
    <col min="15632" max="15632" width="1.44140625" style="10" customWidth="1"/>
    <col min="15633" max="15633" width="6.44140625" style="10" customWidth="1"/>
    <col min="15634" max="15634" width="1.44140625" style="10" customWidth="1"/>
    <col min="15635" max="15635" width="11.6640625" style="10" customWidth="1"/>
    <col min="15636" max="15636" width="1.44140625" style="10" customWidth="1"/>
    <col min="15637" max="15637" width="6.77734375" style="10" customWidth="1"/>
    <col min="15638" max="15638" width="1.44140625" style="10" customWidth="1"/>
    <col min="15639" max="15639" width="6.109375" style="10" customWidth="1"/>
    <col min="15640" max="15640" width="1.44140625" style="10" customWidth="1"/>
    <col min="15641" max="15641" width="10.33203125" style="10" customWidth="1"/>
    <col min="15642" max="15642" width="1.44140625" style="10" customWidth="1"/>
    <col min="15643" max="15643" width="6.33203125" style="10" customWidth="1"/>
    <col min="15644" max="15644" width="1.44140625" style="10" customWidth="1"/>
    <col min="15645" max="15645" width="6.44140625" style="10" customWidth="1"/>
    <col min="15646" max="15646" width="1.44140625" style="10" customWidth="1"/>
    <col min="15647" max="15647" width="12.6640625" style="10" customWidth="1"/>
    <col min="15648" max="15649" width="1.44140625" style="10" customWidth="1"/>
    <col min="15650" max="15650" width="13.88671875" style="10" customWidth="1"/>
    <col min="15651" max="15651" width="2.21875" style="10" customWidth="1"/>
    <col min="15652" max="15652" width="13.88671875" style="10" customWidth="1"/>
    <col min="15653" max="15653" width="2.21875" style="10" customWidth="1"/>
    <col min="15654" max="15654" width="14.6640625" style="10" customWidth="1"/>
    <col min="15655" max="15655" width="3" style="10" customWidth="1"/>
    <col min="15656" max="15656" width="14.6640625" style="10" customWidth="1"/>
    <col min="15657" max="15657" width="1.44140625" style="10" customWidth="1"/>
    <col min="15658" max="15658" width="8.44140625" style="10" customWidth="1"/>
    <col min="15659" max="15659" width="1.44140625" style="10" customWidth="1"/>
    <col min="15660" max="15660" width="8.44140625" style="10" customWidth="1"/>
    <col min="15661" max="15661" width="3" style="10" customWidth="1"/>
    <col min="15662" max="15662" width="13.88671875" style="10" customWidth="1"/>
    <col min="15663" max="15663" width="1.44140625" style="10" customWidth="1"/>
    <col min="15664" max="15664" width="12.33203125" style="10" customWidth="1"/>
    <col min="15665" max="15665" width="1.44140625" style="10" customWidth="1"/>
    <col min="15666" max="15666" width="0" style="10" hidden="1" customWidth="1"/>
    <col min="15667" max="15667" width="1.44140625" style="10" customWidth="1"/>
    <col min="15668" max="15668" width="12.33203125" style="10" customWidth="1"/>
    <col min="15669" max="15669" width="2.21875" style="10" customWidth="1"/>
    <col min="15670" max="15670" width="4.5546875" style="10" customWidth="1"/>
    <col min="15671" max="15671" width="6.5546875" style="10" customWidth="1"/>
    <col min="15672" max="15672" width="9.88671875" style="10" customWidth="1"/>
    <col min="15673" max="15673" width="7.33203125" style="10" customWidth="1"/>
    <col min="15674" max="15872" width="11.5546875" style="10"/>
    <col min="15873" max="15873" width="3.77734375" style="10" customWidth="1"/>
    <col min="15874" max="15874" width="0.88671875" style="10" customWidth="1"/>
    <col min="15875" max="15875" width="8" style="10" customWidth="1"/>
    <col min="15876" max="15876" width="1.77734375" style="10" customWidth="1"/>
    <col min="15877" max="15877" width="11.44140625" style="10" customWidth="1"/>
    <col min="15878" max="15878" width="0.88671875" style="10" customWidth="1"/>
    <col min="15879" max="15879" width="12.6640625" style="10" customWidth="1"/>
    <col min="15880" max="15880" width="1.44140625" style="10" customWidth="1"/>
    <col min="15881" max="15881" width="8.33203125" style="10" customWidth="1"/>
    <col min="15882" max="15882" width="1.44140625" style="10" customWidth="1"/>
    <col min="15883" max="15883" width="6.5546875" style="10" customWidth="1"/>
    <col min="15884" max="15884" width="1.44140625" style="10" customWidth="1"/>
    <col min="15885" max="15885" width="12.5546875" style="10" bestFit="1" customWidth="1"/>
    <col min="15886" max="15886" width="1.44140625" style="10" customWidth="1"/>
    <col min="15887" max="15887" width="8.109375" style="10" customWidth="1"/>
    <col min="15888" max="15888" width="1.44140625" style="10" customWidth="1"/>
    <col min="15889" max="15889" width="6.44140625" style="10" customWidth="1"/>
    <col min="15890" max="15890" width="1.44140625" style="10" customWidth="1"/>
    <col min="15891" max="15891" width="11.6640625" style="10" customWidth="1"/>
    <col min="15892" max="15892" width="1.44140625" style="10" customWidth="1"/>
    <col min="15893" max="15893" width="6.77734375" style="10" customWidth="1"/>
    <col min="15894" max="15894" width="1.44140625" style="10" customWidth="1"/>
    <col min="15895" max="15895" width="6.109375" style="10" customWidth="1"/>
    <col min="15896" max="15896" width="1.44140625" style="10" customWidth="1"/>
    <col min="15897" max="15897" width="10.33203125" style="10" customWidth="1"/>
    <col min="15898" max="15898" width="1.44140625" style="10" customWidth="1"/>
    <col min="15899" max="15899" width="6.33203125" style="10" customWidth="1"/>
    <col min="15900" max="15900" width="1.44140625" style="10" customWidth="1"/>
    <col min="15901" max="15901" width="6.44140625" style="10" customWidth="1"/>
    <col min="15902" max="15902" width="1.44140625" style="10" customWidth="1"/>
    <col min="15903" max="15903" width="12.6640625" style="10" customWidth="1"/>
    <col min="15904" max="15905" width="1.44140625" style="10" customWidth="1"/>
    <col min="15906" max="15906" width="13.88671875" style="10" customWidth="1"/>
    <col min="15907" max="15907" width="2.21875" style="10" customWidth="1"/>
    <col min="15908" max="15908" width="13.88671875" style="10" customWidth="1"/>
    <col min="15909" max="15909" width="2.21875" style="10" customWidth="1"/>
    <col min="15910" max="15910" width="14.6640625" style="10" customWidth="1"/>
    <col min="15911" max="15911" width="3" style="10" customWidth="1"/>
    <col min="15912" max="15912" width="14.6640625" style="10" customWidth="1"/>
    <col min="15913" max="15913" width="1.44140625" style="10" customWidth="1"/>
    <col min="15914" max="15914" width="8.44140625" style="10" customWidth="1"/>
    <col min="15915" max="15915" width="1.44140625" style="10" customWidth="1"/>
    <col min="15916" max="15916" width="8.44140625" style="10" customWidth="1"/>
    <col min="15917" max="15917" width="3" style="10" customWidth="1"/>
    <col min="15918" max="15918" width="13.88671875" style="10" customWidth="1"/>
    <col min="15919" max="15919" width="1.44140625" style="10" customWidth="1"/>
    <col min="15920" max="15920" width="12.33203125" style="10" customWidth="1"/>
    <col min="15921" max="15921" width="1.44140625" style="10" customWidth="1"/>
    <col min="15922" max="15922" width="0" style="10" hidden="1" customWidth="1"/>
    <col min="15923" max="15923" width="1.44140625" style="10" customWidth="1"/>
    <col min="15924" max="15924" width="12.33203125" style="10" customWidth="1"/>
    <col min="15925" max="15925" width="2.21875" style="10" customWidth="1"/>
    <col min="15926" max="15926" width="4.5546875" style="10" customWidth="1"/>
    <col min="15927" max="15927" width="6.5546875" style="10" customWidth="1"/>
    <col min="15928" max="15928" width="9.88671875" style="10" customWidth="1"/>
    <col min="15929" max="15929" width="7.33203125" style="10" customWidth="1"/>
    <col min="15930" max="16128" width="11.5546875" style="10"/>
    <col min="16129" max="16129" width="3.77734375" style="10" customWidth="1"/>
    <col min="16130" max="16130" width="0.88671875" style="10" customWidth="1"/>
    <col min="16131" max="16131" width="8" style="10" customWidth="1"/>
    <col min="16132" max="16132" width="1.77734375" style="10" customWidth="1"/>
    <col min="16133" max="16133" width="11.44140625" style="10" customWidth="1"/>
    <col min="16134" max="16134" width="0.88671875" style="10" customWidth="1"/>
    <col min="16135" max="16135" width="12.6640625" style="10" customWidth="1"/>
    <col min="16136" max="16136" width="1.44140625" style="10" customWidth="1"/>
    <col min="16137" max="16137" width="8.33203125" style="10" customWidth="1"/>
    <col min="16138" max="16138" width="1.44140625" style="10" customWidth="1"/>
    <col min="16139" max="16139" width="6.5546875" style="10" customWidth="1"/>
    <col min="16140" max="16140" width="1.44140625" style="10" customWidth="1"/>
    <col min="16141" max="16141" width="12.5546875" style="10" bestFit="1" customWidth="1"/>
    <col min="16142" max="16142" width="1.44140625" style="10" customWidth="1"/>
    <col min="16143" max="16143" width="8.109375" style="10" customWidth="1"/>
    <col min="16144" max="16144" width="1.44140625" style="10" customWidth="1"/>
    <col min="16145" max="16145" width="6.44140625" style="10" customWidth="1"/>
    <col min="16146" max="16146" width="1.44140625" style="10" customWidth="1"/>
    <col min="16147" max="16147" width="11.6640625" style="10" customWidth="1"/>
    <col min="16148" max="16148" width="1.44140625" style="10" customWidth="1"/>
    <col min="16149" max="16149" width="6.77734375" style="10" customWidth="1"/>
    <col min="16150" max="16150" width="1.44140625" style="10" customWidth="1"/>
    <col min="16151" max="16151" width="6.109375" style="10" customWidth="1"/>
    <col min="16152" max="16152" width="1.44140625" style="10" customWidth="1"/>
    <col min="16153" max="16153" width="10.33203125" style="10" customWidth="1"/>
    <col min="16154" max="16154" width="1.44140625" style="10" customWidth="1"/>
    <col min="16155" max="16155" width="6.33203125" style="10" customWidth="1"/>
    <col min="16156" max="16156" width="1.44140625" style="10" customWidth="1"/>
    <col min="16157" max="16157" width="6.44140625" style="10" customWidth="1"/>
    <col min="16158" max="16158" width="1.44140625" style="10" customWidth="1"/>
    <col min="16159" max="16159" width="12.6640625" style="10" customWidth="1"/>
    <col min="16160" max="16161" width="1.44140625" style="10" customWidth="1"/>
    <col min="16162" max="16162" width="13.88671875" style="10" customWidth="1"/>
    <col min="16163" max="16163" width="2.21875" style="10" customWidth="1"/>
    <col min="16164" max="16164" width="13.88671875" style="10" customWidth="1"/>
    <col min="16165" max="16165" width="2.21875" style="10" customWidth="1"/>
    <col min="16166" max="16166" width="14.6640625" style="10" customWidth="1"/>
    <col min="16167" max="16167" width="3" style="10" customWidth="1"/>
    <col min="16168" max="16168" width="14.6640625" style="10" customWidth="1"/>
    <col min="16169" max="16169" width="1.44140625" style="10" customWidth="1"/>
    <col min="16170" max="16170" width="8.44140625" style="10" customWidth="1"/>
    <col min="16171" max="16171" width="1.44140625" style="10" customWidth="1"/>
    <col min="16172" max="16172" width="8.44140625" style="10" customWidth="1"/>
    <col min="16173" max="16173" width="3" style="10" customWidth="1"/>
    <col min="16174" max="16174" width="13.88671875" style="10" customWidth="1"/>
    <col min="16175" max="16175" width="1.44140625" style="10" customWidth="1"/>
    <col min="16176" max="16176" width="12.33203125" style="10" customWidth="1"/>
    <col min="16177" max="16177" width="1.44140625" style="10" customWidth="1"/>
    <col min="16178" max="16178" width="0" style="10" hidden="1" customWidth="1"/>
    <col min="16179" max="16179" width="1.44140625" style="10" customWidth="1"/>
    <col min="16180" max="16180" width="12.33203125" style="10" customWidth="1"/>
    <col min="16181" max="16181" width="2.21875" style="10" customWidth="1"/>
    <col min="16182" max="16182" width="4.5546875" style="10" customWidth="1"/>
    <col min="16183" max="16183" width="6.5546875" style="10" customWidth="1"/>
    <col min="16184" max="16184" width="9.88671875" style="10" customWidth="1"/>
    <col min="16185" max="16185" width="7.33203125" style="10" customWidth="1"/>
    <col min="16186" max="16384" width="11.5546875" style="10"/>
  </cols>
  <sheetData>
    <row r="1" spans="1:55" s="8" customFormat="1" ht="10.5" customHeight="1" x14ac:dyDescent="0.3">
      <c r="C1" s="9"/>
      <c r="D1" s="10"/>
      <c r="E1" s="10"/>
      <c r="AE1" s="11" t="s">
        <v>42</v>
      </c>
      <c r="AH1" s="8" t="s">
        <v>43</v>
      </c>
      <c r="BB1" s="11" t="s">
        <v>44</v>
      </c>
      <c r="BC1" s="11"/>
    </row>
    <row r="2" spans="1:55" s="8" customFormat="1" ht="10.5" customHeight="1" x14ac:dyDescent="0.3">
      <c r="A2" s="12"/>
      <c r="D2" s="10"/>
      <c r="E2" s="10"/>
      <c r="AE2" s="11" t="s">
        <v>45</v>
      </c>
      <c r="AH2" s="8" t="s">
        <v>46</v>
      </c>
      <c r="BB2" s="11" t="s">
        <v>47</v>
      </c>
      <c r="BC2" s="11"/>
    </row>
    <row r="3" spans="1:55" s="8" customFormat="1" ht="10.5" customHeight="1" x14ac:dyDescent="0.3">
      <c r="A3" s="13"/>
      <c r="D3" s="10"/>
      <c r="E3" s="10"/>
      <c r="AE3" s="11" t="s">
        <v>48</v>
      </c>
      <c r="AH3" s="14" t="s">
        <v>49</v>
      </c>
      <c r="BC3" s="11"/>
    </row>
    <row r="4" spans="1:55" ht="9.6" customHeight="1" x14ac:dyDescent="0.3"/>
    <row r="5" spans="1:55" ht="9.6" customHeight="1" x14ac:dyDescent="0.3">
      <c r="G5" s="16" t="s">
        <v>50</v>
      </c>
      <c r="H5" s="16"/>
      <c r="I5" s="16"/>
      <c r="J5" s="16"/>
      <c r="K5" s="16"/>
      <c r="L5" s="16"/>
      <c r="M5" s="16"/>
      <c r="N5" s="16"/>
      <c r="O5" s="16"/>
      <c r="P5" s="16"/>
      <c r="Q5" s="16"/>
      <c r="R5" s="16"/>
      <c r="S5" s="16"/>
      <c r="T5" s="16"/>
      <c r="U5" s="16"/>
      <c r="V5" s="16"/>
      <c r="W5" s="16"/>
      <c r="X5" s="16"/>
      <c r="Y5" s="16"/>
      <c r="Z5" s="16"/>
      <c r="AA5" s="16"/>
      <c r="AB5" s="16"/>
      <c r="AC5" s="16"/>
    </row>
    <row r="6" spans="1:55" ht="10.35" customHeight="1" x14ac:dyDescent="0.3">
      <c r="G6" s="17" t="s">
        <v>6</v>
      </c>
      <c r="H6" s="17"/>
      <c r="I6" s="17"/>
      <c r="J6" s="17"/>
      <c r="K6" s="17"/>
      <c r="M6" s="17" t="s">
        <v>51</v>
      </c>
      <c r="N6" s="17"/>
      <c r="O6" s="17"/>
      <c r="P6" s="17"/>
      <c r="Q6" s="17"/>
      <c r="S6" s="17" t="s">
        <v>52</v>
      </c>
      <c r="T6" s="17"/>
      <c r="U6" s="17"/>
      <c r="V6" s="17"/>
      <c r="W6" s="17"/>
      <c r="X6" s="17"/>
      <c r="Y6" s="17"/>
      <c r="Z6" s="17"/>
      <c r="AA6" s="17"/>
      <c r="AB6" s="17"/>
      <c r="AC6" s="17"/>
      <c r="AN6" s="16" t="s">
        <v>53</v>
      </c>
      <c r="AO6" s="16"/>
      <c r="AP6" s="16"/>
      <c r="AQ6" s="16"/>
      <c r="AR6" s="16"/>
      <c r="AS6" s="16"/>
      <c r="AT6" s="16"/>
      <c r="AU6" s="16"/>
      <c r="AV6" s="16"/>
      <c r="AW6" s="16"/>
      <c r="AX6" s="16"/>
      <c r="AY6" s="16"/>
      <c r="AZ6" s="16"/>
    </row>
    <row r="7" spans="1:55" ht="9.6" customHeight="1" x14ac:dyDescent="0.3">
      <c r="G7" s="16" t="s">
        <v>54</v>
      </c>
      <c r="H7" s="16"/>
      <c r="I7" s="16"/>
      <c r="J7" s="16"/>
      <c r="K7" s="16"/>
      <c r="M7" s="16" t="s">
        <v>55</v>
      </c>
      <c r="N7" s="16"/>
      <c r="O7" s="16"/>
      <c r="P7" s="16"/>
      <c r="Q7" s="16"/>
      <c r="S7" s="16" t="s">
        <v>55</v>
      </c>
      <c r="T7" s="16"/>
      <c r="U7" s="16"/>
      <c r="V7" s="16"/>
      <c r="W7" s="16"/>
      <c r="X7" s="16"/>
      <c r="Y7" s="16"/>
      <c r="Z7" s="16"/>
      <c r="AA7" s="16"/>
      <c r="AB7" s="16"/>
      <c r="AC7" s="16"/>
      <c r="AN7" s="17" t="s">
        <v>56</v>
      </c>
      <c r="AO7" s="17"/>
      <c r="AP7" s="17"/>
      <c r="AQ7" s="17"/>
      <c r="AR7" s="17"/>
    </row>
    <row r="8" spans="1:55" ht="9.6" customHeight="1" x14ac:dyDescent="0.3">
      <c r="AN8" s="16" t="s">
        <v>57</v>
      </c>
      <c r="AO8" s="16"/>
      <c r="AP8" s="16"/>
      <c r="AQ8" s="16"/>
      <c r="AR8" s="16"/>
      <c r="AT8" s="16" t="s">
        <v>58</v>
      </c>
      <c r="AU8" s="16"/>
      <c r="AV8" s="16"/>
      <c r="AW8" s="16"/>
      <c r="AX8" s="16"/>
      <c r="AY8" s="16"/>
      <c r="AZ8" s="16"/>
    </row>
    <row r="9" spans="1:55" ht="9.6" customHeight="1" x14ac:dyDescent="0.3">
      <c r="K9" s="18"/>
      <c r="Q9" s="18"/>
      <c r="S9" s="16" t="s">
        <v>59</v>
      </c>
      <c r="T9" s="16"/>
      <c r="U9" s="16"/>
      <c r="V9" s="16"/>
      <c r="W9" s="16"/>
      <c r="Y9" s="16" t="s">
        <v>60</v>
      </c>
      <c r="Z9" s="16"/>
      <c r="AA9" s="16"/>
      <c r="AB9" s="16"/>
      <c r="AC9" s="16"/>
      <c r="AJ9" s="18"/>
      <c r="AR9" s="18"/>
      <c r="AT9" s="18" t="s">
        <v>61</v>
      </c>
      <c r="AV9" s="18" t="s">
        <v>61</v>
      </c>
      <c r="AX9" s="18"/>
    </row>
    <row r="10" spans="1:55" ht="9.6" customHeight="1" x14ac:dyDescent="0.3">
      <c r="C10" s="18" t="s">
        <v>62</v>
      </c>
      <c r="I10" s="18" t="s">
        <v>63</v>
      </c>
      <c r="K10" s="18" t="s">
        <v>64</v>
      </c>
      <c r="O10" s="18" t="s">
        <v>63</v>
      </c>
      <c r="Q10" s="18" t="s">
        <v>64</v>
      </c>
      <c r="U10" s="18" t="s">
        <v>63</v>
      </c>
      <c r="W10" s="18" t="s">
        <v>64</v>
      </c>
      <c r="AA10" s="18" t="s">
        <v>63</v>
      </c>
      <c r="AC10" s="18" t="s">
        <v>64</v>
      </c>
      <c r="AE10" s="18" t="s">
        <v>65</v>
      </c>
      <c r="AF10" s="18"/>
      <c r="AH10" s="18" t="s">
        <v>66</v>
      </c>
      <c r="AJ10" s="18" t="s">
        <v>67</v>
      </c>
      <c r="AL10" s="18" t="s">
        <v>68</v>
      </c>
      <c r="AP10" s="18" t="s">
        <v>63</v>
      </c>
      <c r="AR10" s="18" t="s">
        <v>64</v>
      </c>
      <c r="AT10" s="18" t="s">
        <v>69</v>
      </c>
      <c r="AV10" s="18" t="s">
        <v>69</v>
      </c>
      <c r="AX10" s="18"/>
      <c r="AZ10" s="18" t="s">
        <v>70</v>
      </c>
    </row>
    <row r="11" spans="1:55" ht="9.6" customHeight="1" x14ac:dyDescent="0.3">
      <c r="A11" s="19" t="s">
        <v>71</v>
      </c>
      <c r="C11" s="19" t="s">
        <v>72</v>
      </c>
      <c r="E11" s="19" t="s">
        <v>73</v>
      </c>
      <c r="G11" s="19" t="s">
        <v>74</v>
      </c>
      <c r="I11" s="19" t="s">
        <v>75</v>
      </c>
      <c r="K11" s="19" t="s">
        <v>76</v>
      </c>
      <c r="M11" s="19" t="s">
        <v>74</v>
      </c>
      <c r="O11" s="19" t="s">
        <v>75</v>
      </c>
      <c r="Q11" s="19" t="s">
        <v>76</v>
      </c>
      <c r="S11" s="19" t="s">
        <v>74</v>
      </c>
      <c r="U11" s="19" t="s">
        <v>75</v>
      </c>
      <c r="W11" s="19" t="s">
        <v>76</v>
      </c>
      <c r="Y11" s="19" t="s">
        <v>74</v>
      </c>
      <c r="AA11" s="19" t="s">
        <v>75</v>
      </c>
      <c r="AC11" s="19" t="s">
        <v>76</v>
      </c>
      <c r="AE11" s="19" t="s">
        <v>50</v>
      </c>
      <c r="AF11" s="18"/>
      <c r="AH11" s="19" t="s">
        <v>77</v>
      </c>
      <c r="AJ11" s="19" t="s">
        <v>78</v>
      </c>
      <c r="AL11" s="19" t="s">
        <v>79</v>
      </c>
      <c r="AN11" s="19" t="s">
        <v>74</v>
      </c>
      <c r="AP11" s="19" t="s">
        <v>75</v>
      </c>
      <c r="AR11" s="19" t="s">
        <v>80</v>
      </c>
      <c r="AT11" s="19" t="s">
        <v>81</v>
      </c>
      <c r="AV11" s="19" t="s">
        <v>82</v>
      </c>
      <c r="AX11" s="19"/>
      <c r="AZ11" s="19" t="s">
        <v>83</v>
      </c>
      <c r="BB11" s="20" t="s">
        <v>71</v>
      </c>
    </row>
    <row r="12" spans="1:55" ht="8.85" customHeight="1" x14ac:dyDescent="0.3"/>
    <row r="13" spans="1:55" ht="8.85" customHeight="1" x14ac:dyDescent="0.3"/>
    <row r="14" spans="1:55" ht="8.85" customHeight="1" x14ac:dyDescent="0.3">
      <c r="A14" s="10">
        <v>1</v>
      </c>
      <c r="B14" s="21"/>
      <c r="C14" s="26">
        <v>159152</v>
      </c>
      <c r="E14" s="10" t="s">
        <v>84</v>
      </c>
      <c r="F14" s="21"/>
      <c r="G14" s="24">
        <v>719941894</v>
      </c>
      <c r="H14" s="21"/>
      <c r="I14" s="22">
        <f>(G14/$C14)</f>
        <v>4523.6119809992961</v>
      </c>
      <c r="J14" s="21"/>
      <c r="K14" s="23">
        <f>IF($AE14&lt;&gt;0,(G14/$AE14)*100,0)</f>
        <v>79.128511592414057</v>
      </c>
      <c r="L14" s="21"/>
      <c r="M14" s="24">
        <v>139063349</v>
      </c>
      <c r="N14" s="21"/>
      <c r="O14" s="22">
        <f t="shared" ref="O14:O58" si="0">(M14/$C14)</f>
        <v>873.77694908012461</v>
      </c>
      <c r="P14" s="21"/>
      <c r="Q14" s="23">
        <f t="shared" ref="Q14:Q58" si="1">IF($AE14&lt;&gt;0,(M14/$AE14)*100,0)</f>
        <v>15.284394358951447</v>
      </c>
      <c r="R14" s="21"/>
      <c r="S14" s="24">
        <v>35062924</v>
      </c>
      <c r="T14" s="21"/>
      <c r="U14" s="22">
        <f t="shared" ref="U14:U58" si="2">(S14/$C14)</f>
        <v>220.31092289132403</v>
      </c>
      <c r="V14" s="21"/>
      <c r="W14" s="23">
        <f t="shared" ref="W14:W58" si="3">IF($AE14&lt;&gt;0,(S14/$AE14)*100,0)</f>
        <v>3.8537512698183569</v>
      </c>
      <c r="X14" s="21"/>
      <c r="Y14" s="24">
        <v>15770625</v>
      </c>
      <c r="Z14" s="21"/>
      <c r="AA14" s="22">
        <f t="shared" ref="AA14:AA58" si="4">(Y14/$C14)</f>
        <v>99.091591685935455</v>
      </c>
      <c r="AB14" s="21"/>
      <c r="AC14" s="23">
        <f t="shared" ref="AC14:AC58" si="5">IF($AE14&lt;&gt;0,(Y14/$AE14)*100,0)</f>
        <v>1.73334277881614</v>
      </c>
      <c r="AD14" s="21"/>
      <c r="AE14" s="24">
        <f t="shared" ref="AE14:AE58" si="6">(G14+M14+S14+Y14)</f>
        <v>909838792</v>
      </c>
      <c r="AF14" s="25"/>
      <c r="AG14" s="21"/>
      <c r="AH14" s="24">
        <v>2000</v>
      </c>
      <c r="AI14" s="21"/>
      <c r="AJ14" s="24">
        <v>0</v>
      </c>
      <c r="AK14" s="21"/>
      <c r="AL14" s="24">
        <f>(AE14+AH14+AJ14)</f>
        <v>909840792</v>
      </c>
      <c r="AM14" s="21"/>
      <c r="AN14" s="24">
        <v>753800794</v>
      </c>
      <c r="AO14" s="21"/>
      <c r="AP14" s="22">
        <f>(AN14/$C14)</f>
        <v>4736.3576580878653</v>
      </c>
      <c r="AQ14" s="21"/>
      <c r="AR14" s="23">
        <f>IF($AP$60&lt;&gt;0,(AP14/$AP$60)*100,0)</f>
        <v>117.63720224761387</v>
      </c>
      <c r="AS14" s="21"/>
      <c r="AT14" s="24">
        <v>31611580</v>
      </c>
      <c r="AU14" s="21"/>
      <c r="AV14" s="24">
        <v>70235981</v>
      </c>
      <c r="AW14" s="21"/>
      <c r="AX14" s="24"/>
      <c r="AY14" s="21"/>
      <c r="AZ14" s="24">
        <v>17485674</v>
      </c>
      <c r="BA14" s="21"/>
      <c r="BB14" s="10">
        <v>1</v>
      </c>
    </row>
    <row r="15" spans="1:55" ht="8.85" customHeight="1" x14ac:dyDescent="0.3">
      <c r="A15" s="10">
        <v>2</v>
      </c>
      <c r="B15" s="21"/>
      <c r="C15" s="26">
        <v>17018</v>
      </c>
      <c r="E15" s="10" t="s">
        <v>85</v>
      </c>
      <c r="F15" s="21"/>
      <c r="G15" s="26">
        <v>47971393</v>
      </c>
      <c r="H15" s="21"/>
      <c r="I15" s="23">
        <f>(G15/$C15)</f>
        <v>2818.8619696791634</v>
      </c>
      <c r="J15" s="21"/>
      <c r="K15" s="23">
        <f>IF($AE15&lt;&gt;0,(G15/$AE15)*100,0)</f>
        <v>51.11415499833759</v>
      </c>
      <c r="L15" s="21"/>
      <c r="M15" s="26">
        <v>36158794</v>
      </c>
      <c r="N15" s="21"/>
      <c r="O15" s="23">
        <f t="shared" si="0"/>
        <v>2124.7381595957222</v>
      </c>
      <c r="P15" s="21"/>
      <c r="Q15" s="23">
        <f t="shared" si="1"/>
        <v>38.527674213441315</v>
      </c>
      <c r="R15" s="21"/>
      <c r="S15" s="26">
        <v>9692013</v>
      </c>
      <c r="T15" s="21"/>
      <c r="U15" s="23">
        <f t="shared" si="2"/>
        <v>569.51539546362676</v>
      </c>
      <c r="V15" s="21"/>
      <c r="W15" s="23">
        <f t="shared" si="3"/>
        <v>10.326968298125152</v>
      </c>
      <c r="X15" s="21"/>
      <c r="Y15" s="26">
        <v>29284</v>
      </c>
      <c r="Z15" s="21"/>
      <c r="AA15" s="23">
        <f t="shared" si="4"/>
        <v>1.7207662475026442</v>
      </c>
      <c r="AB15" s="21"/>
      <c r="AC15" s="23">
        <f t="shared" si="5"/>
        <v>3.1202490095947763E-2</v>
      </c>
      <c r="AD15" s="21"/>
      <c r="AE15" s="26">
        <f t="shared" si="6"/>
        <v>93851484</v>
      </c>
      <c r="AF15" s="27"/>
      <c r="AG15" s="21"/>
      <c r="AH15" s="26">
        <v>977682</v>
      </c>
      <c r="AI15" s="21"/>
      <c r="AJ15" s="26">
        <v>0</v>
      </c>
      <c r="AK15" s="21"/>
      <c r="AL15" s="26">
        <f>(AE15+AH15+AJ15)</f>
        <v>94829166</v>
      </c>
      <c r="AM15" s="21"/>
      <c r="AN15" s="26">
        <v>86026499</v>
      </c>
      <c r="AO15" s="21"/>
      <c r="AP15" s="23">
        <f>(AN15/$C15)</f>
        <v>5055.0299095075798</v>
      </c>
      <c r="AQ15" s="21"/>
      <c r="AR15" s="23">
        <f>IF($AP$60&lt;&gt;0,(AP15/$AP$60)*100,0)</f>
        <v>125.55208427240119</v>
      </c>
      <c r="AS15" s="21"/>
      <c r="AT15" s="26">
        <v>70000</v>
      </c>
      <c r="AU15" s="21"/>
      <c r="AV15" s="26">
        <v>4347132</v>
      </c>
      <c r="AW15" s="21"/>
      <c r="AX15" s="26"/>
      <c r="AY15" s="21"/>
      <c r="AZ15" s="26">
        <v>130807</v>
      </c>
      <c r="BA15" s="21"/>
      <c r="BB15" s="10">
        <v>2</v>
      </c>
    </row>
    <row r="16" spans="1:55" ht="8.85" customHeight="1" x14ac:dyDescent="0.3">
      <c r="A16" s="10">
        <v>3</v>
      </c>
      <c r="B16" s="21"/>
      <c r="C16" s="26">
        <v>6454</v>
      </c>
      <c r="D16" s="10" t="s">
        <v>86</v>
      </c>
      <c r="E16" s="10" t="s">
        <v>87</v>
      </c>
      <c r="F16" s="21"/>
      <c r="G16" s="26">
        <v>10152491</v>
      </c>
      <c r="H16" s="21"/>
      <c r="I16" s="23">
        <f>(G16/$C16)</f>
        <v>1573.0540749922529</v>
      </c>
      <c r="J16" s="21"/>
      <c r="K16" s="23">
        <f>IF($AE16&lt;&gt;0,(G16/$AE16)*100,0)</f>
        <v>35.442190637577035</v>
      </c>
      <c r="L16" s="21"/>
      <c r="M16" s="26">
        <v>15861428</v>
      </c>
      <c r="N16" s="21"/>
      <c r="O16" s="23">
        <f t="shared" si="0"/>
        <v>2457.6120235512858</v>
      </c>
      <c r="P16" s="21"/>
      <c r="Q16" s="23">
        <f t="shared" si="1"/>
        <v>55.372002295811171</v>
      </c>
      <c r="R16" s="21"/>
      <c r="S16" s="26">
        <v>2399212</v>
      </c>
      <c r="T16" s="21"/>
      <c r="U16" s="23">
        <f t="shared" si="2"/>
        <v>371.74031608304927</v>
      </c>
      <c r="V16" s="21"/>
      <c r="W16" s="23">
        <f t="shared" si="3"/>
        <v>8.3756123579880519</v>
      </c>
      <c r="X16" s="21"/>
      <c r="Y16" s="26">
        <v>232082</v>
      </c>
      <c r="Z16" s="21"/>
      <c r="AA16" s="23">
        <f t="shared" si="4"/>
        <v>35.959405020142547</v>
      </c>
      <c r="AB16" s="21"/>
      <c r="AC16" s="23">
        <f t="shared" si="5"/>
        <v>0.8101947086237411</v>
      </c>
      <c r="AD16" s="21"/>
      <c r="AE16" s="26">
        <f t="shared" si="6"/>
        <v>28645213</v>
      </c>
      <c r="AF16" s="27"/>
      <c r="AG16" s="21"/>
      <c r="AH16" s="26">
        <v>31815</v>
      </c>
      <c r="AI16" s="21"/>
      <c r="AJ16" s="26">
        <v>21199</v>
      </c>
      <c r="AK16" s="21"/>
      <c r="AL16" s="26">
        <f>(AE16+AH16+AJ16)</f>
        <v>28698227</v>
      </c>
      <c r="AM16" s="21"/>
      <c r="AN16" s="26">
        <v>28304940</v>
      </c>
      <c r="AO16" s="21"/>
      <c r="AP16" s="23">
        <f>(AN16/$C16)</f>
        <v>4385.6430120855284</v>
      </c>
      <c r="AQ16" s="21"/>
      <c r="AR16" s="23">
        <f>IF($AP$60&lt;&gt;0,(AP16/$AP$60)*100,0)</f>
        <v>108.92648132633252</v>
      </c>
      <c r="AS16" s="21"/>
      <c r="AT16" s="26">
        <v>594518</v>
      </c>
      <c r="AU16" s="21"/>
      <c r="AV16" s="26">
        <v>771345</v>
      </c>
      <c r="AW16" s="21"/>
      <c r="AX16" s="26"/>
      <c r="AY16" s="21"/>
      <c r="AZ16" s="26">
        <v>0</v>
      </c>
      <c r="BA16" s="21"/>
      <c r="BB16" s="10">
        <v>3</v>
      </c>
    </row>
    <row r="17" spans="1:54" s="15" customFormat="1" ht="8.85" customHeight="1" x14ac:dyDescent="0.3">
      <c r="A17" s="10">
        <v>4</v>
      </c>
      <c r="B17" s="21"/>
      <c r="C17" s="26">
        <v>49181</v>
      </c>
      <c r="D17" s="10"/>
      <c r="E17" s="10" t="s">
        <v>88</v>
      </c>
      <c r="F17" s="21"/>
      <c r="G17" s="26">
        <v>181421991</v>
      </c>
      <c r="H17" s="21"/>
      <c r="I17" s="23">
        <f>(G17/$C17)</f>
        <v>3688.8634025334986</v>
      </c>
      <c r="J17" s="21"/>
      <c r="K17" s="23">
        <f>IF($AE17&lt;&gt;0,(G17/$AE17)*100,0)</f>
        <v>71.411149962316287</v>
      </c>
      <c r="L17" s="21"/>
      <c r="M17" s="26">
        <v>57277424</v>
      </c>
      <c r="N17" s="21"/>
      <c r="O17" s="23">
        <f t="shared" si="0"/>
        <v>1164.625038124479</v>
      </c>
      <c r="P17" s="21"/>
      <c r="Q17" s="23">
        <f t="shared" si="1"/>
        <v>22.54548465802679</v>
      </c>
      <c r="R17" s="21"/>
      <c r="S17" s="26">
        <v>14322906</v>
      </c>
      <c r="T17" s="21"/>
      <c r="U17" s="23">
        <f t="shared" si="2"/>
        <v>291.22844187796102</v>
      </c>
      <c r="V17" s="21"/>
      <c r="W17" s="23">
        <f t="shared" si="3"/>
        <v>5.6377685120992842</v>
      </c>
      <c r="X17" s="21"/>
      <c r="Y17" s="26">
        <v>1030430</v>
      </c>
      <c r="Z17" s="21"/>
      <c r="AA17" s="23">
        <f t="shared" si="4"/>
        <v>20.951790325532219</v>
      </c>
      <c r="AB17" s="21"/>
      <c r="AC17" s="23">
        <f t="shared" si="5"/>
        <v>0.40559686755763569</v>
      </c>
      <c r="AD17" s="21"/>
      <c r="AE17" s="26">
        <f t="shared" si="6"/>
        <v>254052751</v>
      </c>
      <c r="AF17" s="27"/>
      <c r="AG17" s="21"/>
      <c r="AH17" s="26">
        <v>0</v>
      </c>
      <c r="AI17" s="21"/>
      <c r="AJ17" s="26">
        <v>5848924</v>
      </c>
      <c r="AK17" s="21"/>
      <c r="AL17" s="26">
        <f>(AE17+AH17+AJ17)</f>
        <v>259901675</v>
      </c>
      <c r="AM17" s="21"/>
      <c r="AN17" s="26">
        <v>246036145</v>
      </c>
      <c r="AO17" s="21"/>
      <c r="AP17" s="23">
        <f>(AN17/$C17)</f>
        <v>5002.6665785567593</v>
      </c>
      <c r="AQ17" s="21"/>
      <c r="AR17" s="23">
        <f>IF($AP$60&lt;&gt;0,(AP17/$AP$60)*100,0)</f>
        <v>124.25153304757937</v>
      </c>
      <c r="AS17" s="21"/>
      <c r="AT17" s="26">
        <v>9794539</v>
      </c>
      <c r="AU17" s="21"/>
      <c r="AV17" s="26">
        <v>11049588</v>
      </c>
      <c r="AW17" s="21"/>
      <c r="AX17" s="26"/>
      <c r="AY17" s="21"/>
      <c r="AZ17" s="26">
        <v>2195356</v>
      </c>
      <c r="BA17" s="21"/>
      <c r="BB17" s="10">
        <v>4</v>
      </c>
    </row>
    <row r="18" spans="1:54" s="15" customFormat="1" ht="8.85" customHeight="1" x14ac:dyDescent="0.3">
      <c r="A18" s="10">
        <v>5</v>
      </c>
      <c r="B18" s="21"/>
      <c r="C18" s="26">
        <v>245745</v>
      </c>
      <c r="D18" s="10"/>
      <c r="E18" s="10" t="s">
        <v>89</v>
      </c>
      <c r="F18" s="21"/>
      <c r="G18" s="26">
        <v>585222200</v>
      </c>
      <c r="H18" s="21"/>
      <c r="I18" s="28">
        <f>(G18/$C18)</f>
        <v>2381.4205782416734</v>
      </c>
      <c r="J18" s="21"/>
      <c r="K18" s="28">
        <f>IF($AE18&lt;&gt;0,(G18/$AE18)*100,0)</f>
        <v>56.621952617520996</v>
      </c>
      <c r="L18" s="21"/>
      <c r="M18" s="26">
        <v>395207580</v>
      </c>
      <c r="N18" s="21"/>
      <c r="O18" s="28">
        <f t="shared" si="0"/>
        <v>1608.2019166208875</v>
      </c>
      <c r="P18" s="21"/>
      <c r="Q18" s="28">
        <f t="shared" si="1"/>
        <v>38.237484614980666</v>
      </c>
      <c r="R18" s="21"/>
      <c r="S18" s="26">
        <v>44225798</v>
      </c>
      <c r="T18" s="21"/>
      <c r="U18" s="28">
        <f t="shared" si="2"/>
        <v>179.96621701357097</v>
      </c>
      <c r="V18" s="21"/>
      <c r="W18" s="28">
        <f t="shared" si="3"/>
        <v>4.2789747874022126</v>
      </c>
      <c r="X18" s="21"/>
      <c r="Y18" s="26">
        <v>8905034</v>
      </c>
      <c r="Z18" s="21"/>
      <c r="AA18" s="28">
        <f t="shared" si="4"/>
        <v>36.236887830881606</v>
      </c>
      <c r="AB18" s="21"/>
      <c r="AC18" s="28">
        <f t="shared" si="5"/>
        <v>0.86158798009613002</v>
      </c>
      <c r="AD18" s="21"/>
      <c r="AE18" s="26">
        <f t="shared" si="6"/>
        <v>1033560612</v>
      </c>
      <c r="AF18" s="27"/>
      <c r="AG18" s="21"/>
      <c r="AH18" s="26">
        <v>11085431</v>
      </c>
      <c r="AI18" s="21"/>
      <c r="AJ18" s="26">
        <v>0</v>
      </c>
      <c r="AK18" s="21"/>
      <c r="AL18" s="26">
        <f>(AE18+AH18+AJ18)</f>
        <v>1044646043</v>
      </c>
      <c r="AM18" s="21"/>
      <c r="AN18" s="26">
        <v>901343629</v>
      </c>
      <c r="AO18" s="21"/>
      <c r="AP18" s="28">
        <f>(AN18/$C18)</f>
        <v>3667.8004801725365</v>
      </c>
      <c r="AQ18" s="21"/>
      <c r="AR18" s="28">
        <f>IF($AP$60&lt;&gt;0,(AP18/$AP$60)*100,0)</f>
        <v>91.097382849280535</v>
      </c>
      <c r="AS18" s="21"/>
      <c r="AT18" s="26">
        <v>69094661</v>
      </c>
      <c r="AU18" s="21"/>
      <c r="AV18" s="26">
        <v>35078991</v>
      </c>
      <c r="AW18" s="21"/>
      <c r="AX18" s="26"/>
      <c r="AY18" s="21"/>
      <c r="AZ18" s="26">
        <v>0</v>
      </c>
      <c r="BA18" s="21"/>
      <c r="BB18" s="10">
        <v>5</v>
      </c>
    </row>
    <row r="19" spans="1:54" s="15" customFormat="1" ht="8.85" customHeight="1" x14ac:dyDescent="0.3">
      <c r="A19" s="29"/>
      <c r="B19" s="21"/>
      <c r="C19" s="29"/>
      <c r="D19" s="10"/>
      <c r="E19" s="10"/>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7"/>
      <c r="AG19" s="21"/>
      <c r="AH19" s="21"/>
      <c r="AI19" s="21"/>
      <c r="AJ19" s="21"/>
      <c r="AK19" s="21"/>
      <c r="AL19" s="21"/>
      <c r="AM19" s="21"/>
      <c r="AN19" s="21"/>
      <c r="AO19" s="21"/>
      <c r="AP19" s="21"/>
      <c r="AQ19" s="21"/>
      <c r="AR19" s="21"/>
      <c r="AS19" s="21"/>
      <c r="AT19" s="21"/>
      <c r="AU19" s="21"/>
      <c r="AV19" s="21"/>
      <c r="AW19" s="21"/>
      <c r="AX19" s="21"/>
      <c r="AY19" s="21"/>
      <c r="AZ19" s="21"/>
      <c r="BA19" s="21"/>
      <c r="BB19" s="29"/>
    </row>
    <row r="20" spans="1:54" s="15" customFormat="1" ht="8.85" customHeight="1" x14ac:dyDescent="0.3">
      <c r="A20" s="10">
        <v>6</v>
      </c>
      <c r="B20" s="21"/>
      <c r="C20" s="26">
        <v>17194</v>
      </c>
      <c r="D20" s="10"/>
      <c r="E20" s="10" t="s">
        <v>90</v>
      </c>
      <c r="F20" s="21"/>
      <c r="G20" s="26">
        <v>51701261</v>
      </c>
      <c r="H20" s="21"/>
      <c r="I20" s="28">
        <f>(G20/$C20)</f>
        <v>3006.9361986739559</v>
      </c>
      <c r="J20" s="21"/>
      <c r="K20" s="28">
        <f>IF($AE20&lt;&gt;0,(G20/$AE20)*100,0)</f>
        <v>62.039819016622303</v>
      </c>
      <c r="L20" s="21"/>
      <c r="M20" s="26">
        <v>27412946</v>
      </c>
      <c r="N20" s="21"/>
      <c r="O20" s="28">
        <f t="shared" si="0"/>
        <v>1594.3320925904386</v>
      </c>
      <c r="P20" s="21"/>
      <c r="Q20" s="28">
        <f t="shared" si="1"/>
        <v>32.894636913255169</v>
      </c>
      <c r="R20" s="21"/>
      <c r="S20" s="26">
        <v>3676582</v>
      </c>
      <c r="T20" s="21"/>
      <c r="U20" s="28">
        <f t="shared" si="2"/>
        <v>213.82935907874841</v>
      </c>
      <c r="V20" s="21"/>
      <c r="W20" s="28">
        <f t="shared" si="3"/>
        <v>4.4117779231684739</v>
      </c>
      <c r="X20" s="21"/>
      <c r="Y20" s="26">
        <v>544820</v>
      </c>
      <c r="Z20" s="21"/>
      <c r="AA20" s="28">
        <f t="shared" si="4"/>
        <v>31.686634872629988</v>
      </c>
      <c r="AB20" s="21"/>
      <c r="AC20" s="28">
        <f t="shared" si="5"/>
        <v>0.65376614695405899</v>
      </c>
      <c r="AD20" s="21"/>
      <c r="AE20" s="26">
        <f t="shared" si="6"/>
        <v>83335609</v>
      </c>
      <c r="AF20" s="27"/>
      <c r="AG20" s="21"/>
      <c r="AH20" s="26">
        <v>614298</v>
      </c>
      <c r="AI20" s="21"/>
      <c r="AJ20" s="26">
        <v>0</v>
      </c>
      <c r="AK20" s="21"/>
      <c r="AL20" s="26">
        <f>(AE20+AH20+AJ20)</f>
        <v>83949907</v>
      </c>
      <c r="AM20" s="21"/>
      <c r="AN20" s="26">
        <v>78537837</v>
      </c>
      <c r="AO20" s="21"/>
      <c r="AP20" s="28">
        <f>(AN20/$C20)</f>
        <v>4567.7467139699893</v>
      </c>
      <c r="AQ20" s="21"/>
      <c r="AR20" s="28">
        <f>IF($AP$60&lt;&gt;0,(AP20/$AP$60)*100,0)</f>
        <v>113.44940200822838</v>
      </c>
      <c r="AS20" s="21"/>
      <c r="AT20" s="26">
        <v>1966605</v>
      </c>
      <c r="AU20" s="21"/>
      <c r="AV20" s="26">
        <v>0</v>
      </c>
      <c r="AW20" s="21"/>
      <c r="AX20" s="26"/>
      <c r="AY20" s="21"/>
      <c r="AZ20" s="26">
        <v>0</v>
      </c>
      <c r="BA20" s="21"/>
      <c r="BB20" s="10">
        <v>6</v>
      </c>
    </row>
    <row r="21" spans="1:54" s="15" customFormat="1" ht="8.85" customHeight="1" x14ac:dyDescent="0.3">
      <c r="A21" s="10">
        <v>7</v>
      </c>
      <c r="B21" s="21"/>
      <c r="C21" s="26">
        <v>5694</v>
      </c>
      <c r="D21" s="10"/>
      <c r="E21" s="10" t="s">
        <v>91</v>
      </c>
      <c r="F21" s="21"/>
      <c r="G21" s="26">
        <v>17178615</v>
      </c>
      <c r="H21" s="21"/>
      <c r="I21" s="28">
        <f>(G21/$C21)</f>
        <v>3016.9678609062171</v>
      </c>
      <c r="J21" s="21"/>
      <c r="K21" s="28">
        <f>IF($AE21&lt;&gt;0,(G21/$AE21)*100,0)</f>
        <v>56.230580596129521</v>
      </c>
      <c r="L21" s="21"/>
      <c r="M21" s="26">
        <v>11880080</v>
      </c>
      <c r="N21" s="21"/>
      <c r="O21" s="28">
        <f t="shared" si="0"/>
        <v>2086.4207938180539</v>
      </c>
      <c r="P21" s="21"/>
      <c r="Q21" s="28">
        <f t="shared" si="1"/>
        <v>38.886941463468759</v>
      </c>
      <c r="R21" s="21"/>
      <c r="S21" s="26">
        <v>1422097</v>
      </c>
      <c r="T21" s="21"/>
      <c r="U21" s="28">
        <f t="shared" si="2"/>
        <v>249.75360028099755</v>
      </c>
      <c r="V21" s="21"/>
      <c r="W21" s="28">
        <f t="shared" si="3"/>
        <v>4.6549352188179318</v>
      </c>
      <c r="X21" s="21"/>
      <c r="Y21" s="26">
        <v>69515</v>
      </c>
      <c r="Z21" s="21"/>
      <c r="AA21" s="28">
        <f t="shared" si="4"/>
        <v>12.208465050930805</v>
      </c>
      <c r="AB21" s="21"/>
      <c r="AC21" s="28">
        <f t="shared" si="5"/>
        <v>0.22754272158377981</v>
      </c>
      <c r="AD21" s="21"/>
      <c r="AE21" s="26">
        <f t="shared" si="6"/>
        <v>30550307</v>
      </c>
      <c r="AF21" s="27"/>
      <c r="AG21" s="21"/>
      <c r="AH21" s="26">
        <v>62500</v>
      </c>
      <c r="AI21" s="21"/>
      <c r="AJ21" s="26">
        <v>0</v>
      </c>
      <c r="AK21" s="21"/>
      <c r="AL21" s="26">
        <f>(AE21+AH21+AJ21)</f>
        <v>30612807</v>
      </c>
      <c r="AM21" s="21"/>
      <c r="AN21" s="26">
        <v>28410726</v>
      </c>
      <c r="AO21" s="21"/>
      <c r="AP21" s="28">
        <f>(AN21/$C21)</f>
        <v>4989.5900948366698</v>
      </c>
      <c r="AQ21" s="21"/>
      <c r="AR21" s="28">
        <f>IF($AP$60&lt;&gt;0,(AP21/$AP$60)*100,0)</f>
        <v>123.92675162879418</v>
      </c>
      <c r="AS21" s="21"/>
      <c r="AT21" s="26">
        <v>0</v>
      </c>
      <c r="AU21" s="21"/>
      <c r="AV21" s="26">
        <v>2106243</v>
      </c>
      <c r="AW21" s="21"/>
      <c r="AX21" s="26"/>
      <c r="AY21" s="21"/>
      <c r="AZ21" s="26">
        <v>0</v>
      </c>
      <c r="BA21" s="21"/>
      <c r="BB21" s="10">
        <v>7</v>
      </c>
    </row>
    <row r="22" spans="1:54" s="15" customFormat="1" ht="8.85" customHeight="1" x14ac:dyDescent="0.3">
      <c r="A22" s="10">
        <v>8</v>
      </c>
      <c r="B22" s="21"/>
      <c r="C22" s="26">
        <v>39932</v>
      </c>
      <c r="D22" s="10"/>
      <c r="E22" s="10" t="s">
        <v>92</v>
      </c>
      <c r="F22" s="21"/>
      <c r="G22" s="26">
        <v>77793420</v>
      </c>
      <c r="H22" s="21"/>
      <c r="I22" s="28">
        <f>(G22/$C22)</f>
        <v>1948.1473504958428</v>
      </c>
      <c r="J22" s="21"/>
      <c r="K22" s="28">
        <f>IF($AE22&lt;&gt;0,(G22/$AE22)*100,0)</f>
        <v>42.701272069807139</v>
      </c>
      <c r="L22" s="21"/>
      <c r="M22" s="26">
        <v>84216778</v>
      </c>
      <c r="N22" s="21"/>
      <c r="O22" s="28">
        <f t="shared" si="0"/>
        <v>2109.0047580887508</v>
      </c>
      <c r="P22" s="21"/>
      <c r="Q22" s="28">
        <f t="shared" si="1"/>
        <v>46.227091574333002</v>
      </c>
      <c r="R22" s="21"/>
      <c r="S22" s="26">
        <v>19235900</v>
      </c>
      <c r="T22" s="21"/>
      <c r="U22" s="28">
        <f t="shared" si="2"/>
        <v>481.71641791044777</v>
      </c>
      <c r="V22" s="21"/>
      <c r="W22" s="28">
        <f t="shared" si="3"/>
        <v>10.558700201220143</v>
      </c>
      <c r="X22" s="21"/>
      <c r="Y22" s="26">
        <v>934470</v>
      </c>
      <c r="Z22" s="21"/>
      <c r="AA22" s="28">
        <f t="shared" si="4"/>
        <v>23.401532605429228</v>
      </c>
      <c r="AB22" s="21"/>
      <c r="AC22" s="28">
        <f t="shared" si="5"/>
        <v>0.51293615463971987</v>
      </c>
      <c r="AD22" s="21"/>
      <c r="AE22" s="26">
        <f t="shared" si="6"/>
        <v>182180568</v>
      </c>
      <c r="AF22" s="27"/>
      <c r="AG22" s="21"/>
      <c r="AH22" s="26">
        <v>464100</v>
      </c>
      <c r="AI22" s="21"/>
      <c r="AJ22" s="26">
        <v>15353000</v>
      </c>
      <c r="AK22" s="21"/>
      <c r="AL22" s="26">
        <f>(AE22+AH22+AJ22)</f>
        <v>197997668</v>
      </c>
      <c r="AM22" s="21"/>
      <c r="AN22" s="26">
        <v>187125302</v>
      </c>
      <c r="AO22" s="21"/>
      <c r="AP22" s="28">
        <f>(AN22/$C22)</f>
        <v>4686.0989181608738</v>
      </c>
      <c r="AQ22" s="21"/>
      <c r="AR22" s="28">
        <f>IF($AP$60&lt;&gt;0,(AP22/$AP$60)*100,0)</f>
        <v>116.38892287762039</v>
      </c>
      <c r="AS22" s="21"/>
      <c r="AT22" s="26">
        <v>1597420</v>
      </c>
      <c r="AU22" s="21"/>
      <c r="AV22" s="26">
        <v>0</v>
      </c>
      <c r="AW22" s="21"/>
      <c r="AX22" s="26"/>
      <c r="AY22" s="21"/>
      <c r="AZ22" s="26">
        <v>264630</v>
      </c>
      <c r="BA22" s="21"/>
      <c r="BB22" s="10">
        <v>8</v>
      </c>
    </row>
    <row r="23" spans="1:54" s="15" customFormat="1" ht="8.85" customHeight="1" x14ac:dyDescent="0.3">
      <c r="A23" s="10">
        <v>9</v>
      </c>
      <c r="B23" s="21"/>
      <c r="C23" s="26">
        <v>0</v>
      </c>
      <c r="D23" s="10" t="s">
        <v>86</v>
      </c>
      <c r="E23" s="10" t="s">
        <v>93</v>
      </c>
      <c r="F23" s="21"/>
      <c r="G23" s="26">
        <v>0</v>
      </c>
      <c r="H23" s="21"/>
      <c r="I23" s="28">
        <v>0</v>
      </c>
      <c r="J23" s="21"/>
      <c r="K23" s="28">
        <f>IF($AE23&lt;&gt;0,(G23/$AE23)*100,0)</f>
        <v>0</v>
      </c>
      <c r="L23" s="21"/>
      <c r="M23" s="26">
        <v>0</v>
      </c>
      <c r="N23" s="21"/>
      <c r="O23" s="28">
        <v>0</v>
      </c>
      <c r="P23" s="21"/>
      <c r="Q23" s="28">
        <f t="shared" si="1"/>
        <v>0</v>
      </c>
      <c r="R23" s="21"/>
      <c r="S23" s="26">
        <v>0</v>
      </c>
      <c r="T23" s="21"/>
      <c r="U23" s="28">
        <v>0</v>
      </c>
      <c r="V23" s="21"/>
      <c r="W23" s="28">
        <f t="shared" si="3"/>
        <v>0</v>
      </c>
      <c r="X23" s="21"/>
      <c r="Y23" s="26">
        <v>0</v>
      </c>
      <c r="Z23" s="21"/>
      <c r="AA23" s="28">
        <v>0</v>
      </c>
      <c r="AB23" s="21"/>
      <c r="AC23" s="28">
        <f t="shared" si="5"/>
        <v>0</v>
      </c>
      <c r="AD23" s="21"/>
      <c r="AE23" s="26">
        <f t="shared" si="6"/>
        <v>0</v>
      </c>
      <c r="AF23" s="27"/>
      <c r="AG23" s="21"/>
      <c r="AH23" s="26">
        <v>0</v>
      </c>
      <c r="AI23" s="21"/>
      <c r="AJ23" s="26">
        <v>0</v>
      </c>
      <c r="AK23" s="21"/>
      <c r="AL23" s="26">
        <f>(AE23+AH23+AJ23)</f>
        <v>0</v>
      </c>
      <c r="AM23" s="21"/>
      <c r="AN23" s="26">
        <v>0</v>
      </c>
      <c r="AO23" s="21"/>
      <c r="AP23" s="28">
        <v>0</v>
      </c>
      <c r="AQ23" s="21"/>
      <c r="AR23" s="28">
        <f>IF($AP$60&lt;&gt;0,(AP23/$AP$60)*100,0)</f>
        <v>0</v>
      </c>
      <c r="AS23" s="21"/>
      <c r="AT23" s="26">
        <v>0</v>
      </c>
      <c r="AU23" s="21"/>
      <c r="AV23" s="26">
        <v>0</v>
      </c>
      <c r="AW23" s="21"/>
      <c r="AX23" s="26"/>
      <c r="AY23" s="21"/>
      <c r="AZ23" s="26">
        <v>0</v>
      </c>
      <c r="BA23" s="21"/>
      <c r="BB23" s="10">
        <v>9</v>
      </c>
    </row>
    <row r="24" spans="1:54" s="15" customFormat="1" ht="8.85" customHeight="1" x14ac:dyDescent="0.3">
      <c r="A24" s="10">
        <v>10</v>
      </c>
      <c r="B24" s="21"/>
      <c r="C24" s="26">
        <v>23943</v>
      </c>
      <c r="D24" s="10"/>
      <c r="E24" s="10" t="s">
        <v>94</v>
      </c>
      <c r="F24" s="21"/>
      <c r="G24" s="26">
        <v>125316366</v>
      </c>
      <c r="H24" s="21"/>
      <c r="I24" s="28">
        <f>(G24/$C24)</f>
        <v>5233.945871444681</v>
      </c>
      <c r="J24" s="21"/>
      <c r="K24" s="28">
        <f>IF($AE24&lt;&gt;0,(G24/$AE24)*100,0)</f>
        <v>86.567570818585111</v>
      </c>
      <c r="L24" s="21"/>
      <c r="M24" s="26">
        <v>18370399</v>
      </c>
      <c r="N24" s="21"/>
      <c r="O24" s="28">
        <f t="shared" si="0"/>
        <v>767.25552353506248</v>
      </c>
      <c r="P24" s="21"/>
      <c r="Q24" s="28">
        <f t="shared" si="1"/>
        <v>12.690128729061337</v>
      </c>
      <c r="R24" s="21"/>
      <c r="S24" s="26">
        <v>77986</v>
      </c>
      <c r="T24" s="21"/>
      <c r="U24" s="28">
        <f t="shared" si="2"/>
        <v>3.2571524036252768</v>
      </c>
      <c r="V24" s="21"/>
      <c r="W24" s="28">
        <f t="shared" si="3"/>
        <v>5.3872122160470076E-2</v>
      </c>
      <c r="X24" s="21"/>
      <c r="Y24" s="26">
        <v>996578</v>
      </c>
      <c r="Z24" s="21"/>
      <c r="AA24" s="28">
        <f t="shared" si="4"/>
        <v>41.622937810633587</v>
      </c>
      <c r="AB24" s="21"/>
      <c r="AC24" s="28">
        <f t="shared" si="5"/>
        <v>0.68842833019307248</v>
      </c>
      <c r="AD24" s="21"/>
      <c r="AE24" s="26">
        <f t="shared" si="6"/>
        <v>144761329</v>
      </c>
      <c r="AF24" s="27"/>
      <c r="AG24" s="21"/>
      <c r="AH24" s="26">
        <v>0</v>
      </c>
      <c r="AI24" s="21"/>
      <c r="AJ24" s="26">
        <v>10618738</v>
      </c>
      <c r="AK24" s="21"/>
      <c r="AL24" s="26">
        <f>(AE24+AH24+AJ24)</f>
        <v>155380067</v>
      </c>
      <c r="AM24" s="21"/>
      <c r="AN24" s="26">
        <v>132575071</v>
      </c>
      <c r="AO24" s="21"/>
      <c r="AP24" s="28">
        <f>(AN24/$C24)</f>
        <v>5537.1119325063692</v>
      </c>
      <c r="AQ24" s="21"/>
      <c r="AR24" s="28">
        <f>IF($AP$60&lt;&gt;0,(AP24/$AP$60)*100,0)</f>
        <v>137.52558469895945</v>
      </c>
      <c r="AS24" s="21"/>
      <c r="AT24" s="26">
        <v>6442569</v>
      </c>
      <c r="AU24" s="21"/>
      <c r="AV24" s="26">
        <v>0</v>
      </c>
      <c r="AW24" s="21"/>
      <c r="AX24" s="26"/>
      <c r="AY24" s="21"/>
      <c r="AZ24" s="26">
        <v>2148275</v>
      </c>
      <c r="BA24" s="21"/>
      <c r="BB24" s="10">
        <v>10</v>
      </c>
    </row>
    <row r="25" spans="1:54" s="15" customFormat="1" ht="8.85" customHeight="1" x14ac:dyDescent="0.3">
      <c r="A25" s="29"/>
      <c r="B25" s="21"/>
      <c r="C25" s="29"/>
      <c r="D25" s="10"/>
      <c r="E25" s="10"/>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7"/>
      <c r="AG25" s="21"/>
      <c r="AH25" s="21"/>
      <c r="AI25" s="21"/>
      <c r="AJ25" s="21"/>
      <c r="AK25" s="21"/>
      <c r="AL25" s="21"/>
      <c r="AM25" s="21"/>
      <c r="AN25" s="21"/>
      <c r="AO25" s="21"/>
      <c r="AP25" s="21"/>
      <c r="AQ25" s="21"/>
      <c r="AR25" s="21"/>
      <c r="AS25" s="21"/>
      <c r="AT25" s="21"/>
      <c r="AU25" s="21"/>
      <c r="AV25" s="21"/>
      <c r="AW25" s="21"/>
      <c r="AX25" s="21"/>
      <c r="AY25" s="21"/>
      <c r="AZ25" s="21"/>
      <c r="BA25" s="21"/>
      <c r="BB25" s="29"/>
    </row>
    <row r="26" spans="1:54" s="15" customFormat="1" ht="8.85" customHeight="1" x14ac:dyDescent="0.3">
      <c r="A26" s="10">
        <v>11</v>
      </c>
      <c r="B26" s="21"/>
      <c r="C26" s="26">
        <v>14331</v>
      </c>
      <c r="D26" s="10"/>
      <c r="E26" s="10" t="s">
        <v>95</v>
      </c>
      <c r="F26" s="21"/>
      <c r="G26" s="26">
        <v>91367040</v>
      </c>
      <c r="H26" s="21"/>
      <c r="I26" s="28">
        <f>(G26/$C26)</f>
        <v>6375.482520410299</v>
      </c>
      <c r="J26" s="21"/>
      <c r="K26" s="28">
        <f>IF($AE26&lt;&gt;0,(G26/$AE26)*100,0)</f>
        <v>85.928715565599063</v>
      </c>
      <c r="L26" s="21"/>
      <c r="M26" s="26">
        <v>13730847</v>
      </c>
      <c r="N26" s="21"/>
      <c r="O26" s="28">
        <f t="shared" si="0"/>
        <v>958.12204312329914</v>
      </c>
      <c r="P26" s="21"/>
      <c r="Q26" s="28">
        <f t="shared" si="1"/>
        <v>12.913563209859477</v>
      </c>
      <c r="R26" s="21"/>
      <c r="S26" s="26">
        <v>834988</v>
      </c>
      <c r="T26" s="21"/>
      <c r="U26" s="28">
        <f t="shared" si="2"/>
        <v>58.26446165654874</v>
      </c>
      <c r="V26" s="21"/>
      <c r="W26" s="28">
        <f t="shared" si="3"/>
        <v>0.78528806835253107</v>
      </c>
      <c r="X26" s="21"/>
      <c r="Y26" s="26">
        <v>396004</v>
      </c>
      <c r="Z26" s="21"/>
      <c r="AA26" s="28">
        <f t="shared" si="4"/>
        <v>27.632684390482172</v>
      </c>
      <c r="AB26" s="21"/>
      <c r="AC26" s="28">
        <f t="shared" si="5"/>
        <v>0.37243315618892209</v>
      </c>
      <c r="AD26" s="21"/>
      <c r="AE26" s="26">
        <f t="shared" si="6"/>
        <v>106328879</v>
      </c>
      <c r="AF26" s="27"/>
      <c r="AG26" s="21"/>
      <c r="AH26" s="26">
        <v>727814</v>
      </c>
      <c r="AI26" s="21"/>
      <c r="AJ26" s="26">
        <v>0</v>
      </c>
      <c r="AK26" s="21"/>
      <c r="AL26" s="26">
        <f>(AE26+AH26+AJ26)</f>
        <v>107056693</v>
      </c>
      <c r="AM26" s="21"/>
      <c r="AN26" s="26">
        <v>91007876</v>
      </c>
      <c r="AO26" s="21"/>
      <c r="AP26" s="28">
        <f>(AN26/$C26)</f>
        <v>6350.4204870560325</v>
      </c>
      <c r="AQ26" s="21"/>
      <c r="AR26" s="28">
        <f>IF($AP$60&lt;&gt;0,(AP26/$AP$60)*100,0)</f>
        <v>157.72577856689861</v>
      </c>
      <c r="AS26" s="21"/>
      <c r="AT26" s="26">
        <v>5137554</v>
      </c>
      <c r="AU26" s="21"/>
      <c r="AV26" s="26">
        <v>0</v>
      </c>
      <c r="AW26" s="21"/>
      <c r="AX26" s="26"/>
      <c r="AY26" s="21"/>
      <c r="AZ26" s="26">
        <v>0</v>
      </c>
      <c r="BA26" s="21"/>
      <c r="BB26" s="10">
        <v>11</v>
      </c>
    </row>
    <row r="27" spans="1:54" s="15" customFormat="1" ht="8.85" customHeight="1" x14ac:dyDescent="0.3">
      <c r="A27" s="10">
        <v>12</v>
      </c>
      <c r="B27" s="21"/>
      <c r="C27" s="26">
        <v>8261</v>
      </c>
      <c r="D27" s="10"/>
      <c r="E27" s="10" t="s">
        <v>96</v>
      </c>
      <c r="F27" s="21"/>
      <c r="G27" s="26">
        <v>21911683</v>
      </c>
      <c r="H27" s="21"/>
      <c r="I27" s="23">
        <f>(G27/$C27)</f>
        <v>2652.4250090788041</v>
      </c>
      <c r="J27" s="21"/>
      <c r="K27" s="23">
        <f>IF($AE27&lt;&gt;0,(G27/$AE27)*100,0)</f>
        <v>52.825288558576588</v>
      </c>
      <c r="L27" s="21"/>
      <c r="M27" s="26">
        <v>15488694</v>
      </c>
      <c r="N27" s="21"/>
      <c r="O27" s="23">
        <f t="shared" si="0"/>
        <v>1874.9175644595086</v>
      </c>
      <c r="P27" s="21"/>
      <c r="Q27" s="23">
        <f t="shared" si="1"/>
        <v>37.340569866107224</v>
      </c>
      <c r="R27" s="21"/>
      <c r="S27" s="26">
        <v>3994972</v>
      </c>
      <c r="T27" s="21"/>
      <c r="U27" s="23">
        <f t="shared" si="2"/>
        <v>483.59423798571601</v>
      </c>
      <c r="V27" s="21"/>
      <c r="W27" s="23">
        <f t="shared" si="3"/>
        <v>9.6311884707091568</v>
      </c>
      <c r="X27" s="21"/>
      <c r="Y27" s="26">
        <v>84184</v>
      </c>
      <c r="Z27" s="21"/>
      <c r="AA27" s="23">
        <f t="shared" si="4"/>
        <v>10.19053383367631</v>
      </c>
      <c r="AB27" s="21"/>
      <c r="AC27" s="23">
        <f t="shared" si="5"/>
        <v>0.20295310460703594</v>
      </c>
      <c r="AD27" s="21"/>
      <c r="AE27" s="26">
        <f t="shared" si="6"/>
        <v>41479533</v>
      </c>
      <c r="AF27" s="27"/>
      <c r="AG27" s="21"/>
      <c r="AH27" s="26">
        <v>0</v>
      </c>
      <c r="AI27" s="21"/>
      <c r="AJ27" s="26">
        <v>4144980</v>
      </c>
      <c r="AK27" s="21"/>
      <c r="AL27" s="26">
        <f>(AE27+AH27+AJ27)</f>
        <v>45624513</v>
      </c>
      <c r="AM27" s="21"/>
      <c r="AN27" s="26">
        <v>39170403</v>
      </c>
      <c r="AO27" s="21"/>
      <c r="AP27" s="23">
        <f>(AN27/$C27)</f>
        <v>4741.605495702699</v>
      </c>
      <c r="AQ27" s="21"/>
      <c r="AR27" s="23">
        <f>IF($AP$60&lt;&gt;0,(AP27/$AP$60)*100,0)</f>
        <v>117.76754310855048</v>
      </c>
      <c r="AS27" s="21"/>
      <c r="AT27" s="26">
        <v>2996309</v>
      </c>
      <c r="AU27" s="21"/>
      <c r="AV27" s="26">
        <v>1044898</v>
      </c>
      <c r="AW27" s="21"/>
      <c r="AX27" s="26"/>
      <c r="AY27" s="21"/>
      <c r="AZ27" s="26">
        <v>113598</v>
      </c>
      <c r="BA27" s="21"/>
      <c r="BB27" s="10">
        <v>12</v>
      </c>
    </row>
    <row r="28" spans="1:54" s="15" customFormat="1" ht="8.85" customHeight="1" x14ac:dyDescent="0.3">
      <c r="A28" s="10">
        <v>13</v>
      </c>
      <c r="B28" s="21"/>
      <c r="C28" s="26">
        <v>28532</v>
      </c>
      <c r="D28" s="10"/>
      <c r="E28" s="10" t="s">
        <v>97</v>
      </c>
      <c r="F28" s="21"/>
      <c r="G28" s="26">
        <v>97247477</v>
      </c>
      <c r="H28" s="21"/>
      <c r="I28" s="23">
        <f>(G28/$C28)</f>
        <v>3408.3652390298612</v>
      </c>
      <c r="J28" s="21"/>
      <c r="K28" s="23">
        <f>IF($AE28&lt;&gt;0,(G28/$AE28)*100,0)</f>
        <v>68.544564627779366</v>
      </c>
      <c r="L28" s="21"/>
      <c r="M28" s="26">
        <v>35228408</v>
      </c>
      <c r="N28" s="21"/>
      <c r="O28" s="23">
        <f t="shared" si="0"/>
        <v>1234.6981634655824</v>
      </c>
      <c r="P28" s="21"/>
      <c r="Q28" s="23">
        <f t="shared" si="1"/>
        <v>24.830627625329342</v>
      </c>
      <c r="R28" s="21"/>
      <c r="S28" s="26">
        <v>7837716</v>
      </c>
      <c r="T28" s="21"/>
      <c r="U28" s="23">
        <f t="shared" si="2"/>
        <v>274.69914481985137</v>
      </c>
      <c r="V28" s="21"/>
      <c r="W28" s="23">
        <f t="shared" si="3"/>
        <v>5.5243883694399631</v>
      </c>
      <c r="X28" s="21"/>
      <c r="Y28" s="26">
        <v>1561218</v>
      </c>
      <c r="Z28" s="21"/>
      <c r="AA28" s="23">
        <f t="shared" si="4"/>
        <v>54.718141034627784</v>
      </c>
      <c r="AB28" s="21"/>
      <c r="AC28" s="23">
        <f t="shared" si="5"/>
        <v>1.1004193774513291</v>
      </c>
      <c r="AD28" s="21"/>
      <c r="AE28" s="26">
        <f t="shared" si="6"/>
        <v>141874819</v>
      </c>
      <c r="AF28" s="27"/>
      <c r="AG28" s="21"/>
      <c r="AH28" s="26">
        <v>77936</v>
      </c>
      <c r="AI28" s="21"/>
      <c r="AJ28" s="26">
        <v>455000</v>
      </c>
      <c r="AK28" s="21"/>
      <c r="AL28" s="26">
        <f>(AE28+AH28+AJ28)</f>
        <v>142407755</v>
      </c>
      <c r="AM28" s="21"/>
      <c r="AN28" s="26">
        <v>129423247</v>
      </c>
      <c r="AO28" s="21"/>
      <c r="AP28" s="23">
        <f>(AN28/$C28)</f>
        <v>4536.073426328333</v>
      </c>
      <c r="AQ28" s="21"/>
      <c r="AR28" s="23">
        <f>IF($AP$60&lt;&gt;0,(AP28/$AP$60)*100,0)</f>
        <v>112.66273064320048</v>
      </c>
      <c r="AS28" s="21"/>
      <c r="AT28" s="26">
        <v>3368500</v>
      </c>
      <c r="AU28" s="21"/>
      <c r="AV28" s="26">
        <v>0</v>
      </c>
      <c r="AW28" s="21"/>
      <c r="AX28" s="26"/>
      <c r="AY28" s="21"/>
      <c r="AZ28" s="26">
        <v>0</v>
      </c>
      <c r="BA28" s="21"/>
      <c r="BB28" s="10">
        <v>13</v>
      </c>
    </row>
    <row r="29" spans="1:54" s="15" customFormat="1" ht="8.85" customHeight="1" x14ac:dyDescent="0.3">
      <c r="A29" s="10">
        <v>14</v>
      </c>
      <c r="B29" s="21"/>
      <c r="C29" s="26">
        <v>6545</v>
      </c>
      <c r="D29" s="10"/>
      <c r="E29" s="10" t="s">
        <v>98</v>
      </c>
      <c r="F29" s="21"/>
      <c r="G29" s="26">
        <v>18523867</v>
      </c>
      <c r="H29" s="21"/>
      <c r="I29" s="23">
        <f>(G29/$C29)</f>
        <v>2830.231779984721</v>
      </c>
      <c r="J29" s="21"/>
      <c r="K29" s="23">
        <f>IF($AE29&lt;&gt;0,(G29/$AE29)*100,0)</f>
        <v>47.337014440422976</v>
      </c>
      <c r="L29" s="21"/>
      <c r="M29" s="26">
        <v>16068310</v>
      </c>
      <c r="N29" s="21"/>
      <c r="O29" s="23">
        <f t="shared" si="0"/>
        <v>2455.0511841100079</v>
      </c>
      <c r="P29" s="21"/>
      <c r="Q29" s="23">
        <f t="shared" si="1"/>
        <v>41.061934989232697</v>
      </c>
      <c r="R29" s="21"/>
      <c r="S29" s="26">
        <v>4444822</v>
      </c>
      <c r="T29" s="21"/>
      <c r="U29" s="23">
        <f t="shared" si="2"/>
        <v>679.11718869365927</v>
      </c>
      <c r="V29" s="21"/>
      <c r="W29" s="23">
        <f t="shared" si="3"/>
        <v>11.358568013855299</v>
      </c>
      <c r="X29" s="21"/>
      <c r="Y29" s="26">
        <v>94888</v>
      </c>
      <c r="Z29" s="21"/>
      <c r="AA29" s="23">
        <f t="shared" si="4"/>
        <v>14.497784568372804</v>
      </c>
      <c r="AB29" s="21"/>
      <c r="AC29" s="23">
        <f t="shared" si="5"/>
        <v>0.24248255648903413</v>
      </c>
      <c r="AD29" s="21"/>
      <c r="AE29" s="26">
        <f t="shared" si="6"/>
        <v>39131887</v>
      </c>
      <c r="AF29" s="27"/>
      <c r="AG29" s="21"/>
      <c r="AH29" s="26">
        <v>0</v>
      </c>
      <c r="AI29" s="21"/>
      <c r="AJ29" s="26">
        <v>581709</v>
      </c>
      <c r="AK29" s="21"/>
      <c r="AL29" s="26">
        <f>(AE29+AH29+AJ29)</f>
        <v>39713596</v>
      </c>
      <c r="AM29" s="21"/>
      <c r="AN29" s="26">
        <v>36626381</v>
      </c>
      <c r="AO29" s="21"/>
      <c r="AP29" s="23">
        <f>(AN29/$C29)</f>
        <v>5596.0857142857139</v>
      </c>
      <c r="AQ29" s="21"/>
      <c r="AR29" s="23">
        <f>IF($AP$60&lt;&gt;0,(AP29/$AP$60)*100,0)</f>
        <v>138.99032009170091</v>
      </c>
      <c r="AS29" s="21"/>
      <c r="AT29" s="26">
        <v>1432131</v>
      </c>
      <c r="AU29" s="21"/>
      <c r="AV29" s="26">
        <v>0</v>
      </c>
      <c r="AW29" s="21"/>
      <c r="AX29" s="26"/>
      <c r="AY29" s="21"/>
      <c r="AZ29" s="26">
        <v>0</v>
      </c>
      <c r="BA29" s="21"/>
      <c r="BB29" s="10">
        <v>14</v>
      </c>
    </row>
    <row r="30" spans="1:54" s="15" customFormat="1" ht="8.85" customHeight="1" x14ac:dyDescent="0.3">
      <c r="A30" s="10">
        <v>15</v>
      </c>
      <c r="B30" s="21"/>
      <c r="C30" s="26">
        <v>135753</v>
      </c>
      <c r="D30" s="10"/>
      <c r="E30" s="10" t="s">
        <v>99</v>
      </c>
      <c r="F30" s="21"/>
      <c r="G30" s="26">
        <v>325676168</v>
      </c>
      <c r="H30" s="21"/>
      <c r="I30" s="28">
        <f>(G30/$C30)</f>
        <v>2399.034776395365</v>
      </c>
      <c r="J30" s="21"/>
      <c r="K30" s="28">
        <f>IF($AE30&lt;&gt;0,(G30/$AE30)*100,0)</f>
        <v>54.988523669916134</v>
      </c>
      <c r="L30" s="21"/>
      <c r="M30" s="26">
        <v>223035943</v>
      </c>
      <c r="N30" s="21"/>
      <c r="O30" s="28">
        <f t="shared" si="0"/>
        <v>1642.9540636302697</v>
      </c>
      <c r="P30" s="21"/>
      <c r="Q30" s="28">
        <f t="shared" si="1"/>
        <v>37.658319631473816</v>
      </c>
      <c r="R30" s="21"/>
      <c r="S30" s="26">
        <v>37022059</v>
      </c>
      <c r="T30" s="21"/>
      <c r="U30" s="28">
        <f t="shared" si="2"/>
        <v>272.71632302785207</v>
      </c>
      <c r="V30" s="21"/>
      <c r="W30" s="28">
        <f t="shared" si="3"/>
        <v>6.2509589821461278</v>
      </c>
      <c r="X30" s="21"/>
      <c r="Y30" s="26">
        <v>6527899</v>
      </c>
      <c r="Z30" s="21"/>
      <c r="AA30" s="28">
        <f t="shared" si="4"/>
        <v>48.086591088226413</v>
      </c>
      <c r="AB30" s="21"/>
      <c r="AC30" s="28">
        <f t="shared" si="5"/>
        <v>1.1021977164639258</v>
      </c>
      <c r="AD30" s="21"/>
      <c r="AE30" s="26">
        <f t="shared" si="6"/>
        <v>592262069</v>
      </c>
      <c r="AF30" s="27"/>
      <c r="AG30" s="21"/>
      <c r="AH30" s="26">
        <v>0</v>
      </c>
      <c r="AI30" s="21"/>
      <c r="AJ30" s="26">
        <v>35107636</v>
      </c>
      <c r="AK30" s="21"/>
      <c r="AL30" s="26">
        <f>(AE30+AH30+AJ30)</f>
        <v>627369705</v>
      </c>
      <c r="AM30" s="21"/>
      <c r="AN30" s="26">
        <v>544679364</v>
      </c>
      <c r="AO30" s="21"/>
      <c r="AP30" s="28">
        <f>(AN30/$C30)</f>
        <v>4012.2823363019602</v>
      </c>
      <c r="AQ30" s="21"/>
      <c r="AR30" s="28">
        <f>IF($AP$60&lt;&gt;0,(AP30/$AP$60)*100,0)</f>
        <v>99.653299590688633</v>
      </c>
      <c r="AS30" s="21"/>
      <c r="AT30" s="26">
        <v>21982030</v>
      </c>
      <c r="AU30" s="21"/>
      <c r="AV30" s="26">
        <v>33561974</v>
      </c>
      <c r="AW30" s="21"/>
      <c r="AX30" s="26"/>
      <c r="AY30" s="21"/>
      <c r="AZ30" s="26">
        <v>0</v>
      </c>
      <c r="BA30" s="21"/>
      <c r="BB30" s="10">
        <v>15</v>
      </c>
    </row>
    <row r="31" spans="1:54" s="15" customFormat="1" ht="8.85" customHeight="1" x14ac:dyDescent="0.3">
      <c r="A31" s="29"/>
      <c r="B31" s="21"/>
      <c r="C31" s="29"/>
      <c r="D31" s="10"/>
      <c r="E31" s="10"/>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7"/>
      <c r="AG31" s="21"/>
      <c r="AH31" s="21"/>
      <c r="AI31" s="21"/>
      <c r="AJ31" s="21"/>
      <c r="AK31" s="21"/>
      <c r="AL31" s="21"/>
      <c r="AM31" s="21"/>
      <c r="AN31" s="21"/>
      <c r="AO31" s="21"/>
      <c r="AP31" s="21"/>
      <c r="AQ31" s="21"/>
      <c r="AR31" s="21"/>
      <c r="AS31" s="21"/>
      <c r="AT31" s="21"/>
      <c r="AU31" s="21"/>
      <c r="AV31" s="21"/>
      <c r="AW31" s="21"/>
      <c r="AX31" s="21"/>
      <c r="AY31" s="21"/>
      <c r="AZ31" s="21"/>
      <c r="BA31" s="21"/>
      <c r="BB31" s="29"/>
    </row>
    <row r="32" spans="1:54" s="15" customFormat="1" ht="8.85" customHeight="1" x14ac:dyDescent="0.3">
      <c r="A32" s="10">
        <v>16</v>
      </c>
      <c r="B32" s="21"/>
      <c r="C32" s="26">
        <v>53997</v>
      </c>
      <c r="D32" s="10"/>
      <c r="E32" s="10" t="s">
        <v>100</v>
      </c>
      <c r="F32" s="21"/>
      <c r="G32" s="26">
        <v>110697538</v>
      </c>
      <c r="H32" s="21"/>
      <c r="I32" s="28">
        <f>(G32/$C32)</f>
        <v>2050.0683000907457</v>
      </c>
      <c r="J32" s="21"/>
      <c r="K32" s="28">
        <f>IF($AE32&lt;&gt;0,(G32/$AE32)*100,0)</f>
        <v>57.094729834984925</v>
      </c>
      <c r="L32" s="21"/>
      <c r="M32" s="26">
        <v>65470958</v>
      </c>
      <c r="N32" s="21"/>
      <c r="O32" s="28">
        <f t="shared" si="0"/>
        <v>1212.4925088430839</v>
      </c>
      <c r="P32" s="21"/>
      <c r="Q32" s="28">
        <f t="shared" si="1"/>
        <v>33.768110172853575</v>
      </c>
      <c r="R32" s="21"/>
      <c r="S32" s="26">
        <v>12567973</v>
      </c>
      <c r="T32" s="21"/>
      <c r="U32" s="28">
        <f t="shared" si="2"/>
        <v>232.75317147248921</v>
      </c>
      <c r="V32" s="21"/>
      <c r="W32" s="28">
        <f t="shared" si="3"/>
        <v>6.48221302815592</v>
      </c>
      <c r="X32" s="21"/>
      <c r="Y32" s="26">
        <v>5147517</v>
      </c>
      <c r="Z32" s="21"/>
      <c r="AA32" s="28">
        <f t="shared" si="4"/>
        <v>95.329684982499032</v>
      </c>
      <c r="AB32" s="21"/>
      <c r="AC32" s="28">
        <f t="shared" si="5"/>
        <v>2.6549469640055783</v>
      </c>
      <c r="AD32" s="21"/>
      <c r="AE32" s="26">
        <f t="shared" si="6"/>
        <v>193883986</v>
      </c>
      <c r="AF32" s="27"/>
      <c r="AG32" s="21"/>
      <c r="AH32" s="26">
        <v>0</v>
      </c>
      <c r="AI32" s="21"/>
      <c r="AJ32" s="26">
        <v>5065977</v>
      </c>
      <c r="AK32" s="21"/>
      <c r="AL32" s="26">
        <f>(AE32+AH32+AJ32)</f>
        <v>198949963</v>
      </c>
      <c r="AM32" s="21"/>
      <c r="AN32" s="26">
        <v>174802103</v>
      </c>
      <c r="AO32" s="21"/>
      <c r="AP32" s="28">
        <f>(AN32/$C32)</f>
        <v>3237.2558290275388</v>
      </c>
      <c r="AQ32" s="21"/>
      <c r="AR32" s="28">
        <f>IF($AP$60&lt;&gt;0,(AP32/$AP$60)*100,0)</f>
        <v>80.403919251385801</v>
      </c>
      <c r="AS32" s="21"/>
      <c r="AT32" s="26">
        <v>5153296</v>
      </c>
      <c r="AU32" s="21"/>
      <c r="AV32" s="26">
        <v>15286114</v>
      </c>
      <c r="AW32" s="21"/>
      <c r="AX32" s="26"/>
      <c r="AY32" s="21"/>
      <c r="AZ32" s="26">
        <v>145834</v>
      </c>
      <c r="BA32" s="21"/>
      <c r="BB32" s="10">
        <v>16</v>
      </c>
    </row>
    <row r="33" spans="1:54" s="15" customFormat="1" ht="8.85" customHeight="1" x14ac:dyDescent="0.3">
      <c r="A33" s="10">
        <v>17</v>
      </c>
      <c r="B33" s="21"/>
      <c r="C33" s="26">
        <v>0</v>
      </c>
      <c r="D33" s="10" t="s">
        <v>86</v>
      </c>
      <c r="E33" s="10" t="s">
        <v>101</v>
      </c>
      <c r="F33" s="21"/>
      <c r="G33" s="26">
        <v>0</v>
      </c>
      <c r="H33" s="21"/>
      <c r="I33" s="28">
        <v>0</v>
      </c>
      <c r="J33" s="21"/>
      <c r="K33" s="28">
        <f>IF($AE33&lt;&gt;0,(G33/$AE33)*100,0)</f>
        <v>0</v>
      </c>
      <c r="L33" s="21"/>
      <c r="M33" s="26">
        <v>0</v>
      </c>
      <c r="N33" s="21"/>
      <c r="O33" s="28">
        <v>0</v>
      </c>
      <c r="P33" s="21"/>
      <c r="Q33" s="28">
        <f t="shared" si="1"/>
        <v>0</v>
      </c>
      <c r="R33" s="21"/>
      <c r="S33" s="26">
        <v>0</v>
      </c>
      <c r="T33" s="21"/>
      <c r="U33" s="28">
        <v>0</v>
      </c>
      <c r="V33" s="21"/>
      <c r="W33" s="28">
        <f t="shared" si="3"/>
        <v>0</v>
      </c>
      <c r="X33" s="21"/>
      <c r="Y33" s="26">
        <v>0</v>
      </c>
      <c r="Z33" s="21"/>
      <c r="AA33" s="28">
        <v>0</v>
      </c>
      <c r="AB33" s="21"/>
      <c r="AC33" s="28">
        <f t="shared" si="5"/>
        <v>0</v>
      </c>
      <c r="AD33" s="21"/>
      <c r="AE33" s="26">
        <f t="shared" si="6"/>
        <v>0</v>
      </c>
      <c r="AF33" s="27"/>
      <c r="AG33" s="21"/>
      <c r="AH33" s="26">
        <v>0</v>
      </c>
      <c r="AI33" s="21"/>
      <c r="AJ33" s="26">
        <v>0</v>
      </c>
      <c r="AK33" s="21"/>
      <c r="AL33" s="26">
        <f>(AE33+AH33+AJ33)</f>
        <v>0</v>
      </c>
      <c r="AM33" s="21"/>
      <c r="AN33" s="26">
        <v>0</v>
      </c>
      <c r="AO33" s="21"/>
      <c r="AP33" s="28">
        <v>0</v>
      </c>
      <c r="AQ33" s="21"/>
      <c r="AR33" s="28">
        <f>IF($AP$60&lt;&gt;0,(AP33/$AP$60)*100,0)</f>
        <v>0</v>
      </c>
      <c r="AS33" s="21"/>
      <c r="AT33" s="26">
        <v>0</v>
      </c>
      <c r="AU33" s="21"/>
      <c r="AV33" s="26">
        <v>0</v>
      </c>
      <c r="AW33" s="21"/>
      <c r="AX33" s="26"/>
      <c r="AY33" s="21"/>
      <c r="AZ33" s="26">
        <v>0</v>
      </c>
      <c r="BA33" s="21"/>
      <c r="BB33" s="10">
        <v>17</v>
      </c>
    </row>
    <row r="34" spans="1:54" s="15" customFormat="1" ht="8.85" customHeight="1" x14ac:dyDescent="0.3">
      <c r="A34" s="10">
        <v>18</v>
      </c>
      <c r="B34" s="21"/>
      <c r="C34" s="26">
        <v>7432</v>
      </c>
      <c r="D34" s="10"/>
      <c r="E34" s="10" t="s">
        <v>102</v>
      </c>
      <c r="F34" s="21"/>
      <c r="G34" s="26">
        <v>16654083</v>
      </c>
      <c r="H34" s="21"/>
      <c r="I34" s="28">
        <f>(G34/$C34)</f>
        <v>2240.8615446716899</v>
      </c>
      <c r="J34" s="21"/>
      <c r="K34" s="28">
        <f>IF($AE34&lt;&gt;0,(G34/$AE34)*100,0)</f>
        <v>66.564097821157787</v>
      </c>
      <c r="L34" s="21"/>
      <c r="M34" s="26">
        <v>7247267</v>
      </c>
      <c r="N34" s="21"/>
      <c r="O34" s="28">
        <f t="shared" si="0"/>
        <v>975.14356835306785</v>
      </c>
      <c r="P34" s="21"/>
      <c r="Q34" s="28">
        <f t="shared" si="1"/>
        <v>28.966337535609053</v>
      </c>
      <c r="R34" s="21"/>
      <c r="S34" s="26">
        <v>820629</v>
      </c>
      <c r="T34" s="21"/>
      <c r="U34" s="28">
        <f t="shared" si="2"/>
        <v>110.41832615715823</v>
      </c>
      <c r="V34" s="21"/>
      <c r="W34" s="28">
        <f t="shared" si="3"/>
        <v>3.2799421637852344</v>
      </c>
      <c r="X34" s="21"/>
      <c r="Y34" s="26">
        <v>297639</v>
      </c>
      <c r="Z34" s="21"/>
      <c r="AA34" s="28">
        <f t="shared" si="4"/>
        <v>40.048304628632941</v>
      </c>
      <c r="AB34" s="21"/>
      <c r="AC34" s="28">
        <f t="shared" si="5"/>
        <v>1.1896224794479275</v>
      </c>
      <c r="AD34" s="21"/>
      <c r="AE34" s="26">
        <f t="shared" si="6"/>
        <v>25019618</v>
      </c>
      <c r="AF34" s="27"/>
      <c r="AG34" s="21"/>
      <c r="AH34" s="26">
        <v>0</v>
      </c>
      <c r="AI34" s="21"/>
      <c r="AJ34" s="26">
        <v>185000</v>
      </c>
      <c r="AK34" s="21"/>
      <c r="AL34" s="26">
        <f>(AE34+AH34+AJ34)</f>
        <v>25204618</v>
      </c>
      <c r="AM34" s="21"/>
      <c r="AN34" s="26">
        <v>20339595</v>
      </c>
      <c r="AO34" s="21"/>
      <c r="AP34" s="28">
        <f>(AN34/$C34)</f>
        <v>2736.759284176534</v>
      </c>
      <c r="AQ34" s="21"/>
      <c r="AR34" s="28">
        <f>IF($AP$60&lt;&gt;0,(AP34/$AP$60)*100,0)</f>
        <v>67.973056229390323</v>
      </c>
      <c r="AS34" s="21"/>
      <c r="AT34" s="26">
        <v>842895</v>
      </c>
      <c r="AU34" s="21"/>
      <c r="AV34" s="26">
        <v>2198652</v>
      </c>
      <c r="AW34" s="21"/>
      <c r="AX34" s="26"/>
      <c r="AY34" s="21"/>
      <c r="AZ34" s="26">
        <v>14680</v>
      </c>
      <c r="BA34" s="21"/>
      <c r="BB34" s="10">
        <v>18</v>
      </c>
    </row>
    <row r="35" spans="1:54" s="15" customFormat="1" ht="8.85" customHeight="1" x14ac:dyDescent="0.3">
      <c r="A35" s="10">
        <v>19</v>
      </c>
      <c r="B35" s="21"/>
      <c r="C35" s="26">
        <v>80783</v>
      </c>
      <c r="D35" s="10"/>
      <c r="E35" s="10" t="s">
        <v>103</v>
      </c>
      <c r="F35" s="21"/>
      <c r="G35" s="26">
        <v>184250170</v>
      </c>
      <c r="H35" s="21"/>
      <c r="I35" s="28">
        <f>(G35/$C35)</f>
        <v>2280.8037582164566</v>
      </c>
      <c r="J35" s="21"/>
      <c r="K35" s="28">
        <f>IF($AE35&lt;&gt;0,(G35/$AE35)*100,0)</f>
        <v>57.459015488812561</v>
      </c>
      <c r="L35" s="21"/>
      <c r="M35" s="26">
        <v>107957138</v>
      </c>
      <c r="N35" s="21"/>
      <c r="O35" s="28">
        <f t="shared" si="0"/>
        <v>1336.3843630466806</v>
      </c>
      <c r="P35" s="21"/>
      <c r="Q35" s="28">
        <f t="shared" si="1"/>
        <v>33.666785026412057</v>
      </c>
      <c r="R35" s="21"/>
      <c r="S35" s="26">
        <v>26191889</v>
      </c>
      <c r="T35" s="21"/>
      <c r="U35" s="28">
        <f t="shared" si="2"/>
        <v>324.22525778938638</v>
      </c>
      <c r="V35" s="21"/>
      <c r="W35" s="28">
        <f t="shared" si="3"/>
        <v>8.1680258733669522</v>
      </c>
      <c r="X35" s="21"/>
      <c r="Y35" s="26">
        <v>2264442</v>
      </c>
      <c r="Z35" s="21"/>
      <c r="AA35" s="28">
        <f t="shared" si="4"/>
        <v>28.031169924365276</v>
      </c>
      <c r="AB35" s="21"/>
      <c r="AC35" s="28">
        <f t="shared" si="5"/>
        <v>0.70617361140843282</v>
      </c>
      <c r="AD35" s="21"/>
      <c r="AE35" s="26">
        <f t="shared" si="6"/>
        <v>320663639</v>
      </c>
      <c r="AF35" s="27"/>
      <c r="AG35" s="21"/>
      <c r="AH35" s="26">
        <v>0</v>
      </c>
      <c r="AI35" s="21"/>
      <c r="AJ35" s="26">
        <v>2412675</v>
      </c>
      <c r="AK35" s="21"/>
      <c r="AL35" s="26">
        <f>(AE35+AH35+AJ35)</f>
        <v>323076314</v>
      </c>
      <c r="AM35" s="21"/>
      <c r="AN35" s="26">
        <v>284669053</v>
      </c>
      <c r="AO35" s="21"/>
      <c r="AP35" s="28">
        <f>(AN35/$C35)</f>
        <v>3523.8732530359111</v>
      </c>
      <c r="AQ35" s="21"/>
      <c r="AR35" s="28">
        <f>IF($AP$60&lt;&gt;0,(AP35/$AP$60)*100,0)</f>
        <v>87.522653584758544</v>
      </c>
      <c r="AS35" s="21"/>
      <c r="AT35" s="26">
        <v>8707866</v>
      </c>
      <c r="AU35" s="21"/>
      <c r="AV35" s="26">
        <v>31757446</v>
      </c>
      <c r="AW35" s="21"/>
      <c r="AX35" s="26"/>
      <c r="AY35" s="21"/>
      <c r="AZ35" s="26">
        <v>1307863</v>
      </c>
      <c r="BA35" s="21"/>
      <c r="BB35" s="10">
        <v>19</v>
      </c>
    </row>
    <row r="36" spans="1:54" s="15" customFormat="1" ht="8.85" customHeight="1" x14ac:dyDescent="0.3">
      <c r="A36" s="10">
        <v>20</v>
      </c>
      <c r="B36" s="21"/>
      <c r="C36" s="26">
        <v>41757</v>
      </c>
      <c r="D36" s="10"/>
      <c r="E36" s="10" t="s">
        <v>104</v>
      </c>
      <c r="F36" s="21"/>
      <c r="G36" s="26">
        <v>133843745</v>
      </c>
      <c r="H36" s="21"/>
      <c r="I36" s="28">
        <f>(G36/$C36)</f>
        <v>3205.3007878918506</v>
      </c>
      <c r="J36" s="21"/>
      <c r="K36" s="28">
        <f>IF($AE36&lt;&gt;0,(G36/$AE36)*100,0)</f>
        <v>61.168746096768324</v>
      </c>
      <c r="L36" s="21"/>
      <c r="M36" s="26">
        <v>71194433</v>
      </c>
      <c r="N36" s="21"/>
      <c r="O36" s="28">
        <f t="shared" si="0"/>
        <v>1704.9700170031372</v>
      </c>
      <c r="P36" s="21"/>
      <c r="Q36" s="28">
        <f t="shared" si="1"/>
        <v>32.537001977047069</v>
      </c>
      <c r="R36" s="21"/>
      <c r="S36" s="26">
        <v>9860607</v>
      </c>
      <c r="T36" s="21"/>
      <c r="U36" s="28">
        <f t="shared" si="2"/>
        <v>236.1426108197428</v>
      </c>
      <c r="V36" s="21"/>
      <c r="W36" s="28">
        <f t="shared" si="3"/>
        <v>4.5064561361684579</v>
      </c>
      <c r="X36" s="21"/>
      <c r="Y36" s="26">
        <v>3911888</v>
      </c>
      <c r="Z36" s="21"/>
      <c r="AA36" s="28">
        <f t="shared" si="4"/>
        <v>93.682208970950981</v>
      </c>
      <c r="AB36" s="21"/>
      <c r="AC36" s="28">
        <f t="shared" si="5"/>
        <v>1.7877957900161481</v>
      </c>
      <c r="AD36" s="21"/>
      <c r="AE36" s="26">
        <f t="shared" si="6"/>
        <v>218810673</v>
      </c>
      <c r="AF36" s="27"/>
      <c r="AG36" s="21"/>
      <c r="AH36" s="26">
        <v>42451</v>
      </c>
      <c r="AI36" s="21"/>
      <c r="AJ36" s="26">
        <v>7930343</v>
      </c>
      <c r="AK36" s="21"/>
      <c r="AL36" s="26">
        <f>(AE36+AH36+AJ36)</f>
        <v>226783467</v>
      </c>
      <c r="AM36" s="21"/>
      <c r="AN36" s="26">
        <v>185770951</v>
      </c>
      <c r="AO36" s="21"/>
      <c r="AP36" s="28">
        <f>(AN36/$C36)</f>
        <v>4448.8577005053048</v>
      </c>
      <c r="AQ36" s="21"/>
      <c r="AR36" s="28">
        <f>IF($AP$60&lt;&gt;0,(AP36/$AP$60)*100,0)</f>
        <v>110.49654837436438</v>
      </c>
      <c r="AS36" s="21"/>
      <c r="AT36" s="26">
        <v>7178763</v>
      </c>
      <c r="AU36" s="21"/>
      <c r="AV36" s="26">
        <v>11315415</v>
      </c>
      <c r="AW36" s="21"/>
      <c r="AX36" s="26"/>
      <c r="AY36" s="21"/>
      <c r="AZ36" s="26">
        <v>220000</v>
      </c>
      <c r="BA36" s="21"/>
      <c r="BB36" s="10">
        <v>20</v>
      </c>
    </row>
    <row r="37" spans="1:54" s="15" customFormat="1" ht="8.85" customHeight="1" x14ac:dyDescent="0.3">
      <c r="A37" s="29"/>
      <c r="B37" s="21"/>
      <c r="C37" s="29"/>
      <c r="D37" s="10"/>
      <c r="E37" s="10"/>
      <c r="F37" s="21"/>
      <c r="G37" s="21"/>
      <c r="H37" s="21"/>
      <c r="I37" s="21"/>
      <c r="J37" s="21"/>
      <c r="K37" s="21"/>
      <c r="L37" s="21"/>
      <c r="M37" s="21"/>
      <c r="N37" s="21"/>
      <c r="O37" s="21"/>
      <c r="P37" s="21"/>
      <c r="Q37" s="21"/>
      <c r="R37" s="21"/>
      <c r="S37" s="27"/>
      <c r="T37" s="21"/>
      <c r="U37" s="21"/>
      <c r="V37" s="21"/>
      <c r="W37" s="21"/>
      <c r="X37" s="21"/>
      <c r="Y37" s="21"/>
      <c r="Z37" s="21"/>
      <c r="AA37" s="21"/>
      <c r="AB37" s="21"/>
      <c r="AC37" s="21"/>
      <c r="AD37" s="21"/>
      <c r="AE37" s="21"/>
      <c r="AF37" s="27"/>
      <c r="AG37" s="21"/>
      <c r="AH37" s="21"/>
      <c r="AI37" s="21"/>
      <c r="AJ37" s="21"/>
      <c r="AK37" s="21"/>
      <c r="AL37" s="21"/>
      <c r="AM37" s="21"/>
      <c r="AN37" s="21"/>
      <c r="AO37" s="21"/>
      <c r="AP37" s="21"/>
      <c r="AQ37" s="21"/>
      <c r="AR37" s="21"/>
      <c r="AS37" s="21"/>
      <c r="AT37" s="21"/>
      <c r="AU37" s="21"/>
      <c r="AV37" s="21"/>
      <c r="AW37" s="21"/>
      <c r="AX37" s="21"/>
      <c r="AY37" s="21"/>
      <c r="AZ37" s="21"/>
      <c r="BA37" s="21"/>
      <c r="BB37" s="29"/>
    </row>
    <row r="38" spans="1:54" s="15" customFormat="1" ht="8.85" customHeight="1" x14ac:dyDescent="0.3">
      <c r="A38" s="10">
        <v>21</v>
      </c>
      <c r="B38" s="21"/>
      <c r="C38" s="26">
        <v>16636</v>
      </c>
      <c r="D38" s="10"/>
      <c r="E38" s="10" t="s">
        <v>105</v>
      </c>
      <c r="F38" s="21"/>
      <c r="G38" s="26">
        <v>42843126</v>
      </c>
      <c r="H38" s="21"/>
      <c r="I38" s="28">
        <f>(G38/$C38)</f>
        <v>2575.3261601346476</v>
      </c>
      <c r="J38" s="21"/>
      <c r="K38" s="28">
        <f>IF($AE38&lt;&gt;0,(G38/$AE38)*100,0)</f>
        <v>53.89047236156329</v>
      </c>
      <c r="L38" s="21"/>
      <c r="M38" s="26">
        <v>32608554</v>
      </c>
      <c r="N38" s="21"/>
      <c r="O38" s="28">
        <f t="shared" si="0"/>
        <v>1960.1198605433999</v>
      </c>
      <c r="P38" s="21"/>
      <c r="Q38" s="28">
        <f t="shared" si="1"/>
        <v>41.016857128668534</v>
      </c>
      <c r="R38" s="21"/>
      <c r="S38" s="26">
        <v>3585950</v>
      </c>
      <c r="T38" s="21"/>
      <c r="U38" s="28">
        <f t="shared" si="2"/>
        <v>215.55361865833132</v>
      </c>
      <c r="V38" s="21"/>
      <c r="W38" s="28">
        <f t="shared" si="3"/>
        <v>4.5106078245772236</v>
      </c>
      <c r="X38" s="21"/>
      <c r="Y38" s="26">
        <v>462742</v>
      </c>
      <c r="Z38" s="21"/>
      <c r="AA38" s="28">
        <f t="shared" si="4"/>
        <v>27.815700889636933</v>
      </c>
      <c r="AB38" s="21"/>
      <c r="AC38" s="28">
        <f t="shared" si="5"/>
        <v>0.58206268519095739</v>
      </c>
      <c r="AD38" s="21"/>
      <c r="AE38" s="26">
        <f t="shared" si="6"/>
        <v>79500372</v>
      </c>
      <c r="AF38" s="27"/>
      <c r="AG38" s="21"/>
      <c r="AH38" s="26">
        <v>754683</v>
      </c>
      <c r="AI38" s="21"/>
      <c r="AJ38" s="26">
        <v>1543910</v>
      </c>
      <c r="AK38" s="21"/>
      <c r="AL38" s="26">
        <f>(AE38+AH38+AJ38)</f>
        <v>81798965</v>
      </c>
      <c r="AM38" s="21"/>
      <c r="AN38" s="26">
        <v>66776262</v>
      </c>
      <c r="AO38" s="21"/>
      <c r="AP38" s="28">
        <f>(AN38/$C38)</f>
        <v>4013.9614089925462</v>
      </c>
      <c r="AQ38" s="21"/>
      <c r="AR38" s="28">
        <f>IF($AP$60&lt;&gt;0,(AP38/$AP$60)*100,0)</f>
        <v>99.69500282088147</v>
      </c>
      <c r="AS38" s="21"/>
      <c r="AT38" s="26">
        <v>1477314</v>
      </c>
      <c r="AU38" s="21"/>
      <c r="AV38" s="26">
        <v>10203771</v>
      </c>
      <c r="AW38" s="21"/>
      <c r="AX38" s="26"/>
      <c r="AY38" s="21"/>
      <c r="AZ38" s="26">
        <v>0</v>
      </c>
      <c r="BA38" s="21"/>
      <c r="BB38" s="10">
        <v>21</v>
      </c>
    </row>
    <row r="39" spans="1:54" s="15" customFormat="1" ht="8.85" customHeight="1" x14ac:dyDescent="0.3">
      <c r="A39" s="10">
        <v>22</v>
      </c>
      <c r="B39" s="21"/>
      <c r="C39" s="26">
        <v>12793</v>
      </c>
      <c r="D39" s="10"/>
      <c r="E39" s="10" t="s">
        <v>106</v>
      </c>
      <c r="F39" s="21"/>
      <c r="G39" s="26">
        <v>27013893</v>
      </c>
      <c r="H39" s="21"/>
      <c r="I39" s="23">
        <f>(G39/$C39)</f>
        <v>2111.6151801766591</v>
      </c>
      <c r="J39" s="21"/>
      <c r="K39" s="23">
        <f>IF($AE39&lt;&gt;0,(G39/$AE39)*100,0)</f>
        <v>44.117332055916975</v>
      </c>
      <c r="L39" s="21"/>
      <c r="M39" s="26">
        <v>27864073</v>
      </c>
      <c r="N39" s="21"/>
      <c r="O39" s="23">
        <f t="shared" si="0"/>
        <v>2178.0718361604004</v>
      </c>
      <c r="P39" s="21"/>
      <c r="Q39" s="23">
        <f t="shared" si="1"/>
        <v>45.505790704483452</v>
      </c>
      <c r="R39" s="21"/>
      <c r="S39" s="26">
        <v>5471377</v>
      </c>
      <c r="T39" s="21"/>
      <c r="U39" s="23">
        <f t="shared" si="2"/>
        <v>427.68521847885563</v>
      </c>
      <c r="V39" s="21"/>
      <c r="W39" s="23">
        <f t="shared" si="3"/>
        <v>8.93549685386356</v>
      </c>
      <c r="X39" s="21"/>
      <c r="Y39" s="26">
        <v>882585</v>
      </c>
      <c r="Z39" s="21"/>
      <c r="AA39" s="23">
        <f t="shared" si="4"/>
        <v>68.989681857265694</v>
      </c>
      <c r="AB39" s="21"/>
      <c r="AC39" s="23">
        <f t="shared" si="5"/>
        <v>1.4413803857360166</v>
      </c>
      <c r="AD39" s="21"/>
      <c r="AE39" s="26">
        <f t="shared" si="6"/>
        <v>61231928</v>
      </c>
      <c r="AF39" s="27"/>
      <c r="AG39" s="21"/>
      <c r="AH39" s="26">
        <v>1239209</v>
      </c>
      <c r="AI39" s="21"/>
      <c r="AJ39" s="26">
        <v>0</v>
      </c>
      <c r="AK39" s="21"/>
      <c r="AL39" s="26">
        <f>(AE39+AH39+AJ39)</f>
        <v>62471137</v>
      </c>
      <c r="AM39" s="21"/>
      <c r="AN39" s="26">
        <v>59982552</v>
      </c>
      <c r="AO39" s="21"/>
      <c r="AP39" s="23">
        <f>(AN39/$C39)</f>
        <v>4688.7010083639489</v>
      </c>
      <c r="AQ39" s="21"/>
      <c r="AR39" s="23">
        <f>IF($AP$60&lt;&gt;0,(AP39/$AP$60)*100,0)</f>
        <v>116.45355114971952</v>
      </c>
      <c r="AS39" s="21"/>
      <c r="AT39" s="26">
        <v>0</v>
      </c>
      <c r="AU39" s="21"/>
      <c r="AV39" s="26">
        <v>1557039</v>
      </c>
      <c r="AW39" s="21"/>
      <c r="AX39" s="26"/>
      <c r="AY39" s="21"/>
      <c r="AZ39" s="26">
        <v>0</v>
      </c>
      <c r="BA39" s="21"/>
      <c r="BB39" s="10">
        <v>22</v>
      </c>
    </row>
    <row r="40" spans="1:54" s="15" customFormat="1" ht="8.85" customHeight="1" x14ac:dyDescent="0.3">
      <c r="A40" s="10">
        <v>23</v>
      </c>
      <c r="B40" s="21"/>
      <c r="C40" s="26">
        <v>181000</v>
      </c>
      <c r="D40" s="10"/>
      <c r="E40" s="10" t="s">
        <v>107</v>
      </c>
      <c r="F40" s="21"/>
      <c r="G40" s="26">
        <v>449833185</v>
      </c>
      <c r="H40" s="21"/>
      <c r="I40" s="23">
        <f>(G40/$C40)</f>
        <v>2485.2662154696131</v>
      </c>
      <c r="J40" s="21"/>
      <c r="K40" s="23">
        <f>IF($AE40&lt;&gt;0,(G40/$AE40)*100,0)</f>
        <v>55.337569064584322</v>
      </c>
      <c r="L40" s="21"/>
      <c r="M40" s="26">
        <v>296280511</v>
      </c>
      <c r="N40" s="21"/>
      <c r="O40" s="23">
        <f t="shared" si="0"/>
        <v>1636.9089005524861</v>
      </c>
      <c r="P40" s="21"/>
      <c r="Q40" s="23">
        <f t="shared" si="1"/>
        <v>36.447829521409886</v>
      </c>
      <c r="R40" s="21"/>
      <c r="S40" s="26">
        <v>56649846</v>
      </c>
      <c r="T40" s="21"/>
      <c r="U40" s="23">
        <f t="shared" si="2"/>
        <v>312.98257458563535</v>
      </c>
      <c r="V40" s="21"/>
      <c r="W40" s="23">
        <f t="shared" si="3"/>
        <v>6.9689495351995117</v>
      </c>
      <c r="X40" s="21"/>
      <c r="Y40" s="26">
        <v>10125771</v>
      </c>
      <c r="Z40" s="21"/>
      <c r="AA40" s="23">
        <f t="shared" si="4"/>
        <v>55.943486187845302</v>
      </c>
      <c r="AB40" s="21"/>
      <c r="AC40" s="23">
        <f t="shared" si="5"/>
        <v>1.2456518788062847</v>
      </c>
      <c r="AD40" s="21"/>
      <c r="AE40" s="26">
        <f t="shared" si="6"/>
        <v>812889313</v>
      </c>
      <c r="AF40" s="27"/>
      <c r="AG40" s="21"/>
      <c r="AH40" s="26">
        <v>0</v>
      </c>
      <c r="AI40" s="21"/>
      <c r="AJ40" s="26">
        <v>16146318</v>
      </c>
      <c r="AK40" s="21"/>
      <c r="AL40" s="26">
        <f>(AE40+AH40+AJ40)</f>
        <v>829035631</v>
      </c>
      <c r="AM40" s="21"/>
      <c r="AN40" s="26">
        <v>724548745</v>
      </c>
      <c r="AO40" s="21"/>
      <c r="AP40" s="23">
        <f>(AN40/$C40)</f>
        <v>4003.0317403314916</v>
      </c>
      <c r="AQ40" s="21"/>
      <c r="AR40" s="23">
        <f>IF($AP$60&lt;&gt;0,(AP40/$AP$60)*100,0)</f>
        <v>99.423541977846469</v>
      </c>
      <c r="AS40" s="21"/>
      <c r="AT40" s="26">
        <v>40854559</v>
      </c>
      <c r="AU40" s="21"/>
      <c r="AV40" s="26">
        <v>64476344</v>
      </c>
      <c r="AW40" s="21"/>
      <c r="AX40" s="26"/>
      <c r="AY40" s="21"/>
      <c r="AZ40" s="26">
        <v>0</v>
      </c>
      <c r="BA40" s="21"/>
      <c r="BB40" s="10">
        <v>23</v>
      </c>
    </row>
    <row r="41" spans="1:54" s="15" customFormat="1" ht="8.85" customHeight="1" x14ac:dyDescent="0.3">
      <c r="A41" s="10">
        <v>24</v>
      </c>
      <c r="B41" s="21"/>
      <c r="C41" s="26">
        <v>245054</v>
      </c>
      <c r="D41" s="10"/>
      <c r="E41" s="10" t="s">
        <v>108</v>
      </c>
      <c r="F41" s="21"/>
      <c r="G41" s="26">
        <v>565027136</v>
      </c>
      <c r="H41" s="21"/>
      <c r="I41" s="23">
        <f>(G41/$C41)</f>
        <v>2305.7250075493566</v>
      </c>
      <c r="J41" s="21"/>
      <c r="K41" s="23">
        <f>IF($AE41&lt;&gt;0,(G41/$AE41)*100,0)</f>
        <v>54.671999129609397</v>
      </c>
      <c r="L41" s="21"/>
      <c r="M41" s="26">
        <v>360319997</v>
      </c>
      <c r="N41" s="21"/>
      <c r="O41" s="23">
        <f t="shared" si="0"/>
        <v>1470.3697838027538</v>
      </c>
      <c r="P41" s="21"/>
      <c r="Q41" s="23">
        <f t="shared" si="1"/>
        <v>34.864545978841022</v>
      </c>
      <c r="R41" s="21"/>
      <c r="S41" s="26">
        <v>67208764</v>
      </c>
      <c r="T41" s="21"/>
      <c r="U41" s="23">
        <f t="shared" si="2"/>
        <v>274.26103634301012</v>
      </c>
      <c r="V41" s="21"/>
      <c r="W41" s="23">
        <f t="shared" si="3"/>
        <v>6.5031168466042013</v>
      </c>
      <c r="X41" s="21"/>
      <c r="Y41" s="26">
        <v>40929516</v>
      </c>
      <c r="Z41" s="21"/>
      <c r="AA41" s="23">
        <f t="shared" si="4"/>
        <v>167.02243587127734</v>
      </c>
      <c r="AB41" s="21"/>
      <c r="AC41" s="23">
        <f t="shared" si="5"/>
        <v>3.9603380449453911</v>
      </c>
      <c r="AD41" s="21"/>
      <c r="AE41" s="26">
        <f t="shared" si="6"/>
        <v>1033485413</v>
      </c>
      <c r="AF41" s="27"/>
      <c r="AG41" s="21"/>
      <c r="AH41" s="26">
        <v>16345</v>
      </c>
      <c r="AI41" s="21"/>
      <c r="AJ41" s="26">
        <v>10000000</v>
      </c>
      <c r="AK41" s="21"/>
      <c r="AL41" s="26">
        <f>(AE41+AH41+AJ41)</f>
        <v>1043501758</v>
      </c>
      <c r="AM41" s="21"/>
      <c r="AN41" s="26">
        <v>891729737</v>
      </c>
      <c r="AO41" s="21"/>
      <c r="AP41" s="23">
        <f>(AN41/$C41)</f>
        <v>3638.9111665184</v>
      </c>
      <c r="AQ41" s="21"/>
      <c r="AR41" s="23">
        <f>IF($AP$60&lt;&gt;0,(AP41/$AP$60)*100,0)</f>
        <v>90.379857214930865</v>
      </c>
      <c r="AS41" s="21"/>
      <c r="AT41" s="26">
        <v>0</v>
      </c>
      <c r="AU41" s="21"/>
      <c r="AV41" s="26">
        <v>90576271</v>
      </c>
      <c r="AW41" s="21"/>
      <c r="AX41" s="26"/>
      <c r="AY41" s="21"/>
      <c r="AZ41" s="26">
        <v>0</v>
      </c>
      <c r="BA41" s="21"/>
      <c r="BB41" s="10">
        <v>24</v>
      </c>
    </row>
    <row r="42" spans="1:54" s="15" customFormat="1" ht="8.85" customHeight="1" x14ac:dyDescent="0.3">
      <c r="A42" s="10">
        <v>25</v>
      </c>
      <c r="B42" s="21"/>
      <c r="C42" s="26">
        <v>3879</v>
      </c>
      <c r="D42" s="10" t="s">
        <v>86</v>
      </c>
      <c r="E42" s="10" t="s">
        <v>109</v>
      </c>
      <c r="F42" s="21"/>
      <c r="G42" s="26">
        <v>9195666</v>
      </c>
      <c r="H42" s="21"/>
      <c r="I42" s="23">
        <f>(G42/$C42)</f>
        <v>2370.627996906419</v>
      </c>
      <c r="J42" s="21"/>
      <c r="K42" s="28">
        <f>IF($AE42&lt;&gt;0,(G42/$AE42)*100,0)</f>
        <v>38.423892941363071</v>
      </c>
      <c r="L42" s="21"/>
      <c r="M42" s="26">
        <v>11211183</v>
      </c>
      <c r="N42" s="21"/>
      <c r="O42" s="23">
        <f t="shared" si="0"/>
        <v>2890.2250580046402</v>
      </c>
      <c r="P42" s="21"/>
      <c r="Q42" s="28">
        <f t="shared" si="1"/>
        <v>46.84568745080886</v>
      </c>
      <c r="R42" s="21"/>
      <c r="S42" s="26">
        <v>1590481</v>
      </c>
      <c r="T42" s="21"/>
      <c r="U42" s="28">
        <f t="shared" si="2"/>
        <v>410.02345965455015</v>
      </c>
      <c r="V42" s="21"/>
      <c r="W42" s="28">
        <f t="shared" si="3"/>
        <v>6.6457907093702708</v>
      </c>
      <c r="X42" s="21"/>
      <c r="Y42" s="26">
        <v>1934826</v>
      </c>
      <c r="Z42" s="21"/>
      <c r="AA42" s="28">
        <f t="shared" si="4"/>
        <v>498.79505027068831</v>
      </c>
      <c r="AB42" s="21"/>
      <c r="AC42" s="28">
        <f t="shared" si="5"/>
        <v>8.0846288984577903</v>
      </c>
      <c r="AD42" s="21"/>
      <c r="AE42" s="26">
        <f t="shared" si="6"/>
        <v>23932156</v>
      </c>
      <c r="AF42" s="27"/>
      <c r="AG42" s="21"/>
      <c r="AH42" s="26">
        <v>24710</v>
      </c>
      <c r="AI42" s="21"/>
      <c r="AJ42" s="26">
        <v>1120800</v>
      </c>
      <c r="AK42" s="21"/>
      <c r="AL42" s="26">
        <f>(AE42+AH42+AJ42)</f>
        <v>25077666</v>
      </c>
      <c r="AM42" s="21"/>
      <c r="AN42" s="26">
        <v>18858875</v>
      </c>
      <c r="AO42" s="21"/>
      <c r="AP42" s="23">
        <f>(AN42/$C42)</f>
        <v>4861.7878319154424</v>
      </c>
      <c r="AQ42" s="21"/>
      <c r="AR42" s="28">
        <f>IF($AP$60&lt;&gt;0,(AP42/$AP$60)*100,0)</f>
        <v>120.7525190779026</v>
      </c>
      <c r="AS42" s="21"/>
      <c r="AT42" s="26">
        <v>243207</v>
      </c>
      <c r="AU42" s="21"/>
      <c r="AV42" s="26">
        <v>1322915</v>
      </c>
      <c r="AW42" s="21"/>
      <c r="AX42" s="26"/>
      <c r="AY42" s="21"/>
      <c r="AZ42" s="26">
        <v>0</v>
      </c>
      <c r="BA42" s="21"/>
      <c r="BB42" s="10">
        <v>25</v>
      </c>
    </row>
    <row r="43" spans="1:54" s="15" customFormat="1" ht="8.85" customHeight="1" x14ac:dyDescent="0.3">
      <c r="A43" s="29"/>
      <c r="B43" s="21"/>
      <c r="C43" s="29"/>
      <c r="D43" s="10"/>
      <c r="E43" s="10"/>
      <c r="F43" s="21"/>
      <c r="G43" s="21"/>
      <c r="H43" s="21"/>
      <c r="I43" s="21"/>
      <c r="J43" s="21"/>
      <c r="K43" s="21"/>
      <c r="L43" s="21"/>
      <c r="M43" s="21"/>
      <c r="N43" s="21"/>
      <c r="O43" s="21"/>
      <c r="P43" s="21"/>
      <c r="Q43" s="21"/>
      <c r="R43" s="21"/>
      <c r="S43" s="27"/>
      <c r="T43" s="21"/>
      <c r="U43" s="21"/>
      <c r="V43" s="21"/>
      <c r="W43" s="21"/>
      <c r="X43" s="21"/>
      <c r="Y43" s="21"/>
      <c r="Z43" s="21"/>
      <c r="AA43" s="21"/>
      <c r="AB43" s="21"/>
      <c r="AC43" s="21"/>
      <c r="AD43" s="21"/>
      <c r="AE43" s="21"/>
      <c r="AF43" s="27"/>
      <c r="AG43" s="21"/>
      <c r="AH43" s="21"/>
      <c r="AI43" s="21"/>
      <c r="AJ43" s="21"/>
      <c r="AK43" s="21"/>
      <c r="AL43" s="21"/>
      <c r="AM43" s="21"/>
      <c r="AN43" s="21"/>
      <c r="AO43" s="21"/>
      <c r="AP43" s="21"/>
      <c r="AQ43" s="21"/>
      <c r="AR43" s="21"/>
      <c r="AS43" s="21"/>
      <c r="AT43" s="21"/>
      <c r="AU43" s="21"/>
      <c r="AV43" s="21"/>
      <c r="AW43" s="21"/>
      <c r="AX43" s="21"/>
      <c r="AY43" s="21"/>
      <c r="AZ43" s="21"/>
      <c r="BA43" s="21"/>
      <c r="BB43" s="29"/>
    </row>
    <row r="44" spans="1:54" s="15" customFormat="1" ht="8.85" customHeight="1" x14ac:dyDescent="0.3">
      <c r="A44" s="10">
        <v>26</v>
      </c>
      <c r="B44" s="21"/>
      <c r="C44" s="26">
        <v>31430</v>
      </c>
      <c r="D44" s="10" t="s">
        <v>86</v>
      </c>
      <c r="E44" s="10" t="s">
        <v>110</v>
      </c>
      <c r="F44" s="21"/>
      <c r="G44" s="26">
        <v>59703093</v>
      </c>
      <c r="H44" s="21"/>
      <c r="I44" s="28">
        <f>(G44/$C44)</f>
        <v>1899.5575246579701</v>
      </c>
      <c r="J44" s="21"/>
      <c r="K44" s="28">
        <f>IF($AE44&lt;&gt;0,(G44/$AE44)*100,0)</f>
        <v>42.479158310760127</v>
      </c>
      <c r="L44" s="21"/>
      <c r="M44" s="26">
        <v>63124476</v>
      </c>
      <c r="N44" s="21"/>
      <c r="O44" s="23">
        <f t="shared" si="0"/>
        <v>2008.4147629653198</v>
      </c>
      <c r="P44" s="21"/>
      <c r="Q44" s="28">
        <f t="shared" si="1"/>
        <v>44.91349567580658</v>
      </c>
      <c r="R44" s="21"/>
      <c r="S44" s="26">
        <v>16489062</v>
      </c>
      <c r="T44" s="21"/>
      <c r="U44" s="28">
        <f t="shared" si="2"/>
        <v>524.62812599427298</v>
      </c>
      <c r="V44" s="21"/>
      <c r="W44" s="28">
        <f t="shared" si="3"/>
        <v>11.732080197150573</v>
      </c>
      <c r="X44" s="21"/>
      <c r="Y44" s="26">
        <v>1230158</v>
      </c>
      <c r="Z44" s="21"/>
      <c r="AA44" s="28">
        <f t="shared" si="4"/>
        <v>39.139611835825647</v>
      </c>
      <c r="AB44" s="21"/>
      <c r="AC44" s="28">
        <f t="shared" si="5"/>
        <v>0.8752658162827186</v>
      </c>
      <c r="AD44" s="21"/>
      <c r="AE44" s="26">
        <f t="shared" si="6"/>
        <v>140546789</v>
      </c>
      <c r="AF44" s="27"/>
      <c r="AG44" s="21"/>
      <c r="AH44" s="26">
        <v>27451</v>
      </c>
      <c r="AI44" s="21"/>
      <c r="AJ44" s="26">
        <v>0</v>
      </c>
      <c r="AK44" s="21"/>
      <c r="AL44" s="26">
        <f>(AE44+AH44+AJ44)</f>
        <v>140574240</v>
      </c>
      <c r="AM44" s="21"/>
      <c r="AN44" s="26">
        <v>126953768</v>
      </c>
      <c r="AO44" s="21"/>
      <c r="AP44" s="23">
        <f>(AN44/$C44)</f>
        <v>4039.2544702513524</v>
      </c>
      <c r="AQ44" s="21"/>
      <c r="AR44" s="28">
        <f>IF($AP$60&lt;&gt;0,(AP44/$AP$60)*100,0)</f>
        <v>100.32320811650197</v>
      </c>
      <c r="AS44" s="21"/>
      <c r="AT44" s="26">
        <v>0</v>
      </c>
      <c r="AU44" s="21"/>
      <c r="AV44" s="26">
        <v>0</v>
      </c>
      <c r="AW44" s="21"/>
      <c r="AX44" s="26"/>
      <c r="AY44" s="21"/>
      <c r="AZ44" s="26">
        <v>1165925</v>
      </c>
      <c r="BA44" s="21"/>
      <c r="BB44" s="10">
        <v>26</v>
      </c>
    </row>
    <row r="45" spans="1:54" s="15" customFormat="1" ht="8.85" customHeight="1" x14ac:dyDescent="0.3">
      <c r="A45" s="10">
        <v>27</v>
      </c>
      <c r="B45" s="21"/>
      <c r="C45" s="26">
        <v>12395</v>
      </c>
      <c r="D45" s="10"/>
      <c r="E45" s="10" t="s">
        <v>111</v>
      </c>
      <c r="F45" s="21"/>
      <c r="G45" s="26">
        <v>28581090</v>
      </c>
      <c r="H45" s="21"/>
      <c r="I45" s="28">
        <f>(G45/$C45)</f>
        <v>2305.8563937071399</v>
      </c>
      <c r="J45" s="21"/>
      <c r="K45" s="28">
        <f>IF($AE45&lt;&gt;0,(G45/$AE45)*100,0)</f>
        <v>59.644043814621618</v>
      </c>
      <c r="L45" s="21"/>
      <c r="M45" s="26">
        <v>17365876</v>
      </c>
      <c r="N45" s="21"/>
      <c r="O45" s="28">
        <f t="shared" si="0"/>
        <v>1401.0388059701493</v>
      </c>
      <c r="P45" s="21"/>
      <c r="Q45" s="28">
        <f t="shared" si="1"/>
        <v>36.239732950117926</v>
      </c>
      <c r="R45" s="21"/>
      <c r="S45" s="26">
        <v>1037952</v>
      </c>
      <c r="T45" s="21"/>
      <c r="U45" s="28">
        <f t="shared" si="2"/>
        <v>83.739572408229122</v>
      </c>
      <c r="V45" s="21"/>
      <c r="W45" s="28">
        <f t="shared" si="3"/>
        <v>2.1660354648991387</v>
      </c>
      <c r="X45" s="21"/>
      <c r="Y45" s="26">
        <v>934519</v>
      </c>
      <c r="Z45" s="21"/>
      <c r="AA45" s="28">
        <f t="shared" si="4"/>
        <v>75.394836627672447</v>
      </c>
      <c r="AB45" s="21"/>
      <c r="AC45" s="28">
        <f t="shared" si="5"/>
        <v>1.9501877703613255</v>
      </c>
      <c r="AD45" s="21"/>
      <c r="AE45" s="26">
        <f t="shared" si="6"/>
        <v>47919437</v>
      </c>
      <c r="AF45" s="27"/>
      <c r="AG45" s="21"/>
      <c r="AH45" s="26">
        <v>0</v>
      </c>
      <c r="AI45" s="21"/>
      <c r="AJ45" s="26">
        <v>150000</v>
      </c>
      <c r="AK45" s="21"/>
      <c r="AL45" s="26">
        <f>(AE45+AH45+AJ45)</f>
        <v>48069437</v>
      </c>
      <c r="AM45" s="21"/>
      <c r="AN45" s="26">
        <v>42732713</v>
      </c>
      <c r="AO45" s="21"/>
      <c r="AP45" s="28">
        <f>(AN45/$C45)</f>
        <v>3447.5766841468335</v>
      </c>
      <c r="AQ45" s="21"/>
      <c r="AR45" s="28">
        <f>IF($AP$60&lt;&gt;0,(AP45/$AP$60)*100,0)</f>
        <v>85.627671078554215</v>
      </c>
      <c r="AS45" s="21"/>
      <c r="AT45" s="26">
        <v>263516</v>
      </c>
      <c r="AU45" s="21"/>
      <c r="AV45" s="26">
        <v>3795082</v>
      </c>
      <c r="AW45" s="21"/>
      <c r="AX45" s="26"/>
      <c r="AY45" s="21"/>
      <c r="AZ45" s="26">
        <v>0</v>
      </c>
      <c r="BA45" s="21"/>
      <c r="BB45" s="10">
        <v>27</v>
      </c>
    </row>
    <row r="46" spans="1:54" s="15" customFormat="1" ht="8.85" customHeight="1" x14ac:dyDescent="0.3">
      <c r="A46" s="10">
        <v>28</v>
      </c>
      <c r="B46" s="21"/>
      <c r="C46" s="26">
        <v>94581</v>
      </c>
      <c r="D46" s="10" t="s">
        <v>86</v>
      </c>
      <c r="E46" s="10" t="s">
        <v>112</v>
      </c>
      <c r="F46" s="21"/>
      <c r="G46" s="26">
        <v>208888147</v>
      </c>
      <c r="H46" s="21"/>
      <c r="I46" s="28">
        <f>(G46/$C46)</f>
        <v>2208.5635275583891</v>
      </c>
      <c r="J46" s="21"/>
      <c r="K46" s="28">
        <f>IF($AE46&lt;&gt;0,(G46/$AE46)*100,0)</f>
        <v>49.882376460956586</v>
      </c>
      <c r="L46" s="21"/>
      <c r="M46" s="26">
        <v>167607967</v>
      </c>
      <c r="N46" s="21"/>
      <c r="O46" s="28">
        <f t="shared" si="0"/>
        <v>1772.1103287129549</v>
      </c>
      <c r="P46" s="21"/>
      <c r="Q46" s="28">
        <f t="shared" si="1"/>
        <v>40.024691816283806</v>
      </c>
      <c r="R46" s="21"/>
      <c r="S46" s="26">
        <v>32115846</v>
      </c>
      <c r="T46" s="21"/>
      <c r="U46" s="28">
        <f t="shared" si="2"/>
        <v>339.55917150379042</v>
      </c>
      <c r="V46" s="21"/>
      <c r="W46" s="28">
        <f t="shared" si="3"/>
        <v>7.6692466448759617</v>
      </c>
      <c r="X46" s="21"/>
      <c r="Y46" s="26">
        <v>10149458</v>
      </c>
      <c r="Z46" s="21"/>
      <c r="AA46" s="28">
        <f t="shared" si="4"/>
        <v>107.30969222148211</v>
      </c>
      <c r="AB46" s="21"/>
      <c r="AC46" s="28">
        <f t="shared" si="5"/>
        <v>2.4236850778836554</v>
      </c>
      <c r="AD46" s="21"/>
      <c r="AE46" s="26">
        <f t="shared" si="6"/>
        <v>418761418</v>
      </c>
      <c r="AF46" s="27"/>
      <c r="AG46" s="21"/>
      <c r="AH46" s="26">
        <v>23500</v>
      </c>
      <c r="AI46" s="21"/>
      <c r="AJ46" s="26">
        <v>10644855</v>
      </c>
      <c r="AK46" s="21"/>
      <c r="AL46" s="26">
        <f>(AE46+AH46+AJ46)</f>
        <v>429429773</v>
      </c>
      <c r="AM46" s="21"/>
      <c r="AN46" s="26">
        <v>369986493</v>
      </c>
      <c r="AO46" s="21"/>
      <c r="AP46" s="28">
        <f>(AN46/$C46)</f>
        <v>3911.8479715799158</v>
      </c>
      <c r="AQ46" s="21"/>
      <c r="AR46" s="28">
        <f>IF($AP$60&lt;&gt;0,(AP46/$AP$60)*100,0)</f>
        <v>97.158805186271636</v>
      </c>
      <c r="AS46" s="21"/>
      <c r="AT46" s="26">
        <v>0</v>
      </c>
      <c r="AU46" s="21"/>
      <c r="AV46" s="26">
        <v>0</v>
      </c>
      <c r="AW46" s="21"/>
      <c r="AX46" s="26"/>
      <c r="AY46" s="21"/>
      <c r="AZ46" s="26">
        <v>0</v>
      </c>
      <c r="BA46" s="21"/>
      <c r="BB46" s="10">
        <v>28</v>
      </c>
    </row>
    <row r="47" spans="1:54" s="15" customFormat="1" ht="8.85" customHeight="1" x14ac:dyDescent="0.3">
      <c r="A47" s="10">
        <v>29</v>
      </c>
      <c r="B47" s="21"/>
      <c r="C47" s="26">
        <v>18044</v>
      </c>
      <c r="D47" s="10" t="s">
        <v>86</v>
      </c>
      <c r="E47" s="10" t="s">
        <v>113</v>
      </c>
      <c r="F47" s="21"/>
      <c r="G47" s="26">
        <v>22975313</v>
      </c>
      <c r="H47" s="21"/>
      <c r="I47" s="28">
        <f>(G47/$C47)</f>
        <v>1273.2937818665484</v>
      </c>
      <c r="J47" s="21"/>
      <c r="K47" s="28">
        <f>IF($AE47&lt;&gt;0,(G47/$AE47)*100,0)</f>
        <v>46.34964733291018</v>
      </c>
      <c r="L47" s="21"/>
      <c r="M47" s="26">
        <v>22284917</v>
      </c>
      <c r="N47" s="21"/>
      <c r="O47" s="28">
        <f t="shared" si="0"/>
        <v>1235.0319773886056</v>
      </c>
      <c r="P47" s="21"/>
      <c r="Q47" s="28">
        <f t="shared" si="1"/>
        <v>44.956864952968203</v>
      </c>
      <c r="R47" s="21"/>
      <c r="S47" s="26">
        <v>3197495</v>
      </c>
      <c r="T47" s="21"/>
      <c r="U47" s="28">
        <f t="shared" si="2"/>
        <v>177.20544225227223</v>
      </c>
      <c r="V47" s="21"/>
      <c r="W47" s="28">
        <f t="shared" si="3"/>
        <v>6.4505221582288623</v>
      </c>
      <c r="X47" s="21"/>
      <c r="Y47" s="26">
        <v>1111828</v>
      </c>
      <c r="Z47" s="21"/>
      <c r="AA47" s="28">
        <f t="shared" si="4"/>
        <v>61.617601418754155</v>
      </c>
      <c r="AB47" s="21"/>
      <c r="AC47" s="28">
        <f t="shared" si="5"/>
        <v>2.2429655558927473</v>
      </c>
      <c r="AD47" s="21"/>
      <c r="AE47" s="26">
        <f t="shared" si="6"/>
        <v>49569553</v>
      </c>
      <c r="AF47" s="27"/>
      <c r="AG47" s="21"/>
      <c r="AH47" s="26">
        <v>380376</v>
      </c>
      <c r="AI47" s="21"/>
      <c r="AJ47" s="26">
        <v>4890781</v>
      </c>
      <c r="AK47" s="21"/>
      <c r="AL47" s="26">
        <f>(AE47+AH47+AJ47)</f>
        <v>54840710</v>
      </c>
      <c r="AM47" s="21"/>
      <c r="AN47" s="26">
        <v>51565255</v>
      </c>
      <c r="AO47" s="21"/>
      <c r="AP47" s="28">
        <f>(AN47/$C47)</f>
        <v>2857.7507758811794</v>
      </c>
      <c r="AQ47" s="21"/>
      <c r="AR47" s="28">
        <f>IF($AP$60&lt;&gt;0,(AP47/$AP$60)*100,0)</f>
        <v>70.978129242741673</v>
      </c>
      <c r="AS47" s="21"/>
      <c r="AT47" s="26">
        <v>1585592</v>
      </c>
      <c r="AU47" s="21"/>
      <c r="AV47" s="26">
        <v>1905555</v>
      </c>
      <c r="AW47" s="21"/>
      <c r="AX47" s="26"/>
      <c r="AY47" s="21"/>
      <c r="AZ47" s="26">
        <v>174737</v>
      </c>
      <c r="BA47" s="21"/>
      <c r="BB47" s="10">
        <v>29</v>
      </c>
    </row>
    <row r="48" spans="1:54" s="15" customFormat="1" ht="8.85" customHeight="1" x14ac:dyDescent="0.3">
      <c r="A48" s="10">
        <v>30</v>
      </c>
      <c r="B48" s="21"/>
      <c r="C48" s="26">
        <v>226841</v>
      </c>
      <c r="D48" s="10"/>
      <c r="E48" s="10" t="s">
        <v>114</v>
      </c>
      <c r="F48" s="21"/>
      <c r="G48" s="26">
        <v>722198122</v>
      </c>
      <c r="H48" s="21"/>
      <c r="I48" s="28">
        <f>(G48/$C48)</f>
        <v>3183.7195304199859</v>
      </c>
      <c r="J48" s="21"/>
      <c r="K48" s="28">
        <f>IF($AE48&lt;&gt;0,(G48/$AE48)*100,0)</f>
        <v>61.157100550785316</v>
      </c>
      <c r="L48" s="21"/>
      <c r="M48" s="26">
        <v>299484899</v>
      </c>
      <c r="N48" s="21"/>
      <c r="O48" s="28">
        <f t="shared" si="0"/>
        <v>1320.2414863274275</v>
      </c>
      <c r="P48" s="21"/>
      <c r="Q48" s="28">
        <f t="shared" si="1"/>
        <v>25.360946703742304</v>
      </c>
      <c r="R48" s="21"/>
      <c r="S48" s="26">
        <v>80848791</v>
      </c>
      <c r="T48" s="21"/>
      <c r="U48" s="28">
        <f t="shared" si="2"/>
        <v>356.41172010350863</v>
      </c>
      <c r="V48" s="21"/>
      <c r="W48" s="28">
        <f t="shared" si="3"/>
        <v>6.8464282722081435</v>
      </c>
      <c r="X48" s="21"/>
      <c r="Y48" s="26">
        <v>78358249</v>
      </c>
      <c r="Z48" s="21"/>
      <c r="AA48" s="28">
        <f t="shared" si="4"/>
        <v>345.43247913736934</v>
      </c>
      <c r="AB48" s="21"/>
      <c r="AC48" s="28">
        <f t="shared" si="5"/>
        <v>6.6355244732642387</v>
      </c>
      <c r="AD48" s="21"/>
      <c r="AE48" s="26">
        <f t="shared" si="6"/>
        <v>1180890061</v>
      </c>
      <c r="AF48" s="27"/>
      <c r="AG48" s="21"/>
      <c r="AH48" s="26">
        <v>587606</v>
      </c>
      <c r="AI48" s="21"/>
      <c r="AJ48" s="26">
        <v>42621966</v>
      </c>
      <c r="AK48" s="21"/>
      <c r="AL48" s="26">
        <f>(AE48+AH48+AJ48)</f>
        <v>1224099633</v>
      </c>
      <c r="AM48" s="21"/>
      <c r="AN48" s="26">
        <v>1048869947</v>
      </c>
      <c r="AO48" s="21"/>
      <c r="AP48" s="28">
        <f>(AN48/$C48)</f>
        <v>4623.811158476642</v>
      </c>
      <c r="AQ48" s="21"/>
      <c r="AR48" s="28">
        <f>IF($AP$60&lt;&gt;0,(AP48/$AP$60)*100,0)</f>
        <v>114.84187801477891</v>
      </c>
      <c r="AS48" s="21"/>
      <c r="AT48" s="26">
        <v>19100000</v>
      </c>
      <c r="AU48" s="21"/>
      <c r="AV48" s="26">
        <v>71654241</v>
      </c>
      <c r="AW48" s="21"/>
      <c r="AX48" s="26"/>
      <c r="AY48" s="21"/>
      <c r="AZ48" s="26">
        <v>0</v>
      </c>
      <c r="BA48" s="21"/>
      <c r="BB48" s="10">
        <v>30</v>
      </c>
    </row>
    <row r="49" spans="1:54" s="15" customFormat="1" ht="8.85" customHeight="1" x14ac:dyDescent="0.3">
      <c r="A49" s="29"/>
      <c r="B49" s="21"/>
      <c r="C49" s="29"/>
      <c r="D49" s="10"/>
      <c r="E49" s="10"/>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7"/>
      <c r="AG49" s="21"/>
      <c r="AH49" s="21"/>
      <c r="AI49" s="21"/>
      <c r="AJ49" s="21"/>
      <c r="AK49" s="21"/>
      <c r="AL49" s="21"/>
      <c r="AM49" s="21"/>
      <c r="AN49" s="21"/>
      <c r="AO49" s="21"/>
      <c r="AP49" s="21"/>
      <c r="AQ49" s="21"/>
      <c r="AR49" s="21"/>
      <c r="AS49" s="21"/>
      <c r="AT49" s="21"/>
      <c r="AU49" s="21"/>
      <c r="AV49" s="21"/>
      <c r="AW49" s="21"/>
      <c r="AX49" s="21"/>
      <c r="AY49" s="21"/>
      <c r="AZ49" s="21"/>
      <c r="BA49" s="21"/>
      <c r="BB49" s="29"/>
    </row>
    <row r="50" spans="1:54" s="15" customFormat="1" ht="8.85" customHeight="1" x14ac:dyDescent="0.3">
      <c r="A50" s="10">
        <v>31</v>
      </c>
      <c r="B50" s="21"/>
      <c r="C50" s="26">
        <v>99348</v>
      </c>
      <c r="D50" s="10" t="s">
        <v>86</v>
      </c>
      <c r="E50" s="10" t="s">
        <v>115</v>
      </c>
      <c r="F50" s="21"/>
      <c r="G50" s="26">
        <v>238753175</v>
      </c>
      <c r="H50" s="21"/>
      <c r="I50" s="28">
        <f>(G50/$C50)</f>
        <v>2403.2006180295525</v>
      </c>
      <c r="J50" s="21"/>
      <c r="K50" s="28">
        <f>IF($AE50&lt;&gt;0,(G50/$AE50)*100,0)</f>
        <v>51.933710835381689</v>
      </c>
      <c r="L50" s="21"/>
      <c r="M50" s="26">
        <v>176439643</v>
      </c>
      <c r="N50" s="21"/>
      <c r="O50" s="28">
        <f t="shared" si="0"/>
        <v>1775.9757921649152</v>
      </c>
      <c r="P50" s="21"/>
      <c r="Q50" s="28">
        <f t="shared" si="1"/>
        <v>38.379239980620056</v>
      </c>
      <c r="R50" s="21"/>
      <c r="S50" s="26">
        <v>40277647</v>
      </c>
      <c r="T50" s="21"/>
      <c r="U50" s="28">
        <f t="shared" si="2"/>
        <v>405.41980714256954</v>
      </c>
      <c r="V50" s="21"/>
      <c r="W50" s="28">
        <f t="shared" si="3"/>
        <v>8.7612140547558326</v>
      </c>
      <c r="X50" s="21"/>
      <c r="Y50" s="26">
        <v>4256312</v>
      </c>
      <c r="Z50" s="21"/>
      <c r="AA50" s="28">
        <f t="shared" si="4"/>
        <v>42.842452792205179</v>
      </c>
      <c r="AB50" s="21"/>
      <c r="AC50" s="28">
        <f t="shared" si="5"/>
        <v>0.92583512924242828</v>
      </c>
      <c r="AD50" s="21"/>
      <c r="AE50" s="26">
        <f t="shared" si="6"/>
        <v>459726777</v>
      </c>
      <c r="AF50" s="27"/>
      <c r="AG50" s="21"/>
      <c r="AH50" s="26">
        <v>17000000</v>
      </c>
      <c r="AI50" s="21"/>
      <c r="AJ50" s="26">
        <v>3784813</v>
      </c>
      <c r="AK50" s="21"/>
      <c r="AL50" s="26">
        <f>(AE50+AH50+AJ50)</f>
        <v>480511590</v>
      </c>
      <c r="AM50" s="21"/>
      <c r="AN50" s="26">
        <v>435694676</v>
      </c>
      <c r="AO50" s="21"/>
      <c r="AP50" s="28">
        <f>(AN50/$C50)</f>
        <v>4385.5404839553894</v>
      </c>
      <c r="AQ50" s="21"/>
      <c r="AR50" s="28">
        <f>IF($AP$60&lt;&gt;0,(AP50/$AP$60)*100,0)</f>
        <v>108.92393482894951</v>
      </c>
      <c r="AS50" s="21"/>
      <c r="AT50" s="26">
        <v>10652064</v>
      </c>
      <c r="AU50" s="21"/>
      <c r="AV50" s="26">
        <v>25087382</v>
      </c>
      <c r="AW50" s="21"/>
      <c r="AX50" s="26"/>
      <c r="AY50" s="21"/>
      <c r="AZ50" s="26">
        <v>3171072</v>
      </c>
      <c r="BA50" s="21"/>
      <c r="BB50" s="10">
        <v>31</v>
      </c>
    </row>
    <row r="51" spans="1:54" s="15" customFormat="1" ht="8.85" customHeight="1" x14ac:dyDescent="0.3">
      <c r="A51" s="10">
        <v>32</v>
      </c>
      <c r="B51" s="21"/>
      <c r="C51" s="26">
        <v>25363</v>
      </c>
      <c r="D51" s="10"/>
      <c r="E51" s="10" t="s">
        <v>116</v>
      </c>
      <c r="F51" s="21"/>
      <c r="G51" s="26">
        <v>74285081</v>
      </c>
      <c r="H51" s="21"/>
      <c r="I51" s="23">
        <f>(G51/$C51)</f>
        <v>2928.8759610456177</v>
      </c>
      <c r="J51" s="21"/>
      <c r="K51" s="23">
        <f>IF($AE51&lt;&gt;0,(G51/$AE51)*100,0)</f>
        <v>62.928374051438496</v>
      </c>
      <c r="L51" s="21"/>
      <c r="M51" s="26">
        <v>38662111</v>
      </c>
      <c r="N51" s="21"/>
      <c r="O51" s="23">
        <f t="shared" si="0"/>
        <v>1524.3508654338998</v>
      </c>
      <c r="P51" s="21"/>
      <c r="Q51" s="23">
        <f t="shared" si="1"/>
        <v>32.751445510656907</v>
      </c>
      <c r="R51" s="21"/>
      <c r="S51" s="26">
        <v>3868354</v>
      </c>
      <c r="T51" s="21"/>
      <c r="U51" s="23">
        <f t="shared" si="2"/>
        <v>152.51957575996531</v>
      </c>
      <c r="V51" s="21"/>
      <c r="W51" s="23">
        <f t="shared" si="3"/>
        <v>3.2769598444050736</v>
      </c>
      <c r="X51" s="21"/>
      <c r="Y51" s="26">
        <v>1231491</v>
      </c>
      <c r="Z51" s="21"/>
      <c r="AA51" s="23">
        <f t="shared" si="4"/>
        <v>48.554626818594016</v>
      </c>
      <c r="AB51" s="21"/>
      <c r="AC51" s="23">
        <f t="shared" si="5"/>
        <v>1.0432205934995216</v>
      </c>
      <c r="AD51" s="21"/>
      <c r="AE51" s="26">
        <f t="shared" si="6"/>
        <v>118047037</v>
      </c>
      <c r="AF51" s="27"/>
      <c r="AG51" s="21"/>
      <c r="AH51" s="26">
        <v>72648</v>
      </c>
      <c r="AI51" s="21"/>
      <c r="AJ51" s="26">
        <v>3335767</v>
      </c>
      <c r="AK51" s="21"/>
      <c r="AL51" s="26">
        <f>(AE51+AH51+AJ51)</f>
        <v>121455452</v>
      </c>
      <c r="AM51" s="21"/>
      <c r="AN51" s="26">
        <v>103306572</v>
      </c>
      <c r="AO51" s="21"/>
      <c r="AP51" s="23">
        <f>(AN51/$C51)</f>
        <v>4073.1211607459686</v>
      </c>
      <c r="AQ51" s="21"/>
      <c r="AR51" s="23">
        <f>IF($AP$60&lt;&gt;0,(AP51/$AP$60)*100,0)</f>
        <v>101.16435716114167</v>
      </c>
      <c r="AS51" s="21"/>
      <c r="AT51" s="26">
        <v>3226628</v>
      </c>
      <c r="AU51" s="21"/>
      <c r="AV51" s="26">
        <v>3721367</v>
      </c>
      <c r="AW51" s="21"/>
      <c r="AX51" s="26"/>
      <c r="AY51" s="21"/>
      <c r="AZ51" s="26">
        <v>1987661</v>
      </c>
      <c r="BA51" s="21"/>
      <c r="BB51" s="10">
        <v>32</v>
      </c>
    </row>
    <row r="52" spans="1:54" s="15" customFormat="1" ht="8.85" customHeight="1" x14ac:dyDescent="0.3">
      <c r="A52" s="10">
        <v>33</v>
      </c>
      <c r="B52" s="21"/>
      <c r="C52" s="26">
        <v>24971</v>
      </c>
      <c r="D52" s="10"/>
      <c r="E52" s="10" t="s">
        <v>117</v>
      </c>
      <c r="F52" s="21"/>
      <c r="G52" s="26">
        <v>54431796</v>
      </c>
      <c r="H52" s="21"/>
      <c r="I52" s="23">
        <f>(G52/$C52)</f>
        <v>2179.8004084738295</v>
      </c>
      <c r="J52" s="21"/>
      <c r="K52" s="23">
        <f>IF($AE52&lt;&gt;0,(G52/$AE52)*100,0)</f>
        <v>55.403974527389821</v>
      </c>
      <c r="L52" s="21"/>
      <c r="M52" s="26">
        <v>37487290</v>
      </c>
      <c r="N52" s="21"/>
      <c r="O52" s="23">
        <f t="shared" si="0"/>
        <v>1501.2330303151655</v>
      </c>
      <c r="P52" s="21"/>
      <c r="Q52" s="23">
        <f t="shared" si="1"/>
        <v>38.15683135388138</v>
      </c>
      <c r="R52" s="21"/>
      <c r="S52" s="26">
        <v>5555563</v>
      </c>
      <c r="T52" s="21"/>
      <c r="U52" s="23">
        <f t="shared" si="2"/>
        <v>222.48059749309198</v>
      </c>
      <c r="V52" s="21"/>
      <c r="W52" s="23">
        <f t="shared" si="3"/>
        <v>5.6547880752880051</v>
      </c>
      <c r="X52" s="21"/>
      <c r="Y52" s="26">
        <v>770642</v>
      </c>
      <c r="Z52" s="21"/>
      <c r="AA52" s="23">
        <f t="shared" si="4"/>
        <v>30.861479316006566</v>
      </c>
      <c r="AB52" s="21"/>
      <c r="AC52" s="23">
        <f t="shared" si="5"/>
        <v>0.78440604344079956</v>
      </c>
      <c r="AD52" s="21"/>
      <c r="AE52" s="26">
        <f t="shared" si="6"/>
        <v>98245291</v>
      </c>
      <c r="AF52" s="27"/>
      <c r="AG52" s="21"/>
      <c r="AH52" s="26">
        <v>0</v>
      </c>
      <c r="AI52" s="21"/>
      <c r="AJ52" s="26">
        <v>4564270</v>
      </c>
      <c r="AK52" s="21"/>
      <c r="AL52" s="26">
        <f>(AE52+AH52+AJ52)</f>
        <v>102809561</v>
      </c>
      <c r="AM52" s="21"/>
      <c r="AN52" s="26">
        <v>89742946</v>
      </c>
      <c r="AO52" s="21"/>
      <c r="AP52" s="23">
        <f>(AN52/$C52)</f>
        <v>3593.8867486284089</v>
      </c>
      <c r="AQ52" s="21"/>
      <c r="AR52" s="23">
        <f>IF($AP$60&lt;&gt;0,(AP52/$AP$60)*100,0)</f>
        <v>89.261583018648082</v>
      </c>
      <c r="AS52" s="21"/>
      <c r="AT52" s="26">
        <v>4400643</v>
      </c>
      <c r="AU52" s="21"/>
      <c r="AV52" s="26">
        <v>5244415</v>
      </c>
      <c r="AW52" s="21"/>
      <c r="AX52" s="26"/>
      <c r="AY52" s="21"/>
      <c r="AZ52" s="26">
        <v>0</v>
      </c>
      <c r="BA52" s="21"/>
      <c r="BB52" s="10">
        <v>33</v>
      </c>
    </row>
    <row r="53" spans="1:54" s="15" customFormat="1" ht="8.85" customHeight="1" x14ac:dyDescent="0.3">
      <c r="A53" s="10">
        <v>34</v>
      </c>
      <c r="B53" s="21"/>
      <c r="C53" s="26">
        <v>93825</v>
      </c>
      <c r="D53" s="10"/>
      <c r="E53" s="10" t="s">
        <v>118</v>
      </c>
      <c r="F53" s="21"/>
      <c r="G53" s="26">
        <v>240834871</v>
      </c>
      <c r="H53" s="21"/>
      <c r="I53" s="23">
        <f>(G53/$C53)</f>
        <v>2566.8518092192912</v>
      </c>
      <c r="J53" s="21"/>
      <c r="K53" s="23">
        <f>IF($AE53&lt;&gt;0,(G53/$AE53)*100,0)</f>
        <v>58.031647439197819</v>
      </c>
      <c r="L53" s="21"/>
      <c r="M53" s="26">
        <v>152419509</v>
      </c>
      <c r="N53" s="21"/>
      <c r="O53" s="23">
        <f t="shared" si="0"/>
        <v>1624.5084892086331</v>
      </c>
      <c r="P53" s="21"/>
      <c r="Q53" s="23">
        <f t="shared" si="1"/>
        <v>36.727053571671682</v>
      </c>
      <c r="R53" s="21"/>
      <c r="S53" s="26">
        <v>19566991</v>
      </c>
      <c r="T53" s="21"/>
      <c r="U53" s="23">
        <f t="shared" si="2"/>
        <v>208.54773248068213</v>
      </c>
      <c r="V53" s="21"/>
      <c r="W53" s="23">
        <f t="shared" si="3"/>
        <v>4.7148684010878013</v>
      </c>
      <c r="X53" s="21"/>
      <c r="Y53" s="26">
        <v>2184719</v>
      </c>
      <c r="Z53" s="21"/>
      <c r="AA53" s="23">
        <f t="shared" si="4"/>
        <v>23.285041300293098</v>
      </c>
      <c r="AB53" s="21"/>
      <c r="AC53" s="23">
        <f t="shared" si="5"/>
        <v>0.52643058804269593</v>
      </c>
      <c r="AD53" s="21"/>
      <c r="AE53" s="26">
        <f t="shared" si="6"/>
        <v>415006090</v>
      </c>
      <c r="AF53" s="27"/>
      <c r="AG53" s="21"/>
      <c r="AH53" s="26">
        <v>3146615</v>
      </c>
      <c r="AI53" s="21"/>
      <c r="AJ53" s="26">
        <v>931246</v>
      </c>
      <c r="AK53" s="21"/>
      <c r="AL53" s="26">
        <f>(AE53+AH53+AJ53)</f>
        <v>419083951</v>
      </c>
      <c r="AM53" s="21"/>
      <c r="AN53" s="26">
        <v>359824638</v>
      </c>
      <c r="AO53" s="21"/>
      <c r="AP53" s="23">
        <f>(AN53/$C53)</f>
        <v>3835.0614228617105</v>
      </c>
      <c r="AQ53" s="21"/>
      <c r="AR53" s="23">
        <f>IF($AP$60&lt;&gt;0,(AP53/$AP$60)*100,0)</f>
        <v>95.251653021351188</v>
      </c>
      <c r="AS53" s="21"/>
      <c r="AT53" s="26">
        <v>4718042</v>
      </c>
      <c r="AU53" s="21"/>
      <c r="AV53" s="26">
        <v>27621749</v>
      </c>
      <c r="AW53" s="21"/>
      <c r="AX53" s="26"/>
      <c r="AY53" s="21"/>
      <c r="AZ53" s="26">
        <v>840427</v>
      </c>
      <c r="BA53" s="21"/>
      <c r="BB53" s="10">
        <v>34</v>
      </c>
    </row>
    <row r="54" spans="1:54" s="15" customFormat="1" ht="8.85" customHeight="1" x14ac:dyDescent="0.3">
      <c r="A54" s="10">
        <v>35</v>
      </c>
      <c r="B54" s="21"/>
      <c r="C54" s="26">
        <v>452643</v>
      </c>
      <c r="D54" s="10"/>
      <c r="E54" s="10" t="s">
        <v>119</v>
      </c>
      <c r="F54" s="21"/>
      <c r="G54" s="26">
        <v>1174156287</v>
      </c>
      <c r="H54" s="21"/>
      <c r="I54" s="28">
        <f>(G54/$C54)</f>
        <v>2594.0007621900704</v>
      </c>
      <c r="J54" s="21"/>
      <c r="K54" s="28">
        <f>IF($AE54&lt;&gt;0,(G54/$AE54)*100,0)</f>
        <v>60.892216639021846</v>
      </c>
      <c r="L54" s="21"/>
      <c r="M54" s="26">
        <v>595180554</v>
      </c>
      <c r="N54" s="21"/>
      <c r="O54" s="28">
        <f t="shared" si="0"/>
        <v>1314.9006037870904</v>
      </c>
      <c r="P54" s="21"/>
      <c r="Q54" s="28">
        <f t="shared" si="1"/>
        <v>30.86630258234187</v>
      </c>
      <c r="R54" s="21"/>
      <c r="S54" s="26">
        <v>82354877</v>
      </c>
      <c r="T54" s="21"/>
      <c r="U54" s="28">
        <f t="shared" si="2"/>
        <v>181.94223041116288</v>
      </c>
      <c r="V54" s="21"/>
      <c r="W54" s="28">
        <f t="shared" si="3"/>
        <v>4.270956998728737</v>
      </c>
      <c r="X54" s="21"/>
      <c r="Y54" s="26">
        <v>76561763</v>
      </c>
      <c r="Z54" s="21"/>
      <c r="AA54" s="28">
        <f t="shared" si="4"/>
        <v>169.14381311541325</v>
      </c>
      <c r="AB54" s="21"/>
      <c r="AC54" s="28">
        <f t="shared" si="5"/>
        <v>3.9705237799075443</v>
      </c>
      <c r="AD54" s="21"/>
      <c r="AE54" s="26">
        <f t="shared" si="6"/>
        <v>1928253481</v>
      </c>
      <c r="AF54" s="27"/>
      <c r="AG54" s="21"/>
      <c r="AH54" s="26">
        <v>0</v>
      </c>
      <c r="AI54" s="21"/>
      <c r="AJ54" s="26">
        <v>2415554</v>
      </c>
      <c r="AK54" s="21"/>
      <c r="AL54" s="26">
        <f>(AE54+AH54+AJ54)</f>
        <v>1930669035</v>
      </c>
      <c r="AM54" s="21"/>
      <c r="AN54" s="26">
        <v>1642773991</v>
      </c>
      <c r="AO54" s="21"/>
      <c r="AP54" s="28">
        <f>(AN54/$C54)</f>
        <v>3629.292822378784</v>
      </c>
      <c r="AQ54" s="21"/>
      <c r="AR54" s="28">
        <f>IF($AP$60&lt;&gt;0,(AP54/$AP$60)*100,0)</f>
        <v>90.14096581852057</v>
      </c>
      <c r="AS54" s="21"/>
      <c r="AT54" s="26">
        <v>91317361</v>
      </c>
      <c r="AU54" s="21"/>
      <c r="AV54" s="26">
        <v>142046595</v>
      </c>
      <c r="AW54" s="21"/>
      <c r="AX54" s="26"/>
      <c r="AY54" s="21"/>
      <c r="AZ54" s="26">
        <v>68500</v>
      </c>
      <c r="BA54" s="21"/>
      <c r="BB54" s="10">
        <v>35</v>
      </c>
    </row>
    <row r="55" spans="1:54" s="15" customFormat="1" ht="8.85" customHeight="1" x14ac:dyDescent="0.3">
      <c r="A55" s="29"/>
      <c r="B55" s="21"/>
      <c r="C55" s="29"/>
      <c r="D55" s="10"/>
      <c r="E55" s="10"/>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7"/>
      <c r="AG55" s="21"/>
      <c r="AH55" s="21"/>
      <c r="AI55" s="21"/>
      <c r="AJ55" s="21"/>
      <c r="AK55" s="21"/>
      <c r="AL55" s="21"/>
      <c r="AM55" s="21"/>
      <c r="AN55" s="21"/>
      <c r="AO55" s="21"/>
      <c r="AP55" s="21"/>
      <c r="AQ55" s="21"/>
      <c r="AR55" s="21"/>
      <c r="AS55" s="21"/>
      <c r="AT55" s="21"/>
      <c r="AU55" s="21"/>
      <c r="AV55" s="21"/>
      <c r="AW55" s="21"/>
      <c r="AX55" s="21"/>
      <c r="AY55" s="21"/>
      <c r="AZ55" s="21"/>
      <c r="BA55" s="21"/>
      <c r="BB55" s="29"/>
    </row>
    <row r="56" spans="1:54" s="15" customFormat="1" ht="8.85" customHeight="1" x14ac:dyDescent="0.3">
      <c r="A56" s="10">
        <v>36</v>
      </c>
      <c r="B56" s="21"/>
      <c r="C56" s="26">
        <v>22183</v>
      </c>
      <c r="D56" s="10"/>
      <c r="E56" s="10" t="s">
        <v>120</v>
      </c>
      <c r="F56" s="21"/>
      <c r="G56" s="26">
        <v>60963920</v>
      </c>
      <c r="H56" s="21"/>
      <c r="I56" s="28">
        <f>(G56/$C56)</f>
        <v>2748.2270206915205</v>
      </c>
      <c r="J56" s="21"/>
      <c r="K56" s="28">
        <f>IF($AE56&lt;&gt;0,(G56/$AE56)*100,0)</f>
        <v>57.591205647739386</v>
      </c>
      <c r="L56" s="21"/>
      <c r="M56" s="26">
        <v>35445449</v>
      </c>
      <c r="N56" s="21"/>
      <c r="O56" s="28">
        <f t="shared" si="0"/>
        <v>1597.8654374971825</v>
      </c>
      <c r="P56" s="21"/>
      <c r="Q56" s="28">
        <f t="shared" si="1"/>
        <v>33.484496118941472</v>
      </c>
      <c r="R56" s="21"/>
      <c r="S56" s="26">
        <v>7310593</v>
      </c>
      <c r="T56" s="21"/>
      <c r="U56" s="28">
        <f t="shared" si="2"/>
        <v>329.55835549745302</v>
      </c>
      <c r="V56" s="21"/>
      <c r="W56" s="28">
        <f t="shared" si="3"/>
        <v>6.9061481753457459</v>
      </c>
      <c r="X56" s="21"/>
      <c r="Y56" s="26">
        <v>2136339</v>
      </c>
      <c r="Z56" s="21"/>
      <c r="AA56" s="28">
        <f t="shared" si="4"/>
        <v>96.305233737546772</v>
      </c>
      <c r="AB56" s="21"/>
      <c r="AC56" s="28">
        <f t="shared" si="5"/>
        <v>2.0181500579734029</v>
      </c>
      <c r="AD56" s="21"/>
      <c r="AE56" s="26">
        <f t="shared" si="6"/>
        <v>105856301</v>
      </c>
      <c r="AF56" s="27"/>
      <c r="AG56" s="21"/>
      <c r="AH56" s="26">
        <v>25790</v>
      </c>
      <c r="AI56" s="21"/>
      <c r="AJ56" s="26">
        <v>6686205</v>
      </c>
      <c r="AK56" s="21"/>
      <c r="AL56" s="26">
        <f>(AE56+AH56+AJ56)</f>
        <v>112568296</v>
      </c>
      <c r="AM56" s="21"/>
      <c r="AN56" s="26">
        <v>97618814</v>
      </c>
      <c r="AO56" s="21"/>
      <c r="AP56" s="28">
        <f>(AN56/$C56)</f>
        <v>4400.6137132038048</v>
      </c>
      <c r="AQ56" s="21"/>
      <c r="AR56" s="28">
        <f>IF($AP$60&lt;&gt;0,(AP56/$AP$60)*100,0)</f>
        <v>109.29830953745419</v>
      </c>
      <c r="AS56" s="21"/>
      <c r="AT56" s="26">
        <v>4631866</v>
      </c>
      <c r="AU56" s="21"/>
      <c r="AV56" s="26">
        <v>4197944</v>
      </c>
      <c r="AW56" s="21"/>
      <c r="AX56" s="26"/>
      <c r="AY56" s="21"/>
      <c r="AZ56" s="26">
        <v>0</v>
      </c>
      <c r="BA56" s="21"/>
      <c r="BB56" s="10">
        <v>36</v>
      </c>
    </row>
    <row r="57" spans="1:54" s="15" customFormat="1" ht="8.85" customHeight="1" x14ac:dyDescent="0.3">
      <c r="A57" s="10">
        <v>37</v>
      </c>
      <c r="B57" s="21"/>
      <c r="C57" s="26">
        <v>15383</v>
      </c>
      <c r="D57" s="10"/>
      <c r="E57" s="10" t="s">
        <v>121</v>
      </c>
      <c r="F57" s="21"/>
      <c r="G57" s="26">
        <v>37750446</v>
      </c>
      <c r="H57" s="21"/>
      <c r="I57" s="28">
        <f>(G57/$C57)</f>
        <v>2454.0366638497044</v>
      </c>
      <c r="J57" s="21"/>
      <c r="K57" s="28">
        <f>IF($AE57&lt;&gt;0,(G57/$AE57)*100,0)</f>
        <v>78.474434277211287</v>
      </c>
      <c r="L57" s="21"/>
      <c r="M57" s="26">
        <v>8772755</v>
      </c>
      <c r="N57" s="21"/>
      <c r="O57" s="28">
        <f t="shared" si="0"/>
        <v>570.28895534031074</v>
      </c>
      <c r="P57" s="21"/>
      <c r="Q57" s="28">
        <f t="shared" si="1"/>
        <v>18.236525885749185</v>
      </c>
      <c r="R57" s="21"/>
      <c r="S57" s="26">
        <v>1348833</v>
      </c>
      <c r="T57" s="21"/>
      <c r="U57" s="28">
        <f t="shared" si="2"/>
        <v>87.683351751933955</v>
      </c>
      <c r="V57" s="21"/>
      <c r="W57" s="28">
        <f t="shared" si="3"/>
        <v>2.8039114189388314</v>
      </c>
      <c r="X57" s="21"/>
      <c r="Y57" s="26">
        <v>233373</v>
      </c>
      <c r="Z57" s="21"/>
      <c r="AA57" s="28">
        <f t="shared" si="4"/>
        <v>15.170837937983489</v>
      </c>
      <c r="AB57" s="21"/>
      <c r="AC57" s="28">
        <f t="shared" si="5"/>
        <v>0.4851284181006929</v>
      </c>
      <c r="AD57" s="21"/>
      <c r="AE57" s="26">
        <f t="shared" si="6"/>
        <v>48105407</v>
      </c>
      <c r="AF57" s="27"/>
      <c r="AG57" s="21"/>
      <c r="AH57" s="26">
        <v>0</v>
      </c>
      <c r="AI57" s="21"/>
      <c r="AJ57" s="26">
        <v>0</v>
      </c>
      <c r="AK57" s="21"/>
      <c r="AL57" s="26">
        <f>(AE57+AH57+AJ57)</f>
        <v>48105407</v>
      </c>
      <c r="AM57" s="21"/>
      <c r="AN57" s="26">
        <v>41859538</v>
      </c>
      <c r="AO57" s="21"/>
      <c r="AP57" s="28">
        <f>(AN57/$C57)</f>
        <v>2721.1556913475915</v>
      </c>
      <c r="AQ57" s="21"/>
      <c r="AR57" s="28">
        <f>IF($AP$60&lt;&gt;0,(AP57/$AP$60)*100,0)</f>
        <v>67.585508848488189</v>
      </c>
      <c r="AS57" s="21"/>
      <c r="AT57" s="26">
        <v>5177279</v>
      </c>
      <c r="AU57" s="21"/>
      <c r="AV57" s="26">
        <v>0</v>
      </c>
      <c r="AW57" s="21"/>
      <c r="AX57" s="26"/>
      <c r="AY57" s="21"/>
      <c r="AZ57" s="26">
        <v>0</v>
      </c>
      <c r="BA57" s="21"/>
      <c r="BB57" s="10">
        <v>37</v>
      </c>
    </row>
    <row r="58" spans="1:54" s="15" customFormat="1" ht="8.85" customHeight="1" x14ac:dyDescent="0.3">
      <c r="A58" s="30">
        <v>38</v>
      </c>
      <c r="B58" s="21"/>
      <c r="C58" s="31">
        <v>28180</v>
      </c>
      <c r="D58" s="10"/>
      <c r="E58" s="10" t="s">
        <v>122</v>
      </c>
      <c r="F58" s="21"/>
      <c r="G58" s="31">
        <v>84302623</v>
      </c>
      <c r="H58" s="21"/>
      <c r="I58" s="28">
        <f>(G58/$C58)</f>
        <v>2991.5764017033357</v>
      </c>
      <c r="J58" s="21"/>
      <c r="K58" s="28">
        <f>IF($AE58&lt;&gt;0,(G58/$AE58)*100,0)</f>
        <v>58.953866880604032</v>
      </c>
      <c r="L58" s="21"/>
      <c r="M58" s="31">
        <v>48298059</v>
      </c>
      <c r="N58" s="21"/>
      <c r="O58" s="28">
        <f t="shared" si="0"/>
        <v>1713.9126685592619</v>
      </c>
      <c r="P58" s="21"/>
      <c r="Q58" s="28">
        <f t="shared" si="1"/>
        <v>33.775429987244401</v>
      </c>
      <c r="R58" s="21"/>
      <c r="S58" s="31">
        <v>8410679</v>
      </c>
      <c r="T58" s="21"/>
      <c r="U58" s="28">
        <f t="shared" si="2"/>
        <v>298.4627040454223</v>
      </c>
      <c r="V58" s="21"/>
      <c r="W58" s="28">
        <f t="shared" si="3"/>
        <v>5.8816918441730088</v>
      </c>
      <c r="X58" s="21"/>
      <c r="Y58" s="31">
        <v>1986253</v>
      </c>
      <c r="Z58" s="21"/>
      <c r="AA58" s="28">
        <f t="shared" si="4"/>
        <v>70.484492547906314</v>
      </c>
      <c r="AB58" s="21"/>
      <c r="AC58" s="28">
        <f t="shared" si="5"/>
        <v>1.3890112879785532</v>
      </c>
      <c r="AD58" s="21"/>
      <c r="AE58" s="31">
        <f t="shared" si="6"/>
        <v>142997614</v>
      </c>
      <c r="AF58" s="27"/>
      <c r="AG58" s="21"/>
      <c r="AH58" s="31">
        <v>22672</v>
      </c>
      <c r="AI58" s="21"/>
      <c r="AJ58" s="31">
        <v>1400000</v>
      </c>
      <c r="AK58" s="21"/>
      <c r="AL58" s="31">
        <f>(AE58+AH58+AJ58)</f>
        <v>144420286</v>
      </c>
      <c r="AM58" s="21"/>
      <c r="AN58" s="31">
        <v>130353631</v>
      </c>
      <c r="AO58" s="21"/>
      <c r="AP58" s="28">
        <f>(AN58/$C58)</f>
        <v>4625.7498580553583</v>
      </c>
      <c r="AQ58" s="21"/>
      <c r="AR58" s="28">
        <f>IF($AP$60&lt;&gt;0,(AP58/$AP$60)*100,0)</f>
        <v>114.89002961372951</v>
      </c>
      <c r="AS58" s="21"/>
      <c r="AT58" s="31">
        <v>11925479</v>
      </c>
      <c r="AU58" s="21"/>
      <c r="AV58" s="31">
        <v>0</v>
      </c>
      <c r="AW58" s="21"/>
      <c r="AX58" s="31"/>
      <c r="AY58" s="21"/>
      <c r="AZ58" s="31">
        <v>0</v>
      </c>
      <c r="BA58" s="21"/>
      <c r="BB58" s="30">
        <v>38</v>
      </c>
    </row>
    <row r="59" spans="1:54" s="15" customFormat="1" ht="8.85" customHeight="1" x14ac:dyDescent="0.3">
      <c r="A59" s="21"/>
      <c r="B59" s="21"/>
      <c r="C59" s="21"/>
      <c r="D59" s="10"/>
      <c r="E59" s="10"/>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7"/>
      <c r="AG59" s="21"/>
      <c r="AH59" s="21"/>
      <c r="AI59" s="21"/>
      <c r="AJ59" s="21"/>
      <c r="AK59" s="21"/>
      <c r="AL59" s="21"/>
      <c r="AM59" s="21"/>
      <c r="AN59" s="21"/>
      <c r="AO59" s="21"/>
      <c r="AP59" s="21"/>
      <c r="AQ59" s="21"/>
      <c r="AR59" s="21"/>
      <c r="AS59" s="21"/>
      <c r="AT59" s="21"/>
      <c r="AU59" s="21"/>
      <c r="AV59" s="21"/>
      <c r="AW59" s="21"/>
      <c r="AX59" s="21"/>
      <c r="AY59" s="21"/>
      <c r="AZ59" s="21"/>
      <c r="BA59" s="21"/>
      <c r="BB59" s="21"/>
    </row>
    <row r="60" spans="1:54" s="15" customFormat="1" ht="8.85" customHeight="1" x14ac:dyDescent="0.3">
      <c r="A60" s="30">
        <f>A58</f>
        <v>38</v>
      </c>
      <c r="B60" s="21"/>
      <c r="C60" s="31">
        <f>SUM(C14:C58)</f>
        <v>2546253</v>
      </c>
      <c r="D60" s="10"/>
      <c r="E60" s="18" t="s">
        <v>65</v>
      </c>
      <c r="F60" s="21"/>
      <c r="G60" s="32">
        <f>SUM(G14:G58)</f>
        <v>6918608372</v>
      </c>
      <c r="H60" s="21"/>
      <c r="I60" s="33">
        <f>(G60/$C60)</f>
        <v>2717.1723988150429</v>
      </c>
      <c r="J60" s="21"/>
      <c r="K60" s="28">
        <f>IF($AE60&lt;&gt;0,(G60/$AE60)*100,0)</f>
        <v>59.616470494682474</v>
      </c>
      <c r="L60" s="21"/>
      <c r="M60" s="32">
        <f>SUM(M14:M58)</f>
        <v>3731728599</v>
      </c>
      <c r="N60" s="21"/>
      <c r="O60" s="33">
        <f>(M60/$C60)</f>
        <v>1465.5765153737668</v>
      </c>
      <c r="P60" s="21"/>
      <c r="Q60" s="28">
        <f>IF($AE60&lt;&gt;0,(M60/$AE60)*100,0)</f>
        <v>32.155670035726409</v>
      </c>
      <c r="R60" s="21"/>
      <c r="S60" s="32">
        <f>SUM(S14:S58)</f>
        <v>670580174</v>
      </c>
      <c r="T60" s="21"/>
      <c r="U60" s="33">
        <f>(S60/$C60)</f>
        <v>263.35960095088745</v>
      </c>
      <c r="V60" s="21"/>
      <c r="W60" s="28">
        <f>IF($AE60&lt;&gt;0,(S60/$AE60)*100,0)</f>
        <v>5.7782751975645485</v>
      </c>
      <c r="X60" s="21"/>
      <c r="Y60" s="32">
        <f>SUM(Y14:Y58)</f>
        <v>284279061</v>
      </c>
      <c r="Z60" s="21"/>
      <c r="AA60" s="33">
        <f>(Y60/$C60)</f>
        <v>111.64603870864364</v>
      </c>
      <c r="AB60" s="21"/>
      <c r="AC60" s="28">
        <f>IF($AE60&lt;&gt;0,(Y60/$AE60)*100,0)</f>
        <v>2.4495842720265681</v>
      </c>
      <c r="AD60" s="21"/>
      <c r="AE60" s="32">
        <f>(G60+M60+S60+Y60)</f>
        <v>11605196206</v>
      </c>
      <c r="AF60" s="27"/>
      <c r="AG60" s="21"/>
      <c r="AH60" s="32">
        <f>SUM(AH14:AH58)</f>
        <v>37407632</v>
      </c>
      <c r="AI60" s="21"/>
      <c r="AJ60" s="32">
        <f>SUM(AJ14:AJ58)</f>
        <v>197961666</v>
      </c>
      <c r="AK60" s="21"/>
      <c r="AL60" s="32">
        <f>(AE60+AH60+AJ60)</f>
        <v>11840565504</v>
      </c>
      <c r="AM60" s="21"/>
      <c r="AN60" s="32">
        <f>SUM(AN14:AN58)</f>
        <v>10251829069</v>
      </c>
      <c r="AO60" s="21"/>
      <c r="AP60" s="33">
        <f>(AN60/$C60)</f>
        <v>4026.2413314780583</v>
      </c>
      <c r="AQ60" s="21"/>
      <c r="AR60" s="28">
        <f>IF($AP$60&lt;&gt;0,(AP60/$AP$60)*100,0)</f>
        <v>100</v>
      </c>
      <c r="AS60" s="21"/>
      <c r="AT60" s="32">
        <f>SUM(AT14:AT58)</f>
        <v>377544786</v>
      </c>
      <c r="AU60" s="21"/>
      <c r="AV60" s="32">
        <f>SUM(AV14:AV58)</f>
        <v>672164449</v>
      </c>
      <c r="AW60" s="21"/>
      <c r="AX60" s="32"/>
      <c r="AY60" s="21"/>
      <c r="AZ60" s="32">
        <f>SUM(AZ14:AZ58)</f>
        <v>31435039</v>
      </c>
      <c r="BA60" s="21"/>
      <c r="BB60" s="30">
        <f>BB58</f>
        <v>38</v>
      </c>
    </row>
    <row r="61" spans="1:54" s="15" customFormat="1" ht="8.85" customHeight="1" x14ac:dyDescent="0.3">
      <c r="A61" s="21"/>
      <c r="B61" s="21"/>
      <c r="C61" s="21"/>
      <c r="D61" s="10"/>
      <c r="E61" s="10"/>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row>
    <row r="62" spans="1:54" s="15" customFormat="1" ht="8.85" customHeight="1" x14ac:dyDescent="0.3">
      <c r="A62" s="21"/>
      <c r="B62" s="21"/>
      <c r="C62" s="10"/>
      <c r="D62" s="10"/>
      <c r="E62" s="10"/>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row>
    <row r="63" spans="1:54" s="15" customFormat="1" ht="11.4" x14ac:dyDescent="0.2">
      <c r="A63" s="21"/>
      <c r="B63" s="21"/>
      <c r="C63" s="10"/>
      <c r="D63" s="10"/>
      <c r="E63" s="34"/>
      <c r="F63" s="35"/>
      <c r="G63" s="285" t="s">
        <v>123</v>
      </c>
      <c r="H63" s="285"/>
      <c r="I63" s="285"/>
      <c r="J63" s="285"/>
      <c r="K63" s="285"/>
      <c r="L63" s="285"/>
      <c r="M63" s="285"/>
      <c r="N63" s="285"/>
      <c r="O63" s="285"/>
      <c r="P63" s="285"/>
      <c r="Q63" s="285"/>
      <c r="R63" s="35"/>
      <c r="S63" s="35"/>
      <c r="T63" s="35"/>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row>
    <row r="64" spans="1:54" s="15" customFormat="1" ht="11.4" x14ac:dyDescent="0.3">
      <c r="A64" s="21"/>
      <c r="B64" s="21"/>
      <c r="C64" s="21"/>
      <c r="D64" s="10"/>
      <c r="E64" s="10"/>
      <c r="F64" s="10"/>
      <c r="G64" s="285"/>
      <c r="H64" s="285"/>
      <c r="I64" s="285"/>
      <c r="J64" s="285"/>
      <c r="K64" s="285"/>
      <c r="L64" s="285"/>
      <c r="M64" s="285"/>
      <c r="N64" s="285"/>
      <c r="O64" s="285"/>
      <c r="P64" s="285"/>
      <c r="Q64" s="285"/>
      <c r="R64" s="10"/>
      <c r="S64" s="10"/>
      <c r="T64" s="10"/>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row>
    <row r="65" spans="1:55" ht="11.4" x14ac:dyDescent="0.3">
      <c r="A65" s="21"/>
      <c r="B65" s="21"/>
      <c r="C65" s="21"/>
      <c r="E65" s="36"/>
      <c r="F65" s="36"/>
      <c r="G65" s="285"/>
      <c r="H65" s="285"/>
      <c r="I65" s="285"/>
      <c r="J65" s="285"/>
      <c r="K65" s="285"/>
      <c r="L65" s="285"/>
      <c r="M65" s="285"/>
      <c r="N65" s="285"/>
      <c r="O65" s="285"/>
      <c r="P65" s="285"/>
      <c r="Q65" s="285"/>
      <c r="R65" s="36"/>
      <c r="S65" s="36"/>
      <c r="T65" s="36"/>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row>
    <row r="66" spans="1:55" ht="11.4" x14ac:dyDescent="0.3">
      <c r="A66" s="21"/>
      <c r="B66" s="21"/>
      <c r="C66" s="21"/>
      <c r="E66" s="37"/>
      <c r="G66" s="285"/>
      <c r="H66" s="285"/>
      <c r="I66" s="285"/>
      <c r="J66" s="285"/>
      <c r="K66" s="285"/>
      <c r="L66" s="285"/>
      <c r="M66" s="285"/>
      <c r="N66" s="285"/>
      <c r="O66" s="285"/>
      <c r="P66" s="285"/>
      <c r="Q66" s="285"/>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row>
    <row r="67" spans="1:55" ht="8.85" customHeight="1" x14ac:dyDescent="0.2">
      <c r="A67" s="21"/>
      <c r="B67" s="21"/>
      <c r="C67" s="21"/>
      <c r="F67" s="21"/>
      <c r="G67" s="285" t="s">
        <v>124</v>
      </c>
      <c r="H67" s="285"/>
      <c r="I67" s="285"/>
      <c r="J67" s="285"/>
      <c r="K67" s="285"/>
      <c r="L67" s="285"/>
      <c r="M67" s="285"/>
      <c r="N67" s="285"/>
      <c r="O67" s="285"/>
      <c r="P67" s="285"/>
      <c r="Q67" s="285"/>
      <c r="R67" s="35"/>
      <c r="S67" s="35"/>
      <c r="T67" s="35"/>
      <c r="U67" s="35"/>
      <c r="V67" s="35"/>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row>
    <row r="68" spans="1:55" ht="8.85" customHeight="1" x14ac:dyDescent="0.3">
      <c r="A68" s="21"/>
      <c r="B68" s="21"/>
      <c r="C68" s="21"/>
      <c r="F68" s="21"/>
      <c r="G68" s="285"/>
      <c r="H68" s="285"/>
      <c r="I68" s="285"/>
      <c r="J68" s="285"/>
      <c r="K68" s="285"/>
      <c r="L68" s="285"/>
      <c r="M68" s="285"/>
      <c r="N68" s="285"/>
      <c r="O68" s="285"/>
      <c r="P68" s="285"/>
      <c r="Q68" s="285"/>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row>
    <row r="69" spans="1:55" ht="8.85" customHeight="1" x14ac:dyDescent="0.3">
      <c r="A69" s="21"/>
      <c r="B69" s="21"/>
      <c r="C69" s="21"/>
      <c r="G69" s="285"/>
      <c r="H69" s="285"/>
      <c r="I69" s="285"/>
      <c r="J69" s="285"/>
      <c r="K69" s="285"/>
      <c r="L69" s="285"/>
      <c r="M69" s="285"/>
      <c r="N69" s="285"/>
      <c r="O69" s="285"/>
      <c r="P69" s="285"/>
      <c r="Q69" s="285"/>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row>
    <row r="70" spans="1:55" ht="8.85" customHeight="1" x14ac:dyDescent="0.3">
      <c r="A70" s="21"/>
      <c r="B70" s="21"/>
      <c r="C70" s="21"/>
      <c r="F70" s="21"/>
      <c r="G70" s="285"/>
      <c r="H70" s="285"/>
      <c r="I70" s="285"/>
      <c r="J70" s="285"/>
      <c r="K70" s="285"/>
      <c r="L70" s="285"/>
      <c r="M70" s="285"/>
      <c r="N70" s="285"/>
      <c r="O70" s="285"/>
      <c r="P70" s="285"/>
      <c r="Q70" s="285"/>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row>
    <row r="71" spans="1:55" ht="8.85" customHeight="1" x14ac:dyDescent="0.3">
      <c r="A71" s="21"/>
      <c r="B71" s="21"/>
      <c r="C71" s="21"/>
      <c r="F71" s="21"/>
      <c r="G71" s="285"/>
      <c r="H71" s="285"/>
      <c r="I71" s="285"/>
      <c r="J71" s="285"/>
      <c r="K71" s="285"/>
      <c r="L71" s="285"/>
      <c r="M71" s="285"/>
      <c r="N71" s="285"/>
      <c r="O71" s="285"/>
      <c r="P71" s="285"/>
      <c r="Q71" s="285"/>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row>
    <row r="72" spans="1:55" ht="8.85" customHeight="1" x14ac:dyDescent="0.3">
      <c r="A72" s="21"/>
      <c r="B72" s="21"/>
      <c r="C72" s="21"/>
      <c r="F72" s="21"/>
      <c r="G72" s="285"/>
      <c r="H72" s="285"/>
      <c r="I72" s="285"/>
      <c r="J72" s="285"/>
      <c r="K72" s="285"/>
      <c r="L72" s="285"/>
      <c r="M72" s="285"/>
      <c r="N72" s="285"/>
      <c r="O72" s="285"/>
      <c r="P72" s="285"/>
      <c r="Q72" s="285"/>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row>
    <row r="73" spans="1:55" ht="8.4" customHeight="1" x14ac:dyDescent="0.3">
      <c r="A73" s="21"/>
      <c r="B73" s="21"/>
      <c r="C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row>
    <row r="74" spans="1:55" ht="3" customHeight="1" x14ac:dyDescent="0.3">
      <c r="A74" s="21"/>
      <c r="B74" s="21"/>
      <c r="C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row>
    <row r="75" spans="1:55" ht="12.75" customHeight="1" x14ac:dyDescent="0.3">
      <c r="A75" s="38">
        <v>2</v>
      </c>
      <c r="B75" s="21"/>
      <c r="C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11">
        <v>3</v>
      </c>
    </row>
    <row r="76" spans="1:55" s="8" customFormat="1" ht="10.5" customHeight="1" x14ac:dyDescent="0.3">
      <c r="D76" s="10"/>
      <c r="AE76" s="11" t="s">
        <v>42</v>
      </c>
      <c r="AH76" s="8" t="s">
        <v>43</v>
      </c>
      <c r="BB76" s="11" t="s">
        <v>44</v>
      </c>
      <c r="BC76" s="11"/>
    </row>
    <row r="77" spans="1:55" s="8" customFormat="1" ht="10.5" customHeight="1" x14ac:dyDescent="0.3">
      <c r="A77" s="12"/>
      <c r="D77" s="10"/>
      <c r="AE77" s="11" t="s">
        <v>45</v>
      </c>
      <c r="AH77" s="8" t="s">
        <v>46</v>
      </c>
      <c r="BB77" s="11" t="s">
        <v>125</v>
      </c>
      <c r="BC77" s="11"/>
    </row>
    <row r="78" spans="1:55" s="8" customFormat="1" ht="10.5" customHeight="1" x14ac:dyDescent="0.3">
      <c r="A78" s="13"/>
      <c r="D78" s="10"/>
      <c r="AE78" s="11" t="s">
        <v>48</v>
      </c>
      <c r="AH78" s="14" t="s">
        <v>49</v>
      </c>
      <c r="BC78" s="11"/>
    </row>
    <row r="79" spans="1:55" ht="6.75" customHeight="1" x14ac:dyDescent="0.3"/>
    <row r="80" spans="1:55" ht="9.6" customHeight="1" x14ac:dyDescent="0.3">
      <c r="G80" s="16" t="s">
        <v>50</v>
      </c>
      <c r="H80" s="16"/>
      <c r="I80" s="16"/>
      <c r="J80" s="16"/>
      <c r="K80" s="16"/>
      <c r="L80" s="16"/>
      <c r="M80" s="16"/>
      <c r="N80" s="16"/>
      <c r="O80" s="16"/>
      <c r="P80" s="16"/>
      <c r="Q80" s="16"/>
      <c r="R80" s="16"/>
      <c r="S80" s="16"/>
      <c r="T80" s="16"/>
      <c r="U80" s="16"/>
      <c r="V80" s="16"/>
      <c r="W80" s="16"/>
      <c r="X80" s="16"/>
      <c r="Y80" s="16"/>
      <c r="Z80" s="16"/>
      <c r="AA80" s="16"/>
      <c r="AB80" s="16"/>
      <c r="AC80" s="16"/>
    </row>
    <row r="81" spans="1:54" s="15" customFormat="1" ht="9.6" customHeight="1" x14ac:dyDescent="0.3">
      <c r="A81" s="10"/>
      <c r="B81" s="10"/>
      <c r="C81" s="10"/>
      <c r="D81" s="10"/>
      <c r="E81" s="10"/>
      <c r="F81" s="10"/>
      <c r="G81" s="17" t="s">
        <v>6</v>
      </c>
      <c r="H81" s="17"/>
      <c r="I81" s="17"/>
      <c r="J81" s="17"/>
      <c r="K81" s="17"/>
      <c r="L81" s="10"/>
      <c r="M81" s="17" t="s">
        <v>51</v>
      </c>
      <c r="N81" s="17"/>
      <c r="O81" s="17"/>
      <c r="P81" s="17"/>
      <c r="Q81" s="17"/>
      <c r="R81" s="10"/>
      <c r="S81" s="17" t="s">
        <v>52</v>
      </c>
      <c r="T81" s="17"/>
      <c r="U81" s="17"/>
      <c r="V81" s="17"/>
      <c r="W81" s="17"/>
      <c r="X81" s="17"/>
      <c r="Y81" s="17"/>
      <c r="Z81" s="17"/>
      <c r="AA81" s="17"/>
      <c r="AB81" s="17"/>
      <c r="AC81" s="17"/>
      <c r="AD81" s="10"/>
      <c r="AE81" s="10"/>
      <c r="AF81" s="10"/>
      <c r="AG81" s="10"/>
      <c r="AH81" s="10"/>
      <c r="AI81" s="10"/>
      <c r="AJ81" s="10"/>
      <c r="AK81" s="10"/>
      <c r="AL81" s="10"/>
      <c r="AM81" s="10"/>
      <c r="AN81" s="16" t="s">
        <v>53</v>
      </c>
      <c r="AO81" s="16"/>
      <c r="AP81" s="16"/>
      <c r="AQ81" s="16"/>
      <c r="AR81" s="16"/>
      <c r="AS81" s="16"/>
      <c r="AT81" s="16"/>
      <c r="AU81" s="16"/>
      <c r="AV81" s="16"/>
      <c r="AW81" s="16"/>
      <c r="AX81" s="16"/>
      <c r="AY81" s="16"/>
      <c r="AZ81" s="16"/>
      <c r="BA81" s="10"/>
      <c r="BB81" s="10"/>
    </row>
    <row r="82" spans="1:54" s="15" customFormat="1" ht="9.6" customHeight="1" x14ac:dyDescent="0.3">
      <c r="A82" s="10"/>
      <c r="B82" s="10"/>
      <c r="C82" s="10"/>
      <c r="D82" s="10"/>
      <c r="E82" s="10"/>
      <c r="F82" s="10"/>
      <c r="G82" s="16" t="s">
        <v>54</v>
      </c>
      <c r="H82" s="16"/>
      <c r="I82" s="16"/>
      <c r="J82" s="16"/>
      <c r="K82" s="16"/>
      <c r="L82" s="10"/>
      <c r="M82" s="16" t="s">
        <v>55</v>
      </c>
      <c r="N82" s="16"/>
      <c r="O82" s="16"/>
      <c r="P82" s="16"/>
      <c r="Q82" s="16"/>
      <c r="R82" s="10"/>
      <c r="S82" s="16" t="s">
        <v>55</v>
      </c>
      <c r="T82" s="16"/>
      <c r="U82" s="16"/>
      <c r="V82" s="16"/>
      <c r="W82" s="16"/>
      <c r="X82" s="16"/>
      <c r="Y82" s="16"/>
      <c r="Z82" s="16"/>
      <c r="AA82" s="16"/>
      <c r="AB82" s="16"/>
      <c r="AC82" s="16"/>
      <c r="AD82" s="10"/>
      <c r="AE82" s="10"/>
      <c r="AF82" s="10"/>
      <c r="AG82" s="10"/>
      <c r="AH82" s="10"/>
      <c r="AI82" s="10"/>
      <c r="AJ82" s="10"/>
      <c r="AK82" s="10"/>
      <c r="AL82" s="10"/>
      <c r="AM82" s="10"/>
      <c r="AN82" s="17" t="s">
        <v>56</v>
      </c>
      <c r="AO82" s="17"/>
      <c r="AP82" s="17"/>
      <c r="AQ82" s="17"/>
      <c r="AR82" s="17"/>
      <c r="AS82" s="10"/>
      <c r="AT82" s="10"/>
      <c r="AU82" s="10"/>
      <c r="AV82" s="10"/>
      <c r="AW82" s="10"/>
      <c r="AX82" s="10"/>
      <c r="AY82" s="10"/>
      <c r="AZ82" s="10"/>
      <c r="BA82" s="10"/>
      <c r="BB82" s="10"/>
    </row>
    <row r="83" spans="1:54" s="15" customFormat="1" ht="7.5" customHeight="1"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6" t="s">
        <v>57</v>
      </c>
      <c r="AO83" s="16"/>
      <c r="AP83" s="16"/>
      <c r="AQ83" s="16"/>
      <c r="AR83" s="16"/>
      <c r="AS83" s="10"/>
      <c r="AT83" s="16" t="s">
        <v>58</v>
      </c>
      <c r="AU83" s="16"/>
      <c r="AV83" s="16"/>
      <c r="AW83" s="16"/>
      <c r="AX83" s="16"/>
      <c r="AY83" s="16"/>
      <c r="AZ83" s="16"/>
      <c r="BA83" s="10"/>
      <c r="BB83" s="10"/>
    </row>
    <row r="84" spans="1:54" s="15" customFormat="1" ht="9.6" customHeight="1" x14ac:dyDescent="0.3">
      <c r="A84" s="10"/>
      <c r="B84" s="10"/>
      <c r="C84" s="10"/>
      <c r="D84" s="10"/>
      <c r="E84" s="10"/>
      <c r="F84" s="10"/>
      <c r="G84" s="10"/>
      <c r="H84" s="10"/>
      <c r="I84" s="10"/>
      <c r="J84" s="10"/>
      <c r="K84" s="18"/>
      <c r="L84" s="10"/>
      <c r="M84" s="10"/>
      <c r="N84" s="10"/>
      <c r="O84" s="10"/>
      <c r="P84" s="10"/>
      <c r="Q84" s="18"/>
      <c r="R84" s="10"/>
      <c r="S84" s="16" t="s">
        <v>59</v>
      </c>
      <c r="T84" s="16"/>
      <c r="U84" s="16"/>
      <c r="V84" s="16"/>
      <c r="W84" s="16"/>
      <c r="X84" s="10"/>
      <c r="Y84" s="16" t="s">
        <v>60</v>
      </c>
      <c r="Z84" s="16"/>
      <c r="AA84" s="16"/>
      <c r="AB84" s="16"/>
      <c r="AC84" s="16"/>
      <c r="AD84" s="10"/>
      <c r="AE84" s="10"/>
      <c r="AF84" s="10"/>
      <c r="AG84" s="10"/>
      <c r="AH84" s="10"/>
      <c r="AI84" s="10"/>
      <c r="AJ84" s="18"/>
      <c r="AK84" s="10"/>
      <c r="AL84" s="10"/>
      <c r="AM84" s="10"/>
      <c r="AN84" s="10"/>
      <c r="AO84" s="10"/>
      <c r="AP84" s="10"/>
      <c r="AQ84" s="10"/>
      <c r="AR84" s="18"/>
      <c r="AS84" s="10"/>
      <c r="AT84" s="18" t="s">
        <v>61</v>
      </c>
      <c r="AU84" s="10"/>
      <c r="AV84" s="18" t="s">
        <v>61</v>
      </c>
      <c r="AW84" s="10"/>
      <c r="AX84" s="18"/>
      <c r="AY84" s="10"/>
      <c r="AZ84" s="10"/>
      <c r="BA84" s="10"/>
      <c r="BB84" s="10"/>
    </row>
    <row r="85" spans="1:54" s="15" customFormat="1" ht="9.6" customHeight="1" x14ac:dyDescent="0.3">
      <c r="A85" s="10"/>
      <c r="B85" s="10"/>
      <c r="C85" s="18" t="s">
        <v>62</v>
      </c>
      <c r="D85" s="10"/>
      <c r="E85" s="10"/>
      <c r="F85" s="10"/>
      <c r="G85" s="10"/>
      <c r="H85" s="10"/>
      <c r="I85" s="18" t="s">
        <v>63</v>
      </c>
      <c r="J85" s="10"/>
      <c r="K85" s="18" t="s">
        <v>64</v>
      </c>
      <c r="L85" s="10"/>
      <c r="M85" s="10"/>
      <c r="N85" s="10"/>
      <c r="O85" s="18" t="s">
        <v>63</v>
      </c>
      <c r="P85" s="10"/>
      <c r="Q85" s="18" t="s">
        <v>64</v>
      </c>
      <c r="R85" s="10"/>
      <c r="S85" s="10"/>
      <c r="T85" s="10"/>
      <c r="U85" s="18" t="s">
        <v>63</v>
      </c>
      <c r="V85" s="10"/>
      <c r="W85" s="18" t="s">
        <v>64</v>
      </c>
      <c r="X85" s="10"/>
      <c r="Y85" s="10"/>
      <c r="Z85" s="10"/>
      <c r="AA85" s="18" t="s">
        <v>63</v>
      </c>
      <c r="AB85" s="10"/>
      <c r="AC85" s="18" t="s">
        <v>64</v>
      </c>
      <c r="AD85" s="10"/>
      <c r="AE85" s="18" t="s">
        <v>65</v>
      </c>
      <c r="AF85" s="18"/>
      <c r="AG85" s="10"/>
      <c r="AH85" s="18" t="s">
        <v>66</v>
      </c>
      <c r="AI85" s="10"/>
      <c r="AJ85" s="18" t="s">
        <v>67</v>
      </c>
      <c r="AK85" s="10"/>
      <c r="AL85" s="18" t="s">
        <v>68</v>
      </c>
      <c r="AM85" s="10"/>
      <c r="AN85" s="10"/>
      <c r="AO85" s="10"/>
      <c r="AP85" s="18" t="s">
        <v>63</v>
      </c>
      <c r="AQ85" s="10"/>
      <c r="AR85" s="18" t="s">
        <v>64</v>
      </c>
      <c r="AS85" s="10"/>
      <c r="AT85" s="18" t="s">
        <v>69</v>
      </c>
      <c r="AU85" s="10"/>
      <c r="AV85" s="18" t="s">
        <v>69</v>
      </c>
      <c r="AW85" s="10"/>
      <c r="AX85" s="18"/>
      <c r="AY85" s="10"/>
      <c r="AZ85" s="18" t="s">
        <v>70</v>
      </c>
      <c r="BA85" s="10"/>
      <c r="BB85" s="10"/>
    </row>
    <row r="86" spans="1:54" s="15" customFormat="1" ht="9.6" customHeight="1" x14ac:dyDescent="0.3">
      <c r="A86" s="19" t="s">
        <v>71</v>
      </c>
      <c r="B86" s="10"/>
      <c r="C86" s="19" t="s">
        <v>72</v>
      </c>
      <c r="D86" s="10"/>
      <c r="E86" s="19" t="s">
        <v>73</v>
      </c>
      <c r="F86" s="10"/>
      <c r="G86" s="19" t="s">
        <v>74</v>
      </c>
      <c r="H86" s="10"/>
      <c r="I86" s="19" t="s">
        <v>75</v>
      </c>
      <c r="J86" s="10"/>
      <c r="K86" s="19" t="s">
        <v>76</v>
      </c>
      <c r="L86" s="10"/>
      <c r="M86" s="19" t="s">
        <v>74</v>
      </c>
      <c r="N86" s="10"/>
      <c r="O86" s="19" t="s">
        <v>75</v>
      </c>
      <c r="P86" s="10"/>
      <c r="Q86" s="19" t="s">
        <v>76</v>
      </c>
      <c r="R86" s="10"/>
      <c r="S86" s="19" t="s">
        <v>74</v>
      </c>
      <c r="T86" s="10"/>
      <c r="U86" s="19" t="s">
        <v>75</v>
      </c>
      <c r="V86" s="10"/>
      <c r="W86" s="19" t="s">
        <v>76</v>
      </c>
      <c r="X86" s="10"/>
      <c r="Y86" s="19" t="s">
        <v>74</v>
      </c>
      <c r="Z86" s="10"/>
      <c r="AA86" s="19" t="s">
        <v>75</v>
      </c>
      <c r="AB86" s="10"/>
      <c r="AC86" s="19" t="s">
        <v>76</v>
      </c>
      <c r="AD86" s="10"/>
      <c r="AE86" s="19" t="s">
        <v>50</v>
      </c>
      <c r="AF86" s="18"/>
      <c r="AG86" s="10"/>
      <c r="AH86" s="19" t="s">
        <v>77</v>
      </c>
      <c r="AI86" s="10"/>
      <c r="AJ86" s="19" t="s">
        <v>78</v>
      </c>
      <c r="AK86" s="10"/>
      <c r="AL86" s="19" t="s">
        <v>79</v>
      </c>
      <c r="AM86" s="10"/>
      <c r="AN86" s="19" t="s">
        <v>74</v>
      </c>
      <c r="AO86" s="10"/>
      <c r="AP86" s="19" t="s">
        <v>75</v>
      </c>
      <c r="AQ86" s="10"/>
      <c r="AR86" s="19" t="s">
        <v>80</v>
      </c>
      <c r="AS86" s="10"/>
      <c r="AT86" s="19" t="s">
        <v>81</v>
      </c>
      <c r="AU86" s="10"/>
      <c r="AV86" s="19" t="s">
        <v>82</v>
      </c>
      <c r="AW86" s="10"/>
      <c r="AX86" s="19"/>
      <c r="AY86" s="10"/>
      <c r="AZ86" s="19" t="s">
        <v>83</v>
      </c>
      <c r="BA86" s="10"/>
      <c r="BB86" s="20" t="s">
        <v>71</v>
      </c>
    </row>
    <row r="88" spans="1:54" s="15" customFormat="1" ht="8.85" customHeight="1" x14ac:dyDescent="0.3">
      <c r="A88" s="10"/>
      <c r="B88" s="10"/>
      <c r="C88" s="10"/>
      <c r="D88" s="37"/>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row>
    <row r="89" spans="1:54" s="15" customFormat="1" ht="8.85" customHeight="1" x14ac:dyDescent="0.3">
      <c r="A89" s="10">
        <v>1</v>
      </c>
      <c r="B89" s="21"/>
      <c r="C89" s="26">
        <v>32561</v>
      </c>
      <c r="D89" s="10" t="s">
        <v>86</v>
      </c>
      <c r="E89" s="10" t="s">
        <v>126</v>
      </c>
      <c r="F89" s="21"/>
      <c r="G89" s="24">
        <v>53972173</v>
      </c>
      <c r="H89" s="21"/>
      <c r="I89" s="22">
        <f>(G89/$C89)</f>
        <v>1657.5711126808144</v>
      </c>
      <c r="J89" s="21"/>
      <c r="K89" s="23">
        <f>IF($AE89&lt;&gt;0,(G89/$AE89)*100,0)</f>
        <v>47.576169337828354</v>
      </c>
      <c r="L89" s="21"/>
      <c r="M89" s="24">
        <v>48125622</v>
      </c>
      <c r="N89" s="21"/>
      <c r="O89" s="22">
        <f>(M89/$C89)</f>
        <v>1478.0142501765915</v>
      </c>
      <c r="P89" s="21"/>
      <c r="Q89" s="23">
        <f>IF($AE89&lt;&gt;0,(M89/$AE89)*100,0)</f>
        <v>42.422467254752142</v>
      </c>
      <c r="R89" s="21"/>
      <c r="S89" s="24">
        <v>9273018</v>
      </c>
      <c r="T89" s="21"/>
      <c r="U89" s="22">
        <f>(S89/$C89)</f>
        <v>284.78910352876142</v>
      </c>
      <c r="V89" s="21"/>
      <c r="W89" s="23">
        <f>IF($AE89&lt;&gt;0,(S89/$AE89)*100,0)</f>
        <v>8.1741136240842192</v>
      </c>
      <c r="X89" s="21"/>
      <c r="Y89" s="24">
        <v>2072900</v>
      </c>
      <c r="Z89" s="21"/>
      <c r="AA89" s="22">
        <f>(Y89/$C89)</f>
        <v>63.662049691348543</v>
      </c>
      <c r="AB89" s="21"/>
      <c r="AC89" s="23">
        <f>IF($AE89&lt;&gt;0,(Y89/$AE89)*100,0)</f>
        <v>1.8272497833352825</v>
      </c>
      <c r="AD89" s="21"/>
      <c r="AE89" s="24">
        <f>(G89+M89+S89+Y89)</f>
        <v>113443713</v>
      </c>
      <c r="AF89" s="25"/>
      <c r="AG89" s="21"/>
      <c r="AH89" s="24">
        <v>28171</v>
      </c>
      <c r="AI89" s="21"/>
      <c r="AJ89" s="24">
        <v>2156781</v>
      </c>
      <c r="AK89" s="21"/>
      <c r="AL89" s="24">
        <f>(AE89+AH89+AJ89)</f>
        <v>115628665</v>
      </c>
      <c r="AM89" s="21"/>
      <c r="AN89" s="24">
        <v>102375836</v>
      </c>
      <c r="AO89" s="21"/>
      <c r="AP89" s="22">
        <f>(AN89/$C89)</f>
        <v>3144.1244433524771</v>
      </c>
      <c r="AQ89" s="21"/>
      <c r="AR89" s="23">
        <f>IF($AP$219&lt;&gt;0,(AP89/$AP$219)*100,0)</f>
        <v>85.866092498418283</v>
      </c>
      <c r="AS89" s="21"/>
      <c r="AT89" s="24">
        <v>5111028</v>
      </c>
      <c r="AU89" s="21"/>
      <c r="AV89" s="24">
        <v>6614320</v>
      </c>
      <c r="AW89" s="21"/>
      <c r="AX89" s="24"/>
      <c r="AY89" s="21"/>
      <c r="AZ89" s="24">
        <v>619012</v>
      </c>
      <c r="BA89" s="21"/>
      <c r="BB89" s="10">
        <v>1</v>
      </c>
    </row>
    <row r="90" spans="1:54" s="15" customFormat="1" ht="8.85" customHeight="1" x14ac:dyDescent="0.3">
      <c r="A90" s="10">
        <v>2</v>
      </c>
      <c r="B90" s="21"/>
      <c r="C90" s="26">
        <v>109722</v>
      </c>
      <c r="D90" s="10"/>
      <c r="E90" s="10" t="s">
        <v>127</v>
      </c>
      <c r="F90" s="21"/>
      <c r="G90" s="26">
        <v>287341170</v>
      </c>
      <c r="H90" s="21"/>
      <c r="I90" s="23">
        <f>(G90/$C90)</f>
        <v>2618.810903920818</v>
      </c>
      <c r="J90" s="21"/>
      <c r="K90" s="23">
        <f>IF($AE90&lt;&gt;0,(G90/$AE90)*100,0)</f>
        <v>70.246114304850792</v>
      </c>
      <c r="L90" s="21"/>
      <c r="M90" s="26">
        <v>99097892</v>
      </c>
      <c r="N90" s="21"/>
      <c r="O90" s="23">
        <f>(M90/$C90)</f>
        <v>903.17249047593009</v>
      </c>
      <c r="P90" s="21"/>
      <c r="Q90" s="23">
        <f>IF($AE90&lt;&gt;0,(M90/$AE90)*100,0)</f>
        <v>24.226399053089949</v>
      </c>
      <c r="R90" s="21"/>
      <c r="S90" s="26">
        <v>16583036</v>
      </c>
      <c r="T90" s="21"/>
      <c r="U90" s="23">
        <f>(S90/$C90)</f>
        <v>151.1368367328339</v>
      </c>
      <c r="V90" s="21"/>
      <c r="W90" s="23">
        <f>IF($AE90&lt;&gt;0,(S90/$AE90)*100,0)</f>
        <v>4.0540443347448454</v>
      </c>
      <c r="X90" s="21"/>
      <c r="Y90" s="26">
        <v>6027104</v>
      </c>
      <c r="Z90" s="21"/>
      <c r="AA90" s="23">
        <f>(Y90/$C90)</f>
        <v>54.930679353274641</v>
      </c>
      <c r="AB90" s="21"/>
      <c r="AC90" s="23">
        <f>IF($AE90&lt;&gt;0,(Y90/$AE90)*100,0)</f>
        <v>1.4734423073144145</v>
      </c>
      <c r="AD90" s="21"/>
      <c r="AE90" s="26">
        <f>(G90+M90+S90+Y90)</f>
        <v>409049202</v>
      </c>
      <c r="AF90" s="27"/>
      <c r="AG90" s="21"/>
      <c r="AH90" s="26">
        <v>0</v>
      </c>
      <c r="AI90" s="21"/>
      <c r="AJ90" s="26">
        <v>10508905</v>
      </c>
      <c r="AK90" s="21"/>
      <c r="AL90" s="26">
        <f>(AE90+AH90+AJ90)</f>
        <v>419558107</v>
      </c>
      <c r="AM90" s="21"/>
      <c r="AN90" s="26">
        <v>375680205</v>
      </c>
      <c r="AO90" s="21"/>
      <c r="AP90" s="23">
        <f>(AN90/$C90)</f>
        <v>3423.9277902334993</v>
      </c>
      <c r="AQ90" s="21"/>
      <c r="AR90" s="23">
        <f>IF($AP$219&lt;&gt;0,(AP90/$AP$219)*100,0)</f>
        <v>93.507526702922974</v>
      </c>
      <c r="AS90" s="21"/>
      <c r="AT90" s="26">
        <v>25142807</v>
      </c>
      <c r="AU90" s="21"/>
      <c r="AV90" s="26">
        <v>23796833</v>
      </c>
      <c r="AW90" s="21"/>
      <c r="AX90" s="26"/>
      <c r="AY90" s="21"/>
      <c r="AZ90" s="26">
        <v>0</v>
      </c>
      <c r="BA90" s="21"/>
      <c r="BB90" s="10">
        <v>2</v>
      </c>
    </row>
    <row r="91" spans="1:54" s="15" customFormat="1" ht="8.85" customHeight="1" x14ac:dyDescent="0.3">
      <c r="A91" s="10">
        <v>3</v>
      </c>
      <c r="B91" s="21"/>
      <c r="C91" s="26">
        <v>14952</v>
      </c>
      <c r="D91" s="10" t="s">
        <v>86</v>
      </c>
      <c r="E91" s="10" t="s">
        <v>128</v>
      </c>
      <c r="F91" s="21"/>
      <c r="G91" s="26">
        <v>26350733</v>
      </c>
      <c r="H91" s="21"/>
      <c r="I91" s="23">
        <f>(G91/$C91)</f>
        <v>1762.3550695559122</v>
      </c>
      <c r="J91" s="21"/>
      <c r="K91" s="23">
        <f>IF($AE91&lt;&gt;0,(G91/$AE91)*100,0)</f>
        <v>46.811064925478505</v>
      </c>
      <c r="L91" s="21"/>
      <c r="M91" s="26">
        <v>24555382</v>
      </c>
      <c r="N91" s="21"/>
      <c r="O91" s="23">
        <f>(M91/$C91)</f>
        <v>1642.2807651150347</v>
      </c>
      <c r="P91" s="21"/>
      <c r="Q91" s="23">
        <f>IF($AE91&lt;&gt;0,(M91/$AE91)*100,0)</f>
        <v>43.621692841406961</v>
      </c>
      <c r="R91" s="21"/>
      <c r="S91" s="26">
        <v>4300781</v>
      </c>
      <c r="T91" s="21"/>
      <c r="U91" s="23">
        <f>(S91/$C91)</f>
        <v>287.63917870518992</v>
      </c>
      <c r="V91" s="21"/>
      <c r="W91" s="23">
        <f>IF($AE91&lt;&gt;0,(S91/$AE91)*100,0)</f>
        <v>7.6401722343459806</v>
      </c>
      <c r="X91" s="21"/>
      <c r="Y91" s="26">
        <v>1084780</v>
      </c>
      <c r="Z91" s="21"/>
      <c r="AA91" s="23">
        <f>(Y91/$C91)</f>
        <v>72.550829320492241</v>
      </c>
      <c r="AB91" s="21"/>
      <c r="AC91" s="23">
        <f>IF($AE91&lt;&gt;0,(Y91/$AE91)*100,0)</f>
        <v>1.9270699987685567</v>
      </c>
      <c r="AD91" s="21"/>
      <c r="AE91" s="26">
        <f>(G91+M91+S91+Y91)</f>
        <v>56291676</v>
      </c>
      <c r="AF91" s="27"/>
      <c r="AG91" s="21"/>
      <c r="AH91" s="26">
        <v>0</v>
      </c>
      <c r="AI91" s="21"/>
      <c r="AJ91" s="26">
        <v>0</v>
      </c>
      <c r="AK91" s="21"/>
      <c r="AL91" s="26">
        <f>(AE91+AH91+AJ91)</f>
        <v>56291676</v>
      </c>
      <c r="AM91" s="21"/>
      <c r="AN91" s="26">
        <v>52332733</v>
      </c>
      <c r="AO91" s="21"/>
      <c r="AP91" s="23">
        <f>(AN91/$C91)</f>
        <v>3500.0490235420011</v>
      </c>
      <c r="AQ91" s="21"/>
      <c r="AR91" s="23">
        <f>IF($AP$219&lt;&gt;0,(AP91/$AP$219)*100,0)</f>
        <v>95.586398890752832</v>
      </c>
      <c r="AS91" s="21"/>
      <c r="AT91" s="26">
        <v>1246493</v>
      </c>
      <c r="AU91" s="21"/>
      <c r="AV91" s="26">
        <v>1878480</v>
      </c>
      <c r="AW91" s="21"/>
      <c r="AX91" s="26"/>
      <c r="AY91" s="21"/>
      <c r="AZ91" s="26">
        <v>0</v>
      </c>
      <c r="BA91" s="21"/>
      <c r="BB91" s="10">
        <v>3</v>
      </c>
    </row>
    <row r="92" spans="1:54" s="15" customFormat="1" ht="8.85" customHeight="1" x14ac:dyDescent="0.3">
      <c r="A92" s="10">
        <v>4</v>
      </c>
      <c r="B92" s="21"/>
      <c r="C92" s="26">
        <v>13053</v>
      </c>
      <c r="D92" s="10"/>
      <c r="E92" s="10" t="s">
        <v>129</v>
      </c>
      <c r="F92" s="21"/>
      <c r="G92" s="26">
        <v>19398791</v>
      </c>
      <c r="H92" s="21"/>
      <c r="I92" s="23">
        <f>(G92/$C92)</f>
        <v>1486.155749636099</v>
      </c>
      <c r="J92" s="21"/>
      <c r="K92" s="23">
        <f>IF($AE92&lt;&gt;0,(G92/$AE92)*100,0)</f>
        <v>50.000003866220624</v>
      </c>
      <c r="L92" s="21"/>
      <c r="M92" s="26">
        <v>16762976</v>
      </c>
      <c r="N92" s="21"/>
      <c r="O92" s="23">
        <f>(M92/$C92)</f>
        <v>1284.2240098061748</v>
      </c>
      <c r="P92" s="21"/>
      <c r="Q92" s="23">
        <f>IF($AE92&lt;&gt;0,(M92/$AE92)*100,0)</f>
        <v>43.206242327646272</v>
      </c>
      <c r="R92" s="21"/>
      <c r="S92" s="26">
        <v>2263149</v>
      </c>
      <c r="T92" s="21"/>
      <c r="U92" s="23">
        <f>(S92/$C92)</f>
        <v>173.3815214893128</v>
      </c>
      <c r="V92" s="21"/>
      <c r="W92" s="23">
        <f>IF($AE92&lt;&gt;0,(S92/$AE92)*100,0)</f>
        <v>5.8332222224484678</v>
      </c>
      <c r="X92" s="21"/>
      <c r="Y92" s="26">
        <v>372663</v>
      </c>
      <c r="Z92" s="21"/>
      <c r="AA92" s="23">
        <f>(Y92/$C92)</f>
        <v>28.549988508388875</v>
      </c>
      <c r="AB92" s="21"/>
      <c r="AC92" s="23">
        <f>IF($AE92&lt;&gt;0,(Y92/$AE92)*100,0)</f>
        <v>0.96053158368464187</v>
      </c>
      <c r="AD92" s="21"/>
      <c r="AE92" s="26">
        <f>(G92+M92+S92+Y92)</f>
        <v>38797579</v>
      </c>
      <c r="AF92" s="27"/>
      <c r="AG92" s="21"/>
      <c r="AH92" s="26">
        <v>0</v>
      </c>
      <c r="AI92" s="21"/>
      <c r="AJ92" s="26">
        <v>0</v>
      </c>
      <c r="AK92" s="21"/>
      <c r="AL92" s="26">
        <f>(AE92+AH92+AJ92)</f>
        <v>38797579</v>
      </c>
      <c r="AM92" s="21"/>
      <c r="AN92" s="26">
        <v>34071186</v>
      </c>
      <c r="AO92" s="21"/>
      <c r="AP92" s="23">
        <f>(AN92/$C92)</f>
        <v>2610.2188002757985</v>
      </c>
      <c r="AQ92" s="21"/>
      <c r="AR92" s="23">
        <f>IF($AP$219&lt;&gt;0,(AP92/$AP$219)*100,0)</f>
        <v>71.285120224634113</v>
      </c>
      <c r="AS92" s="21"/>
      <c r="AT92" s="26">
        <v>53320</v>
      </c>
      <c r="AU92" s="21"/>
      <c r="AV92" s="26">
        <v>0</v>
      </c>
      <c r="AW92" s="21"/>
      <c r="AX92" s="26"/>
      <c r="AY92" s="21"/>
      <c r="AZ92" s="26">
        <v>499625</v>
      </c>
      <c r="BA92" s="21"/>
      <c r="BB92" s="10">
        <v>4</v>
      </c>
    </row>
    <row r="93" spans="1:54" s="15" customFormat="1" ht="8.85" customHeight="1" x14ac:dyDescent="0.3">
      <c r="A93" s="10">
        <v>5</v>
      </c>
      <c r="B93" s="21"/>
      <c r="C93" s="26">
        <v>31766</v>
      </c>
      <c r="D93" s="10" t="s">
        <v>86</v>
      </c>
      <c r="E93" s="10" t="s">
        <v>130</v>
      </c>
      <c r="F93" s="21"/>
      <c r="G93" s="26">
        <v>40912783</v>
      </c>
      <c r="H93" s="21"/>
      <c r="I93" s="28">
        <f>(G93/$C93)</f>
        <v>1287.9425486369073</v>
      </c>
      <c r="J93" s="21"/>
      <c r="K93" s="28">
        <f>IF($AE93&lt;&gt;0,(G93/$AE93)*100,0)</f>
        <v>45.247356198537467</v>
      </c>
      <c r="L93" s="21"/>
      <c r="M93" s="26">
        <v>41510845</v>
      </c>
      <c r="N93" s="21"/>
      <c r="O93" s="28">
        <f>(M93/$C93)</f>
        <v>1306.7696593842472</v>
      </c>
      <c r="P93" s="21"/>
      <c r="Q93" s="28">
        <f>IF($AE93&lt;&gt;0,(M93/$AE93)*100,0)</f>
        <v>45.908780877049551</v>
      </c>
      <c r="R93" s="21"/>
      <c r="S93" s="26">
        <v>6653303</v>
      </c>
      <c r="T93" s="21"/>
      <c r="U93" s="28">
        <f>(S93/$C93)</f>
        <v>209.44730214694957</v>
      </c>
      <c r="V93" s="21"/>
      <c r="W93" s="28">
        <f>IF($AE93&lt;&gt;0,(S93/$AE93)*100,0)</f>
        <v>7.3581983102395636</v>
      </c>
      <c r="X93" s="21"/>
      <c r="Y93" s="26">
        <v>1343342</v>
      </c>
      <c r="Z93" s="21"/>
      <c r="AA93" s="28">
        <f>(Y93/$C93)</f>
        <v>42.288673424416039</v>
      </c>
      <c r="AB93" s="21"/>
      <c r="AC93" s="28">
        <f>IF($AE93&lt;&gt;0,(Y93/$AE93)*100,0)</f>
        <v>1.4856646141734164</v>
      </c>
      <c r="AD93" s="21"/>
      <c r="AE93" s="26">
        <f>(G93+M93+S93+Y93)</f>
        <v>90420273</v>
      </c>
      <c r="AF93" s="27"/>
      <c r="AG93" s="21"/>
      <c r="AH93" s="26">
        <v>0</v>
      </c>
      <c r="AI93" s="21"/>
      <c r="AJ93" s="26">
        <v>0</v>
      </c>
      <c r="AK93" s="21"/>
      <c r="AL93" s="26">
        <f>(AE93+AH93+AJ93)</f>
        <v>90420273</v>
      </c>
      <c r="AM93" s="21"/>
      <c r="AN93" s="26">
        <v>84347747</v>
      </c>
      <c r="AO93" s="21"/>
      <c r="AP93" s="28">
        <f>(AN93/$C93)</f>
        <v>2655.2838569539758</v>
      </c>
      <c r="AQ93" s="21"/>
      <c r="AR93" s="28">
        <f>IF($AP$219&lt;&gt;0,(AP93/$AP$219)*100,0)</f>
        <v>72.515847695792615</v>
      </c>
      <c r="AS93" s="21"/>
      <c r="AT93" s="26">
        <v>0</v>
      </c>
      <c r="AU93" s="21"/>
      <c r="AV93" s="26">
        <v>0</v>
      </c>
      <c r="AW93" s="21"/>
      <c r="AX93" s="26"/>
      <c r="AY93" s="21"/>
      <c r="AZ93" s="26">
        <v>0</v>
      </c>
      <c r="BA93" s="21"/>
      <c r="BB93" s="10">
        <v>5</v>
      </c>
    </row>
    <row r="94" spans="1:54" s="15" customFormat="1" ht="8.85" customHeight="1" x14ac:dyDescent="0.3">
      <c r="A94" s="29"/>
      <c r="B94" s="21"/>
      <c r="C94" s="29"/>
      <c r="D94" s="10"/>
      <c r="E94" s="10"/>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7"/>
      <c r="AG94" s="21"/>
      <c r="AH94" s="21"/>
      <c r="AI94" s="21"/>
      <c r="AJ94" s="21"/>
      <c r="AK94" s="21"/>
      <c r="AL94" s="21"/>
      <c r="AM94" s="21"/>
      <c r="AN94" s="21"/>
      <c r="AO94" s="21"/>
      <c r="AP94" s="21"/>
      <c r="AQ94" s="21"/>
      <c r="AR94" s="21"/>
      <c r="AS94" s="21"/>
      <c r="AT94" s="21"/>
      <c r="AU94" s="21"/>
      <c r="AV94" s="21"/>
      <c r="AW94" s="21"/>
      <c r="AX94" s="21"/>
      <c r="AY94" s="21"/>
      <c r="AZ94" s="21"/>
      <c r="BA94" s="21"/>
      <c r="BB94" s="29"/>
    </row>
    <row r="95" spans="1:54" s="15" customFormat="1" ht="8.85" customHeight="1" x14ac:dyDescent="0.3">
      <c r="A95" s="10">
        <v>6</v>
      </c>
      <c r="B95" s="21"/>
      <c r="C95" s="26">
        <v>15818</v>
      </c>
      <c r="D95" s="10" t="s">
        <v>86</v>
      </c>
      <c r="E95" s="10" t="s">
        <v>131</v>
      </c>
      <c r="F95" s="21"/>
      <c r="G95" s="26">
        <v>19462468</v>
      </c>
      <c r="H95" s="21"/>
      <c r="I95" s="28">
        <f>(G95/$C95)</f>
        <v>1230.400050575294</v>
      </c>
      <c r="J95" s="21"/>
      <c r="K95" s="28">
        <f>IF($AE95&lt;&gt;0,(G95/$AE95)*100,0)</f>
        <v>41.830443465544185</v>
      </c>
      <c r="L95" s="21"/>
      <c r="M95" s="26">
        <v>23709606</v>
      </c>
      <c r="N95" s="21"/>
      <c r="O95" s="28">
        <f>(M95/$C95)</f>
        <v>1498.9003666708813</v>
      </c>
      <c r="P95" s="21"/>
      <c r="Q95" s="28">
        <f>IF($AE95&lt;&gt;0,(M95/$AE95)*100,0)</f>
        <v>50.958765012398601</v>
      </c>
      <c r="R95" s="21"/>
      <c r="S95" s="26">
        <v>3310874</v>
      </c>
      <c r="T95" s="21"/>
      <c r="U95" s="28">
        <f>(S95/$C95)</f>
        <v>209.31053230496903</v>
      </c>
      <c r="V95" s="21"/>
      <c r="W95" s="28">
        <f>IF($AE95&lt;&gt;0,(S95/$AE95)*100,0)</f>
        <v>7.1160208293490914</v>
      </c>
      <c r="X95" s="21"/>
      <c r="Y95" s="26">
        <v>44094</v>
      </c>
      <c r="Z95" s="21"/>
      <c r="AA95" s="28">
        <f>(Y95/$C95)</f>
        <v>2.7875837653306359</v>
      </c>
      <c r="AB95" s="21"/>
      <c r="AC95" s="28">
        <f>IF($AE95&lt;&gt;0,(Y95/$AE95)*100,0)</f>
        <v>9.4770692708124452E-2</v>
      </c>
      <c r="AD95" s="21"/>
      <c r="AE95" s="26">
        <f>(G95+M95+S95+Y95)</f>
        <v>46527042</v>
      </c>
      <c r="AF95" s="27"/>
      <c r="AG95" s="21"/>
      <c r="AH95" s="26">
        <v>0</v>
      </c>
      <c r="AI95" s="21"/>
      <c r="AJ95" s="26">
        <v>0</v>
      </c>
      <c r="AK95" s="21"/>
      <c r="AL95" s="26">
        <f>(AE95+AH95+AJ95)</f>
        <v>46527042</v>
      </c>
      <c r="AM95" s="21"/>
      <c r="AN95" s="26">
        <v>41231490</v>
      </c>
      <c r="AO95" s="21"/>
      <c r="AP95" s="28">
        <f>(AN95/$C95)</f>
        <v>2606.6184094070045</v>
      </c>
      <c r="AQ95" s="21"/>
      <c r="AR95" s="28">
        <f>IF($AP$219&lt;&gt;0,(AP95/$AP$219)*100,0)</f>
        <v>71.18679348822775</v>
      </c>
      <c r="AS95" s="21"/>
      <c r="AT95" s="26">
        <v>21676</v>
      </c>
      <c r="AU95" s="21"/>
      <c r="AV95" s="26">
        <v>0</v>
      </c>
      <c r="AW95" s="21"/>
      <c r="AX95" s="26"/>
      <c r="AY95" s="21"/>
      <c r="AZ95" s="26">
        <v>2072130</v>
      </c>
      <c r="BA95" s="21"/>
      <c r="BB95" s="10">
        <v>6</v>
      </c>
    </row>
    <row r="96" spans="1:54" s="15" customFormat="1" ht="8.85" customHeight="1" x14ac:dyDescent="0.3">
      <c r="A96" s="10">
        <v>7</v>
      </c>
      <c r="B96" s="21"/>
      <c r="C96" s="26">
        <v>242152</v>
      </c>
      <c r="D96" s="10"/>
      <c r="E96" s="10" t="s">
        <v>132</v>
      </c>
      <c r="F96" s="21"/>
      <c r="G96" s="26">
        <v>1282840969</v>
      </c>
      <c r="H96" s="21"/>
      <c r="I96" s="28">
        <f>(G96/$C96)</f>
        <v>5297.66827860187</v>
      </c>
      <c r="J96" s="21"/>
      <c r="K96" s="28">
        <f>IF($AE96&lt;&gt;0,(G96/$AE96)*100,0)</f>
        <v>82.924654786291342</v>
      </c>
      <c r="L96" s="21"/>
      <c r="M96" s="26">
        <v>183249129</v>
      </c>
      <c r="N96" s="21"/>
      <c r="O96" s="28">
        <f>(M96/$C96)</f>
        <v>756.75249017146257</v>
      </c>
      <c r="P96" s="21"/>
      <c r="Q96" s="28">
        <f>IF($AE96&lt;&gt;0,(M96/$AE96)*100,0)</f>
        <v>11.845482900393376</v>
      </c>
      <c r="R96" s="21"/>
      <c r="S96" s="26">
        <v>36804755</v>
      </c>
      <c r="T96" s="21"/>
      <c r="U96" s="28">
        <f>(S96/$C96)</f>
        <v>151.99029948131752</v>
      </c>
      <c r="V96" s="21"/>
      <c r="W96" s="28">
        <f>IF($AE96&lt;&gt;0,(S96/$AE96)*100,0)</f>
        <v>2.3791114227105963</v>
      </c>
      <c r="X96" s="21"/>
      <c r="Y96" s="26">
        <v>44100998</v>
      </c>
      <c r="Z96" s="21"/>
      <c r="AA96" s="28">
        <f>(Y96/$C96)</f>
        <v>182.12113878885989</v>
      </c>
      <c r="AB96" s="21"/>
      <c r="AC96" s="28">
        <f>IF($AE96&lt;&gt;0,(Y96/$AE96)*100,0)</f>
        <v>2.850750890604683</v>
      </c>
      <c r="AD96" s="21"/>
      <c r="AE96" s="26">
        <f>(G96+M96+S96+Y96)</f>
        <v>1546995851</v>
      </c>
      <c r="AF96" s="27"/>
      <c r="AG96" s="21"/>
      <c r="AH96" s="26">
        <v>5706848</v>
      </c>
      <c r="AI96" s="21"/>
      <c r="AJ96" s="26">
        <v>6216436</v>
      </c>
      <c r="AK96" s="21"/>
      <c r="AL96" s="26">
        <f>(AE96+AH96+AJ96)</f>
        <v>1558919135</v>
      </c>
      <c r="AM96" s="21"/>
      <c r="AN96" s="26">
        <v>1289163638</v>
      </c>
      <c r="AO96" s="21"/>
      <c r="AP96" s="28">
        <f>(AN96/$C96)</f>
        <v>5323.7786101291749</v>
      </c>
      <c r="AQ96" s="21"/>
      <c r="AR96" s="28">
        <f>IF($AP$219&lt;&gt;0,(AP96/$AP$219)*100,0)</f>
        <v>145.39248519407442</v>
      </c>
      <c r="AS96" s="21"/>
      <c r="AT96" s="26">
        <v>232986915</v>
      </c>
      <c r="AU96" s="21"/>
      <c r="AV96" s="26">
        <v>131227588</v>
      </c>
      <c r="AW96" s="21"/>
      <c r="AX96" s="26"/>
      <c r="AY96" s="21"/>
      <c r="AZ96" s="26">
        <v>-301019</v>
      </c>
      <c r="BA96" s="21"/>
      <c r="BB96" s="10">
        <v>7</v>
      </c>
    </row>
    <row r="97" spans="1:54" s="15" customFormat="1" ht="8.85" customHeight="1" x14ac:dyDescent="0.3">
      <c r="A97" s="10">
        <v>8</v>
      </c>
      <c r="B97" s="21"/>
      <c r="C97" s="26">
        <v>75831</v>
      </c>
      <c r="D97" s="10"/>
      <c r="E97" s="10" t="s">
        <v>133</v>
      </c>
      <c r="F97" s="21"/>
      <c r="G97" s="26">
        <v>103085775</v>
      </c>
      <c r="H97" s="21"/>
      <c r="I97" s="28">
        <f>(G97/$C97)</f>
        <v>1359.4146852870199</v>
      </c>
      <c r="J97" s="21"/>
      <c r="K97" s="28">
        <f>IF($AE97&lt;&gt;0,(G97/$AE97)*100,0)</f>
        <v>48.250510084353344</v>
      </c>
      <c r="L97" s="21"/>
      <c r="M97" s="26">
        <v>85491183</v>
      </c>
      <c r="N97" s="21"/>
      <c r="O97" s="28">
        <f>(M97/$C97)</f>
        <v>1127.3909482929146</v>
      </c>
      <c r="P97" s="21"/>
      <c r="Q97" s="28">
        <f>IF($AE97&lt;&gt;0,(M97/$AE97)*100,0)</f>
        <v>40.015154248632243</v>
      </c>
      <c r="R97" s="21"/>
      <c r="S97" s="26">
        <v>16030509</v>
      </c>
      <c r="T97" s="21"/>
      <c r="U97" s="28">
        <f>(S97/$C97)</f>
        <v>211.39783202120506</v>
      </c>
      <c r="V97" s="21"/>
      <c r="W97" s="28">
        <f>IF($AE97&lt;&gt;0,(S97/$AE97)*100,0)</f>
        <v>7.5032683817123846</v>
      </c>
      <c r="X97" s="21"/>
      <c r="Y97" s="26">
        <v>9039549</v>
      </c>
      <c r="Z97" s="21"/>
      <c r="AA97" s="28">
        <f>(Y97/$C97)</f>
        <v>119.20651184871622</v>
      </c>
      <c r="AB97" s="21"/>
      <c r="AC97" s="28">
        <f>IF($AE97&lt;&gt;0,(Y97/$AE97)*100,0)</f>
        <v>4.231067285302033</v>
      </c>
      <c r="AD97" s="21"/>
      <c r="AE97" s="26">
        <f>(G97+M97+S97+Y97)</f>
        <v>213647016</v>
      </c>
      <c r="AF97" s="27"/>
      <c r="AG97" s="21"/>
      <c r="AH97" s="26">
        <v>1830396</v>
      </c>
      <c r="AI97" s="21"/>
      <c r="AJ97" s="26">
        <v>2093703</v>
      </c>
      <c r="AK97" s="21"/>
      <c r="AL97" s="26">
        <f>(AE97+AH97+AJ97)</f>
        <v>217571115</v>
      </c>
      <c r="AM97" s="21"/>
      <c r="AN97" s="26">
        <v>198035777</v>
      </c>
      <c r="AO97" s="21"/>
      <c r="AP97" s="28">
        <f>(AN97/$C97)</f>
        <v>2611.5411507167255</v>
      </c>
      <c r="AQ97" s="21"/>
      <c r="AR97" s="28">
        <f>IF($AP$219&lt;&gt;0,(AP97/$AP$219)*100,0)</f>
        <v>71.321233637866214</v>
      </c>
      <c r="AS97" s="21"/>
      <c r="AT97" s="26">
        <v>10691244</v>
      </c>
      <c r="AU97" s="21"/>
      <c r="AV97" s="26">
        <v>7323619</v>
      </c>
      <c r="AW97" s="21"/>
      <c r="AX97" s="26"/>
      <c r="AY97" s="21"/>
      <c r="AZ97" s="26">
        <v>0</v>
      </c>
      <c r="BA97" s="21"/>
      <c r="BB97" s="10">
        <v>8</v>
      </c>
    </row>
    <row r="98" spans="1:54" s="15" customFormat="1" ht="8.85" customHeight="1" x14ac:dyDescent="0.3">
      <c r="A98" s="10">
        <v>9</v>
      </c>
      <c r="B98" s="21"/>
      <c r="C98" s="26">
        <v>4318</v>
      </c>
      <c r="D98" s="10" t="s">
        <v>86</v>
      </c>
      <c r="E98" s="10" t="s">
        <v>134</v>
      </c>
      <c r="F98" s="21"/>
      <c r="G98" s="26">
        <v>15672710</v>
      </c>
      <c r="H98" s="21"/>
      <c r="I98" s="28">
        <f>(G98/$C98)</f>
        <v>3629.6225104214914</v>
      </c>
      <c r="J98" s="21"/>
      <c r="K98" s="28">
        <f>IF($AE98&lt;&gt;0,(G98/$AE98)*100,0)</f>
        <v>73.305156965648237</v>
      </c>
      <c r="L98" s="21"/>
      <c r="M98" s="26">
        <v>3812284</v>
      </c>
      <c r="N98" s="21"/>
      <c r="O98" s="28">
        <f>(M98/$C98)</f>
        <v>882.88188976377955</v>
      </c>
      <c r="P98" s="21"/>
      <c r="Q98" s="28">
        <f>IF($AE98&lt;&gt;0,(M98/$AE98)*100,0)</f>
        <v>17.830999043409168</v>
      </c>
      <c r="R98" s="21"/>
      <c r="S98" s="26">
        <v>1155059</v>
      </c>
      <c r="T98" s="21"/>
      <c r="U98" s="28">
        <f>(S98/$C98)</f>
        <v>267.49861046780916</v>
      </c>
      <c r="V98" s="21"/>
      <c r="W98" s="28">
        <f>IF($AE98&lt;&gt;0,(S98/$AE98)*100,0)</f>
        <v>5.4024978002901012</v>
      </c>
      <c r="X98" s="21"/>
      <c r="Y98" s="26">
        <v>740039</v>
      </c>
      <c r="Z98" s="21"/>
      <c r="AA98" s="28">
        <f>(Y98/$C98)</f>
        <v>171.38466882816118</v>
      </c>
      <c r="AB98" s="21"/>
      <c r="AC98" s="28">
        <f>IF($AE98&lt;&gt;0,(Y98/$AE98)*100,0)</f>
        <v>3.4613461906525007</v>
      </c>
      <c r="AD98" s="21"/>
      <c r="AE98" s="26">
        <f>(G98+M98+S98+Y98)</f>
        <v>21380092</v>
      </c>
      <c r="AF98" s="27"/>
      <c r="AG98" s="21"/>
      <c r="AH98" s="26">
        <v>0</v>
      </c>
      <c r="AI98" s="21"/>
      <c r="AJ98" s="26">
        <v>0</v>
      </c>
      <c r="AK98" s="21"/>
      <c r="AL98" s="26">
        <f>(AE98+AH98+AJ98)</f>
        <v>21380092</v>
      </c>
      <c r="AM98" s="21"/>
      <c r="AN98" s="26">
        <v>19159066</v>
      </c>
      <c r="AO98" s="21"/>
      <c r="AP98" s="28">
        <f>(AN98/$C98)</f>
        <v>4437.0231588698471</v>
      </c>
      <c r="AQ98" s="21"/>
      <c r="AR98" s="28">
        <f>IF($AP$219&lt;&gt;0,(AP98/$AP$219)*100,0)</f>
        <v>121.17517860422389</v>
      </c>
      <c r="AS98" s="21"/>
      <c r="AT98" s="26">
        <v>110000</v>
      </c>
      <c r="AU98" s="21"/>
      <c r="AV98" s="26">
        <v>1254406</v>
      </c>
      <c r="AW98" s="21"/>
      <c r="AX98" s="26"/>
      <c r="AY98" s="21"/>
      <c r="AZ98" s="26">
        <v>0</v>
      </c>
      <c r="BA98" s="21"/>
      <c r="BB98" s="10">
        <v>9</v>
      </c>
    </row>
    <row r="99" spans="1:54" s="15" customFormat="1" ht="8.85" customHeight="1" x14ac:dyDescent="0.3">
      <c r="A99" s="10">
        <v>10</v>
      </c>
      <c r="B99" s="21"/>
      <c r="C99" s="26">
        <v>0</v>
      </c>
      <c r="D99" s="10" t="s">
        <v>86</v>
      </c>
      <c r="E99" s="10" t="s">
        <v>135</v>
      </c>
      <c r="F99" s="21"/>
      <c r="G99" s="26">
        <v>0</v>
      </c>
      <c r="H99" s="21"/>
      <c r="I99" s="28">
        <v>0</v>
      </c>
      <c r="J99" s="21"/>
      <c r="K99" s="28">
        <f>IF($AE99&lt;&gt;0,(G99/$AE99)*100,0)</f>
        <v>0</v>
      </c>
      <c r="L99" s="21"/>
      <c r="M99" s="26">
        <v>0</v>
      </c>
      <c r="N99" s="21"/>
      <c r="O99" s="28">
        <v>0</v>
      </c>
      <c r="P99" s="21"/>
      <c r="Q99" s="28">
        <f>IF($AE99&lt;&gt;0,(M99/$AE99)*100,0)</f>
        <v>0</v>
      </c>
      <c r="R99" s="21"/>
      <c r="S99" s="26">
        <v>0</v>
      </c>
      <c r="T99" s="21"/>
      <c r="U99" s="28">
        <v>0</v>
      </c>
      <c r="V99" s="21"/>
      <c r="W99" s="28">
        <f>IF($AE99&lt;&gt;0,(S99/$AE99)*100,0)</f>
        <v>0</v>
      </c>
      <c r="X99" s="21"/>
      <c r="Y99" s="26">
        <v>0</v>
      </c>
      <c r="Z99" s="21"/>
      <c r="AA99" s="28">
        <v>0</v>
      </c>
      <c r="AB99" s="21"/>
      <c r="AC99" s="28">
        <f>IF($AE99&lt;&gt;0,(Y99/$AE99)*100,0)</f>
        <v>0</v>
      </c>
      <c r="AD99" s="21"/>
      <c r="AE99" s="26">
        <f>(G99+M99+S99+Y99)</f>
        <v>0</v>
      </c>
      <c r="AF99" s="27"/>
      <c r="AG99" s="21"/>
      <c r="AH99" s="26">
        <v>0</v>
      </c>
      <c r="AI99" s="21"/>
      <c r="AJ99" s="26">
        <v>0</v>
      </c>
      <c r="AK99" s="21"/>
      <c r="AL99" s="26">
        <f>(AE99+AH99+AJ99)</f>
        <v>0</v>
      </c>
      <c r="AM99" s="21"/>
      <c r="AN99" s="26">
        <v>0</v>
      </c>
      <c r="AO99" s="21"/>
      <c r="AP99" s="28">
        <v>0</v>
      </c>
      <c r="AQ99" s="21"/>
      <c r="AR99" s="28">
        <f>IF($AP$219&lt;&gt;0,(AP99/$AP$219)*100,0)</f>
        <v>0</v>
      </c>
      <c r="AS99" s="21"/>
      <c r="AT99" s="26">
        <v>0</v>
      </c>
      <c r="AU99" s="21"/>
      <c r="AV99" s="26">
        <v>0</v>
      </c>
      <c r="AW99" s="21"/>
      <c r="AX99" s="26"/>
      <c r="AY99" s="21"/>
      <c r="AZ99" s="26">
        <v>0</v>
      </c>
      <c r="BA99" s="21"/>
      <c r="BB99" s="10">
        <v>10</v>
      </c>
    </row>
    <row r="100" spans="1:54" s="15" customFormat="1" ht="8.85" customHeight="1" x14ac:dyDescent="0.3">
      <c r="A100" s="29"/>
      <c r="B100" s="21"/>
      <c r="C100" s="29"/>
      <c r="D100" s="10"/>
      <c r="E100" s="10"/>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7"/>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9"/>
    </row>
    <row r="101" spans="1:54" s="15" customFormat="1" ht="8.85" customHeight="1" x14ac:dyDescent="0.3">
      <c r="A101" s="10">
        <v>11</v>
      </c>
      <c r="B101" s="21"/>
      <c r="C101" s="26">
        <v>6364</v>
      </c>
      <c r="D101" s="10"/>
      <c r="E101" s="10" t="s">
        <v>136</v>
      </c>
      <c r="F101" s="21"/>
      <c r="G101" s="26">
        <v>11306142</v>
      </c>
      <c r="H101" s="21"/>
      <c r="I101" s="28">
        <f>(G101/$C101)</f>
        <v>1776.5779384035197</v>
      </c>
      <c r="J101" s="21"/>
      <c r="K101" s="28">
        <f>IF($AE101&lt;&gt;0,(G101/$AE101)*100,0)</f>
        <v>53.407695032948347</v>
      </c>
      <c r="L101" s="21"/>
      <c r="M101" s="26">
        <v>8134020</v>
      </c>
      <c r="N101" s="21"/>
      <c r="O101" s="28">
        <f>(M101/$C101)</f>
        <v>1278.130106851037</v>
      </c>
      <c r="P101" s="21"/>
      <c r="Q101" s="28">
        <f>IF($AE101&lt;&gt;0,(M101/$AE101)*100,0)</f>
        <v>38.423297668815984</v>
      </c>
      <c r="R101" s="21"/>
      <c r="S101" s="26">
        <v>1437255</v>
      </c>
      <c r="T101" s="21"/>
      <c r="U101" s="28">
        <f>(S101/$C101)</f>
        <v>225.84145191703331</v>
      </c>
      <c r="V101" s="21"/>
      <c r="W101" s="28">
        <f>IF($AE101&lt;&gt;0,(S101/$AE101)*100,0)</f>
        <v>6.7892723021327859</v>
      </c>
      <c r="X101" s="21"/>
      <c r="Y101" s="26">
        <v>292083</v>
      </c>
      <c r="Z101" s="21"/>
      <c r="AA101" s="28">
        <f>(Y101/$C101)</f>
        <v>45.896134506599623</v>
      </c>
      <c r="AB101" s="21"/>
      <c r="AC101" s="28">
        <f>IF($AE101&lt;&gt;0,(Y101/$AE101)*100,0)</f>
        <v>1.3797349961028837</v>
      </c>
      <c r="AD101" s="21"/>
      <c r="AE101" s="26">
        <f>(G101+M101+S101+Y101)</f>
        <v>21169500</v>
      </c>
      <c r="AF101" s="27"/>
      <c r="AG101" s="21"/>
      <c r="AH101" s="26">
        <v>0</v>
      </c>
      <c r="AI101" s="21"/>
      <c r="AJ101" s="26">
        <v>98713</v>
      </c>
      <c r="AK101" s="21"/>
      <c r="AL101" s="26">
        <f>(AE101+AH101+AJ101)</f>
        <v>21268213</v>
      </c>
      <c r="AM101" s="21"/>
      <c r="AN101" s="26">
        <v>19998004</v>
      </c>
      <c r="AO101" s="21"/>
      <c r="AP101" s="28">
        <f>(AN101/$C101)</f>
        <v>3142.3639220615964</v>
      </c>
      <c r="AQ101" s="21"/>
      <c r="AR101" s="28">
        <f>IF($AP$219&lt;&gt;0,(AP101/$AP$219)*100,0)</f>
        <v>85.818012631755309</v>
      </c>
      <c r="AS101" s="21"/>
      <c r="AT101" s="26">
        <v>0</v>
      </c>
      <c r="AU101" s="21"/>
      <c r="AV101" s="26">
        <v>0</v>
      </c>
      <c r="AW101" s="21"/>
      <c r="AX101" s="26"/>
      <c r="AY101" s="21"/>
      <c r="AZ101" s="26">
        <v>1004478</v>
      </c>
      <c r="BA101" s="21"/>
      <c r="BB101" s="10">
        <v>11</v>
      </c>
    </row>
    <row r="102" spans="1:54" s="15" customFormat="1" ht="8.85" customHeight="1" x14ac:dyDescent="0.3">
      <c r="A102" s="10">
        <v>12</v>
      </c>
      <c r="B102" s="21"/>
      <c r="C102" s="26">
        <v>33494</v>
      </c>
      <c r="D102" s="10"/>
      <c r="E102" s="10" t="s">
        <v>137</v>
      </c>
      <c r="F102" s="21"/>
      <c r="G102" s="26">
        <v>56111662</v>
      </c>
      <c r="H102" s="21"/>
      <c r="I102" s="28">
        <f>(G102/$C102)</f>
        <v>1675.2750343345076</v>
      </c>
      <c r="J102" s="21"/>
      <c r="K102" s="28">
        <f>IF($AE102&lt;&gt;0,(G102/$AE102)*100,0)</f>
        <v>56.048173991392993</v>
      </c>
      <c r="L102" s="21"/>
      <c r="M102" s="26">
        <v>39997506</v>
      </c>
      <c r="N102" s="21"/>
      <c r="O102" s="28">
        <f>(M102/$C102)</f>
        <v>1194.1692840508747</v>
      </c>
      <c r="P102" s="21"/>
      <c r="Q102" s="28">
        <f>IF($AE102&lt;&gt;0,(M102/$AE102)*100,0)</f>
        <v>39.952250487782472</v>
      </c>
      <c r="R102" s="21"/>
      <c r="S102" s="26">
        <v>3692288</v>
      </c>
      <c r="T102" s="21"/>
      <c r="U102" s="28">
        <f>(S102/$C102)</f>
        <v>110.23729623216099</v>
      </c>
      <c r="V102" s="21"/>
      <c r="W102" s="28">
        <f>IF($AE102&lt;&gt;0,(S102/$AE102)*100,0)</f>
        <v>3.6881103299049034</v>
      </c>
      <c r="X102" s="21"/>
      <c r="Y102" s="26">
        <v>311818</v>
      </c>
      <c r="Z102" s="21"/>
      <c r="AA102" s="28">
        <f>(Y102/$C102)</f>
        <v>9.3096674031169755</v>
      </c>
      <c r="AB102" s="21"/>
      <c r="AC102" s="28">
        <f>IF($AE102&lt;&gt;0,(Y102/$AE102)*100,0)</f>
        <v>0.3114651909196377</v>
      </c>
      <c r="AD102" s="21"/>
      <c r="AE102" s="26">
        <f>(G102+M102+S102+Y102)</f>
        <v>100113274</v>
      </c>
      <c r="AF102" s="27"/>
      <c r="AG102" s="21"/>
      <c r="AH102" s="26">
        <v>0</v>
      </c>
      <c r="AI102" s="21"/>
      <c r="AJ102" s="26">
        <v>0</v>
      </c>
      <c r="AK102" s="21"/>
      <c r="AL102" s="26">
        <f>(AE102+AH102+AJ102)</f>
        <v>100113274</v>
      </c>
      <c r="AM102" s="21"/>
      <c r="AN102" s="26">
        <v>89367498</v>
      </c>
      <c r="AO102" s="21"/>
      <c r="AP102" s="28">
        <f>(AN102/$C102)</f>
        <v>2668.1643876515195</v>
      </c>
      <c r="AQ102" s="21"/>
      <c r="AR102" s="28">
        <f>IF($AP$219&lt;&gt;0,(AP102/$AP$219)*100,0)</f>
        <v>72.867615210161333</v>
      </c>
      <c r="AS102" s="21"/>
      <c r="AT102" s="26">
        <v>12816202</v>
      </c>
      <c r="AU102" s="21"/>
      <c r="AV102" s="26">
        <v>4912092</v>
      </c>
      <c r="AW102" s="21"/>
      <c r="AX102" s="26"/>
      <c r="AY102" s="21"/>
      <c r="AZ102" s="26">
        <v>0</v>
      </c>
      <c r="BA102" s="21"/>
      <c r="BB102" s="10">
        <v>12</v>
      </c>
    </row>
    <row r="103" spans="1:54" s="15" customFormat="1" ht="8.85" customHeight="1" x14ac:dyDescent="0.3">
      <c r="A103" s="10">
        <v>13</v>
      </c>
      <c r="B103" s="21"/>
      <c r="C103" s="26">
        <v>16292</v>
      </c>
      <c r="D103" s="10" t="s">
        <v>86</v>
      </c>
      <c r="E103" s="10" t="s">
        <v>138</v>
      </c>
      <c r="F103" s="21"/>
      <c r="G103" s="26">
        <v>23562317</v>
      </c>
      <c r="H103" s="21"/>
      <c r="I103" s="28">
        <f>(G103/$C103)</f>
        <v>1446.2507365578199</v>
      </c>
      <c r="J103" s="21"/>
      <c r="K103" s="28">
        <f>IF($AE103&lt;&gt;0,(G103/$AE103)*100,0)</f>
        <v>47.397340285010642</v>
      </c>
      <c r="L103" s="21"/>
      <c r="M103" s="26">
        <v>21481977</v>
      </c>
      <c r="N103" s="21"/>
      <c r="O103" s="28">
        <f>(M103/$C103)</f>
        <v>1318.5598453228579</v>
      </c>
      <c r="P103" s="21"/>
      <c r="Q103" s="28">
        <f>IF($AE103&lt;&gt;0,(M103/$AE103)*100,0)</f>
        <v>43.212582780537758</v>
      </c>
      <c r="R103" s="21"/>
      <c r="S103" s="26">
        <v>4581760</v>
      </c>
      <c r="T103" s="21"/>
      <c r="U103" s="28">
        <f>(S103/$C103)</f>
        <v>281.22759636631474</v>
      </c>
      <c r="V103" s="21"/>
      <c r="W103" s="28">
        <f>IF($AE103&lt;&gt;0,(S103/$AE103)*100,0)</f>
        <v>9.2165485178834654</v>
      </c>
      <c r="X103" s="21"/>
      <c r="Y103" s="26">
        <v>86265</v>
      </c>
      <c r="Z103" s="21"/>
      <c r="AA103" s="28">
        <f>(Y103/$C103)</f>
        <v>5.29493002700712</v>
      </c>
      <c r="AB103" s="21"/>
      <c r="AC103" s="28">
        <f>IF($AE103&lt;&gt;0,(Y103/$AE103)*100,0)</f>
        <v>0.17352841656813475</v>
      </c>
      <c r="AD103" s="21"/>
      <c r="AE103" s="26">
        <f>(G103+M103+S103+Y103)</f>
        <v>49712319</v>
      </c>
      <c r="AF103" s="27"/>
      <c r="AG103" s="21"/>
      <c r="AH103" s="26">
        <v>0</v>
      </c>
      <c r="AI103" s="21"/>
      <c r="AJ103" s="26">
        <v>0</v>
      </c>
      <c r="AK103" s="21"/>
      <c r="AL103" s="26">
        <f>(AE103+AH103+AJ103)</f>
        <v>49712319</v>
      </c>
      <c r="AM103" s="21"/>
      <c r="AN103" s="26">
        <v>47346242</v>
      </c>
      <c r="AO103" s="21"/>
      <c r="AP103" s="28">
        <f>(AN103/$C103)</f>
        <v>2906.1037318929534</v>
      </c>
      <c r="AQ103" s="21"/>
      <c r="AR103" s="28">
        <f>IF($AP$219&lt;&gt;0,(AP103/$AP$219)*100,0)</f>
        <v>79.365742784228701</v>
      </c>
      <c r="AS103" s="21"/>
      <c r="AT103" s="26">
        <v>0</v>
      </c>
      <c r="AU103" s="21"/>
      <c r="AV103" s="26">
        <v>0</v>
      </c>
      <c r="AW103" s="21"/>
      <c r="AX103" s="26"/>
      <c r="AY103" s="21"/>
      <c r="AZ103" s="26">
        <v>0</v>
      </c>
      <c r="BA103" s="21"/>
      <c r="BB103" s="10">
        <v>13</v>
      </c>
    </row>
    <row r="104" spans="1:54" s="15" customFormat="1" ht="8.85" customHeight="1" x14ac:dyDescent="0.3">
      <c r="A104" s="10">
        <v>14</v>
      </c>
      <c r="B104" s="21"/>
      <c r="C104" s="26">
        <v>21295</v>
      </c>
      <c r="D104" s="10" t="s">
        <v>86</v>
      </c>
      <c r="E104" s="10" t="s">
        <v>139</v>
      </c>
      <c r="F104" s="21"/>
      <c r="G104" s="26">
        <v>33823435</v>
      </c>
      <c r="H104" s="21"/>
      <c r="I104" s="28">
        <f>(G104/$C104)</f>
        <v>1588.32754167645</v>
      </c>
      <c r="J104" s="21"/>
      <c r="K104" s="28">
        <f>IF($AE104&lt;&gt;0,(G104/$AE104)*100,0)</f>
        <v>44.81191888705812</v>
      </c>
      <c r="L104" s="21"/>
      <c r="M104" s="26">
        <v>30667698</v>
      </c>
      <c r="N104" s="21"/>
      <c r="O104" s="28">
        <f>(M104/$C104)</f>
        <v>1440.1360882836348</v>
      </c>
      <c r="P104" s="21"/>
      <c r="Q104" s="28">
        <f>IF($AE104&lt;&gt;0,(M104/$AE104)*100,0)</f>
        <v>40.630952924467735</v>
      </c>
      <c r="R104" s="21"/>
      <c r="S104" s="26">
        <v>8841844</v>
      </c>
      <c r="T104" s="21"/>
      <c r="U104" s="28">
        <f>(S104/$C104)</f>
        <v>415.20751350082179</v>
      </c>
      <c r="V104" s="21"/>
      <c r="W104" s="28">
        <f>IF($AE104&lt;&gt;0,(S104/$AE104)*100,0)</f>
        <v>11.714363019013931</v>
      </c>
      <c r="X104" s="21"/>
      <c r="Y104" s="26">
        <v>2145681</v>
      </c>
      <c r="Z104" s="21"/>
      <c r="AA104" s="28">
        <f>(Y104/$C104)</f>
        <v>100.75984972998356</v>
      </c>
      <c r="AB104" s="21"/>
      <c r="AC104" s="28">
        <f>IF($AE104&lt;&gt;0,(Y104/$AE104)*100,0)</f>
        <v>2.8427651694602201</v>
      </c>
      <c r="AD104" s="21"/>
      <c r="AE104" s="26">
        <f>(G104+M104+S104+Y104)</f>
        <v>75478658</v>
      </c>
      <c r="AF104" s="27"/>
      <c r="AG104" s="21"/>
      <c r="AH104" s="26">
        <v>548628</v>
      </c>
      <c r="AI104" s="21"/>
      <c r="AJ104" s="26">
        <v>0</v>
      </c>
      <c r="AK104" s="21"/>
      <c r="AL104" s="26">
        <f>(AE104+AH104+AJ104)</f>
        <v>76027286</v>
      </c>
      <c r="AM104" s="21"/>
      <c r="AN104" s="26">
        <v>76739985</v>
      </c>
      <c r="AO104" s="21"/>
      <c r="AP104" s="28">
        <f>(AN104/$C104)</f>
        <v>3603.66212725992</v>
      </c>
      <c r="AQ104" s="21"/>
      <c r="AR104" s="28">
        <f>IF($AP$219&lt;&gt;0,(AP104/$AP$219)*100,0)</f>
        <v>98.416074531200636</v>
      </c>
      <c r="AS104" s="21"/>
      <c r="AT104" s="26">
        <v>0</v>
      </c>
      <c r="AU104" s="21"/>
      <c r="AV104" s="26">
        <v>1575502</v>
      </c>
      <c r="AW104" s="21"/>
      <c r="AX104" s="26"/>
      <c r="AY104" s="21"/>
      <c r="AZ104" s="26">
        <v>2323361</v>
      </c>
      <c r="BA104" s="21"/>
      <c r="BB104" s="10">
        <v>14</v>
      </c>
    </row>
    <row r="105" spans="1:54" s="15" customFormat="1" ht="8.85" customHeight="1" x14ac:dyDescent="0.3">
      <c r="A105" s="10">
        <v>15</v>
      </c>
      <c r="B105" s="21"/>
      <c r="C105" s="26">
        <v>17075</v>
      </c>
      <c r="D105" s="10" t="s">
        <v>86</v>
      </c>
      <c r="E105" s="10" t="s">
        <v>140</v>
      </c>
      <c r="F105" s="21"/>
      <c r="G105" s="26">
        <v>20480080</v>
      </c>
      <c r="H105" s="21"/>
      <c r="I105" s="28">
        <f>(G105/$C105)</f>
        <v>1199.4190336749634</v>
      </c>
      <c r="J105" s="21"/>
      <c r="K105" s="28">
        <f>IF($AE105&lt;&gt;0,(G105/$AE105)*100,0)</f>
        <v>43.968618637421699</v>
      </c>
      <c r="L105" s="21"/>
      <c r="M105" s="26">
        <v>21423766</v>
      </c>
      <c r="N105" s="21"/>
      <c r="O105" s="28">
        <f>(M105/$C105)</f>
        <v>1254.686149341142</v>
      </c>
      <c r="P105" s="21"/>
      <c r="Q105" s="28">
        <f>IF($AE105&lt;&gt;0,(M105/$AE105)*100,0)</f>
        <v>45.994615110456664</v>
      </c>
      <c r="R105" s="21"/>
      <c r="S105" s="26">
        <v>4464358</v>
      </c>
      <c r="T105" s="21"/>
      <c r="U105" s="28">
        <f>(S105/$C105)</f>
        <v>261.45581259150805</v>
      </c>
      <c r="V105" s="21"/>
      <c r="W105" s="28">
        <f>IF($AE105&lt;&gt;0,(S105/$AE105)*100,0)</f>
        <v>9.5845159961739732</v>
      </c>
      <c r="X105" s="21"/>
      <c r="Y105" s="26">
        <v>210653</v>
      </c>
      <c r="Z105" s="21"/>
      <c r="AA105" s="28">
        <f>(Y105/$C105)</f>
        <v>12.33692532942899</v>
      </c>
      <c r="AB105" s="21"/>
      <c r="AC105" s="28">
        <f>IF($AE105&lt;&gt;0,(Y105/$AE105)*100,0)</f>
        <v>0.45225025594767171</v>
      </c>
      <c r="AD105" s="21"/>
      <c r="AE105" s="26">
        <f>(G105+M105+S105+Y105)</f>
        <v>46578857</v>
      </c>
      <c r="AF105" s="27"/>
      <c r="AG105" s="21"/>
      <c r="AH105" s="26">
        <v>13225</v>
      </c>
      <c r="AI105" s="21"/>
      <c r="AJ105" s="26">
        <v>262377</v>
      </c>
      <c r="AK105" s="21"/>
      <c r="AL105" s="26">
        <f>(AE105+AH105+AJ105)</f>
        <v>46854459</v>
      </c>
      <c r="AM105" s="21"/>
      <c r="AN105" s="26">
        <v>42430282</v>
      </c>
      <c r="AO105" s="21"/>
      <c r="AP105" s="28">
        <f>(AN105/$C105)</f>
        <v>2484.9359882869694</v>
      </c>
      <c r="AQ105" s="21"/>
      <c r="AR105" s="28">
        <f>IF($AP$219&lt;&gt;0,(AP105/$AP$219)*100,0)</f>
        <v>67.863644479474246</v>
      </c>
      <c r="AS105" s="21"/>
      <c r="AT105" s="26">
        <v>0</v>
      </c>
      <c r="AU105" s="21"/>
      <c r="AV105" s="26">
        <v>0</v>
      </c>
      <c r="AW105" s="21"/>
      <c r="AX105" s="26"/>
      <c r="AY105" s="21"/>
      <c r="AZ105" s="26">
        <v>243553</v>
      </c>
      <c r="BA105" s="21"/>
      <c r="BB105" s="10">
        <v>15</v>
      </c>
    </row>
    <row r="106" spans="1:54" s="15" customFormat="1" ht="8.85" customHeight="1" x14ac:dyDescent="0.3">
      <c r="A106" s="29"/>
      <c r="B106" s="21"/>
      <c r="C106" s="29"/>
      <c r="D106" s="10"/>
      <c r="E106" s="10"/>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7"/>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9"/>
    </row>
    <row r="107" spans="1:54" s="15" customFormat="1" ht="8.85" customHeight="1" x14ac:dyDescent="0.3">
      <c r="A107" s="10">
        <v>16</v>
      </c>
      <c r="B107" s="21"/>
      <c r="C107" s="26">
        <v>55480</v>
      </c>
      <c r="D107" s="10"/>
      <c r="E107" s="10" t="s">
        <v>141</v>
      </c>
      <c r="F107" s="21"/>
      <c r="G107" s="26">
        <v>71096447</v>
      </c>
      <c r="H107" s="21"/>
      <c r="I107" s="28">
        <f>(G107/$C107)</f>
        <v>1281.4788572458544</v>
      </c>
      <c r="J107" s="21"/>
      <c r="K107" s="28">
        <f>IF($AE107&lt;&gt;0,(G107/$AE107)*100,0)</f>
        <v>45.371316575164869</v>
      </c>
      <c r="L107" s="21"/>
      <c r="M107" s="26">
        <v>71508510</v>
      </c>
      <c r="N107" s="21"/>
      <c r="O107" s="28">
        <f>(M107/$C107)</f>
        <v>1288.9060922855083</v>
      </c>
      <c r="P107" s="21"/>
      <c r="Q107" s="28">
        <f>IF($AE107&lt;&gt;0,(M107/$AE107)*100,0)</f>
        <v>45.634281063698481</v>
      </c>
      <c r="R107" s="21"/>
      <c r="S107" s="26">
        <v>11987956</v>
      </c>
      <c r="T107" s="21"/>
      <c r="U107" s="28">
        <f>(S107/$C107)</f>
        <v>216.07707281903387</v>
      </c>
      <c r="V107" s="21"/>
      <c r="W107" s="28">
        <f>IF($AE107&lt;&gt;0,(S107/$AE107)*100,0)</f>
        <v>7.6503027889023354</v>
      </c>
      <c r="X107" s="21"/>
      <c r="Y107" s="26">
        <v>2106192</v>
      </c>
      <c r="Z107" s="21"/>
      <c r="AA107" s="28">
        <f>(Y107/$C107)</f>
        <v>37.963085796683487</v>
      </c>
      <c r="AB107" s="21"/>
      <c r="AC107" s="28">
        <f>IF($AE107&lt;&gt;0,(Y107/$AE107)*100,0)</f>
        <v>1.344099572234315</v>
      </c>
      <c r="AD107" s="21"/>
      <c r="AE107" s="26">
        <f>(G107+M107+S107+Y107)</f>
        <v>156699105</v>
      </c>
      <c r="AF107" s="27"/>
      <c r="AG107" s="21"/>
      <c r="AH107" s="26">
        <v>1129440</v>
      </c>
      <c r="AI107" s="21"/>
      <c r="AJ107" s="26">
        <v>0</v>
      </c>
      <c r="AK107" s="21"/>
      <c r="AL107" s="26">
        <f>(AE107+AH107+AJ107)</f>
        <v>157828545</v>
      </c>
      <c r="AM107" s="21"/>
      <c r="AN107" s="26">
        <v>144162666</v>
      </c>
      <c r="AO107" s="21"/>
      <c r="AP107" s="28">
        <f>(AN107/$C107)</f>
        <v>2598.4618961788033</v>
      </c>
      <c r="AQ107" s="21"/>
      <c r="AR107" s="28">
        <f>IF($AP$219&lt;&gt;0,(AP107/$AP$219)*100,0)</f>
        <v>70.964038972006847</v>
      </c>
      <c r="AS107" s="21"/>
      <c r="AT107" s="26">
        <v>4559533</v>
      </c>
      <c r="AU107" s="21"/>
      <c r="AV107" s="26">
        <v>1899027</v>
      </c>
      <c r="AW107" s="21"/>
      <c r="AX107" s="26"/>
      <c r="AY107" s="21"/>
      <c r="AZ107" s="26">
        <v>0</v>
      </c>
      <c r="BA107" s="21"/>
      <c r="BB107" s="10">
        <v>16</v>
      </c>
    </row>
    <row r="108" spans="1:54" s="15" customFormat="1" ht="8.85" customHeight="1" x14ac:dyDescent="0.3">
      <c r="A108" s="10">
        <v>17</v>
      </c>
      <c r="B108" s="21"/>
      <c r="C108" s="26">
        <v>30318</v>
      </c>
      <c r="D108" s="10" t="s">
        <v>86</v>
      </c>
      <c r="E108" s="10" t="s">
        <v>142</v>
      </c>
      <c r="F108" s="21"/>
      <c r="G108" s="26">
        <v>52432900</v>
      </c>
      <c r="H108" s="21"/>
      <c r="I108" s="28">
        <f>(G108/$C108)</f>
        <v>1729.4313609077117</v>
      </c>
      <c r="J108" s="21"/>
      <c r="K108" s="28">
        <f>IF($AE108&lt;&gt;0,(G108/$AE108)*100,0)</f>
        <v>54.480026210477561</v>
      </c>
      <c r="L108" s="21"/>
      <c r="M108" s="26">
        <v>36971229</v>
      </c>
      <c r="N108" s="21"/>
      <c r="O108" s="28">
        <f>(M108/$C108)</f>
        <v>1219.4481496140907</v>
      </c>
      <c r="P108" s="21"/>
      <c r="Q108" s="28">
        <f>IF($AE108&lt;&gt;0,(M108/$AE108)*100,0)</f>
        <v>38.414688582046161</v>
      </c>
      <c r="R108" s="21"/>
      <c r="S108" s="26">
        <v>5619571</v>
      </c>
      <c r="T108" s="21"/>
      <c r="U108" s="28">
        <f>(S108/$C108)</f>
        <v>185.35427798667459</v>
      </c>
      <c r="V108" s="21"/>
      <c r="W108" s="28">
        <f>IF($AE108&lt;&gt;0,(S108/$AE108)*100,0)</f>
        <v>5.8389746775715174</v>
      </c>
      <c r="X108" s="21"/>
      <c r="Y108" s="26">
        <v>1218728</v>
      </c>
      <c r="Z108" s="21"/>
      <c r="AA108" s="28">
        <f>(Y108/$C108)</f>
        <v>40.198166105943663</v>
      </c>
      <c r="AB108" s="21"/>
      <c r="AC108" s="28">
        <f>IF($AE108&lt;&gt;0,(Y108/$AE108)*100,0)</f>
        <v>1.2663105299047526</v>
      </c>
      <c r="AD108" s="21"/>
      <c r="AE108" s="26">
        <f>(G108+M108+S108+Y108)</f>
        <v>96242428</v>
      </c>
      <c r="AF108" s="27"/>
      <c r="AG108" s="21"/>
      <c r="AH108" s="26">
        <v>2120000</v>
      </c>
      <c r="AI108" s="21"/>
      <c r="AJ108" s="26">
        <v>0</v>
      </c>
      <c r="AK108" s="21"/>
      <c r="AL108" s="26">
        <f>(AE108+AH108+AJ108)</f>
        <v>98362428</v>
      </c>
      <c r="AM108" s="21"/>
      <c r="AN108" s="26">
        <v>84709294</v>
      </c>
      <c r="AO108" s="21"/>
      <c r="AP108" s="28">
        <f>(AN108/$C108)</f>
        <v>2794.0264529322517</v>
      </c>
      <c r="AQ108" s="21"/>
      <c r="AR108" s="28">
        <f>IF($AP$219&lt;&gt;0,(AP108/$AP$219)*100,0)</f>
        <v>76.304910372662548</v>
      </c>
      <c r="AS108" s="21"/>
      <c r="AT108" s="26">
        <v>2224873</v>
      </c>
      <c r="AU108" s="21"/>
      <c r="AV108" s="26">
        <v>0</v>
      </c>
      <c r="AW108" s="21"/>
      <c r="AX108" s="26"/>
      <c r="AY108" s="21"/>
      <c r="AZ108" s="26">
        <v>2593776</v>
      </c>
      <c r="BA108" s="21"/>
      <c r="BB108" s="10">
        <v>17</v>
      </c>
    </row>
    <row r="109" spans="1:54" s="15" customFormat="1" ht="8.85" customHeight="1" x14ac:dyDescent="0.3">
      <c r="A109" s="10">
        <v>18</v>
      </c>
      <c r="B109" s="21"/>
      <c r="C109" s="26">
        <v>29137</v>
      </c>
      <c r="D109" s="10" t="s">
        <v>86</v>
      </c>
      <c r="E109" s="10" t="s">
        <v>143</v>
      </c>
      <c r="F109" s="21"/>
      <c r="G109" s="26">
        <v>50596612</v>
      </c>
      <c r="H109" s="21"/>
      <c r="I109" s="28">
        <f>(G109/$C109)</f>
        <v>1736.5072588118201</v>
      </c>
      <c r="J109" s="21"/>
      <c r="K109" s="28">
        <f>IF($AE109&lt;&gt;0,(G109/$AE109)*100,0)</f>
        <v>49.392445901595309</v>
      </c>
      <c r="L109" s="21"/>
      <c r="M109" s="26">
        <v>43525383</v>
      </c>
      <c r="N109" s="21"/>
      <c r="O109" s="28">
        <f>(M109/$C109)</f>
        <v>1493.8182722998249</v>
      </c>
      <c r="P109" s="21"/>
      <c r="Q109" s="28">
        <f>IF($AE109&lt;&gt;0,(M109/$AE109)*100,0)</f>
        <v>42.48950750247301</v>
      </c>
      <c r="R109" s="21"/>
      <c r="S109" s="26">
        <v>8238301</v>
      </c>
      <c r="T109" s="21"/>
      <c r="U109" s="28">
        <f>(S109/$C109)</f>
        <v>282.743624944229</v>
      </c>
      <c r="V109" s="21"/>
      <c r="W109" s="28">
        <f>IF($AE109&lt;&gt;0,(S109/$AE109)*100,0)</f>
        <v>8.0422348528703562</v>
      </c>
      <c r="X109" s="21"/>
      <c r="Y109" s="26">
        <v>77660</v>
      </c>
      <c r="Z109" s="21"/>
      <c r="AA109" s="28">
        <f>(Y109/$C109)</f>
        <v>2.6653396025671827</v>
      </c>
      <c r="AB109" s="21"/>
      <c r="AC109" s="28">
        <f>IF($AE109&lt;&gt;0,(Y109/$AE109)*100,0)</f>
        <v>7.5811743061331677E-2</v>
      </c>
      <c r="AD109" s="21"/>
      <c r="AE109" s="26">
        <f>(G109+M109+S109+Y109)</f>
        <v>102437956</v>
      </c>
      <c r="AF109" s="27"/>
      <c r="AG109" s="21"/>
      <c r="AH109" s="26">
        <v>178897</v>
      </c>
      <c r="AI109" s="21"/>
      <c r="AJ109" s="26">
        <v>0</v>
      </c>
      <c r="AK109" s="21"/>
      <c r="AL109" s="26">
        <f>(AE109+AH109+AJ109)</f>
        <v>102616853</v>
      </c>
      <c r="AM109" s="21"/>
      <c r="AN109" s="26">
        <v>87121532</v>
      </c>
      <c r="AO109" s="21"/>
      <c r="AP109" s="28">
        <f>(AN109/$C109)</f>
        <v>2990.0652778254453</v>
      </c>
      <c r="AQ109" s="21"/>
      <c r="AR109" s="28">
        <f>IF($AP$219&lt;&gt;0,(AP109/$AP$219)*100,0)</f>
        <v>81.658734044352727</v>
      </c>
      <c r="AS109" s="21"/>
      <c r="AT109" s="26">
        <v>0</v>
      </c>
      <c r="AU109" s="21"/>
      <c r="AV109" s="26">
        <v>4375004</v>
      </c>
      <c r="AW109" s="21"/>
      <c r="AX109" s="26"/>
      <c r="AY109" s="21"/>
      <c r="AZ109" s="26">
        <v>0</v>
      </c>
      <c r="BA109" s="21"/>
      <c r="BB109" s="10">
        <v>18</v>
      </c>
    </row>
    <row r="110" spans="1:54" s="15" customFormat="1" ht="8.85" customHeight="1" x14ac:dyDescent="0.3">
      <c r="A110" s="10">
        <v>19</v>
      </c>
      <c r="B110" s="21"/>
      <c r="C110" s="26">
        <v>7016</v>
      </c>
      <c r="D110" s="10"/>
      <c r="E110" s="10" t="s">
        <v>144</v>
      </c>
      <c r="F110" s="21"/>
      <c r="G110" s="26">
        <v>15950873</v>
      </c>
      <c r="H110" s="21"/>
      <c r="I110" s="28">
        <f>(G110/$C110)</f>
        <v>2273.4995724059295</v>
      </c>
      <c r="J110" s="21"/>
      <c r="K110" s="28">
        <f>IF($AE110&lt;&gt;0,(G110/$AE110)*100,0)</f>
        <v>66.556236649841722</v>
      </c>
      <c r="L110" s="21"/>
      <c r="M110" s="26">
        <v>6681692</v>
      </c>
      <c r="N110" s="21"/>
      <c r="O110" s="28">
        <f>(M110/$C110)</f>
        <v>952.35062713797038</v>
      </c>
      <c r="P110" s="21"/>
      <c r="Q110" s="28">
        <f>IF($AE110&lt;&gt;0,(M110/$AE110)*100,0)</f>
        <v>27.879870523284477</v>
      </c>
      <c r="R110" s="21"/>
      <c r="S110" s="26">
        <v>1131602</v>
      </c>
      <c r="T110" s="21"/>
      <c r="U110" s="28">
        <f>(S110/$C110)</f>
        <v>161.28876852907641</v>
      </c>
      <c r="V110" s="21"/>
      <c r="W110" s="28">
        <f>IF($AE110&lt;&gt;0,(S110/$AE110)*100,0)</f>
        <v>4.7216958285251343</v>
      </c>
      <c r="X110" s="21"/>
      <c r="Y110" s="26">
        <v>201841</v>
      </c>
      <c r="Z110" s="21"/>
      <c r="AA110" s="28">
        <f>(Y110/$C110)</f>
        <v>28.768671607753706</v>
      </c>
      <c r="AB110" s="21"/>
      <c r="AC110" s="28">
        <f>IF($AE110&lt;&gt;0,(Y110/$AE110)*100,0)</f>
        <v>0.84219699834866113</v>
      </c>
      <c r="AD110" s="21"/>
      <c r="AE110" s="26">
        <f>(G110+M110+S110+Y110)</f>
        <v>23966008</v>
      </c>
      <c r="AF110" s="27"/>
      <c r="AG110" s="21"/>
      <c r="AH110" s="26">
        <v>293669</v>
      </c>
      <c r="AI110" s="21"/>
      <c r="AJ110" s="26">
        <v>0</v>
      </c>
      <c r="AK110" s="21"/>
      <c r="AL110" s="26">
        <f>(AE110+AH110+AJ110)</f>
        <v>24259677</v>
      </c>
      <c r="AM110" s="21"/>
      <c r="AN110" s="26">
        <v>21858951</v>
      </c>
      <c r="AO110" s="21"/>
      <c r="AP110" s="28">
        <f>(AN110/$C110)</f>
        <v>3115.58594640821</v>
      </c>
      <c r="AQ110" s="21"/>
      <c r="AR110" s="28">
        <f>IF($AP$219&lt;&gt;0,(AP110/$AP$219)*100,0)</f>
        <v>85.086705657174377</v>
      </c>
      <c r="AS110" s="21"/>
      <c r="AT110" s="26">
        <v>204680</v>
      </c>
      <c r="AU110" s="21"/>
      <c r="AV110" s="26">
        <v>0</v>
      </c>
      <c r="AW110" s="21"/>
      <c r="AX110" s="26"/>
      <c r="AY110" s="21"/>
      <c r="AZ110" s="26">
        <v>558426</v>
      </c>
      <c r="BA110" s="21"/>
      <c r="BB110" s="10">
        <v>19</v>
      </c>
    </row>
    <row r="111" spans="1:54" s="15" customFormat="1" ht="8.85" customHeight="1" x14ac:dyDescent="0.3">
      <c r="A111" s="10">
        <v>20</v>
      </c>
      <c r="B111" s="21"/>
      <c r="C111" s="26">
        <v>11928</v>
      </c>
      <c r="D111" s="10"/>
      <c r="E111" s="10" t="s">
        <v>145</v>
      </c>
      <c r="F111" s="21"/>
      <c r="G111" s="26">
        <v>17088457</v>
      </c>
      <c r="H111" s="21"/>
      <c r="I111" s="28">
        <f>(G111/$C111)</f>
        <v>1432.6338866532528</v>
      </c>
      <c r="J111" s="21"/>
      <c r="K111" s="28">
        <f>IF($AE111&lt;&gt;0,(G111/$AE111)*100,0)</f>
        <v>40.83717165317465</v>
      </c>
      <c r="L111" s="21"/>
      <c r="M111" s="26">
        <v>19111946</v>
      </c>
      <c r="N111" s="21"/>
      <c r="O111" s="28">
        <f>(M111/$C111)</f>
        <v>1602.2758215962442</v>
      </c>
      <c r="P111" s="21"/>
      <c r="Q111" s="28">
        <f>IF($AE111&lt;&gt;0,(M111/$AE111)*100,0)</f>
        <v>45.672808225353791</v>
      </c>
      <c r="R111" s="21"/>
      <c r="S111" s="26">
        <v>5504528</v>
      </c>
      <c r="T111" s="21"/>
      <c r="U111" s="28">
        <f>(S111/$C111)</f>
        <v>461.47954393024816</v>
      </c>
      <c r="V111" s="21"/>
      <c r="W111" s="28">
        <f>IF($AE111&lt;&gt;0,(S111/$AE111)*100,0)</f>
        <v>13.15445594682458</v>
      </c>
      <c r="X111" s="21"/>
      <c r="Y111" s="26">
        <v>140418</v>
      </c>
      <c r="Z111" s="21"/>
      <c r="AA111" s="28">
        <f>(Y111/$C111)</f>
        <v>11.772132796780683</v>
      </c>
      <c r="AB111" s="21"/>
      <c r="AC111" s="28">
        <f>IF($AE111&lt;&gt;0,(Y111/$AE111)*100,0)</f>
        <v>0.33556417464698407</v>
      </c>
      <c r="AD111" s="21"/>
      <c r="AE111" s="26">
        <f>(G111+M111+S111+Y111)</f>
        <v>41845349</v>
      </c>
      <c r="AF111" s="27"/>
      <c r="AG111" s="21"/>
      <c r="AH111" s="26">
        <v>3413724</v>
      </c>
      <c r="AI111" s="21"/>
      <c r="AJ111" s="26">
        <v>0</v>
      </c>
      <c r="AK111" s="21"/>
      <c r="AL111" s="26">
        <f>(AE111+AH111+AJ111)</f>
        <v>45259073</v>
      </c>
      <c r="AM111" s="21"/>
      <c r="AN111" s="26">
        <v>37744234</v>
      </c>
      <c r="AO111" s="21"/>
      <c r="AP111" s="28">
        <f>(AN111/$C111)</f>
        <v>3164.3388665325283</v>
      </c>
      <c r="AQ111" s="21"/>
      <c r="AR111" s="28">
        <f>IF($AP$219&lt;&gt;0,(AP111/$AP$219)*100,0)</f>
        <v>86.418148742327546</v>
      </c>
      <c r="AS111" s="21"/>
      <c r="AT111" s="26">
        <v>0</v>
      </c>
      <c r="AU111" s="21"/>
      <c r="AV111" s="26">
        <v>0</v>
      </c>
      <c r="AW111" s="21"/>
      <c r="AX111" s="26"/>
      <c r="AY111" s="21"/>
      <c r="AZ111" s="26">
        <v>0</v>
      </c>
      <c r="BA111" s="21"/>
      <c r="BB111" s="10">
        <v>20</v>
      </c>
    </row>
    <row r="112" spans="1:54" s="15" customFormat="1" ht="8.85" customHeight="1" x14ac:dyDescent="0.3">
      <c r="A112" s="29"/>
      <c r="B112" s="21"/>
      <c r="C112" s="29"/>
      <c r="D112" s="10"/>
      <c r="E112" s="10"/>
      <c r="F112" s="21"/>
      <c r="G112" s="27"/>
      <c r="H112" s="21"/>
      <c r="I112" s="21"/>
      <c r="J112" s="21"/>
      <c r="K112" s="21"/>
      <c r="L112" s="21"/>
      <c r="M112" s="21"/>
      <c r="N112" s="21"/>
      <c r="O112" s="21"/>
      <c r="P112" s="21"/>
      <c r="Q112" s="21"/>
      <c r="R112" s="21"/>
      <c r="S112" s="27"/>
      <c r="T112" s="21"/>
      <c r="U112" s="21"/>
      <c r="V112" s="21"/>
      <c r="W112" s="21"/>
      <c r="X112" s="21"/>
      <c r="Y112" s="21"/>
      <c r="Z112" s="21"/>
      <c r="AA112" s="21"/>
      <c r="AB112" s="21"/>
      <c r="AC112" s="21"/>
      <c r="AD112" s="21"/>
      <c r="AE112" s="27"/>
      <c r="AF112" s="27"/>
      <c r="AG112" s="21"/>
      <c r="AH112" s="27"/>
      <c r="AI112" s="21"/>
      <c r="AJ112" s="27"/>
      <c r="AK112" s="21"/>
      <c r="AL112" s="27"/>
      <c r="AM112" s="21"/>
      <c r="AN112" s="27"/>
      <c r="AO112" s="21"/>
      <c r="AP112" s="21"/>
      <c r="AQ112" s="21"/>
      <c r="AR112" s="21"/>
      <c r="AS112" s="21"/>
      <c r="AT112" s="21"/>
      <c r="AU112" s="21"/>
      <c r="AV112" s="21"/>
      <c r="AW112" s="21"/>
      <c r="AX112" s="21"/>
      <c r="AY112" s="21"/>
      <c r="AZ112" s="21"/>
      <c r="BA112" s="21"/>
      <c r="BB112" s="29"/>
    </row>
    <row r="113" spans="1:54" s="15" customFormat="1" ht="8.85" customHeight="1" x14ac:dyDescent="0.3">
      <c r="A113" s="10">
        <v>21</v>
      </c>
      <c r="B113" s="21"/>
      <c r="C113" s="26">
        <v>350760</v>
      </c>
      <c r="D113" s="10"/>
      <c r="E113" s="10" t="s">
        <v>146</v>
      </c>
      <c r="F113" s="21"/>
      <c r="G113" s="26">
        <v>708726672</v>
      </c>
      <c r="H113" s="21"/>
      <c r="I113" s="28">
        <f>(G113/$C113)</f>
        <v>2020.5458775230927</v>
      </c>
      <c r="J113" s="21"/>
      <c r="K113" s="28">
        <f>IF($AE113&lt;&gt;0,(G113/$AE113)*100,0)</f>
        <v>56.675284370992088</v>
      </c>
      <c r="L113" s="21"/>
      <c r="M113" s="26">
        <v>481454946</v>
      </c>
      <c r="N113" s="21"/>
      <c r="O113" s="28">
        <f>(M113/$C113)</f>
        <v>1372.6050461854259</v>
      </c>
      <c r="P113" s="21"/>
      <c r="Q113" s="28">
        <f>IF($AE113&lt;&gt;0,(M113/$AE113)*100,0)</f>
        <v>38.500873544618955</v>
      </c>
      <c r="R113" s="21"/>
      <c r="S113" s="26">
        <v>51460746</v>
      </c>
      <c r="T113" s="21"/>
      <c r="U113" s="28">
        <f>(S113/$C113)</f>
        <v>146.71212795073555</v>
      </c>
      <c r="V113" s="21"/>
      <c r="W113" s="28">
        <f>IF($AE113&lt;&gt;0,(S113/$AE113)*100,0)</f>
        <v>4.1152005825644915</v>
      </c>
      <c r="X113" s="21"/>
      <c r="Y113" s="26">
        <v>8861590</v>
      </c>
      <c r="Z113" s="21"/>
      <c r="AA113" s="28">
        <f>(Y113/$C113)</f>
        <v>25.263969665868402</v>
      </c>
      <c r="AB113" s="21"/>
      <c r="AC113" s="28">
        <f>IF($AE113&lt;&gt;0,(Y113/$AE113)*100,0)</f>
        <v>0.70864150182447161</v>
      </c>
      <c r="AD113" s="21"/>
      <c r="AE113" s="26">
        <f>(G113+M113+S113+Y113)</f>
        <v>1250503954</v>
      </c>
      <c r="AF113" s="27"/>
      <c r="AG113" s="21"/>
      <c r="AH113" s="26">
        <v>6928808</v>
      </c>
      <c r="AI113" s="21"/>
      <c r="AJ113" s="26">
        <v>8201844</v>
      </c>
      <c r="AK113" s="21"/>
      <c r="AL113" s="26">
        <f>(AE113+AH113+AJ113)</f>
        <v>1265634606</v>
      </c>
      <c r="AM113" s="21"/>
      <c r="AN113" s="26">
        <v>1049862120</v>
      </c>
      <c r="AO113" s="21"/>
      <c r="AP113" s="28">
        <f>(AN113/$C113)</f>
        <v>2993.1067396510434</v>
      </c>
      <c r="AQ113" s="21"/>
      <c r="AR113" s="28">
        <f>IF($AP$219&lt;&gt;0,(AP113/$AP$219)*100,0)</f>
        <v>81.741796418998675</v>
      </c>
      <c r="AS113" s="21"/>
      <c r="AT113" s="26">
        <v>47870484</v>
      </c>
      <c r="AU113" s="21"/>
      <c r="AV113" s="26">
        <v>83202592</v>
      </c>
      <c r="AW113" s="21"/>
      <c r="AX113" s="26"/>
      <c r="AY113" s="21"/>
      <c r="AZ113" s="26">
        <v>185600</v>
      </c>
      <c r="BA113" s="21"/>
      <c r="BB113" s="10">
        <v>21</v>
      </c>
    </row>
    <row r="114" spans="1:54" s="15" customFormat="1" ht="8.85" customHeight="1" x14ac:dyDescent="0.3">
      <c r="A114" s="10">
        <v>22</v>
      </c>
      <c r="B114" s="21"/>
      <c r="C114" s="26">
        <v>14360</v>
      </c>
      <c r="D114" s="10" t="s">
        <v>86</v>
      </c>
      <c r="E114" s="10" t="s">
        <v>147</v>
      </c>
      <c r="F114" s="21"/>
      <c r="G114" s="26">
        <v>26762864</v>
      </c>
      <c r="H114" s="21"/>
      <c r="I114" s="28">
        <f>(G114/$C114)</f>
        <v>1863.709192200557</v>
      </c>
      <c r="J114" s="21"/>
      <c r="K114" s="28">
        <f>IF($AE114&lt;&gt;0,(G114/$AE114)*100,0)</f>
        <v>59.877504987915707</v>
      </c>
      <c r="L114" s="21"/>
      <c r="M114" s="26">
        <v>15035517</v>
      </c>
      <c r="N114" s="21"/>
      <c r="O114" s="28">
        <f>(M114/$C114)</f>
        <v>1047.041573816156</v>
      </c>
      <c r="P114" s="21"/>
      <c r="Q114" s="28">
        <f>IF($AE114&lt;&gt;0,(M114/$AE114)*100,0)</f>
        <v>33.639495539916481</v>
      </c>
      <c r="R114" s="21"/>
      <c r="S114" s="26">
        <v>2031253</v>
      </c>
      <c r="T114" s="21"/>
      <c r="U114" s="28">
        <f>(S114/$C114)</f>
        <v>141.45215877437326</v>
      </c>
      <c r="V114" s="21"/>
      <c r="W114" s="28">
        <f>IF($AE114&lt;&gt;0,(S114/$AE114)*100,0)</f>
        <v>4.54459439166222</v>
      </c>
      <c r="X114" s="21"/>
      <c r="Y114" s="26">
        <v>866390</v>
      </c>
      <c r="Z114" s="21"/>
      <c r="AA114" s="28">
        <f>(Y114/$C114)</f>
        <v>60.333565459610028</v>
      </c>
      <c r="AB114" s="21"/>
      <c r="AC114" s="28">
        <f>IF($AE114&lt;&gt;0,(Y114/$AE114)*100,0)</f>
        <v>1.9384050805055948</v>
      </c>
      <c r="AD114" s="21"/>
      <c r="AE114" s="26">
        <f>(G114+M114+S114+Y114)</f>
        <v>44696024</v>
      </c>
      <c r="AF114" s="27"/>
      <c r="AG114" s="21"/>
      <c r="AH114" s="26">
        <v>0</v>
      </c>
      <c r="AI114" s="21"/>
      <c r="AJ114" s="26">
        <v>0</v>
      </c>
      <c r="AK114" s="21"/>
      <c r="AL114" s="26">
        <f>(AE114+AH114+AJ114)</f>
        <v>44696024</v>
      </c>
      <c r="AM114" s="21"/>
      <c r="AN114" s="26">
        <v>40226764</v>
      </c>
      <c r="AO114" s="21"/>
      <c r="AP114" s="28">
        <f>(AN114/$C114)</f>
        <v>2801.3066852367688</v>
      </c>
      <c r="AQ114" s="21"/>
      <c r="AR114" s="28">
        <f>IF($AP$219&lt;&gt;0,(AP114/$AP$219)*100,0)</f>
        <v>76.503733641821412</v>
      </c>
      <c r="AS114" s="21"/>
      <c r="AT114" s="26">
        <v>660004</v>
      </c>
      <c r="AU114" s="21"/>
      <c r="AV114" s="26">
        <v>2547656</v>
      </c>
      <c r="AW114" s="21"/>
      <c r="AX114" s="26"/>
      <c r="AY114" s="21"/>
      <c r="AZ114" s="26">
        <v>200000</v>
      </c>
      <c r="BA114" s="21"/>
      <c r="BB114" s="10">
        <v>22</v>
      </c>
    </row>
    <row r="115" spans="1:54" s="15" customFormat="1" ht="8.85" customHeight="1" x14ac:dyDescent="0.3">
      <c r="A115" s="10">
        <v>23</v>
      </c>
      <c r="B115" s="21"/>
      <c r="C115" s="26">
        <v>5108</v>
      </c>
      <c r="D115" s="10"/>
      <c r="E115" s="10" t="s">
        <v>148</v>
      </c>
      <c r="F115" s="21"/>
      <c r="G115" s="26">
        <v>5636670</v>
      </c>
      <c r="H115" s="21"/>
      <c r="I115" s="28">
        <f>(G115/$C115)</f>
        <v>1103.4984338292875</v>
      </c>
      <c r="J115" s="21"/>
      <c r="K115" s="28">
        <f>IF($AE115&lt;&gt;0,(G115/$AE115)*100,0)</f>
        <v>38.672120461548623</v>
      </c>
      <c r="L115" s="21"/>
      <c r="M115" s="26">
        <v>6979154</v>
      </c>
      <c r="N115" s="21"/>
      <c r="O115" s="28">
        <f>(M115/$C115)</f>
        <v>1366.3183241973375</v>
      </c>
      <c r="P115" s="21"/>
      <c r="Q115" s="28">
        <f>IF($AE115&lt;&gt;0,(M115/$AE115)*100,0)</f>
        <v>47.882647770350033</v>
      </c>
      <c r="R115" s="21"/>
      <c r="S115" s="26">
        <v>1590586</v>
      </c>
      <c r="T115" s="21"/>
      <c r="U115" s="28">
        <f>(S115/$C115)</f>
        <v>311.39115113547376</v>
      </c>
      <c r="V115" s="21"/>
      <c r="W115" s="28">
        <f>IF($AE115&lt;&gt;0,(S115/$AE115)*100,0)</f>
        <v>10.912707927988118</v>
      </c>
      <c r="X115" s="21"/>
      <c r="Y115" s="26">
        <v>369129</v>
      </c>
      <c r="Z115" s="21"/>
      <c r="AA115" s="28">
        <f>(Y115/$C115)</f>
        <v>72.264878621769768</v>
      </c>
      <c r="AB115" s="21"/>
      <c r="AC115" s="28">
        <f>IF($AE115&lt;&gt;0,(Y115/$AE115)*100,0)</f>
        <v>2.5325238401132197</v>
      </c>
      <c r="AD115" s="21"/>
      <c r="AE115" s="26">
        <f>(G115+M115+S115+Y115)</f>
        <v>14575539</v>
      </c>
      <c r="AF115" s="27"/>
      <c r="AG115" s="21"/>
      <c r="AH115" s="26">
        <v>424444</v>
      </c>
      <c r="AI115" s="21"/>
      <c r="AJ115" s="26">
        <v>0</v>
      </c>
      <c r="AK115" s="21"/>
      <c r="AL115" s="26">
        <f>(AE115+AH115+AJ115)</f>
        <v>14999983</v>
      </c>
      <c r="AM115" s="21"/>
      <c r="AN115" s="26">
        <v>13899732</v>
      </c>
      <c r="AO115" s="21"/>
      <c r="AP115" s="28">
        <f>(AN115/$C115)</f>
        <v>2721.1691464369615</v>
      </c>
      <c r="AQ115" s="21"/>
      <c r="AR115" s="28">
        <f>IF($AP$219&lt;&gt;0,(AP115/$AP$219)*100,0)</f>
        <v>74.315176082107655</v>
      </c>
      <c r="AS115" s="21"/>
      <c r="AT115" s="26">
        <v>0</v>
      </c>
      <c r="AU115" s="21"/>
      <c r="AV115" s="26">
        <v>728872</v>
      </c>
      <c r="AW115" s="21"/>
      <c r="AX115" s="26"/>
      <c r="AY115" s="21"/>
      <c r="AZ115" s="26">
        <v>0</v>
      </c>
      <c r="BA115" s="21"/>
      <c r="BB115" s="10">
        <v>23</v>
      </c>
    </row>
    <row r="116" spans="1:54" s="15" customFormat="1" ht="8.85" customHeight="1" x14ac:dyDescent="0.3">
      <c r="A116" s="10">
        <v>24</v>
      </c>
      <c r="B116" s="21"/>
      <c r="C116" s="26">
        <v>51998</v>
      </c>
      <c r="D116" s="10"/>
      <c r="E116" s="10" t="s">
        <v>149</v>
      </c>
      <c r="F116" s="21"/>
      <c r="G116" s="26">
        <v>90603294</v>
      </c>
      <c r="H116" s="21"/>
      <c r="I116" s="28">
        <f>(G116/$C116)</f>
        <v>1742.4380553098197</v>
      </c>
      <c r="J116" s="21"/>
      <c r="K116" s="28">
        <f>IF($AE116&lt;&gt;0,(G116/$AE116)*100,0)</f>
        <v>51.661858221112197</v>
      </c>
      <c r="L116" s="21"/>
      <c r="M116" s="26">
        <v>68888067</v>
      </c>
      <c r="N116" s="21"/>
      <c r="O116" s="28">
        <f>(M116/$C116)</f>
        <v>1324.8214739028424</v>
      </c>
      <c r="P116" s="21"/>
      <c r="Q116" s="28">
        <f>IF($AE116&lt;&gt;0,(M116/$AE116)*100,0)</f>
        <v>39.279869344269954</v>
      </c>
      <c r="R116" s="21"/>
      <c r="S116" s="26">
        <v>13203272</v>
      </c>
      <c r="T116" s="21"/>
      <c r="U116" s="28">
        <f>(S116/$C116)</f>
        <v>253.91884303242432</v>
      </c>
      <c r="V116" s="21"/>
      <c r="W116" s="28">
        <f>IF($AE116&lt;&gt;0,(S116/$AE116)*100,0)</f>
        <v>7.5284852901571151</v>
      </c>
      <c r="X116" s="21"/>
      <c r="Y116" s="26">
        <v>2682903</v>
      </c>
      <c r="Z116" s="21"/>
      <c r="AA116" s="28">
        <f>(Y116/$C116)</f>
        <v>51.596272933574369</v>
      </c>
      <c r="AB116" s="21"/>
      <c r="AC116" s="28">
        <f>IF($AE116&lt;&gt;0,(Y116/$AE116)*100,0)</f>
        <v>1.5297871444607365</v>
      </c>
      <c r="AD116" s="21"/>
      <c r="AE116" s="26">
        <f>(G116+M116+S116+Y116)</f>
        <v>175377536</v>
      </c>
      <c r="AF116" s="27"/>
      <c r="AG116" s="21"/>
      <c r="AH116" s="26">
        <v>0</v>
      </c>
      <c r="AI116" s="21"/>
      <c r="AJ116" s="26">
        <v>1866832</v>
      </c>
      <c r="AK116" s="21"/>
      <c r="AL116" s="26">
        <f>(AE116+AH116+AJ116)</f>
        <v>177244368</v>
      </c>
      <c r="AM116" s="21"/>
      <c r="AN116" s="26">
        <v>158322624</v>
      </c>
      <c r="AO116" s="21"/>
      <c r="AP116" s="28">
        <f>(AN116/$C116)</f>
        <v>3044.7829531905072</v>
      </c>
      <c r="AQ116" s="21"/>
      <c r="AR116" s="28">
        <f>IF($AP$219&lt;&gt;0,(AP116/$AP$219)*100,0)</f>
        <v>83.153074697480662</v>
      </c>
      <c r="AS116" s="21"/>
      <c r="AT116" s="26">
        <v>13284998</v>
      </c>
      <c r="AU116" s="21"/>
      <c r="AV116" s="26">
        <v>0</v>
      </c>
      <c r="AW116" s="21"/>
      <c r="AX116" s="26"/>
      <c r="AY116" s="21"/>
      <c r="AZ116" s="26">
        <v>0</v>
      </c>
      <c r="BA116" s="21"/>
      <c r="BB116" s="10">
        <v>24</v>
      </c>
    </row>
    <row r="117" spans="1:54" s="15" customFormat="1" ht="8.85" customHeight="1" x14ac:dyDescent="0.3">
      <c r="A117" s="10">
        <v>25</v>
      </c>
      <c r="B117" s="21"/>
      <c r="C117" s="26">
        <v>9855</v>
      </c>
      <c r="D117" s="10"/>
      <c r="E117" s="10" t="s">
        <v>150</v>
      </c>
      <c r="F117" s="21"/>
      <c r="G117" s="26">
        <v>15834703</v>
      </c>
      <c r="H117" s="21"/>
      <c r="I117" s="28">
        <f>(G117/$C117)</f>
        <v>1606.7684424150177</v>
      </c>
      <c r="J117" s="21"/>
      <c r="K117" s="28">
        <f>IF($AE117&lt;&gt;0,(G117/$AE117)*100,0)</f>
        <v>47.633488700333409</v>
      </c>
      <c r="L117" s="21"/>
      <c r="M117" s="26">
        <v>14621453</v>
      </c>
      <c r="N117" s="21"/>
      <c r="O117" s="28">
        <f>(M117/$C117)</f>
        <v>1483.6583460172501</v>
      </c>
      <c r="P117" s="21"/>
      <c r="Q117" s="28">
        <f>IF($AE117&lt;&gt;0,(M117/$AE117)*100,0)</f>
        <v>43.983825668088379</v>
      </c>
      <c r="R117" s="21"/>
      <c r="S117" s="26">
        <v>2586337</v>
      </c>
      <c r="T117" s="21"/>
      <c r="U117" s="28">
        <f>(S117/$C117)</f>
        <v>262.43906646372398</v>
      </c>
      <c r="V117" s="21"/>
      <c r="W117" s="28">
        <f>IF($AE117&lt;&gt;0,(S117/$AE117)*100,0)</f>
        <v>7.7801430355058887</v>
      </c>
      <c r="X117" s="21"/>
      <c r="Y117" s="26">
        <v>200302</v>
      </c>
      <c r="Z117" s="21"/>
      <c r="AA117" s="28">
        <f>(Y117/$C117)</f>
        <v>20.324911212582446</v>
      </c>
      <c r="AB117" s="21"/>
      <c r="AC117" s="28">
        <f>IF($AE117&lt;&gt;0,(Y117/$AE117)*100,0)</f>
        <v>0.60254259607232186</v>
      </c>
      <c r="AD117" s="21"/>
      <c r="AE117" s="26">
        <f>(G117+M117+S117+Y117)</f>
        <v>33242795</v>
      </c>
      <c r="AF117" s="27"/>
      <c r="AG117" s="21"/>
      <c r="AH117" s="26">
        <v>0</v>
      </c>
      <c r="AI117" s="21"/>
      <c r="AJ117" s="26">
        <v>0</v>
      </c>
      <c r="AK117" s="21"/>
      <c r="AL117" s="26">
        <f>(AE117+AH117+AJ117)</f>
        <v>33242795</v>
      </c>
      <c r="AM117" s="21"/>
      <c r="AN117" s="26">
        <v>28830291</v>
      </c>
      <c r="AO117" s="21"/>
      <c r="AP117" s="28">
        <f>(AN117/$C117)</f>
        <v>2925.4480974124808</v>
      </c>
      <c r="AQ117" s="21"/>
      <c r="AR117" s="28">
        <f>IF($AP$219&lt;&gt;0,(AP117/$AP$219)*100,0)</f>
        <v>79.894037738499605</v>
      </c>
      <c r="AS117" s="21"/>
      <c r="AT117" s="26">
        <v>54047</v>
      </c>
      <c r="AU117" s="21"/>
      <c r="AV117" s="26">
        <v>0</v>
      </c>
      <c r="AW117" s="21"/>
      <c r="AX117" s="26"/>
      <c r="AY117" s="21"/>
      <c r="AZ117" s="26">
        <v>0</v>
      </c>
      <c r="BA117" s="21"/>
      <c r="BB117" s="10">
        <v>25</v>
      </c>
    </row>
    <row r="118" spans="1:54" s="15" customFormat="1" ht="8.85" customHeight="1" x14ac:dyDescent="0.3">
      <c r="A118" s="29"/>
      <c r="B118" s="21"/>
      <c r="C118" s="29"/>
      <c r="D118" s="10"/>
      <c r="E118" s="10"/>
      <c r="F118" s="21"/>
      <c r="G118" s="27"/>
      <c r="H118" s="21"/>
      <c r="I118" s="21"/>
      <c r="J118" s="21"/>
      <c r="K118" s="21"/>
      <c r="L118" s="21"/>
      <c r="M118" s="21"/>
      <c r="N118" s="21"/>
      <c r="O118" s="21"/>
      <c r="P118" s="21"/>
      <c r="Q118" s="21"/>
      <c r="R118" s="21"/>
      <c r="S118" s="27"/>
      <c r="T118" s="21"/>
      <c r="U118" s="21"/>
      <c r="V118" s="21"/>
      <c r="W118" s="21"/>
      <c r="X118" s="21"/>
      <c r="Y118" s="21"/>
      <c r="Z118" s="21"/>
      <c r="AA118" s="21"/>
      <c r="AB118" s="21"/>
      <c r="AC118" s="21"/>
      <c r="AD118" s="21"/>
      <c r="AE118" s="27"/>
      <c r="AF118" s="27"/>
      <c r="AG118" s="21"/>
      <c r="AH118" s="27"/>
      <c r="AI118" s="21"/>
      <c r="AJ118" s="27"/>
      <c r="AK118" s="21"/>
      <c r="AL118" s="27"/>
      <c r="AM118" s="21"/>
      <c r="AN118" s="27"/>
      <c r="AO118" s="21"/>
      <c r="AP118" s="21"/>
      <c r="AQ118" s="21"/>
      <c r="AR118" s="21"/>
      <c r="AS118" s="21"/>
      <c r="AT118" s="21"/>
      <c r="AU118" s="21"/>
      <c r="AV118" s="21"/>
      <c r="AW118" s="21"/>
      <c r="AX118" s="21"/>
      <c r="AY118" s="21"/>
      <c r="AZ118" s="21"/>
      <c r="BA118" s="21"/>
      <c r="BB118" s="29"/>
    </row>
    <row r="119" spans="1:54" s="15" customFormat="1" ht="8.85" customHeight="1" x14ac:dyDescent="0.3">
      <c r="A119" s="10">
        <v>26</v>
      </c>
      <c r="B119" s="21"/>
      <c r="C119" s="26">
        <v>14299</v>
      </c>
      <c r="D119" s="10" t="s">
        <v>86</v>
      </c>
      <c r="E119" s="10" t="s">
        <v>151</v>
      </c>
      <c r="F119" s="21"/>
      <c r="G119" s="26">
        <v>21991270</v>
      </c>
      <c r="H119" s="21"/>
      <c r="I119" s="28">
        <f>(G119/$C119)</f>
        <v>1537.9585985033918</v>
      </c>
      <c r="J119" s="21"/>
      <c r="K119" s="28">
        <f>IF($AE119&lt;&gt;0,(G119/$AE119)*100,0)</f>
        <v>40.639120539647486</v>
      </c>
      <c r="L119" s="21"/>
      <c r="M119" s="26">
        <v>25307582</v>
      </c>
      <c r="N119" s="21"/>
      <c r="O119" s="28">
        <f>(M119/$C119)</f>
        <v>1769.8847471851179</v>
      </c>
      <c r="P119" s="21"/>
      <c r="Q119" s="28">
        <f>IF($AE119&lt;&gt;0,(M119/$AE119)*100,0)</f>
        <v>46.76755255449153</v>
      </c>
      <c r="R119" s="21"/>
      <c r="S119" s="26">
        <v>6765740</v>
      </c>
      <c r="T119" s="21"/>
      <c r="U119" s="28">
        <f>(S119/$C119)</f>
        <v>473.16175956360587</v>
      </c>
      <c r="V119" s="21"/>
      <c r="W119" s="28">
        <f>IF($AE119&lt;&gt;0,(S119/$AE119)*100,0)</f>
        <v>12.502857879509213</v>
      </c>
      <c r="X119" s="21"/>
      <c r="Y119" s="26">
        <v>48956</v>
      </c>
      <c r="Z119" s="21"/>
      <c r="AA119" s="28">
        <f>(Y119/$C119)</f>
        <v>3.4237359255892019</v>
      </c>
      <c r="AB119" s="21"/>
      <c r="AC119" s="28">
        <f>IF($AE119&lt;&gt;0,(Y119/$AE119)*100,0)</f>
        <v>9.0469026351774229E-2</v>
      </c>
      <c r="AD119" s="21"/>
      <c r="AE119" s="26">
        <f>(G119+M119+S119+Y119)</f>
        <v>54113548</v>
      </c>
      <c r="AF119" s="27"/>
      <c r="AG119" s="21"/>
      <c r="AH119" s="26">
        <v>0</v>
      </c>
      <c r="AI119" s="21"/>
      <c r="AJ119" s="26">
        <v>428337</v>
      </c>
      <c r="AK119" s="21"/>
      <c r="AL119" s="26">
        <f>(AE119+AH119+AJ119)</f>
        <v>54541885</v>
      </c>
      <c r="AM119" s="21"/>
      <c r="AN119" s="26">
        <v>47721168</v>
      </c>
      <c r="AO119" s="21"/>
      <c r="AP119" s="28">
        <f>(AN119/$C119)</f>
        <v>3337.3779984614307</v>
      </c>
      <c r="AQ119" s="21"/>
      <c r="AR119" s="28">
        <f>IF($AP$219&lt;&gt;0,(AP119/$AP$219)*100,0)</f>
        <v>91.143850404508044</v>
      </c>
      <c r="AS119" s="21"/>
      <c r="AT119" s="26">
        <v>839309</v>
      </c>
      <c r="AU119" s="21"/>
      <c r="AV119" s="26">
        <v>0</v>
      </c>
      <c r="AW119" s="21"/>
      <c r="AX119" s="26"/>
      <c r="AY119" s="21"/>
      <c r="AZ119" s="26">
        <v>1030195</v>
      </c>
      <c r="BA119" s="21"/>
      <c r="BB119" s="10">
        <v>26</v>
      </c>
    </row>
    <row r="120" spans="1:54" s="15" customFormat="1" ht="8.85" customHeight="1" x14ac:dyDescent="0.3">
      <c r="A120" s="10">
        <v>27</v>
      </c>
      <c r="B120" s="21"/>
      <c r="C120" s="26">
        <v>28667</v>
      </c>
      <c r="D120" s="10"/>
      <c r="E120" s="10" t="s">
        <v>152</v>
      </c>
      <c r="F120" s="21"/>
      <c r="G120" s="26">
        <v>46476841</v>
      </c>
      <c r="H120" s="21"/>
      <c r="I120" s="28">
        <f>(G120/$C120)</f>
        <v>1621.2662992290786</v>
      </c>
      <c r="J120" s="21"/>
      <c r="K120" s="28">
        <f>IF($AE120&lt;&gt;0,(G120/$AE120)*100,0)</f>
        <v>49.058151931706831</v>
      </c>
      <c r="L120" s="21"/>
      <c r="M120" s="26">
        <v>42807807</v>
      </c>
      <c r="N120" s="21"/>
      <c r="O120" s="28">
        <f>(M120/$C120)</f>
        <v>1493.2782293229147</v>
      </c>
      <c r="P120" s="21"/>
      <c r="Q120" s="28">
        <f>IF($AE120&lt;&gt;0,(M120/$AE120)*100,0)</f>
        <v>45.185340795196971</v>
      </c>
      <c r="R120" s="21"/>
      <c r="S120" s="26">
        <v>5093476</v>
      </c>
      <c r="T120" s="21"/>
      <c r="U120" s="28">
        <f>(S120/$C120)</f>
        <v>177.67732933337984</v>
      </c>
      <c r="V120" s="21"/>
      <c r="W120" s="28">
        <f>IF($AE120&lt;&gt;0,(S120/$AE120)*100,0)</f>
        <v>5.3763662523557141</v>
      </c>
      <c r="X120" s="21"/>
      <c r="Y120" s="26">
        <v>360139</v>
      </c>
      <c r="Z120" s="21"/>
      <c r="AA120" s="28">
        <f>(Y120/$C120)</f>
        <v>12.562842292531482</v>
      </c>
      <c r="AB120" s="21"/>
      <c r="AC120" s="28">
        <f>IF($AE120&lt;&gt;0,(Y120/$AE120)*100,0)</f>
        <v>0.38014102074047951</v>
      </c>
      <c r="AD120" s="21"/>
      <c r="AE120" s="26">
        <f>(G120+M120+S120+Y120)</f>
        <v>94738263</v>
      </c>
      <c r="AF120" s="27"/>
      <c r="AG120" s="21"/>
      <c r="AH120" s="26">
        <v>0</v>
      </c>
      <c r="AI120" s="21"/>
      <c r="AJ120" s="26">
        <v>463380</v>
      </c>
      <c r="AK120" s="21"/>
      <c r="AL120" s="26">
        <f>(AE120+AH120+AJ120)</f>
        <v>95201643</v>
      </c>
      <c r="AM120" s="21"/>
      <c r="AN120" s="26">
        <v>85782549</v>
      </c>
      <c r="AO120" s="21"/>
      <c r="AP120" s="28">
        <f>(AN120/$C120)</f>
        <v>2992.3797048871525</v>
      </c>
      <c r="AQ120" s="21"/>
      <c r="AR120" s="28">
        <f>IF($AP$219&lt;&gt;0,(AP120/$AP$219)*100,0)</f>
        <v>81.721941087121522</v>
      </c>
      <c r="AS120" s="21"/>
      <c r="AT120" s="26">
        <v>2880999</v>
      </c>
      <c r="AU120" s="21"/>
      <c r="AV120" s="26">
        <v>6490216</v>
      </c>
      <c r="AW120" s="21"/>
      <c r="AX120" s="26"/>
      <c r="AY120" s="21"/>
      <c r="AZ120" s="26">
        <v>0</v>
      </c>
      <c r="BA120" s="21"/>
      <c r="BB120" s="10">
        <v>27</v>
      </c>
    </row>
    <row r="121" spans="1:54" s="15" customFormat="1" ht="8.85" customHeight="1" x14ac:dyDescent="0.3">
      <c r="A121" s="10">
        <v>28</v>
      </c>
      <c r="B121" s="21"/>
      <c r="C121" s="26">
        <v>10765</v>
      </c>
      <c r="D121" s="10" t="s">
        <v>86</v>
      </c>
      <c r="E121" s="10" t="s">
        <v>153</v>
      </c>
      <c r="F121" s="21"/>
      <c r="G121" s="26">
        <v>21034162</v>
      </c>
      <c r="H121" s="21"/>
      <c r="I121" s="28">
        <f>(G121/$C121)</f>
        <v>1953.9398049233628</v>
      </c>
      <c r="J121" s="21"/>
      <c r="K121" s="28">
        <f>IF($AE121&lt;&gt;0,(G121/$AE121)*100,0)</f>
        <v>56.099058749109446</v>
      </c>
      <c r="L121" s="21"/>
      <c r="M121" s="26">
        <v>13230078</v>
      </c>
      <c r="N121" s="21"/>
      <c r="O121" s="28">
        <f>(M121/$C121)</f>
        <v>1228.990060380864</v>
      </c>
      <c r="P121" s="21"/>
      <c r="Q121" s="28">
        <f>IF($AE121&lt;&gt;0,(M121/$AE121)*100,0)</f>
        <v>35.285214736736378</v>
      </c>
      <c r="R121" s="21"/>
      <c r="S121" s="26">
        <v>3229136</v>
      </c>
      <c r="T121" s="21"/>
      <c r="U121" s="28">
        <f>(S121/$C121)</f>
        <v>299.96618671620996</v>
      </c>
      <c r="V121" s="21"/>
      <c r="W121" s="28">
        <f>IF($AE121&lt;&gt;0,(S121/$AE121)*100,0)</f>
        <v>8.6122513543855117</v>
      </c>
      <c r="X121" s="21"/>
      <c r="Y121" s="26">
        <v>1303</v>
      </c>
      <c r="Z121" s="21"/>
      <c r="AA121" s="28">
        <f>(Y121/$C121)</f>
        <v>0.12104040873200186</v>
      </c>
      <c r="AB121" s="21"/>
      <c r="AC121" s="28">
        <f>IF($AE121&lt;&gt;0,(Y121/$AE121)*100,0)</f>
        <v>3.4751597686701087E-3</v>
      </c>
      <c r="AD121" s="21"/>
      <c r="AE121" s="26">
        <f>(G121+M121+S121+Y121)</f>
        <v>37494679</v>
      </c>
      <c r="AF121" s="27"/>
      <c r="AG121" s="21"/>
      <c r="AH121" s="26">
        <v>0</v>
      </c>
      <c r="AI121" s="21"/>
      <c r="AJ121" s="26">
        <v>0</v>
      </c>
      <c r="AK121" s="21"/>
      <c r="AL121" s="26">
        <f>(AE121+AH121+AJ121)</f>
        <v>37494679</v>
      </c>
      <c r="AM121" s="21"/>
      <c r="AN121" s="26">
        <v>33376766</v>
      </c>
      <c r="AO121" s="21"/>
      <c r="AP121" s="28">
        <f>(AN121/$C121)</f>
        <v>3100.4891778913143</v>
      </c>
      <c r="AQ121" s="21"/>
      <c r="AR121" s="28">
        <f>IF($AP$219&lt;&gt;0,(AP121/$AP$219)*100,0)</f>
        <v>84.674412649930431</v>
      </c>
      <c r="AS121" s="21"/>
      <c r="AT121" s="26">
        <v>371920</v>
      </c>
      <c r="AU121" s="21"/>
      <c r="AV121" s="26">
        <v>4065032</v>
      </c>
      <c r="AW121" s="21"/>
      <c r="AX121" s="26"/>
      <c r="AY121" s="21"/>
      <c r="AZ121" s="26">
        <v>50333</v>
      </c>
      <c r="BA121" s="21"/>
      <c r="BB121" s="10">
        <v>28</v>
      </c>
    </row>
    <row r="122" spans="1:54" s="15" customFormat="1" ht="8.85" customHeight="1" x14ac:dyDescent="0.3">
      <c r="A122" s="10">
        <v>29</v>
      </c>
      <c r="B122" s="21"/>
      <c r="C122" s="26">
        <v>1143528</v>
      </c>
      <c r="D122" s="10"/>
      <c r="E122" s="10" t="s">
        <v>94</v>
      </c>
      <c r="F122" s="21"/>
      <c r="G122" s="26">
        <v>4625283932</v>
      </c>
      <c r="H122" s="21"/>
      <c r="I122" s="28">
        <f>(G122/$C122)</f>
        <v>4044.7491727356041</v>
      </c>
      <c r="J122" s="21"/>
      <c r="K122" s="28">
        <f>IF($AE122&lt;&gt;0,(G122/$AE122)*100,0)</f>
        <v>74.972701063851972</v>
      </c>
      <c r="L122" s="21"/>
      <c r="M122" s="26">
        <v>1182018632</v>
      </c>
      <c r="N122" s="21"/>
      <c r="O122" s="28">
        <f>(M122/$C122)</f>
        <v>1033.6595448471746</v>
      </c>
      <c r="P122" s="21"/>
      <c r="Q122" s="28">
        <f>IF($AE122&lt;&gt;0,(M122/$AE122)*100,0)</f>
        <v>19.159716646956159</v>
      </c>
      <c r="R122" s="21"/>
      <c r="S122" s="26">
        <v>194283034</v>
      </c>
      <c r="T122" s="21"/>
      <c r="U122" s="28">
        <f>(S122/$C122)</f>
        <v>169.89792466821976</v>
      </c>
      <c r="V122" s="21"/>
      <c r="W122" s="28">
        <f>IF($AE122&lt;&gt;0,(S122/$AE122)*100,0)</f>
        <v>3.1491956048548562</v>
      </c>
      <c r="X122" s="21"/>
      <c r="Y122" s="26">
        <v>167705179</v>
      </c>
      <c r="Z122" s="21"/>
      <c r="AA122" s="28">
        <f>(Y122/$C122)</f>
        <v>146.65594458552829</v>
      </c>
      <c r="AB122" s="21"/>
      <c r="AC122" s="28">
        <f>IF($AE122&lt;&gt;0,(Y122/$AE122)*100,0)</f>
        <v>2.7183866843370219</v>
      </c>
      <c r="AD122" s="21"/>
      <c r="AE122" s="26">
        <f>(G122+M122+S122+Y122)</f>
        <v>6169290777</v>
      </c>
      <c r="AF122" s="27"/>
      <c r="AG122" s="21"/>
      <c r="AH122" s="26">
        <v>72721031</v>
      </c>
      <c r="AI122" s="21"/>
      <c r="AJ122" s="26">
        <v>17150789</v>
      </c>
      <c r="AK122" s="21"/>
      <c r="AL122" s="26">
        <f>(AE122+AH122+AJ122)</f>
        <v>6259162597</v>
      </c>
      <c r="AM122" s="21"/>
      <c r="AN122" s="26">
        <v>5589039769</v>
      </c>
      <c r="AO122" s="21"/>
      <c r="AP122" s="28">
        <f>(AN122/$C122)</f>
        <v>4887.5408114186976</v>
      </c>
      <c r="AQ122" s="21"/>
      <c r="AR122" s="28">
        <f>IF($AP$219&lt;&gt;0,(AP122/$AP$219)*100,0)</f>
        <v>133.4788234258271</v>
      </c>
      <c r="AS122" s="21"/>
      <c r="AT122" s="26">
        <v>88454290</v>
      </c>
      <c r="AU122" s="21"/>
      <c r="AV122" s="26">
        <v>424252687</v>
      </c>
      <c r="AW122" s="21"/>
      <c r="AX122" s="26"/>
      <c r="AY122" s="21"/>
      <c r="AZ122" s="26">
        <v>74277355</v>
      </c>
      <c r="BA122" s="21"/>
      <c r="BB122" s="10">
        <v>29</v>
      </c>
    </row>
    <row r="123" spans="1:54" s="15" customFormat="1" ht="8.85" customHeight="1" x14ac:dyDescent="0.3">
      <c r="A123" s="10">
        <v>30</v>
      </c>
      <c r="B123" s="21"/>
      <c r="C123" s="26">
        <v>70580</v>
      </c>
      <c r="D123" s="10"/>
      <c r="E123" s="10" t="s">
        <v>154</v>
      </c>
      <c r="F123" s="21"/>
      <c r="G123" s="26">
        <v>195353383</v>
      </c>
      <c r="H123" s="21"/>
      <c r="I123" s="28">
        <f>(G123/$C123)</f>
        <v>2767.8291725701333</v>
      </c>
      <c r="J123" s="21"/>
      <c r="K123" s="28">
        <f>IF($AE123&lt;&gt;0,(G123/$AE123)*100,0)</f>
        <v>67.193887226670128</v>
      </c>
      <c r="L123" s="21"/>
      <c r="M123" s="26">
        <v>80905476</v>
      </c>
      <c r="N123" s="21"/>
      <c r="O123" s="28">
        <f>(M123/$C123)</f>
        <v>1146.2946443751771</v>
      </c>
      <c r="P123" s="21"/>
      <c r="Q123" s="28">
        <f>IF($AE123&lt;&gt;0,(M123/$AE123)*100,0)</f>
        <v>27.828304516047549</v>
      </c>
      <c r="R123" s="21"/>
      <c r="S123" s="26">
        <v>10466895</v>
      </c>
      <c r="T123" s="21"/>
      <c r="U123" s="28">
        <f>(S123/$C123)</f>
        <v>148.29831396996317</v>
      </c>
      <c r="V123" s="21"/>
      <c r="W123" s="28">
        <f>IF($AE123&lt;&gt;0,(S123/$AE123)*100,0)</f>
        <v>3.6002005772451731</v>
      </c>
      <c r="X123" s="21"/>
      <c r="Y123" s="26">
        <v>4005131</v>
      </c>
      <c r="Z123" s="21"/>
      <c r="AA123" s="28">
        <f>(Y123/$C123)</f>
        <v>56.745976197223008</v>
      </c>
      <c r="AB123" s="21"/>
      <c r="AC123" s="28">
        <f>IF($AE123&lt;&gt;0,(Y123/$AE123)*100,0)</f>
        <v>1.3776076800371588</v>
      </c>
      <c r="AD123" s="21"/>
      <c r="AE123" s="26">
        <f>(G123+M123+S123+Y123)</f>
        <v>290730885</v>
      </c>
      <c r="AF123" s="27"/>
      <c r="AG123" s="21"/>
      <c r="AH123" s="26">
        <v>1085924</v>
      </c>
      <c r="AI123" s="21"/>
      <c r="AJ123" s="26">
        <v>5198988</v>
      </c>
      <c r="AK123" s="21"/>
      <c r="AL123" s="26">
        <f>(AE123+AH123+AJ123)</f>
        <v>297015797</v>
      </c>
      <c r="AM123" s="21"/>
      <c r="AN123" s="26">
        <v>276466430</v>
      </c>
      <c r="AO123" s="21"/>
      <c r="AP123" s="28">
        <f>(AN123/$C123)</f>
        <v>3917.0647492207422</v>
      </c>
      <c r="AQ123" s="21"/>
      <c r="AR123" s="28">
        <f>IF($AP$219&lt;&gt;0,(AP123/$AP$219)*100,0)</f>
        <v>106.97510551466922</v>
      </c>
      <c r="AS123" s="21"/>
      <c r="AT123" s="26">
        <v>6488507</v>
      </c>
      <c r="AU123" s="21"/>
      <c r="AV123" s="26">
        <v>11953413</v>
      </c>
      <c r="AW123" s="21"/>
      <c r="AX123" s="26"/>
      <c r="AY123" s="21"/>
      <c r="AZ123" s="26">
        <v>369419</v>
      </c>
      <c r="BA123" s="21"/>
      <c r="BB123" s="10">
        <v>30</v>
      </c>
    </row>
    <row r="124" spans="1:54" s="15" customFormat="1" ht="8.85" customHeight="1" x14ac:dyDescent="0.3">
      <c r="A124" s="29"/>
      <c r="B124" s="21"/>
      <c r="C124" s="29"/>
      <c r="D124" s="10"/>
      <c r="E124" s="10"/>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7"/>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9"/>
    </row>
    <row r="125" spans="1:54" s="15" customFormat="1" ht="8.85" customHeight="1" x14ac:dyDescent="0.3">
      <c r="A125" s="10">
        <v>31</v>
      </c>
      <c r="B125" s="21"/>
      <c r="C125" s="26">
        <v>15561</v>
      </c>
      <c r="D125" s="10"/>
      <c r="E125" s="10" t="s">
        <v>155</v>
      </c>
      <c r="F125" s="21"/>
      <c r="G125" s="26">
        <v>20308730</v>
      </c>
      <c r="H125" s="21"/>
      <c r="I125" s="28">
        <f>(G125/$C125)</f>
        <v>1305.1044277360068</v>
      </c>
      <c r="J125" s="21"/>
      <c r="K125" s="28">
        <f>IF($AE125&lt;&gt;0,(G125/$AE125)*100,0)</f>
        <v>46.663658039645817</v>
      </c>
      <c r="L125" s="21"/>
      <c r="M125" s="26">
        <v>19560051</v>
      </c>
      <c r="N125" s="21"/>
      <c r="O125" s="28">
        <f>(M125/$C125)</f>
        <v>1256.991902834008</v>
      </c>
      <c r="P125" s="21"/>
      <c r="Q125" s="28">
        <f>IF($AE125&lt;&gt;0,(M125/$AE125)*100,0)</f>
        <v>44.94340764302013</v>
      </c>
      <c r="R125" s="21"/>
      <c r="S125" s="26">
        <v>3357698</v>
      </c>
      <c r="T125" s="21"/>
      <c r="U125" s="28">
        <f>(S125/$C125)</f>
        <v>215.77649251333463</v>
      </c>
      <c r="V125" s="21"/>
      <c r="W125" s="28">
        <f>IF($AE125&lt;&gt;0,(S125/$AE125)*100,0)</f>
        <v>7.7150304953782278</v>
      </c>
      <c r="X125" s="21"/>
      <c r="Y125" s="26">
        <v>295034</v>
      </c>
      <c r="Z125" s="21"/>
      <c r="AA125" s="28">
        <f>(Y125/$C125)</f>
        <v>18.959835486151274</v>
      </c>
      <c r="AB125" s="21"/>
      <c r="AC125" s="28">
        <f>IF($AE125&lt;&gt;0,(Y125/$AE125)*100,0)</f>
        <v>0.67790382195582222</v>
      </c>
      <c r="AD125" s="21"/>
      <c r="AE125" s="26">
        <f>(G125+M125+S125+Y125)</f>
        <v>43521513</v>
      </c>
      <c r="AF125" s="27"/>
      <c r="AG125" s="21"/>
      <c r="AH125" s="26">
        <v>0</v>
      </c>
      <c r="AI125" s="21"/>
      <c r="AJ125" s="26">
        <v>0</v>
      </c>
      <c r="AK125" s="21"/>
      <c r="AL125" s="26">
        <f>(AE125+AH125+AJ125)</f>
        <v>43521513</v>
      </c>
      <c r="AM125" s="21"/>
      <c r="AN125" s="26">
        <v>40964006</v>
      </c>
      <c r="AO125" s="21"/>
      <c r="AP125" s="28">
        <f>(AN125/$C125)</f>
        <v>2632.4790180579653</v>
      </c>
      <c r="AQ125" s="21"/>
      <c r="AR125" s="28">
        <f>IF($AP$219&lt;&gt;0,(AP125/$AP$219)*100,0)</f>
        <v>71.893047154231212</v>
      </c>
      <c r="AS125" s="21"/>
      <c r="AT125" s="26">
        <v>0</v>
      </c>
      <c r="AU125" s="21"/>
      <c r="AV125" s="26">
        <v>2334387</v>
      </c>
      <c r="AW125" s="21"/>
      <c r="AX125" s="26"/>
      <c r="AY125" s="21"/>
      <c r="AZ125" s="26">
        <v>0</v>
      </c>
      <c r="BA125" s="21"/>
      <c r="BB125" s="10">
        <v>31</v>
      </c>
    </row>
    <row r="126" spans="1:54" s="15" customFormat="1" ht="8.85" customHeight="1" x14ac:dyDescent="0.3">
      <c r="A126" s="10">
        <v>32</v>
      </c>
      <c r="B126" s="21"/>
      <c r="C126" s="26">
        <v>27038</v>
      </c>
      <c r="D126" s="10"/>
      <c r="E126" s="10" t="s">
        <v>156</v>
      </c>
      <c r="F126" s="21"/>
      <c r="G126" s="26">
        <v>47083459</v>
      </c>
      <c r="H126" s="21"/>
      <c r="I126" s="28">
        <f>(G126/$C126)</f>
        <v>1741.3809823211775</v>
      </c>
      <c r="J126" s="21"/>
      <c r="K126" s="28">
        <f>IF($AE126&lt;&gt;0,(G126/$AE126)*100,0)</f>
        <v>56.204222305365782</v>
      </c>
      <c r="L126" s="21"/>
      <c r="M126" s="26">
        <v>31810344</v>
      </c>
      <c r="N126" s="21"/>
      <c r="O126" s="28">
        <f>(M126/$C126)</f>
        <v>1176.5050669428213</v>
      </c>
      <c r="P126" s="21"/>
      <c r="Q126" s="28">
        <f>IF($AE126&lt;&gt;0,(M126/$AE126)*100,0)</f>
        <v>37.972478737939767</v>
      </c>
      <c r="R126" s="21"/>
      <c r="S126" s="26">
        <v>3752434</v>
      </c>
      <c r="T126" s="21"/>
      <c r="U126" s="28">
        <f>(S126/$C126)</f>
        <v>138.78371181300392</v>
      </c>
      <c r="V126" s="21"/>
      <c r="W126" s="28">
        <f>IF($AE126&lt;&gt;0,(S126/$AE126)*100,0)</f>
        <v>4.4793360386332903</v>
      </c>
      <c r="X126" s="21"/>
      <c r="Y126" s="26">
        <v>1125866</v>
      </c>
      <c r="Z126" s="21"/>
      <c r="AA126" s="28">
        <f>(Y126/$C126)</f>
        <v>41.640136104741472</v>
      </c>
      <c r="AB126" s="21"/>
      <c r="AC126" s="28">
        <f>IF($AE126&lt;&gt;0,(Y126/$AE126)*100,0)</f>
        <v>1.3439629180611594</v>
      </c>
      <c r="AD126" s="21"/>
      <c r="AE126" s="26">
        <f>(G126+M126+S126+Y126)</f>
        <v>83772103</v>
      </c>
      <c r="AF126" s="27"/>
      <c r="AG126" s="21"/>
      <c r="AH126" s="26">
        <v>0</v>
      </c>
      <c r="AI126" s="21"/>
      <c r="AJ126" s="26">
        <v>0</v>
      </c>
      <c r="AK126" s="21"/>
      <c r="AL126" s="26">
        <f>(AE126+AH126+AJ126)</f>
        <v>83772103</v>
      </c>
      <c r="AM126" s="21"/>
      <c r="AN126" s="26">
        <v>69621581</v>
      </c>
      <c r="AO126" s="21"/>
      <c r="AP126" s="28">
        <f>(AN126/$C126)</f>
        <v>2574.9530660551818</v>
      </c>
      <c r="AQ126" s="21"/>
      <c r="AR126" s="28">
        <f>IF($AP$219&lt;&gt;0,(AP126/$AP$219)*100,0)</f>
        <v>70.322012417939504</v>
      </c>
      <c r="AS126" s="21"/>
      <c r="AT126" s="26">
        <v>3875084</v>
      </c>
      <c r="AU126" s="21"/>
      <c r="AV126" s="26">
        <v>8873953</v>
      </c>
      <c r="AW126" s="21"/>
      <c r="AX126" s="26"/>
      <c r="AY126" s="21"/>
      <c r="AZ126" s="26">
        <v>794430</v>
      </c>
      <c r="BA126" s="21"/>
      <c r="BB126" s="10">
        <v>32</v>
      </c>
    </row>
    <row r="127" spans="1:54" s="15" customFormat="1" ht="8.85" customHeight="1" x14ac:dyDescent="0.3">
      <c r="A127" s="10">
        <v>33</v>
      </c>
      <c r="B127" s="21"/>
      <c r="C127" s="26">
        <v>55782</v>
      </c>
      <c r="D127" s="10"/>
      <c r="E127" s="10" t="s">
        <v>96</v>
      </c>
      <c r="F127" s="21"/>
      <c r="G127" s="26">
        <v>82275432</v>
      </c>
      <c r="H127" s="21"/>
      <c r="I127" s="28">
        <f>(G127/$C127)</f>
        <v>1474.9458965257611</v>
      </c>
      <c r="J127" s="21"/>
      <c r="K127" s="28">
        <f>IF($AE127&lt;&gt;0,(G127/$AE127)*100,0)</f>
        <v>51.235254163388213</v>
      </c>
      <c r="L127" s="21"/>
      <c r="M127" s="26">
        <v>63733084</v>
      </c>
      <c r="N127" s="21"/>
      <c r="O127" s="28">
        <f>(M127/$C127)</f>
        <v>1142.5385249722133</v>
      </c>
      <c r="P127" s="21"/>
      <c r="Q127" s="28">
        <f>IF($AE127&lt;&gt;0,(M127/$AE127)*100,0)</f>
        <v>39.688406101065141</v>
      </c>
      <c r="R127" s="21"/>
      <c r="S127" s="26">
        <v>14512590</v>
      </c>
      <c r="T127" s="21"/>
      <c r="U127" s="28">
        <f>(S127/$C127)</f>
        <v>260.16618263956116</v>
      </c>
      <c r="V127" s="21"/>
      <c r="W127" s="28">
        <f>IF($AE127&lt;&gt;0,(S127/$AE127)*100,0)</f>
        <v>9.0374030150221039</v>
      </c>
      <c r="X127" s="21"/>
      <c r="Y127" s="26">
        <v>62526</v>
      </c>
      <c r="Z127" s="21"/>
      <c r="AA127" s="28">
        <f>(Y127/$C127)</f>
        <v>1.1208992148004733</v>
      </c>
      <c r="AB127" s="21"/>
      <c r="AC127" s="28">
        <f>IF($AE127&lt;&gt;0,(Y127/$AE127)*100,0)</f>
        <v>3.8936720524542626E-2</v>
      </c>
      <c r="AD127" s="21"/>
      <c r="AE127" s="26">
        <f>(G127+M127+S127+Y127)</f>
        <v>160583632</v>
      </c>
      <c r="AF127" s="27"/>
      <c r="AG127" s="21"/>
      <c r="AH127" s="26">
        <v>0</v>
      </c>
      <c r="AI127" s="21"/>
      <c r="AJ127" s="26">
        <v>3700713</v>
      </c>
      <c r="AK127" s="21"/>
      <c r="AL127" s="26">
        <f>(AE127+AH127+AJ127)</f>
        <v>164284345</v>
      </c>
      <c r="AM127" s="21"/>
      <c r="AN127" s="26">
        <v>141543065</v>
      </c>
      <c r="AO127" s="21"/>
      <c r="AP127" s="28">
        <f>(AN127/$C127)</f>
        <v>2537.4325947438242</v>
      </c>
      <c r="AQ127" s="21"/>
      <c r="AR127" s="28">
        <f>IF($AP$219&lt;&gt;0,(AP127/$AP$219)*100,0)</f>
        <v>69.297327702607419</v>
      </c>
      <c r="AS127" s="21"/>
      <c r="AT127" s="26">
        <v>6581974</v>
      </c>
      <c r="AU127" s="21"/>
      <c r="AV127" s="26">
        <v>6160993</v>
      </c>
      <c r="AW127" s="21"/>
      <c r="AX127" s="26"/>
      <c r="AY127" s="21"/>
      <c r="AZ127" s="26">
        <v>15000</v>
      </c>
      <c r="BA127" s="21"/>
      <c r="BB127" s="10">
        <v>33</v>
      </c>
    </row>
    <row r="128" spans="1:54" s="15" customFormat="1" ht="8.85" customHeight="1" x14ac:dyDescent="0.3">
      <c r="A128" s="10">
        <v>34</v>
      </c>
      <c r="B128" s="21"/>
      <c r="C128" s="26">
        <v>88830</v>
      </c>
      <c r="D128" s="10" t="s">
        <v>86</v>
      </c>
      <c r="E128" s="10" t="s">
        <v>157</v>
      </c>
      <c r="F128" s="21"/>
      <c r="G128" s="26">
        <v>185991567</v>
      </c>
      <c r="H128" s="21"/>
      <c r="I128" s="28">
        <f>(G128/$C128)</f>
        <v>2093.7922661263087</v>
      </c>
      <c r="J128" s="21"/>
      <c r="K128" s="28">
        <f>IF($AE128&lt;&gt;0,(G128/$AE128)*100,0)</f>
        <v>58.745052885594497</v>
      </c>
      <c r="L128" s="21"/>
      <c r="M128" s="26">
        <v>113369089</v>
      </c>
      <c r="N128" s="21"/>
      <c r="O128" s="28">
        <f>(M128/$C128)</f>
        <v>1276.2477653945739</v>
      </c>
      <c r="P128" s="21"/>
      <c r="Q128" s="28">
        <f>IF($AE128&lt;&gt;0,(M128/$AE128)*100,0)</f>
        <v>35.807392971191376</v>
      </c>
      <c r="R128" s="21"/>
      <c r="S128" s="26">
        <v>12704319</v>
      </c>
      <c r="T128" s="21"/>
      <c r="U128" s="28">
        <f>(S128/$C128)</f>
        <v>143.01833839918947</v>
      </c>
      <c r="V128" s="21"/>
      <c r="W128" s="28">
        <f>IF($AE128&lt;&gt;0,(S128/$AE128)*100,0)</f>
        <v>4.0126329573343664</v>
      </c>
      <c r="X128" s="21"/>
      <c r="Y128" s="26">
        <v>4543076</v>
      </c>
      <c r="Z128" s="21"/>
      <c r="AA128" s="28">
        <f>(Y128/$C128)</f>
        <v>51.143487560508838</v>
      </c>
      <c r="AB128" s="21"/>
      <c r="AC128" s="28">
        <f>IF($AE128&lt;&gt;0,(Y128/$AE128)*100,0)</f>
        <v>1.4349211858797615</v>
      </c>
      <c r="AD128" s="21"/>
      <c r="AE128" s="26">
        <f>(G128+M128+S128+Y128)</f>
        <v>316608051</v>
      </c>
      <c r="AF128" s="27"/>
      <c r="AG128" s="21"/>
      <c r="AH128" s="26">
        <v>0</v>
      </c>
      <c r="AI128" s="21"/>
      <c r="AJ128" s="26">
        <v>0</v>
      </c>
      <c r="AK128" s="21"/>
      <c r="AL128" s="26">
        <f>(AE128+AH128+AJ128)</f>
        <v>316608051</v>
      </c>
      <c r="AM128" s="21"/>
      <c r="AN128" s="26">
        <v>285891934</v>
      </c>
      <c r="AO128" s="21"/>
      <c r="AP128" s="28">
        <f>(AN128/$C128)</f>
        <v>3218.4164584036926</v>
      </c>
      <c r="AQ128" s="21"/>
      <c r="AR128" s="28">
        <f>IF($AP$219&lt;&gt;0,(AP128/$AP$219)*100,0)</f>
        <v>87.895008704253854</v>
      </c>
      <c r="AS128" s="21"/>
      <c r="AT128" s="26">
        <v>0</v>
      </c>
      <c r="AU128" s="21"/>
      <c r="AV128" s="26">
        <v>19250895</v>
      </c>
      <c r="AW128" s="21"/>
      <c r="AX128" s="26"/>
      <c r="AY128" s="21"/>
      <c r="AZ128" s="26">
        <v>0</v>
      </c>
      <c r="BA128" s="21"/>
      <c r="BB128" s="10">
        <v>34</v>
      </c>
    </row>
    <row r="129" spans="1:54" s="15" customFormat="1" ht="8.85" customHeight="1" x14ac:dyDescent="0.3">
      <c r="A129" s="10">
        <v>35</v>
      </c>
      <c r="B129" s="21"/>
      <c r="C129" s="26">
        <v>16757</v>
      </c>
      <c r="D129" s="10" t="s">
        <v>86</v>
      </c>
      <c r="E129" s="10" t="s">
        <v>158</v>
      </c>
      <c r="F129" s="21"/>
      <c r="G129" s="26">
        <v>25438133</v>
      </c>
      <c r="H129" s="21"/>
      <c r="I129" s="28">
        <f>(G129/$C129)</f>
        <v>1518.0600942889539</v>
      </c>
      <c r="J129" s="21"/>
      <c r="K129" s="28">
        <f>IF($AE129&lt;&gt;0,(G129/$AE129)*100,0)</f>
        <v>43.885106156357445</v>
      </c>
      <c r="L129" s="21"/>
      <c r="M129" s="26">
        <v>26935542</v>
      </c>
      <c r="N129" s="21"/>
      <c r="O129" s="28">
        <f>(M129/$C129)</f>
        <v>1607.4203019633585</v>
      </c>
      <c r="P129" s="21"/>
      <c r="Q129" s="28">
        <f>IF($AE129&lt;&gt;0,(M129/$AE129)*100,0)</f>
        <v>46.468391373259372</v>
      </c>
      <c r="R129" s="21"/>
      <c r="S129" s="26">
        <v>4630914</v>
      </c>
      <c r="T129" s="21"/>
      <c r="U129" s="28">
        <f>(S129/$C129)</f>
        <v>276.35698514053826</v>
      </c>
      <c r="V129" s="21"/>
      <c r="W129" s="28">
        <f>IF($AE129&lt;&gt;0,(S129/$AE129)*100,0)</f>
        <v>7.989114314755799</v>
      </c>
      <c r="X129" s="21"/>
      <c r="Y129" s="26">
        <v>960710</v>
      </c>
      <c r="Z129" s="21"/>
      <c r="AA129" s="28">
        <f>(Y129/$C129)</f>
        <v>57.331861311690638</v>
      </c>
      <c r="AB129" s="21"/>
      <c r="AC129" s="28">
        <f>IF($AE129&lt;&gt;0,(Y129/$AE129)*100,0)</f>
        <v>1.6573881556273866</v>
      </c>
      <c r="AD129" s="21"/>
      <c r="AE129" s="26">
        <f>(G129+M129+S129+Y129)</f>
        <v>57965299</v>
      </c>
      <c r="AF129" s="27"/>
      <c r="AG129" s="21"/>
      <c r="AH129" s="26">
        <v>920000</v>
      </c>
      <c r="AI129" s="21"/>
      <c r="AJ129" s="26">
        <v>0</v>
      </c>
      <c r="AK129" s="21"/>
      <c r="AL129" s="26">
        <f>(AE129+AH129+AJ129)</f>
        <v>58885299</v>
      </c>
      <c r="AM129" s="21"/>
      <c r="AN129" s="26">
        <v>51753751</v>
      </c>
      <c r="AO129" s="21"/>
      <c r="AP129" s="28">
        <f>(AN129/$C129)</f>
        <v>3088.4854687593242</v>
      </c>
      <c r="AQ129" s="21"/>
      <c r="AR129" s="28">
        <f>IF($AP$219&lt;&gt;0,(AP129/$AP$219)*100,0)</f>
        <v>84.346591147562506</v>
      </c>
      <c r="AS129" s="21"/>
      <c r="AT129" s="26">
        <v>562364</v>
      </c>
      <c r="AU129" s="21"/>
      <c r="AV129" s="26">
        <v>1098835</v>
      </c>
      <c r="AW129" s="21"/>
      <c r="AX129" s="26"/>
      <c r="AY129" s="21"/>
      <c r="AZ129" s="26">
        <v>0</v>
      </c>
      <c r="BA129" s="21"/>
      <c r="BB129" s="10">
        <v>35</v>
      </c>
    </row>
    <row r="130" spans="1:54" s="15" customFormat="1" ht="8.85" customHeight="1" x14ac:dyDescent="0.3">
      <c r="A130" s="21"/>
      <c r="B130" s="21"/>
      <c r="C130" s="21"/>
      <c r="D130" s="10"/>
      <c r="E130" s="10"/>
      <c r="F130" s="21"/>
      <c r="G130" s="21"/>
      <c r="H130" s="21"/>
      <c r="I130" s="39"/>
      <c r="J130" s="21"/>
      <c r="K130" s="21"/>
      <c r="L130" s="21"/>
      <c r="M130" s="21"/>
      <c r="N130" s="21"/>
      <c r="O130" s="39"/>
      <c r="P130" s="21"/>
      <c r="Q130" s="21"/>
      <c r="R130" s="21"/>
      <c r="S130" s="21"/>
      <c r="T130" s="21"/>
      <c r="U130" s="39"/>
      <c r="V130" s="21"/>
      <c r="W130" s="21"/>
      <c r="X130" s="21"/>
      <c r="Y130" s="21"/>
      <c r="Z130" s="21"/>
      <c r="AA130" s="39"/>
      <c r="AB130" s="21"/>
      <c r="AC130" s="21"/>
      <c r="AD130" s="21"/>
      <c r="AE130" s="21"/>
      <c r="AF130" s="27"/>
      <c r="AG130" s="21"/>
      <c r="AH130" s="21"/>
      <c r="AI130" s="21"/>
      <c r="AJ130" s="21"/>
      <c r="AK130" s="21"/>
      <c r="AL130" s="21"/>
      <c r="AM130" s="21"/>
      <c r="AN130" s="21"/>
      <c r="AO130" s="21"/>
      <c r="AP130" s="39"/>
      <c r="AQ130" s="21"/>
      <c r="AR130" s="21"/>
      <c r="AS130" s="21"/>
      <c r="AT130" s="21"/>
      <c r="AU130" s="21"/>
      <c r="AV130" s="21"/>
      <c r="AW130" s="21"/>
      <c r="AX130" s="21"/>
      <c r="AY130" s="21"/>
      <c r="AZ130" s="21"/>
      <c r="BA130" s="21"/>
      <c r="BB130" s="21"/>
    </row>
    <row r="131" spans="1:54" s="15" customFormat="1" ht="8.85" customHeight="1" x14ac:dyDescent="0.3">
      <c r="A131" s="10">
        <v>36</v>
      </c>
      <c r="B131" s="21"/>
      <c r="C131" s="26">
        <v>37090</v>
      </c>
      <c r="D131" s="10"/>
      <c r="E131" s="10" t="s">
        <v>159</v>
      </c>
      <c r="F131" s="21"/>
      <c r="G131" s="26">
        <v>62436764</v>
      </c>
      <c r="H131" s="21"/>
      <c r="I131" s="28">
        <f>(G131/$C131)</f>
        <v>1683.3853868967376</v>
      </c>
      <c r="J131" s="21"/>
      <c r="K131" s="28">
        <f>IF($AE131&lt;&gt;0,(G131/$AE131)*100,0)</f>
        <v>54.482102927593616</v>
      </c>
      <c r="L131" s="21"/>
      <c r="M131" s="26">
        <v>45105581</v>
      </c>
      <c r="N131" s="21"/>
      <c r="O131" s="28">
        <f>(M131/$C131)</f>
        <v>1216.1116473442976</v>
      </c>
      <c r="P131" s="21"/>
      <c r="Q131" s="28">
        <f>IF($AE131&lt;&gt;0,(M131/$AE131)*100,0)</f>
        <v>39.358972970650925</v>
      </c>
      <c r="R131" s="21"/>
      <c r="S131" s="26">
        <v>6653334</v>
      </c>
      <c r="T131" s="21"/>
      <c r="U131" s="28">
        <f>(S131/$C131)</f>
        <v>179.38349959557831</v>
      </c>
      <c r="V131" s="21"/>
      <c r="W131" s="28">
        <f>IF($AE131&lt;&gt;0,(S131/$AE131)*100,0)</f>
        <v>5.8056760885246721</v>
      </c>
      <c r="X131" s="21"/>
      <c r="Y131" s="26">
        <v>404824</v>
      </c>
      <c r="Z131" s="21"/>
      <c r="AA131" s="28">
        <f>(Y131/$C131)</f>
        <v>10.914640064707468</v>
      </c>
      <c r="AB131" s="21"/>
      <c r="AC131" s="28">
        <f>IF($AE131&lt;&gt;0,(Y131/$AE131)*100,0)</f>
        <v>0.35324801323079708</v>
      </c>
      <c r="AD131" s="21"/>
      <c r="AE131" s="26">
        <f>(G131+M131+S131+Y131)</f>
        <v>114600503</v>
      </c>
      <c r="AF131" s="27"/>
      <c r="AG131" s="21"/>
      <c r="AH131" s="26">
        <v>0</v>
      </c>
      <c r="AI131" s="21"/>
      <c r="AJ131" s="26">
        <v>0</v>
      </c>
      <c r="AK131" s="21"/>
      <c r="AL131" s="26">
        <f>(AE131+AH131+AJ131)</f>
        <v>114600503</v>
      </c>
      <c r="AM131" s="21"/>
      <c r="AN131" s="26">
        <v>112484172</v>
      </c>
      <c r="AO131" s="21"/>
      <c r="AP131" s="28">
        <f>(AN131/$C131)</f>
        <v>3032.7358317605822</v>
      </c>
      <c r="AQ131" s="21"/>
      <c r="AR131" s="28">
        <f>IF($AP$219&lt;&gt;0,(AP131/$AP$219)*100,0)</f>
        <v>82.824067604511185</v>
      </c>
      <c r="AS131" s="21"/>
      <c r="AT131" s="26">
        <v>0</v>
      </c>
      <c r="AU131" s="21"/>
      <c r="AV131" s="26">
        <v>0</v>
      </c>
      <c r="AW131" s="21"/>
      <c r="AX131" s="26"/>
      <c r="AY131" s="21"/>
      <c r="AZ131" s="26">
        <v>0</v>
      </c>
      <c r="BA131" s="21"/>
      <c r="BB131" s="10">
        <v>36</v>
      </c>
    </row>
    <row r="132" spans="1:54" s="15" customFormat="1" ht="8.85" customHeight="1" x14ac:dyDescent="0.3">
      <c r="A132" s="10">
        <v>37</v>
      </c>
      <c r="B132" s="21"/>
      <c r="C132" s="26">
        <v>23472</v>
      </c>
      <c r="D132" s="10"/>
      <c r="E132" s="10" t="s">
        <v>160</v>
      </c>
      <c r="F132" s="21"/>
      <c r="G132" s="26">
        <v>55434861</v>
      </c>
      <c r="H132" s="21"/>
      <c r="I132" s="28">
        <f>(G132/$C132)</f>
        <v>2361.7442484662579</v>
      </c>
      <c r="J132" s="21"/>
      <c r="K132" s="28">
        <f>IF($AE132&lt;&gt;0,(G132/$AE132)*100,0)</f>
        <v>72.595364992692055</v>
      </c>
      <c r="L132" s="21"/>
      <c r="M132" s="26">
        <v>16187889</v>
      </c>
      <c r="N132" s="21"/>
      <c r="O132" s="28">
        <f>(M132/$C132)</f>
        <v>689.66807259713698</v>
      </c>
      <c r="P132" s="21"/>
      <c r="Q132" s="28">
        <f>IF($AE132&lt;&gt;0,(M132/$AE132)*100,0)</f>
        <v>21.199037739378202</v>
      </c>
      <c r="R132" s="21"/>
      <c r="S132" s="26">
        <v>3572431</v>
      </c>
      <c r="T132" s="21"/>
      <c r="U132" s="28">
        <f>(S132/$C132)</f>
        <v>152.199684730743</v>
      </c>
      <c r="V132" s="21"/>
      <c r="W132" s="28">
        <f>IF($AE132&lt;&gt;0,(S132/$AE132)*100,0)</f>
        <v>4.6783184385761851</v>
      </c>
      <c r="X132" s="21"/>
      <c r="Y132" s="26">
        <v>1166252</v>
      </c>
      <c r="Z132" s="21"/>
      <c r="AA132" s="28">
        <f>(Y132/$C132)</f>
        <v>49.686946148602587</v>
      </c>
      <c r="AB132" s="21"/>
      <c r="AC132" s="28">
        <f>IF($AE132&lt;&gt;0,(Y132/$AE132)*100,0)</f>
        <v>1.527278829353556</v>
      </c>
      <c r="AD132" s="21"/>
      <c r="AE132" s="26">
        <f>(G132+M132+S132+Y132)</f>
        <v>76361433</v>
      </c>
      <c r="AF132" s="27"/>
      <c r="AG132" s="21"/>
      <c r="AH132" s="26">
        <v>0</v>
      </c>
      <c r="AI132" s="21"/>
      <c r="AJ132" s="26">
        <v>500000</v>
      </c>
      <c r="AK132" s="21"/>
      <c r="AL132" s="26">
        <f>(AE132+AH132+AJ132)</f>
        <v>76861433</v>
      </c>
      <c r="AM132" s="21"/>
      <c r="AN132" s="26">
        <v>70246454</v>
      </c>
      <c r="AO132" s="21"/>
      <c r="AP132" s="28">
        <f>(AN132/$C132)</f>
        <v>2992.776670074983</v>
      </c>
      <c r="AQ132" s="21"/>
      <c r="AR132" s="28">
        <f>IF($AP$219&lt;&gt;0,(AP132/$AP$219)*100,0)</f>
        <v>81.732782213212758</v>
      </c>
      <c r="AS132" s="21"/>
      <c r="AT132" s="26">
        <v>6029822</v>
      </c>
      <c r="AU132" s="21"/>
      <c r="AV132" s="26">
        <v>3098603</v>
      </c>
      <c r="AW132" s="21"/>
      <c r="AX132" s="26"/>
      <c r="AY132" s="21"/>
      <c r="AZ132" s="26">
        <v>0</v>
      </c>
      <c r="BA132" s="21"/>
      <c r="BB132" s="10">
        <v>37</v>
      </c>
    </row>
    <row r="133" spans="1:54" s="15" customFormat="1" ht="8.85" customHeight="1" x14ac:dyDescent="0.3">
      <c r="A133" s="10">
        <v>38</v>
      </c>
      <c r="B133" s="21"/>
      <c r="C133" s="26">
        <v>15445</v>
      </c>
      <c r="D133" s="10" t="s">
        <v>86</v>
      </c>
      <c r="E133" s="10" t="s">
        <v>161</v>
      </c>
      <c r="F133" s="21"/>
      <c r="G133" s="26">
        <v>20586150</v>
      </c>
      <c r="H133" s="21"/>
      <c r="I133" s="28">
        <f>(G133/$C133)</f>
        <v>1332.868242149563</v>
      </c>
      <c r="J133" s="21"/>
      <c r="K133" s="28">
        <f>IF($AE133&lt;&gt;0,(G133/$AE133)*100,0)</f>
        <v>47.656747795364815</v>
      </c>
      <c r="L133" s="21"/>
      <c r="M133" s="26">
        <v>18498367</v>
      </c>
      <c r="N133" s="21"/>
      <c r="O133" s="28">
        <f>(M133/$C133)</f>
        <v>1197.6929103269667</v>
      </c>
      <c r="P133" s="21"/>
      <c r="Q133" s="28">
        <f>IF($AE133&lt;&gt;0,(M133/$AE133)*100,0)</f>
        <v>42.823549364261858</v>
      </c>
      <c r="R133" s="21"/>
      <c r="S133" s="26">
        <v>3998939</v>
      </c>
      <c r="T133" s="21"/>
      <c r="U133" s="28">
        <f>(S133/$C133)</f>
        <v>258.91479443185494</v>
      </c>
      <c r="V133" s="21"/>
      <c r="W133" s="28">
        <f>IF($AE133&lt;&gt;0,(S133/$AE133)*100,0)</f>
        <v>9.2575069827067402</v>
      </c>
      <c r="X133" s="21"/>
      <c r="Y133" s="26">
        <v>113260</v>
      </c>
      <c r="Z133" s="21"/>
      <c r="AA133" s="28">
        <f>(Y133/$C133)</f>
        <v>7.3331175137584976</v>
      </c>
      <c r="AB133" s="21"/>
      <c r="AC133" s="28">
        <f>IF($AE133&lt;&gt;0,(Y133/$AE133)*100,0)</f>
        <v>0.26219585766658743</v>
      </c>
      <c r="AD133" s="21"/>
      <c r="AE133" s="26">
        <f>(G133+M133+S133+Y133)</f>
        <v>43196716</v>
      </c>
      <c r="AF133" s="27"/>
      <c r="AG133" s="21"/>
      <c r="AH133" s="26">
        <v>676356</v>
      </c>
      <c r="AI133" s="21"/>
      <c r="AJ133" s="26">
        <v>0</v>
      </c>
      <c r="AK133" s="21"/>
      <c r="AL133" s="26">
        <f>(AE133+AH133+AJ133)</f>
        <v>43873072</v>
      </c>
      <c r="AM133" s="21"/>
      <c r="AN133" s="26">
        <v>40002579</v>
      </c>
      <c r="AO133" s="21"/>
      <c r="AP133" s="28">
        <f>(AN133/$C133)</f>
        <v>2590.0018776303009</v>
      </c>
      <c r="AQ133" s="21"/>
      <c r="AR133" s="28">
        <f>IF($AP$219&lt;&gt;0,(AP133/$AP$219)*100,0)</f>
        <v>70.732995720280627</v>
      </c>
      <c r="AS133" s="21"/>
      <c r="AT133" s="26">
        <v>436936</v>
      </c>
      <c r="AU133" s="21"/>
      <c r="AV133" s="26">
        <v>1454572</v>
      </c>
      <c r="AW133" s="21"/>
      <c r="AX133" s="26"/>
      <c r="AY133" s="21"/>
      <c r="AZ133" s="26">
        <v>0</v>
      </c>
      <c r="BA133" s="21"/>
      <c r="BB133" s="10">
        <v>38</v>
      </c>
    </row>
    <row r="134" spans="1:54" s="15" customFormat="1" ht="8.85" customHeight="1" x14ac:dyDescent="0.3">
      <c r="A134" s="10">
        <v>39</v>
      </c>
      <c r="B134" s="21"/>
      <c r="C134" s="26">
        <v>20097</v>
      </c>
      <c r="D134" s="10"/>
      <c r="E134" s="10" t="s">
        <v>162</v>
      </c>
      <c r="F134" s="21"/>
      <c r="G134" s="26">
        <v>33214173</v>
      </c>
      <c r="H134" s="21"/>
      <c r="I134" s="28">
        <f>(G134/$C134)</f>
        <v>1652.6930885206748</v>
      </c>
      <c r="J134" s="21"/>
      <c r="K134" s="28">
        <f>IF($AE134&lt;&gt;0,(G134/$AE134)*100,0)</f>
        <v>51.702342196989107</v>
      </c>
      <c r="L134" s="21"/>
      <c r="M134" s="26">
        <v>27132727</v>
      </c>
      <c r="N134" s="21"/>
      <c r="O134" s="28">
        <f>(M134/$C134)</f>
        <v>1350.0884211573866</v>
      </c>
      <c r="P134" s="21"/>
      <c r="Q134" s="28">
        <f>IF($AE134&lt;&gt;0,(M134/$AE134)*100,0)</f>
        <v>42.235750867302507</v>
      </c>
      <c r="R134" s="21"/>
      <c r="S134" s="26">
        <v>3240766</v>
      </c>
      <c r="T134" s="21"/>
      <c r="U134" s="28">
        <f>(S134/$C134)</f>
        <v>161.25620739413844</v>
      </c>
      <c r="V134" s="21"/>
      <c r="W134" s="28">
        <f>IF($AE134&lt;&gt;0,(S134/$AE134)*100,0)</f>
        <v>5.0446895881576692</v>
      </c>
      <c r="X134" s="21"/>
      <c r="Y134" s="26">
        <v>653472</v>
      </c>
      <c r="Z134" s="21"/>
      <c r="AA134" s="28">
        <f>(Y134/$C134)</f>
        <v>32.515897895208241</v>
      </c>
      <c r="AB134" s="21"/>
      <c r="AC134" s="28">
        <f>IF($AE134&lt;&gt;0,(Y134/$AE134)*100,0)</f>
        <v>1.0172173475507236</v>
      </c>
      <c r="AD134" s="21"/>
      <c r="AE134" s="26">
        <f>(G134+M134+S134+Y134)</f>
        <v>64241138</v>
      </c>
      <c r="AF134" s="27"/>
      <c r="AG134" s="21"/>
      <c r="AH134" s="26">
        <v>1067705</v>
      </c>
      <c r="AI134" s="21"/>
      <c r="AJ134" s="26">
        <v>0</v>
      </c>
      <c r="AK134" s="21"/>
      <c r="AL134" s="26">
        <f>(AE134+AH134+AJ134)</f>
        <v>65308843</v>
      </c>
      <c r="AM134" s="21"/>
      <c r="AN134" s="26">
        <v>56989245</v>
      </c>
      <c r="AO134" s="21"/>
      <c r="AP134" s="28">
        <f>(AN134/$C134)</f>
        <v>2835.7090610538885</v>
      </c>
      <c r="AQ134" s="21"/>
      <c r="AR134" s="28">
        <f>IF($AP$219&lt;&gt;0,(AP134/$AP$219)*100,0)</f>
        <v>77.443263115702038</v>
      </c>
      <c r="AS134" s="21"/>
      <c r="AT134" s="26">
        <v>0</v>
      </c>
      <c r="AU134" s="21"/>
      <c r="AV134" s="26">
        <v>1714977</v>
      </c>
      <c r="AW134" s="21"/>
      <c r="AX134" s="26"/>
      <c r="AY134" s="21"/>
      <c r="AZ134" s="26">
        <v>0</v>
      </c>
      <c r="BA134" s="21"/>
      <c r="BB134" s="10">
        <v>39</v>
      </c>
    </row>
    <row r="135" spans="1:54" s="15" customFormat="1" ht="8.85" customHeight="1" x14ac:dyDescent="0.3">
      <c r="A135" s="10">
        <v>40</v>
      </c>
      <c r="B135" s="21"/>
      <c r="C135" s="26">
        <v>11408</v>
      </c>
      <c r="D135" s="10"/>
      <c r="E135" s="10" t="s">
        <v>163</v>
      </c>
      <c r="F135" s="21"/>
      <c r="G135" s="26">
        <v>21464072</v>
      </c>
      <c r="H135" s="21"/>
      <c r="I135" s="28">
        <f>(G135/$C135)</f>
        <v>1881.4929873772792</v>
      </c>
      <c r="J135" s="21"/>
      <c r="K135" s="28">
        <f>IF($AE135&lt;&gt;0,(G135/$AE135)*100,0)</f>
        <v>52.505967567937809</v>
      </c>
      <c r="L135" s="21"/>
      <c r="M135" s="283">
        <v>16139878</v>
      </c>
      <c r="N135" s="21"/>
      <c r="O135" s="28">
        <f>(M135/$C135)</f>
        <v>1414.7859396914446</v>
      </c>
      <c r="P135" s="21"/>
      <c r="Q135" s="28">
        <f>IF($AE135&lt;&gt;0,(M135/$AE135)*100,0)</f>
        <v>39.481786625504839</v>
      </c>
      <c r="R135" s="21"/>
      <c r="S135" s="26">
        <v>3263161</v>
      </c>
      <c r="T135" s="21"/>
      <c r="U135" s="28">
        <f>(S135/$C135)</f>
        <v>286.04146213183731</v>
      </c>
      <c r="V135" s="21"/>
      <c r="W135" s="28">
        <f>IF($AE135&lt;&gt;0,(S135/$AE135)*100,0)</f>
        <v>7.9824287597879611</v>
      </c>
      <c r="X135" s="21"/>
      <c r="Y135" s="283">
        <v>12189</v>
      </c>
      <c r="Z135" s="21"/>
      <c r="AA135" s="28">
        <f>(Y135/$C135)</f>
        <v>1.068460729312763</v>
      </c>
      <c r="AB135" s="21"/>
      <c r="AC135" s="28">
        <f>IF($AE135&lt;&gt;0,(Y135/$AE135)*100,0)</f>
        <v>2.9817046769391842E-2</v>
      </c>
      <c r="AD135" s="21"/>
      <c r="AE135" s="26">
        <f>(G135+M135+S135+Y135)</f>
        <v>40879300</v>
      </c>
      <c r="AF135" s="27"/>
      <c r="AG135" s="21"/>
      <c r="AH135" s="26">
        <v>16087</v>
      </c>
      <c r="AI135" s="21"/>
      <c r="AJ135" s="26">
        <v>0</v>
      </c>
      <c r="AK135" s="21"/>
      <c r="AL135" s="26">
        <f>(AE135+AH135+AJ135)</f>
        <v>40895387</v>
      </c>
      <c r="AM135" s="21"/>
      <c r="AN135" s="26">
        <v>34679871</v>
      </c>
      <c r="AO135" s="21"/>
      <c r="AP135" s="28">
        <f>(AN135/$C135)</f>
        <v>3039.9606416549791</v>
      </c>
      <c r="AQ135" s="21"/>
      <c r="AR135" s="28">
        <f>IF($AP$219&lt;&gt;0,(AP135/$AP$219)*100,0)</f>
        <v>83.021377286698666</v>
      </c>
      <c r="AS135" s="21"/>
      <c r="AT135" s="26">
        <v>53703</v>
      </c>
      <c r="AU135" s="21"/>
      <c r="AV135" s="26">
        <v>0</v>
      </c>
      <c r="AW135" s="21"/>
      <c r="AX135" s="26"/>
      <c r="AY135" s="21"/>
      <c r="AZ135" s="26">
        <v>0</v>
      </c>
      <c r="BA135" s="21"/>
      <c r="BB135" s="10">
        <v>40</v>
      </c>
    </row>
    <row r="136" spans="1:54" s="15" customFormat="1" ht="8.85" customHeight="1" x14ac:dyDescent="0.3">
      <c r="A136" s="29"/>
      <c r="B136" s="21"/>
      <c r="C136" s="29"/>
      <c r="D136" s="10"/>
      <c r="E136" s="10"/>
      <c r="F136" s="21"/>
      <c r="G136" s="27"/>
      <c r="H136" s="21"/>
      <c r="I136" s="21"/>
      <c r="J136" s="21"/>
      <c r="K136" s="21"/>
      <c r="L136" s="21"/>
      <c r="M136" s="27"/>
      <c r="N136" s="21"/>
      <c r="O136" s="21"/>
      <c r="P136" s="21"/>
      <c r="Q136" s="21"/>
      <c r="R136" s="21"/>
      <c r="S136" s="21"/>
      <c r="T136" s="21"/>
      <c r="U136" s="21"/>
      <c r="V136" s="21"/>
      <c r="W136" s="21"/>
      <c r="X136" s="21"/>
      <c r="Y136" s="27"/>
      <c r="Z136" s="21"/>
      <c r="AA136" s="21"/>
      <c r="AB136" s="21"/>
      <c r="AC136" s="21"/>
      <c r="AD136" s="21"/>
      <c r="AE136" s="27"/>
      <c r="AF136" s="27"/>
      <c r="AG136" s="21"/>
      <c r="AH136" s="27"/>
      <c r="AI136" s="21"/>
      <c r="AJ136" s="27"/>
      <c r="AK136" s="21"/>
      <c r="AL136" s="27"/>
      <c r="AM136" s="21"/>
      <c r="AN136" s="27"/>
      <c r="AO136" s="21"/>
      <c r="AP136" s="21"/>
      <c r="AQ136" s="21"/>
      <c r="AR136" s="21"/>
      <c r="AS136" s="21"/>
      <c r="AT136" s="21"/>
      <c r="AU136" s="21"/>
      <c r="AV136" s="21"/>
      <c r="AW136" s="21"/>
      <c r="AX136" s="21"/>
      <c r="AY136" s="21"/>
      <c r="AZ136" s="21"/>
      <c r="BA136" s="21"/>
      <c r="BB136" s="29"/>
    </row>
    <row r="137" spans="1:54" s="15" customFormat="1" ht="8.85" customHeight="1" x14ac:dyDescent="0.3">
      <c r="A137" s="10">
        <v>41</v>
      </c>
      <c r="B137" s="21"/>
      <c r="C137" s="26">
        <v>34329</v>
      </c>
      <c r="D137" s="10"/>
      <c r="E137" s="10" t="s">
        <v>164</v>
      </c>
      <c r="F137" s="21"/>
      <c r="G137" s="26">
        <v>44902314</v>
      </c>
      <c r="H137" s="21"/>
      <c r="I137" s="28">
        <f>(G137/$C137)</f>
        <v>1307.9994756619767</v>
      </c>
      <c r="J137" s="21"/>
      <c r="K137" s="28">
        <f>IF($AE137&lt;&gt;0,(G137/$AE137)*100,0)</f>
        <v>41.612687490133133</v>
      </c>
      <c r="L137" s="21"/>
      <c r="M137" s="283">
        <v>53569842</v>
      </c>
      <c r="N137" s="21"/>
      <c r="O137" s="28">
        <f>(M137/$C137)</f>
        <v>1560.4836144367737</v>
      </c>
      <c r="P137" s="21"/>
      <c r="Q137" s="28">
        <f>IF($AE137&lt;&gt;0,(M137/$AE137)*100,0)</f>
        <v>49.64521636995832</v>
      </c>
      <c r="R137" s="21"/>
      <c r="S137" s="26">
        <v>9190222</v>
      </c>
      <c r="T137" s="21"/>
      <c r="U137" s="28">
        <f>(S137/$C137)</f>
        <v>267.71015759270585</v>
      </c>
      <c r="V137" s="21"/>
      <c r="W137" s="28">
        <f>IF($AE137&lt;&gt;0,(S137/$AE137)*100,0)</f>
        <v>8.5169293513680895</v>
      </c>
      <c r="X137" s="21"/>
      <c r="Y137" s="26">
        <v>242967</v>
      </c>
      <c r="Z137" s="21"/>
      <c r="AA137" s="28">
        <f>(Y137/$C137)</f>
        <v>7.0776020274403564</v>
      </c>
      <c r="AB137" s="21"/>
      <c r="AC137" s="28">
        <f>IF($AE137&lt;&gt;0,(Y137/$AE137)*100,0)</f>
        <v>0.22516678854045646</v>
      </c>
      <c r="AD137" s="21"/>
      <c r="AE137" s="26">
        <f>(G137+M137+S137+Y137)</f>
        <v>107905345</v>
      </c>
      <c r="AF137" s="27"/>
      <c r="AG137" s="21"/>
      <c r="AH137" s="26">
        <v>3065537</v>
      </c>
      <c r="AI137" s="21"/>
      <c r="AJ137" s="26">
        <v>0</v>
      </c>
      <c r="AK137" s="21"/>
      <c r="AL137" s="26">
        <f>(AE137+AH137+AJ137)</f>
        <v>110970882</v>
      </c>
      <c r="AM137" s="21"/>
      <c r="AN137" s="26">
        <v>97527183</v>
      </c>
      <c r="AO137" s="21"/>
      <c r="AP137" s="28">
        <f>(AN137/$C137)</f>
        <v>2840.9561303853884</v>
      </c>
      <c r="AQ137" s="21"/>
      <c r="AR137" s="28">
        <f>IF($AP$219&lt;&gt;0,(AP137/$AP$219)*100,0)</f>
        <v>77.586560669180471</v>
      </c>
      <c r="AS137" s="21"/>
      <c r="AT137" s="26">
        <v>1996700</v>
      </c>
      <c r="AU137" s="21"/>
      <c r="AV137" s="26">
        <v>0</v>
      </c>
      <c r="AW137" s="21"/>
      <c r="AX137" s="26"/>
      <c r="AY137" s="21"/>
      <c r="AZ137" s="26">
        <v>0</v>
      </c>
      <c r="BA137" s="21"/>
      <c r="BB137" s="10">
        <v>41</v>
      </c>
    </row>
    <row r="138" spans="1:54" s="15" customFormat="1" ht="8.85" customHeight="1" x14ac:dyDescent="0.3">
      <c r="A138" s="10">
        <v>42</v>
      </c>
      <c r="B138" s="21"/>
      <c r="C138" s="26">
        <v>107928</v>
      </c>
      <c r="D138" s="10"/>
      <c r="E138" s="10" t="s">
        <v>165</v>
      </c>
      <c r="F138" s="21"/>
      <c r="G138" s="26">
        <v>228844385</v>
      </c>
      <c r="H138" s="21"/>
      <c r="I138" s="28">
        <f>(G138/$C138)</f>
        <v>2120.3430527759247</v>
      </c>
      <c r="J138" s="21"/>
      <c r="K138" s="28">
        <f>IF($AE138&lt;&gt;0,(G138/$AE138)*100,0)</f>
        <v>58.996260710555717</v>
      </c>
      <c r="L138" s="21"/>
      <c r="M138" s="283">
        <v>137711148</v>
      </c>
      <c r="N138" s="21"/>
      <c r="O138" s="28">
        <f>(M138/$C138)</f>
        <v>1275.9538581276406</v>
      </c>
      <c r="P138" s="21"/>
      <c r="Q138" s="28">
        <f>IF($AE138&lt;&gt;0,(M138/$AE138)*100,0)</f>
        <v>35.50204122403057</v>
      </c>
      <c r="R138" s="21"/>
      <c r="S138" s="26">
        <v>19017117</v>
      </c>
      <c r="T138" s="21"/>
      <c r="U138" s="28">
        <f>(S138/$C138)</f>
        <v>176.20188458972649</v>
      </c>
      <c r="V138" s="21"/>
      <c r="W138" s="28">
        <f>IF($AE138&lt;&gt;0,(S138/$AE138)*100,0)</f>
        <v>4.9026275759186362</v>
      </c>
      <c r="X138" s="21"/>
      <c r="Y138" s="26">
        <v>2323773</v>
      </c>
      <c r="Z138" s="21"/>
      <c r="AA138" s="28">
        <f>(Y138/$C138)</f>
        <v>21.530770513675783</v>
      </c>
      <c r="AB138" s="21"/>
      <c r="AC138" s="28">
        <f>IF($AE138&lt;&gt;0,(Y138/$AE138)*100,0)</f>
        <v>0.59907048949507835</v>
      </c>
      <c r="AD138" s="21"/>
      <c r="AE138" s="26">
        <f>(G138+M138+S138+Y138)</f>
        <v>387896423</v>
      </c>
      <c r="AF138" s="27"/>
      <c r="AG138" s="21"/>
      <c r="AH138" s="26">
        <v>169212</v>
      </c>
      <c r="AI138" s="21"/>
      <c r="AJ138" s="26">
        <v>0</v>
      </c>
      <c r="AK138" s="21"/>
      <c r="AL138" s="26">
        <f>(AE138+AH138+AJ138)</f>
        <v>388065635</v>
      </c>
      <c r="AM138" s="21"/>
      <c r="AN138" s="26">
        <v>347968979</v>
      </c>
      <c r="AO138" s="21"/>
      <c r="AP138" s="28">
        <f>(AN138/$C138)</f>
        <v>3224.0843803276257</v>
      </c>
      <c r="AQ138" s="21"/>
      <c r="AR138" s="28">
        <f>IF($AP$219&lt;&gt;0,(AP138/$AP$219)*100,0)</f>
        <v>88.049799749253111</v>
      </c>
      <c r="AS138" s="21"/>
      <c r="AT138" s="26">
        <v>985000</v>
      </c>
      <c r="AU138" s="21"/>
      <c r="AV138" s="26">
        <v>19663830</v>
      </c>
      <c r="AW138" s="21"/>
      <c r="AX138" s="26"/>
      <c r="AY138" s="21"/>
      <c r="AZ138" s="26">
        <v>429444</v>
      </c>
      <c r="BA138" s="21"/>
      <c r="BB138" s="10">
        <v>42</v>
      </c>
    </row>
    <row r="139" spans="1:54" s="15" customFormat="1" ht="8.85" customHeight="1" x14ac:dyDescent="0.3">
      <c r="A139" s="10">
        <v>43</v>
      </c>
      <c r="B139" s="21"/>
      <c r="C139" s="26">
        <v>328999</v>
      </c>
      <c r="D139" s="10"/>
      <c r="E139" s="10" t="s">
        <v>166</v>
      </c>
      <c r="F139" s="21"/>
      <c r="G139" s="26">
        <v>718040064</v>
      </c>
      <c r="H139" s="21"/>
      <c r="I139" s="28">
        <f>(G139/$C139)</f>
        <v>2182.4992294809408</v>
      </c>
      <c r="J139" s="21"/>
      <c r="K139" s="28">
        <f>IF($AE139&lt;&gt;0,(G139/$AE139)*100,0)</f>
        <v>57.056065474561159</v>
      </c>
      <c r="L139" s="21"/>
      <c r="M139" s="283">
        <v>463240118</v>
      </c>
      <c r="N139" s="21"/>
      <c r="O139" s="28">
        <f>(M139/$C139)</f>
        <v>1408.0289544953025</v>
      </c>
      <c r="P139" s="21"/>
      <c r="Q139" s="28">
        <f>IF($AE139&lt;&gt;0,(M139/$AE139)*100,0)</f>
        <v>36.809448146686478</v>
      </c>
      <c r="R139" s="21"/>
      <c r="S139" s="26">
        <v>52815272</v>
      </c>
      <c r="T139" s="21"/>
      <c r="U139" s="28">
        <f>(S139/$C139)</f>
        <v>160.53322958428444</v>
      </c>
      <c r="V139" s="21"/>
      <c r="W139" s="28">
        <f>IF($AE139&lt;&gt;0,(S139/$AE139)*100,0)</f>
        <v>4.1967457922915523</v>
      </c>
      <c r="X139" s="21"/>
      <c r="Y139" s="26">
        <v>24386108</v>
      </c>
      <c r="Z139" s="21"/>
      <c r="AA139" s="28">
        <f>(Y139/$C139)</f>
        <v>74.122134109830128</v>
      </c>
      <c r="AB139" s="21"/>
      <c r="AC139" s="28">
        <f>IF($AE139&lt;&gt;0,(Y139/$AE139)*100,0)</f>
        <v>1.9377405864608128</v>
      </c>
      <c r="AD139" s="21"/>
      <c r="AE139" s="26">
        <f>(G139+M139+S139+Y139)</f>
        <v>1258481562</v>
      </c>
      <c r="AF139" s="27"/>
      <c r="AG139" s="21"/>
      <c r="AH139" s="26">
        <v>559773</v>
      </c>
      <c r="AI139" s="21"/>
      <c r="AJ139" s="26">
        <v>0</v>
      </c>
      <c r="AK139" s="21"/>
      <c r="AL139" s="26">
        <f>(AE139+AH139+AJ139)</f>
        <v>1259041335</v>
      </c>
      <c r="AM139" s="21"/>
      <c r="AN139" s="26">
        <v>1087358036</v>
      </c>
      <c r="AO139" s="21"/>
      <c r="AP139" s="28">
        <f>(AN139/$C139)</f>
        <v>3305.0496688439785</v>
      </c>
      <c r="AQ139" s="21"/>
      <c r="AR139" s="28">
        <f>IF($AP$219&lt;&gt;0,(AP139/$AP$219)*100,0)</f>
        <v>90.260963167929191</v>
      </c>
      <c r="AS139" s="21"/>
      <c r="AT139" s="26">
        <v>50609443</v>
      </c>
      <c r="AU139" s="21"/>
      <c r="AV139" s="26">
        <v>82462279</v>
      </c>
      <c r="AW139" s="21"/>
      <c r="AX139" s="26"/>
      <c r="AY139" s="21"/>
      <c r="AZ139" s="26">
        <v>0</v>
      </c>
      <c r="BA139" s="21"/>
      <c r="BB139" s="10">
        <v>43</v>
      </c>
    </row>
    <row r="140" spans="1:54" s="15" customFormat="1" ht="8.85" customHeight="1" x14ac:dyDescent="0.3">
      <c r="A140" s="10">
        <v>44</v>
      </c>
      <c r="B140" s="21"/>
      <c r="C140" s="26">
        <v>51019</v>
      </c>
      <c r="D140" s="10"/>
      <c r="E140" s="10" t="s">
        <v>167</v>
      </c>
      <c r="F140" s="21"/>
      <c r="G140" s="26">
        <v>55514714</v>
      </c>
      <c r="H140" s="21"/>
      <c r="I140" s="28">
        <f>(G140/$C140)</f>
        <v>1088.1184264685705</v>
      </c>
      <c r="J140" s="21"/>
      <c r="K140" s="28">
        <f>IF($AE140&lt;&gt;0,(G140/$AE140)*100,0)</f>
        <v>37.353096240776864</v>
      </c>
      <c r="L140" s="21"/>
      <c r="M140" s="283">
        <v>75780708</v>
      </c>
      <c r="N140" s="21"/>
      <c r="O140" s="28">
        <f>(M140/$C140)</f>
        <v>1485.3428722632746</v>
      </c>
      <c r="P140" s="21"/>
      <c r="Q140" s="28">
        <f>IF($AE140&lt;&gt;0,(M140/$AE140)*100,0)</f>
        <v>50.989077942799263</v>
      </c>
      <c r="R140" s="21"/>
      <c r="S140" s="26">
        <v>17209228</v>
      </c>
      <c r="T140" s="21"/>
      <c r="U140" s="28">
        <f>(S140/$C140)</f>
        <v>337.31017856092831</v>
      </c>
      <c r="V140" s="21"/>
      <c r="W140" s="28">
        <f>IF($AE140&lt;&gt;0,(S140/$AE140)*100,0)</f>
        <v>11.579235546696179</v>
      </c>
      <c r="X140" s="21"/>
      <c r="Y140" s="26">
        <v>116802</v>
      </c>
      <c r="Z140" s="21"/>
      <c r="AA140" s="28">
        <f>(Y140/$C140)</f>
        <v>2.2893823869538799</v>
      </c>
      <c r="AB140" s="21"/>
      <c r="AC140" s="28">
        <f>IF($AE140&lt;&gt;0,(Y140/$AE140)*100,0)</f>
        <v>7.8590269727683723E-2</v>
      </c>
      <c r="AD140" s="21"/>
      <c r="AE140" s="26">
        <f>(G140+M140+S140+Y140)</f>
        <v>148621452</v>
      </c>
      <c r="AF140" s="27"/>
      <c r="AG140" s="21"/>
      <c r="AH140" s="26">
        <v>25575056</v>
      </c>
      <c r="AI140" s="21"/>
      <c r="AJ140" s="26">
        <v>0</v>
      </c>
      <c r="AK140" s="21"/>
      <c r="AL140" s="26">
        <f>(AE140+AH140+AJ140)</f>
        <v>174196508</v>
      </c>
      <c r="AM140" s="21"/>
      <c r="AN140" s="26">
        <v>133493159</v>
      </c>
      <c r="AO140" s="21"/>
      <c r="AP140" s="28">
        <f>(AN140/$C140)</f>
        <v>2616.5381328524668</v>
      </c>
      <c r="AQ140" s="21"/>
      <c r="AR140" s="28">
        <f>IF($AP$219&lt;&gt;0,(AP140/$AP$219)*100,0)</f>
        <v>71.457701305737217</v>
      </c>
      <c r="AS140" s="21"/>
      <c r="AT140" s="26">
        <v>23085186</v>
      </c>
      <c r="AU140" s="21"/>
      <c r="AV140" s="26">
        <v>0</v>
      </c>
      <c r="AW140" s="21"/>
      <c r="AX140" s="26"/>
      <c r="AY140" s="21"/>
      <c r="AZ140" s="26">
        <v>0</v>
      </c>
      <c r="BA140" s="21"/>
      <c r="BB140" s="10">
        <v>44</v>
      </c>
    </row>
    <row r="141" spans="1:54" s="15" customFormat="1" ht="8.85" customHeight="1" x14ac:dyDescent="0.3">
      <c r="A141" s="10">
        <v>45</v>
      </c>
      <c r="B141" s="21"/>
      <c r="C141" s="26">
        <v>2246</v>
      </c>
      <c r="D141" s="10" t="s">
        <v>86</v>
      </c>
      <c r="E141" s="10" t="s">
        <v>168</v>
      </c>
      <c r="F141" s="21"/>
      <c r="G141" s="26">
        <v>4896213</v>
      </c>
      <c r="H141" s="21"/>
      <c r="I141" s="28">
        <f>(G141/$C141)</f>
        <v>2179.9701691896707</v>
      </c>
      <c r="J141" s="21"/>
      <c r="K141" s="28">
        <f>IF($AE141&lt;&gt;0,(G141/$AE141)*100,0)</f>
        <v>53.669080062541056</v>
      </c>
      <c r="L141" s="21"/>
      <c r="M141" s="283">
        <v>3213802</v>
      </c>
      <c r="N141" s="21"/>
      <c r="O141" s="28">
        <f>(M141/$C141)</f>
        <v>1430.9002671415851</v>
      </c>
      <c r="P141" s="21"/>
      <c r="Q141" s="28">
        <f>IF($AE141&lt;&gt;0,(M141/$AE141)*100,0)</f>
        <v>35.227592599250599</v>
      </c>
      <c r="R141" s="21"/>
      <c r="S141" s="26">
        <v>819344</v>
      </c>
      <c r="T141" s="21"/>
      <c r="U141" s="28">
        <f>(S141/$C141)</f>
        <v>364.80142475512019</v>
      </c>
      <c r="V141" s="21"/>
      <c r="W141" s="28">
        <f>IF($AE141&lt;&gt;0,(S141/$AE141)*100,0)</f>
        <v>8.9811122871416398</v>
      </c>
      <c r="X141" s="21"/>
      <c r="Y141" s="26">
        <v>193609</v>
      </c>
      <c r="Z141" s="21"/>
      <c r="AA141" s="28">
        <f>(Y141/$C141)</f>
        <v>86.201691896705256</v>
      </c>
      <c r="AB141" s="21"/>
      <c r="AC141" s="28">
        <f>IF($AE141&lt;&gt;0,(Y141/$AE141)*100,0)</f>
        <v>2.1222150510667142</v>
      </c>
      <c r="AD141" s="21"/>
      <c r="AE141" s="26">
        <f>(G141+M141+S141+Y141)</f>
        <v>9122968</v>
      </c>
      <c r="AF141" s="27"/>
      <c r="AG141" s="21"/>
      <c r="AH141" s="26">
        <v>0</v>
      </c>
      <c r="AI141" s="21"/>
      <c r="AJ141" s="26">
        <v>85278</v>
      </c>
      <c r="AK141" s="21"/>
      <c r="AL141" s="26">
        <f>(AE141+AH141+AJ141)</f>
        <v>9208246</v>
      </c>
      <c r="AM141" s="21"/>
      <c r="AN141" s="26">
        <v>8673076</v>
      </c>
      <c r="AO141" s="21"/>
      <c r="AP141" s="28">
        <f>(AN141/$C141)</f>
        <v>3861.5654496883349</v>
      </c>
      <c r="AQ141" s="21"/>
      <c r="AR141" s="28">
        <f>IF($AP$219&lt;&gt;0,(AP141/$AP$219)*100,0)</f>
        <v>105.4594186921191</v>
      </c>
      <c r="AS141" s="21"/>
      <c r="AT141" s="26">
        <v>333935</v>
      </c>
      <c r="AU141" s="21"/>
      <c r="AV141" s="26">
        <v>0</v>
      </c>
      <c r="AW141" s="21"/>
      <c r="AX141" s="26"/>
      <c r="AY141" s="21"/>
      <c r="AZ141" s="26">
        <v>1126</v>
      </c>
      <c r="BA141" s="21"/>
      <c r="BB141" s="10">
        <v>45</v>
      </c>
    </row>
    <row r="142" spans="1:54" s="15" customFormat="1" ht="8.85" customHeight="1" x14ac:dyDescent="0.3">
      <c r="A142" s="29"/>
      <c r="B142" s="21"/>
      <c r="C142" s="29"/>
      <c r="D142" s="10"/>
      <c r="E142" s="10"/>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7"/>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9"/>
    </row>
    <row r="143" spans="1:54" s="15" customFormat="1" ht="8.85" customHeight="1" x14ac:dyDescent="0.3">
      <c r="A143" s="10">
        <v>46</v>
      </c>
      <c r="B143" s="21"/>
      <c r="C143" s="26">
        <v>37649</v>
      </c>
      <c r="D143" s="10"/>
      <c r="E143" s="10" t="s">
        <v>169</v>
      </c>
      <c r="F143" s="21"/>
      <c r="G143" s="26">
        <v>80178238</v>
      </c>
      <c r="H143" s="21"/>
      <c r="I143" s="28">
        <f>(G143/$C143)</f>
        <v>2129.6246381045976</v>
      </c>
      <c r="J143" s="21"/>
      <c r="K143" s="28">
        <f>IF($AE143&lt;&gt;0,(G143/$AE143)*100,0)</f>
        <v>57.785897995183831</v>
      </c>
      <c r="L143" s="21"/>
      <c r="M143" s="283">
        <v>49133768</v>
      </c>
      <c r="N143" s="21"/>
      <c r="O143" s="28">
        <f>(M143/$C143)</f>
        <v>1305.0484209407953</v>
      </c>
      <c r="P143" s="21"/>
      <c r="Q143" s="28">
        <f>IF($AE143&lt;&gt;0,(M143/$AE143)*100,0)</f>
        <v>35.411590184446652</v>
      </c>
      <c r="R143" s="21"/>
      <c r="S143" s="26">
        <v>9438521</v>
      </c>
      <c r="T143" s="21"/>
      <c r="U143" s="28">
        <f>(S143/$C143)</f>
        <v>250.69778745783421</v>
      </c>
      <c r="V143" s="21"/>
      <c r="W143" s="28">
        <f>IF($AE143&lt;&gt;0,(S143/$AE143)*100,0)</f>
        <v>6.8025118203695181</v>
      </c>
      <c r="X143" s="21"/>
      <c r="Y143" s="26">
        <v>0</v>
      </c>
      <c r="Z143" s="21"/>
      <c r="AA143" s="28">
        <f>(Y143/$C143)</f>
        <v>0</v>
      </c>
      <c r="AB143" s="21"/>
      <c r="AC143" s="28">
        <f>IF($AE143&lt;&gt;0,(Y143/$AE143)*100,0)</f>
        <v>0</v>
      </c>
      <c r="AD143" s="21"/>
      <c r="AE143" s="26">
        <f>(G143+M143+S143+Y143)</f>
        <v>138750527</v>
      </c>
      <c r="AF143" s="27"/>
      <c r="AG143" s="21"/>
      <c r="AH143" s="26">
        <v>559313</v>
      </c>
      <c r="AI143" s="21"/>
      <c r="AJ143" s="26">
        <v>0</v>
      </c>
      <c r="AK143" s="21"/>
      <c r="AL143" s="26">
        <f>(AE143+AH143+AJ143)</f>
        <v>139309840</v>
      </c>
      <c r="AM143" s="21"/>
      <c r="AN143" s="26">
        <v>119702578</v>
      </c>
      <c r="AO143" s="21"/>
      <c r="AP143" s="28">
        <f>(AN143/$C143)</f>
        <v>3179.4357884671572</v>
      </c>
      <c r="AQ143" s="21"/>
      <c r="AR143" s="28">
        <f>IF($AP$219&lt;&gt;0,(AP143/$AP$219)*100,0)</f>
        <v>86.830445939412414</v>
      </c>
      <c r="AS143" s="21"/>
      <c r="AT143" s="26">
        <v>563739</v>
      </c>
      <c r="AU143" s="21"/>
      <c r="AV143" s="26">
        <v>0</v>
      </c>
      <c r="AW143" s="21"/>
      <c r="AX143" s="26"/>
      <c r="AY143" s="21"/>
      <c r="AZ143" s="26">
        <v>3799950</v>
      </c>
      <c r="BA143" s="21"/>
      <c r="BB143" s="10">
        <v>46</v>
      </c>
    </row>
    <row r="144" spans="1:54" s="15" customFormat="1" ht="8.85" customHeight="1" x14ac:dyDescent="0.3">
      <c r="A144" s="10">
        <v>47</v>
      </c>
      <c r="B144" s="21"/>
      <c r="C144" s="26">
        <v>75907</v>
      </c>
      <c r="D144" s="10"/>
      <c r="E144" s="10" t="s">
        <v>170</v>
      </c>
      <c r="F144" s="21"/>
      <c r="G144" s="26">
        <v>192093650</v>
      </c>
      <c r="H144" s="21"/>
      <c r="I144" s="28">
        <f>(G144/$C144)</f>
        <v>2530.6447363220782</v>
      </c>
      <c r="J144" s="21"/>
      <c r="K144" s="28">
        <f>IF($AE144&lt;&gt;0,(G144/$AE144)*100,0)</f>
        <v>67.841370528853815</v>
      </c>
      <c r="L144" s="21"/>
      <c r="M144" s="283">
        <v>73425235</v>
      </c>
      <c r="N144" s="21"/>
      <c r="O144" s="28">
        <f>(M144/$C144)</f>
        <v>967.3051892447337</v>
      </c>
      <c r="P144" s="21"/>
      <c r="Q144" s="28">
        <f>IF($AE144&lt;&gt;0,(M144/$AE144)*100,0)</f>
        <v>25.93145881606792</v>
      </c>
      <c r="R144" s="21"/>
      <c r="S144" s="26">
        <v>11112713</v>
      </c>
      <c r="T144" s="21"/>
      <c r="U144" s="28">
        <f>(S144/$C144)</f>
        <v>146.39905410568196</v>
      </c>
      <c r="V144" s="21"/>
      <c r="W144" s="28">
        <f>IF($AE144&lt;&gt;0,(S144/$AE144)*100,0)</f>
        <v>3.9246569588000999</v>
      </c>
      <c r="X144" s="21"/>
      <c r="Y144" s="26">
        <v>6519595</v>
      </c>
      <c r="Z144" s="21"/>
      <c r="AA144" s="28">
        <f>(Y144/$C144)</f>
        <v>85.889246051088833</v>
      </c>
      <c r="AB144" s="21"/>
      <c r="AC144" s="28">
        <f>IF($AE144&lt;&gt;0,(Y144/$AE144)*100,0)</f>
        <v>2.3025136962781581</v>
      </c>
      <c r="AD144" s="21"/>
      <c r="AE144" s="26">
        <f>(G144+M144+S144+Y144)</f>
        <v>283151193</v>
      </c>
      <c r="AF144" s="27"/>
      <c r="AG144" s="21"/>
      <c r="AH144" s="26">
        <v>0</v>
      </c>
      <c r="AI144" s="21"/>
      <c r="AJ144" s="26">
        <v>537045</v>
      </c>
      <c r="AK144" s="21"/>
      <c r="AL144" s="26">
        <f>(AE144+AH144+AJ144)</f>
        <v>283688238</v>
      </c>
      <c r="AM144" s="21"/>
      <c r="AN144" s="26">
        <v>237055787</v>
      </c>
      <c r="AO144" s="21"/>
      <c r="AP144" s="28">
        <f>(AN144/$C144)</f>
        <v>3122.9766292963759</v>
      </c>
      <c r="AQ144" s="21"/>
      <c r="AR144" s="28">
        <f>IF($AP$219&lt;&gt;0,(AP144/$AP$219)*100,0)</f>
        <v>85.288545333667926</v>
      </c>
      <c r="AS144" s="21"/>
      <c r="AT144" s="26">
        <v>15024013</v>
      </c>
      <c r="AU144" s="21"/>
      <c r="AV144" s="26">
        <v>19673916</v>
      </c>
      <c r="AW144" s="21"/>
      <c r="AX144" s="26"/>
      <c r="AY144" s="21"/>
      <c r="AZ144" s="26">
        <v>0</v>
      </c>
      <c r="BA144" s="21"/>
      <c r="BB144" s="10">
        <v>47</v>
      </c>
    </row>
    <row r="145" spans="1:55" ht="8.85" customHeight="1" x14ac:dyDescent="0.3">
      <c r="A145" s="10">
        <v>48</v>
      </c>
      <c r="B145" s="21"/>
      <c r="C145" s="26">
        <v>6902</v>
      </c>
      <c r="E145" s="10" t="s">
        <v>171</v>
      </c>
      <c r="F145" s="21"/>
      <c r="G145" s="26">
        <v>13284338</v>
      </c>
      <c r="H145" s="21"/>
      <c r="I145" s="28">
        <f>(G145/$C145)</f>
        <v>1924.7084902926688</v>
      </c>
      <c r="J145" s="21"/>
      <c r="K145" s="28">
        <f>IF($AE145&lt;&gt;0,(G145/$AE145)*100,0)</f>
        <v>54.351323597394916</v>
      </c>
      <c r="L145" s="21"/>
      <c r="M145" s="283">
        <v>9402372</v>
      </c>
      <c r="N145" s="21"/>
      <c r="O145" s="28">
        <f>(M145/$C145)</f>
        <v>1362.2677484787018</v>
      </c>
      <c r="P145" s="21"/>
      <c r="Q145" s="28">
        <f>IF($AE145&lt;&gt;0,(M145/$AE145)*100,0)</f>
        <v>38.468711286560556</v>
      </c>
      <c r="R145" s="21"/>
      <c r="S145" s="26">
        <v>1639084</v>
      </c>
      <c r="T145" s="21"/>
      <c r="U145" s="28">
        <f>(S145/$C145)</f>
        <v>237.47957113880034</v>
      </c>
      <c r="V145" s="21"/>
      <c r="W145" s="28">
        <f>IF($AE145&lt;&gt;0,(S145/$AE145)*100,0)</f>
        <v>6.7061215159771193</v>
      </c>
      <c r="X145" s="21"/>
      <c r="Y145" s="26">
        <v>115815</v>
      </c>
      <c r="Z145" s="21"/>
      <c r="AA145" s="28">
        <f>(Y145/$C145)</f>
        <v>16.779918864097365</v>
      </c>
      <c r="AB145" s="21"/>
      <c r="AC145" s="28">
        <f>IF($AE145&lt;&gt;0,(Y145/$AE145)*100,0)</f>
        <v>0.47384360006740966</v>
      </c>
      <c r="AD145" s="21"/>
      <c r="AE145" s="26">
        <f>(G145+M145+S145+Y145)</f>
        <v>24441609</v>
      </c>
      <c r="AF145" s="27"/>
      <c r="AG145" s="21"/>
      <c r="AH145" s="26">
        <v>0</v>
      </c>
      <c r="AI145" s="21"/>
      <c r="AJ145" s="26">
        <v>9556</v>
      </c>
      <c r="AK145" s="21"/>
      <c r="AL145" s="26">
        <f>(AE145+AH145+AJ145)</f>
        <v>24451165</v>
      </c>
      <c r="AM145" s="21"/>
      <c r="AN145" s="26">
        <v>22293319</v>
      </c>
      <c r="AO145" s="21"/>
      <c r="AP145" s="28">
        <f>(AN145/$C145)</f>
        <v>3229.9795711388006</v>
      </c>
      <c r="AQ145" s="21"/>
      <c r="AR145" s="28">
        <f>IF($AP$219&lt;&gt;0,(AP145/$AP$219)*100,0)</f>
        <v>88.210797511462687</v>
      </c>
      <c r="AS145" s="21"/>
      <c r="AT145" s="26">
        <v>419085</v>
      </c>
      <c r="AU145" s="21"/>
      <c r="AV145" s="26">
        <v>0</v>
      </c>
      <c r="AW145" s="21"/>
      <c r="AX145" s="26"/>
      <c r="AY145" s="21"/>
      <c r="AZ145" s="26">
        <v>0</v>
      </c>
      <c r="BA145" s="21"/>
      <c r="BB145" s="10">
        <v>48</v>
      </c>
    </row>
    <row r="146" spans="1:55" ht="8.85" customHeight="1" x14ac:dyDescent="0.3">
      <c r="A146" s="10">
        <v>49</v>
      </c>
      <c r="B146" s="21"/>
      <c r="C146" s="26">
        <v>26016</v>
      </c>
      <c r="D146" s="10" t="s">
        <v>86</v>
      </c>
      <c r="E146" s="10" t="s">
        <v>172</v>
      </c>
      <c r="F146" s="21"/>
      <c r="G146" s="26">
        <v>53793259</v>
      </c>
      <c r="H146" s="21"/>
      <c r="I146" s="28">
        <f>(G146/$C146)</f>
        <v>2067.6990698031982</v>
      </c>
      <c r="J146" s="21"/>
      <c r="K146" s="28">
        <f>IF($AE146&lt;&gt;0,(G146/$AE146)*100,0)</f>
        <v>57.077990018970517</v>
      </c>
      <c r="L146" s="21"/>
      <c r="M146" s="283">
        <v>35765827</v>
      </c>
      <c r="N146" s="21"/>
      <c r="O146" s="28">
        <f>(M146/$C146)</f>
        <v>1374.7627229397294</v>
      </c>
      <c r="P146" s="21"/>
      <c r="Q146" s="28">
        <f>IF($AE146&lt;&gt;0,(M146/$AE146)*100,0)</f>
        <v>37.949764607610526</v>
      </c>
      <c r="R146" s="21"/>
      <c r="S146" s="26">
        <v>4133705</v>
      </c>
      <c r="T146" s="21"/>
      <c r="U146" s="28">
        <f>(S146/$C146)</f>
        <v>158.89087484624847</v>
      </c>
      <c r="V146" s="21"/>
      <c r="W146" s="28">
        <f>IF($AE146&lt;&gt;0,(S146/$AE146)*100,0)</f>
        <v>4.3861178355334172</v>
      </c>
      <c r="X146" s="21"/>
      <c r="Y146" s="26">
        <v>552397</v>
      </c>
      <c r="Z146" s="21"/>
      <c r="AA146" s="28">
        <f>(Y146/$C146)</f>
        <v>21.232972017220174</v>
      </c>
      <c r="AB146" s="21"/>
      <c r="AC146" s="28">
        <f>IF($AE146&lt;&gt;0,(Y146/$AE146)*100,0)</f>
        <v>0.58612753788554162</v>
      </c>
      <c r="AD146" s="21"/>
      <c r="AE146" s="26">
        <f>(G146+M146+S146+Y146)</f>
        <v>94245188</v>
      </c>
      <c r="AF146" s="27"/>
      <c r="AG146" s="21"/>
      <c r="AH146" s="26">
        <v>0</v>
      </c>
      <c r="AI146" s="21"/>
      <c r="AJ146" s="26">
        <v>6487088</v>
      </c>
      <c r="AK146" s="21"/>
      <c r="AL146" s="26">
        <f>(AE146+AH146+AJ146)</f>
        <v>100732276</v>
      </c>
      <c r="AM146" s="21"/>
      <c r="AN146" s="26">
        <v>81216945</v>
      </c>
      <c r="AO146" s="21"/>
      <c r="AP146" s="28">
        <f>(AN146/$C146)</f>
        <v>3121.8075415129151</v>
      </c>
      <c r="AQ146" s="21"/>
      <c r="AR146" s="28">
        <f>IF($AP$219&lt;&gt;0,(AP146/$AP$219)*100,0)</f>
        <v>85.256617526241072</v>
      </c>
      <c r="AS146" s="21"/>
      <c r="AT146" s="26">
        <v>9119982</v>
      </c>
      <c r="AU146" s="21"/>
      <c r="AV146" s="26">
        <v>6440149</v>
      </c>
      <c r="AW146" s="21"/>
      <c r="AX146" s="26"/>
      <c r="AY146" s="21"/>
      <c r="AZ146" s="26">
        <v>0</v>
      </c>
      <c r="BA146" s="21"/>
      <c r="BB146" s="10">
        <v>49</v>
      </c>
    </row>
    <row r="147" spans="1:55" ht="8.85" customHeight="1" x14ac:dyDescent="0.3">
      <c r="A147" s="10">
        <v>50</v>
      </c>
      <c r="B147" s="21"/>
      <c r="C147" s="26">
        <v>17133</v>
      </c>
      <c r="E147" s="10" t="s">
        <v>173</v>
      </c>
      <c r="F147" s="21"/>
      <c r="G147" s="26">
        <v>29399105</v>
      </c>
      <c r="H147" s="21"/>
      <c r="I147" s="28">
        <f>(G147/$C147)</f>
        <v>1715.9344539777039</v>
      </c>
      <c r="J147" s="21"/>
      <c r="K147" s="28">
        <f>IF($AE147&lt;&gt;0,(G147/$AE147)*100,0)</f>
        <v>59.898432799440712</v>
      </c>
      <c r="L147" s="21"/>
      <c r="M147" s="283">
        <v>17184212</v>
      </c>
      <c r="N147" s="21"/>
      <c r="O147" s="28">
        <f>(M147/$C147)</f>
        <v>1002.9890853907664</v>
      </c>
      <c r="P147" s="21"/>
      <c r="Q147" s="28">
        <f>IF($AE147&lt;&gt;0,(M147/$AE147)*100,0)</f>
        <v>35.011520510346919</v>
      </c>
      <c r="R147" s="21"/>
      <c r="S147" s="26">
        <v>2386829</v>
      </c>
      <c r="T147" s="21"/>
      <c r="U147" s="28">
        <f>(S147/$C147)</f>
        <v>139.31179594933752</v>
      </c>
      <c r="V147" s="21"/>
      <c r="W147" s="28">
        <f>IF($AE147&lt;&gt;0,(S147/$AE147)*100,0)</f>
        <v>4.8629819329621187</v>
      </c>
      <c r="X147" s="21"/>
      <c r="Y147" s="26">
        <v>111447</v>
      </c>
      <c r="Z147" s="21"/>
      <c r="AA147" s="28">
        <f>(Y147/$C147)</f>
        <v>6.5048152687795486</v>
      </c>
      <c r="AB147" s="21"/>
      <c r="AC147" s="28">
        <f>IF($AE147&lt;&gt;0,(Y147/$AE147)*100,0)</f>
        <v>0.22706475725023839</v>
      </c>
      <c r="AD147" s="21"/>
      <c r="AE147" s="26">
        <f>(G147+M147+S147+Y147)</f>
        <v>49081593</v>
      </c>
      <c r="AF147" s="27"/>
      <c r="AG147" s="21"/>
      <c r="AH147" s="26">
        <v>0</v>
      </c>
      <c r="AI147" s="21"/>
      <c r="AJ147" s="26">
        <v>0</v>
      </c>
      <c r="AK147" s="21"/>
      <c r="AL147" s="26">
        <f>(AE147+AH147+AJ147)</f>
        <v>49081593</v>
      </c>
      <c r="AM147" s="21"/>
      <c r="AN147" s="26">
        <v>44231546</v>
      </c>
      <c r="AO147" s="21"/>
      <c r="AP147" s="28">
        <f>(AN147/$C147)</f>
        <v>2581.6579699994163</v>
      </c>
      <c r="AQ147" s="21"/>
      <c r="AR147" s="28">
        <f>IF($AP$219&lt;&gt;0,(AP147/$AP$219)*100,0)</f>
        <v>70.505123459706908</v>
      </c>
      <c r="AS147" s="21"/>
      <c r="AT147" s="26">
        <v>1698609</v>
      </c>
      <c r="AU147" s="21"/>
      <c r="AV147" s="26">
        <v>0</v>
      </c>
      <c r="AW147" s="21"/>
      <c r="AX147" s="26"/>
      <c r="AY147" s="21"/>
      <c r="AZ147" s="26">
        <v>0</v>
      </c>
      <c r="BA147" s="21"/>
      <c r="BB147" s="10">
        <v>50</v>
      </c>
    </row>
    <row r="148" spans="1:55" ht="8.85" customHeight="1" x14ac:dyDescent="0.3">
      <c r="A148" s="21"/>
      <c r="B148" s="21"/>
      <c r="C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row>
    <row r="149" spans="1:55" ht="5.7" customHeight="1" x14ac:dyDescent="0.3">
      <c r="A149" s="21"/>
      <c r="B149" s="21"/>
      <c r="C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row>
    <row r="150" spans="1:55" ht="8.85" hidden="1" customHeight="1" x14ac:dyDescent="0.3">
      <c r="A150" s="21"/>
      <c r="B150" s="21"/>
      <c r="C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row>
    <row r="151" spans="1:55" s="8" customFormat="1" ht="9.6" customHeight="1" x14ac:dyDescent="0.3">
      <c r="A151" s="38">
        <v>4</v>
      </c>
      <c r="D151" s="10"/>
      <c r="BC151" s="11">
        <v>5</v>
      </c>
    </row>
    <row r="152" spans="1:55" s="8" customFormat="1" ht="10.5" customHeight="1" x14ac:dyDescent="0.3">
      <c r="D152" s="10"/>
      <c r="AE152" s="11" t="s">
        <v>42</v>
      </c>
      <c r="AH152" s="8" t="s">
        <v>43</v>
      </c>
      <c r="BB152" s="11" t="s">
        <v>44</v>
      </c>
      <c r="BC152" s="11"/>
    </row>
    <row r="153" spans="1:55" s="8" customFormat="1" ht="10.5" customHeight="1" x14ac:dyDescent="0.3">
      <c r="A153" s="12"/>
      <c r="D153" s="10"/>
      <c r="AE153" s="11" t="s">
        <v>45</v>
      </c>
      <c r="AH153" s="8" t="s">
        <v>46</v>
      </c>
      <c r="BB153" s="11" t="s">
        <v>174</v>
      </c>
      <c r="BC153" s="11"/>
    </row>
    <row r="154" spans="1:55" s="8" customFormat="1" ht="10.5" customHeight="1" x14ac:dyDescent="0.3">
      <c r="A154" s="13"/>
      <c r="D154" s="10"/>
      <c r="AE154" s="11" t="s">
        <v>48</v>
      </c>
      <c r="AH154" s="14" t="s">
        <v>49</v>
      </c>
      <c r="BC154" s="11"/>
    </row>
    <row r="155" spans="1:55" ht="8.85" customHeight="1" x14ac:dyDescent="0.3"/>
    <row r="156" spans="1:55" ht="9.6" customHeight="1" x14ac:dyDescent="0.3">
      <c r="G156" s="16" t="s">
        <v>50</v>
      </c>
      <c r="H156" s="16"/>
      <c r="I156" s="16"/>
      <c r="J156" s="16"/>
      <c r="K156" s="16"/>
      <c r="L156" s="16"/>
      <c r="M156" s="16"/>
      <c r="N156" s="16"/>
      <c r="O156" s="16"/>
      <c r="P156" s="16"/>
      <c r="Q156" s="16"/>
      <c r="R156" s="16"/>
      <c r="S156" s="16"/>
      <c r="T156" s="16"/>
      <c r="U156" s="16"/>
      <c r="V156" s="16"/>
      <c r="W156" s="16"/>
      <c r="X156" s="16"/>
      <c r="Y156" s="16"/>
      <c r="Z156" s="16"/>
      <c r="AA156" s="16"/>
      <c r="AB156" s="16"/>
      <c r="AC156" s="16"/>
    </row>
    <row r="157" spans="1:55" ht="10.35" customHeight="1" x14ac:dyDescent="0.3">
      <c r="G157" s="17" t="s">
        <v>6</v>
      </c>
      <c r="H157" s="17"/>
      <c r="I157" s="17"/>
      <c r="J157" s="17"/>
      <c r="K157" s="17"/>
      <c r="M157" s="17" t="s">
        <v>51</v>
      </c>
      <c r="N157" s="17"/>
      <c r="O157" s="17"/>
      <c r="P157" s="17"/>
      <c r="Q157" s="17"/>
      <c r="S157" s="17" t="s">
        <v>52</v>
      </c>
      <c r="T157" s="17"/>
      <c r="U157" s="17"/>
      <c r="V157" s="17"/>
      <c r="W157" s="17"/>
      <c r="X157" s="17"/>
      <c r="Y157" s="17"/>
      <c r="Z157" s="17"/>
      <c r="AA157" s="17"/>
      <c r="AB157" s="17"/>
      <c r="AC157" s="17"/>
      <c r="AN157" s="16" t="s">
        <v>53</v>
      </c>
      <c r="AO157" s="16"/>
      <c r="AP157" s="16"/>
      <c r="AQ157" s="16"/>
      <c r="AR157" s="16"/>
      <c r="AS157" s="16"/>
      <c r="AT157" s="16"/>
      <c r="AU157" s="16"/>
      <c r="AV157" s="16"/>
      <c r="AW157" s="16"/>
      <c r="AX157" s="16"/>
      <c r="AY157" s="16"/>
      <c r="AZ157" s="16"/>
    </row>
    <row r="158" spans="1:55" ht="10.35" customHeight="1" x14ac:dyDescent="0.3">
      <c r="G158" s="16" t="s">
        <v>54</v>
      </c>
      <c r="H158" s="16"/>
      <c r="I158" s="16"/>
      <c r="J158" s="16"/>
      <c r="K158" s="16"/>
      <c r="M158" s="16" t="s">
        <v>55</v>
      </c>
      <c r="N158" s="16"/>
      <c r="O158" s="16"/>
      <c r="P158" s="16"/>
      <c r="Q158" s="16"/>
      <c r="S158" s="16" t="s">
        <v>55</v>
      </c>
      <c r="T158" s="16"/>
      <c r="U158" s="16"/>
      <c r="V158" s="16"/>
      <c r="W158" s="16"/>
      <c r="X158" s="16"/>
      <c r="Y158" s="16"/>
      <c r="Z158" s="16"/>
      <c r="AA158" s="16"/>
      <c r="AB158" s="16"/>
      <c r="AC158" s="16"/>
      <c r="AN158" s="17" t="s">
        <v>56</v>
      </c>
      <c r="AO158" s="17"/>
      <c r="AP158" s="17"/>
      <c r="AQ158" s="17"/>
      <c r="AR158" s="17"/>
    </row>
    <row r="159" spans="1:55" ht="8.85" customHeight="1" x14ac:dyDescent="0.3">
      <c r="AN159" s="16" t="s">
        <v>57</v>
      </c>
      <c r="AO159" s="16"/>
      <c r="AP159" s="16"/>
      <c r="AQ159" s="16"/>
      <c r="AR159" s="16"/>
      <c r="AT159" s="16" t="s">
        <v>58</v>
      </c>
      <c r="AU159" s="16"/>
      <c r="AV159" s="16"/>
      <c r="AW159" s="16"/>
      <c r="AX159" s="16"/>
      <c r="AY159" s="16"/>
      <c r="AZ159" s="16"/>
    </row>
    <row r="160" spans="1:55" ht="9.6" customHeight="1" x14ac:dyDescent="0.3">
      <c r="K160" s="18"/>
      <c r="Q160" s="18"/>
      <c r="S160" s="16" t="s">
        <v>59</v>
      </c>
      <c r="T160" s="16"/>
      <c r="U160" s="16"/>
      <c r="V160" s="16"/>
      <c r="W160" s="16"/>
      <c r="Y160" s="16" t="s">
        <v>60</v>
      </c>
      <c r="Z160" s="16"/>
      <c r="AA160" s="16"/>
      <c r="AB160" s="16"/>
      <c r="AC160" s="16"/>
      <c r="AJ160" s="18"/>
      <c r="AR160" s="18"/>
      <c r="AT160" s="18" t="s">
        <v>61</v>
      </c>
      <c r="AV160" s="18" t="s">
        <v>61</v>
      </c>
      <c r="AX160" s="18"/>
    </row>
    <row r="161" spans="1:54" s="15" customFormat="1" ht="9.6" customHeight="1" x14ac:dyDescent="0.3">
      <c r="A161" s="10"/>
      <c r="B161" s="10"/>
      <c r="C161" s="18" t="s">
        <v>62</v>
      </c>
      <c r="D161" s="10"/>
      <c r="E161" s="10"/>
      <c r="F161" s="10"/>
      <c r="G161" s="10"/>
      <c r="H161" s="10"/>
      <c r="I161" s="18" t="s">
        <v>63</v>
      </c>
      <c r="J161" s="10"/>
      <c r="K161" s="18" t="s">
        <v>64</v>
      </c>
      <c r="L161" s="10"/>
      <c r="M161" s="10"/>
      <c r="N161" s="10"/>
      <c r="O161" s="18" t="s">
        <v>63</v>
      </c>
      <c r="P161" s="10"/>
      <c r="Q161" s="18" t="s">
        <v>64</v>
      </c>
      <c r="R161" s="10"/>
      <c r="S161" s="10"/>
      <c r="T161" s="10"/>
      <c r="U161" s="18" t="s">
        <v>63</v>
      </c>
      <c r="V161" s="10"/>
      <c r="W161" s="18" t="s">
        <v>64</v>
      </c>
      <c r="X161" s="10"/>
      <c r="Y161" s="10"/>
      <c r="Z161" s="10"/>
      <c r="AA161" s="18" t="s">
        <v>63</v>
      </c>
      <c r="AB161" s="10"/>
      <c r="AC161" s="18" t="s">
        <v>64</v>
      </c>
      <c r="AD161" s="10"/>
      <c r="AE161" s="18" t="s">
        <v>65</v>
      </c>
      <c r="AF161" s="18"/>
      <c r="AG161" s="10"/>
      <c r="AH161" s="18" t="s">
        <v>66</v>
      </c>
      <c r="AI161" s="10"/>
      <c r="AJ161" s="18" t="s">
        <v>67</v>
      </c>
      <c r="AK161" s="10"/>
      <c r="AL161" s="18" t="s">
        <v>68</v>
      </c>
      <c r="AM161" s="10"/>
      <c r="AN161" s="10"/>
      <c r="AO161" s="10"/>
      <c r="AP161" s="18" t="s">
        <v>63</v>
      </c>
      <c r="AQ161" s="10"/>
      <c r="AR161" s="18" t="s">
        <v>64</v>
      </c>
      <c r="AS161" s="10"/>
      <c r="AT161" s="18" t="s">
        <v>69</v>
      </c>
      <c r="AU161" s="10"/>
      <c r="AV161" s="18" t="s">
        <v>69</v>
      </c>
      <c r="AW161" s="10"/>
      <c r="AX161" s="18"/>
      <c r="AY161" s="10"/>
      <c r="AZ161" s="18" t="s">
        <v>70</v>
      </c>
      <c r="BA161" s="10"/>
      <c r="BB161" s="10"/>
    </row>
    <row r="162" spans="1:54" s="15" customFormat="1" ht="9.6" customHeight="1" x14ac:dyDescent="0.3">
      <c r="A162" s="19" t="s">
        <v>71</v>
      </c>
      <c r="B162" s="10"/>
      <c r="C162" s="19" t="s">
        <v>72</v>
      </c>
      <c r="D162" s="10"/>
      <c r="E162" s="19" t="s">
        <v>73</v>
      </c>
      <c r="F162" s="10"/>
      <c r="G162" s="19" t="s">
        <v>74</v>
      </c>
      <c r="H162" s="10"/>
      <c r="I162" s="19" t="s">
        <v>75</v>
      </c>
      <c r="J162" s="10"/>
      <c r="K162" s="19" t="s">
        <v>76</v>
      </c>
      <c r="L162" s="10"/>
      <c r="M162" s="19" t="s">
        <v>74</v>
      </c>
      <c r="N162" s="10"/>
      <c r="O162" s="19" t="s">
        <v>75</v>
      </c>
      <c r="P162" s="10"/>
      <c r="Q162" s="19" t="s">
        <v>76</v>
      </c>
      <c r="R162" s="10"/>
      <c r="S162" s="19" t="s">
        <v>74</v>
      </c>
      <c r="T162" s="10"/>
      <c r="U162" s="19" t="s">
        <v>75</v>
      </c>
      <c r="V162" s="10"/>
      <c r="W162" s="19" t="s">
        <v>76</v>
      </c>
      <c r="X162" s="10"/>
      <c r="Y162" s="19" t="s">
        <v>74</v>
      </c>
      <c r="Z162" s="10"/>
      <c r="AA162" s="19" t="s">
        <v>75</v>
      </c>
      <c r="AB162" s="10"/>
      <c r="AC162" s="19" t="s">
        <v>76</v>
      </c>
      <c r="AD162" s="10"/>
      <c r="AE162" s="19" t="s">
        <v>50</v>
      </c>
      <c r="AF162" s="18"/>
      <c r="AG162" s="10"/>
      <c r="AH162" s="19" t="s">
        <v>77</v>
      </c>
      <c r="AI162" s="10"/>
      <c r="AJ162" s="19" t="s">
        <v>78</v>
      </c>
      <c r="AK162" s="10"/>
      <c r="AL162" s="19" t="s">
        <v>79</v>
      </c>
      <c r="AM162" s="10"/>
      <c r="AN162" s="19" t="s">
        <v>74</v>
      </c>
      <c r="AO162" s="10"/>
      <c r="AP162" s="19" t="s">
        <v>75</v>
      </c>
      <c r="AQ162" s="10"/>
      <c r="AR162" s="19" t="s">
        <v>80</v>
      </c>
      <c r="AS162" s="10"/>
      <c r="AT162" s="19" t="s">
        <v>81</v>
      </c>
      <c r="AU162" s="10"/>
      <c r="AV162" s="19" t="s">
        <v>82</v>
      </c>
      <c r="AW162" s="10"/>
      <c r="AX162" s="19"/>
      <c r="AY162" s="10"/>
      <c r="AZ162" s="19" t="s">
        <v>83</v>
      </c>
      <c r="BA162" s="10"/>
      <c r="BB162" s="20" t="s">
        <v>71</v>
      </c>
    </row>
    <row r="163" spans="1:54" s="15" customFormat="1" ht="8.85" customHeight="1"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row>
    <row r="164" spans="1:54" s="15" customFormat="1" ht="8.85" customHeight="1" x14ac:dyDescent="0.3">
      <c r="A164" s="10"/>
      <c r="B164" s="10"/>
      <c r="C164" s="10"/>
      <c r="D164" s="37"/>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row>
    <row r="165" spans="1:54" s="15" customFormat="1" ht="8.85" customHeight="1" x14ac:dyDescent="0.3">
      <c r="A165" s="10">
        <v>51</v>
      </c>
      <c r="B165" s="21"/>
      <c r="C165" s="26">
        <v>10829</v>
      </c>
      <c r="D165" s="10"/>
      <c r="E165" s="10" t="s">
        <v>175</v>
      </c>
      <c r="F165" s="21"/>
      <c r="G165" s="24">
        <v>23555196</v>
      </c>
      <c r="H165" s="21"/>
      <c r="I165" s="22">
        <f>(G165/$C165)</f>
        <v>2175.1958629605688</v>
      </c>
      <c r="J165" s="21"/>
      <c r="K165" s="23">
        <f>IF($AE165&lt;&gt;0,(G165/$AE165)*100,0)</f>
        <v>67.919526166417683</v>
      </c>
      <c r="L165" s="21"/>
      <c r="M165" s="24">
        <v>8538698</v>
      </c>
      <c r="N165" s="21"/>
      <c r="O165" s="22">
        <f>(M165/$C165)</f>
        <v>788.50290885585002</v>
      </c>
      <c r="P165" s="21"/>
      <c r="Q165" s="23">
        <f>IF($AE165&lt;&gt;0,(M165/$AE165)*100,0)</f>
        <v>24.620653644237915</v>
      </c>
      <c r="R165" s="21"/>
      <c r="S165" s="24">
        <v>2328932</v>
      </c>
      <c r="T165" s="21"/>
      <c r="U165" s="22">
        <f>(S165/$C165)</f>
        <v>215.06436420722136</v>
      </c>
      <c r="V165" s="21"/>
      <c r="W165" s="23">
        <f>IF($AE165&lt;&gt;0,(S165/$AE165)*100,0)</f>
        <v>6.7152893957582647</v>
      </c>
      <c r="X165" s="21"/>
      <c r="Y165" s="24">
        <v>258211</v>
      </c>
      <c r="Z165" s="21"/>
      <c r="AA165" s="22">
        <f>(Y165/$C165)</f>
        <v>23.844399298180811</v>
      </c>
      <c r="AB165" s="21"/>
      <c r="AC165" s="23">
        <f>IF($AE165&lt;&gt;0,(Y165/$AE165)*100,0)</f>
        <v>0.74453079358613183</v>
      </c>
      <c r="AD165" s="21"/>
      <c r="AE165" s="24">
        <f>(G165+M165+S165+Y165)</f>
        <v>34681037</v>
      </c>
      <c r="AF165" s="25"/>
      <c r="AG165" s="21"/>
      <c r="AH165" s="24">
        <v>85060</v>
      </c>
      <c r="AI165" s="21"/>
      <c r="AJ165" s="24">
        <v>1967377</v>
      </c>
      <c r="AK165" s="21"/>
      <c r="AL165" s="24">
        <f>(AE165+AH165+AJ165)</f>
        <v>36733474</v>
      </c>
      <c r="AM165" s="21"/>
      <c r="AN165" s="24">
        <v>32072702</v>
      </c>
      <c r="AO165" s="21"/>
      <c r="AP165" s="22">
        <f>(AN165/$C165)</f>
        <v>2961.7418044140732</v>
      </c>
      <c r="AQ165" s="21"/>
      <c r="AR165" s="23">
        <f>IF($AP$219&lt;&gt;0,(AP165/$AP$219)*100,0)</f>
        <v>80.885219499481792</v>
      </c>
      <c r="AS165" s="21"/>
      <c r="AT165" s="24">
        <v>267079</v>
      </c>
      <c r="AU165" s="21"/>
      <c r="AV165" s="24">
        <v>0</v>
      </c>
      <c r="AW165" s="21"/>
      <c r="AX165" s="24"/>
      <c r="AY165" s="21"/>
      <c r="AZ165" s="24">
        <v>0</v>
      </c>
      <c r="BA165" s="21"/>
      <c r="BB165" s="10">
        <v>51</v>
      </c>
    </row>
    <row r="166" spans="1:54" s="15" customFormat="1" ht="8.85" customHeight="1" x14ac:dyDescent="0.3">
      <c r="A166" s="10">
        <v>52</v>
      </c>
      <c r="B166" s="21"/>
      <c r="C166" s="26">
        <v>0</v>
      </c>
      <c r="D166" s="10" t="s">
        <v>86</v>
      </c>
      <c r="E166" s="10" t="s">
        <v>176</v>
      </c>
      <c r="F166" s="21"/>
      <c r="G166" s="26">
        <v>0</v>
      </c>
      <c r="H166" s="21"/>
      <c r="I166" s="23">
        <v>0</v>
      </c>
      <c r="J166" s="21"/>
      <c r="K166" s="23">
        <f>IF($AE166&lt;&gt;0,(G166/$AE166)*100,0)</f>
        <v>0</v>
      </c>
      <c r="L166" s="21"/>
      <c r="M166" s="283">
        <v>0</v>
      </c>
      <c r="N166" s="21"/>
      <c r="O166" s="23">
        <v>0</v>
      </c>
      <c r="P166" s="21"/>
      <c r="Q166" s="23">
        <f>IF($AE166&lt;&gt;0,(M166/$AE166)*100,0)</f>
        <v>0</v>
      </c>
      <c r="R166" s="21"/>
      <c r="S166" s="26">
        <v>0</v>
      </c>
      <c r="T166" s="21"/>
      <c r="U166" s="23">
        <v>0</v>
      </c>
      <c r="V166" s="21"/>
      <c r="W166" s="23">
        <f>IF($AE166&lt;&gt;0,(S166/$AE166)*100,0)</f>
        <v>0</v>
      </c>
      <c r="X166" s="21"/>
      <c r="Y166" s="26">
        <v>0</v>
      </c>
      <c r="Z166" s="21"/>
      <c r="AA166" s="23">
        <v>0</v>
      </c>
      <c r="AB166" s="21"/>
      <c r="AC166" s="23">
        <f>IF($AE166&lt;&gt;0,(Y166/$AE166)*100,0)</f>
        <v>0</v>
      </c>
      <c r="AD166" s="21"/>
      <c r="AE166" s="26">
        <f>(G166+M166+S166+Y166)</f>
        <v>0</v>
      </c>
      <c r="AF166" s="27"/>
      <c r="AG166" s="21"/>
      <c r="AH166" s="26">
        <v>0</v>
      </c>
      <c r="AI166" s="21"/>
      <c r="AJ166" s="26">
        <v>0</v>
      </c>
      <c r="AK166" s="21"/>
      <c r="AL166" s="26">
        <f>(AE166+AH166+AJ166)</f>
        <v>0</v>
      </c>
      <c r="AM166" s="21"/>
      <c r="AN166" s="26">
        <v>0</v>
      </c>
      <c r="AO166" s="21"/>
      <c r="AP166" s="23">
        <v>0</v>
      </c>
      <c r="AQ166" s="21"/>
      <c r="AR166" s="23">
        <f>IF($AP$219&lt;&gt;0,(AP166/$AP$219)*100,0)</f>
        <v>0</v>
      </c>
      <c r="AS166" s="21"/>
      <c r="AT166" s="26">
        <v>0</v>
      </c>
      <c r="AU166" s="21"/>
      <c r="AV166" s="26">
        <v>0</v>
      </c>
      <c r="AW166" s="21"/>
      <c r="AX166" s="26"/>
      <c r="AY166" s="21"/>
      <c r="AZ166" s="26">
        <v>0</v>
      </c>
      <c r="BA166" s="21"/>
      <c r="BB166" s="10">
        <v>52</v>
      </c>
    </row>
    <row r="167" spans="1:54" s="15" customFormat="1" ht="8.85" customHeight="1" x14ac:dyDescent="0.3">
      <c r="A167" s="10">
        <v>53</v>
      </c>
      <c r="B167" s="21"/>
      <c r="C167" s="26">
        <v>413546</v>
      </c>
      <c r="D167" s="10"/>
      <c r="E167" s="10" t="s">
        <v>177</v>
      </c>
      <c r="F167" s="21"/>
      <c r="G167" s="26">
        <v>1765431644</v>
      </c>
      <c r="H167" s="21"/>
      <c r="I167" s="23">
        <f>(G167/$C167)</f>
        <v>4269.0091162772706</v>
      </c>
      <c r="J167" s="21"/>
      <c r="K167" s="23">
        <f>IF($AE167&lt;&gt;0,(G167/$AE167)*100,0)</f>
        <v>75.613093500449253</v>
      </c>
      <c r="L167" s="21"/>
      <c r="M167" s="283">
        <v>497280607</v>
      </c>
      <c r="N167" s="21"/>
      <c r="O167" s="23">
        <f>(M167/$C167)</f>
        <v>1202.4795476198537</v>
      </c>
      <c r="P167" s="21"/>
      <c r="Q167" s="23">
        <f>IF($AE167&lt;&gt;0,(M167/$AE167)*100,0)</f>
        <v>21.29843155402915</v>
      </c>
      <c r="R167" s="21"/>
      <c r="S167" s="26">
        <v>41259330</v>
      </c>
      <c r="T167" s="21"/>
      <c r="U167" s="23">
        <f>(S167/$C167)</f>
        <v>99.769626595348527</v>
      </c>
      <c r="V167" s="21"/>
      <c r="W167" s="23">
        <f>IF($AE167&lt;&gt;0,(S167/$AE167)*100,0)</f>
        <v>1.767129068779675</v>
      </c>
      <c r="X167" s="21"/>
      <c r="Y167" s="26">
        <v>30851083</v>
      </c>
      <c r="Z167" s="21"/>
      <c r="AA167" s="23">
        <f>(Y167/$C167)</f>
        <v>74.601333346229922</v>
      </c>
      <c r="AB167" s="21"/>
      <c r="AC167" s="23">
        <f>IF($AE167&lt;&gt;0,(Y167/$AE167)*100,0)</f>
        <v>1.3213458767419262</v>
      </c>
      <c r="AD167" s="21"/>
      <c r="AE167" s="26">
        <f>(G167+M167+S167+Y167)</f>
        <v>2334822664</v>
      </c>
      <c r="AF167" s="27"/>
      <c r="AG167" s="21"/>
      <c r="AH167" s="26">
        <v>10308613</v>
      </c>
      <c r="AI167" s="21"/>
      <c r="AJ167" s="26">
        <v>7413838</v>
      </c>
      <c r="AK167" s="21"/>
      <c r="AL167" s="26">
        <f>(AE167+AH167+AJ167)</f>
        <v>2352545115</v>
      </c>
      <c r="AM167" s="21"/>
      <c r="AN167" s="26">
        <v>1952231343</v>
      </c>
      <c r="AO167" s="21"/>
      <c r="AP167" s="23">
        <f>(AN167/$C167)</f>
        <v>4720.7114637791201</v>
      </c>
      <c r="AQ167" s="21"/>
      <c r="AR167" s="23">
        <f>IF($AP$219&lt;&gt;0,(AP167/$AP$219)*100,0)</f>
        <v>128.92271107914263</v>
      </c>
      <c r="AS167" s="21"/>
      <c r="AT167" s="26">
        <v>263165363</v>
      </c>
      <c r="AU167" s="21"/>
      <c r="AV167" s="26">
        <v>188203673</v>
      </c>
      <c r="AW167" s="21"/>
      <c r="AX167" s="26"/>
      <c r="AY167" s="21"/>
      <c r="AZ167" s="26">
        <v>116702633</v>
      </c>
      <c r="BA167" s="21"/>
      <c r="BB167" s="10">
        <v>53</v>
      </c>
    </row>
    <row r="168" spans="1:54" s="15" customFormat="1" ht="8.85" customHeight="1" x14ac:dyDescent="0.3">
      <c r="A168" s="10">
        <v>54</v>
      </c>
      <c r="B168" s="21"/>
      <c r="C168" s="26">
        <v>36620</v>
      </c>
      <c r="D168" s="10"/>
      <c r="E168" s="10" t="s">
        <v>178</v>
      </c>
      <c r="F168" s="21"/>
      <c r="G168" s="26">
        <v>82406330</v>
      </c>
      <c r="H168" s="21"/>
      <c r="I168" s="23">
        <f>(G168/$C168)</f>
        <v>2250.309393773894</v>
      </c>
      <c r="J168" s="21"/>
      <c r="K168" s="23">
        <f>IF($AE168&lt;&gt;0,(G168/$AE168)*100,0)</f>
        <v>65.409579476571309</v>
      </c>
      <c r="L168" s="21"/>
      <c r="M168" s="283">
        <v>35082579</v>
      </c>
      <c r="N168" s="21"/>
      <c r="O168" s="23">
        <f>(M168/$C168)</f>
        <v>958.01690333151282</v>
      </c>
      <c r="P168" s="21"/>
      <c r="Q168" s="23">
        <f>IF($AE168&lt;&gt;0,(M168/$AE168)*100,0)</f>
        <v>27.846607649480227</v>
      </c>
      <c r="R168" s="21"/>
      <c r="S168" s="26">
        <v>7407554</v>
      </c>
      <c r="T168" s="21"/>
      <c r="U168" s="23">
        <f>(S168/$C168)</f>
        <v>202.2816493719279</v>
      </c>
      <c r="V168" s="21"/>
      <c r="W168" s="23">
        <f>IF($AE168&lt;&gt;0,(S168/$AE168)*100,0)</f>
        <v>5.8797059896975608</v>
      </c>
      <c r="X168" s="21"/>
      <c r="Y168" s="26">
        <v>1088646</v>
      </c>
      <c r="Z168" s="21"/>
      <c r="AA168" s="23">
        <f>(Y168/$C168)</f>
        <v>29.72818132168214</v>
      </c>
      <c r="AB168" s="21"/>
      <c r="AC168" s="23">
        <f>IF($AE168&lt;&gt;0,(Y168/$AE168)*100,0)</f>
        <v>0.86410688425089988</v>
      </c>
      <c r="AD168" s="21"/>
      <c r="AE168" s="26">
        <f>(G168+M168+S168+Y168)</f>
        <v>125985109</v>
      </c>
      <c r="AF168" s="27"/>
      <c r="AG168" s="21"/>
      <c r="AH168" s="26">
        <v>0</v>
      </c>
      <c r="AI168" s="21"/>
      <c r="AJ168" s="26">
        <v>0</v>
      </c>
      <c r="AK168" s="21"/>
      <c r="AL168" s="26">
        <f>(AE168+AH168+AJ168)</f>
        <v>125985109</v>
      </c>
      <c r="AM168" s="21"/>
      <c r="AN168" s="26">
        <v>112011518</v>
      </c>
      <c r="AO168" s="21"/>
      <c r="AP168" s="23">
        <f>(AN168/$C168)</f>
        <v>3058.7525395958492</v>
      </c>
      <c r="AQ168" s="21"/>
      <c r="AR168" s="23">
        <f>IF($AP$219&lt;&gt;0,(AP168/$AP$219)*100,0)</f>
        <v>83.534584341916585</v>
      </c>
      <c r="AS168" s="21"/>
      <c r="AT168" s="26">
        <v>2032831</v>
      </c>
      <c r="AU168" s="21"/>
      <c r="AV168" s="26">
        <v>0</v>
      </c>
      <c r="AW168" s="21"/>
      <c r="AX168" s="26"/>
      <c r="AY168" s="21"/>
      <c r="AZ168" s="26">
        <v>0</v>
      </c>
      <c r="BA168" s="21"/>
      <c r="BB168" s="10">
        <v>54</v>
      </c>
    </row>
    <row r="169" spans="1:54" s="15" customFormat="1" ht="8.85" customHeight="1" x14ac:dyDescent="0.3">
      <c r="A169" s="10">
        <v>55</v>
      </c>
      <c r="B169" s="21"/>
      <c r="C169" s="26">
        <v>12246</v>
      </c>
      <c r="D169" s="10"/>
      <c r="E169" s="10" t="s">
        <v>179</v>
      </c>
      <c r="F169" s="21"/>
      <c r="G169" s="26">
        <v>11187773</v>
      </c>
      <c r="H169" s="21"/>
      <c r="I169" s="28">
        <f>(G169/$C169)</f>
        <v>913.58590560182915</v>
      </c>
      <c r="J169" s="21"/>
      <c r="K169" s="28">
        <f>IF($AE169&lt;&gt;0,(G169/$AE169)*100,0)</f>
        <v>35.416063619025337</v>
      </c>
      <c r="L169" s="21"/>
      <c r="M169" s="283">
        <v>17598845</v>
      </c>
      <c r="N169" s="21"/>
      <c r="O169" s="28">
        <f>(M169/$C169)</f>
        <v>1437.1096684631716</v>
      </c>
      <c r="P169" s="21"/>
      <c r="Q169" s="28">
        <f>IF($AE169&lt;&gt;0,(M169/$AE169)*100,0)</f>
        <v>55.710981456395828</v>
      </c>
      <c r="R169" s="21"/>
      <c r="S169" s="26">
        <v>2794791</v>
      </c>
      <c r="T169" s="21"/>
      <c r="U169" s="28">
        <f>(S169/$C169)</f>
        <v>228.22072513473788</v>
      </c>
      <c r="V169" s="21"/>
      <c r="W169" s="28">
        <f>IF($AE169&lt;&gt;0,(S169/$AE169)*100,0)</f>
        <v>8.8472027326510307</v>
      </c>
      <c r="X169" s="21"/>
      <c r="Y169" s="26">
        <v>8135</v>
      </c>
      <c r="Z169" s="21"/>
      <c r="AA169" s="28">
        <f>(Y169/$C169)</f>
        <v>0.66429854646415154</v>
      </c>
      <c r="AB169" s="21"/>
      <c r="AC169" s="28">
        <f>IF($AE169&lt;&gt;0,(Y169/$AE169)*100,0)</f>
        <v>2.5752191927810038E-2</v>
      </c>
      <c r="AD169" s="21"/>
      <c r="AE169" s="26">
        <f>(G169+M169+S169+Y169)</f>
        <v>31589544</v>
      </c>
      <c r="AF169" s="27"/>
      <c r="AG169" s="21"/>
      <c r="AH169" s="26">
        <v>0</v>
      </c>
      <c r="AI169" s="21"/>
      <c r="AJ169" s="26">
        <v>0</v>
      </c>
      <c r="AK169" s="21"/>
      <c r="AL169" s="26">
        <f>(AE169+AH169+AJ169)</f>
        <v>31589544</v>
      </c>
      <c r="AM169" s="21"/>
      <c r="AN169" s="26">
        <v>29451971</v>
      </c>
      <c r="AO169" s="21"/>
      <c r="AP169" s="28">
        <f>(AN169/$C169)</f>
        <v>2405.0278458272087</v>
      </c>
      <c r="AQ169" s="21"/>
      <c r="AR169" s="28">
        <f>IF($AP$219&lt;&gt;0,(AP169/$AP$219)*100,0)</f>
        <v>65.681351737743427</v>
      </c>
      <c r="AS169" s="21"/>
      <c r="AT169" s="26">
        <v>235170</v>
      </c>
      <c r="AU169" s="21"/>
      <c r="AV169" s="26">
        <v>1108738</v>
      </c>
      <c r="AW169" s="21"/>
      <c r="AX169" s="26"/>
      <c r="AY169" s="21"/>
      <c r="AZ169" s="26">
        <v>0</v>
      </c>
      <c r="BA169" s="21"/>
      <c r="BB169" s="10">
        <v>55</v>
      </c>
    </row>
    <row r="170" spans="1:54" s="15" customFormat="1" ht="8.85" customHeight="1" x14ac:dyDescent="0.3">
      <c r="A170" s="29"/>
      <c r="B170" s="21"/>
      <c r="C170" s="29"/>
      <c r="D170" s="10"/>
      <c r="E170" s="10"/>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7"/>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9"/>
    </row>
    <row r="171" spans="1:54" s="15" customFormat="1" ht="8.85" customHeight="1" x14ac:dyDescent="0.3">
      <c r="A171" s="10">
        <v>56</v>
      </c>
      <c r="B171" s="21"/>
      <c r="C171" s="26">
        <v>13251</v>
      </c>
      <c r="D171" s="10"/>
      <c r="E171" s="10" t="s">
        <v>180</v>
      </c>
      <c r="F171" s="21"/>
      <c r="G171" s="26">
        <v>23874216</v>
      </c>
      <c r="H171" s="21"/>
      <c r="I171" s="28">
        <f>(G171/$C171)</f>
        <v>1801.6916459135159</v>
      </c>
      <c r="J171" s="21"/>
      <c r="K171" s="28">
        <f>IF($AE171&lt;&gt;0,(G171/$AE171)*100,0)</f>
        <v>54.459192085098465</v>
      </c>
      <c r="L171" s="21"/>
      <c r="M171" s="283">
        <v>16281595</v>
      </c>
      <c r="N171" s="21"/>
      <c r="O171" s="28">
        <f>(M171/$C171)</f>
        <v>1228.7068900460342</v>
      </c>
      <c r="P171" s="21"/>
      <c r="Q171" s="28">
        <f>IF($AE171&lt;&gt;0,(M171/$AE171)*100,0)</f>
        <v>37.139754015661858</v>
      </c>
      <c r="R171" s="21"/>
      <c r="S171" s="26">
        <v>3471970</v>
      </c>
      <c r="T171" s="21"/>
      <c r="U171" s="28">
        <f>(S171/$C171)</f>
        <v>262.01569692853371</v>
      </c>
      <c r="V171" s="21"/>
      <c r="W171" s="28">
        <f>IF($AE171&lt;&gt;0,(S171/$AE171)*100,0)</f>
        <v>7.9198697516894079</v>
      </c>
      <c r="X171" s="21"/>
      <c r="Y171" s="26">
        <v>210945</v>
      </c>
      <c r="Z171" s="21"/>
      <c r="AA171" s="28">
        <f>(Y171/$C171)</f>
        <v>15.919175911251982</v>
      </c>
      <c r="AB171" s="21"/>
      <c r="AC171" s="28">
        <f>IF($AE171&lt;&gt;0,(Y171/$AE171)*100,0)</f>
        <v>0.48118414755027328</v>
      </c>
      <c r="AD171" s="21"/>
      <c r="AE171" s="26">
        <f>(G171+M171+S171+Y171)</f>
        <v>43838726</v>
      </c>
      <c r="AF171" s="27"/>
      <c r="AG171" s="21"/>
      <c r="AH171" s="26">
        <v>0</v>
      </c>
      <c r="AI171" s="21"/>
      <c r="AJ171" s="26">
        <v>15978510</v>
      </c>
      <c r="AK171" s="21"/>
      <c r="AL171" s="26">
        <f>(AE171+AH171+AJ171)</f>
        <v>59817236</v>
      </c>
      <c r="AM171" s="21"/>
      <c r="AN171" s="26">
        <v>41034822</v>
      </c>
      <c r="AO171" s="21"/>
      <c r="AP171" s="28">
        <f>(AN171/$C171)</f>
        <v>3096.7339823409552</v>
      </c>
      <c r="AQ171" s="21"/>
      <c r="AR171" s="28">
        <f>IF($AP$219&lt;&gt;0,(AP171/$AP$219)*100,0)</f>
        <v>84.571858195014215</v>
      </c>
      <c r="AS171" s="21"/>
      <c r="AT171" s="26">
        <v>2868301</v>
      </c>
      <c r="AU171" s="21"/>
      <c r="AV171" s="26">
        <v>908511</v>
      </c>
      <c r="AW171" s="21"/>
      <c r="AX171" s="26"/>
      <c r="AY171" s="21"/>
      <c r="AZ171" s="26">
        <v>0</v>
      </c>
      <c r="BA171" s="21"/>
      <c r="BB171" s="10">
        <v>56</v>
      </c>
    </row>
    <row r="172" spans="1:54" s="15" customFormat="1" ht="8.85" customHeight="1" x14ac:dyDescent="0.3">
      <c r="A172" s="10">
        <v>57</v>
      </c>
      <c r="B172" s="21"/>
      <c r="C172" s="26">
        <v>8645</v>
      </c>
      <c r="D172" s="10"/>
      <c r="E172" s="10" t="s">
        <v>181</v>
      </c>
      <c r="F172" s="21"/>
      <c r="G172" s="26">
        <v>17419282</v>
      </c>
      <c r="H172" s="21"/>
      <c r="I172" s="28">
        <f>(G172/$C172)</f>
        <v>2014.9545401966454</v>
      </c>
      <c r="J172" s="21"/>
      <c r="K172" s="28">
        <f>IF($AE172&lt;&gt;0,(G172/$AE172)*100,0)</f>
        <v>59.531559588831172</v>
      </c>
      <c r="L172" s="21"/>
      <c r="M172" s="283">
        <v>9664252</v>
      </c>
      <c r="N172" s="21"/>
      <c r="O172" s="28">
        <f>(M172/$C172)</f>
        <v>1117.9007518796993</v>
      </c>
      <c r="P172" s="21"/>
      <c r="Q172" s="28">
        <f>IF($AE172&lt;&gt;0,(M172/$AE172)*100,0)</f>
        <v>33.028226640999378</v>
      </c>
      <c r="R172" s="21"/>
      <c r="S172" s="26">
        <v>1983860</v>
      </c>
      <c r="T172" s="21"/>
      <c r="U172" s="28">
        <f>(S172/$C172)</f>
        <v>229.48062463851937</v>
      </c>
      <c r="V172" s="21"/>
      <c r="W172" s="28">
        <f>IF($AE172&lt;&gt;0,(S172/$AE172)*100,0)</f>
        <v>6.7799740428967512</v>
      </c>
      <c r="X172" s="21"/>
      <c r="Y172" s="26">
        <v>193190</v>
      </c>
      <c r="Z172" s="21"/>
      <c r="AA172" s="28">
        <f>(Y172/$C172)</f>
        <v>22.347021399652977</v>
      </c>
      <c r="AB172" s="21"/>
      <c r="AC172" s="28">
        <f>IF($AE172&lt;&gt;0,(Y172/$AE172)*100,0)</f>
        <v>0.66023972727270241</v>
      </c>
      <c r="AD172" s="21"/>
      <c r="AE172" s="26">
        <f>(G172+M172+S172+Y172)</f>
        <v>29260584</v>
      </c>
      <c r="AF172" s="27"/>
      <c r="AG172" s="21"/>
      <c r="AH172" s="26">
        <v>0</v>
      </c>
      <c r="AI172" s="21"/>
      <c r="AJ172" s="26">
        <v>0</v>
      </c>
      <c r="AK172" s="21"/>
      <c r="AL172" s="26">
        <f>(AE172+AH172+AJ172)</f>
        <v>29260584</v>
      </c>
      <c r="AM172" s="21"/>
      <c r="AN172" s="26">
        <v>27524285</v>
      </c>
      <c r="AO172" s="21"/>
      <c r="AP172" s="28">
        <f>(AN172/$C172)</f>
        <v>3183.8386350491614</v>
      </c>
      <c r="AQ172" s="21"/>
      <c r="AR172" s="28">
        <f>IF($AP$219&lt;&gt;0,(AP172/$AP$219)*100,0)</f>
        <v>86.950687755115993</v>
      </c>
      <c r="AS172" s="21"/>
      <c r="AT172" s="26">
        <v>0</v>
      </c>
      <c r="AU172" s="21"/>
      <c r="AV172" s="26">
        <v>0</v>
      </c>
      <c r="AW172" s="21"/>
      <c r="AX172" s="26"/>
      <c r="AY172" s="21"/>
      <c r="AZ172" s="26">
        <v>0</v>
      </c>
      <c r="BA172" s="21"/>
      <c r="BB172" s="10">
        <v>57</v>
      </c>
    </row>
    <row r="173" spans="1:54" s="15" customFormat="1" ht="8.85" customHeight="1" x14ac:dyDescent="0.3">
      <c r="A173" s="10">
        <v>58</v>
      </c>
      <c r="B173" s="21"/>
      <c r="C173" s="26">
        <v>30917</v>
      </c>
      <c r="D173" s="10"/>
      <c r="E173" s="10" t="s">
        <v>182</v>
      </c>
      <c r="F173" s="21"/>
      <c r="G173" s="26">
        <v>94130812</v>
      </c>
      <c r="H173" s="21"/>
      <c r="I173" s="28">
        <f>(G173/$C173)</f>
        <v>3044.6295565546461</v>
      </c>
      <c r="J173" s="21"/>
      <c r="K173" s="28">
        <f>IF($AE173&lt;&gt;0,(G173/$AE173)*100,0)</f>
        <v>66.41243896720934</v>
      </c>
      <c r="L173" s="21"/>
      <c r="M173" s="283">
        <v>40755363</v>
      </c>
      <c r="N173" s="21"/>
      <c r="O173" s="28">
        <f>(M173/$C173)</f>
        <v>1318.2185528996993</v>
      </c>
      <c r="P173" s="21"/>
      <c r="Q173" s="28">
        <f>IF($AE173&lt;&gt;0,(M173/$AE173)*100,0)</f>
        <v>28.754272913570123</v>
      </c>
      <c r="R173" s="21"/>
      <c r="S173" s="26">
        <v>6663789</v>
      </c>
      <c r="T173" s="21"/>
      <c r="U173" s="28">
        <f>(S173/$C173)</f>
        <v>215.53802115341074</v>
      </c>
      <c r="V173" s="21"/>
      <c r="W173" s="28">
        <f>IF($AE173&lt;&gt;0,(S173/$AE173)*100,0)</f>
        <v>4.7015262149535149</v>
      </c>
      <c r="X173" s="21"/>
      <c r="Y173" s="26">
        <v>186755</v>
      </c>
      <c r="Z173" s="21"/>
      <c r="AA173" s="28">
        <f>(Y173/$C173)</f>
        <v>6.0405278649286798</v>
      </c>
      <c r="AB173" s="21"/>
      <c r="AC173" s="28">
        <f>IF($AE173&lt;&gt;0,(Y173/$AE173)*100,0)</f>
        <v>0.13176190426702342</v>
      </c>
      <c r="AD173" s="21"/>
      <c r="AE173" s="26">
        <f>(G173+M173+S173+Y173)</f>
        <v>141736719</v>
      </c>
      <c r="AF173" s="27"/>
      <c r="AG173" s="21"/>
      <c r="AH173" s="26">
        <v>2124093</v>
      </c>
      <c r="AI173" s="21"/>
      <c r="AJ173" s="26">
        <v>0</v>
      </c>
      <c r="AK173" s="21"/>
      <c r="AL173" s="26">
        <f>(AE173+AH173+AJ173)</f>
        <v>143860812</v>
      </c>
      <c r="AM173" s="21"/>
      <c r="AN173" s="26">
        <v>125822886</v>
      </c>
      <c r="AO173" s="21"/>
      <c r="AP173" s="28">
        <f>(AN173/$C173)</f>
        <v>4069.6990652391887</v>
      </c>
      <c r="AQ173" s="21"/>
      <c r="AR173" s="28">
        <f>IF($AP$219&lt;&gt;0,(AP173/$AP$219)*100,0)</f>
        <v>111.14355130420614</v>
      </c>
      <c r="AS173" s="21"/>
      <c r="AT173" s="26">
        <v>10437532</v>
      </c>
      <c r="AU173" s="21"/>
      <c r="AV173" s="26">
        <v>6849514</v>
      </c>
      <c r="AW173" s="21"/>
      <c r="AX173" s="26"/>
      <c r="AY173" s="21"/>
      <c r="AZ173" s="26">
        <v>0</v>
      </c>
      <c r="BA173" s="21"/>
      <c r="BB173" s="10">
        <v>58</v>
      </c>
    </row>
    <row r="174" spans="1:54" s="15" customFormat="1" ht="8.85" customHeight="1" x14ac:dyDescent="0.3">
      <c r="A174" s="10">
        <v>59</v>
      </c>
      <c r="B174" s="21"/>
      <c r="C174" s="26">
        <v>10712</v>
      </c>
      <c r="D174" s="10"/>
      <c r="E174" s="10" t="s">
        <v>183</v>
      </c>
      <c r="F174" s="21"/>
      <c r="G174" s="26">
        <v>23267076</v>
      </c>
      <c r="H174" s="21"/>
      <c r="I174" s="28">
        <f>(G174/$C174)</f>
        <v>2172.0571321882003</v>
      </c>
      <c r="J174" s="21"/>
      <c r="K174" s="28">
        <f>IF($AE174&lt;&gt;0,(G174/$AE174)*100,0)</f>
        <v>66.263746507010296</v>
      </c>
      <c r="L174" s="21"/>
      <c r="M174" s="283">
        <v>9728567</v>
      </c>
      <c r="N174" s="21"/>
      <c r="O174" s="28">
        <f>(M174/$C174)</f>
        <v>908.19333457804328</v>
      </c>
      <c r="P174" s="21"/>
      <c r="Q174" s="28">
        <f>IF($AE174&lt;&gt;0,(M174/$AE174)*100,0)</f>
        <v>27.706588381129869</v>
      </c>
      <c r="R174" s="21"/>
      <c r="S174" s="26">
        <v>2117186</v>
      </c>
      <c r="T174" s="21"/>
      <c r="U174" s="28">
        <f>(S174/$C174)</f>
        <v>197.64619118745333</v>
      </c>
      <c r="V174" s="21"/>
      <c r="W174" s="28">
        <f>IF($AE174&lt;&gt;0,(S174/$AE174)*100,0)</f>
        <v>6.0296651118598277</v>
      </c>
      <c r="X174" s="21"/>
      <c r="Y174" s="26">
        <v>0</v>
      </c>
      <c r="Z174" s="21"/>
      <c r="AA174" s="28">
        <f>(Y174/$C174)</f>
        <v>0</v>
      </c>
      <c r="AB174" s="21"/>
      <c r="AC174" s="28">
        <f>IF($AE174&lt;&gt;0,(Y174/$AE174)*100,0)</f>
        <v>0</v>
      </c>
      <c r="AD174" s="21"/>
      <c r="AE174" s="26">
        <f>(G174+M174+S174+Y174)</f>
        <v>35112829</v>
      </c>
      <c r="AF174" s="27"/>
      <c r="AG174" s="21"/>
      <c r="AH174" s="26">
        <v>0</v>
      </c>
      <c r="AI174" s="21"/>
      <c r="AJ174" s="26">
        <v>0</v>
      </c>
      <c r="AK174" s="21"/>
      <c r="AL174" s="26">
        <f>(AE174+AH174+AJ174)</f>
        <v>35112829</v>
      </c>
      <c r="AM174" s="21"/>
      <c r="AN174" s="26">
        <v>30143277</v>
      </c>
      <c r="AO174" s="21"/>
      <c r="AP174" s="28">
        <f>(AN174/$C174)</f>
        <v>2813.9728342046305</v>
      </c>
      <c r="AQ174" s="21"/>
      <c r="AR174" s="28">
        <f>IF($AP$219&lt;&gt;0,(AP174/$AP$219)*100,0)</f>
        <v>76.849646387473896</v>
      </c>
      <c r="AS174" s="21"/>
      <c r="AT174" s="26">
        <v>0</v>
      </c>
      <c r="AU174" s="21"/>
      <c r="AV174" s="26">
        <v>0</v>
      </c>
      <c r="AW174" s="21"/>
      <c r="AX174" s="26"/>
      <c r="AY174" s="21"/>
      <c r="AZ174" s="26">
        <v>0</v>
      </c>
      <c r="BA174" s="21"/>
      <c r="BB174" s="10">
        <v>59</v>
      </c>
    </row>
    <row r="175" spans="1:54" s="15" customFormat="1" ht="8.85" customHeight="1" x14ac:dyDescent="0.3">
      <c r="A175" s="10">
        <v>60</v>
      </c>
      <c r="B175" s="21"/>
      <c r="C175" s="26">
        <v>100073</v>
      </c>
      <c r="D175" s="10" t="s">
        <v>86</v>
      </c>
      <c r="E175" s="10" t="s">
        <v>184</v>
      </c>
      <c r="F175" s="21"/>
      <c r="G175" s="26">
        <v>140837391</v>
      </c>
      <c r="H175" s="21"/>
      <c r="I175" s="28">
        <f>(G175/$C175)</f>
        <v>1407.346547020675</v>
      </c>
      <c r="J175" s="21"/>
      <c r="K175" s="28">
        <f>IF($AE175&lt;&gt;0,(G175/$AE175)*100,0)</f>
        <v>58.438750724828822</v>
      </c>
      <c r="L175" s="21"/>
      <c r="M175" s="283">
        <v>85657457</v>
      </c>
      <c r="N175" s="21"/>
      <c r="O175" s="28">
        <f>(M175/$C175)</f>
        <v>855.94972669950937</v>
      </c>
      <c r="P175" s="21"/>
      <c r="Q175" s="28">
        <f>IF($AE175&lt;&gt;0,(M175/$AE175)*100,0)</f>
        <v>35.542512835570378</v>
      </c>
      <c r="R175" s="21"/>
      <c r="S175" s="26">
        <v>12743433</v>
      </c>
      <c r="T175" s="21"/>
      <c r="U175" s="28">
        <f>(S175/$C175)</f>
        <v>127.34137079931649</v>
      </c>
      <c r="V175" s="21"/>
      <c r="W175" s="28">
        <f>IF($AE175&lt;&gt;0,(S175/$AE175)*100,0)</f>
        <v>5.2877314694473254</v>
      </c>
      <c r="X175" s="21"/>
      <c r="Y175" s="283">
        <v>1761722</v>
      </c>
      <c r="Z175" s="21"/>
      <c r="AA175" s="28">
        <f>(Y175/$C175)</f>
        <v>17.60436881076814</v>
      </c>
      <c r="AB175" s="21"/>
      <c r="AC175" s="28">
        <f>IF($AE175&lt;&gt;0,(Y175/$AE175)*100,0)</f>
        <v>0.73100497015346511</v>
      </c>
      <c r="AD175" s="21"/>
      <c r="AE175" s="26">
        <f>(G175+M175+S175+Y175)</f>
        <v>241000003</v>
      </c>
      <c r="AF175" s="27"/>
      <c r="AG175" s="21"/>
      <c r="AH175" s="26">
        <v>0</v>
      </c>
      <c r="AI175" s="21"/>
      <c r="AJ175" s="26">
        <v>0</v>
      </c>
      <c r="AK175" s="21"/>
      <c r="AL175" s="26">
        <f>(AE175+AH175+AJ175)</f>
        <v>241000003</v>
      </c>
      <c r="AM175" s="21"/>
      <c r="AN175" s="26">
        <v>203703586</v>
      </c>
      <c r="AO175" s="21"/>
      <c r="AP175" s="28">
        <f>(AN175/$C175)</f>
        <v>2035.5499085667464</v>
      </c>
      <c r="AQ175" s="21"/>
      <c r="AR175" s="28">
        <f>IF($AP$219&lt;&gt;0,(AP175/$AP$219)*100,0)</f>
        <v>55.590902931237643</v>
      </c>
      <c r="AS175" s="21"/>
      <c r="AT175" s="26">
        <v>0</v>
      </c>
      <c r="AU175" s="21"/>
      <c r="AV175" s="26">
        <v>0</v>
      </c>
      <c r="AW175" s="21"/>
      <c r="AX175" s="26"/>
      <c r="AY175" s="21"/>
      <c r="AZ175" s="26">
        <v>0</v>
      </c>
      <c r="BA175" s="21"/>
      <c r="BB175" s="10">
        <v>60</v>
      </c>
    </row>
    <row r="176" spans="1:54" s="15" customFormat="1" ht="8.85" customHeight="1" x14ac:dyDescent="0.3">
      <c r="A176" s="29"/>
      <c r="B176" s="21"/>
      <c r="C176" s="29"/>
      <c r="D176" s="10"/>
      <c r="E176" s="10"/>
      <c r="F176" s="21"/>
      <c r="G176" s="21"/>
      <c r="H176" s="21"/>
      <c r="I176" s="21"/>
      <c r="J176" s="21"/>
      <c r="K176" s="21"/>
      <c r="L176" s="21"/>
      <c r="M176" s="27"/>
      <c r="N176" s="21"/>
      <c r="O176" s="21"/>
      <c r="P176" s="21"/>
      <c r="Q176" s="21"/>
      <c r="R176" s="21"/>
      <c r="S176" s="21"/>
      <c r="T176" s="21"/>
      <c r="U176" s="21"/>
      <c r="V176" s="21"/>
      <c r="W176" s="21"/>
      <c r="X176" s="21"/>
      <c r="Y176" s="27"/>
      <c r="Z176" s="21"/>
      <c r="AA176" s="21"/>
      <c r="AB176" s="21"/>
      <c r="AC176" s="21"/>
      <c r="AD176" s="21"/>
      <c r="AE176" s="21"/>
      <c r="AF176" s="27"/>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9"/>
    </row>
    <row r="177" spans="1:54" s="15" customFormat="1" ht="8.85" customHeight="1" x14ac:dyDescent="0.3">
      <c r="A177" s="10">
        <v>61</v>
      </c>
      <c r="B177" s="21"/>
      <c r="C177" s="26">
        <v>14794</v>
      </c>
      <c r="D177" s="10"/>
      <c r="E177" s="10" t="s">
        <v>185</v>
      </c>
      <c r="F177" s="21"/>
      <c r="G177" s="26">
        <v>30286073</v>
      </c>
      <c r="H177" s="21"/>
      <c r="I177" s="28">
        <f>(G177/$C177)</f>
        <v>2047.1862241449237</v>
      </c>
      <c r="J177" s="21"/>
      <c r="K177" s="28">
        <f>IF($AE177&lt;&gt;0,(G177/$AE177)*100,0)</f>
        <v>61.461079722008108</v>
      </c>
      <c r="L177" s="21"/>
      <c r="M177" s="283">
        <v>16018670</v>
      </c>
      <c r="N177" s="21"/>
      <c r="O177" s="28">
        <f>(M177/$C177)</f>
        <v>1082.7815330539408</v>
      </c>
      <c r="P177" s="21"/>
      <c r="Q177" s="28">
        <f>IF($AE177&lt;&gt;0,(M177/$AE177)*100,0)</f>
        <v>32.507507787838307</v>
      </c>
      <c r="R177" s="21"/>
      <c r="S177" s="26">
        <v>2616830</v>
      </c>
      <c r="T177" s="21"/>
      <c r="U177" s="28">
        <f>(S177/$C177)</f>
        <v>176.88454778964444</v>
      </c>
      <c r="V177" s="21"/>
      <c r="W177" s="28">
        <f>IF($AE177&lt;&gt;0,(S177/$AE177)*100,0)</f>
        <v>5.310467198865382</v>
      </c>
      <c r="X177" s="21"/>
      <c r="Y177" s="26">
        <v>355259</v>
      </c>
      <c r="Z177" s="21"/>
      <c r="AA177" s="28">
        <f>(Y177/$C177)</f>
        <v>24.013721779099637</v>
      </c>
      <c r="AB177" s="21"/>
      <c r="AC177" s="28">
        <f>IF($AE177&lt;&gt;0,(Y177/$AE177)*100,0)</f>
        <v>0.72094529128820617</v>
      </c>
      <c r="AD177" s="21"/>
      <c r="AE177" s="26">
        <f>(G177+M177+S177+Y177)</f>
        <v>49276832</v>
      </c>
      <c r="AF177" s="27"/>
      <c r="AG177" s="21"/>
      <c r="AH177" s="26">
        <v>0</v>
      </c>
      <c r="AI177" s="21"/>
      <c r="AJ177" s="26">
        <v>0</v>
      </c>
      <c r="AK177" s="21"/>
      <c r="AL177" s="26">
        <f>(AE177+AH177+AJ177)</f>
        <v>49276832</v>
      </c>
      <c r="AM177" s="21"/>
      <c r="AN177" s="26">
        <v>46059862</v>
      </c>
      <c r="AO177" s="21"/>
      <c r="AP177" s="28">
        <f>(AN177/$C177)</f>
        <v>3113.4150331215355</v>
      </c>
      <c r="AQ177" s="21"/>
      <c r="AR177" s="28">
        <f>IF($AP$219&lt;&gt;0,(AP177/$AP$219)*100,0)</f>
        <v>85.027417978064307</v>
      </c>
      <c r="AS177" s="21"/>
      <c r="AT177" s="26">
        <v>1747608</v>
      </c>
      <c r="AU177" s="21"/>
      <c r="AV177" s="26">
        <v>3351467</v>
      </c>
      <c r="AW177" s="21"/>
      <c r="AX177" s="26"/>
      <c r="AY177" s="21"/>
      <c r="AZ177" s="26">
        <v>891050</v>
      </c>
      <c r="BA177" s="21"/>
      <c r="BB177" s="10">
        <v>61</v>
      </c>
    </row>
    <row r="178" spans="1:54" s="15" customFormat="1" ht="8.85" customHeight="1" x14ac:dyDescent="0.3">
      <c r="A178" s="10">
        <v>62</v>
      </c>
      <c r="B178" s="21"/>
      <c r="C178" s="26">
        <v>23066</v>
      </c>
      <c r="D178" s="10"/>
      <c r="E178" s="10" t="s">
        <v>186</v>
      </c>
      <c r="F178" s="21"/>
      <c r="G178" s="26">
        <v>46343451</v>
      </c>
      <c r="H178" s="21"/>
      <c r="I178" s="28">
        <f>(G178/$C178)</f>
        <v>2009.1672158154861</v>
      </c>
      <c r="J178" s="21"/>
      <c r="K178" s="28">
        <f>IF($AE178&lt;&gt;0,(G178/$AE178)*100,0)</f>
        <v>63.315285494332329</v>
      </c>
      <c r="L178" s="21"/>
      <c r="M178" s="283">
        <v>23653559</v>
      </c>
      <c r="N178" s="21"/>
      <c r="O178" s="28">
        <f>(M178/$C178)</f>
        <v>1025.4729471950056</v>
      </c>
      <c r="P178" s="21"/>
      <c r="Q178" s="28">
        <f>IF($AE178&lt;&gt;0,(M178/$AE178)*100,0)</f>
        <v>32.315932644766434</v>
      </c>
      <c r="R178" s="21"/>
      <c r="S178" s="26">
        <v>2787651</v>
      </c>
      <c r="T178" s="21"/>
      <c r="U178" s="28">
        <f>(S178/$C178)</f>
        <v>120.85541489638429</v>
      </c>
      <c r="V178" s="21"/>
      <c r="W178" s="28">
        <f>IF($AE178&lt;&gt;0,(S178/$AE178)*100,0)</f>
        <v>3.8085406916192102</v>
      </c>
      <c r="X178" s="21"/>
      <c r="Y178" s="26">
        <v>410067</v>
      </c>
      <c r="Z178" s="21"/>
      <c r="AA178" s="28">
        <f>(Y178/$C178)</f>
        <v>17.777984912858752</v>
      </c>
      <c r="AB178" s="21"/>
      <c r="AC178" s="28">
        <f>IF($AE178&lt;&gt;0,(Y178/$AE178)*100,0)</f>
        <v>0.56024116928202805</v>
      </c>
      <c r="AD178" s="21"/>
      <c r="AE178" s="26">
        <f>(G178+M178+S178+Y178)</f>
        <v>73194728</v>
      </c>
      <c r="AF178" s="27"/>
      <c r="AG178" s="21"/>
      <c r="AH178" s="26">
        <v>0</v>
      </c>
      <c r="AI178" s="21"/>
      <c r="AJ178" s="26">
        <v>0</v>
      </c>
      <c r="AK178" s="21"/>
      <c r="AL178" s="26">
        <f>(AE178+AH178+AJ178)</f>
        <v>73194728</v>
      </c>
      <c r="AM178" s="21"/>
      <c r="AN178" s="26">
        <v>58344068</v>
      </c>
      <c r="AO178" s="21"/>
      <c r="AP178" s="28">
        <f>(AN178/$C178)</f>
        <v>2529.4402150351166</v>
      </c>
      <c r="AQ178" s="21"/>
      <c r="AR178" s="28">
        <f>IF($AP$219&lt;&gt;0,(AP178/$AP$219)*100,0)</f>
        <v>69.079055675620268</v>
      </c>
      <c r="AS178" s="21"/>
      <c r="AT178" s="26">
        <v>0</v>
      </c>
      <c r="AU178" s="21"/>
      <c r="AV178" s="26">
        <v>0</v>
      </c>
      <c r="AW178" s="21"/>
      <c r="AX178" s="26"/>
      <c r="AY178" s="21"/>
      <c r="AZ178" s="26">
        <v>0</v>
      </c>
      <c r="BA178" s="21"/>
      <c r="BB178" s="10">
        <v>62</v>
      </c>
    </row>
    <row r="179" spans="1:54" s="15" customFormat="1" ht="8.85" customHeight="1" x14ac:dyDescent="0.3">
      <c r="A179" s="10">
        <v>63</v>
      </c>
      <c r="B179" s="21"/>
      <c r="C179" s="26">
        <v>11810</v>
      </c>
      <c r="D179" s="10"/>
      <c r="E179" s="10" t="s">
        <v>187</v>
      </c>
      <c r="F179" s="21"/>
      <c r="G179" s="26">
        <v>27957688</v>
      </c>
      <c r="H179" s="21"/>
      <c r="I179" s="28">
        <f>(G179/$C179)</f>
        <v>2367.2894157493652</v>
      </c>
      <c r="J179" s="21"/>
      <c r="K179" s="28">
        <f>IF($AE179&lt;&gt;0,(G179/$AE179)*100,0)</f>
        <v>56.306569268386276</v>
      </c>
      <c r="L179" s="21"/>
      <c r="M179" s="283">
        <v>17116194</v>
      </c>
      <c r="N179" s="21"/>
      <c r="O179" s="28">
        <f>(M179/$C179)</f>
        <v>1449.2966977138019</v>
      </c>
      <c r="P179" s="21"/>
      <c r="Q179" s="28">
        <f>IF($AE179&lt;&gt;0,(M179/$AE179)*100,0)</f>
        <v>34.471883478781848</v>
      </c>
      <c r="R179" s="21"/>
      <c r="S179" s="26">
        <v>3942950</v>
      </c>
      <c r="T179" s="21"/>
      <c r="U179" s="28">
        <f>(S179/$C179)</f>
        <v>333.86536833192213</v>
      </c>
      <c r="V179" s="21"/>
      <c r="W179" s="28">
        <f>IF($AE179&lt;&gt;0,(S179/$AE179)*100,0)</f>
        <v>7.941071067707159</v>
      </c>
      <c r="X179" s="21"/>
      <c r="Y179" s="26">
        <v>635790</v>
      </c>
      <c r="Z179" s="21"/>
      <c r="AA179" s="28">
        <f>(Y179/$C179)</f>
        <v>53.834885690093138</v>
      </c>
      <c r="AB179" s="21"/>
      <c r="AC179" s="28">
        <f>IF($AE179&lt;&gt;0,(Y179/$AE179)*100,0)</f>
        <v>1.2804761851247251</v>
      </c>
      <c r="AD179" s="21"/>
      <c r="AE179" s="26">
        <f>(G179+M179+S179+Y179)</f>
        <v>49652622</v>
      </c>
      <c r="AF179" s="27"/>
      <c r="AG179" s="21"/>
      <c r="AH179" s="26">
        <v>0</v>
      </c>
      <c r="AI179" s="21"/>
      <c r="AJ179" s="26">
        <v>4275</v>
      </c>
      <c r="AK179" s="21"/>
      <c r="AL179" s="26">
        <f>(AE179+AH179+AJ179)</f>
        <v>49656897</v>
      </c>
      <c r="AM179" s="21"/>
      <c r="AN179" s="26">
        <v>45141788</v>
      </c>
      <c r="AO179" s="21"/>
      <c r="AP179" s="28">
        <f>(AN179/$C179)</f>
        <v>3822.335986452159</v>
      </c>
      <c r="AQ179" s="21"/>
      <c r="AR179" s="28">
        <f>IF($AP$219&lt;&gt;0,(AP179/$AP$219)*100,0)</f>
        <v>104.38806137799541</v>
      </c>
      <c r="AS179" s="21"/>
      <c r="AT179" s="26">
        <v>0</v>
      </c>
      <c r="AU179" s="21"/>
      <c r="AV179" s="26">
        <v>2829193</v>
      </c>
      <c r="AW179" s="21"/>
      <c r="AX179" s="26"/>
      <c r="AY179" s="21"/>
      <c r="AZ179" s="26">
        <v>0</v>
      </c>
      <c r="BA179" s="21"/>
      <c r="BB179" s="10">
        <v>63</v>
      </c>
    </row>
    <row r="180" spans="1:54" s="15" customFormat="1" ht="8.85" customHeight="1" x14ac:dyDescent="0.3">
      <c r="A180" s="10">
        <v>64</v>
      </c>
      <c r="B180" s="21"/>
      <c r="C180" s="26">
        <v>11981</v>
      </c>
      <c r="D180" s="10"/>
      <c r="E180" s="10" t="s">
        <v>188</v>
      </c>
      <c r="F180" s="21"/>
      <c r="G180" s="26">
        <v>26721084</v>
      </c>
      <c r="H180" s="21"/>
      <c r="I180" s="28">
        <f>(G180/$C180)</f>
        <v>2230.2882897921709</v>
      </c>
      <c r="J180" s="21"/>
      <c r="K180" s="28">
        <f>IF($AE180&lt;&gt;0,(G180/$AE180)*100,0)</f>
        <v>68.520512393657768</v>
      </c>
      <c r="L180" s="21"/>
      <c r="M180" s="283">
        <v>9716532</v>
      </c>
      <c r="N180" s="21"/>
      <c r="O180" s="28">
        <f>(M180/$C180)</f>
        <v>810.99507553626574</v>
      </c>
      <c r="P180" s="21"/>
      <c r="Q180" s="28">
        <f>IF($AE180&lt;&gt;0,(M180/$AE180)*100,0)</f>
        <v>24.915970898836747</v>
      </c>
      <c r="R180" s="21"/>
      <c r="S180" s="26">
        <v>2469686</v>
      </c>
      <c r="T180" s="21"/>
      <c r="U180" s="28">
        <f>(S180/$C180)</f>
        <v>206.13354477923377</v>
      </c>
      <c r="V180" s="21"/>
      <c r="W180" s="28">
        <f>IF($AE180&lt;&gt;0,(S180/$AE180)*100,0)</f>
        <v>6.3329822312389368</v>
      </c>
      <c r="X180" s="21"/>
      <c r="Y180" s="26">
        <v>89902</v>
      </c>
      <c r="Z180" s="21"/>
      <c r="AA180" s="28">
        <f>(Y180/$C180)</f>
        <v>7.5037142141724393</v>
      </c>
      <c r="AB180" s="21"/>
      <c r="AC180" s="28">
        <f>IF($AE180&lt;&gt;0,(Y180/$AE180)*100,0)</f>
        <v>0.23053447626655491</v>
      </c>
      <c r="AD180" s="21"/>
      <c r="AE180" s="26">
        <f>(G180+M180+S180+Y180)</f>
        <v>38997204</v>
      </c>
      <c r="AF180" s="27"/>
      <c r="AG180" s="21"/>
      <c r="AH180" s="26">
        <v>0</v>
      </c>
      <c r="AI180" s="21"/>
      <c r="AJ180" s="26">
        <v>4697</v>
      </c>
      <c r="AK180" s="21"/>
      <c r="AL180" s="26">
        <f>(AE180+AH180+AJ180)</f>
        <v>39001901</v>
      </c>
      <c r="AM180" s="21"/>
      <c r="AN180" s="26">
        <v>35219557</v>
      </c>
      <c r="AO180" s="21"/>
      <c r="AP180" s="28">
        <f>(AN180/$C180)</f>
        <v>2939.6174776729822</v>
      </c>
      <c r="AQ180" s="21"/>
      <c r="AR180" s="28">
        <f>IF($AP$219&lt;&gt;0,(AP180/$AP$219)*100,0)</f>
        <v>80.281003756548245</v>
      </c>
      <c r="AS180" s="21"/>
      <c r="AT180" s="26">
        <v>528020</v>
      </c>
      <c r="AU180" s="21"/>
      <c r="AV180" s="26">
        <v>0</v>
      </c>
      <c r="AW180" s="21"/>
      <c r="AX180" s="26"/>
      <c r="AY180" s="21"/>
      <c r="AZ180" s="26">
        <v>278229</v>
      </c>
      <c r="BA180" s="21"/>
      <c r="BB180" s="10">
        <v>64</v>
      </c>
    </row>
    <row r="181" spans="1:54" s="15" customFormat="1" ht="8.85" customHeight="1" x14ac:dyDescent="0.3">
      <c r="A181" s="10">
        <v>65</v>
      </c>
      <c r="B181" s="21"/>
      <c r="C181" s="26">
        <v>15413</v>
      </c>
      <c r="D181" s="10"/>
      <c r="E181" s="10" t="s">
        <v>189</v>
      </c>
      <c r="F181" s="21"/>
      <c r="G181" s="26">
        <v>14778867</v>
      </c>
      <c r="H181" s="21"/>
      <c r="I181" s="28">
        <f>(G181/$C181)</f>
        <v>958.8572633491209</v>
      </c>
      <c r="J181" s="21"/>
      <c r="K181" s="28">
        <f>IF($AE181&lt;&gt;0,(G181/$AE181)*100,0)</f>
        <v>36.677944055047142</v>
      </c>
      <c r="L181" s="21"/>
      <c r="M181" s="283">
        <v>21787766</v>
      </c>
      <c r="N181" s="21"/>
      <c r="O181" s="28">
        <f>(M181/$C181)</f>
        <v>1413.5967040809705</v>
      </c>
      <c r="P181" s="21"/>
      <c r="Q181" s="28">
        <f>IF($AE181&lt;&gt;0,(M181/$AE181)*100,0)</f>
        <v>54.072511947800749</v>
      </c>
      <c r="R181" s="21"/>
      <c r="S181" s="26">
        <v>3689450</v>
      </c>
      <c r="T181" s="21"/>
      <c r="U181" s="28">
        <f>(S181/$C181)</f>
        <v>239.37260753909038</v>
      </c>
      <c r="V181" s="21"/>
      <c r="W181" s="28">
        <f>IF($AE181&lt;&gt;0,(S181/$AE181)*100,0)</f>
        <v>9.156415082014993</v>
      </c>
      <c r="X181" s="21"/>
      <c r="Y181" s="26">
        <v>37525</v>
      </c>
      <c r="Z181" s="21"/>
      <c r="AA181" s="28">
        <f>(Y181/$C181)</f>
        <v>2.4346331019269449</v>
      </c>
      <c r="AB181" s="21"/>
      <c r="AC181" s="28">
        <f>IF($AE181&lt;&gt;0,(Y181/$AE181)*100,0)</f>
        <v>9.3128915137110579E-2</v>
      </c>
      <c r="AD181" s="21"/>
      <c r="AE181" s="26">
        <f>(G181+M181+S181+Y181)</f>
        <v>40293608</v>
      </c>
      <c r="AF181" s="27"/>
      <c r="AG181" s="21"/>
      <c r="AH181" s="26">
        <v>0</v>
      </c>
      <c r="AI181" s="21"/>
      <c r="AJ181" s="26">
        <v>0</v>
      </c>
      <c r="AK181" s="21"/>
      <c r="AL181" s="26">
        <f>(AE181+AH181+AJ181)</f>
        <v>40293608</v>
      </c>
      <c r="AM181" s="21"/>
      <c r="AN181" s="26">
        <v>38750461</v>
      </c>
      <c r="AO181" s="21"/>
      <c r="AP181" s="28">
        <f>(AN181/$C181)</f>
        <v>2514.1413741646661</v>
      </c>
      <c r="AQ181" s="21"/>
      <c r="AR181" s="28">
        <f>IF($AP$219&lt;&gt;0,(AP181/$AP$219)*100,0)</f>
        <v>68.661244068933371</v>
      </c>
      <c r="AS181" s="21"/>
      <c r="AT181" s="26">
        <v>0</v>
      </c>
      <c r="AU181" s="21"/>
      <c r="AV181" s="26">
        <v>0</v>
      </c>
      <c r="AW181" s="21"/>
      <c r="AX181" s="26"/>
      <c r="AY181" s="21"/>
      <c r="AZ181" s="26">
        <v>0</v>
      </c>
      <c r="BA181" s="21"/>
      <c r="BB181" s="10">
        <v>65</v>
      </c>
    </row>
    <row r="182" spans="1:54" s="15" customFormat="1" ht="8.85" customHeight="1" x14ac:dyDescent="0.3">
      <c r="A182" s="29"/>
      <c r="B182" s="21"/>
      <c r="C182" s="29"/>
      <c r="D182" s="10"/>
      <c r="E182" s="10"/>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7"/>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9"/>
    </row>
    <row r="183" spans="1:54" s="15" customFormat="1" ht="8.85" customHeight="1" x14ac:dyDescent="0.3">
      <c r="A183" s="10">
        <v>66</v>
      </c>
      <c r="B183" s="21"/>
      <c r="C183" s="26">
        <v>35921</v>
      </c>
      <c r="D183" s="10"/>
      <c r="E183" s="10" t="s">
        <v>190</v>
      </c>
      <c r="F183" s="21"/>
      <c r="G183" s="26">
        <v>59171972</v>
      </c>
      <c r="H183" s="21"/>
      <c r="I183" s="28">
        <f>(G183/$C183)</f>
        <v>1647.2807549901172</v>
      </c>
      <c r="J183" s="21"/>
      <c r="K183" s="28">
        <f>IF($AE183&lt;&gt;0,(G183/$AE183)*100,0)</f>
        <v>52.636478874443462</v>
      </c>
      <c r="L183" s="21"/>
      <c r="M183" s="283">
        <v>42004081</v>
      </c>
      <c r="N183" s="21"/>
      <c r="O183" s="28">
        <f>(M183/$C183)</f>
        <v>1169.3460928147881</v>
      </c>
      <c r="P183" s="21"/>
      <c r="Q183" s="28">
        <f>IF($AE183&lt;&gt;0,(M183/$AE183)*100,0)</f>
        <v>37.364766585722577</v>
      </c>
      <c r="R183" s="21"/>
      <c r="S183" s="26">
        <v>6948799</v>
      </c>
      <c r="T183" s="21"/>
      <c r="U183" s="28">
        <f>(S183/$C183)</f>
        <v>193.44670248601096</v>
      </c>
      <c r="V183" s="21"/>
      <c r="W183" s="28">
        <f>IF($AE183&lt;&gt;0,(S183/$AE183)*100,0)</f>
        <v>6.1813101609365635</v>
      </c>
      <c r="X183" s="21"/>
      <c r="Y183" s="26">
        <v>4291429</v>
      </c>
      <c r="Z183" s="21"/>
      <c r="AA183" s="28">
        <f>(Y183/$C183)</f>
        <v>119.46852815901562</v>
      </c>
      <c r="AB183" s="21"/>
      <c r="AC183" s="28">
        <f>IF($AE183&lt;&gt;0,(Y183/$AE183)*100,0)</f>
        <v>3.8174443788973953</v>
      </c>
      <c r="AD183" s="21"/>
      <c r="AE183" s="26">
        <f>(G183+M183+S183+Y183)</f>
        <v>112416281</v>
      </c>
      <c r="AF183" s="27"/>
      <c r="AG183" s="21"/>
      <c r="AH183" s="26">
        <v>721382</v>
      </c>
      <c r="AI183" s="21"/>
      <c r="AJ183" s="26">
        <v>70982</v>
      </c>
      <c r="AK183" s="21"/>
      <c r="AL183" s="26">
        <f>(AE183+AH183+AJ183)</f>
        <v>113208645</v>
      </c>
      <c r="AM183" s="21"/>
      <c r="AN183" s="26">
        <v>104584615</v>
      </c>
      <c r="AO183" s="21"/>
      <c r="AP183" s="28">
        <f>(AN183/$C183)</f>
        <v>2911.5173575345898</v>
      </c>
      <c r="AQ183" s="21"/>
      <c r="AR183" s="28">
        <f>IF($AP$219&lt;&gt;0,(AP183/$AP$219)*100,0)</f>
        <v>79.513588993394933</v>
      </c>
      <c r="AS183" s="21"/>
      <c r="AT183" s="26">
        <v>2120958</v>
      </c>
      <c r="AU183" s="21"/>
      <c r="AV183" s="26">
        <v>9345250</v>
      </c>
      <c r="AW183" s="21"/>
      <c r="AX183" s="26"/>
      <c r="AY183" s="21"/>
      <c r="AZ183" s="26">
        <v>0</v>
      </c>
      <c r="BA183" s="21"/>
      <c r="BB183" s="10">
        <v>66</v>
      </c>
    </row>
    <row r="184" spans="1:54" s="15" customFormat="1" ht="8.85" customHeight="1" x14ac:dyDescent="0.3">
      <c r="A184" s="10">
        <v>67</v>
      </c>
      <c r="B184" s="21"/>
      <c r="C184" s="26">
        <v>23857</v>
      </c>
      <c r="D184" s="10" t="s">
        <v>86</v>
      </c>
      <c r="E184" s="10" t="s">
        <v>191</v>
      </c>
      <c r="F184" s="21"/>
      <c r="G184" s="26">
        <v>34084287</v>
      </c>
      <c r="H184" s="21"/>
      <c r="I184" s="28">
        <f>(G184/$C184)</f>
        <v>1428.6912436601417</v>
      </c>
      <c r="J184" s="21"/>
      <c r="K184" s="28">
        <f>IF($AE184&lt;&gt;0,(G184/$AE184)*100,0)</f>
        <v>47.610150906033773</v>
      </c>
      <c r="L184" s="21"/>
      <c r="M184" s="283">
        <v>30457131</v>
      </c>
      <c r="N184" s="21"/>
      <c r="O184" s="28">
        <f>(M184/$C184)</f>
        <v>1276.6538542146959</v>
      </c>
      <c r="P184" s="21"/>
      <c r="Q184" s="28">
        <f>IF($AE184&lt;&gt;0,(M184/$AE184)*100,0)</f>
        <v>42.543609701292539</v>
      </c>
      <c r="R184" s="21"/>
      <c r="S184" s="26">
        <v>6778649</v>
      </c>
      <c r="T184" s="21"/>
      <c r="U184" s="28">
        <f>(S184/$C184)</f>
        <v>284.13668944125413</v>
      </c>
      <c r="V184" s="21"/>
      <c r="W184" s="28">
        <f>IF($AE184&lt;&gt;0,(S184/$AE184)*100,0)</f>
        <v>9.4686593217876283</v>
      </c>
      <c r="X184" s="21"/>
      <c r="Y184" s="26">
        <v>270311</v>
      </c>
      <c r="Z184" s="21"/>
      <c r="AA184" s="28">
        <f>(Y184/$C184)</f>
        <v>11.330469044724818</v>
      </c>
      <c r="AB184" s="21"/>
      <c r="AC184" s="28">
        <f>IF($AE184&lt;&gt;0,(Y184/$AE184)*100,0)</f>
        <v>0.37758007088606238</v>
      </c>
      <c r="AD184" s="21"/>
      <c r="AE184" s="26">
        <f>(G184+M184+S184+Y184)</f>
        <v>71590378</v>
      </c>
      <c r="AF184" s="27"/>
      <c r="AG184" s="21"/>
      <c r="AH184" s="26">
        <v>0</v>
      </c>
      <c r="AI184" s="21"/>
      <c r="AJ184" s="26">
        <v>631996</v>
      </c>
      <c r="AK184" s="21"/>
      <c r="AL184" s="26">
        <f>(AE184+AH184+AJ184)</f>
        <v>72222374</v>
      </c>
      <c r="AM184" s="21"/>
      <c r="AN184" s="26">
        <v>62157881</v>
      </c>
      <c r="AO184" s="21"/>
      <c r="AP184" s="28">
        <f>(AN184/$C184)</f>
        <v>2605.4357630884019</v>
      </c>
      <c r="AQ184" s="21"/>
      <c r="AR184" s="28">
        <f>IF($AP$219&lt;&gt;0,(AP184/$AP$219)*100,0)</f>
        <v>71.154495396973516</v>
      </c>
      <c r="AS184" s="21"/>
      <c r="AT184" s="26">
        <v>538372</v>
      </c>
      <c r="AU184" s="21"/>
      <c r="AV184" s="26">
        <v>5836752</v>
      </c>
      <c r="AW184" s="21"/>
      <c r="AX184" s="26"/>
      <c r="AY184" s="21"/>
      <c r="AZ184" s="26">
        <v>0</v>
      </c>
      <c r="BA184" s="21"/>
      <c r="BB184" s="10">
        <v>67</v>
      </c>
    </row>
    <row r="185" spans="1:54" s="15" customFormat="1" ht="8.85" customHeight="1" x14ac:dyDescent="0.3">
      <c r="A185" s="10">
        <v>68</v>
      </c>
      <c r="B185" s="21"/>
      <c r="C185" s="26">
        <v>17752</v>
      </c>
      <c r="D185" s="10"/>
      <c r="E185" s="10" t="s">
        <v>192</v>
      </c>
      <c r="F185" s="21"/>
      <c r="G185" s="26">
        <v>21678367</v>
      </c>
      <c r="H185" s="21"/>
      <c r="I185" s="28">
        <f>(G185/$C185)</f>
        <v>1221.178853086976</v>
      </c>
      <c r="J185" s="21"/>
      <c r="K185" s="28">
        <f>IF($AE185&lt;&gt;0,(G185/$AE185)*100,0)</f>
        <v>41.53014677836461</v>
      </c>
      <c r="L185" s="21"/>
      <c r="M185" s="283">
        <v>26142224</v>
      </c>
      <c r="N185" s="21"/>
      <c r="O185" s="28">
        <f>(M185/$C185)</f>
        <v>1472.6354213609734</v>
      </c>
      <c r="P185" s="21"/>
      <c r="Q185" s="28">
        <f>IF($AE185&lt;&gt;0,(M185/$AE185)*100,0)</f>
        <v>50.081742773008962</v>
      </c>
      <c r="R185" s="21"/>
      <c r="S185" s="26">
        <v>4163844</v>
      </c>
      <c r="T185" s="21"/>
      <c r="U185" s="28">
        <f>(S185/$C185)</f>
        <v>234.55633168093735</v>
      </c>
      <c r="V185" s="21"/>
      <c r="W185" s="28">
        <f>IF($AE185&lt;&gt;0,(S185/$AE185)*100,0)</f>
        <v>7.9768486474194669</v>
      </c>
      <c r="X185" s="21"/>
      <c r="Y185" s="26">
        <v>214675</v>
      </c>
      <c r="Z185" s="21"/>
      <c r="AA185" s="28">
        <f>(Y185/$C185)</f>
        <v>12.09300360522758</v>
      </c>
      <c r="AB185" s="21"/>
      <c r="AC185" s="28">
        <f>IF($AE185&lt;&gt;0,(Y185/$AE185)*100,0)</f>
        <v>0.41126180120695549</v>
      </c>
      <c r="AD185" s="21"/>
      <c r="AE185" s="26">
        <f>(G185+M185+S185+Y185)</f>
        <v>52199110</v>
      </c>
      <c r="AF185" s="27"/>
      <c r="AG185" s="21"/>
      <c r="AH185" s="26">
        <v>0</v>
      </c>
      <c r="AI185" s="21"/>
      <c r="AJ185" s="26">
        <v>152749</v>
      </c>
      <c r="AK185" s="21"/>
      <c r="AL185" s="26">
        <f>(AE185+AH185+AJ185)</f>
        <v>52351859</v>
      </c>
      <c r="AM185" s="21"/>
      <c r="AN185" s="26">
        <v>47904351</v>
      </c>
      <c r="AO185" s="21"/>
      <c r="AP185" s="28">
        <f>(AN185/$C185)</f>
        <v>2698.5326160432628</v>
      </c>
      <c r="AQ185" s="21"/>
      <c r="AR185" s="28">
        <f>IF($AP$219&lt;&gt;0,(AP185/$AP$219)*100,0)</f>
        <v>73.696972048632432</v>
      </c>
      <c r="AS185" s="21"/>
      <c r="AT185" s="26">
        <v>140619</v>
      </c>
      <c r="AU185" s="21"/>
      <c r="AV185" s="26">
        <v>2440353</v>
      </c>
      <c r="AW185" s="21"/>
      <c r="AX185" s="26"/>
      <c r="AY185" s="21"/>
      <c r="AZ185" s="26">
        <v>0</v>
      </c>
      <c r="BA185" s="21"/>
      <c r="BB185" s="10">
        <v>68</v>
      </c>
    </row>
    <row r="186" spans="1:54" s="15" customFormat="1" ht="8.85" customHeight="1" x14ac:dyDescent="0.3">
      <c r="A186" s="10">
        <v>69</v>
      </c>
      <c r="B186" s="21"/>
      <c r="C186" s="26">
        <v>61002</v>
      </c>
      <c r="D186" s="10"/>
      <c r="E186" s="10" t="s">
        <v>193</v>
      </c>
      <c r="F186" s="21"/>
      <c r="G186" s="26">
        <v>67879982</v>
      </c>
      <c r="H186" s="21"/>
      <c r="I186" s="28">
        <f>(G186/$C186)</f>
        <v>1112.7501065538834</v>
      </c>
      <c r="J186" s="21"/>
      <c r="K186" s="28">
        <f>IF($AE186&lt;&gt;0,(G186/$AE186)*100,0)</f>
        <v>40.116000042739977</v>
      </c>
      <c r="L186" s="21"/>
      <c r="M186" s="283">
        <v>84869531</v>
      </c>
      <c r="N186" s="21"/>
      <c r="O186" s="28">
        <f>(M186/$C186)</f>
        <v>1391.2581718632175</v>
      </c>
      <c r="P186" s="21"/>
      <c r="Q186" s="28">
        <f>IF($AE186&lt;&gt;0,(M186/$AE186)*100,0)</f>
        <v>50.15655586389699</v>
      </c>
      <c r="R186" s="21"/>
      <c r="S186" s="26">
        <v>14677420</v>
      </c>
      <c r="T186" s="21"/>
      <c r="U186" s="28">
        <f>(S186/$C186)</f>
        <v>240.60555391626505</v>
      </c>
      <c r="V186" s="21"/>
      <c r="W186" s="28">
        <f>IF($AE186&lt;&gt;0,(S186/$AE186)*100,0)</f>
        <v>8.6741240053262345</v>
      </c>
      <c r="X186" s="21"/>
      <c r="Y186" s="26">
        <v>1782315</v>
      </c>
      <c r="Z186" s="21"/>
      <c r="AA186" s="28">
        <f>(Y186/$C186)</f>
        <v>29.217320743582178</v>
      </c>
      <c r="AB186" s="21"/>
      <c r="AC186" s="28">
        <f>IF($AE186&lt;&gt;0,(Y186/$AE186)*100,0)</f>
        <v>1.0533200880367957</v>
      </c>
      <c r="AD186" s="21"/>
      <c r="AE186" s="26">
        <f>(G186+M186+S186+Y186)</f>
        <v>169209248</v>
      </c>
      <c r="AF186" s="27"/>
      <c r="AG186" s="21"/>
      <c r="AH186" s="26">
        <v>963628</v>
      </c>
      <c r="AI186" s="21"/>
      <c r="AJ186" s="26">
        <v>0</v>
      </c>
      <c r="AK186" s="21"/>
      <c r="AL186" s="26">
        <f>(AE186+AH186+AJ186)</f>
        <v>170172876</v>
      </c>
      <c r="AM186" s="21"/>
      <c r="AN186" s="26">
        <v>143675473</v>
      </c>
      <c r="AO186" s="21"/>
      <c r="AP186" s="28">
        <f>(AN186/$C186)</f>
        <v>2355.2584013638898</v>
      </c>
      <c r="AQ186" s="21"/>
      <c r="AR186" s="28">
        <f>IF($AP$219&lt;&gt;0,(AP186/$AP$219)*100,0)</f>
        <v>64.322147355449459</v>
      </c>
      <c r="AS186" s="21"/>
      <c r="AT186" s="26">
        <v>680781</v>
      </c>
      <c r="AU186" s="21"/>
      <c r="AV186" s="26">
        <v>0</v>
      </c>
      <c r="AW186" s="21"/>
      <c r="AX186" s="26"/>
      <c r="AY186" s="21"/>
      <c r="AZ186" s="26">
        <v>0</v>
      </c>
      <c r="BA186" s="21"/>
      <c r="BB186" s="10">
        <v>69</v>
      </c>
    </row>
    <row r="187" spans="1:54" s="15" customFormat="1" ht="8.85" customHeight="1" x14ac:dyDescent="0.3">
      <c r="A187" s="10">
        <v>70</v>
      </c>
      <c r="B187" s="21"/>
      <c r="C187" s="26">
        <v>29867</v>
      </c>
      <c r="D187" s="10"/>
      <c r="E187" s="10" t="s">
        <v>194</v>
      </c>
      <c r="F187" s="21"/>
      <c r="G187" s="26">
        <v>54322504</v>
      </c>
      <c r="H187" s="21"/>
      <c r="I187" s="28">
        <f>(G187/$C187)</f>
        <v>1818.813540027455</v>
      </c>
      <c r="J187" s="21"/>
      <c r="K187" s="28">
        <f>IF($AE187&lt;&gt;0,(G187/$AE187)*100,0)</f>
        <v>59.248944090585631</v>
      </c>
      <c r="L187" s="21"/>
      <c r="M187" s="283">
        <v>32631893</v>
      </c>
      <c r="N187" s="21"/>
      <c r="O187" s="28">
        <f>(M187/$C187)</f>
        <v>1092.5735092242273</v>
      </c>
      <c r="P187" s="21"/>
      <c r="Q187" s="28">
        <f>IF($AE187&lt;&gt;0,(M187/$AE187)*100,0)</f>
        <v>35.591238649952004</v>
      </c>
      <c r="R187" s="21"/>
      <c r="S187" s="26">
        <v>3908330</v>
      </c>
      <c r="T187" s="21"/>
      <c r="U187" s="28">
        <f>(S187/$C187)</f>
        <v>130.85780292630662</v>
      </c>
      <c r="V187" s="21"/>
      <c r="W187" s="28">
        <f>IF($AE187&lt;&gt;0,(S187/$AE187)*100,0)</f>
        <v>4.2627715699106679</v>
      </c>
      <c r="X187" s="21"/>
      <c r="Y187" s="283">
        <v>822458</v>
      </c>
      <c r="Z187" s="21"/>
      <c r="AA187" s="28">
        <f>(Y187/$C187)</f>
        <v>27.537348913516592</v>
      </c>
      <c r="AB187" s="21"/>
      <c r="AC187" s="28">
        <f>IF($AE187&lt;&gt;0,(Y187/$AE187)*100,0)</f>
        <v>0.89704568955169794</v>
      </c>
      <c r="AD187" s="21"/>
      <c r="AE187" s="26">
        <f>(G187+M187+S187+Y187)</f>
        <v>91685185</v>
      </c>
      <c r="AF187" s="27"/>
      <c r="AG187" s="21"/>
      <c r="AH187" s="26">
        <v>0</v>
      </c>
      <c r="AI187" s="21"/>
      <c r="AJ187" s="26">
        <v>0</v>
      </c>
      <c r="AK187" s="21"/>
      <c r="AL187" s="26">
        <f>(AE187+AH187+AJ187)</f>
        <v>91685185</v>
      </c>
      <c r="AM187" s="21"/>
      <c r="AN187" s="26">
        <v>78822373</v>
      </c>
      <c r="AO187" s="21"/>
      <c r="AP187" s="28">
        <f>(AN187/$C187)</f>
        <v>2639.1124987444337</v>
      </c>
      <c r="AQ187" s="21"/>
      <c r="AR187" s="28">
        <f>IF($AP$219&lt;&gt;0,(AP187/$AP$219)*100,0)</f>
        <v>72.074207625603464</v>
      </c>
      <c r="AS187" s="21"/>
      <c r="AT187" s="26">
        <v>0</v>
      </c>
      <c r="AU187" s="21"/>
      <c r="AV187" s="26">
        <v>0</v>
      </c>
      <c r="AW187" s="21"/>
      <c r="AX187" s="26"/>
      <c r="AY187" s="21"/>
      <c r="AZ187" s="26">
        <v>2253109</v>
      </c>
      <c r="BA187" s="21"/>
      <c r="BB187" s="10">
        <v>70</v>
      </c>
    </row>
    <row r="188" spans="1:54" s="15" customFormat="1" ht="8.85" customHeight="1" x14ac:dyDescent="0.3">
      <c r="A188" s="29"/>
      <c r="B188" s="21"/>
      <c r="C188" s="29"/>
      <c r="D188" s="10"/>
      <c r="E188" s="10"/>
      <c r="F188" s="21"/>
      <c r="G188" s="27"/>
      <c r="H188" s="21"/>
      <c r="I188" s="21"/>
      <c r="J188" s="21"/>
      <c r="K188" s="21"/>
      <c r="L188" s="21"/>
      <c r="M188" s="27"/>
      <c r="N188" s="21"/>
      <c r="O188" s="21"/>
      <c r="P188" s="21"/>
      <c r="Q188" s="21"/>
      <c r="R188" s="21"/>
      <c r="S188" s="27"/>
      <c r="T188" s="21"/>
      <c r="U188" s="21"/>
      <c r="V188" s="21"/>
      <c r="W188" s="21"/>
      <c r="X188" s="21"/>
      <c r="Y188" s="27"/>
      <c r="Z188" s="21"/>
      <c r="AA188" s="21"/>
      <c r="AB188" s="21"/>
      <c r="AC188" s="21"/>
      <c r="AD188" s="21"/>
      <c r="AE188" s="27"/>
      <c r="AF188" s="27"/>
      <c r="AG188" s="21"/>
      <c r="AH188" s="27"/>
      <c r="AI188" s="21"/>
      <c r="AJ188" s="27"/>
      <c r="AK188" s="21"/>
      <c r="AL188" s="27"/>
      <c r="AM188" s="21"/>
      <c r="AN188" s="27"/>
      <c r="AO188" s="21"/>
      <c r="AP188" s="21"/>
      <c r="AQ188" s="21"/>
      <c r="AR188" s="21"/>
      <c r="AS188" s="21"/>
      <c r="AT188" s="21"/>
      <c r="AU188" s="21"/>
      <c r="AV188" s="21"/>
      <c r="AW188" s="21"/>
      <c r="AX188" s="21"/>
      <c r="AY188" s="21"/>
      <c r="AZ188" s="21"/>
      <c r="BA188" s="21"/>
      <c r="BB188" s="29"/>
    </row>
    <row r="189" spans="1:54" s="15" customFormat="1" ht="8.85" customHeight="1" x14ac:dyDescent="0.3">
      <c r="A189" s="10">
        <v>71</v>
      </c>
      <c r="B189" s="21"/>
      <c r="C189" s="26">
        <v>22959</v>
      </c>
      <c r="D189" s="10" t="s">
        <v>86</v>
      </c>
      <c r="E189" s="10" t="s">
        <v>195</v>
      </c>
      <c r="F189" s="21"/>
      <c r="G189" s="26">
        <v>25328487</v>
      </c>
      <c r="H189" s="21"/>
      <c r="I189" s="28">
        <f>(G189/$C189)</f>
        <v>1103.2051483078531</v>
      </c>
      <c r="J189" s="21"/>
      <c r="K189" s="28">
        <f>IF($AE189&lt;&gt;0,(G189/$AE189)*100,0)</f>
        <v>46.992181577504326</v>
      </c>
      <c r="L189" s="21"/>
      <c r="M189" s="283">
        <v>22152404</v>
      </c>
      <c r="N189" s="21"/>
      <c r="O189" s="28">
        <f>(M189/$C189)</f>
        <v>964.86798205496757</v>
      </c>
      <c r="P189" s="21"/>
      <c r="Q189" s="28">
        <f>IF($AE189&lt;&gt;0,(M189/$AE189)*100,0)</f>
        <v>41.09956473697909</v>
      </c>
      <c r="R189" s="21"/>
      <c r="S189" s="26">
        <v>6076080</v>
      </c>
      <c r="T189" s="21"/>
      <c r="U189" s="28">
        <f>(S189/$C189)</f>
        <v>264.64915719325757</v>
      </c>
      <c r="V189" s="21"/>
      <c r="W189" s="28">
        <f>IF($AE189&lt;&gt;0,(S189/$AE189)*100,0)</f>
        <v>11.273008713052718</v>
      </c>
      <c r="X189" s="21"/>
      <c r="Y189" s="26">
        <v>342393</v>
      </c>
      <c r="Z189" s="21"/>
      <c r="AA189" s="28">
        <f>(Y189/$C189)</f>
        <v>14.913236639226447</v>
      </c>
      <c r="AB189" s="21"/>
      <c r="AC189" s="28">
        <f>IF($AE189&lt;&gt;0,(Y189/$AE189)*100,0)</f>
        <v>0.63524497246386802</v>
      </c>
      <c r="AD189" s="21"/>
      <c r="AE189" s="26">
        <f>(G189+M189+S189+Y189)</f>
        <v>53899364</v>
      </c>
      <c r="AF189" s="27"/>
      <c r="AG189" s="21"/>
      <c r="AH189" s="26">
        <v>0</v>
      </c>
      <c r="AI189" s="21"/>
      <c r="AJ189" s="26">
        <v>0</v>
      </c>
      <c r="AK189" s="21"/>
      <c r="AL189" s="26">
        <f>(AE189+AH189+AJ189)</f>
        <v>53899364</v>
      </c>
      <c r="AM189" s="21"/>
      <c r="AN189" s="26">
        <v>47782072</v>
      </c>
      <c r="AO189" s="21"/>
      <c r="AP189" s="28">
        <f>(AN189/$C189)</f>
        <v>2081.1913410862844</v>
      </c>
      <c r="AQ189" s="21"/>
      <c r="AR189" s="28">
        <f>IF($AP$219&lt;&gt;0,(AP189/$AP$219)*100,0)</f>
        <v>56.837371236513825</v>
      </c>
      <c r="AS189" s="21"/>
      <c r="AT189" s="26">
        <v>0</v>
      </c>
      <c r="AU189" s="21"/>
      <c r="AV189" s="26">
        <v>0</v>
      </c>
      <c r="AW189" s="21"/>
      <c r="AX189" s="26"/>
      <c r="AY189" s="21"/>
      <c r="AZ189" s="26">
        <v>0</v>
      </c>
      <c r="BA189" s="21"/>
      <c r="BB189" s="10">
        <v>71</v>
      </c>
    </row>
    <row r="190" spans="1:54" s="15" customFormat="1" ht="8.85" customHeight="1" x14ac:dyDescent="0.3">
      <c r="A190" s="10">
        <v>72</v>
      </c>
      <c r="B190" s="21"/>
      <c r="C190" s="26">
        <v>37350</v>
      </c>
      <c r="D190" s="10"/>
      <c r="E190" s="10" t="s">
        <v>196</v>
      </c>
      <c r="F190" s="21"/>
      <c r="G190" s="26">
        <v>53647241</v>
      </c>
      <c r="H190" s="21"/>
      <c r="I190" s="28">
        <f>(G190/$C190)</f>
        <v>1436.3384471218205</v>
      </c>
      <c r="J190" s="21"/>
      <c r="K190" s="28">
        <f>IF($AE190&lt;&gt;0,(G190/$AE190)*100,0)</f>
        <v>43.329584344048875</v>
      </c>
      <c r="L190" s="21"/>
      <c r="M190" s="283">
        <v>57995266</v>
      </c>
      <c r="N190" s="21"/>
      <c r="O190" s="28">
        <f>(M190/$C190)</f>
        <v>1552.7514323962516</v>
      </c>
      <c r="P190" s="21"/>
      <c r="Q190" s="28">
        <f>IF($AE190&lt;&gt;0,(M190/$AE190)*100,0)</f>
        <v>46.841379404815058</v>
      </c>
      <c r="R190" s="21"/>
      <c r="S190" s="26">
        <v>6331482</v>
      </c>
      <c r="T190" s="21"/>
      <c r="U190" s="28">
        <f>(S190/$C190)</f>
        <v>169.51759036144577</v>
      </c>
      <c r="V190" s="21"/>
      <c r="W190" s="28">
        <f>IF($AE190&lt;&gt;0,(S190/$AE190)*100,0)</f>
        <v>5.1137855037471036</v>
      </c>
      <c r="X190" s="21"/>
      <c r="Y190" s="26">
        <v>5838048</v>
      </c>
      <c r="Z190" s="21"/>
      <c r="AA190" s="28">
        <f>(Y190/$C190)</f>
        <v>156.30650602409639</v>
      </c>
      <c r="AB190" s="21"/>
      <c r="AC190" s="28">
        <f>IF($AE190&lt;&gt;0,(Y190/$AE190)*100,0)</f>
        <v>4.7152507473889633</v>
      </c>
      <c r="AD190" s="21"/>
      <c r="AE190" s="26">
        <f>(G190+M190+S190+Y190)</f>
        <v>123812037</v>
      </c>
      <c r="AF190" s="27"/>
      <c r="AG190" s="21"/>
      <c r="AH190" s="26">
        <v>0</v>
      </c>
      <c r="AI190" s="21"/>
      <c r="AJ190" s="26">
        <v>2100000</v>
      </c>
      <c r="AK190" s="21"/>
      <c r="AL190" s="26">
        <f>(AE190+AH190+AJ190)</f>
        <v>125912037</v>
      </c>
      <c r="AM190" s="21"/>
      <c r="AN190" s="26">
        <v>110927145</v>
      </c>
      <c r="AO190" s="21"/>
      <c r="AP190" s="28">
        <f>(AN190/$C190)</f>
        <v>2969.9369477911646</v>
      </c>
      <c r="AQ190" s="21"/>
      <c r="AR190" s="28">
        <f>IF($AP$219&lt;&gt;0,(AP190/$AP$219)*100,0)</f>
        <v>81.109029005731742</v>
      </c>
      <c r="AS190" s="21"/>
      <c r="AT190" s="26">
        <v>3910767</v>
      </c>
      <c r="AU190" s="21"/>
      <c r="AV190" s="26">
        <v>0</v>
      </c>
      <c r="AW190" s="21"/>
      <c r="AX190" s="26"/>
      <c r="AY190" s="21"/>
      <c r="AZ190" s="26">
        <v>149490</v>
      </c>
      <c r="BA190" s="21"/>
      <c r="BB190" s="10">
        <v>72</v>
      </c>
    </row>
    <row r="191" spans="1:54" s="15" customFormat="1" ht="8.85" customHeight="1" x14ac:dyDescent="0.3">
      <c r="A191" s="10">
        <v>73</v>
      </c>
      <c r="B191" s="21"/>
      <c r="C191" s="26">
        <v>465498</v>
      </c>
      <c r="D191" s="10" t="s">
        <v>86</v>
      </c>
      <c r="E191" s="10" t="s">
        <v>197</v>
      </c>
      <c r="F191" s="21"/>
      <c r="G191" s="26">
        <v>1241687000</v>
      </c>
      <c r="H191" s="21"/>
      <c r="I191" s="28">
        <f>(G191/$C191)</f>
        <v>2667.4378837288236</v>
      </c>
      <c r="J191" s="21"/>
      <c r="K191" s="28">
        <f>IF($AE191&lt;&gt;0,(G191/$AE191)*100,0)</f>
        <v>59.762171309429505</v>
      </c>
      <c r="L191" s="21"/>
      <c r="M191" s="283">
        <v>706669000</v>
      </c>
      <c r="N191" s="21"/>
      <c r="O191" s="28">
        <f>(M191/$C191)</f>
        <v>1518.0924515250333</v>
      </c>
      <c r="P191" s="21"/>
      <c r="Q191" s="28">
        <f>IF($AE191&lt;&gt;0,(M191/$AE191)*100,0)</f>
        <v>34.011851486778255</v>
      </c>
      <c r="R191" s="21"/>
      <c r="S191" s="26">
        <v>89856000</v>
      </c>
      <c r="T191" s="21"/>
      <c r="U191" s="28">
        <f>(S191/$C191)</f>
        <v>193.03197865511774</v>
      </c>
      <c r="V191" s="21"/>
      <c r="W191" s="28">
        <f>IF($AE191&lt;&gt;0,(S191/$AE191)*100,0)</f>
        <v>4.3247530699605425</v>
      </c>
      <c r="X191" s="21"/>
      <c r="Y191" s="26">
        <v>39502000</v>
      </c>
      <c r="Z191" s="21"/>
      <c r="AA191" s="28">
        <f>(Y191/$C191)</f>
        <v>84.859655680582947</v>
      </c>
      <c r="AB191" s="21"/>
      <c r="AC191" s="28">
        <f>IF($AE191&lt;&gt;0,(Y191/$AE191)*100,0)</f>
        <v>1.9012241338317015</v>
      </c>
      <c r="AD191" s="21"/>
      <c r="AE191" s="26">
        <f>(G191+M191+S191+Y191)</f>
        <v>2077714000</v>
      </c>
      <c r="AF191" s="27"/>
      <c r="AG191" s="21"/>
      <c r="AH191" s="26">
        <v>457000</v>
      </c>
      <c r="AI191" s="21"/>
      <c r="AJ191" s="26">
        <v>15953000</v>
      </c>
      <c r="AK191" s="21"/>
      <c r="AL191" s="26">
        <f>(AE191+AH191+AJ191)</f>
        <v>2094124000</v>
      </c>
      <c r="AM191" s="21"/>
      <c r="AN191" s="26">
        <v>1804331000</v>
      </c>
      <c r="AO191" s="21"/>
      <c r="AP191" s="28">
        <f>(AN191/$C191)</f>
        <v>3876.1305096906967</v>
      </c>
      <c r="AQ191" s="21"/>
      <c r="AR191" s="28">
        <f>IF($AP$219&lt;&gt;0,(AP191/$AP$219)*100,0)</f>
        <v>105.85719073070747</v>
      </c>
      <c r="AS191" s="21"/>
      <c r="AT191" s="26">
        <v>21435000</v>
      </c>
      <c r="AU191" s="21"/>
      <c r="AV191" s="26">
        <v>213660000</v>
      </c>
      <c r="AW191" s="21"/>
      <c r="AX191" s="26"/>
      <c r="AY191" s="21"/>
      <c r="AZ191" s="26">
        <v>0</v>
      </c>
      <c r="BA191" s="21"/>
      <c r="BB191" s="10">
        <v>73</v>
      </c>
    </row>
    <row r="192" spans="1:54" s="15" customFormat="1" ht="8.85" customHeight="1" x14ac:dyDescent="0.3">
      <c r="A192" s="10">
        <v>74</v>
      </c>
      <c r="B192" s="21"/>
      <c r="C192" s="26">
        <v>34097</v>
      </c>
      <c r="D192" s="10" t="s">
        <v>86</v>
      </c>
      <c r="E192" s="10" t="s">
        <v>198</v>
      </c>
      <c r="F192" s="21"/>
      <c r="G192" s="26">
        <v>58985582</v>
      </c>
      <c r="H192" s="21"/>
      <c r="I192" s="28">
        <f>(G192/$C192)</f>
        <v>1729.9346570079479</v>
      </c>
      <c r="J192" s="21"/>
      <c r="K192" s="28">
        <f>IF($AE192&lt;&gt;0,(G192/$AE192)*100,0)</f>
        <v>50.727154567438774</v>
      </c>
      <c r="L192" s="21"/>
      <c r="M192" s="283">
        <v>47374580</v>
      </c>
      <c r="N192" s="21"/>
      <c r="O192" s="28">
        <f>(M192/$C192)</f>
        <v>1389.406106109042</v>
      </c>
      <c r="P192" s="21"/>
      <c r="Q192" s="28">
        <f>IF($AE192&lt;&gt;0,(M192/$AE192)*100,0)</f>
        <v>40.741780630858116</v>
      </c>
      <c r="R192" s="21"/>
      <c r="S192" s="26">
        <v>9267104</v>
      </c>
      <c r="T192" s="21"/>
      <c r="U192" s="28">
        <f>(S192/$C192)</f>
        <v>271.78649148018889</v>
      </c>
      <c r="V192" s="21"/>
      <c r="W192" s="28">
        <f>IF($AE192&lt;&gt;0,(S192/$AE192)*100,0)</f>
        <v>7.9696393773063061</v>
      </c>
      <c r="X192" s="21"/>
      <c r="Y192" s="26">
        <v>652826</v>
      </c>
      <c r="Z192" s="21"/>
      <c r="AA192" s="28">
        <f>(Y192/$C192)</f>
        <v>19.146141889315775</v>
      </c>
      <c r="AB192" s="21"/>
      <c r="AC192" s="28">
        <f>IF($AE192&lt;&gt;0,(Y192/$AE192)*100,0)</f>
        <v>0.56142542439680909</v>
      </c>
      <c r="AD192" s="21"/>
      <c r="AE192" s="26">
        <f>(G192+M192+S192+Y192)</f>
        <v>116280092</v>
      </c>
      <c r="AF192" s="27"/>
      <c r="AG192" s="21"/>
      <c r="AH192" s="26">
        <v>0</v>
      </c>
      <c r="AI192" s="21"/>
      <c r="AJ192" s="26">
        <v>407169</v>
      </c>
      <c r="AK192" s="21"/>
      <c r="AL192" s="26">
        <f>(AE192+AH192+AJ192)</f>
        <v>116687261</v>
      </c>
      <c r="AM192" s="21"/>
      <c r="AN192" s="26">
        <v>102460657</v>
      </c>
      <c r="AO192" s="21"/>
      <c r="AP192" s="28">
        <f>(AN192/$C192)</f>
        <v>3004.9757163386807</v>
      </c>
      <c r="AQ192" s="21"/>
      <c r="AR192" s="28">
        <f>IF($AP$219&lt;&gt;0,(AP192/$AP$219)*100,0)</f>
        <v>82.065938375999437</v>
      </c>
      <c r="AS192" s="21"/>
      <c r="AT192" s="26">
        <v>28522879</v>
      </c>
      <c r="AU192" s="21"/>
      <c r="AV192" s="26">
        <v>6393488</v>
      </c>
      <c r="AW192" s="21"/>
      <c r="AX192" s="26"/>
      <c r="AY192" s="21"/>
      <c r="AZ192" s="26">
        <v>42386</v>
      </c>
      <c r="BA192" s="21"/>
      <c r="BB192" s="10">
        <v>74</v>
      </c>
    </row>
    <row r="193" spans="1:54" s="15" customFormat="1" ht="8.85" customHeight="1" x14ac:dyDescent="0.3">
      <c r="A193" s="10">
        <v>75</v>
      </c>
      <c r="B193" s="21"/>
      <c r="C193" s="26">
        <v>7285</v>
      </c>
      <c r="D193" s="10"/>
      <c r="E193" s="10" t="s">
        <v>199</v>
      </c>
      <c r="F193" s="21"/>
      <c r="G193" s="26">
        <v>18364179</v>
      </c>
      <c r="H193" s="21"/>
      <c r="I193" s="28">
        <f>(G193/$C193)</f>
        <v>2520.8207275223062</v>
      </c>
      <c r="J193" s="21"/>
      <c r="K193" s="28">
        <f>IF($AE193&lt;&gt;0,(G193/$AE193)*100,0)</f>
        <v>66.177498255488203</v>
      </c>
      <c r="L193" s="21"/>
      <c r="M193" s="283">
        <v>7310928</v>
      </c>
      <c r="N193" s="21"/>
      <c r="O193" s="28">
        <f>(M193/$C193)</f>
        <v>1003.5590940288264</v>
      </c>
      <c r="P193" s="21"/>
      <c r="Q193" s="28">
        <f>IF($AE193&lt;&gt;0,(M193/$AE193)*100,0)</f>
        <v>26.345796616663335</v>
      </c>
      <c r="R193" s="21"/>
      <c r="S193" s="26">
        <v>1701297</v>
      </c>
      <c r="T193" s="21"/>
      <c r="U193" s="28">
        <f>(S193/$C193)</f>
        <v>233.53424845573096</v>
      </c>
      <c r="V193" s="21"/>
      <c r="W193" s="28">
        <f>IF($AE193&lt;&gt;0,(S193/$AE193)*100,0)</f>
        <v>6.1308256279557778</v>
      </c>
      <c r="X193" s="21"/>
      <c r="Y193" s="26">
        <v>373480</v>
      </c>
      <c r="Z193" s="21"/>
      <c r="AA193" s="28">
        <f>(Y193/$C193)</f>
        <v>51.266986959505836</v>
      </c>
      <c r="AB193" s="21"/>
      <c r="AC193" s="28">
        <f>IF($AE193&lt;&gt;0,(Y193/$AE193)*100,0)</f>
        <v>1.3458794998926842</v>
      </c>
      <c r="AD193" s="21"/>
      <c r="AE193" s="26">
        <f>(G193+M193+S193+Y193)</f>
        <v>27749884</v>
      </c>
      <c r="AF193" s="27"/>
      <c r="AG193" s="21"/>
      <c r="AH193" s="26">
        <v>0</v>
      </c>
      <c r="AI193" s="21"/>
      <c r="AJ193" s="26">
        <v>0</v>
      </c>
      <c r="AK193" s="21"/>
      <c r="AL193" s="26">
        <f>(AE193+AH193+AJ193)</f>
        <v>27749884</v>
      </c>
      <c r="AM193" s="21"/>
      <c r="AN193" s="26">
        <v>26051383</v>
      </c>
      <c r="AO193" s="21"/>
      <c r="AP193" s="28">
        <f>(AN193/$C193)</f>
        <v>3576.0306108442005</v>
      </c>
      <c r="AQ193" s="21"/>
      <c r="AR193" s="28">
        <f>IF($AP$219&lt;&gt;0,(AP193/$AP$219)*100,0)</f>
        <v>97.661457343754364</v>
      </c>
      <c r="AS193" s="21"/>
      <c r="AT193" s="26">
        <v>336122</v>
      </c>
      <c r="AU193" s="21"/>
      <c r="AV193" s="26">
        <v>384730</v>
      </c>
      <c r="AW193" s="21"/>
      <c r="AX193" s="26"/>
      <c r="AY193" s="21"/>
      <c r="AZ193" s="26">
        <v>0</v>
      </c>
      <c r="BA193" s="21"/>
      <c r="BB193" s="10">
        <v>75</v>
      </c>
    </row>
    <row r="194" spans="1:54" s="15" customFormat="1" ht="8.85" customHeight="1" x14ac:dyDescent="0.3">
      <c r="A194" s="29"/>
      <c r="B194" s="21"/>
      <c r="C194" s="29"/>
      <c r="D194" s="10"/>
      <c r="E194" s="10"/>
      <c r="F194" s="21"/>
      <c r="G194" s="27"/>
      <c r="H194" s="21"/>
      <c r="I194" s="21"/>
      <c r="J194" s="21"/>
      <c r="K194" s="21"/>
      <c r="L194" s="21"/>
      <c r="M194" s="21"/>
      <c r="N194" s="21"/>
      <c r="O194" s="21"/>
      <c r="P194" s="21"/>
      <c r="Q194" s="21"/>
      <c r="R194" s="21"/>
      <c r="S194" s="27"/>
      <c r="T194" s="21"/>
      <c r="U194" s="21"/>
      <c r="V194" s="21"/>
      <c r="W194" s="21"/>
      <c r="X194" s="21"/>
      <c r="Y194" s="21"/>
      <c r="Z194" s="21"/>
      <c r="AA194" s="21"/>
      <c r="AB194" s="21"/>
      <c r="AC194" s="21"/>
      <c r="AD194" s="21"/>
      <c r="AE194" s="27"/>
      <c r="AF194" s="27"/>
      <c r="AG194" s="21"/>
      <c r="AH194" s="27"/>
      <c r="AI194" s="21"/>
      <c r="AJ194" s="27"/>
      <c r="AK194" s="21"/>
      <c r="AL194" s="27"/>
      <c r="AM194" s="21"/>
      <c r="AN194" s="27"/>
      <c r="AO194" s="21"/>
      <c r="AP194" s="21"/>
      <c r="AQ194" s="21"/>
      <c r="AR194" s="21"/>
      <c r="AS194" s="21"/>
      <c r="AT194" s="21"/>
      <c r="AU194" s="21"/>
      <c r="AV194" s="21"/>
      <c r="AW194" s="21"/>
      <c r="AX194" s="21"/>
      <c r="AY194" s="21"/>
      <c r="AZ194" s="21"/>
      <c r="BA194" s="21"/>
      <c r="BB194" s="29"/>
    </row>
    <row r="195" spans="1:54" s="15" customFormat="1" ht="8.85" customHeight="1" x14ac:dyDescent="0.3">
      <c r="A195" s="10">
        <v>76</v>
      </c>
      <c r="B195" s="21"/>
      <c r="C195" s="26">
        <v>9192</v>
      </c>
      <c r="D195" s="10"/>
      <c r="E195" s="10" t="s">
        <v>114</v>
      </c>
      <c r="F195" s="21"/>
      <c r="G195" s="26">
        <v>13382565</v>
      </c>
      <c r="H195" s="21"/>
      <c r="I195" s="28">
        <f>(G195/$C195)</f>
        <v>1455.8926240208878</v>
      </c>
      <c r="J195" s="21"/>
      <c r="K195" s="28">
        <f>IF($AE195&lt;&gt;0,(G195/$AE195)*100,0)</f>
        <v>42.957480662647178</v>
      </c>
      <c r="L195" s="21"/>
      <c r="M195" s="283">
        <v>13505499</v>
      </c>
      <c r="N195" s="21"/>
      <c r="O195" s="28">
        <f>(M195/$C195)</f>
        <v>1469.2666449086162</v>
      </c>
      <c r="P195" s="21"/>
      <c r="Q195" s="28">
        <f>IF($AE195&lt;&gt;0,(M195/$AE195)*100,0)</f>
        <v>43.352093722832713</v>
      </c>
      <c r="R195" s="21"/>
      <c r="S195" s="26">
        <v>4084116</v>
      </c>
      <c r="T195" s="21"/>
      <c r="U195" s="28">
        <f>(S195/$C195)</f>
        <v>444.31201044386421</v>
      </c>
      <c r="V195" s="21"/>
      <c r="W195" s="28">
        <f>IF($AE195&lt;&gt;0,(S195/$AE195)*100,0)</f>
        <v>13.109843598294344</v>
      </c>
      <c r="X195" s="21"/>
      <c r="Y195" s="26">
        <v>180869</v>
      </c>
      <c r="Z195" s="21"/>
      <c r="AA195" s="28">
        <f>(Y195/$C195)</f>
        <v>19.676784160139253</v>
      </c>
      <c r="AB195" s="21"/>
      <c r="AC195" s="28">
        <f>IF($AE195&lt;&gt;0,(Y195/$AE195)*100,0)</f>
        <v>0.58058201622576333</v>
      </c>
      <c r="AD195" s="21"/>
      <c r="AE195" s="26">
        <f>(G195+M195+S195+Y195)</f>
        <v>31153049</v>
      </c>
      <c r="AF195" s="27"/>
      <c r="AG195" s="21"/>
      <c r="AH195" s="26">
        <v>185690</v>
      </c>
      <c r="AI195" s="21"/>
      <c r="AJ195" s="26">
        <v>0</v>
      </c>
      <c r="AK195" s="21"/>
      <c r="AL195" s="26">
        <f>(AE195+AH195+AJ195)</f>
        <v>31338739</v>
      </c>
      <c r="AM195" s="21"/>
      <c r="AN195" s="26">
        <v>29231338</v>
      </c>
      <c r="AO195" s="21"/>
      <c r="AP195" s="28">
        <f>(AN195/$C195)</f>
        <v>3180.0846388163623</v>
      </c>
      <c r="AQ195" s="21"/>
      <c r="AR195" s="28">
        <f>IF($AP$219&lt;&gt;0,(AP195/$AP$219)*100,0)</f>
        <v>86.848166053582915</v>
      </c>
      <c r="AS195" s="21"/>
      <c r="AT195" s="26">
        <v>0</v>
      </c>
      <c r="AU195" s="21"/>
      <c r="AV195" s="26">
        <v>0</v>
      </c>
      <c r="AW195" s="21"/>
      <c r="AX195" s="26"/>
      <c r="AY195" s="21"/>
      <c r="AZ195" s="26">
        <v>0</v>
      </c>
      <c r="BA195" s="21"/>
      <c r="BB195" s="10">
        <v>76</v>
      </c>
    </row>
    <row r="196" spans="1:54" s="15" customFormat="1" ht="8.85" customHeight="1" x14ac:dyDescent="0.3">
      <c r="A196" s="10">
        <v>77</v>
      </c>
      <c r="B196" s="21"/>
      <c r="C196" s="26">
        <v>93805</v>
      </c>
      <c r="D196" s="10"/>
      <c r="E196" s="10" t="s">
        <v>115</v>
      </c>
      <c r="F196" s="21"/>
      <c r="G196" s="26">
        <v>184985153</v>
      </c>
      <c r="H196" s="21"/>
      <c r="I196" s="28">
        <f>(G196/$C196)</f>
        <v>1972.0180480784607</v>
      </c>
      <c r="J196" s="21"/>
      <c r="K196" s="28">
        <f>IF($AE196&lt;&gt;0,(G196/$AE196)*100,0)</f>
        <v>56.952732300800456</v>
      </c>
      <c r="L196" s="21"/>
      <c r="M196" s="283">
        <v>121777450</v>
      </c>
      <c r="N196" s="21"/>
      <c r="O196" s="28">
        <f>(M196/$C196)</f>
        <v>1298.1978572570758</v>
      </c>
      <c r="P196" s="21"/>
      <c r="Q196" s="28">
        <f>IF($AE196&lt;&gt;0,(M196/$AE196)*100,0)</f>
        <v>37.492514386406526</v>
      </c>
      <c r="R196" s="21"/>
      <c r="S196" s="26">
        <v>16290510</v>
      </c>
      <c r="T196" s="21"/>
      <c r="U196" s="28">
        <f>(S196/$C196)</f>
        <v>173.66355737967061</v>
      </c>
      <c r="V196" s="21"/>
      <c r="W196" s="28">
        <f>IF($AE196&lt;&gt;0,(S196/$AE196)*100,0)</f>
        <v>5.0154784858518511</v>
      </c>
      <c r="X196" s="21"/>
      <c r="Y196" s="26">
        <v>1751590</v>
      </c>
      <c r="Z196" s="21"/>
      <c r="AA196" s="28">
        <f>(Y196/$C196)</f>
        <v>18.672672032407654</v>
      </c>
      <c r="AB196" s="21"/>
      <c r="AC196" s="28">
        <f>IF($AE196&lt;&gt;0,(Y196/$AE196)*100,0)</f>
        <v>0.53927482694116047</v>
      </c>
      <c r="AD196" s="21"/>
      <c r="AE196" s="26">
        <f>(G196+M196+S196+Y196)</f>
        <v>324804703</v>
      </c>
      <c r="AF196" s="27"/>
      <c r="AG196" s="21"/>
      <c r="AH196" s="26">
        <v>136870</v>
      </c>
      <c r="AI196" s="21"/>
      <c r="AJ196" s="26">
        <v>747845</v>
      </c>
      <c r="AK196" s="21"/>
      <c r="AL196" s="26">
        <f>(AE196+AH196+AJ196)</f>
        <v>325689418</v>
      </c>
      <c r="AM196" s="21"/>
      <c r="AN196" s="26">
        <v>291021016</v>
      </c>
      <c r="AO196" s="21"/>
      <c r="AP196" s="28">
        <f>(AN196/$C196)</f>
        <v>3102.4040935984222</v>
      </c>
      <c r="AQ196" s="21"/>
      <c r="AR196" s="28">
        <f>IF($AP$219&lt;&gt;0,(AP196/$AP$219)*100,0)</f>
        <v>84.726709030749845</v>
      </c>
      <c r="AS196" s="21"/>
      <c r="AT196" s="26">
        <v>10858928</v>
      </c>
      <c r="AU196" s="21"/>
      <c r="AV196" s="26">
        <v>20326789</v>
      </c>
      <c r="AW196" s="21"/>
      <c r="AX196" s="26"/>
      <c r="AY196" s="21"/>
      <c r="AZ196" s="26">
        <v>0</v>
      </c>
      <c r="BA196" s="21"/>
      <c r="BB196" s="10">
        <v>77</v>
      </c>
    </row>
    <row r="197" spans="1:54" s="15" customFormat="1" ht="8.85" customHeight="1" x14ac:dyDescent="0.3">
      <c r="A197" s="10">
        <v>78</v>
      </c>
      <c r="B197" s="21"/>
      <c r="C197" s="26">
        <v>22500</v>
      </c>
      <c r="D197" s="10" t="s">
        <v>86</v>
      </c>
      <c r="E197" s="10" t="s">
        <v>200</v>
      </c>
      <c r="F197" s="21"/>
      <c r="G197" s="26">
        <v>46738047</v>
      </c>
      <c r="H197" s="21"/>
      <c r="I197" s="28">
        <f>(G197/$C197)</f>
        <v>2077.2465333333334</v>
      </c>
      <c r="J197" s="21"/>
      <c r="K197" s="28">
        <f>IF($AE197&lt;&gt;0,(G197/$AE197)*100,0)</f>
        <v>57.479091199148073</v>
      </c>
      <c r="L197" s="21"/>
      <c r="M197" s="283">
        <v>28738039</v>
      </c>
      <c r="N197" s="21"/>
      <c r="O197" s="28">
        <f>(M197/$C197)</f>
        <v>1277.2461777777778</v>
      </c>
      <c r="P197" s="21"/>
      <c r="Q197" s="28">
        <f>IF($AE197&lt;&gt;0,(M197/$AE197)*100,0)</f>
        <v>35.342434495940189</v>
      </c>
      <c r="R197" s="21"/>
      <c r="S197" s="26">
        <v>4334742</v>
      </c>
      <c r="T197" s="21"/>
      <c r="U197" s="28">
        <f>(S197/$C197)</f>
        <v>192.65520000000001</v>
      </c>
      <c r="V197" s="21"/>
      <c r="W197" s="28">
        <f>IF($AE197&lt;&gt;0,(S197/$AE197)*100,0)</f>
        <v>5.3309251613097457</v>
      </c>
      <c r="X197" s="21"/>
      <c r="Y197" s="26">
        <v>1502300</v>
      </c>
      <c r="Z197" s="21"/>
      <c r="AA197" s="28">
        <f>(Y197/$C197)</f>
        <v>66.768888888888895</v>
      </c>
      <c r="AB197" s="21"/>
      <c r="AC197" s="28">
        <f>IF($AE197&lt;&gt;0,(Y197/$AE197)*100,0)</f>
        <v>1.8475491436020022</v>
      </c>
      <c r="AD197" s="21"/>
      <c r="AE197" s="26">
        <f>(G197+M197+S197+Y197)</f>
        <v>81313128</v>
      </c>
      <c r="AF197" s="27"/>
      <c r="AG197" s="21"/>
      <c r="AH197" s="26">
        <v>0</v>
      </c>
      <c r="AI197" s="21"/>
      <c r="AJ197" s="26">
        <v>360770</v>
      </c>
      <c r="AK197" s="21"/>
      <c r="AL197" s="26">
        <f>(AE197+AH197+AJ197)</f>
        <v>81673898</v>
      </c>
      <c r="AM197" s="21"/>
      <c r="AN197" s="26">
        <v>73103847</v>
      </c>
      <c r="AO197" s="21"/>
      <c r="AP197" s="28">
        <f>(AN197/$C197)</f>
        <v>3249.0598666666665</v>
      </c>
      <c r="AQ197" s="21"/>
      <c r="AR197" s="28">
        <f>IF($AP$219&lt;&gt;0,(AP197/$AP$219)*100,0)</f>
        <v>88.73188070973012</v>
      </c>
      <c r="AS197" s="21"/>
      <c r="AT197" s="26">
        <v>361191</v>
      </c>
      <c r="AU197" s="21"/>
      <c r="AV197" s="26">
        <v>5077223</v>
      </c>
      <c r="AW197" s="21"/>
      <c r="AX197" s="26"/>
      <c r="AY197" s="21"/>
      <c r="AZ197" s="26">
        <v>0</v>
      </c>
      <c r="BA197" s="21"/>
      <c r="BB197" s="10">
        <v>78</v>
      </c>
    </row>
    <row r="198" spans="1:54" s="15" customFormat="1" ht="8.85" customHeight="1" x14ac:dyDescent="0.3">
      <c r="A198" s="10">
        <v>79</v>
      </c>
      <c r="B198" s="21"/>
      <c r="C198" s="26">
        <v>82208</v>
      </c>
      <c r="D198" s="10"/>
      <c r="E198" s="10" t="s">
        <v>201</v>
      </c>
      <c r="F198" s="21"/>
      <c r="G198" s="26">
        <v>136104023</v>
      </c>
      <c r="H198" s="21"/>
      <c r="I198" s="28">
        <f>(G198/$C198)</f>
        <v>1655.6055736667963</v>
      </c>
      <c r="J198" s="21"/>
      <c r="K198" s="28">
        <f>IF($AE198&lt;&gt;0,(G198/$AE198)*100,0)</f>
        <v>53.234823658991949</v>
      </c>
      <c r="L198" s="21"/>
      <c r="M198" s="283">
        <v>99095755</v>
      </c>
      <c r="N198" s="21"/>
      <c r="O198" s="28">
        <f>(M198/$C198)</f>
        <v>1205.42714820942</v>
      </c>
      <c r="P198" s="21"/>
      <c r="Q198" s="28">
        <f>IF($AE198&lt;&gt;0,(M198/$AE198)*100,0)</f>
        <v>38.759655493648928</v>
      </c>
      <c r="R198" s="21"/>
      <c r="S198" s="26">
        <v>14906563</v>
      </c>
      <c r="T198" s="21"/>
      <c r="U198" s="28">
        <f>(S198/$C198)</f>
        <v>181.32740122615803</v>
      </c>
      <c r="V198" s="21"/>
      <c r="W198" s="28">
        <f>IF($AE198&lt;&gt;0,(S198/$AE198)*100,0)</f>
        <v>5.8304540540043694</v>
      </c>
      <c r="X198" s="21"/>
      <c r="Y198" s="26">
        <v>5560934</v>
      </c>
      <c r="Z198" s="21"/>
      <c r="AA198" s="28">
        <f>(Y198/$C198)</f>
        <v>67.644681782794862</v>
      </c>
      <c r="AB198" s="21"/>
      <c r="AC198" s="28">
        <f>IF($AE198&lt;&gt;0,(Y198/$AE198)*100,0)</f>
        <v>2.1750667933547616</v>
      </c>
      <c r="AD198" s="21"/>
      <c r="AE198" s="26">
        <f>(G198+M198+S198+Y198)</f>
        <v>255667275</v>
      </c>
      <c r="AF198" s="27"/>
      <c r="AG198" s="21"/>
      <c r="AH198" s="26">
        <v>0</v>
      </c>
      <c r="AI198" s="21"/>
      <c r="AJ198" s="26">
        <v>0</v>
      </c>
      <c r="AK198" s="21"/>
      <c r="AL198" s="26">
        <f>(AE198+AH198+AJ198)</f>
        <v>255667275</v>
      </c>
      <c r="AM198" s="21"/>
      <c r="AN198" s="26">
        <v>240832099</v>
      </c>
      <c r="AO198" s="21"/>
      <c r="AP198" s="28">
        <f>(AN198/$C198)</f>
        <v>2929.5457741339042</v>
      </c>
      <c r="AQ198" s="21"/>
      <c r="AR198" s="28">
        <f>IF($AP$219&lt;&gt;0,(AP198/$AP$219)*100,0)</f>
        <v>80.005945360074278</v>
      </c>
      <c r="AS198" s="21"/>
      <c r="AT198" s="26">
        <v>23503305</v>
      </c>
      <c r="AU198" s="21"/>
      <c r="AV198" s="26">
        <v>11730717</v>
      </c>
      <c r="AW198" s="21"/>
      <c r="AX198" s="26"/>
      <c r="AY198" s="21"/>
      <c r="AZ198" s="26">
        <v>0</v>
      </c>
      <c r="BA198" s="21"/>
      <c r="BB198" s="10">
        <v>79</v>
      </c>
    </row>
    <row r="199" spans="1:54" s="15" customFormat="1" ht="8.85" customHeight="1" x14ac:dyDescent="0.3">
      <c r="A199" s="10">
        <v>80</v>
      </c>
      <c r="B199" s="21"/>
      <c r="C199" s="26">
        <v>26830</v>
      </c>
      <c r="D199" s="10" t="s">
        <v>86</v>
      </c>
      <c r="E199" s="10" t="s">
        <v>202</v>
      </c>
      <c r="F199" s="21"/>
      <c r="G199" s="26">
        <v>28742247</v>
      </c>
      <c r="H199" s="21"/>
      <c r="I199" s="28">
        <f>(G199/$C199)</f>
        <v>1071.2727171077152</v>
      </c>
      <c r="J199" s="21"/>
      <c r="K199" s="28">
        <f>IF($AE199&lt;&gt;0,(G199/$AE199)*100,0)</f>
        <v>35.50012981113283</v>
      </c>
      <c r="L199" s="21"/>
      <c r="M199" s="283">
        <v>42154252</v>
      </c>
      <c r="N199" s="21"/>
      <c r="O199" s="28">
        <f>(M199/$C199)</f>
        <v>1571.1610883339545</v>
      </c>
      <c r="P199" s="21"/>
      <c r="Q199" s="28">
        <f>IF($AE199&lt;&gt;0,(M199/$AE199)*100,0)</f>
        <v>52.065568084889314</v>
      </c>
      <c r="R199" s="21"/>
      <c r="S199" s="26">
        <v>9385231</v>
      </c>
      <c r="T199" s="21"/>
      <c r="U199" s="28">
        <f>(S199/$C199)</f>
        <v>349.80361535594483</v>
      </c>
      <c r="V199" s="21"/>
      <c r="W199" s="28">
        <f>IF($AE199&lt;&gt;0,(S199/$AE199)*100,0)</f>
        <v>11.591888372800776</v>
      </c>
      <c r="X199" s="21"/>
      <c r="Y199" s="283">
        <v>682050</v>
      </c>
      <c r="Z199" s="21"/>
      <c r="AA199" s="28">
        <f>(Y199/$C199)</f>
        <v>25.421170331718226</v>
      </c>
      <c r="AB199" s="21"/>
      <c r="AC199" s="28">
        <f>IF($AE199&lt;&gt;0,(Y199/$AE199)*100,0)</f>
        <v>0.84241373117707685</v>
      </c>
      <c r="AD199" s="21"/>
      <c r="AE199" s="26">
        <f>(G199+M199+S199+Y199)</f>
        <v>80963780</v>
      </c>
      <c r="AF199" s="27"/>
      <c r="AG199" s="21"/>
      <c r="AH199" s="26">
        <v>461589</v>
      </c>
      <c r="AI199" s="21"/>
      <c r="AJ199" s="26">
        <v>0</v>
      </c>
      <c r="AK199" s="21"/>
      <c r="AL199" s="26">
        <f>(AE199+AH199+AJ199)</f>
        <v>81425369</v>
      </c>
      <c r="AM199" s="21"/>
      <c r="AN199" s="26">
        <v>75845888</v>
      </c>
      <c r="AO199" s="21"/>
      <c r="AP199" s="28">
        <f>(AN199/$C199)</f>
        <v>2826.9060007454341</v>
      </c>
      <c r="AQ199" s="21"/>
      <c r="AR199" s="28">
        <f>IF($AP$219&lt;&gt;0,(AP199/$AP$219)*100,0)</f>
        <v>77.20285138762523</v>
      </c>
      <c r="AS199" s="21"/>
      <c r="AT199" s="26">
        <v>413535</v>
      </c>
      <c r="AU199" s="21"/>
      <c r="AV199" s="26">
        <v>1744622</v>
      </c>
      <c r="AW199" s="21"/>
      <c r="AX199" s="26"/>
      <c r="AY199" s="21"/>
      <c r="AZ199" s="26">
        <v>114698</v>
      </c>
      <c r="BA199" s="21"/>
      <c r="BB199" s="10">
        <v>80</v>
      </c>
    </row>
    <row r="200" spans="1:54" s="15" customFormat="1" ht="8.85" customHeight="1" x14ac:dyDescent="0.3">
      <c r="A200" s="29"/>
      <c r="B200" s="21"/>
      <c r="C200" s="29"/>
      <c r="D200" s="10"/>
      <c r="E200" s="10"/>
      <c r="F200" s="21"/>
      <c r="G200" s="21"/>
      <c r="H200" s="21"/>
      <c r="I200" s="21"/>
      <c r="J200" s="21"/>
      <c r="K200" s="21"/>
      <c r="L200" s="21"/>
      <c r="M200" s="27"/>
      <c r="N200" s="21"/>
      <c r="O200" s="21"/>
      <c r="P200" s="21"/>
      <c r="Q200" s="21"/>
      <c r="R200" s="21"/>
      <c r="S200" s="21"/>
      <c r="T200" s="21"/>
      <c r="U200" s="21"/>
      <c r="V200" s="21"/>
      <c r="W200" s="21"/>
      <c r="X200" s="21"/>
      <c r="Y200" s="27"/>
      <c r="Z200" s="21"/>
      <c r="AA200" s="21"/>
      <c r="AB200" s="21"/>
      <c r="AC200" s="21"/>
      <c r="AD200" s="21"/>
      <c r="AE200" s="21"/>
      <c r="AF200" s="27"/>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9"/>
    </row>
    <row r="201" spans="1:54" s="15" customFormat="1" ht="8.85" customHeight="1" x14ac:dyDescent="0.3">
      <c r="A201" s="10">
        <v>81</v>
      </c>
      <c r="B201" s="21"/>
      <c r="C201" s="26">
        <v>21892</v>
      </c>
      <c r="D201" s="10"/>
      <c r="E201" s="10" t="s">
        <v>203</v>
      </c>
      <c r="F201" s="21"/>
      <c r="G201" s="26">
        <v>24235290</v>
      </c>
      <c r="H201" s="21"/>
      <c r="I201" s="28">
        <f>(G201/$C201)</f>
        <v>1107.0386442536087</v>
      </c>
      <c r="J201" s="21"/>
      <c r="K201" s="28">
        <f>IF($AE201&lt;&gt;0,(G201/$AE201)*100,0)</f>
        <v>32.41382859697643</v>
      </c>
      <c r="L201" s="21"/>
      <c r="M201" s="283">
        <v>39706226</v>
      </c>
      <c r="N201" s="21"/>
      <c r="O201" s="28">
        <f>(M201/$C201)</f>
        <v>1813.7322309519459</v>
      </c>
      <c r="P201" s="21"/>
      <c r="Q201" s="28">
        <f>IF($AE201&lt;&gt;0,(M201/$AE201)*100,0)</f>
        <v>53.105648985294131</v>
      </c>
      <c r="R201" s="21"/>
      <c r="S201" s="26">
        <v>6931279</v>
      </c>
      <c r="T201" s="21"/>
      <c r="U201" s="28">
        <f>(S201/$C201)</f>
        <v>316.61241549424449</v>
      </c>
      <c r="V201" s="21"/>
      <c r="W201" s="28">
        <f>IF($AE201&lt;&gt;0,(S201/$AE201)*100,0)</f>
        <v>9.2703363344867</v>
      </c>
      <c r="X201" s="21"/>
      <c r="Y201" s="26">
        <v>3895571</v>
      </c>
      <c r="Z201" s="21"/>
      <c r="AA201" s="28">
        <f>(Y201/$C201)</f>
        <v>177.94495706194044</v>
      </c>
      <c r="AB201" s="21"/>
      <c r="AC201" s="28">
        <f>IF($AE201&lt;&gt;0,(Y201/$AE201)*100,0)</f>
        <v>5.2101860832427445</v>
      </c>
      <c r="AD201" s="21"/>
      <c r="AE201" s="26">
        <f>(G201+M201+S201+Y201)</f>
        <v>74768366</v>
      </c>
      <c r="AF201" s="27"/>
      <c r="AG201" s="21"/>
      <c r="AH201" s="26">
        <v>0</v>
      </c>
      <c r="AI201" s="21"/>
      <c r="AJ201" s="26">
        <v>0</v>
      </c>
      <c r="AK201" s="21"/>
      <c r="AL201" s="26">
        <f>(AE201+AH201+AJ201)</f>
        <v>74768366</v>
      </c>
      <c r="AM201" s="21"/>
      <c r="AN201" s="26">
        <v>74188081</v>
      </c>
      <c r="AO201" s="21"/>
      <c r="AP201" s="28">
        <f>(AN201/$C201)</f>
        <v>3388.8215329800842</v>
      </c>
      <c r="AQ201" s="21"/>
      <c r="AR201" s="28">
        <f>IF($AP$219&lt;&gt;0,(AP201/$AP$219)*100,0)</f>
        <v>92.548774214939129</v>
      </c>
      <c r="AS201" s="21"/>
      <c r="AT201" s="26">
        <v>0</v>
      </c>
      <c r="AU201" s="21"/>
      <c r="AV201" s="26">
        <v>0</v>
      </c>
      <c r="AW201" s="21"/>
      <c r="AX201" s="26"/>
      <c r="AY201" s="21"/>
      <c r="AZ201" s="26">
        <v>0</v>
      </c>
      <c r="BA201" s="21"/>
      <c r="BB201" s="10">
        <v>81</v>
      </c>
    </row>
    <row r="202" spans="1:54" s="15" customFormat="1" ht="8.85" customHeight="1" x14ac:dyDescent="0.3">
      <c r="A202" s="10">
        <v>82</v>
      </c>
      <c r="B202" s="21"/>
      <c r="C202" s="26">
        <v>42987</v>
      </c>
      <c r="D202" s="10"/>
      <c r="E202" s="10" t="s">
        <v>204</v>
      </c>
      <c r="F202" s="21"/>
      <c r="G202" s="26">
        <v>66274339</v>
      </c>
      <c r="H202" s="21"/>
      <c r="I202" s="28">
        <f>(G202/$C202)</f>
        <v>1541.7298020331727</v>
      </c>
      <c r="J202" s="21"/>
      <c r="K202" s="28">
        <f>IF($AE202&lt;&gt;0,(G202/$AE202)*100,0)</f>
        <v>51.448546627912187</v>
      </c>
      <c r="L202" s="21"/>
      <c r="M202" s="283">
        <v>55344236</v>
      </c>
      <c r="N202" s="21"/>
      <c r="O202" s="28">
        <f>(M202/$C202)</f>
        <v>1287.4644892641961</v>
      </c>
      <c r="P202" s="21"/>
      <c r="Q202" s="28">
        <f>IF($AE202&lt;&gt;0,(M202/$AE202)*100,0)</f>
        <v>42.963544403395346</v>
      </c>
      <c r="R202" s="21"/>
      <c r="S202" s="26">
        <v>6807977</v>
      </c>
      <c r="T202" s="21"/>
      <c r="U202" s="28">
        <f>(S202/$C202)</f>
        <v>158.37292669876939</v>
      </c>
      <c r="V202" s="21"/>
      <c r="W202" s="28">
        <f>IF($AE202&lt;&gt;0,(S202/$AE202)*100,0)</f>
        <v>5.285009664543824</v>
      </c>
      <c r="X202" s="21"/>
      <c r="Y202" s="26">
        <v>390185</v>
      </c>
      <c r="Z202" s="21"/>
      <c r="AA202" s="28">
        <f>(Y202/$C202)</f>
        <v>9.0768139204875897</v>
      </c>
      <c r="AB202" s="21"/>
      <c r="AC202" s="28">
        <f>IF($AE202&lt;&gt;0,(Y202/$AE202)*100,0)</f>
        <v>0.30289930414865268</v>
      </c>
      <c r="AD202" s="21"/>
      <c r="AE202" s="26">
        <f>(G202+M202+S202+Y202)</f>
        <v>128816737</v>
      </c>
      <c r="AF202" s="27"/>
      <c r="AG202" s="21"/>
      <c r="AH202" s="26">
        <v>1005703</v>
      </c>
      <c r="AI202" s="21"/>
      <c r="AJ202" s="26">
        <v>0</v>
      </c>
      <c r="AK202" s="21"/>
      <c r="AL202" s="26">
        <f>(AE202+AH202+AJ202)</f>
        <v>129822440</v>
      </c>
      <c r="AM202" s="21"/>
      <c r="AN202" s="26">
        <v>124670292</v>
      </c>
      <c r="AO202" s="21"/>
      <c r="AP202" s="28">
        <f>(AN202/$C202)</f>
        <v>2900.1859166724826</v>
      </c>
      <c r="AQ202" s="21"/>
      <c r="AR202" s="28">
        <f>IF($AP$219&lt;&gt;0,(AP202/$AP$219)*100,0)</f>
        <v>79.204127149013033</v>
      </c>
      <c r="AS202" s="21"/>
      <c r="AT202" s="26">
        <v>4080742</v>
      </c>
      <c r="AU202" s="21"/>
      <c r="AV202" s="26">
        <v>6593060</v>
      </c>
      <c r="AW202" s="21"/>
      <c r="AX202" s="26"/>
      <c r="AY202" s="21"/>
      <c r="AZ202" s="26">
        <v>0</v>
      </c>
      <c r="BA202" s="21"/>
      <c r="BB202" s="10">
        <v>82</v>
      </c>
    </row>
    <row r="203" spans="1:54" s="15" customFormat="1" ht="8.85" customHeight="1" x14ac:dyDescent="0.3">
      <c r="A203" s="10">
        <v>83</v>
      </c>
      <c r="B203" s="21"/>
      <c r="C203" s="26">
        <v>30075</v>
      </c>
      <c r="D203" s="10"/>
      <c r="E203" s="10" t="s">
        <v>205</v>
      </c>
      <c r="F203" s="21"/>
      <c r="G203" s="26">
        <v>40135906</v>
      </c>
      <c r="H203" s="21"/>
      <c r="I203" s="28">
        <f>(G203/$C203)</f>
        <v>1334.5272152950956</v>
      </c>
      <c r="J203" s="21"/>
      <c r="K203" s="28">
        <f>IF($AE203&lt;&gt;0,(G203/$AE203)*100,0)</f>
        <v>40.693770387235347</v>
      </c>
      <c r="L203" s="21"/>
      <c r="M203" s="283">
        <v>47899911</v>
      </c>
      <c r="N203" s="21"/>
      <c r="O203" s="28">
        <f>(M203/$C203)</f>
        <v>1592.6819950124689</v>
      </c>
      <c r="P203" s="21"/>
      <c r="Q203" s="28">
        <f>IF($AE203&lt;&gt;0,(M203/$AE203)*100,0)</f>
        <v>48.565690277503855</v>
      </c>
      <c r="R203" s="21"/>
      <c r="S203" s="26">
        <v>9632319</v>
      </c>
      <c r="T203" s="21"/>
      <c r="U203" s="28">
        <f>(S203/$C203)</f>
        <v>320.27660847880298</v>
      </c>
      <c r="V203" s="21"/>
      <c r="W203" s="28">
        <f>IF($AE203&lt;&gt;0,(S203/$AE203)*100,0)</f>
        <v>9.7662023048041924</v>
      </c>
      <c r="X203" s="21"/>
      <c r="Y203" s="26">
        <v>960980</v>
      </c>
      <c r="Z203" s="21"/>
      <c r="AA203" s="28">
        <f>(Y203/$C203)</f>
        <v>31.952784704904406</v>
      </c>
      <c r="AB203" s="21"/>
      <c r="AC203" s="28">
        <f>IF($AE203&lt;&gt;0,(Y203/$AE203)*100,0)</f>
        <v>0.97433703045660469</v>
      </c>
      <c r="AD203" s="21"/>
      <c r="AE203" s="26">
        <f>(G203+M203+S203+Y203)</f>
        <v>98629116</v>
      </c>
      <c r="AF203" s="27"/>
      <c r="AG203" s="21"/>
      <c r="AH203" s="26">
        <v>905000</v>
      </c>
      <c r="AI203" s="21"/>
      <c r="AJ203" s="26">
        <v>49846</v>
      </c>
      <c r="AK203" s="21"/>
      <c r="AL203" s="26">
        <f>(AE203+AH203+AJ203)</f>
        <v>99583962</v>
      </c>
      <c r="AM203" s="21"/>
      <c r="AN203" s="26">
        <v>91367876</v>
      </c>
      <c r="AO203" s="21"/>
      <c r="AP203" s="28">
        <f>(AN203/$C203)</f>
        <v>3038.0008645054031</v>
      </c>
      <c r="AQ203" s="21"/>
      <c r="AR203" s="28">
        <f>IF($AP$219&lt;&gt;0,(AP203/$AP$219)*100,0)</f>
        <v>82.967855739115663</v>
      </c>
      <c r="AS203" s="21"/>
      <c r="AT203" s="26">
        <v>0</v>
      </c>
      <c r="AU203" s="21"/>
      <c r="AV203" s="26">
        <v>3349610</v>
      </c>
      <c r="AW203" s="21"/>
      <c r="AX203" s="26"/>
      <c r="AY203" s="21"/>
      <c r="AZ203" s="26">
        <v>0</v>
      </c>
      <c r="BA203" s="21"/>
      <c r="BB203" s="10">
        <v>83</v>
      </c>
    </row>
    <row r="204" spans="1:54" s="15" customFormat="1" ht="8.85" customHeight="1" x14ac:dyDescent="0.3">
      <c r="A204" s="10">
        <v>84</v>
      </c>
      <c r="B204" s="21"/>
      <c r="C204" s="26">
        <v>17855</v>
      </c>
      <c r="D204" s="10"/>
      <c r="E204" s="10" t="s">
        <v>206</v>
      </c>
      <c r="F204" s="21"/>
      <c r="G204" s="26">
        <v>31837252</v>
      </c>
      <c r="H204" s="21"/>
      <c r="I204" s="28">
        <f>(G204/$C204)</f>
        <v>1783.1000840100812</v>
      </c>
      <c r="J204" s="21"/>
      <c r="K204" s="28">
        <f>IF($AE204&lt;&gt;0,(G204/$AE204)*100,0)</f>
        <v>48.068619165900031</v>
      </c>
      <c r="L204" s="21"/>
      <c r="M204" s="283">
        <v>30094601</v>
      </c>
      <c r="N204" s="21"/>
      <c r="O204" s="28">
        <f>(M204/$C204)</f>
        <v>1685.4999159899187</v>
      </c>
      <c r="P204" s="21"/>
      <c r="Q204" s="28">
        <f>IF($AE204&lt;&gt;0,(M204/$AE204)*100,0)</f>
        <v>45.43752439496707</v>
      </c>
      <c r="R204" s="21"/>
      <c r="S204" s="26">
        <v>4301071</v>
      </c>
      <c r="T204" s="21"/>
      <c r="U204" s="28">
        <f>(S204/$C204)</f>
        <v>240.88888266591991</v>
      </c>
      <c r="V204" s="21"/>
      <c r="W204" s="28">
        <f>IF($AE204&lt;&gt;0,(S204/$AE204)*100,0)</f>
        <v>6.4938564391328999</v>
      </c>
      <c r="X204" s="21"/>
      <c r="Y204" s="26">
        <v>0</v>
      </c>
      <c r="Z204" s="21"/>
      <c r="AA204" s="28">
        <f>(Y204/$C204)</f>
        <v>0</v>
      </c>
      <c r="AB204" s="21"/>
      <c r="AC204" s="28">
        <f>IF($AE204&lt;&gt;0,(Y204/$AE204)*100,0)</f>
        <v>0</v>
      </c>
      <c r="AD204" s="21"/>
      <c r="AE204" s="26">
        <f>(G204+M204+S204+Y204)</f>
        <v>66232924</v>
      </c>
      <c r="AF204" s="27"/>
      <c r="AG204" s="21"/>
      <c r="AH204" s="26">
        <v>433416</v>
      </c>
      <c r="AI204" s="21"/>
      <c r="AJ204" s="26">
        <v>0</v>
      </c>
      <c r="AK204" s="21"/>
      <c r="AL204" s="26">
        <f>(AE204+AH204+AJ204)</f>
        <v>66666340</v>
      </c>
      <c r="AM204" s="21"/>
      <c r="AN204" s="26">
        <v>58587645</v>
      </c>
      <c r="AO204" s="21"/>
      <c r="AP204" s="28">
        <f>(AN204/$C204)</f>
        <v>3281.3018762251472</v>
      </c>
      <c r="AQ204" s="21"/>
      <c r="AR204" s="28">
        <f>IF($AP$219&lt;&gt;0,(AP204/$AP$219)*100,0)</f>
        <v>89.61241054401728</v>
      </c>
      <c r="AS204" s="21"/>
      <c r="AT204" s="26">
        <v>1436220</v>
      </c>
      <c r="AU204" s="21"/>
      <c r="AV204" s="26">
        <v>2833243</v>
      </c>
      <c r="AW204" s="21"/>
      <c r="AX204" s="26"/>
      <c r="AY204" s="21"/>
      <c r="AZ204" s="26">
        <v>2806167</v>
      </c>
      <c r="BA204" s="21"/>
      <c r="BB204" s="10">
        <v>84</v>
      </c>
    </row>
    <row r="205" spans="1:54" s="15" customFormat="1" ht="8.85" customHeight="1" x14ac:dyDescent="0.3">
      <c r="A205" s="10">
        <v>85</v>
      </c>
      <c r="B205" s="21"/>
      <c r="C205" s="26">
        <v>135715</v>
      </c>
      <c r="D205" s="10"/>
      <c r="E205" s="10" t="s">
        <v>207</v>
      </c>
      <c r="F205" s="21"/>
      <c r="G205" s="26">
        <v>276945573</v>
      </c>
      <c r="H205" s="21"/>
      <c r="I205" s="28">
        <f>(G205/$C205)</f>
        <v>2040.6408503113141</v>
      </c>
      <c r="J205" s="21"/>
      <c r="K205" s="28">
        <f>IF($AE205&lt;&gt;0,(G205/$AE205)*100,0)</f>
        <v>54.518559730371678</v>
      </c>
      <c r="L205" s="21"/>
      <c r="M205" s="283">
        <v>195522988</v>
      </c>
      <c r="N205" s="21"/>
      <c r="O205" s="28">
        <f>(M205/$C205)</f>
        <v>1440.688118483587</v>
      </c>
      <c r="P205" s="21"/>
      <c r="Q205" s="28">
        <f>IF($AE205&lt;&gt;0,(M205/$AE205)*100,0)</f>
        <v>38.489987705774752</v>
      </c>
      <c r="R205" s="21"/>
      <c r="S205" s="26">
        <v>33918754</v>
      </c>
      <c r="T205" s="21"/>
      <c r="U205" s="28">
        <f>(S205/$C205)</f>
        <v>249.92634565081235</v>
      </c>
      <c r="V205" s="21"/>
      <c r="W205" s="28">
        <f>IF($AE205&lt;&gt;0,(S205/$AE205)*100,0)</f>
        <v>6.6771300797387481</v>
      </c>
      <c r="X205" s="21"/>
      <c r="Y205" s="26">
        <v>1596708</v>
      </c>
      <c r="Z205" s="21"/>
      <c r="AA205" s="28">
        <f>(Y205/$C205)</f>
        <v>11.765154920237261</v>
      </c>
      <c r="AB205" s="21"/>
      <c r="AC205" s="28">
        <f>IF($AE205&lt;&gt;0,(Y205/$AE205)*100,0)</f>
        <v>0.31432248411482028</v>
      </c>
      <c r="AD205" s="21"/>
      <c r="AE205" s="26">
        <f>(G205+M205+S205+Y205)</f>
        <v>507984023</v>
      </c>
      <c r="AF205" s="27"/>
      <c r="AG205" s="21"/>
      <c r="AH205" s="26">
        <v>0</v>
      </c>
      <c r="AI205" s="21"/>
      <c r="AJ205" s="26">
        <v>12864887</v>
      </c>
      <c r="AK205" s="21"/>
      <c r="AL205" s="26">
        <f>(AE205+AH205+AJ205)</f>
        <v>520848910</v>
      </c>
      <c r="AM205" s="21"/>
      <c r="AN205" s="26">
        <v>445927596</v>
      </c>
      <c r="AO205" s="21"/>
      <c r="AP205" s="28">
        <f>(AN205/$C205)</f>
        <v>3285.7649928158271</v>
      </c>
      <c r="AQ205" s="21"/>
      <c r="AR205" s="28">
        <f>IF($AP$219&lt;&gt;0,(AP205/$AP$219)*100,0)</f>
        <v>89.734298334691971</v>
      </c>
      <c r="AS205" s="21"/>
      <c r="AT205" s="26">
        <v>12640378</v>
      </c>
      <c r="AU205" s="21"/>
      <c r="AV205" s="26">
        <v>42614069</v>
      </c>
      <c r="AW205" s="21"/>
      <c r="AX205" s="26"/>
      <c r="AY205" s="21"/>
      <c r="AZ205" s="26">
        <v>0</v>
      </c>
      <c r="BA205" s="21"/>
      <c r="BB205" s="10">
        <v>85</v>
      </c>
    </row>
    <row r="206" spans="1:54" s="15" customFormat="1" ht="8.85" customHeight="1" x14ac:dyDescent="0.3">
      <c r="A206" s="21"/>
      <c r="B206" s="21"/>
      <c r="C206" s="21"/>
      <c r="D206" s="10"/>
      <c r="E206" s="10"/>
      <c r="F206" s="21"/>
      <c r="G206" s="21"/>
      <c r="H206" s="21"/>
      <c r="I206" s="39"/>
      <c r="J206" s="21"/>
      <c r="K206" s="21"/>
      <c r="L206" s="21"/>
      <c r="M206" s="21"/>
      <c r="N206" s="21"/>
      <c r="O206" s="39"/>
      <c r="P206" s="21"/>
      <c r="Q206" s="21"/>
      <c r="R206" s="21"/>
      <c r="S206" s="21"/>
      <c r="T206" s="21"/>
      <c r="U206" s="39"/>
      <c r="V206" s="21"/>
      <c r="W206" s="21"/>
      <c r="X206" s="21"/>
      <c r="Y206" s="21"/>
      <c r="Z206" s="21"/>
      <c r="AA206" s="39"/>
      <c r="AB206" s="21"/>
      <c r="AC206" s="21"/>
      <c r="AD206" s="21"/>
      <c r="AE206" s="21"/>
      <c r="AF206" s="27"/>
      <c r="AG206" s="21"/>
      <c r="AH206" s="21"/>
      <c r="AI206" s="21"/>
      <c r="AJ206" s="21"/>
      <c r="AK206" s="21"/>
      <c r="AL206" s="21"/>
      <c r="AM206" s="21"/>
      <c r="AN206" s="21"/>
      <c r="AO206" s="21"/>
      <c r="AP206" s="39"/>
      <c r="AQ206" s="21"/>
      <c r="AR206" s="21"/>
      <c r="AS206" s="21"/>
      <c r="AT206" s="21"/>
      <c r="AU206" s="21"/>
      <c r="AV206" s="21"/>
      <c r="AW206" s="21"/>
      <c r="AX206" s="21"/>
      <c r="AY206" s="21"/>
      <c r="AZ206" s="21"/>
      <c r="BA206" s="21"/>
      <c r="BB206" s="21"/>
    </row>
    <row r="207" spans="1:54" s="15" customFormat="1" ht="8.85" customHeight="1" x14ac:dyDescent="0.3">
      <c r="A207" s="10">
        <v>86</v>
      </c>
      <c r="B207" s="21"/>
      <c r="C207" s="26">
        <v>151689</v>
      </c>
      <c r="D207" s="10" t="s">
        <v>86</v>
      </c>
      <c r="E207" s="10" t="s">
        <v>208</v>
      </c>
      <c r="F207" s="21"/>
      <c r="G207" s="26">
        <v>320138514</v>
      </c>
      <c r="H207" s="21"/>
      <c r="I207" s="28">
        <f>(G207/$C207)</f>
        <v>2110.4926131756424</v>
      </c>
      <c r="J207" s="21"/>
      <c r="K207" s="28">
        <f>IF($AE207&lt;&gt;0,(G207/$AE207)*100,0)</f>
        <v>56.911705578349</v>
      </c>
      <c r="L207" s="21"/>
      <c r="M207" s="283">
        <v>215158649</v>
      </c>
      <c r="N207" s="21"/>
      <c r="O207" s="28">
        <f>(M207/$C207)</f>
        <v>1418.4195887638523</v>
      </c>
      <c r="P207" s="21"/>
      <c r="Q207" s="28">
        <f>IF($AE207&lt;&gt;0,(M207/$AE207)*100,0)</f>
        <v>38.249211353943295</v>
      </c>
      <c r="R207" s="21"/>
      <c r="S207" s="26">
        <v>15296887</v>
      </c>
      <c r="T207" s="21"/>
      <c r="U207" s="28">
        <f>(S207/$C207)</f>
        <v>100.84374608574122</v>
      </c>
      <c r="V207" s="21"/>
      <c r="W207" s="28">
        <f>IF($AE207&lt;&gt;0,(S207/$AE207)*100,0)</f>
        <v>2.7193601867261568</v>
      </c>
      <c r="X207" s="21"/>
      <c r="Y207" s="26">
        <v>11923820</v>
      </c>
      <c r="Z207" s="21"/>
      <c r="AA207" s="28">
        <f>(Y207/$C207)</f>
        <v>78.607018307194323</v>
      </c>
      <c r="AB207" s="21"/>
      <c r="AC207" s="28">
        <f>IF($AE207&lt;&gt;0,(Y207/$AE207)*100,0)</f>
        <v>2.1197228809815409</v>
      </c>
      <c r="AD207" s="21"/>
      <c r="AE207" s="26">
        <f>(G207+M207+S207+Y207)</f>
        <v>562517870</v>
      </c>
      <c r="AF207" s="27"/>
      <c r="AG207" s="21"/>
      <c r="AH207" s="26">
        <v>4555506</v>
      </c>
      <c r="AI207" s="21"/>
      <c r="AJ207" s="26">
        <v>210363</v>
      </c>
      <c r="AK207" s="21"/>
      <c r="AL207" s="26">
        <f>(AE207+AH207+AJ207)</f>
        <v>567283739</v>
      </c>
      <c r="AM207" s="21"/>
      <c r="AN207" s="26">
        <v>474399456</v>
      </c>
      <c r="AO207" s="21"/>
      <c r="AP207" s="28">
        <f>(AN207/$C207)</f>
        <v>3127.4479757925756</v>
      </c>
      <c r="AQ207" s="21"/>
      <c r="AR207" s="28">
        <f>IF($AP$219&lt;&gt;0,(AP207/$AP$219)*100,0)</f>
        <v>85.410657883203584</v>
      </c>
      <c r="AS207" s="21"/>
      <c r="AT207" s="26">
        <v>18824188</v>
      </c>
      <c r="AU207" s="21"/>
      <c r="AV207" s="26">
        <v>0</v>
      </c>
      <c r="AW207" s="21"/>
      <c r="AX207" s="26"/>
      <c r="AY207" s="21"/>
      <c r="AZ207" s="26">
        <v>14515</v>
      </c>
      <c r="BA207" s="21"/>
      <c r="BB207" s="10">
        <v>86</v>
      </c>
    </row>
    <row r="208" spans="1:54" s="15" customFormat="1" ht="8.85" customHeight="1" x14ac:dyDescent="0.3">
      <c r="A208" s="10">
        <v>87</v>
      </c>
      <c r="B208" s="21"/>
      <c r="C208" s="26">
        <v>6561</v>
      </c>
      <c r="D208" s="10"/>
      <c r="E208" s="10" t="s">
        <v>209</v>
      </c>
      <c r="F208" s="21"/>
      <c r="G208" s="26">
        <v>24722518</v>
      </c>
      <c r="H208" s="21"/>
      <c r="I208" s="28">
        <f>(G208/$C208)</f>
        <v>3768.1021185794848</v>
      </c>
      <c r="J208" s="21"/>
      <c r="K208" s="28">
        <f>IF($AE208&lt;&gt;0,(G208/$AE208)*100,0)</f>
        <v>75.619563810706921</v>
      </c>
      <c r="L208" s="21"/>
      <c r="M208" s="283">
        <v>5753697</v>
      </c>
      <c r="N208" s="21"/>
      <c r="O208" s="28">
        <f>(M208/$C208)</f>
        <v>876.95427526291724</v>
      </c>
      <c r="P208" s="21"/>
      <c r="Q208" s="28">
        <f>IF($AE208&lt;&gt;0,(M208/$AE208)*100,0)</f>
        <v>17.599018734215221</v>
      </c>
      <c r="R208" s="21"/>
      <c r="S208" s="26">
        <v>2025957</v>
      </c>
      <c r="T208" s="21"/>
      <c r="U208" s="28">
        <f>(S208/$C208)</f>
        <v>308.78783721993597</v>
      </c>
      <c r="V208" s="21"/>
      <c r="W208" s="28">
        <f>IF($AE208&lt;&gt;0,(S208/$AE208)*100,0)</f>
        <v>6.1968600706145054</v>
      </c>
      <c r="X208" s="21"/>
      <c r="Y208" s="26">
        <v>191111</v>
      </c>
      <c r="Z208" s="21"/>
      <c r="AA208" s="28">
        <f>(Y208/$C208)</f>
        <v>29.128334095412285</v>
      </c>
      <c r="AB208" s="21"/>
      <c r="AC208" s="28">
        <f>IF($AE208&lt;&gt;0,(Y208/$AE208)*100,0)</f>
        <v>0.58455738446334682</v>
      </c>
      <c r="AD208" s="21"/>
      <c r="AE208" s="26">
        <f>(G208+M208+S208+Y208)</f>
        <v>32693283</v>
      </c>
      <c r="AF208" s="27"/>
      <c r="AG208" s="21"/>
      <c r="AH208" s="26">
        <v>0</v>
      </c>
      <c r="AI208" s="21"/>
      <c r="AJ208" s="26">
        <v>0</v>
      </c>
      <c r="AK208" s="21"/>
      <c r="AL208" s="26">
        <f>(AE208+AH208+AJ208)</f>
        <v>32693283</v>
      </c>
      <c r="AM208" s="21"/>
      <c r="AN208" s="26">
        <v>29924907</v>
      </c>
      <c r="AO208" s="21"/>
      <c r="AP208" s="28">
        <f>(AN208/$C208)</f>
        <v>4561.0283493369916</v>
      </c>
      <c r="AQ208" s="21"/>
      <c r="AR208" s="28">
        <f>IF($AP$219&lt;&gt;0,(AP208/$AP$219)*100,0)</f>
        <v>124.56176248370366</v>
      </c>
      <c r="AS208" s="21"/>
      <c r="AT208" s="26">
        <v>2905744</v>
      </c>
      <c r="AU208" s="21"/>
      <c r="AV208" s="26">
        <v>0</v>
      </c>
      <c r="AW208" s="21"/>
      <c r="AX208" s="26"/>
      <c r="AY208" s="21"/>
      <c r="AZ208" s="26">
        <v>109615</v>
      </c>
      <c r="BA208" s="21"/>
      <c r="BB208" s="10">
        <v>87</v>
      </c>
    </row>
    <row r="209" spans="1:54" s="15" customFormat="1" ht="8.85" customHeight="1" x14ac:dyDescent="0.3">
      <c r="A209" s="10">
        <v>88</v>
      </c>
      <c r="B209" s="21"/>
      <c r="C209" s="26">
        <v>11449</v>
      </c>
      <c r="D209" s="10"/>
      <c r="E209" s="10" t="s">
        <v>210</v>
      </c>
      <c r="F209" s="21"/>
      <c r="G209" s="26">
        <v>19611427</v>
      </c>
      <c r="H209" s="21"/>
      <c r="I209" s="28">
        <f>(G209/$C209)</f>
        <v>1712.9379858502925</v>
      </c>
      <c r="J209" s="21"/>
      <c r="K209" s="28">
        <f>IF($AE209&lt;&gt;0,(G209/$AE209)*100,0)</f>
        <v>52.635753593061452</v>
      </c>
      <c r="L209" s="21"/>
      <c r="M209" s="283">
        <v>14403941</v>
      </c>
      <c r="N209" s="21"/>
      <c r="O209" s="28">
        <f>(M209/$C209)</f>
        <v>1258.0959909162373</v>
      </c>
      <c r="P209" s="21"/>
      <c r="Q209" s="28">
        <f>IF($AE209&lt;&gt;0,(M209/$AE209)*100,0)</f>
        <v>38.659210736933893</v>
      </c>
      <c r="R209" s="21"/>
      <c r="S209" s="26">
        <v>3125349</v>
      </c>
      <c r="T209" s="21"/>
      <c r="U209" s="28">
        <f>(S209/$C209)</f>
        <v>272.98008559699537</v>
      </c>
      <c r="V209" s="21"/>
      <c r="W209" s="28">
        <f>IF($AE209&lt;&gt;0,(S209/$AE209)*100,0)</f>
        <v>8.3882269177210311</v>
      </c>
      <c r="X209" s="21"/>
      <c r="Y209" s="26">
        <v>118039</v>
      </c>
      <c r="Z209" s="21"/>
      <c r="AA209" s="28">
        <f>(Y209/$C209)</f>
        <v>10.309983404664163</v>
      </c>
      <c r="AB209" s="21"/>
      <c r="AC209" s="28">
        <f>IF($AE209&lt;&gt;0,(Y209/$AE209)*100,0)</f>
        <v>0.31680875228362432</v>
      </c>
      <c r="AD209" s="21"/>
      <c r="AE209" s="26">
        <f>(G209+M209+S209+Y209)</f>
        <v>37258756</v>
      </c>
      <c r="AF209" s="27"/>
      <c r="AG209" s="21"/>
      <c r="AH209" s="26">
        <v>0</v>
      </c>
      <c r="AI209" s="21"/>
      <c r="AJ209" s="26">
        <v>0</v>
      </c>
      <c r="AK209" s="21"/>
      <c r="AL209" s="26">
        <f>(AE209+AH209+AJ209)</f>
        <v>37258756</v>
      </c>
      <c r="AM209" s="21"/>
      <c r="AN209" s="26">
        <v>35859606</v>
      </c>
      <c r="AO209" s="21"/>
      <c r="AP209" s="28">
        <f>(AN209/$C209)</f>
        <v>3132.1168661018428</v>
      </c>
      <c r="AQ209" s="21"/>
      <c r="AR209" s="28">
        <f>IF($AP$219&lt;&gt;0,(AP209/$AP$219)*100,0)</f>
        <v>85.538165357663814</v>
      </c>
      <c r="AS209" s="21"/>
      <c r="AT209" s="26">
        <v>3358108</v>
      </c>
      <c r="AU209" s="21"/>
      <c r="AV209" s="26">
        <v>0</v>
      </c>
      <c r="AW209" s="21"/>
      <c r="AX209" s="26"/>
      <c r="AY209" s="21"/>
      <c r="AZ209" s="26">
        <v>0</v>
      </c>
      <c r="BA209" s="21"/>
      <c r="BB209" s="10">
        <v>88</v>
      </c>
    </row>
    <row r="210" spans="1:54" s="15" customFormat="1" ht="8.85" customHeight="1" x14ac:dyDescent="0.3">
      <c r="A210" s="10">
        <v>89</v>
      </c>
      <c r="B210" s="21"/>
      <c r="C210" s="26">
        <v>41332</v>
      </c>
      <c r="D210" s="10"/>
      <c r="E210" s="10" t="s">
        <v>211</v>
      </c>
      <c r="F210" s="21"/>
      <c r="G210" s="26">
        <v>47815608</v>
      </c>
      <c r="H210" s="21"/>
      <c r="I210" s="28">
        <f>(G210/$C210)</f>
        <v>1156.8665440820671</v>
      </c>
      <c r="J210" s="21"/>
      <c r="K210" s="28">
        <f>IF($AE210&lt;&gt;0,(G210/$AE210)*100,0)</f>
        <v>39.782979306482702</v>
      </c>
      <c r="L210" s="21"/>
      <c r="M210" s="283">
        <v>59774669</v>
      </c>
      <c r="N210" s="21"/>
      <c r="O210" s="28">
        <f>(M210/$C210)</f>
        <v>1446.2079986451176</v>
      </c>
      <c r="P210" s="21"/>
      <c r="Q210" s="28">
        <f>IF($AE210&lt;&gt;0,(M210/$AE210)*100,0)</f>
        <v>49.733016463554179</v>
      </c>
      <c r="R210" s="21"/>
      <c r="S210" s="26">
        <v>12184058</v>
      </c>
      <c r="T210" s="21"/>
      <c r="U210" s="28">
        <f>(S210/$C210)</f>
        <v>294.78510597116036</v>
      </c>
      <c r="V210" s="21"/>
      <c r="W210" s="28">
        <f>IF($AE210&lt;&gt;0,(S210/$AE210)*100,0)</f>
        <v>10.137236512458129</v>
      </c>
      <c r="X210" s="21"/>
      <c r="Y210" s="26">
        <v>416784</v>
      </c>
      <c r="Z210" s="21"/>
      <c r="AA210" s="28">
        <f>(Y210/$C210)</f>
        <v>10.083809155134036</v>
      </c>
      <c r="AB210" s="21"/>
      <c r="AC210" s="28">
        <f>IF($AE210&lt;&gt;0,(Y210/$AE210)*100,0)</f>
        <v>0.3467677175049847</v>
      </c>
      <c r="AD210" s="21"/>
      <c r="AE210" s="26">
        <f>(G210+M210+S210+Y210)</f>
        <v>120191119</v>
      </c>
      <c r="AF210" s="27"/>
      <c r="AG210" s="21"/>
      <c r="AH210" s="26">
        <v>0</v>
      </c>
      <c r="AI210" s="21"/>
      <c r="AJ210" s="26">
        <v>0</v>
      </c>
      <c r="AK210" s="21"/>
      <c r="AL210" s="26">
        <f>(AE210+AH210+AJ210)</f>
        <v>120191119</v>
      </c>
      <c r="AM210" s="21"/>
      <c r="AN210" s="26">
        <v>111522936</v>
      </c>
      <c r="AO210" s="21"/>
      <c r="AP210" s="28">
        <f>(AN210/$C210)</f>
        <v>2698.2225878254139</v>
      </c>
      <c r="AQ210" s="21"/>
      <c r="AR210" s="28">
        <f>IF($AP$219&lt;&gt;0,(AP210/$AP$219)*100,0)</f>
        <v>73.688505172683165</v>
      </c>
      <c r="AS210" s="21"/>
      <c r="AT210" s="26">
        <v>2692883</v>
      </c>
      <c r="AU210" s="21"/>
      <c r="AV210" s="26">
        <v>3106361</v>
      </c>
      <c r="AW210" s="21"/>
      <c r="AX210" s="26"/>
      <c r="AY210" s="21"/>
      <c r="AZ210" s="26">
        <v>1189452</v>
      </c>
      <c r="BA210" s="21"/>
      <c r="BB210" s="10">
        <v>89</v>
      </c>
    </row>
    <row r="211" spans="1:54" s="15" customFormat="1" ht="8.85" customHeight="1" x14ac:dyDescent="0.3">
      <c r="A211" s="10">
        <v>90</v>
      </c>
      <c r="B211" s="21"/>
      <c r="C211" s="26">
        <v>39936</v>
      </c>
      <c r="D211" s="10" t="s">
        <v>86</v>
      </c>
      <c r="E211" s="10" t="s">
        <v>212</v>
      </c>
      <c r="F211" s="21"/>
      <c r="G211" s="26">
        <v>74741905</v>
      </c>
      <c r="H211" s="21"/>
      <c r="I211" s="28">
        <f>(G211/$C211)</f>
        <v>1871.5420923477564</v>
      </c>
      <c r="J211" s="21"/>
      <c r="K211" s="28">
        <f>IF($AE211&lt;&gt;0,(G211/$AE211)*100,0)</f>
        <v>58.227718690129727</v>
      </c>
      <c r="L211" s="21"/>
      <c r="M211" s="283">
        <v>46143387</v>
      </c>
      <c r="N211" s="21"/>
      <c r="O211" s="28">
        <f>(M211/$C211)</f>
        <v>1155.4333683894231</v>
      </c>
      <c r="P211" s="21"/>
      <c r="Q211" s="28">
        <f>IF($AE211&lt;&gt;0,(M211/$AE211)*100,0)</f>
        <v>35.948028855376229</v>
      </c>
      <c r="R211" s="21"/>
      <c r="S211" s="26">
        <v>7052558</v>
      </c>
      <c r="T211" s="21"/>
      <c r="U211" s="28">
        <f>(S211/$C211)</f>
        <v>176.59650440705127</v>
      </c>
      <c r="V211" s="21"/>
      <c r="W211" s="28">
        <f>IF($AE211&lt;&gt;0,(S211/$AE211)*100,0)</f>
        <v>5.4942988577803034</v>
      </c>
      <c r="X211" s="21"/>
      <c r="Y211" s="283">
        <v>423533</v>
      </c>
      <c r="Z211" s="21"/>
      <c r="AA211" s="28">
        <f>(Y211/$C211)</f>
        <v>10.605293469551283</v>
      </c>
      <c r="AB211" s="21"/>
      <c r="AC211" s="28">
        <f>IF($AE211&lt;&gt;0,(Y211/$AE211)*100,0)</f>
        <v>0.32995359671374064</v>
      </c>
      <c r="AD211" s="21"/>
      <c r="AE211" s="26">
        <f>(G211+M211+S211+Y211)</f>
        <v>128361383</v>
      </c>
      <c r="AF211" s="27"/>
      <c r="AG211" s="21"/>
      <c r="AH211" s="26">
        <v>250000</v>
      </c>
      <c r="AI211" s="21"/>
      <c r="AJ211" s="26">
        <v>1300</v>
      </c>
      <c r="AK211" s="21"/>
      <c r="AL211" s="26">
        <f>(AE211+AH211+AJ211)</f>
        <v>128612683</v>
      </c>
      <c r="AM211" s="21"/>
      <c r="AN211" s="26">
        <v>109859207</v>
      </c>
      <c r="AO211" s="21"/>
      <c r="AP211" s="28">
        <f>(AN211/$C211)</f>
        <v>2750.8815855368589</v>
      </c>
      <c r="AQ211" s="21"/>
      <c r="AR211" s="28">
        <f>IF($AP$219&lt;&gt;0,(AP211/$AP$219)*100,0)</f>
        <v>75.126623303765669</v>
      </c>
      <c r="AS211" s="21"/>
      <c r="AT211" s="26">
        <v>7272369</v>
      </c>
      <c r="AU211" s="21"/>
      <c r="AV211" s="26">
        <v>12374594</v>
      </c>
      <c r="AW211" s="21"/>
      <c r="AX211" s="26"/>
      <c r="AY211" s="21"/>
      <c r="AZ211" s="26">
        <v>0</v>
      </c>
      <c r="BA211" s="21"/>
      <c r="BB211" s="10">
        <v>90</v>
      </c>
    </row>
    <row r="212" spans="1:54" s="15" customFormat="1" ht="8.85" customHeight="1" x14ac:dyDescent="0.3">
      <c r="A212" s="21"/>
      <c r="B212" s="21"/>
      <c r="C212" s="29"/>
      <c r="D212" s="10"/>
      <c r="E212" s="10"/>
      <c r="F212" s="21"/>
      <c r="G212" s="27"/>
      <c r="H212" s="21"/>
      <c r="I212" s="21"/>
      <c r="J212" s="21"/>
      <c r="K212" s="21"/>
      <c r="L212" s="21"/>
      <c r="M212" s="27"/>
      <c r="N212" s="21"/>
      <c r="O212" s="21"/>
      <c r="P212" s="21"/>
      <c r="Q212" s="21"/>
      <c r="R212" s="21"/>
      <c r="S212" s="27"/>
      <c r="T212" s="21"/>
      <c r="U212" s="21"/>
      <c r="V212" s="21"/>
      <c r="W212" s="21"/>
      <c r="X212" s="21"/>
      <c r="Y212" s="27"/>
      <c r="Z212" s="21"/>
      <c r="AA212" s="21"/>
      <c r="AB212" s="21"/>
      <c r="AC212" s="21"/>
      <c r="AD212" s="21"/>
      <c r="AE212" s="27"/>
      <c r="AF212" s="27"/>
      <c r="AG212" s="21"/>
      <c r="AH212" s="27"/>
      <c r="AI212" s="21"/>
      <c r="AJ212" s="27"/>
      <c r="AK212" s="21"/>
      <c r="AL212" s="27"/>
      <c r="AM212" s="21"/>
      <c r="AN212" s="27"/>
      <c r="AO212" s="21"/>
      <c r="AP212" s="21"/>
      <c r="AQ212" s="21"/>
      <c r="AR212" s="21"/>
      <c r="AS212" s="21"/>
      <c r="AT212" s="21"/>
      <c r="AU212" s="21"/>
      <c r="AV212" s="21"/>
      <c r="AW212" s="21"/>
      <c r="AX212" s="21"/>
      <c r="AY212" s="21"/>
      <c r="AZ212" s="21"/>
      <c r="BA212" s="21"/>
      <c r="BB212" s="21"/>
    </row>
    <row r="213" spans="1:54" s="15" customFormat="1" ht="8.85" customHeight="1" x14ac:dyDescent="0.3">
      <c r="A213" s="10">
        <v>91</v>
      </c>
      <c r="B213" s="21"/>
      <c r="C213" s="26">
        <v>53417</v>
      </c>
      <c r="D213" s="10"/>
      <c r="E213" s="10" t="s">
        <v>213</v>
      </c>
      <c r="F213" s="21"/>
      <c r="G213" s="26">
        <v>69861205</v>
      </c>
      <c r="H213" s="21"/>
      <c r="I213" s="28">
        <f>(G213/$C213)</f>
        <v>1307.8459104779377</v>
      </c>
      <c r="J213" s="21"/>
      <c r="K213" s="28">
        <f>IF($AE213&lt;&gt;0,(G213/$AE213)*100,0)</f>
        <v>47.890345011628291</v>
      </c>
      <c r="L213" s="21"/>
      <c r="M213" s="283">
        <v>63397355</v>
      </c>
      <c r="N213" s="21"/>
      <c r="O213" s="28">
        <f>(M213/$C213)</f>
        <v>1186.8385532695584</v>
      </c>
      <c r="P213" s="21"/>
      <c r="Q213" s="28">
        <f>IF($AE213&lt;&gt;0,(M213/$AE213)*100,0)</f>
        <v>43.459330593777729</v>
      </c>
      <c r="R213" s="21"/>
      <c r="S213" s="26">
        <v>12368735</v>
      </c>
      <c r="T213" s="21"/>
      <c r="U213" s="28">
        <f>(S213/$C213)</f>
        <v>231.55053634610704</v>
      </c>
      <c r="V213" s="21"/>
      <c r="W213" s="28">
        <f>IF($AE213&lt;&gt;0,(S213/$AE213)*100,0)</f>
        <v>8.4788544158006189</v>
      </c>
      <c r="X213" s="21"/>
      <c r="Y213" s="26">
        <v>250136</v>
      </c>
      <c r="Z213" s="21"/>
      <c r="AA213" s="28">
        <f>(Y213/$C213)</f>
        <v>4.6827040080873132</v>
      </c>
      <c r="AB213" s="21"/>
      <c r="AC213" s="28">
        <f>IF($AE213&lt;&gt;0,(Y213/$AE213)*100,0)</f>
        <v>0.17146997879336112</v>
      </c>
      <c r="AD213" s="21"/>
      <c r="AE213" s="26">
        <f>(G213+M213+S213+Y213)</f>
        <v>145877431</v>
      </c>
      <c r="AF213" s="27"/>
      <c r="AG213" s="21"/>
      <c r="AH213" s="26">
        <v>0</v>
      </c>
      <c r="AI213" s="21"/>
      <c r="AJ213" s="26">
        <v>0</v>
      </c>
      <c r="AK213" s="21"/>
      <c r="AL213" s="26">
        <f>(AE213+AH213+AJ213)</f>
        <v>145877431</v>
      </c>
      <c r="AM213" s="21"/>
      <c r="AN213" s="26">
        <v>137133718</v>
      </c>
      <c r="AO213" s="21"/>
      <c r="AP213" s="28">
        <f>(AN213/$C213)</f>
        <v>2567.2298706404326</v>
      </c>
      <c r="AQ213" s="21"/>
      <c r="AR213" s="28">
        <f>IF($AP$219&lt;&gt;0,(AP213/$AP$219)*100,0)</f>
        <v>70.111091818639338</v>
      </c>
      <c r="AS213" s="21"/>
      <c r="AT213" s="26">
        <v>831966</v>
      </c>
      <c r="AU213" s="21"/>
      <c r="AV213" s="26">
        <v>3148940</v>
      </c>
      <c r="AW213" s="21"/>
      <c r="AX213" s="26"/>
      <c r="AY213" s="21"/>
      <c r="AZ213" s="26">
        <v>0</v>
      </c>
      <c r="BA213" s="21"/>
      <c r="BB213" s="10">
        <v>91</v>
      </c>
    </row>
    <row r="214" spans="1:54" s="15" customFormat="1" ht="8.85" customHeight="1" x14ac:dyDescent="0.3">
      <c r="A214" s="10">
        <v>92</v>
      </c>
      <c r="B214" s="21"/>
      <c r="C214" s="26">
        <v>17895</v>
      </c>
      <c r="D214" s="10"/>
      <c r="E214" s="10" t="s">
        <v>214</v>
      </c>
      <c r="F214" s="21"/>
      <c r="G214" s="26">
        <v>28290831</v>
      </c>
      <c r="H214" s="21"/>
      <c r="I214" s="28">
        <f>(G214/$C214)</f>
        <v>1580.9349538977367</v>
      </c>
      <c r="J214" s="21"/>
      <c r="K214" s="28">
        <f>IF($AE214&lt;&gt;0,(G214/$AE214)*100,0)</f>
        <v>52.598645359728188</v>
      </c>
      <c r="L214" s="21"/>
      <c r="M214" s="283">
        <v>20569226</v>
      </c>
      <c r="N214" s="21"/>
      <c r="O214" s="28">
        <f>(M214/$C214)</f>
        <v>1149.4398435317128</v>
      </c>
      <c r="P214" s="21"/>
      <c r="Q214" s="28">
        <f>IF($AE214&lt;&gt;0,(M214/$AE214)*100,0)</f>
        <v>38.242546629263046</v>
      </c>
      <c r="R214" s="21"/>
      <c r="S214" s="26">
        <v>4395139</v>
      </c>
      <c r="T214" s="21"/>
      <c r="U214" s="28">
        <f>(S214/$C214)</f>
        <v>245.60709695445655</v>
      </c>
      <c r="V214" s="21"/>
      <c r="W214" s="28">
        <f>IF($AE214&lt;&gt;0,(S214/$AE214)*100,0)</f>
        <v>8.1714940634904067</v>
      </c>
      <c r="X214" s="21"/>
      <c r="Y214" s="26">
        <v>531039</v>
      </c>
      <c r="Z214" s="21"/>
      <c r="AA214" s="28">
        <f>(Y214/$C214)</f>
        <v>29.675272422464374</v>
      </c>
      <c r="AB214" s="21"/>
      <c r="AC214" s="28">
        <f>IF($AE214&lt;&gt;0,(Y214/$AE214)*100,0)</f>
        <v>0.98731394751835677</v>
      </c>
      <c r="AD214" s="21"/>
      <c r="AE214" s="26">
        <f>(G214+M214+S214+Y214)</f>
        <v>53786235</v>
      </c>
      <c r="AF214" s="27"/>
      <c r="AG214" s="21"/>
      <c r="AH214" s="26">
        <v>0</v>
      </c>
      <c r="AI214" s="21"/>
      <c r="AJ214" s="26">
        <v>680779</v>
      </c>
      <c r="AK214" s="21"/>
      <c r="AL214" s="26">
        <f>(AE214+AH214+AJ214)</f>
        <v>54467014</v>
      </c>
      <c r="AM214" s="21"/>
      <c r="AN214" s="26">
        <v>48074159</v>
      </c>
      <c r="AO214" s="21"/>
      <c r="AP214" s="28">
        <f>(AN214/$C214)</f>
        <v>2686.4576138586199</v>
      </c>
      <c r="AQ214" s="21"/>
      <c r="AR214" s="28">
        <f>IF($AP$219&lt;&gt;0,(AP214/$AP$219)*100,0)</f>
        <v>73.367203531773214</v>
      </c>
      <c r="AS214" s="21"/>
      <c r="AT214" s="26">
        <v>2814936</v>
      </c>
      <c r="AU214" s="21"/>
      <c r="AV214" s="26">
        <v>0</v>
      </c>
      <c r="AW214" s="21"/>
      <c r="AX214" s="26"/>
      <c r="AY214" s="21"/>
      <c r="AZ214" s="26">
        <v>0</v>
      </c>
      <c r="BA214" s="21"/>
      <c r="BB214" s="10">
        <v>92</v>
      </c>
    </row>
    <row r="215" spans="1:54" s="15" customFormat="1" ht="8.85" customHeight="1" x14ac:dyDescent="0.3">
      <c r="A215" s="10">
        <v>93</v>
      </c>
      <c r="B215" s="21"/>
      <c r="C215" s="26">
        <v>37752</v>
      </c>
      <c r="D215" s="10" t="s">
        <v>86</v>
      </c>
      <c r="E215" s="10" t="s">
        <v>215</v>
      </c>
      <c r="F215" s="21"/>
      <c r="G215" s="26">
        <v>39738748</v>
      </c>
      <c r="H215" s="21"/>
      <c r="I215" s="28">
        <f>(G215/$C215)</f>
        <v>1052.6262979444798</v>
      </c>
      <c r="J215" s="21"/>
      <c r="K215" s="28">
        <f>IF($AE215&lt;&gt;0,(G215/$AE215)*100,0)</f>
        <v>35.341566861614368</v>
      </c>
      <c r="L215" s="21"/>
      <c r="M215" s="283">
        <v>58912848</v>
      </c>
      <c r="N215" s="21"/>
      <c r="O215" s="28">
        <f>(M215/$C215)</f>
        <v>1560.5225683407502</v>
      </c>
      <c r="P215" s="21"/>
      <c r="Q215" s="28">
        <f>IF($AE215&lt;&gt;0,(M215/$AE215)*100,0)</f>
        <v>52.394009911940962</v>
      </c>
      <c r="R215" s="21"/>
      <c r="S215" s="26">
        <v>13262622</v>
      </c>
      <c r="T215" s="21"/>
      <c r="U215" s="28">
        <f>(S215/$C215)</f>
        <v>351.30912269548634</v>
      </c>
      <c r="V215" s="21"/>
      <c r="W215" s="28">
        <f>IF($AE215&lt;&gt;0,(S215/$AE215)*100,0)</f>
        <v>11.795083281771173</v>
      </c>
      <c r="X215" s="21"/>
      <c r="Y215" s="26">
        <v>527735</v>
      </c>
      <c r="Z215" s="21"/>
      <c r="AA215" s="28">
        <f>(Y215/$C215)</f>
        <v>13.978994490358128</v>
      </c>
      <c r="AB215" s="21"/>
      <c r="AC215" s="28">
        <f>IF($AE215&lt;&gt;0,(Y215/$AE215)*100,0)</f>
        <v>0.46933994467349743</v>
      </c>
      <c r="AD215" s="21"/>
      <c r="AE215" s="26">
        <f>(G215+M215+S215+Y215)</f>
        <v>112441953</v>
      </c>
      <c r="AF215" s="27"/>
      <c r="AG215" s="21"/>
      <c r="AH215" s="26">
        <v>3453773</v>
      </c>
      <c r="AI215" s="21"/>
      <c r="AJ215" s="26">
        <v>1593226</v>
      </c>
      <c r="AK215" s="21"/>
      <c r="AL215" s="26">
        <f>(AE215+AH215+AJ215)</f>
        <v>117488952</v>
      </c>
      <c r="AM215" s="21"/>
      <c r="AN215" s="26">
        <v>106906862</v>
      </c>
      <c r="AO215" s="21"/>
      <c r="AP215" s="28">
        <f>(AN215/$C215)</f>
        <v>2831.8198241152786</v>
      </c>
      <c r="AQ215" s="21"/>
      <c r="AR215" s="28">
        <f>IF($AP$219&lt;&gt;0,(AP215/$AP$219)*100,0)</f>
        <v>77.337047988172642</v>
      </c>
      <c r="AS215" s="21"/>
      <c r="AT215" s="26">
        <v>0</v>
      </c>
      <c r="AU215" s="21"/>
      <c r="AV215" s="26">
        <v>0</v>
      </c>
      <c r="AW215" s="21"/>
      <c r="AX215" s="26"/>
      <c r="AY215" s="21"/>
      <c r="AZ215" s="26">
        <v>580000</v>
      </c>
      <c r="BA215" s="21"/>
      <c r="BB215" s="10">
        <v>93</v>
      </c>
    </row>
    <row r="216" spans="1:54" s="15" customFormat="1" ht="8.85" customHeight="1" x14ac:dyDescent="0.3">
      <c r="A216" s="10">
        <v>94</v>
      </c>
      <c r="B216" s="21"/>
      <c r="C216" s="26">
        <v>28480</v>
      </c>
      <c r="D216" s="10"/>
      <c r="E216" s="10" t="s">
        <v>216</v>
      </c>
      <c r="F216" s="21"/>
      <c r="G216" s="26">
        <v>46729923</v>
      </c>
      <c r="H216" s="21"/>
      <c r="I216" s="28">
        <f>(G216/$C216)</f>
        <v>1640.7978581460675</v>
      </c>
      <c r="J216" s="21"/>
      <c r="K216" s="28">
        <f>IF($AE216&lt;&gt;0,(G216/$AE216)*100,0)</f>
        <v>48.755701938134685</v>
      </c>
      <c r="L216" s="21"/>
      <c r="M216" s="283">
        <v>41396570</v>
      </c>
      <c r="N216" s="21"/>
      <c r="O216" s="28">
        <f>(M216/$C216)</f>
        <v>1453.53125</v>
      </c>
      <c r="P216" s="21"/>
      <c r="Q216" s="28">
        <f>IF($AE216&lt;&gt;0,(M216/$AE216)*100,0)</f>
        <v>43.191143888277495</v>
      </c>
      <c r="R216" s="21"/>
      <c r="S216" s="26">
        <v>7497397</v>
      </c>
      <c r="T216" s="21"/>
      <c r="U216" s="28">
        <f>(S216/$C216)</f>
        <v>263.25129915730338</v>
      </c>
      <c r="V216" s="21"/>
      <c r="W216" s="28">
        <f>IF($AE216&lt;&gt;0,(S216/$AE216)*100,0)</f>
        <v>7.822415060342923</v>
      </c>
      <c r="X216" s="21"/>
      <c r="Y216" s="26">
        <v>221152</v>
      </c>
      <c r="Z216" s="21"/>
      <c r="AA216" s="28">
        <f>(Y216/$C216)</f>
        <v>7.7651685393258427</v>
      </c>
      <c r="AB216" s="21"/>
      <c r="AC216" s="28">
        <f>IF($AE216&lt;&gt;0,(Y216/$AE216)*100,0)</f>
        <v>0.23073911324489796</v>
      </c>
      <c r="AD216" s="21"/>
      <c r="AE216" s="26">
        <f>(G216+M216+S216+Y216)</f>
        <v>95845042</v>
      </c>
      <c r="AF216" s="27"/>
      <c r="AG216" s="21"/>
      <c r="AH216" s="26">
        <v>25003</v>
      </c>
      <c r="AI216" s="21"/>
      <c r="AJ216" s="26">
        <v>2501756</v>
      </c>
      <c r="AK216" s="21"/>
      <c r="AL216" s="26">
        <f>(AE216+AH216+AJ216)</f>
        <v>98371801</v>
      </c>
      <c r="AM216" s="21"/>
      <c r="AN216" s="26">
        <v>83816972</v>
      </c>
      <c r="AO216" s="21"/>
      <c r="AP216" s="28">
        <f>(AN216/$C216)</f>
        <v>2943.0116573033706</v>
      </c>
      <c r="AQ216" s="21"/>
      <c r="AR216" s="28">
        <f>IF($AP$219&lt;&gt;0,(AP216/$AP$219)*100,0)</f>
        <v>80.373698860495338</v>
      </c>
      <c r="AS216" s="21"/>
      <c r="AT216" s="26">
        <v>4649816</v>
      </c>
      <c r="AU216" s="21"/>
      <c r="AV216" s="26">
        <v>4916109</v>
      </c>
      <c r="AW216" s="21"/>
      <c r="AX216" s="26"/>
      <c r="AY216" s="21"/>
      <c r="AZ216" s="26">
        <v>0</v>
      </c>
      <c r="BA216" s="21"/>
      <c r="BB216" s="10">
        <v>94</v>
      </c>
    </row>
    <row r="217" spans="1:54" s="15" customFormat="1" ht="8.85" customHeight="1" x14ac:dyDescent="0.3">
      <c r="A217" s="30">
        <v>95</v>
      </c>
      <c r="B217" s="21"/>
      <c r="C217" s="31">
        <v>69407</v>
      </c>
      <c r="D217" s="10"/>
      <c r="E217" s="10" t="s">
        <v>217</v>
      </c>
      <c r="F217" s="21"/>
      <c r="G217" s="31">
        <v>146018748</v>
      </c>
      <c r="H217" s="21"/>
      <c r="I217" s="28">
        <f>(G217/$C217)</f>
        <v>2103.8043425014766</v>
      </c>
      <c r="J217" s="21"/>
      <c r="K217" s="28">
        <f>IF($AE217&lt;&gt;0,(G217/$AE217)*100,0)</f>
        <v>54.683640201676283</v>
      </c>
      <c r="L217" s="21"/>
      <c r="M217" s="31">
        <v>94597450</v>
      </c>
      <c r="N217" s="21"/>
      <c r="O217" s="28">
        <f>(M217/$C217)</f>
        <v>1362.9381762646419</v>
      </c>
      <c r="P217" s="21"/>
      <c r="Q217" s="28">
        <f>IF($AE217&lt;&gt;0,(M217/$AE217)*100,0)</f>
        <v>35.42649824525315</v>
      </c>
      <c r="R217" s="21"/>
      <c r="S217" s="31">
        <v>9624066</v>
      </c>
      <c r="T217" s="21"/>
      <c r="U217" s="28">
        <f>(S217/$C217)</f>
        <v>138.66131658190096</v>
      </c>
      <c r="V217" s="21"/>
      <c r="W217" s="28">
        <f>IF($AE217&lt;&gt;0,(S217/$AE217)*100,0)</f>
        <v>3.604187610355253</v>
      </c>
      <c r="X217" s="21"/>
      <c r="Y217" s="31">
        <v>16784293</v>
      </c>
      <c r="Z217" s="21"/>
      <c r="AA217" s="28">
        <f>(Y217/$C217)</f>
        <v>241.82421081447117</v>
      </c>
      <c r="AB217" s="21"/>
      <c r="AC217" s="28">
        <f>IF($AE217&lt;&gt;0,(Y217/$AE217)*100,0)</f>
        <v>6.2856739427153139</v>
      </c>
      <c r="AD217" s="21"/>
      <c r="AE217" s="31">
        <f>(G217+M217+S217+Y217)</f>
        <v>267024557</v>
      </c>
      <c r="AF217" s="27"/>
      <c r="AG217" s="21"/>
      <c r="AH217" s="31">
        <v>75202</v>
      </c>
      <c r="AI217" s="21"/>
      <c r="AJ217" s="31">
        <v>400000</v>
      </c>
      <c r="AK217" s="21"/>
      <c r="AL217" s="31">
        <f>(AE217+AH217+AJ217)</f>
        <v>267499759</v>
      </c>
      <c r="AM217" s="21"/>
      <c r="AN217" s="31">
        <v>248500232</v>
      </c>
      <c r="AO217" s="21"/>
      <c r="AP217" s="28">
        <f>(AN217/$C217)</f>
        <v>3580.333856815595</v>
      </c>
      <c r="AQ217" s="21"/>
      <c r="AR217" s="28">
        <f>IF($AP$219&lt;&gt;0,(AP217/$AP$219)*100,0)</f>
        <v>97.778979065073131</v>
      </c>
      <c r="AS217" s="21"/>
      <c r="AT217" s="31">
        <v>10009214</v>
      </c>
      <c r="AU217" s="21"/>
      <c r="AV217" s="31">
        <v>11361329</v>
      </c>
      <c r="AW217" s="21"/>
      <c r="AX217" s="31"/>
      <c r="AY217" s="21"/>
      <c r="AZ217" s="31">
        <v>0</v>
      </c>
      <c r="BA217" s="21"/>
      <c r="BB217" s="30">
        <v>95</v>
      </c>
    </row>
    <row r="218" spans="1:54" s="15" customFormat="1" ht="8.85" customHeight="1" x14ac:dyDescent="0.3">
      <c r="A218" s="21"/>
      <c r="B218" s="21"/>
      <c r="C218" s="21"/>
      <c r="D218" s="10"/>
      <c r="E218" s="10"/>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7"/>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row>
    <row r="219" spans="1:54" s="15" customFormat="1" ht="8.85" customHeight="1" x14ac:dyDescent="0.3">
      <c r="A219" s="30">
        <f>A217</f>
        <v>95</v>
      </c>
      <c r="B219" s="21"/>
      <c r="C219" s="31">
        <f>SUM(C89:C217)</f>
        <v>5858568</v>
      </c>
      <c r="D219" s="10"/>
      <c r="E219" s="18" t="s">
        <v>65</v>
      </c>
      <c r="F219" s="21"/>
      <c r="G219" s="32">
        <f>SUM(G89:G217)</f>
        <v>15564766215</v>
      </c>
      <c r="H219" s="21"/>
      <c r="I219" s="33">
        <f>(G219/$C219)</f>
        <v>2656.7526765926418</v>
      </c>
      <c r="J219" s="21"/>
      <c r="K219" s="28">
        <f>IF($AE219&lt;&gt;0,(G219/$AE219)*100,0)</f>
        <v>64.075434357147046</v>
      </c>
      <c r="L219" s="21"/>
      <c r="M219" s="32">
        <f>SUM(M89:M217)</f>
        <v>7214401413</v>
      </c>
      <c r="N219" s="21"/>
      <c r="O219" s="33">
        <f>(M219/$C219)</f>
        <v>1231.4274431908957</v>
      </c>
      <c r="P219" s="21"/>
      <c r="Q219" s="28">
        <f>IF($AE219&lt;&gt;0,(M219/$AE219)*100,0)</f>
        <v>29.699508349781556</v>
      </c>
      <c r="R219" s="21"/>
      <c r="S219" s="32">
        <f>SUM(S89:S217)</f>
        <v>1073444790</v>
      </c>
      <c r="T219" s="21"/>
      <c r="U219" s="33">
        <f>(S219/$C219)</f>
        <v>183.22647957657912</v>
      </c>
      <c r="V219" s="21"/>
      <c r="W219" s="28">
        <f>IF($AE219&lt;&gt;0,(S219/$AE219)*100,0)</f>
        <v>4.4190474966068409</v>
      </c>
      <c r="X219" s="21"/>
      <c r="Y219" s="32">
        <f>SUM(Y89:Y217)</f>
        <v>438703546</v>
      </c>
      <c r="Z219" s="21"/>
      <c r="AA219" s="33">
        <f>(Y219/$C219)</f>
        <v>74.882385251822626</v>
      </c>
      <c r="AB219" s="21"/>
      <c r="AC219" s="28">
        <f>IF($AE219&lt;&gt;0,(Y219/$AE219)*100,0)</f>
        <v>1.8060097964645618</v>
      </c>
      <c r="AD219" s="21"/>
      <c r="AE219" s="32">
        <f>SUM(AE89:AE217)</f>
        <v>24291315964</v>
      </c>
      <c r="AF219" s="27"/>
      <c r="AG219" s="21"/>
      <c r="AH219" s="32">
        <f>SUM(AH89:AH217)</f>
        <v>155179772</v>
      </c>
      <c r="AI219" s="21"/>
      <c r="AJ219" s="32">
        <f>SUM(AJ89:AJ217)</f>
        <v>130062130</v>
      </c>
      <c r="AK219" s="21"/>
      <c r="AL219" s="32">
        <f>SUM(AL89:AL217)</f>
        <v>24576557866</v>
      </c>
      <c r="AM219" s="21"/>
      <c r="AN219" s="32">
        <f>SUM(AN89:AN217)</f>
        <v>21452084654</v>
      </c>
      <c r="AO219" s="21"/>
      <c r="AP219" s="33">
        <f>(AN219/$C219)</f>
        <v>3661.6600940707694</v>
      </c>
      <c r="AQ219" s="21"/>
      <c r="AR219" s="28">
        <f>IF($AP$219&lt;&gt;0,(AP219/$AP$219)*100,0)</f>
        <v>100</v>
      </c>
      <c r="AS219" s="21"/>
      <c r="AT219" s="32">
        <f>SUM(AT89:AT217)</f>
        <v>1023069829</v>
      </c>
      <c r="AU219" s="21"/>
      <c r="AV219" s="32">
        <f>SUM(AV89:AV217)</f>
        <v>1460813063</v>
      </c>
      <c r="AW219" s="21"/>
      <c r="AX219" s="32"/>
      <c r="AY219" s="21"/>
      <c r="AZ219" s="32">
        <f>SUM(AZ89:AZ217)</f>
        <v>215897538</v>
      </c>
      <c r="BA219" s="21"/>
      <c r="BB219" s="30">
        <f>BB217</f>
        <v>95</v>
      </c>
    </row>
    <row r="220" spans="1:54" s="15" customFormat="1" ht="8.85" customHeight="1" x14ac:dyDescent="0.3">
      <c r="A220" s="21"/>
      <c r="B220" s="21"/>
      <c r="C220" s="21"/>
      <c r="D220" s="10"/>
      <c r="E220" s="10"/>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row>
    <row r="221" spans="1:54" s="15" customFormat="1" ht="13.5" customHeight="1" x14ac:dyDescent="0.3">
      <c r="A221" s="21"/>
      <c r="B221" s="21"/>
      <c r="C221" s="21"/>
      <c r="D221" s="10"/>
      <c r="E221" s="40"/>
      <c r="F221" s="21"/>
      <c r="G221" s="285" t="s">
        <v>218</v>
      </c>
      <c r="H221" s="285"/>
      <c r="I221" s="285"/>
      <c r="J221" s="285"/>
      <c r="K221" s="285"/>
      <c r="L221" s="285"/>
      <c r="M221" s="285"/>
      <c r="N221" s="285"/>
      <c r="O221" s="285"/>
      <c r="P221" s="285"/>
      <c r="Q221" s="285"/>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row>
    <row r="222" spans="1:54" s="15" customFormat="1" ht="8.85" customHeight="1" x14ac:dyDescent="0.3">
      <c r="A222" s="21"/>
      <c r="B222" s="21"/>
      <c r="C222" s="21"/>
      <c r="D222" s="10"/>
      <c r="E222" s="10"/>
      <c r="F222" s="21"/>
      <c r="G222" s="285"/>
      <c r="H222" s="285"/>
      <c r="I222" s="285"/>
      <c r="J222" s="285"/>
      <c r="K222" s="285"/>
      <c r="L222" s="285"/>
      <c r="M222" s="285"/>
      <c r="N222" s="285"/>
      <c r="O222" s="285"/>
      <c r="P222" s="285"/>
      <c r="Q222" s="285"/>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row>
    <row r="223" spans="1:54" s="15" customFormat="1" ht="8.85" customHeight="1" x14ac:dyDescent="0.3">
      <c r="A223" s="21"/>
      <c r="B223" s="21"/>
      <c r="C223" s="21"/>
      <c r="D223" s="10"/>
      <c r="E223" s="10"/>
      <c r="F223" s="21"/>
      <c r="G223" s="285"/>
      <c r="H223" s="285"/>
      <c r="I223" s="285"/>
      <c r="J223" s="285"/>
      <c r="K223" s="285"/>
      <c r="L223" s="285"/>
      <c r="M223" s="285"/>
      <c r="N223" s="285"/>
      <c r="O223" s="285"/>
      <c r="P223" s="285"/>
      <c r="Q223" s="285"/>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row>
    <row r="224" spans="1:54" s="15" customFormat="1" ht="16.5" customHeight="1" x14ac:dyDescent="0.3">
      <c r="A224" s="21"/>
      <c r="B224" s="21"/>
      <c r="C224" s="21"/>
      <c r="D224" s="10"/>
      <c r="E224" s="10"/>
      <c r="F224" s="21"/>
      <c r="G224" s="285"/>
      <c r="H224" s="285"/>
      <c r="I224" s="285"/>
      <c r="J224" s="285"/>
      <c r="K224" s="285"/>
      <c r="L224" s="285"/>
      <c r="M224" s="285"/>
      <c r="N224" s="285"/>
      <c r="O224" s="285"/>
      <c r="P224" s="285"/>
      <c r="Q224" s="285"/>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row>
    <row r="225" spans="1:55" ht="8.85" customHeight="1" x14ac:dyDescent="0.3">
      <c r="A225" s="21"/>
      <c r="B225" s="21"/>
      <c r="C225" s="21"/>
      <c r="F225" s="21"/>
      <c r="G225" s="285" t="s">
        <v>124</v>
      </c>
      <c r="H225" s="285"/>
      <c r="I225" s="285"/>
      <c r="J225" s="285"/>
      <c r="K225" s="285"/>
      <c r="L225" s="285"/>
      <c r="M225" s="285"/>
      <c r="N225" s="285"/>
      <c r="O225" s="285"/>
      <c r="P225" s="285"/>
      <c r="Q225" s="285"/>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row>
    <row r="226" spans="1:55" ht="8.85" customHeight="1" x14ac:dyDescent="0.3">
      <c r="A226" s="21"/>
      <c r="B226" s="21"/>
      <c r="C226" s="21"/>
      <c r="F226" s="21"/>
      <c r="G226" s="285"/>
      <c r="H226" s="285"/>
      <c r="I226" s="285"/>
      <c r="J226" s="285"/>
      <c r="K226" s="285"/>
      <c r="L226" s="285"/>
      <c r="M226" s="285"/>
      <c r="N226" s="285"/>
      <c r="O226" s="285"/>
      <c r="P226" s="285"/>
      <c r="Q226" s="285"/>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row>
    <row r="227" spans="1:55" s="8" customFormat="1" ht="10.5" customHeight="1" x14ac:dyDescent="0.3">
      <c r="A227" s="38">
        <v>6</v>
      </c>
      <c r="D227" s="10"/>
      <c r="G227" s="285"/>
      <c r="H227" s="285"/>
      <c r="I227" s="285"/>
      <c r="J227" s="285"/>
      <c r="K227" s="285"/>
      <c r="L227" s="285"/>
      <c r="M227" s="285"/>
      <c r="N227" s="285"/>
      <c r="O227" s="285"/>
      <c r="P227" s="285"/>
      <c r="Q227" s="285"/>
      <c r="BC227" s="11">
        <v>7</v>
      </c>
    </row>
    <row r="228" spans="1:55" s="8" customFormat="1" ht="10.5" customHeight="1" x14ac:dyDescent="0.3">
      <c r="D228" s="10"/>
      <c r="G228" s="285"/>
      <c r="H228" s="285"/>
      <c r="I228" s="285"/>
      <c r="J228" s="285"/>
      <c r="K228" s="285"/>
      <c r="L228" s="285"/>
      <c r="M228" s="285"/>
      <c r="N228" s="285"/>
      <c r="O228" s="285"/>
      <c r="P228" s="285"/>
      <c r="Q228" s="285"/>
      <c r="AE228" s="11" t="s">
        <v>42</v>
      </c>
      <c r="AH228" s="8" t="s">
        <v>43</v>
      </c>
      <c r="BB228" s="11" t="s">
        <v>44</v>
      </c>
      <c r="BC228" s="11"/>
    </row>
    <row r="229" spans="1:55" s="8" customFormat="1" ht="10.5" customHeight="1" x14ac:dyDescent="0.3">
      <c r="A229" s="12"/>
      <c r="D229" s="10"/>
      <c r="G229" s="285"/>
      <c r="H229" s="285"/>
      <c r="I229" s="285"/>
      <c r="J229" s="285"/>
      <c r="K229" s="285"/>
      <c r="L229" s="285"/>
      <c r="M229" s="285"/>
      <c r="N229" s="285"/>
      <c r="O229" s="285"/>
      <c r="P229" s="285"/>
      <c r="Q229" s="285"/>
      <c r="AE229" s="11" t="s">
        <v>45</v>
      </c>
      <c r="AH229" s="8" t="s">
        <v>46</v>
      </c>
      <c r="BB229" s="11" t="s">
        <v>219</v>
      </c>
      <c r="BC229" s="11"/>
    </row>
    <row r="230" spans="1:55" s="8" customFormat="1" ht="10.5" customHeight="1" x14ac:dyDescent="0.3">
      <c r="A230" s="13"/>
      <c r="D230" s="10"/>
      <c r="AE230" s="11" t="s">
        <v>48</v>
      </c>
      <c r="AH230" s="14" t="s">
        <v>49</v>
      </c>
      <c r="BC230" s="11"/>
    </row>
    <row r="231" spans="1:55" ht="9.6" customHeight="1" x14ac:dyDescent="0.3"/>
    <row r="232" spans="1:55" ht="9.6" customHeight="1" x14ac:dyDescent="0.3">
      <c r="G232" s="16" t="s">
        <v>50</v>
      </c>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55" ht="10.35" customHeight="1" x14ac:dyDescent="0.3">
      <c r="G233" s="17" t="s">
        <v>6</v>
      </c>
      <c r="H233" s="17"/>
      <c r="I233" s="17"/>
      <c r="J233" s="17"/>
      <c r="K233" s="17"/>
      <c r="M233" s="17" t="s">
        <v>51</v>
      </c>
      <c r="N233" s="17"/>
      <c r="O233" s="17"/>
      <c r="P233" s="17"/>
      <c r="Q233" s="17"/>
      <c r="S233" s="17" t="s">
        <v>52</v>
      </c>
      <c r="T233" s="17"/>
      <c r="U233" s="17"/>
      <c r="V233" s="17"/>
      <c r="W233" s="17"/>
      <c r="X233" s="17"/>
      <c r="Y233" s="17"/>
      <c r="Z233" s="17"/>
      <c r="AA233" s="17"/>
      <c r="AB233" s="17"/>
      <c r="AC233" s="17"/>
      <c r="AN233" s="16" t="s">
        <v>53</v>
      </c>
      <c r="AO233" s="16"/>
      <c r="AP233" s="16"/>
      <c r="AQ233" s="16"/>
      <c r="AR233" s="16"/>
      <c r="AS233" s="16"/>
      <c r="AT233" s="16"/>
      <c r="AU233" s="16"/>
      <c r="AV233" s="16"/>
      <c r="AW233" s="16"/>
      <c r="AX233" s="16"/>
      <c r="AY233" s="16"/>
      <c r="AZ233" s="16"/>
    </row>
    <row r="234" spans="1:55" ht="10.35" customHeight="1" x14ac:dyDescent="0.3">
      <c r="G234" s="16" t="s">
        <v>54</v>
      </c>
      <c r="H234" s="16"/>
      <c r="I234" s="16"/>
      <c r="J234" s="16"/>
      <c r="K234" s="16"/>
      <c r="M234" s="16" t="s">
        <v>55</v>
      </c>
      <c r="N234" s="16"/>
      <c r="O234" s="16"/>
      <c r="P234" s="16"/>
      <c r="Q234" s="16"/>
      <c r="S234" s="16" t="s">
        <v>55</v>
      </c>
      <c r="T234" s="16"/>
      <c r="U234" s="16"/>
      <c r="V234" s="16"/>
      <c r="W234" s="16"/>
      <c r="X234" s="16"/>
      <c r="Y234" s="16"/>
      <c r="Z234" s="16"/>
      <c r="AA234" s="16"/>
      <c r="AB234" s="16"/>
      <c r="AC234" s="16"/>
      <c r="AN234" s="17" t="s">
        <v>56</v>
      </c>
      <c r="AO234" s="17"/>
      <c r="AP234" s="17"/>
      <c r="AQ234" s="17"/>
      <c r="AR234" s="17"/>
    </row>
    <row r="235" spans="1:55" ht="9.6" customHeight="1" x14ac:dyDescent="0.3">
      <c r="AN235" s="16" t="s">
        <v>57</v>
      </c>
      <c r="AO235" s="16"/>
      <c r="AP235" s="16"/>
      <c r="AQ235" s="16"/>
      <c r="AR235" s="16"/>
      <c r="AT235" s="16" t="s">
        <v>58</v>
      </c>
      <c r="AU235" s="16"/>
      <c r="AV235" s="16"/>
      <c r="AW235" s="16"/>
      <c r="AX235" s="16"/>
      <c r="AY235" s="16"/>
      <c r="AZ235" s="16"/>
    </row>
    <row r="236" spans="1:55" ht="9.6" customHeight="1" x14ac:dyDescent="0.3">
      <c r="K236" s="18"/>
      <c r="Q236" s="18"/>
      <c r="S236" s="16" t="s">
        <v>59</v>
      </c>
      <c r="T236" s="16"/>
      <c r="U236" s="16"/>
      <c r="V236" s="16"/>
      <c r="W236" s="16"/>
      <c r="Y236" s="16" t="s">
        <v>60</v>
      </c>
      <c r="Z236" s="16"/>
      <c r="AA236" s="16"/>
      <c r="AB236" s="16"/>
      <c r="AC236" s="16"/>
      <c r="AJ236" s="18"/>
      <c r="AR236" s="18"/>
      <c r="AT236" s="18" t="s">
        <v>61</v>
      </c>
      <c r="AV236" s="18" t="s">
        <v>61</v>
      </c>
      <c r="AX236" s="18"/>
    </row>
    <row r="237" spans="1:55" ht="9.6" customHeight="1" x14ac:dyDescent="0.3">
      <c r="C237" s="18" t="s">
        <v>62</v>
      </c>
      <c r="I237" s="18" t="s">
        <v>63</v>
      </c>
      <c r="K237" s="18" t="s">
        <v>64</v>
      </c>
      <c r="O237" s="18" t="s">
        <v>63</v>
      </c>
      <c r="Q237" s="18" t="s">
        <v>64</v>
      </c>
      <c r="U237" s="18" t="s">
        <v>63</v>
      </c>
      <c r="W237" s="18" t="s">
        <v>64</v>
      </c>
      <c r="AA237" s="18" t="s">
        <v>63</v>
      </c>
      <c r="AC237" s="18" t="s">
        <v>64</v>
      </c>
      <c r="AE237" s="18" t="s">
        <v>65</v>
      </c>
      <c r="AF237" s="18"/>
      <c r="AH237" s="18" t="s">
        <v>66</v>
      </c>
      <c r="AJ237" s="18" t="s">
        <v>67</v>
      </c>
      <c r="AL237" s="18" t="s">
        <v>68</v>
      </c>
      <c r="AP237" s="18" t="s">
        <v>63</v>
      </c>
      <c r="AR237" s="18" t="s">
        <v>64</v>
      </c>
      <c r="AT237" s="18" t="s">
        <v>69</v>
      </c>
      <c r="AV237" s="18" t="s">
        <v>69</v>
      </c>
      <c r="AX237" s="18"/>
      <c r="AZ237" s="18" t="s">
        <v>70</v>
      </c>
    </row>
    <row r="238" spans="1:55" ht="9.6" customHeight="1" x14ac:dyDescent="0.3">
      <c r="A238" s="19" t="s">
        <v>71</v>
      </c>
      <c r="C238" s="19" t="s">
        <v>72</v>
      </c>
      <c r="E238" s="19" t="s">
        <v>73</v>
      </c>
      <c r="G238" s="19" t="s">
        <v>74</v>
      </c>
      <c r="I238" s="19" t="s">
        <v>75</v>
      </c>
      <c r="K238" s="19" t="s">
        <v>76</v>
      </c>
      <c r="M238" s="19" t="s">
        <v>74</v>
      </c>
      <c r="O238" s="19" t="s">
        <v>75</v>
      </c>
      <c r="Q238" s="19" t="s">
        <v>76</v>
      </c>
      <c r="S238" s="19" t="s">
        <v>74</v>
      </c>
      <c r="U238" s="19" t="s">
        <v>75</v>
      </c>
      <c r="W238" s="19" t="s">
        <v>76</v>
      </c>
      <c r="Y238" s="19" t="s">
        <v>74</v>
      </c>
      <c r="AA238" s="19" t="s">
        <v>75</v>
      </c>
      <c r="AC238" s="19" t="s">
        <v>76</v>
      </c>
      <c r="AE238" s="19" t="s">
        <v>50</v>
      </c>
      <c r="AF238" s="18"/>
      <c r="AH238" s="19" t="s">
        <v>77</v>
      </c>
      <c r="AJ238" s="19" t="s">
        <v>78</v>
      </c>
      <c r="AL238" s="19" t="s">
        <v>79</v>
      </c>
      <c r="AN238" s="19" t="s">
        <v>74</v>
      </c>
      <c r="AP238" s="19" t="s">
        <v>75</v>
      </c>
      <c r="AR238" s="19" t="s">
        <v>80</v>
      </c>
      <c r="AT238" s="19" t="s">
        <v>81</v>
      </c>
      <c r="AV238" s="19" t="s">
        <v>82</v>
      </c>
      <c r="AX238" s="19"/>
      <c r="AZ238" s="19" t="s">
        <v>83</v>
      </c>
      <c r="BB238" s="20" t="s">
        <v>71</v>
      </c>
    </row>
    <row r="239" spans="1:55" ht="8.85" customHeight="1" x14ac:dyDescent="0.3">
      <c r="A239" s="18"/>
      <c r="C239" s="18"/>
      <c r="E239" s="18"/>
      <c r="G239" s="18"/>
      <c r="I239" s="18"/>
      <c r="K239" s="18"/>
      <c r="M239" s="18"/>
      <c r="O239" s="18"/>
      <c r="Q239" s="18"/>
      <c r="S239" s="18"/>
      <c r="U239" s="18"/>
      <c r="W239" s="18"/>
      <c r="Y239" s="18"/>
      <c r="AA239" s="18"/>
      <c r="AC239" s="18"/>
      <c r="AE239" s="18"/>
      <c r="AF239" s="18"/>
      <c r="AH239" s="18"/>
      <c r="AJ239" s="18"/>
      <c r="AL239" s="18"/>
      <c r="AN239" s="18"/>
      <c r="AP239" s="18"/>
      <c r="AR239" s="18"/>
      <c r="AT239" s="18"/>
      <c r="AV239" s="18"/>
      <c r="AX239" s="18"/>
      <c r="AZ239" s="18"/>
    </row>
    <row r="240" spans="1:55" ht="8.85" customHeight="1" x14ac:dyDescent="0.3">
      <c r="D240" s="37"/>
    </row>
    <row r="241" spans="1:54" s="15" customFormat="1" ht="8.85" customHeight="1" x14ac:dyDescent="0.3">
      <c r="A241" s="10">
        <v>1</v>
      </c>
      <c r="B241" s="21"/>
      <c r="C241" s="26">
        <v>8191</v>
      </c>
      <c r="D241" s="10"/>
      <c r="E241" s="10" t="s">
        <v>220</v>
      </c>
      <c r="F241" s="21"/>
      <c r="G241" s="24">
        <v>10038848</v>
      </c>
      <c r="H241" s="21"/>
      <c r="I241" s="22">
        <f>(G241/$C241)</f>
        <v>1225.5949212550361</v>
      </c>
      <c r="J241" s="21"/>
      <c r="K241" s="23">
        <f>IF($AE241&lt;&gt;0,(G241/$AE241)*100,0)</f>
        <v>76.713574045461669</v>
      </c>
      <c r="L241" s="21"/>
      <c r="M241" s="24">
        <v>3007640</v>
      </c>
      <c r="N241" s="21"/>
      <c r="O241" s="22">
        <f>(M241/$C241)</f>
        <v>367.18837748748626</v>
      </c>
      <c r="P241" s="21"/>
      <c r="Q241" s="23">
        <f>IF($AE241&lt;&gt;0,(M241/$AE241)*100,0)</f>
        <v>22.983395489411969</v>
      </c>
      <c r="R241" s="21"/>
      <c r="S241" s="24">
        <v>39655</v>
      </c>
      <c r="T241" s="21"/>
      <c r="U241" s="22">
        <f>(S241/$C241)</f>
        <v>4.8412892198754731</v>
      </c>
      <c r="V241" s="21"/>
      <c r="W241" s="23">
        <f>IF($AE241&lt;&gt;0,(S241/$AE241)*100,0)</f>
        <v>0.3030304651263554</v>
      </c>
      <c r="X241" s="21"/>
      <c r="Y241" s="24">
        <v>0</v>
      </c>
      <c r="Z241" s="21"/>
      <c r="AA241" s="22">
        <f>(Y241/$C241)</f>
        <v>0</v>
      </c>
      <c r="AB241" s="21"/>
      <c r="AC241" s="23">
        <f>IF($AE241&lt;&gt;0,(Y241/$AE241)*100,0)</f>
        <v>0</v>
      </c>
      <c r="AD241" s="21"/>
      <c r="AE241" s="24">
        <f t="shared" ref="AE241:AE256" si="7">(G241+M241+S241+Y241)</f>
        <v>13086143</v>
      </c>
      <c r="AF241" s="25"/>
      <c r="AG241" s="21"/>
      <c r="AH241" s="24">
        <v>0</v>
      </c>
      <c r="AI241" s="21"/>
      <c r="AJ241" s="24">
        <v>0</v>
      </c>
      <c r="AK241" s="21"/>
      <c r="AL241" s="24">
        <f>(AE241+AH241+AJ241)</f>
        <v>13086143</v>
      </c>
      <c r="AM241" s="21"/>
      <c r="AN241" s="24">
        <v>14002441</v>
      </c>
      <c r="AO241" s="21"/>
      <c r="AP241" s="22">
        <f>(AN241/$C241)</f>
        <v>1709.4910267366622</v>
      </c>
      <c r="AQ241" s="21"/>
      <c r="AR241" s="23">
        <f>IF($AP$287&lt;&gt;0,(AP241/$AP$287)*100,0)</f>
        <v>138.91962937479946</v>
      </c>
      <c r="AS241" s="21"/>
      <c r="AT241" s="24">
        <v>0</v>
      </c>
      <c r="AU241" s="21"/>
      <c r="AV241" s="24">
        <v>0</v>
      </c>
      <c r="AW241" s="21"/>
      <c r="AX241" s="24"/>
      <c r="AY241" s="21"/>
      <c r="AZ241" s="24">
        <v>0</v>
      </c>
      <c r="BA241" s="21"/>
      <c r="BB241" s="10">
        <v>1</v>
      </c>
    </row>
    <row r="242" spans="1:54" s="15" customFormat="1" ht="8.85" customHeight="1" x14ac:dyDescent="0.3">
      <c r="A242" s="10">
        <v>2</v>
      </c>
      <c r="B242" s="21"/>
      <c r="C242" s="26">
        <v>7225</v>
      </c>
      <c r="D242" s="10"/>
      <c r="E242" s="10" t="s">
        <v>221</v>
      </c>
      <c r="F242" s="21"/>
      <c r="G242" s="26">
        <v>7142380</v>
      </c>
      <c r="H242" s="21"/>
      <c r="I242" s="23">
        <f>(G242/$C242)</f>
        <v>988.564705882353</v>
      </c>
      <c r="J242" s="21"/>
      <c r="K242" s="23">
        <f>IF($AE242&lt;&gt;0,(G242/$AE242)*100,0)</f>
        <v>74.066292753068325</v>
      </c>
      <c r="L242" s="21"/>
      <c r="M242" s="26">
        <v>2396730</v>
      </c>
      <c r="N242" s="21"/>
      <c r="O242" s="23">
        <f>(M242/$C242)</f>
        <v>331.72733564013839</v>
      </c>
      <c r="P242" s="21"/>
      <c r="Q242" s="23">
        <f>IF($AE242&lt;&gt;0,(M242/$AE242)*100,0)</f>
        <v>24.85402706521656</v>
      </c>
      <c r="R242" s="21"/>
      <c r="S242" s="26">
        <v>104116</v>
      </c>
      <c r="T242" s="21"/>
      <c r="U242" s="23">
        <f>(S242/$C242)</f>
        <v>14.410519031141868</v>
      </c>
      <c r="V242" s="21"/>
      <c r="W242" s="23">
        <f>IF($AE242&lt;&gt;0,(S242/$AE242)*100,0)</f>
        <v>1.0796801817151231</v>
      </c>
      <c r="X242" s="21"/>
      <c r="Y242" s="26">
        <v>0</v>
      </c>
      <c r="Z242" s="21"/>
      <c r="AA242" s="23">
        <f>(Y242/$C242)</f>
        <v>0</v>
      </c>
      <c r="AB242" s="21"/>
      <c r="AC242" s="23">
        <f>IF($AE242&lt;&gt;0,(Y242/$AE242)*100,0)</f>
        <v>0</v>
      </c>
      <c r="AD242" s="21"/>
      <c r="AE242" s="26">
        <f t="shared" si="7"/>
        <v>9643226</v>
      </c>
      <c r="AF242" s="27"/>
      <c r="AG242" s="21"/>
      <c r="AH242" s="26">
        <v>0</v>
      </c>
      <c r="AI242" s="21"/>
      <c r="AJ242" s="26">
        <v>0</v>
      </c>
      <c r="AK242" s="21"/>
      <c r="AL242" s="26">
        <f>(AE242+AH242+AJ242)</f>
        <v>9643226</v>
      </c>
      <c r="AM242" s="21"/>
      <c r="AN242" s="26">
        <v>8677894</v>
      </c>
      <c r="AO242" s="21"/>
      <c r="AP242" s="23">
        <f>(AN242/$C242)</f>
        <v>1201.0925951557094</v>
      </c>
      <c r="AQ242" s="21"/>
      <c r="AR242" s="23">
        <f>IF($AP$287&lt;&gt;0,(AP242/$AP$287)*100,0)</f>
        <v>97.605272887782377</v>
      </c>
      <c r="AS242" s="21"/>
      <c r="AT242" s="26">
        <v>0</v>
      </c>
      <c r="AU242" s="21"/>
      <c r="AV242" s="26">
        <v>0</v>
      </c>
      <c r="AW242" s="21"/>
      <c r="AX242" s="26"/>
      <c r="AY242" s="21"/>
      <c r="AZ242" s="26">
        <v>0</v>
      </c>
      <c r="BA242" s="21"/>
      <c r="BB242" s="10">
        <v>2</v>
      </c>
    </row>
    <row r="243" spans="1:54" s="15" customFormat="1" ht="8.85" customHeight="1" x14ac:dyDescent="0.3">
      <c r="A243" s="10">
        <v>3</v>
      </c>
      <c r="B243" s="21"/>
      <c r="C243" s="26">
        <v>6172</v>
      </c>
      <c r="D243" s="10"/>
      <c r="E243" s="10" t="s">
        <v>135</v>
      </c>
      <c r="F243" s="21"/>
      <c r="G243" s="26">
        <v>6222512</v>
      </c>
      <c r="H243" s="21"/>
      <c r="I243" s="23">
        <f>(G243/$C243)</f>
        <v>1008.1840570317563</v>
      </c>
      <c r="J243" s="21"/>
      <c r="K243" s="23">
        <f>IF($AE243&lt;&gt;0,(G243/$AE243)*100,0)</f>
        <v>73.752424876677537</v>
      </c>
      <c r="L243" s="21"/>
      <c r="M243" s="26">
        <v>2214515</v>
      </c>
      <c r="N243" s="21"/>
      <c r="O243" s="23">
        <f>(M243/$C243)</f>
        <v>358.800226830849</v>
      </c>
      <c r="P243" s="21"/>
      <c r="Q243" s="23">
        <f>IF($AE243&lt;&gt;0,(M243/$AE243)*100,0)</f>
        <v>26.24757512332247</v>
      </c>
      <c r="R243" s="21"/>
      <c r="S243" s="26">
        <v>0</v>
      </c>
      <c r="T243" s="21"/>
      <c r="U243" s="23">
        <f>(S243/$C243)</f>
        <v>0</v>
      </c>
      <c r="V243" s="21"/>
      <c r="W243" s="23">
        <f>IF($AE243&lt;&gt;0,(S243/$AE243)*100,0)</f>
        <v>0</v>
      </c>
      <c r="X243" s="21"/>
      <c r="Y243" s="26">
        <v>0</v>
      </c>
      <c r="Z243" s="21"/>
      <c r="AA243" s="23">
        <f>(Y243/$C243)</f>
        <v>0</v>
      </c>
      <c r="AB243" s="21"/>
      <c r="AC243" s="23">
        <f>IF($AE243&lt;&gt;0,(Y243/$AE243)*100,0)</f>
        <v>0</v>
      </c>
      <c r="AD243" s="21"/>
      <c r="AE243" s="26">
        <f t="shared" si="7"/>
        <v>8437027</v>
      </c>
      <c r="AF243" s="27"/>
      <c r="AG243" s="21"/>
      <c r="AH243" s="26">
        <v>961682</v>
      </c>
      <c r="AI243" s="21"/>
      <c r="AJ243" s="26">
        <v>400000</v>
      </c>
      <c r="AK243" s="21"/>
      <c r="AL243" s="26">
        <f>(AE243+AH243+AJ243)</f>
        <v>9798709</v>
      </c>
      <c r="AM243" s="21"/>
      <c r="AN243" s="26">
        <v>9319980</v>
      </c>
      <c r="AO243" s="21"/>
      <c r="AP243" s="23">
        <f>(AN243/$C243)</f>
        <v>1510.0421257290991</v>
      </c>
      <c r="AQ243" s="21"/>
      <c r="AR243" s="23">
        <f>IF($AP$287&lt;&gt;0,(AP243/$AP$287)*100,0)</f>
        <v>122.71166631805632</v>
      </c>
      <c r="AS243" s="21"/>
      <c r="AT243" s="26">
        <v>0</v>
      </c>
      <c r="AU243" s="21"/>
      <c r="AV243" s="26">
        <v>0</v>
      </c>
      <c r="AW243" s="21"/>
      <c r="AX243" s="26"/>
      <c r="AY243" s="21"/>
      <c r="AZ243" s="26">
        <v>0</v>
      </c>
      <c r="BA243" s="21"/>
      <c r="BB243" s="10">
        <v>3</v>
      </c>
    </row>
    <row r="244" spans="1:54" s="15" customFormat="1" ht="8.85" customHeight="1" x14ac:dyDescent="0.3">
      <c r="A244" s="10">
        <v>4</v>
      </c>
      <c r="B244" s="21"/>
      <c r="C244" s="26">
        <v>4185</v>
      </c>
      <c r="D244" s="10" t="s">
        <v>86</v>
      </c>
      <c r="E244" s="10" t="s">
        <v>222</v>
      </c>
      <c r="F244" s="21"/>
      <c r="G244" s="26">
        <v>2979794</v>
      </c>
      <c r="H244" s="21"/>
      <c r="I244" s="23">
        <f>(G244/$C244)</f>
        <v>712.01768219832741</v>
      </c>
      <c r="J244" s="21"/>
      <c r="K244" s="23">
        <f>IF($AE244&lt;&gt;0,(G244/$AE244)*100,0)</f>
        <v>75.15059530700006</v>
      </c>
      <c r="L244" s="21"/>
      <c r="M244" s="26">
        <v>965837</v>
      </c>
      <c r="N244" s="21"/>
      <c r="O244" s="23">
        <f>(M244/$C244)</f>
        <v>230.78542413381123</v>
      </c>
      <c r="P244" s="21"/>
      <c r="Q244" s="23">
        <f>IF($AE244&lt;&gt;0,(M244/$AE244)*100,0)</f>
        <v>24.358470927697358</v>
      </c>
      <c r="R244" s="21"/>
      <c r="S244" s="26">
        <v>3061</v>
      </c>
      <c r="T244" s="21"/>
      <c r="U244" s="23">
        <f>(S244/$C244)</f>
        <v>0.73142174432497009</v>
      </c>
      <c r="V244" s="21"/>
      <c r="W244" s="23">
        <f>IF($AE244&lt;&gt;0,(S244/$AE244)*100,0)</f>
        <v>7.719861582200889E-2</v>
      </c>
      <c r="X244" s="21"/>
      <c r="Y244" s="26">
        <v>16405</v>
      </c>
      <c r="Z244" s="21"/>
      <c r="AA244" s="23">
        <f>(Y244/$C244)</f>
        <v>3.9199522102747908</v>
      </c>
      <c r="AB244" s="21"/>
      <c r="AC244" s="23">
        <f>IF($AE244&lt;&gt;0,(Y244/$AE244)*100,0)</f>
        <v>0.41373514948058016</v>
      </c>
      <c r="AD244" s="21"/>
      <c r="AE244" s="26">
        <f t="shared" si="7"/>
        <v>3965097</v>
      </c>
      <c r="AF244" s="27"/>
      <c r="AG244" s="21"/>
      <c r="AH244" s="26">
        <v>0</v>
      </c>
      <c r="AI244" s="21"/>
      <c r="AJ244" s="26">
        <v>0</v>
      </c>
      <c r="AK244" s="21"/>
      <c r="AL244" s="26">
        <f>(AE244+AH244+AJ244)</f>
        <v>3965097</v>
      </c>
      <c r="AM244" s="21"/>
      <c r="AN244" s="26">
        <v>3465533</v>
      </c>
      <c r="AO244" s="21"/>
      <c r="AP244" s="23">
        <f>(AN244/$C244)</f>
        <v>828.08434886499401</v>
      </c>
      <c r="AQ244" s="21"/>
      <c r="AR244" s="23">
        <f>IF($AP$287&lt;&gt;0,(AP244/$AP$287)*100,0)</f>
        <v>67.293228824369805</v>
      </c>
      <c r="AS244" s="21"/>
      <c r="AT244" s="26">
        <v>0</v>
      </c>
      <c r="AU244" s="21"/>
      <c r="AV244" s="26">
        <v>0</v>
      </c>
      <c r="AW244" s="21"/>
      <c r="AX244" s="26"/>
      <c r="AY244" s="21"/>
      <c r="AZ244" s="26">
        <v>0</v>
      </c>
      <c r="BA244" s="21"/>
      <c r="BB244" s="10">
        <v>4</v>
      </c>
    </row>
    <row r="245" spans="1:54" s="15" customFormat="1" ht="8.85" customHeight="1" x14ac:dyDescent="0.3">
      <c r="A245" s="10">
        <v>5</v>
      </c>
      <c r="B245" s="21"/>
      <c r="C245" s="26">
        <v>5614</v>
      </c>
      <c r="D245" s="10" t="s">
        <v>86</v>
      </c>
      <c r="E245" s="10" t="s">
        <v>223</v>
      </c>
      <c r="F245" s="21"/>
      <c r="G245" s="26">
        <v>3085305</v>
      </c>
      <c r="H245" s="21"/>
      <c r="I245" s="28">
        <f>(G245/$C245)</f>
        <v>549.57338795867474</v>
      </c>
      <c r="J245" s="21"/>
      <c r="K245" s="28">
        <f>IF($AE245&lt;&gt;0,(G245/$AE245)*100,0)</f>
        <v>64.771243654987515</v>
      </c>
      <c r="L245" s="21"/>
      <c r="M245" s="26">
        <v>1399955</v>
      </c>
      <c r="N245" s="21"/>
      <c r="O245" s="28">
        <f>(M245/$C245)</f>
        <v>249.36854292839331</v>
      </c>
      <c r="P245" s="21"/>
      <c r="Q245" s="28">
        <f>IF($AE245&lt;&gt;0,(M245/$AE245)*100,0)</f>
        <v>29.389906803709209</v>
      </c>
      <c r="R245" s="21"/>
      <c r="S245" s="26">
        <v>8210</v>
      </c>
      <c r="T245" s="21"/>
      <c r="U245" s="28">
        <f>(S245/$C245)</f>
        <v>1.462415390096188</v>
      </c>
      <c r="V245" s="21"/>
      <c r="W245" s="28">
        <f>IF($AE245&lt;&gt;0,(S245/$AE245)*100,0)</f>
        <v>0.17235635063873667</v>
      </c>
      <c r="X245" s="21"/>
      <c r="Y245" s="26">
        <v>269917</v>
      </c>
      <c r="Z245" s="21"/>
      <c r="AA245" s="28">
        <f>(Y245/$C245)</f>
        <v>48.079266120413251</v>
      </c>
      <c r="AB245" s="21"/>
      <c r="AC245" s="28">
        <f>IF($AE245&lt;&gt;0,(Y245/$AE245)*100,0)</f>
        <v>5.6664931906645419</v>
      </c>
      <c r="AD245" s="21"/>
      <c r="AE245" s="26">
        <f t="shared" si="7"/>
        <v>4763387</v>
      </c>
      <c r="AF245" s="27"/>
      <c r="AG245" s="21"/>
      <c r="AH245" s="26">
        <v>20103</v>
      </c>
      <c r="AI245" s="21"/>
      <c r="AJ245" s="26">
        <v>0</v>
      </c>
      <c r="AK245" s="21"/>
      <c r="AL245" s="26">
        <f>(AE245+AH245+AJ245)</f>
        <v>4783490</v>
      </c>
      <c r="AM245" s="21"/>
      <c r="AN245" s="26">
        <v>4679806</v>
      </c>
      <c r="AO245" s="21"/>
      <c r="AP245" s="28">
        <f>(AN245/$C245)</f>
        <v>833.59565372283578</v>
      </c>
      <c r="AQ245" s="21"/>
      <c r="AR245" s="28">
        <f>IF($AP$287&lt;&gt;0,(AP245/$AP$287)*100,0)</f>
        <v>67.741098053425944</v>
      </c>
      <c r="AS245" s="21"/>
      <c r="AT245" s="26">
        <v>0</v>
      </c>
      <c r="AU245" s="21"/>
      <c r="AV245" s="26">
        <v>170053</v>
      </c>
      <c r="AW245" s="21"/>
      <c r="AX245" s="26"/>
      <c r="AY245" s="21"/>
      <c r="AZ245" s="26">
        <v>0</v>
      </c>
      <c r="BA245" s="21"/>
      <c r="BB245" s="10">
        <v>5</v>
      </c>
    </row>
    <row r="246" spans="1:54" s="15" customFormat="1" ht="8.85" customHeight="1" x14ac:dyDescent="0.3">
      <c r="A246" s="41"/>
      <c r="B246" s="21"/>
      <c r="C246" s="29"/>
      <c r="D246" s="10"/>
      <c r="E246" s="10"/>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7"/>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9"/>
    </row>
    <row r="247" spans="1:54" s="15" customFormat="1" ht="8.85" customHeight="1" x14ac:dyDescent="0.3">
      <c r="A247" s="10">
        <v>6</v>
      </c>
      <c r="B247" s="21"/>
      <c r="C247" s="26">
        <v>42620</v>
      </c>
      <c r="D247" s="10"/>
      <c r="E247" s="10" t="s">
        <v>224</v>
      </c>
      <c r="F247" s="21"/>
      <c r="G247" s="26">
        <v>30414792</v>
      </c>
      <c r="H247" s="21"/>
      <c r="I247" s="28">
        <f>(G247/$C247)</f>
        <v>713.62721726888788</v>
      </c>
      <c r="J247" s="21"/>
      <c r="K247" s="28">
        <f>IF($AE247&lt;&gt;0,(G247/$AE247)*100,0)</f>
        <v>79.362614820210553</v>
      </c>
      <c r="L247" s="21"/>
      <c r="M247" s="26">
        <v>5615277</v>
      </c>
      <c r="N247" s="21"/>
      <c r="O247" s="28">
        <f>(M247/$C247)</f>
        <v>131.75215861098076</v>
      </c>
      <c r="P247" s="21"/>
      <c r="Q247" s="28">
        <f>IF($AE247&lt;&gt;0,(M247/$AE247)*100,0)</f>
        <v>14.652181927128991</v>
      </c>
      <c r="R247" s="21"/>
      <c r="S247" s="26">
        <v>1071</v>
      </c>
      <c r="T247" s="21"/>
      <c r="U247" s="28">
        <f>(S247/$C247)</f>
        <v>2.5129047395588924E-2</v>
      </c>
      <c r="V247" s="21"/>
      <c r="W247" s="28">
        <f>IF($AE247&lt;&gt;0,(S247/$AE247)*100,0)</f>
        <v>2.7946060085646978E-3</v>
      </c>
      <c r="X247" s="21"/>
      <c r="Y247" s="26">
        <v>2292688</v>
      </c>
      <c r="Z247" s="21"/>
      <c r="AA247" s="28">
        <f>(Y247/$C247)</f>
        <v>53.793711872360397</v>
      </c>
      <c r="AB247" s="21"/>
      <c r="AC247" s="28">
        <f>IF($AE247&lt;&gt;0,(Y247/$AE247)*100,0)</f>
        <v>5.9824086466518951</v>
      </c>
      <c r="AD247" s="21"/>
      <c r="AE247" s="26">
        <f t="shared" si="7"/>
        <v>38323828</v>
      </c>
      <c r="AF247" s="27"/>
      <c r="AG247" s="21"/>
      <c r="AH247" s="26">
        <v>0</v>
      </c>
      <c r="AI247" s="21"/>
      <c r="AJ247" s="26">
        <v>0</v>
      </c>
      <c r="AK247" s="21"/>
      <c r="AL247" s="26">
        <f>(AE247+AH247+AJ247)</f>
        <v>38323828</v>
      </c>
      <c r="AM247" s="21"/>
      <c r="AN247" s="26">
        <v>31194675</v>
      </c>
      <c r="AO247" s="21"/>
      <c r="AP247" s="28">
        <f>(AN247/$C247)</f>
        <v>731.92573908962925</v>
      </c>
      <c r="AQ247" s="21"/>
      <c r="AR247" s="28">
        <f>IF($AP$287&lt;&gt;0,(AP247/$AP$287)*100,0)</f>
        <v>59.479020839499576</v>
      </c>
      <c r="AS247" s="21"/>
      <c r="AT247" s="26">
        <v>0</v>
      </c>
      <c r="AU247" s="21"/>
      <c r="AV247" s="26">
        <v>2369641</v>
      </c>
      <c r="AW247" s="21"/>
      <c r="AX247" s="26"/>
      <c r="AY247" s="21"/>
      <c r="AZ247" s="26">
        <v>0</v>
      </c>
      <c r="BA247" s="21"/>
      <c r="BB247" s="10">
        <v>6</v>
      </c>
    </row>
    <row r="248" spans="1:54" s="15" customFormat="1" ht="8.85" customHeight="1" x14ac:dyDescent="0.3">
      <c r="A248" s="10">
        <v>7</v>
      </c>
      <c r="B248" s="21"/>
      <c r="C248" s="26">
        <v>3621</v>
      </c>
      <c r="D248" s="10"/>
      <c r="E248" s="10" t="s">
        <v>225</v>
      </c>
      <c r="F248" s="21"/>
      <c r="G248" s="26">
        <v>2726114</v>
      </c>
      <c r="H248" s="21"/>
      <c r="I248" s="28">
        <f>(G248/$C248)</f>
        <v>752.86219276442966</v>
      </c>
      <c r="J248" s="21"/>
      <c r="K248" s="28">
        <f>IF($AE248&lt;&gt;0,(G248/$AE248)*100,0)</f>
        <v>60.152718850976662</v>
      </c>
      <c r="L248" s="21"/>
      <c r="M248" s="26">
        <v>1422882</v>
      </c>
      <c r="N248" s="21"/>
      <c r="O248" s="28">
        <f>(M248/$C248)</f>
        <v>392.95277547638773</v>
      </c>
      <c r="P248" s="21"/>
      <c r="Q248" s="28">
        <f>IF($AE248&lt;&gt;0,(M248/$AE248)*100,0)</f>
        <v>31.396420290609772</v>
      </c>
      <c r="R248" s="21"/>
      <c r="S248" s="26">
        <v>365838</v>
      </c>
      <c r="T248" s="21"/>
      <c r="U248" s="28">
        <f>(S248/$C248)</f>
        <v>101.03231151615576</v>
      </c>
      <c r="V248" s="21"/>
      <c r="W248" s="28">
        <f>IF($AE248&lt;&gt;0,(S248/$AE248)*100,0)</f>
        <v>8.0723514713631186</v>
      </c>
      <c r="X248" s="21"/>
      <c r="Y248" s="26">
        <v>17154</v>
      </c>
      <c r="Z248" s="21"/>
      <c r="AA248" s="28">
        <f>(Y248/$C248)</f>
        <v>4.737365368682684</v>
      </c>
      <c r="AB248" s="21"/>
      <c r="AC248" s="28">
        <f>IF($AE248&lt;&gt;0,(Y248/$AE248)*100,0)</f>
        <v>0.37850938705045117</v>
      </c>
      <c r="AD248" s="21"/>
      <c r="AE248" s="26">
        <f t="shared" si="7"/>
        <v>4531988</v>
      </c>
      <c r="AF248" s="27"/>
      <c r="AG248" s="21"/>
      <c r="AH248" s="26">
        <v>0</v>
      </c>
      <c r="AI248" s="21"/>
      <c r="AJ248" s="26">
        <v>0</v>
      </c>
      <c r="AK248" s="21"/>
      <c r="AL248" s="26">
        <f>(AE248+AH248+AJ248)</f>
        <v>4531988</v>
      </c>
      <c r="AM248" s="21"/>
      <c r="AN248" s="26">
        <v>4393546</v>
      </c>
      <c r="AO248" s="21"/>
      <c r="AP248" s="28">
        <f>(AN248/$C248)</f>
        <v>1213.3515603424469</v>
      </c>
      <c r="AQ248" s="21"/>
      <c r="AR248" s="28">
        <f>IF($AP$287&lt;&gt;0,(AP248/$AP$287)*100,0)</f>
        <v>98.601482211858865</v>
      </c>
      <c r="AS248" s="21"/>
      <c r="AT248" s="26">
        <v>0</v>
      </c>
      <c r="AU248" s="21"/>
      <c r="AV248" s="26">
        <v>0</v>
      </c>
      <c r="AW248" s="21"/>
      <c r="AX248" s="26"/>
      <c r="AY248" s="21"/>
      <c r="AZ248" s="26">
        <v>0</v>
      </c>
      <c r="BA248" s="21"/>
      <c r="BB248" s="10">
        <v>7</v>
      </c>
    </row>
    <row r="249" spans="1:54" s="15" customFormat="1" ht="8.85" customHeight="1" x14ac:dyDescent="0.3">
      <c r="A249" s="10">
        <v>8</v>
      </c>
      <c r="B249" s="21"/>
      <c r="C249" s="26">
        <v>5444</v>
      </c>
      <c r="D249" s="10"/>
      <c r="E249" s="10" t="s">
        <v>226</v>
      </c>
      <c r="F249" s="21"/>
      <c r="G249" s="26">
        <v>5269146</v>
      </c>
      <c r="H249" s="21"/>
      <c r="I249" s="28">
        <f>(G249/$C249)</f>
        <v>967.88133725202056</v>
      </c>
      <c r="J249" s="21"/>
      <c r="K249" s="28">
        <f>IF($AE249&lt;&gt;0,(G249/$AE249)*100,0)</f>
        <v>70.702041486684934</v>
      </c>
      <c r="L249" s="21"/>
      <c r="M249" s="26">
        <v>1977355</v>
      </c>
      <c r="N249" s="21"/>
      <c r="O249" s="28">
        <f>(M249/$C249)</f>
        <v>363.21730345334311</v>
      </c>
      <c r="P249" s="21"/>
      <c r="Q249" s="28">
        <f>IF($AE249&lt;&gt;0,(M249/$AE249)*100,0)</f>
        <v>26.532389735244362</v>
      </c>
      <c r="R249" s="21"/>
      <c r="S249" s="26">
        <v>197849</v>
      </c>
      <c r="T249" s="21"/>
      <c r="U249" s="28">
        <f>(S249/$C249)</f>
        <v>36.342578986039676</v>
      </c>
      <c r="V249" s="21"/>
      <c r="W249" s="28">
        <f>IF($AE249&lt;&gt;0,(S249/$AE249)*100,0)</f>
        <v>2.6547619303202317</v>
      </c>
      <c r="X249" s="21"/>
      <c r="Y249" s="26">
        <v>8258</v>
      </c>
      <c r="Z249" s="21"/>
      <c r="AA249" s="28">
        <f>(Y249/$C249)</f>
        <v>1.5168993387215284</v>
      </c>
      <c r="AB249" s="21"/>
      <c r="AC249" s="28">
        <f>IF($AE249&lt;&gt;0,(Y249/$AE249)*100,0)</f>
        <v>0.11080684775047878</v>
      </c>
      <c r="AD249" s="21"/>
      <c r="AE249" s="26">
        <f t="shared" si="7"/>
        <v>7452608</v>
      </c>
      <c r="AF249" s="27"/>
      <c r="AG249" s="21"/>
      <c r="AH249" s="26">
        <v>600000</v>
      </c>
      <c r="AI249" s="21"/>
      <c r="AJ249" s="26">
        <v>1686</v>
      </c>
      <c r="AK249" s="21"/>
      <c r="AL249" s="26">
        <f>(AE249+AH249+AJ249)</f>
        <v>8054294</v>
      </c>
      <c r="AM249" s="21"/>
      <c r="AN249" s="26">
        <v>7656323</v>
      </c>
      <c r="AO249" s="21"/>
      <c r="AP249" s="28">
        <f>(AN249/$C249)</f>
        <v>1406.3782145481264</v>
      </c>
      <c r="AQ249" s="21"/>
      <c r="AR249" s="28">
        <f>IF($AP$287&lt;&gt;0,(AP249/$AP$287)*100,0)</f>
        <v>114.28754949289018</v>
      </c>
      <c r="AS249" s="21"/>
      <c r="AT249" s="26">
        <v>22728</v>
      </c>
      <c r="AU249" s="21"/>
      <c r="AV249" s="26">
        <v>414996</v>
      </c>
      <c r="AW249" s="21"/>
      <c r="AX249" s="26"/>
      <c r="AY249" s="21"/>
      <c r="AZ249" s="26">
        <v>0</v>
      </c>
      <c r="BA249" s="21"/>
      <c r="BB249" s="10">
        <v>8</v>
      </c>
    </row>
    <row r="250" spans="1:54" s="15" customFormat="1" ht="8.85" customHeight="1" x14ac:dyDescent="0.3">
      <c r="A250" s="10">
        <v>9</v>
      </c>
      <c r="B250" s="21"/>
      <c r="C250" s="26">
        <v>5644</v>
      </c>
      <c r="D250" s="10"/>
      <c r="E250" s="10" t="s">
        <v>227</v>
      </c>
      <c r="F250" s="21"/>
      <c r="G250" s="26">
        <v>3807911</v>
      </c>
      <c r="H250" s="21"/>
      <c r="I250" s="28">
        <f>(G250/$C250)</f>
        <v>674.68302622253725</v>
      </c>
      <c r="J250" s="21"/>
      <c r="K250" s="28">
        <f>IF($AE250&lt;&gt;0,(G250/$AE250)*100,0)</f>
        <v>80.830085796943195</v>
      </c>
      <c r="L250" s="21"/>
      <c r="M250" s="26">
        <v>819305</v>
      </c>
      <c r="N250" s="21"/>
      <c r="O250" s="28">
        <f>(M250/$C250)</f>
        <v>145.16389085754784</v>
      </c>
      <c r="P250" s="21"/>
      <c r="Q250" s="28">
        <f>IF($AE250&lt;&gt;0,(M250/$AE250)*100,0)</f>
        <v>17.391292350021981</v>
      </c>
      <c r="R250" s="21"/>
      <c r="S250" s="26">
        <v>83791</v>
      </c>
      <c r="T250" s="21"/>
      <c r="U250" s="28">
        <f>(S250/$C250)</f>
        <v>14.846031183557761</v>
      </c>
      <c r="V250" s="21"/>
      <c r="W250" s="28">
        <f>IF($AE250&lt;&gt;0,(S250/$AE250)*100,0)</f>
        <v>1.7786218530348181</v>
      </c>
      <c r="X250" s="21"/>
      <c r="Y250" s="26">
        <v>0</v>
      </c>
      <c r="Z250" s="21"/>
      <c r="AA250" s="28">
        <f>(Y250/$C250)</f>
        <v>0</v>
      </c>
      <c r="AB250" s="21"/>
      <c r="AC250" s="28">
        <f>IF($AE250&lt;&gt;0,(Y250/$AE250)*100,0)</f>
        <v>0</v>
      </c>
      <c r="AD250" s="21"/>
      <c r="AE250" s="26">
        <f t="shared" si="7"/>
        <v>4711007</v>
      </c>
      <c r="AF250" s="27"/>
      <c r="AG250" s="21"/>
      <c r="AH250" s="26">
        <v>0</v>
      </c>
      <c r="AI250" s="21"/>
      <c r="AJ250" s="26">
        <v>742970</v>
      </c>
      <c r="AK250" s="21"/>
      <c r="AL250" s="26">
        <f>(AE250+AH250+AJ250)</f>
        <v>5453977</v>
      </c>
      <c r="AM250" s="21"/>
      <c r="AN250" s="26">
        <v>4643515</v>
      </c>
      <c r="AO250" s="21"/>
      <c r="AP250" s="28">
        <f>(AN250/$C250)</f>
        <v>822.73476257973073</v>
      </c>
      <c r="AQ250" s="21"/>
      <c r="AR250" s="28">
        <f>IF($AP$287&lt;&gt;0,(AP250/$AP$287)*100,0)</f>
        <v>66.858501450880198</v>
      </c>
      <c r="AS250" s="21"/>
      <c r="AT250" s="26">
        <v>0</v>
      </c>
      <c r="AU250" s="21"/>
      <c r="AV250" s="26">
        <v>351657</v>
      </c>
      <c r="AW250" s="21"/>
      <c r="AX250" s="26"/>
      <c r="AY250" s="21"/>
      <c r="AZ250" s="26">
        <v>0</v>
      </c>
      <c r="BA250" s="21"/>
      <c r="BB250" s="10">
        <v>9</v>
      </c>
    </row>
    <row r="251" spans="1:54" s="15" customFormat="1" ht="8.85" customHeight="1" x14ac:dyDescent="0.3">
      <c r="A251" s="10">
        <v>10</v>
      </c>
      <c r="B251" s="21"/>
      <c r="C251" s="26">
        <v>3691</v>
      </c>
      <c r="D251" s="10"/>
      <c r="E251" s="10" t="s">
        <v>228</v>
      </c>
      <c r="F251" s="21"/>
      <c r="G251" s="26">
        <v>1380775</v>
      </c>
      <c r="H251" s="21"/>
      <c r="I251" s="28">
        <f>(G251/$C251)</f>
        <v>374.09238688702249</v>
      </c>
      <c r="J251" s="21"/>
      <c r="K251" s="28">
        <f>IF($AE251&lt;&gt;0,(G251/$AE251)*100,0)</f>
        <v>67.304153698797734</v>
      </c>
      <c r="L251" s="21"/>
      <c r="M251" s="26">
        <v>656765</v>
      </c>
      <c r="N251" s="21"/>
      <c r="O251" s="28">
        <f>(M251/$C251)</f>
        <v>177.93687347602275</v>
      </c>
      <c r="P251" s="21"/>
      <c r="Q251" s="28">
        <f>IF($AE251&lt;&gt;0,(M251/$AE251)*100,0)</f>
        <v>32.013190059199289</v>
      </c>
      <c r="R251" s="21"/>
      <c r="S251" s="26">
        <v>14005</v>
      </c>
      <c r="T251" s="21"/>
      <c r="U251" s="28">
        <f>(S251/$C251)</f>
        <v>3.7943646708209156</v>
      </c>
      <c r="V251" s="21"/>
      <c r="W251" s="28">
        <f>IF($AE251&lt;&gt;0,(S251/$AE251)*100,0)</f>
        <v>0.68265624200297825</v>
      </c>
      <c r="X251" s="21"/>
      <c r="Y251" s="26">
        <v>0</v>
      </c>
      <c r="Z251" s="21"/>
      <c r="AA251" s="28">
        <f>(Y251/$C251)</f>
        <v>0</v>
      </c>
      <c r="AB251" s="21"/>
      <c r="AC251" s="28">
        <f>IF($AE251&lt;&gt;0,(Y251/$AE251)*100,0)</f>
        <v>0</v>
      </c>
      <c r="AD251" s="21"/>
      <c r="AE251" s="26">
        <f t="shared" si="7"/>
        <v>2051545</v>
      </c>
      <c r="AF251" s="27"/>
      <c r="AG251" s="21"/>
      <c r="AH251" s="26">
        <v>0</v>
      </c>
      <c r="AI251" s="21"/>
      <c r="AJ251" s="26">
        <v>200537</v>
      </c>
      <c r="AK251" s="21"/>
      <c r="AL251" s="26">
        <f>(AE251+AH251+AJ251)</f>
        <v>2252082</v>
      </c>
      <c r="AM251" s="21"/>
      <c r="AN251" s="26">
        <v>1753504</v>
      </c>
      <c r="AO251" s="21"/>
      <c r="AP251" s="28">
        <f>(AN251/$C251)</f>
        <v>475.07558927120022</v>
      </c>
      <c r="AQ251" s="21"/>
      <c r="AR251" s="28">
        <f>IF($AP$287&lt;&gt;0,(AP251/$AP$287)*100,0)</f>
        <v>38.606417790068996</v>
      </c>
      <c r="AS251" s="21"/>
      <c r="AT251" s="26">
        <v>0</v>
      </c>
      <c r="AU251" s="21"/>
      <c r="AV251" s="26">
        <v>0</v>
      </c>
      <c r="AW251" s="21"/>
      <c r="AX251" s="26"/>
      <c r="AY251" s="21"/>
      <c r="AZ251" s="26">
        <v>4007</v>
      </c>
      <c r="BA251" s="21"/>
      <c r="BB251" s="10">
        <v>10</v>
      </c>
    </row>
    <row r="252" spans="1:54" s="15" customFormat="1" ht="8.85" customHeight="1" x14ac:dyDescent="0.3">
      <c r="A252" s="41"/>
      <c r="B252" s="21"/>
      <c r="C252" s="29"/>
      <c r="D252" s="10"/>
      <c r="E252" s="10"/>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7"/>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9"/>
    </row>
    <row r="253" spans="1:54" s="15" customFormat="1" ht="8.85" customHeight="1" x14ac:dyDescent="0.3">
      <c r="A253" s="10">
        <v>11</v>
      </c>
      <c r="B253" s="21"/>
      <c r="C253" s="26">
        <v>21041</v>
      </c>
      <c r="D253" s="10"/>
      <c r="E253" s="10" t="s">
        <v>229</v>
      </c>
      <c r="F253" s="21"/>
      <c r="G253" s="26">
        <v>28816897</v>
      </c>
      <c r="H253" s="21"/>
      <c r="I253" s="28">
        <f>(G253/$C253)</f>
        <v>1369.5592890071764</v>
      </c>
      <c r="J253" s="21"/>
      <c r="K253" s="28">
        <f>IF($AE253&lt;&gt;0,(G253/$AE253)*100,0)</f>
        <v>81.581915718505059</v>
      </c>
      <c r="L253" s="21"/>
      <c r="M253" s="26">
        <v>5999765</v>
      </c>
      <c r="N253" s="21"/>
      <c r="O253" s="28">
        <f>(M253/$C253)</f>
        <v>285.14638087543369</v>
      </c>
      <c r="P253" s="21"/>
      <c r="Q253" s="28">
        <f>IF($AE253&lt;&gt;0,(M253/$AE253)*100,0)</f>
        <v>16.985601279722676</v>
      </c>
      <c r="R253" s="21"/>
      <c r="S253" s="26">
        <v>3157</v>
      </c>
      <c r="T253" s="21"/>
      <c r="U253" s="28">
        <f>(S253/$C253)</f>
        <v>0.15004039731951904</v>
      </c>
      <c r="V253" s="21"/>
      <c r="W253" s="28">
        <f>IF($AE253&lt;&gt;0,(S253/$AE253)*100,0)</f>
        <v>8.937607262965214E-3</v>
      </c>
      <c r="X253" s="21"/>
      <c r="Y253" s="26">
        <v>502834</v>
      </c>
      <c r="Z253" s="21"/>
      <c r="AA253" s="28">
        <f>(Y253/$C253)</f>
        <v>23.897818544745974</v>
      </c>
      <c r="AB253" s="21"/>
      <c r="AC253" s="28">
        <f>IF($AE253&lt;&gt;0,(Y253/$AE253)*100,0)</f>
        <v>1.4235453945092968</v>
      </c>
      <c r="AD253" s="21"/>
      <c r="AE253" s="26">
        <f t="shared" si="7"/>
        <v>35322653</v>
      </c>
      <c r="AF253" s="27"/>
      <c r="AG253" s="21"/>
      <c r="AH253" s="26">
        <v>0</v>
      </c>
      <c r="AI253" s="21"/>
      <c r="AJ253" s="26">
        <v>0</v>
      </c>
      <c r="AK253" s="21"/>
      <c r="AL253" s="26">
        <f>(AE253+AH253+AJ253)</f>
        <v>35322653</v>
      </c>
      <c r="AM253" s="21"/>
      <c r="AN253" s="26">
        <v>28847562</v>
      </c>
      <c r="AO253" s="21"/>
      <c r="AP253" s="28">
        <f>(AN253/$C253)</f>
        <v>1371.0166817166485</v>
      </c>
      <c r="AQ253" s="21"/>
      <c r="AR253" s="28">
        <f>IF($AP$287&lt;&gt;0,(AP253/$AP$287)*100,0)</f>
        <v>111.41393918535245</v>
      </c>
      <c r="AS253" s="21"/>
      <c r="AT253" s="26">
        <v>3390642</v>
      </c>
      <c r="AU253" s="21"/>
      <c r="AV253" s="26">
        <v>1019952</v>
      </c>
      <c r="AW253" s="21"/>
      <c r="AX253" s="26"/>
      <c r="AY253" s="21"/>
      <c r="AZ253" s="26">
        <v>0</v>
      </c>
      <c r="BA253" s="21"/>
      <c r="BB253" s="10">
        <v>11</v>
      </c>
    </row>
    <row r="254" spans="1:54" s="15" customFormat="1" ht="8.85" customHeight="1" x14ac:dyDescent="0.3">
      <c r="A254" s="10">
        <v>12</v>
      </c>
      <c r="B254" s="21"/>
      <c r="C254" s="26">
        <v>3884</v>
      </c>
      <c r="D254" s="10"/>
      <c r="E254" s="10" t="s">
        <v>230</v>
      </c>
      <c r="F254" s="21"/>
      <c r="G254" s="26">
        <v>1900114</v>
      </c>
      <c r="H254" s="21"/>
      <c r="I254" s="28">
        <f>(G254/$C254)</f>
        <v>489.21575695159629</v>
      </c>
      <c r="J254" s="21"/>
      <c r="K254" s="28">
        <f>IF($AE254&lt;&gt;0,(G254/$AE254)*100,0)</f>
        <v>59.196422507497246</v>
      </c>
      <c r="L254" s="21"/>
      <c r="M254" s="26">
        <v>1299133</v>
      </c>
      <c r="N254" s="21"/>
      <c r="O254" s="28">
        <f>(M254/$C254)</f>
        <v>334.48326467559218</v>
      </c>
      <c r="P254" s="21"/>
      <c r="Q254" s="28">
        <f>IF($AE254&lt;&gt;0,(M254/$AE254)*100,0)</f>
        <v>40.473374735111904</v>
      </c>
      <c r="R254" s="21"/>
      <c r="S254" s="26">
        <v>2809</v>
      </c>
      <c r="T254" s="21"/>
      <c r="U254" s="28">
        <f>(S254/$C254)</f>
        <v>0.72322348094747679</v>
      </c>
      <c r="V254" s="21"/>
      <c r="W254" s="28">
        <f>IF($AE254&lt;&gt;0,(S254/$AE254)*100,0)</f>
        <v>8.7511986556364385E-2</v>
      </c>
      <c r="X254" s="21"/>
      <c r="Y254" s="26">
        <v>7790</v>
      </c>
      <c r="Z254" s="21"/>
      <c r="AA254" s="28">
        <f>(Y254/$C254)</f>
        <v>2.005664263645726</v>
      </c>
      <c r="AB254" s="21"/>
      <c r="AC254" s="28">
        <f>IF($AE254&lt;&gt;0,(Y254/$AE254)*100,0)</f>
        <v>0.24269077083448864</v>
      </c>
      <c r="AD254" s="21"/>
      <c r="AE254" s="26">
        <f t="shared" si="7"/>
        <v>3209846</v>
      </c>
      <c r="AF254" s="27"/>
      <c r="AG254" s="21"/>
      <c r="AH254" s="26">
        <v>24602</v>
      </c>
      <c r="AI254" s="21"/>
      <c r="AJ254" s="26">
        <v>0</v>
      </c>
      <c r="AK254" s="21"/>
      <c r="AL254" s="26">
        <f>(AE254+AH254+AJ254)</f>
        <v>3234448</v>
      </c>
      <c r="AM254" s="21"/>
      <c r="AN254" s="26">
        <v>3136758</v>
      </c>
      <c r="AO254" s="21"/>
      <c r="AP254" s="28">
        <f>(AN254/$C254)</f>
        <v>807.61019567456231</v>
      </c>
      <c r="AQ254" s="21"/>
      <c r="AR254" s="28">
        <f>IF($AP$287&lt;&gt;0,(AP254/$AP$287)*100,0)</f>
        <v>65.629422622118369</v>
      </c>
      <c r="AS254" s="21"/>
      <c r="AT254" s="26">
        <v>0</v>
      </c>
      <c r="AU254" s="21"/>
      <c r="AV254" s="26">
        <v>150035</v>
      </c>
      <c r="AW254" s="21"/>
      <c r="AX254" s="26"/>
      <c r="AY254" s="21"/>
      <c r="AZ254" s="26">
        <v>0</v>
      </c>
      <c r="BA254" s="21"/>
      <c r="BB254" s="10">
        <v>12</v>
      </c>
    </row>
    <row r="255" spans="1:54" s="15" customFormat="1" ht="8.85" customHeight="1" x14ac:dyDescent="0.3">
      <c r="A255" s="10">
        <v>13</v>
      </c>
      <c r="B255" s="21"/>
      <c r="C255" s="26">
        <v>3542</v>
      </c>
      <c r="D255" s="10" t="s">
        <v>86</v>
      </c>
      <c r="E255" s="10" t="s">
        <v>231</v>
      </c>
      <c r="F255" s="21"/>
      <c r="G255" s="26">
        <v>6206290</v>
      </c>
      <c r="H255" s="21"/>
      <c r="I255" s="28">
        <f>(G255/$C255)</f>
        <v>1752.1993224167138</v>
      </c>
      <c r="J255" s="21"/>
      <c r="K255" s="28">
        <f>IF($AE255&lt;&gt;0,(G255/$AE255)*100,0)</f>
        <v>46.24343999352056</v>
      </c>
      <c r="L255" s="21"/>
      <c r="M255" s="26">
        <v>6208486</v>
      </c>
      <c r="N255" s="21"/>
      <c r="O255" s="28">
        <f>(M255/$C255)</f>
        <v>1752.819311123659</v>
      </c>
      <c r="P255" s="21"/>
      <c r="Q255" s="28">
        <f>IF($AE255&lt;&gt;0,(M255/$AE255)*100,0)</f>
        <v>46.259802521572865</v>
      </c>
      <c r="R255" s="21"/>
      <c r="S255" s="26">
        <v>904210</v>
      </c>
      <c r="T255" s="21"/>
      <c r="U255" s="28">
        <f>(S255/$C255)</f>
        <v>255.28232636928288</v>
      </c>
      <c r="V255" s="21"/>
      <c r="W255" s="28">
        <f>IF($AE255&lt;&gt;0,(S255/$AE255)*100,0)</f>
        <v>6.7373230829595814</v>
      </c>
      <c r="X255" s="21"/>
      <c r="Y255" s="26">
        <v>101923</v>
      </c>
      <c r="Z255" s="21"/>
      <c r="AA255" s="28">
        <f>(Y255/$C255)</f>
        <v>28.775550536420102</v>
      </c>
      <c r="AB255" s="21"/>
      <c r="AC255" s="28">
        <f>IF($AE255&lt;&gt;0,(Y255/$AE255)*100,0)</f>
        <v>0.75943440194699185</v>
      </c>
      <c r="AD255" s="21"/>
      <c r="AE255" s="26">
        <f t="shared" si="7"/>
        <v>13420909</v>
      </c>
      <c r="AF255" s="27"/>
      <c r="AG255" s="21"/>
      <c r="AH255" s="26">
        <v>0</v>
      </c>
      <c r="AI255" s="21"/>
      <c r="AJ255" s="26">
        <v>0</v>
      </c>
      <c r="AK255" s="21"/>
      <c r="AL255" s="26">
        <f>(AE255+AH255+AJ255)</f>
        <v>13420909</v>
      </c>
      <c r="AM255" s="21"/>
      <c r="AN255" s="26">
        <v>11950097</v>
      </c>
      <c r="AO255" s="21"/>
      <c r="AP255" s="28">
        <f>(AN255/$C255)</f>
        <v>3373.8274985883681</v>
      </c>
      <c r="AQ255" s="21"/>
      <c r="AR255" s="28">
        <f>IF($AP$287&lt;&gt;0,(AP255/$AP$287)*100,0)</f>
        <v>274.16983087247411</v>
      </c>
      <c r="AS255" s="21"/>
      <c r="AT255" s="26">
        <v>0</v>
      </c>
      <c r="AU255" s="21"/>
      <c r="AV255" s="26">
        <v>0</v>
      </c>
      <c r="AW255" s="21"/>
      <c r="AX255" s="26"/>
      <c r="AY255" s="21"/>
      <c r="AZ255" s="26">
        <v>0</v>
      </c>
      <c r="BA255" s="21"/>
      <c r="BB255" s="10">
        <v>13</v>
      </c>
    </row>
    <row r="256" spans="1:54" s="15" customFormat="1" ht="8.85" customHeight="1" x14ac:dyDescent="0.3">
      <c r="A256" s="10">
        <v>14</v>
      </c>
      <c r="B256" s="21"/>
      <c r="C256" s="26">
        <v>16379</v>
      </c>
      <c r="D256" s="10"/>
      <c r="E256" s="10" t="s">
        <v>149</v>
      </c>
      <c r="F256" s="21"/>
      <c r="G256" s="26">
        <v>13736128</v>
      </c>
      <c r="H256" s="21"/>
      <c r="I256" s="28">
        <f>(G256/$C256)</f>
        <v>838.64265217656759</v>
      </c>
      <c r="J256" s="21"/>
      <c r="K256" s="28">
        <f>IF($AE256&lt;&gt;0,(G256/$AE256)*100,0)</f>
        <v>82.048027753669459</v>
      </c>
      <c r="L256" s="21"/>
      <c r="M256" s="26">
        <v>2914905</v>
      </c>
      <c r="N256" s="21"/>
      <c r="O256" s="28">
        <f>(M256/$C256)</f>
        <v>177.96599303986812</v>
      </c>
      <c r="P256" s="21"/>
      <c r="Q256" s="28">
        <f>IF($AE256&lt;&gt;0,(M256/$AE256)*100,0)</f>
        <v>17.411180671824685</v>
      </c>
      <c r="R256" s="21"/>
      <c r="S256" s="26">
        <v>90537</v>
      </c>
      <c r="T256" s="21"/>
      <c r="U256" s="28">
        <f>(S256/$C256)</f>
        <v>5.5276268392453751</v>
      </c>
      <c r="V256" s="21"/>
      <c r="W256" s="28">
        <f>IF($AE256&lt;&gt;0,(S256/$AE256)*100,0)</f>
        <v>0.5407915745058558</v>
      </c>
      <c r="X256" s="21"/>
      <c r="Y256" s="26">
        <v>0</v>
      </c>
      <c r="Z256" s="21"/>
      <c r="AA256" s="28">
        <f>(Y256/$C256)</f>
        <v>0</v>
      </c>
      <c r="AB256" s="21"/>
      <c r="AC256" s="28">
        <f>IF($AE256&lt;&gt;0,(Y256/$AE256)*100,0)</f>
        <v>0</v>
      </c>
      <c r="AD256" s="21"/>
      <c r="AE256" s="26">
        <f t="shared" si="7"/>
        <v>16741570</v>
      </c>
      <c r="AF256" s="27"/>
      <c r="AG256" s="21"/>
      <c r="AH256" s="26">
        <v>0</v>
      </c>
      <c r="AI256" s="21"/>
      <c r="AJ256" s="26">
        <v>0</v>
      </c>
      <c r="AK256" s="21"/>
      <c r="AL256" s="26">
        <f>(AE256+AH256+AJ256)</f>
        <v>16741570</v>
      </c>
      <c r="AM256" s="21"/>
      <c r="AN256" s="26">
        <v>14238891</v>
      </c>
      <c r="AO256" s="21"/>
      <c r="AP256" s="28">
        <f>(AN256/$C256)</f>
        <v>869.33823798766718</v>
      </c>
      <c r="AQ256" s="21"/>
      <c r="AR256" s="28">
        <f>IF($AP$287&lt;&gt;0,(AP256/$AP$287)*100,0)</f>
        <v>70.645674024466004</v>
      </c>
      <c r="AS256" s="21"/>
      <c r="AT256" s="26">
        <v>1012641</v>
      </c>
      <c r="AU256" s="21"/>
      <c r="AV256" s="26">
        <v>0</v>
      </c>
      <c r="AW256" s="21"/>
      <c r="AX256" s="26"/>
      <c r="AY256" s="21"/>
      <c r="AZ256" s="26">
        <v>0</v>
      </c>
      <c r="BA256" s="21"/>
      <c r="BB256" s="10">
        <v>14</v>
      </c>
    </row>
    <row r="257" spans="1:54" s="15" customFormat="1" ht="8.85" customHeight="1" x14ac:dyDescent="0.3">
      <c r="A257" s="10">
        <v>15</v>
      </c>
      <c r="B257" s="21"/>
      <c r="C257" s="26">
        <v>4961</v>
      </c>
      <c r="D257" s="10" t="s">
        <v>86</v>
      </c>
      <c r="E257" s="10" t="s">
        <v>232</v>
      </c>
      <c r="F257" s="21"/>
      <c r="G257" s="26">
        <v>4161871</v>
      </c>
      <c r="H257" s="21"/>
      <c r="I257" s="28">
        <f>(G257/$C257)</f>
        <v>838.91775851642819</v>
      </c>
      <c r="J257" s="21"/>
      <c r="K257" s="28">
        <f>IF($AE257&lt;&gt;0,(G257/$AE257)*100,0)</f>
        <v>81.81874835846294</v>
      </c>
      <c r="L257" s="21"/>
      <c r="M257" s="26">
        <v>833117</v>
      </c>
      <c r="N257" s="21"/>
      <c r="O257" s="28">
        <f>(M257/$C257)</f>
        <v>167.9332795807297</v>
      </c>
      <c r="P257" s="21"/>
      <c r="Q257" s="28">
        <f>IF($AE257&lt;&gt;0,(M257/$AE257)*100,0)</f>
        <v>16.378352470837651</v>
      </c>
      <c r="R257" s="21"/>
      <c r="S257" s="26">
        <v>13794</v>
      </c>
      <c r="T257" s="21"/>
      <c r="U257" s="28">
        <f>(S257/$C257)</f>
        <v>2.7804878048780486</v>
      </c>
      <c r="V257" s="21"/>
      <c r="W257" s="28">
        <f>IF($AE257&lt;&gt;0,(S257/$AE257)*100,0)</f>
        <v>0.27117799058563752</v>
      </c>
      <c r="X257" s="21"/>
      <c r="Y257" s="26">
        <v>77914</v>
      </c>
      <c r="Z257" s="21"/>
      <c r="AA257" s="28">
        <f>(Y257/$C257)</f>
        <v>15.705301350534166</v>
      </c>
      <c r="AB257" s="21"/>
      <c r="AC257" s="28">
        <f>IF($AE257&lt;&gt;0,(Y257/$AE257)*100,0)</f>
        <v>1.5317211801137713</v>
      </c>
      <c r="AD257" s="21"/>
      <c r="AE257" s="26">
        <f>(G257+M257+S257+Y257)</f>
        <v>5086696</v>
      </c>
      <c r="AF257" s="27"/>
      <c r="AG257" s="21"/>
      <c r="AH257" s="26">
        <v>0</v>
      </c>
      <c r="AI257" s="21"/>
      <c r="AJ257" s="26">
        <v>0</v>
      </c>
      <c r="AK257" s="21"/>
      <c r="AL257" s="26">
        <f>(AE257+AH257+AJ257)</f>
        <v>5086696</v>
      </c>
      <c r="AM257" s="21"/>
      <c r="AN257" s="26">
        <v>4003552</v>
      </c>
      <c r="AO257" s="21"/>
      <c r="AP257" s="28">
        <f>(AN257/$C257)</f>
        <v>807.00503930659136</v>
      </c>
      <c r="AQ257" s="21"/>
      <c r="AR257" s="28">
        <f>IF($AP$287&lt;&gt;0,(AP257/$AP$287)*100,0)</f>
        <v>65.580245354126035</v>
      </c>
      <c r="AS257" s="21"/>
      <c r="AT257" s="26">
        <v>823460</v>
      </c>
      <c r="AU257" s="21"/>
      <c r="AV257" s="26">
        <v>0</v>
      </c>
      <c r="AW257" s="21"/>
      <c r="AX257" s="26"/>
      <c r="AY257" s="21"/>
      <c r="AZ257" s="26">
        <v>0</v>
      </c>
      <c r="BA257" s="21"/>
      <c r="BB257" s="10">
        <v>15</v>
      </c>
    </row>
    <row r="258" spans="1:54" s="15" customFormat="1" ht="8.85" customHeight="1" x14ac:dyDescent="0.3">
      <c r="A258" s="41"/>
      <c r="B258" s="21"/>
      <c r="C258" s="29"/>
      <c r="D258" s="10"/>
      <c r="E258" s="10"/>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7"/>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9"/>
    </row>
    <row r="259" spans="1:54" s="15" customFormat="1" ht="8.85" customHeight="1" x14ac:dyDescent="0.3">
      <c r="A259" s="10">
        <v>16</v>
      </c>
      <c r="B259" s="21"/>
      <c r="C259" s="26">
        <v>8216</v>
      </c>
      <c r="D259" s="10"/>
      <c r="E259" s="10" t="s">
        <v>233</v>
      </c>
      <c r="F259" s="21"/>
      <c r="G259" s="26">
        <v>9041515</v>
      </c>
      <c r="H259" s="21"/>
      <c r="I259" s="28">
        <f>(G259/$C259)</f>
        <v>1100.4765092502435</v>
      </c>
      <c r="J259" s="21"/>
      <c r="K259" s="28">
        <f>IF($AE259&lt;&gt;0,(G259/$AE259)*100,0)</f>
        <v>75.381073350002211</v>
      </c>
      <c r="L259" s="21"/>
      <c r="M259" s="26">
        <v>2760743</v>
      </c>
      <c r="N259" s="21"/>
      <c r="O259" s="28">
        <f>(M259/$C259)</f>
        <v>336.02032619279453</v>
      </c>
      <c r="P259" s="21"/>
      <c r="Q259" s="28">
        <f>IF($AE259&lt;&gt;0,(M259/$AE259)*100,0)</f>
        <v>23.016913712304316</v>
      </c>
      <c r="R259" s="21"/>
      <c r="S259" s="26">
        <v>56980</v>
      </c>
      <c r="T259" s="21"/>
      <c r="U259" s="28">
        <f>(S259/$C259)</f>
        <v>6.9352482960077895</v>
      </c>
      <c r="V259" s="21"/>
      <c r="W259" s="28">
        <f>IF($AE259&lt;&gt;0,(S259/$AE259)*100,0)</f>
        <v>0.47505462961496225</v>
      </c>
      <c r="X259" s="21"/>
      <c r="Y259" s="26">
        <v>135172</v>
      </c>
      <c r="Z259" s="21"/>
      <c r="AA259" s="28">
        <f>(Y259/$C259)</f>
        <v>16.452288218111004</v>
      </c>
      <c r="AB259" s="21"/>
      <c r="AC259" s="28">
        <f>IF($AE259&lt;&gt;0,(Y259/$AE259)*100,0)</f>
        <v>1.1269583080785133</v>
      </c>
      <c r="AD259" s="21"/>
      <c r="AE259" s="26">
        <f t="shared" ref="AE259:AE274" si="8">(G259+M259+S259+Y259)</f>
        <v>11994410</v>
      </c>
      <c r="AF259" s="27"/>
      <c r="AG259" s="21"/>
      <c r="AH259" s="26">
        <v>0</v>
      </c>
      <c r="AI259" s="21"/>
      <c r="AJ259" s="26">
        <v>1000000</v>
      </c>
      <c r="AK259" s="21"/>
      <c r="AL259" s="26">
        <f>(AE259+AH259+AJ259)</f>
        <v>12994410</v>
      </c>
      <c r="AM259" s="21"/>
      <c r="AN259" s="26">
        <v>10901918</v>
      </c>
      <c r="AO259" s="21"/>
      <c r="AP259" s="28">
        <f>(AN259/$C259)</f>
        <v>1326.9130963972736</v>
      </c>
      <c r="AQ259" s="21"/>
      <c r="AR259" s="28">
        <f>IF($AP$287&lt;&gt;0,(AP259/$AP$287)*100,0)</f>
        <v>107.82991702270719</v>
      </c>
      <c r="AS259" s="21"/>
      <c r="AT259" s="26">
        <v>0</v>
      </c>
      <c r="AU259" s="21"/>
      <c r="AV259" s="26">
        <v>0</v>
      </c>
      <c r="AW259" s="21"/>
      <c r="AX259" s="26"/>
      <c r="AY259" s="21"/>
      <c r="AZ259" s="26">
        <v>156944</v>
      </c>
      <c r="BA259" s="21"/>
      <c r="BB259" s="10">
        <v>16</v>
      </c>
    </row>
    <row r="260" spans="1:54" s="15" customFormat="1" ht="8.85" customHeight="1" x14ac:dyDescent="0.3">
      <c r="A260" s="10">
        <v>17</v>
      </c>
      <c r="B260" s="21"/>
      <c r="C260" s="26">
        <v>14440</v>
      </c>
      <c r="D260" s="10"/>
      <c r="E260" s="10" t="s">
        <v>234</v>
      </c>
      <c r="F260" s="21"/>
      <c r="G260" s="26">
        <v>9504517</v>
      </c>
      <c r="H260" s="21"/>
      <c r="I260" s="28">
        <f>(G260/$C260)</f>
        <v>658.20754847645435</v>
      </c>
      <c r="J260" s="21"/>
      <c r="K260" s="28">
        <f>IF($AE260&lt;&gt;0,(G260/$AE260)*100,0)</f>
        <v>74.985303948119679</v>
      </c>
      <c r="L260" s="21"/>
      <c r="M260" s="26">
        <v>3170656</v>
      </c>
      <c r="N260" s="21"/>
      <c r="O260" s="28">
        <f>(M260/$C260)</f>
        <v>219.57451523545706</v>
      </c>
      <c r="P260" s="21"/>
      <c r="Q260" s="28">
        <f>IF($AE260&lt;&gt;0,(M260/$AE260)*100,0)</f>
        <v>25.014696051880321</v>
      </c>
      <c r="R260" s="21"/>
      <c r="S260" s="26">
        <v>0</v>
      </c>
      <c r="T260" s="21"/>
      <c r="U260" s="28">
        <f>(S260/$C260)</f>
        <v>0</v>
      </c>
      <c r="V260" s="21"/>
      <c r="W260" s="28">
        <f>IF($AE260&lt;&gt;0,(S260/$AE260)*100,0)</f>
        <v>0</v>
      </c>
      <c r="X260" s="21"/>
      <c r="Y260" s="26">
        <v>0</v>
      </c>
      <c r="Z260" s="21"/>
      <c r="AA260" s="28">
        <f>(Y260/$C260)</f>
        <v>0</v>
      </c>
      <c r="AB260" s="21"/>
      <c r="AC260" s="28">
        <f>IF($AE260&lt;&gt;0,(Y260/$AE260)*100,0)</f>
        <v>0</v>
      </c>
      <c r="AD260" s="21"/>
      <c r="AE260" s="26">
        <f t="shared" si="8"/>
        <v>12675173</v>
      </c>
      <c r="AF260" s="27"/>
      <c r="AG260" s="21"/>
      <c r="AH260" s="26">
        <v>2668</v>
      </c>
      <c r="AI260" s="21"/>
      <c r="AJ260" s="26">
        <v>3035000</v>
      </c>
      <c r="AK260" s="21"/>
      <c r="AL260" s="26">
        <f>(AE260+AH260+AJ260)</f>
        <v>15712841</v>
      </c>
      <c r="AM260" s="21"/>
      <c r="AN260" s="26">
        <v>14040196</v>
      </c>
      <c r="AO260" s="21"/>
      <c r="AP260" s="28">
        <f>(AN260/$C260)</f>
        <v>972.31274238227149</v>
      </c>
      <c r="AQ260" s="21"/>
      <c r="AR260" s="28">
        <f>IF($AP$287&lt;&gt;0,(AP260/$AP$287)*100,0)</f>
        <v>79.01376707778843</v>
      </c>
      <c r="AS260" s="21"/>
      <c r="AT260" s="26">
        <v>0</v>
      </c>
      <c r="AU260" s="21"/>
      <c r="AV260" s="26">
        <v>0</v>
      </c>
      <c r="AW260" s="21"/>
      <c r="AX260" s="26"/>
      <c r="AY260" s="21"/>
      <c r="AZ260" s="26">
        <v>0</v>
      </c>
      <c r="BA260" s="21"/>
      <c r="BB260" s="10">
        <v>17</v>
      </c>
    </row>
    <row r="261" spans="1:54" s="15" customFormat="1" ht="8.85" customHeight="1" x14ac:dyDescent="0.3">
      <c r="A261" s="10">
        <v>18</v>
      </c>
      <c r="B261" s="21"/>
      <c r="C261" s="26">
        <v>23292</v>
      </c>
      <c r="D261" s="10"/>
      <c r="E261" s="10" t="s">
        <v>235</v>
      </c>
      <c r="F261" s="21"/>
      <c r="G261" s="26">
        <v>32346092</v>
      </c>
      <c r="H261" s="21"/>
      <c r="I261" s="28">
        <f>(G261/$C261)</f>
        <v>1388.7211059591275</v>
      </c>
      <c r="J261" s="21"/>
      <c r="K261" s="28">
        <f>IF($AE261&lt;&gt;0,(G261/$AE261)*100,0)</f>
        <v>83.437224153132377</v>
      </c>
      <c r="L261" s="21"/>
      <c r="M261" s="26">
        <v>4460498</v>
      </c>
      <c r="N261" s="21"/>
      <c r="O261" s="28">
        <f>(M261/$C261)</f>
        <v>191.50343465567576</v>
      </c>
      <c r="P261" s="21"/>
      <c r="Q261" s="28">
        <f>IF($AE261&lt;&gt;0,(M261/$AE261)*100,0)</f>
        <v>11.505920760399702</v>
      </c>
      <c r="R261" s="21"/>
      <c r="S261" s="26">
        <v>57288</v>
      </c>
      <c r="T261" s="21"/>
      <c r="U261" s="28">
        <f>(S261/$C261)</f>
        <v>2.4595569294178259</v>
      </c>
      <c r="V261" s="21"/>
      <c r="W261" s="28">
        <f>IF($AE261&lt;&gt;0,(S261/$AE261)*100,0)</f>
        <v>0.14777524584066129</v>
      </c>
      <c r="X261" s="21"/>
      <c r="Y261" s="26">
        <v>1903102</v>
      </c>
      <c r="Z261" s="21"/>
      <c r="AA261" s="28">
        <f>(Y261/$C261)</f>
        <v>81.706251073329895</v>
      </c>
      <c r="AB261" s="21"/>
      <c r="AC261" s="28">
        <f>IF($AE261&lt;&gt;0,(Y261/$AE261)*100,0)</f>
        <v>4.9090798406272551</v>
      </c>
      <c r="AD261" s="21"/>
      <c r="AE261" s="26">
        <f t="shared" si="8"/>
        <v>38766980</v>
      </c>
      <c r="AF261" s="27"/>
      <c r="AG261" s="21"/>
      <c r="AH261" s="26">
        <v>0</v>
      </c>
      <c r="AI261" s="21"/>
      <c r="AJ261" s="26">
        <v>190000</v>
      </c>
      <c r="AK261" s="21"/>
      <c r="AL261" s="26">
        <f>(AE261+AH261+AJ261)</f>
        <v>38956980</v>
      </c>
      <c r="AM261" s="21"/>
      <c r="AN261" s="26">
        <v>35728709</v>
      </c>
      <c r="AO261" s="21"/>
      <c r="AP261" s="28">
        <f>(AN261/$C261)</f>
        <v>1533.9476644341405</v>
      </c>
      <c r="AQ261" s="21"/>
      <c r="AR261" s="28">
        <f>IF($AP$287&lt;&gt;0,(AP261/$AP$287)*100,0)</f>
        <v>124.65431973066229</v>
      </c>
      <c r="AS261" s="21"/>
      <c r="AT261" s="26">
        <v>0</v>
      </c>
      <c r="AU261" s="21"/>
      <c r="AV261" s="26">
        <v>2067366</v>
      </c>
      <c r="AW261" s="21"/>
      <c r="AX261" s="26"/>
      <c r="AY261" s="21"/>
      <c r="AZ261" s="26">
        <v>0</v>
      </c>
      <c r="BA261" s="21"/>
      <c r="BB261" s="10">
        <v>18</v>
      </c>
    </row>
    <row r="262" spans="1:54" s="15" customFormat="1" ht="8.85" customHeight="1" x14ac:dyDescent="0.3">
      <c r="A262" s="10">
        <v>19</v>
      </c>
      <c r="B262" s="21"/>
      <c r="C262" s="26">
        <v>42616</v>
      </c>
      <c r="D262" s="10"/>
      <c r="E262" s="10" t="s">
        <v>236</v>
      </c>
      <c r="F262" s="21"/>
      <c r="G262" s="26">
        <v>45736497</v>
      </c>
      <c r="H262" s="21"/>
      <c r="I262" s="28">
        <f>(G262/$C262)</f>
        <v>1073.2236014642388</v>
      </c>
      <c r="J262" s="21"/>
      <c r="K262" s="28">
        <f>IF($AE262&lt;&gt;0,(G262/$AE262)*100,0)</f>
        <v>82.558057886476035</v>
      </c>
      <c r="L262" s="21"/>
      <c r="M262" s="26">
        <v>9380269</v>
      </c>
      <c r="N262" s="21"/>
      <c r="O262" s="28">
        <f>(M262/$C262)</f>
        <v>220.11143701896</v>
      </c>
      <c r="P262" s="21"/>
      <c r="Q262" s="28">
        <f>IF($AE262&lt;&gt;0,(M262/$AE262)*100,0)</f>
        <v>16.932140454322873</v>
      </c>
      <c r="R262" s="21"/>
      <c r="S262" s="26">
        <v>54880</v>
      </c>
      <c r="T262" s="21"/>
      <c r="U262" s="28">
        <f>(S262/$C262)</f>
        <v>1.2877792378449409</v>
      </c>
      <c r="V262" s="21"/>
      <c r="W262" s="28">
        <f>IF($AE262&lt;&gt;0,(S262/$AE262)*100,0)</f>
        <v>9.9062816656242933E-2</v>
      </c>
      <c r="X262" s="21"/>
      <c r="Y262" s="26">
        <v>227546</v>
      </c>
      <c r="Z262" s="21"/>
      <c r="AA262" s="28">
        <f>(Y262/$C262)</f>
        <v>5.339449971841562</v>
      </c>
      <c r="AB262" s="21"/>
      <c r="AC262" s="28">
        <f>IF($AE262&lt;&gt;0,(Y262/$AE262)*100,0)</f>
        <v>0.4107388425448516</v>
      </c>
      <c r="AD262" s="21"/>
      <c r="AE262" s="26">
        <f t="shared" si="8"/>
        <v>55399192</v>
      </c>
      <c r="AF262" s="27"/>
      <c r="AG262" s="21"/>
      <c r="AH262" s="26">
        <v>1030930</v>
      </c>
      <c r="AI262" s="21"/>
      <c r="AJ262" s="26">
        <v>3044383</v>
      </c>
      <c r="AK262" s="21"/>
      <c r="AL262" s="26">
        <f>(AE262+AH262+AJ262)</f>
        <v>59474505</v>
      </c>
      <c r="AM262" s="21"/>
      <c r="AN262" s="26">
        <v>51165827</v>
      </c>
      <c r="AO262" s="21"/>
      <c r="AP262" s="28">
        <f>(AN262/$C262)</f>
        <v>1200.6248122770789</v>
      </c>
      <c r="AQ262" s="21"/>
      <c r="AR262" s="28">
        <f>IF($AP$287&lt;&gt;0,(AP262/$AP$287)*100,0)</f>
        <v>97.567259102912587</v>
      </c>
      <c r="AS262" s="21"/>
      <c r="AT262" s="26">
        <v>1951784</v>
      </c>
      <c r="AU262" s="21"/>
      <c r="AV262" s="26">
        <v>7832041</v>
      </c>
      <c r="AW262" s="21"/>
      <c r="AX262" s="26"/>
      <c r="AY262" s="21"/>
      <c r="AZ262" s="26">
        <v>0</v>
      </c>
      <c r="BA262" s="21"/>
      <c r="BB262" s="10">
        <v>19</v>
      </c>
    </row>
    <row r="263" spans="1:54" s="15" customFormat="1" ht="8.85" customHeight="1" x14ac:dyDescent="0.3">
      <c r="A263" s="10">
        <v>20</v>
      </c>
      <c r="B263" s="21"/>
      <c r="C263" s="26">
        <v>4895</v>
      </c>
      <c r="D263" s="10"/>
      <c r="E263" s="10" t="s">
        <v>237</v>
      </c>
      <c r="F263" s="21"/>
      <c r="G263" s="26">
        <v>3786308</v>
      </c>
      <c r="H263" s="21"/>
      <c r="I263" s="28">
        <f>(G263/$C263)</f>
        <v>773.50520939734417</v>
      </c>
      <c r="J263" s="21"/>
      <c r="K263" s="28">
        <f>IF($AE263&lt;&gt;0,(G263/$AE263)*100,0)</f>
        <v>71.867848321445223</v>
      </c>
      <c r="L263" s="21"/>
      <c r="M263" s="26">
        <v>1480623</v>
      </c>
      <c r="N263" s="21"/>
      <c r="O263" s="28">
        <f>(M263/$C263)</f>
        <v>302.47660878447397</v>
      </c>
      <c r="P263" s="21"/>
      <c r="Q263" s="28">
        <f>IF($AE263&lt;&gt;0,(M263/$AE263)*100,0)</f>
        <v>28.103680203840575</v>
      </c>
      <c r="R263" s="21"/>
      <c r="S263" s="26">
        <v>1500</v>
      </c>
      <c r="T263" s="21"/>
      <c r="U263" s="28">
        <f>(S263/$C263)</f>
        <v>0.30643513789581206</v>
      </c>
      <c r="V263" s="21"/>
      <c r="W263" s="28">
        <f>IF($AE263&lt;&gt;0,(S263/$AE263)*100,0)</f>
        <v>2.8471474714198589E-2</v>
      </c>
      <c r="X263" s="21"/>
      <c r="Y263" s="26">
        <v>0</v>
      </c>
      <c r="Z263" s="21"/>
      <c r="AA263" s="28">
        <f>(Y263/$C263)</f>
        <v>0</v>
      </c>
      <c r="AB263" s="21"/>
      <c r="AC263" s="28">
        <f>IF($AE263&lt;&gt;0,(Y263/$AE263)*100,0)</f>
        <v>0</v>
      </c>
      <c r="AD263" s="21"/>
      <c r="AE263" s="26">
        <f t="shared" si="8"/>
        <v>5268431</v>
      </c>
      <c r="AF263" s="27"/>
      <c r="AG263" s="21"/>
      <c r="AH263" s="26">
        <v>0</v>
      </c>
      <c r="AI263" s="21"/>
      <c r="AJ263" s="26">
        <v>212329</v>
      </c>
      <c r="AK263" s="21"/>
      <c r="AL263" s="26">
        <f>(AE263+AH263+AJ263)</f>
        <v>5480760</v>
      </c>
      <c r="AM263" s="21"/>
      <c r="AN263" s="26">
        <v>5404205</v>
      </c>
      <c r="AO263" s="21"/>
      <c r="AP263" s="28">
        <f>(AN263/$C263)</f>
        <v>1104.0255362614914</v>
      </c>
      <c r="AQ263" s="21"/>
      <c r="AR263" s="28">
        <f>IF($AP$287&lt;&gt;0,(AP263/$AP$287)*100,0)</f>
        <v>89.717240932547199</v>
      </c>
      <c r="AS263" s="21"/>
      <c r="AT263" s="26">
        <v>0</v>
      </c>
      <c r="AU263" s="21"/>
      <c r="AV263" s="26">
        <v>998548</v>
      </c>
      <c r="AW263" s="21"/>
      <c r="AX263" s="26"/>
      <c r="AY263" s="21"/>
      <c r="AZ263" s="26">
        <v>0</v>
      </c>
      <c r="BA263" s="21"/>
      <c r="BB263" s="10">
        <v>20</v>
      </c>
    </row>
    <row r="264" spans="1:54" s="15" customFormat="1" ht="8.85" customHeight="1" x14ac:dyDescent="0.3">
      <c r="A264" s="41"/>
      <c r="B264" s="21"/>
      <c r="C264" s="29"/>
      <c r="D264" s="10"/>
      <c r="E264" s="10"/>
      <c r="F264" s="21"/>
      <c r="G264" s="27"/>
      <c r="H264" s="21"/>
      <c r="I264" s="21"/>
      <c r="J264" s="21"/>
      <c r="K264" s="21"/>
      <c r="L264" s="21"/>
      <c r="M264" s="21"/>
      <c r="N264" s="21"/>
      <c r="O264" s="21"/>
      <c r="P264" s="21"/>
      <c r="Q264" s="21"/>
      <c r="R264" s="21"/>
      <c r="S264" s="27"/>
      <c r="T264" s="21"/>
      <c r="U264" s="21"/>
      <c r="V264" s="21"/>
      <c r="W264" s="21"/>
      <c r="X264" s="21"/>
      <c r="Y264" s="21"/>
      <c r="Z264" s="21"/>
      <c r="AA264" s="21"/>
      <c r="AB264" s="21"/>
      <c r="AC264" s="21"/>
      <c r="AD264" s="21"/>
      <c r="AE264" s="27"/>
      <c r="AF264" s="27"/>
      <c r="AG264" s="21"/>
      <c r="AH264" s="27"/>
      <c r="AI264" s="21"/>
      <c r="AJ264" s="27"/>
      <c r="AK264" s="21"/>
      <c r="AL264" s="27"/>
      <c r="AM264" s="21"/>
      <c r="AN264" s="27"/>
      <c r="AO264" s="21"/>
      <c r="AP264" s="21"/>
      <c r="AQ264" s="21"/>
      <c r="AR264" s="21"/>
      <c r="AS264" s="21"/>
      <c r="AT264" s="21"/>
      <c r="AU264" s="21"/>
      <c r="AV264" s="21"/>
      <c r="AW264" s="21"/>
      <c r="AX264" s="21"/>
      <c r="AY264" s="21"/>
      <c r="AZ264" s="21"/>
      <c r="BA264" s="21"/>
      <c r="BB264" s="29"/>
    </row>
    <row r="265" spans="1:54" s="15" customFormat="1" ht="8.85" customHeight="1" x14ac:dyDescent="0.3">
      <c r="A265" s="10">
        <v>21</v>
      </c>
      <c r="B265" s="21"/>
      <c r="C265" s="26">
        <v>5968</v>
      </c>
      <c r="D265" s="10" t="s">
        <v>86</v>
      </c>
      <c r="E265" s="10" t="s">
        <v>238</v>
      </c>
      <c r="F265" s="21"/>
      <c r="G265" s="26">
        <v>4814168</v>
      </c>
      <c r="H265" s="21"/>
      <c r="I265" s="28">
        <f t="shared" ref="I265:I285" si="9">(G265/$C265)</f>
        <v>806.66353887399464</v>
      </c>
      <c r="J265" s="21"/>
      <c r="K265" s="28">
        <f t="shared" ref="K265:K285" si="10">IF($AE265&lt;&gt;0,(G265/$AE265)*100,0)</f>
        <v>64.609930819861205</v>
      </c>
      <c r="L265" s="21"/>
      <c r="M265" s="26">
        <v>2586066</v>
      </c>
      <c r="N265" s="21"/>
      <c r="O265" s="28">
        <f t="shared" ref="O265:O285" si="11">(M265/$C265)</f>
        <v>433.32205093833778</v>
      </c>
      <c r="P265" s="21"/>
      <c r="Q265" s="28">
        <f t="shared" ref="Q265:Q285" si="12">IF($AE265&lt;&gt;0,(M265/$AE265)*100,0)</f>
        <v>34.707044987959542</v>
      </c>
      <c r="R265" s="21"/>
      <c r="S265" s="26">
        <v>19954</v>
      </c>
      <c r="T265" s="21"/>
      <c r="U265" s="28">
        <f t="shared" ref="U265:U285" si="13">(S265/$C265)</f>
        <v>3.3434986595174263</v>
      </c>
      <c r="V265" s="21"/>
      <c r="W265" s="28">
        <f t="shared" ref="W265:W285" si="14">IF($AE265&lt;&gt;0,(S265/$AE265)*100,0)</f>
        <v>0.26779841492434636</v>
      </c>
      <c r="X265" s="21"/>
      <c r="Y265" s="26">
        <v>30939</v>
      </c>
      <c r="Z265" s="21"/>
      <c r="AA265" s="28">
        <f t="shared" ref="AA265:AA285" si="15">(Y265/$C265)</f>
        <v>5.1841487935656838</v>
      </c>
      <c r="AB265" s="21"/>
      <c r="AC265" s="28">
        <f t="shared" ref="AC265:AC285" si="16">IF($AE265&lt;&gt;0,(Y265/$AE265)*100,0)</f>
        <v>0.41522577725490389</v>
      </c>
      <c r="AD265" s="21"/>
      <c r="AE265" s="26">
        <f t="shared" si="8"/>
        <v>7451127</v>
      </c>
      <c r="AF265" s="27"/>
      <c r="AG265" s="21"/>
      <c r="AH265" s="26">
        <v>0</v>
      </c>
      <c r="AI265" s="21"/>
      <c r="AJ265" s="26">
        <v>943906</v>
      </c>
      <c r="AK265" s="21"/>
      <c r="AL265" s="26">
        <f t="shared" ref="AL265:AL285" si="17">(AE265+AH265+AJ265)</f>
        <v>8395033</v>
      </c>
      <c r="AM265" s="21"/>
      <c r="AN265" s="26">
        <v>8764200</v>
      </c>
      <c r="AO265" s="21"/>
      <c r="AP265" s="28">
        <f t="shared" ref="AP265:AP285" si="18">(AN265/$C265)</f>
        <v>1468.5321715817695</v>
      </c>
      <c r="AQ265" s="21"/>
      <c r="AR265" s="28">
        <f>IF($AP$287&lt;&gt;0,(AP265/$AP$287)*100,0)</f>
        <v>119.33841231711544</v>
      </c>
      <c r="AS265" s="21"/>
      <c r="AT265" s="26">
        <v>0</v>
      </c>
      <c r="AU265" s="21"/>
      <c r="AV265" s="26">
        <v>39990</v>
      </c>
      <c r="AW265" s="21"/>
      <c r="AX265" s="26"/>
      <c r="AY265" s="21"/>
      <c r="AZ265" s="26">
        <v>0</v>
      </c>
      <c r="BA265" s="21"/>
      <c r="BB265" s="10">
        <v>21</v>
      </c>
    </row>
    <row r="266" spans="1:54" s="15" customFormat="1" ht="8.85" customHeight="1" x14ac:dyDescent="0.3">
      <c r="A266" s="10">
        <v>22</v>
      </c>
      <c r="B266" s="21"/>
      <c r="C266" s="26">
        <v>4721</v>
      </c>
      <c r="D266" s="10"/>
      <c r="E266" s="10" t="s">
        <v>190</v>
      </c>
      <c r="F266" s="21"/>
      <c r="G266" s="26">
        <v>3483592</v>
      </c>
      <c r="H266" s="21"/>
      <c r="I266" s="28">
        <f t="shared" si="9"/>
        <v>737.89281931794108</v>
      </c>
      <c r="J266" s="21"/>
      <c r="K266" s="28">
        <f t="shared" si="10"/>
        <v>68.313708817736355</v>
      </c>
      <c r="L266" s="21"/>
      <c r="M266" s="26">
        <v>1615812</v>
      </c>
      <c r="N266" s="21"/>
      <c r="O266" s="28">
        <f t="shared" si="11"/>
        <v>342.26053802160561</v>
      </c>
      <c r="P266" s="21"/>
      <c r="Q266" s="28">
        <f t="shared" si="12"/>
        <v>31.686291182263655</v>
      </c>
      <c r="R266" s="21"/>
      <c r="S266" s="26">
        <v>0</v>
      </c>
      <c r="T266" s="21"/>
      <c r="U266" s="28">
        <f t="shared" si="13"/>
        <v>0</v>
      </c>
      <c r="V266" s="21"/>
      <c r="W266" s="28">
        <f t="shared" si="14"/>
        <v>0</v>
      </c>
      <c r="X266" s="21"/>
      <c r="Y266" s="26">
        <v>0</v>
      </c>
      <c r="Z266" s="21"/>
      <c r="AA266" s="28">
        <f t="shared" si="15"/>
        <v>0</v>
      </c>
      <c r="AB266" s="21"/>
      <c r="AC266" s="28">
        <f t="shared" si="16"/>
        <v>0</v>
      </c>
      <c r="AD266" s="21"/>
      <c r="AE266" s="26">
        <f t="shared" si="8"/>
        <v>5099404</v>
      </c>
      <c r="AF266" s="27"/>
      <c r="AG266" s="21"/>
      <c r="AH266" s="26">
        <v>0</v>
      </c>
      <c r="AI266" s="21"/>
      <c r="AJ266" s="26">
        <v>0</v>
      </c>
      <c r="AK266" s="21"/>
      <c r="AL266" s="26">
        <f t="shared" si="17"/>
        <v>5099404</v>
      </c>
      <c r="AM266" s="21"/>
      <c r="AN266" s="26">
        <v>4510675</v>
      </c>
      <c r="AO266" s="21"/>
      <c r="AP266" s="28">
        <f t="shared" si="18"/>
        <v>955.44905740309252</v>
      </c>
      <c r="AQ266" s="21"/>
      <c r="AR266" s="28">
        <f>IF($AP$287&lt;&gt;0,(AP266/$AP$287)*100,0)</f>
        <v>77.643361015071036</v>
      </c>
      <c r="AS266" s="21"/>
      <c r="AT266" s="26">
        <v>0</v>
      </c>
      <c r="AU266" s="21"/>
      <c r="AV266" s="26">
        <v>0</v>
      </c>
      <c r="AW266" s="21"/>
      <c r="AX266" s="26"/>
      <c r="AY266" s="21"/>
      <c r="AZ266" s="26">
        <v>62698</v>
      </c>
      <c r="BA266" s="21"/>
      <c r="BB266" s="10">
        <v>22</v>
      </c>
    </row>
    <row r="267" spans="1:54" s="15" customFormat="1" ht="8.85" customHeight="1" x14ac:dyDescent="0.3">
      <c r="A267" s="10">
        <v>23</v>
      </c>
      <c r="B267" s="21"/>
      <c r="C267" s="26">
        <v>9086</v>
      </c>
      <c r="D267" s="10" t="s">
        <v>86</v>
      </c>
      <c r="E267" s="10" t="s">
        <v>198</v>
      </c>
      <c r="F267" s="21"/>
      <c r="G267" s="26">
        <v>5945206</v>
      </c>
      <c r="H267" s="21"/>
      <c r="I267" s="28">
        <f t="shared" si="9"/>
        <v>654.32599603786048</v>
      </c>
      <c r="J267" s="21"/>
      <c r="K267" s="28">
        <f t="shared" si="10"/>
        <v>62.401589700200397</v>
      </c>
      <c r="L267" s="21"/>
      <c r="M267" s="26">
        <v>2991994</v>
      </c>
      <c r="N267" s="21"/>
      <c r="O267" s="28">
        <f t="shared" si="11"/>
        <v>329.29716046665197</v>
      </c>
      <c r="P267" s="21"/>
      <c r="Q267" s="28">
        <f t="shared" si="12"/>
        <v>31.404325093774947</v>
      </c>
      <c r="R267" s="21"/>
      <c r="S267" s="26">
        <v>537177</v>
      </c>
      <c r="T267" s="21"/>
      <c r="U267" s="28">
        <f t="shared" si="13"/>
        <v>59.121395553598944</v>
      </c>
      <c r="V267" s="21"/>
      <c r="W267" s="28">
        <f t="shared" si="14"/>
        <v>5.6382737201006243</v>
      </c>
      <c r="X267" s="21"/>
      <c r="Y267" s="26">
        <v>52954</v>
      </c>
      <c r="Z267" s="21"/>
      <c r="AA267" s="28">
        <f t="shared" si="15"/>
        <v>5.8280871670702181</v>
      </c>
      <c r="AB267" s="21"/>
      <c r="AC267" s="28">
        <f t="shared" si="16"/>
        <v>0.55581148592402219</v>
      </c>
      <c r="AD267" s="21"/>
      <c r="AE267" s="26">
        <f t="shared" si="8"/>
        <v>9527331</v>
      </c>
      <c r="AF267" s="27"/>
      <c r="AG267" s="21"/>
      <c r="AH267" s="26">
        <v>0</v>
      </c>
      <c r="AI267" s="21"/>
      <c r="AJ267" s="26">
        <v>0</v>
      </c>
      <c r="AK267" s="21"/>
      <c r="AL267" s="26">
        <f t="shared" si="17"/>
        <v>9527331</v>
      </c>
      <c r="AM267" s="21"/>
      <c r="AN267" s="26">
        <v>9543113</v>
      </c>
      <c r="AO267" s="21"/>
      <c r="AP267" s="28">
        <f t="shared" si="18"/>
        <v>1050.3095971824785</v>
      </c>
      <c r="AQ267" s="21"/>
      <c r="AR267" s="28">
        <f>IF($AP$287&lt;&gt;0,(AP267/$AP$287)*100,0)</f>
        <v>85.352082981048156</v>
      </c>
      <c r="AS267" s="21"/>
      <c r="AT267" s="26">
        <v>0</v>
      </c>
      <c r="AU267" s="21"/>
      <c r="AV267" s="26">
        <v>342618</v>
      </c>
      <c r="AW267" s="21"/>
      <c r="AX267" s="26"/>
      <c r="AY267" s="21"/>
      <c r="AZ267" s="26">
        <v>7500</v>
      </c>
      <c r="BA267" s="21"/>
      <c r="BB267" s="10">
        <v>23</v>
      </c>
    </row>
    <row r="268" spans="1:54" s="15" customFormat="1" ht="8.85" customHeight="1" x14ac:dyDescent="0.3">
      <c r="A268" s="10">
        <v>24</v>
      </c>
      <c r="B268" s="21"/>
      <c r="C268" s="26">
        <v>7727</v>
      </c>
      <c r="D268" s="10"/>
      <c r="E268" s="37" t="s">
        <v>239</v>
      </c>
      <c r="F268" s="21"/>
      <c r="G268" s="26">
        <v>9826021</v>
      </c>
      <c r="H268" s="21"/>
      <c r="I268" s="28">
        <f t="shared" si="9"/>
        <v>1271.6475993270351</v>
      </c>
      <c r="J268" s="21"/>
      <c r="K268" s="28">
        <f t="shared" si="10"/>
        <v>88.347528908893267</v>
      </c>
      <c r="L268" s="21"/>
      <c r="M268" s="26">
        <v>1188867</v>
      </c>
      <c r="N268" s="21"/>
      <c r="O268" s="28">
        <f t="shared" si="11"/>
        <v>153.85880678141581</v>
      </c>
      <c r="P268" s="21"/>
      <c r="Q268" s="28">
        <f t="shared" si="12"/>
        <v>10.689317848122776</v>
      </c>
      <c r="R268" s="21"/>
      <c r="S268" s="26">
        <v>21791</v>
      </c>
      <c r="T268" s="21"/>
      <c r="U268" s="28">
        <f t="shared" si="13"/>
        <v>2.8201112980458132</v>
      </c>
      <c r="V268" s="21"/>
      <c r="W268" s="28">
        <f t="shared" si="14"/>
        <v>0.19592681538678708</v>
      </c>
      <c r="X268" s="21"/>
      <c r="Y268" s="26">
        <v>85331</v>
      </c>
      <c r="Z268" s="21"/>
      <c r="AA268" s="28">
        <f t="shared" si="15"/>
        <v>11.04322505500194</v>
      </c>
      <c r="AB268" s="21"/>
      <c r="AC268" s="28">
        <f t="shared" si="16"/>
        <v>0.76722642759716997</v>
      </c>
      <c r="AD268" s="21"/>
      <c r="AE268" s="26">
        <f t="shared" si="8"/>
        <v>11122010</v>
      </c>
      <c r="AF268" s="27"/>
      <c r="AG268" s="21"/>
      <c r="AH268" s="26">
        <v>420190</v>
      </c>
      <c r="AI268" s="21"/>
      <c r="AJ268" s="26">
        <v>0</v>
      </c>
      <c r="AK268" s="21"/>
      <c r="AL268" s="26">
        <f t="shared" si="17"/>
        <v>11542200</v>
      </c>
      <c r="AM268" s="21"/>
      <c r="AN268" s="26">
        <v>10016011</v>
      </c>
      <c r="AO268" s="21"/>
      <c r="AP268" s="28">
        <f>(AN268/$C268)</f>
        <v>1296.2354083085286</v>
      </c>
      <c r="AQ268" s="21"/>
      <c r="AR268" s="28">
        <f>IF($AP$287&lt;&gt;0,(AP268/$AP$287)*100,0)</f>
        <v>105.33693344296906</v>
      </c>
      <c r="AS268" s="21"/>
      <c r="AT268" s="26">
        <v>207000</v>
      </c>
      <c r="AU268" s="21"/>
      <c r="AV268" s="26">
        <v>0</v>
      </c>
      <c r="AW268" s="21"/>
      <c r="AX268" s="26"/>
      <c r="AY268" s="21"/>
      <c r="AZ268" s="26">
        <v>0</v>
      </c>
      <c r="BA268" s="21"/>
      <c r="BB268" s="10">
        <v>24</v>
      </c>
    </row>
    <row r="269" spans="1:54" s="15" customFormat="1" ht="8.85" customHeight="1" x14ac:dyDescent="0.3">
      <c r="A269" s="10">
        <v>25</v>
      </c>
      <c r="B269" s="21"/>
      <c r="C269" s="26">
        <v>5823</v>
      </c>
      <c r="D269" s="10"/>
      <c r="E269" s="10" t="s">
        <v>240</v>
      </c>
      <c r="F269" s="21"/>
      <c r="G269" s="26">
        <v>3817900</v>
      </c>
      <c r="H269" s="21"/>
      <c r="I269" s="28">
        <f t="shared" si="9"/>
        <v>655.65859522582866</v>
      </c>
      <c r="J269" s="21"/>
      <c r="K269" s="28">
        <f t="shared" si="10"/>
        <v>76.503662974303083</v>
      </c>
      <c r="L269" s="21"/>
      <c r="M269" s="26">
        <v>1114947</v>
      </c>
      <c r="N269" s="21"/>
      <c r="O269" s="28">
        <f t="shared" si="11"/>
        <v>191.47295208655333</v>
      </c>
      <c r="P269" s="21"/>
      <c r="Q269" s="28">
        <f t="shared" si="12"/>
        <v>22.341478174444141</v>
      </c>
      <c r="R269" s="21"/>
      <c r="S269" s="26">
        <v>57633</v>
      </c>
      <c r="T269" s="21"/>
      <c r="U269" s="28">
        <f t="shared" si="13"/>
        <v>9.89747552807831</v>
      </c>
      <c r="V269" s="21"/>
      <c r="W269" s="28">
        <f t="shared" si="14"/>
        <v>1.1548588512527853</v>
      </c>
      <c r="X269" s="21"/>
      <c r="Y269" s="26">
        <v>0</v>
      </c>
      <c r="Z269" s="21"/>
      <c r="AA269" s="28">
        <f t="shared" si="15"/>
        <v>0</v>
      </c>
      <c r="AB269" s="21"/>
      <c r="AC269" s="28">
        <f t="shared" si="16"/>
        <v>0</v>
      </c>
      <c r="AD269" s="21"/>
      <c r="AE269" s="26">
        <f t="shared" si="8"/>
        <v>4990480</v>
      </c>
      <c r="AF269" s="27"/>
      <c r="AG269" s="21"/>
      <c r="AH269" s="26">
        <v>700000</v>
      </c>
      <c r="AI269" s="21"/>
      <c r="AJ269" s="26">
        <v>0</v>
      </c>
      <c r="AK269" s="21"/>
      <c r="AL269" s="26">
        <f t="shared" si="17"/>
        <v>5690480</v>
      </c>
      <c r="AM269" s="21"/>
      <c r="AN269" s="26">
        <v>5462009</v>
      </c>
      <c r="AO269" s="21"/>
      <c r="AP269" s="28">
        <f t="shared" si="18"/>
        <v>938.00601064743262</v>
      </c>
      <c r="AQ269" s="21"/>
      <c r="AR269" s="28">
        <f>IF($AP$287&lt;&gt;0,(AP269/$AP$287)*100,0)</f>
        <v>76.225873849262797</v>
      </c>
      <c r="AS269" s="21"/>
      <c r="AT269" s="26">
        <v>511332</v>
      </c>
      <c r="AU269" s="21"/>
      <c r="AV269" s="26">
        <v>7260</v>
      </c>
      <c r="AW269" s="21"/>
      <c r="AX269" s="26"/>
      <c r="AY269" s="21"/>
      <c r="AZ269" s="26">
        <v>0</v>
      </c>
      <c r="BA269" s="21"/>
      <c r="BB269" s="10">
        <v>25</v>
      </c>
    </row>
    <row r="270" spans="1:54" s="15" customFormat="1" ht="8.85" customHeight="1" x14ac:dyDescent="0.3">
      <c r="A270" s="41"/>
      <c r="B270" s="21"/>
      <c r="C270" s="29"/>
      <c r="D270" s="10"/>
      <c r="E270" s="10"/>
      <c r="F270" s="21"/>
      <c r="G270" s="27"/>
      <c r="H270" s="21"/>
      <c r="I270" s="21"/>
      <c r="J270" s="21"/>
      <c r="K270" s="21"/>
      <c r="L270" s="21"/>
      <c r="M270" s="21"/>
      <c r="N270" s="21"/>
      <c r="O270" s="21"/>
      <c r="P270" s="21"/>
      <c r="Q270" s="21"/>
      <c r="R270" s="21"/>
      <c r="S270" s="27"/>
      <c r="T270" s="21"/>
      <c r="U270" s="21"/>
      <c r="V270" s="21"/>
      <c r="W270" s="21"/>
      <c r="X270" s="21"/>
      <c r="Y270" s="21"/>
      <c r="Z270" s="21"/>
      <c r="AA270" s="21"/>
      <c r="AB270" s="21"/>
      <c r="AC270" s="21"/>
      <c r="AD270" s="21"/>
      <c r="AE270" s="27"/>
      <c r="AF270" s="27"/>
      <c r="AG270" s="21"/>
      <c r="AH270" s="27"/>
      <c r="AI270" s="21"/>
      <c r="AJ270" s="27"/>
      <c r="AK270" s="21"/>
      <c r="AL270" s="27"/>
      <c r="AM270" s="21"/>
      <c r="AN270" s="27"/>
      <c r="AO270" s="21"/>
      <c r="AP270" s="21"/>
      <c r="AQ270" s="21"/>
      <c r="AR270" s="21"/>
      <c r="AS270" s="21"/>
      <c r="AT270" s="21"/>
      <c r="AU270" s="21"/>
      <c r="AV270" s="21"/>
      <c r="AW270" s="21"/>
      <c r="AX270" s="21"/>
      <c r="AY270" s="21"/>
      <c r="AZ270" s="21"/>
      <c r="BA270" s="21"/>
      <c r="BB270" s="29"/>
    </row>
    <row r="271" spans="1:54" s="15" customFormat="1" ht="8.85" customHeight="1" x14ac:dyDescent="0.3">
      <c r="A271" s="10">
        <v>26</v>
      </c>
      <c r="B271" s="21"/>
      <c r="C271" s="26">
        <v>0</v>
      </c>
      <c r="D271" s="10" t="s">
        <v>86</v>
      </c>
      <c r="E271" s="10" t="s">
        <v>241</v>
      </c>
      <c r="F271" s="21"/>
      <c r="G271" s="26">
        <v>0</v>
      </c>
      <c r="H271" s="21"/>
      <c r="I271" s="28">
        <v>0</v>
      </c>
      <c r="J271" s="21"/>
      <c r="K271" s="28">
        <f t="shared" si="10"/>
        <v>0</v>
      </c>
      <c r="L271" s="21"/>
      <c r="M271" s="26">
        <v>0</v>
      </c>
      <c r="N271" s="21"/>
      <c r="O271" s="28">
        <v>0</v>
      </c>
      <c r="P271" s="21"/>
      <c r="Q271" s="28">
        <f t="shared" si="12"/>
        <v>0</v>
      </c>
      <c r="R271" s="21"/>
      <c r="S271" s="26">
        <v>0</v>
      </c>
      <c r="T271" s="21"/>
      <c r="U271" s="28">
        <v>0</v>
      </c>
      <c r="V271" s="21"/>
      <c r="W271" s="28">
        <f t="shared" si="14"/>
        <v>0</v>
      </c>
      <c r="X271" s="21"/>
      <c r="Y271" s="26">
        <v>0</v>
      </c>
      <c r="Z271" s="21"/>
      <c r="AA271" s="28">
        <v>0</v>
      </c>
      <c r="AB271" s="21"/>
      <c r="AC271" s="28">
        <f t="shared" si="16"/>
        <v>0</v>
      </c>
      <c r="AD271" s="21"/>
      <c r="AE271" s="26">
        <f t="shared" si="8"/>
        <v>0</v>
      </c>
      <c r="AF271" s="27"/>
      <c r="AG271" s="21"/>
      <c r="AH271" s="26">
        <v>0</v>
      </c>
      <c r="AI271" s="21"/>
      <c r="AJ271" s="26">
        <v>0</v>
      </c>
      <c r="AK271" s="21"/>
      <c r="AL271" s="26">
        <f t="shared" si="17"/>
        <v>0</v>
      </c>
      <c r="AM271" s="21"/>
      <c r="AN271" s="26">
        <v>0</v>
      </c>
      <c r="AO271" s="21"/>
      <c r="AP271" s="28">
        <v>0</v>
      </c>
      <c r="AQ271" s="21"/>
      <c r="AR271" s="28">
        <f>IF($AP$287&lt;&gt;0,(AP271/$AP$287)*100,0)</f>
        <v>0</v>
      </c>
      <c r="AS271" s="21"/>
      <c r="AT271" s="26">
        <v>0</v>
      </c>
      <c r="AU271" s="21"/>
      <c r="AV271" s="26">
        <v>0</v>
      </c>
      <c r="AW271" s="21"/>
      <c r="AX271" s="26"/>
      <c r="AY271" s="21"/>
      <c r="AZ271" s="26">
        <v>0</v>
      </c>
      <c r="BA271" s="21"/>
      <c r="BB271" s="10">
        <v>26</v>
      </c>
    </row>
    <row r="272" spans="1:54" s="15" customFormat="1" ht="8.85" customHeight="1" x14ac:dyDescent="0.3">
      <c r="A272" s="10">
        <v>27</v>
      </c>
      <c r="B272" s="21"/>
      <c r="C272" s="26">
        <v>8089</v>
      </c>
      <c r="D272" s="10"/>
      <c r="E272" s="10" t="s">
        <v>242</v>
      </c>
      <c r="F272" s="21"/>
      <c r="G272" s="26">
        <v>10147921</v>
      </c>
      <c r="H272" s="21"/>
      <c r="I272" s="28">
        <f t="shared" si="9"/>
        <v>1254.5334404747186</v>
      </c>
      <c r="J272" s="21"/>
      <c r="K272" s="28">
        <f t="shared" si="10"/>
        <v>72.301195102175754</v>
      </c>
      <c r="L272" s="21"/>
      <c r="M272" s="26">
        <v>2772310</v>
      </c>
      <c r="N272" s="21"/>
      <c r="O272" s="28">
        <f t="shared" si="11"/>
        <v>342.72592409444923</v>
      </c>
      <c r="P272" s="21"/>
      <c r="Q272" s="28">
        <f t="shared" si="12"/>
        <v>19.751959656930008</v>
      </c>
      <c r="R272" s="21"/>
      <c r="S272" s="26">
        <v>681383</v>
      </c>
      <c r="T272" s="21"/>
      <c r="U272" s="28">
        <f t="shared" si="13"/>
        <v>84.235752256150334</v>
      </c>
      <c r="V272" s="21"/>
      <c r="W272" s="28">
        <f t="shared" si="14"/>
        <v>4.8546697616492889</v>
      </c>
      <c r="X272" s="21"/>
      <c r="Y272" s="26">
        <v>434006</v>
      </c>
      <c r="Z272" s="21"/>
      <c r="AA272" s="28">
        <f t="shared" si="15"/>
        <v>53.653850908641367</v>
      </c>
      <c r="AB272" s="21"/>
      <c r="AC272" s="28">
        <f t="shared" si="16"/>
        <v>3.0921754792449496</v>
      </c>
      <c r="AD272" s="21"/>
      <c r="AE272" s="26">
        <f t="shared" si="8"/>
        <v>14035620</v>
      </c>
      <c r="AF272" s="27"/>
      <c r="AG272" s="21"/>
      <c r="AH272" s="26">
        <v>7594</v>
      </c>
      <c r="AI272" s="21"/>
      <c r="AJ272" s="26">
        <v>0</v>
      </c>
      <c r="AK272" s="21"/>
      <c r="AL272" s="26">
        <f t="shared" si="17"/>
        <v>14043214</v>
      </c>
      <c r="AM272" s="21"/>
      <c r="AN272" s="26">
        <v>9826465</v>
      </c>
      <c r="AO272" s="21"/>
      <c r="AP272" s="28">
        <f t="shared" si="18"/>
        <v>1214.7935467919397</v>
      </c>
      <c r="AQ272" s="21"/>
      <c r="AR272" s="28">
        <f>IF($AP$287&lt;&gt;0,(AP272/$AP$287)*100,0)</f>
        <v>98.718663419594961</v>
      </c>
      <c r="AS272" s="21"/>
      <c r="AT272" s="26">
        <v>0</v>
      </c>
      <c r="AU272" s="21"/>
      <c r="AV272" s="26">
        <v>0</v>
      </c>
      <c r="AW272" s="21"/>
      <c r="AX272" s="26"/>
      <c r="AY272" s="21"/>
      <c r="AZ272" s="26">
        <v>0</v>
      </c>
      <c r="BA272" s="21"/>
      <c r="BB272" s="10">
        <v>27</v>
      </c>
    </row>
    <row r="273" spans="1:54" s="15" customFormat="1" ht="8.85" customHeight="1" x14ac:dyDescent="0.3">
      <c r="A273" s="10">
        <v>28</v>
      </c>
      <c r="B273" s="21"/>
      <c r="C273" s="26">
        <v>8142</v>
      </c>
      <c r="D273" s="10"/>
      <c r="E273" s="10" t="s">
        <v>243</v>
      </c>
      <c r="F273" s="21"/>
      <c r="G273" s="26">
        <v>6569043</v>
      </c>
      <c r="H273" s="21"/>
      <c r="I273" s="28">
        <f t="shared" si="9"/>
        <v>806.8095062638173</v>
      </c>
      <c r="J273" s="21"/>
      <c r="K273" s="28">
        <f t="shared" si="10"/>
        <v>63.610875965123384</v>
      </c>
      <c r="L273" s="21"/>
      <c r="M273" s="26">
        <v>3739346</v>
      </c>
      <c r="N273" s="21"/>
      <c r="O273" s="28">
        <f t="shared" si="11"/>
        <v>459.26627364283962</v>
      </c>
      <c r="P273" s="21"/>
      <c r="Q273" s="28">
        <f t="shared" si="12"/>
        <v>36.209699738101918</v>
      </c>
      <c r="R273" s="21"/>
      <c r="S273" s="26">
        <v>18529</v>
      </c>
      <c r="T273" s="21"/>
      <c r="U273" s="28">
        <f t="shared" si="13"/>
        <v>2.2757307786784575</v>
      </c>
      <c r="V273" s="21"/>
      <c r="W273" s="28">
        <f t="shared" si="14"/>
        <v>0.17942429677470084</v>
      </c>
      <c r="X273" s="21"/>
      <c r="Y273" s="26">
        <v>0</v>
      </c>
      <c r="Z273" s="21"/>
      <c r="AA273" s="28">
        <f t="shared" si="15"/>
        <v>0</v>
      </c>
      <c r="AB273" s="21"/>
      <c r="AC273" s="28">
        <f t="shared" si="16"/>
        <v>0</v>
      </c>
      <c r="AD273" s="21"/>
      <c r="AE273" s="26">
        <f t="shared" si="8"/>
        <v>10326918</v>
      </c>
      <c r="AF273" s="27"/>
      <c r="AG273" s="21"/>
      <c r="AH273" s="26">
        <v>0</v>
      </c>
      <c r="AI273" s="21"/>
      <c r="AJ273" s="26">
        <v>0</v>
      </c>
      <c r="AK273" s="21"/>
      <c r="AL273" s="26">
        <f t="shared" si="17"/>
        <v>10326918</v>
      </c>
      <c r="AM273" s="21"/>
      <c r="AN273" s="26">
        <v>9734408</v>
      </c>
      <c r="AO273" s="21"/>
      <c r="AP273" s="28">
        <f t="shared" si="18"/>
        <v>1195.5794645050357</v>
      </c>
      <c r="AQ273" s="21"/>
      <c r="AR273" s="28">
        <f>IF($AP$287&lt;&gt;0,(AP273/$AP$287)*100,0)</f>
        <v>97.157255287977563</v>
      </c>
      <c r="AS273" s="21"/>
      <c r="AT273" s="26">
        <v>0</v>
      </c>
      <c r="AU273" s="21"/>
      <c r="AV273" s="26">
        <v>0</v>
      </c>
      <c r="AW273" s="21"/>
      <c r="AX273" s="26"/>
      <c r="AY273" s="21"/>
      <c r="AZ273" s="26">
        <v>0</v>
      </c>
      <c r="BA273" s="21"/>
      <c r="BB273" s="10">
        <v>28</v>
      </c>
    </row>
    <row r="274" spans="1:54" s="15" customFormat="1" ht="8.85" customHeight="1" x14ac:dyDescent="0.3">
      <c r="A274" s="10">
        <v>29</v>
      </c>
      <c r="B274" s="21"/>
      <c r="C274" s="26">
        <v>4650</v>
      </c>
      <c r="D274" s="10"/>
      <c r="E274" s="10" t="s">
        <v>244</v>
      </c>
      <c r="F274" s="21"/>
      <c r="G274" s="26">
        <v>8456379</v>
      </c>
      <c r="H274" s="21"/>
      <c r="I274" s="28">
        <f t="shared" si="9"/>
        <v>1818.576129032258</v>
      </c>
      <c r="J274" s="21"/>
      <c r="K274" s="28">
        <f t="shared" si="10"/>
        <v>70.638645476134172</v>
      </c>
      <c r="L274" s="21"/>
      <c r="M274" s="26">
        <v>2559663</v>
      </c>
      <c r="N274" s="21"/>
      <c r="O274" s="28">
        <f t="shared" si="11"/>
        <v>550.46516129032261</v>
      </c>
      <c r="P274" s="21"/>
      <c r="Q274" s="28">
        <f t="shared" si="12"/>
        <v>21.381625302671274</v>
      </c>
      <c r="R274" s="21"/>
      <c r="S274" s="26">
        <v>955279</v>
      </c>
      <c r="T274" s="21"/>
      <c r="U274" s="28">
        <f t="shared" si="13"/>
        <v>205.43634408602151</v>
      </c>
      <c r="V274" s="21"/>
      <c r="W274" s="28">
        <f t="shared" si="14"/>
        <v>7.9797292211945532</v>
      </c>
      <c r="X274" s="21"/>
      <c r="Y274" s="26">
        <v>0</v>
      </c>
      <c r="Z274" s="21"/>
      <c r="AA274" s="28">
        <f t="shared" si="15"/>
        <v>0</v>
      </c>
      <c r="AB274" s="21"/>
      <c r="AC274" s="28">
        <f t="shared" si="16"/>
        <v>0</v>
      </c>
      <c r="AD274" s="21"/>
      <c r="AE274" s="26">
        <f t="shared" si="8"/>
        <v>11971321</v>
      </c>
      <c r="AF274" s="27"/>
      <c r="AG274" s="21"/>
      <c r="AH274" s="26">
        <v>0</v>
      </c>
      <c r="AI274" s="21"/>
      <c r="AJ274" s="26">
        <v>78019</v>
      </c>
      <c r="AK274" s="21"/>
      <c r="AL274" s="26">
        <f t="shared" si="17"/>
        <v>12049340</v>
      </c>
      <c r="AM274" s="21"/>
      <c r="AN274" s="26">
        <v>11620725</v>
      </c>
      <c r="AO274" s="21"/>
      <c r="AP274" s="28">
        <f t="shared" si="18"/>
        <v>2499.0806451612902</v>
      </c>
      <c r="AQ274" s="21"/>
      <c r="AR274" s="28">
        <f>IF($AP$287&lt;&gt;0,(AP274/$AP$287)*100,0)</f>
        <v>203.08463254485454</v>
      </c>
      <c r="AS274" s="21"/>
      <c r="AT274" s="26">
        <v>0</v>
      </c>
      <c r="AU274" s="21"/>
      <c r="AV274" s="26">
        <v>0</v>
      </c>
      <c r="AW274" s="21"/>
      <c r="AX274" s="26"/>
      <c r="AY274" s="21"/>
      <c r="AZ274" s="26">
        <v>0</v>
      </c>
      <c r="BA274" s="21"/>
      <c r="BB274" s="10">
        <v>29</v>
      </c>
    </row>
    <row r="275" spans="1:54" s="15" customFormat="1" ht="8.85" customHeight="1" x14ac:dyDescent="0.3">
      <c r="A275" s="10">
        <v>30</v>
      </c>
      <c r="B275" s="21"/>
      <c r="C275" s="26">
        <v>6398</v>
      </c>
      <c r="D275" s="10" t="s">
        <v>86</v>
      </c>
      <c r="E275" s="10" t="s">
        <v>245</v>
      </c>
      <c r="F275" s="21"/>
      <c r="G275" s="26">
        <v>4643296</v>
      </c>
      <c r="H275" s="21"/>
      <c r="I275" s="28">
        <f t="shared" si="9"/>
        <v>725.74179431072207</v>
      </c>
      <c r="J275" s="21"/>
      <c r="K275" s="28">
        <f t="shared" si="10"/>
        <v>83.832090134965938</v>
      </c>
      <c r="L275" s="21"/>
      <c r="M275" s="26">
        <v>874335</v>
      </c>
      <c r="N275" s="21"/>
      <c r="O275" s="28">
        <f t="shared" si="11"/>
        <v>136.65754923413567</v>
      </c>
      <c r="P275" s="21"/>
      <c r="Q275" s="28">
        <f t="shared" si="12"/>
        <v>15.785625238657076</v>
      </c>
      <c r="R275" s="21"/>
      <c r="S275" s="26">
        <v>8173</v>
      </c>
      <c r="T275" s="21"/>
      <c r="U275" s="28">
        <f t="shared" si="13"/>
        <v>1.277430447014692</v>
      </c>
      <c r="V275" s="21"/>
      <c r="W275" s="28">
        <f t="shared" si="14"/>
        <v>0.14755890485402537</v>
      </c>
      <c r="X275" s="21"/>
      <c r="Y275" s="26">
        <v>13001</v>
      </c>
      <c r="Z275" s="21"/>
      <c r="AA275" s="28">
        <f t="shared" si="15"/>
        <v>2.0320412628946545</v>
      </c>
      <c r="AB275" s="21"/>
      <c r="AC275" s="28">
        <f t="shared" si="16"/>
        <v>0.23472572152296389</v>
      </c>
      <c r="AD275" s="21"/>
      <c r="AE275" s="26">
        <f>(G275+M275+S275+Y275)</f>
        <v>5538805</v>
      </c>
      <c r="AF275" s="27"/>
      <c r="AG275" s="21"/>
      <c r="AH275" s="26">
        <v>30987</v>
      </c>
      <c r="AI275" s="21"/>
      <c r="AJ275" s="26">
        <v>0</v>
      </c>
      <c r="AK275" s="21"/>
      <c r="AL275" s="26">
        <f t="shared" si="17"/>
        <v>5569792</v>
      </c>
      <c r="AM275" s="21"/>
      <c r="AN275" s="26">
        <v>4460679</v>
      </c>
      <c r="AO275" s="21"/>
      <c r="AP275" s="28">
        <f t="shared" si="18"/>
        <v>697.19896842763364</v>
      </c>
      <c r="AQ275" s="21"/>
      <c r="AR275" s="28">
        <f>IF($AP$287&lt;&gt;0,(AP275/$AP$287)*100,0)</f>
        <v>56.656993678024904</v>
      </c>
      <c r="AS275" s="21"/>
      <c r="AT275" s="26">
        <v>1484166</v>
      </c>
      <c r="AU275" s="21"/>
      <c r="AV275" s="26">
        <v>0</v>
      </c>
      <c r="AW275" s="21"/>
      <c r="AX275" s="26"/>
      <c r="AY275" s="21"/>
      <c r="AZ275" s="26">
        <v>0</v>
      </c>
      <c r="BA275" s="21"/>
      <c r="BB275" s="10">
        <v>30</v>
      </c>
    </row>
    <row r="276" spans="1:54" s="15" customFormat="1" ht="8.85" customHeight="1" x14ac:dyDescent="0.3">
      <c r="A276" s="41"/>
      <c r="B276" s="21"/>
      <c r="C276" s="29"/>
      <c r="D276" s="10"/>
      <c r="E276" s="10"/>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7"/>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9"/>
    </row>
    <row r="277" spans="1:54" s="15" customFormat="1" ht="8.85" customHeight="1" x14ac:dyDescent="0.3">
      <c r="A277" s="10">
        <v>31</v>
      </c>
      <c r="B277" s="21"/>
      <c r="C277" s="26">
        <v>4627</v>
      </c>
      <c r="D277" s="10"/>
      <c r="E277" s="10" t="s">
        <v>211</v>
      </c>
      <c r="F277" s="21"/>
      <c r="G277" s="26">
        <v>4624576</v>
      </c>
      <c r="H277" s="21"/>
      <c r="I277" s="28">
        <f t="shared" si="9"/>
        <v>999.47611843527125</v>
      </c>
      <c r="J277" s="21"/>
      <c r="K277" s="28">
        <f t="shared" si="10"/>
        <v>71.421438558109102</v>
      </c>
      <c r="L277" s="21"/>
      <c r="M277" s="26">
        <v>1846515</v>
      </c>
      <c r="N277" s="21"/>
      <c r="O277" s="28">
        <f t="shared" si="11"/>
        <v>399.0739139831424</v>
      </c>
      <c r="P277" s="21"/>
      <c r="Q277" s="28">
        <f t="shared" si="12"/>
        <v>28.517372753551207</v>
      </c>
      <c r="R277" s="21"/>
      <c r="S277" s="26">
        <v>3962</v>
      </c>
      <c r="T277" s="21"/>
      <c r="U277" s="28">
        <f t="shared" si="13"/>
        <v>0.85627836611195163</v>
      </c>
      <c r="V277" s="21"/>
      <c r="W277" s="28">
        <f t="shared" si="14"/>
        <v>6.1188688339693903E-2</v>
      </c>
      <c r="X277" s="21"/>
      <c r="Y277" s="26">
        <v>0</v>
      </c>
      <c r="Z277" s="21"/>
      <c r="AA277" s="28">
        <f t="shared" si="15"/>
        <v>0</v>
      </c>
      <c r="AB277" s="21"/>
      <c r="AC277" s="28">
        <f t="shared" si="16"/>
        <v>0</v>
      </c>
      <c r="AD277" s="21"/>
      <c r="AE277" s="26">
        <f t="shared" ref="AE277:AE285" si="19">(G277+M277+S277+Y277)</f>
        <v>6475053</v>
      </c>
      <c r="AF277" s="27"/>
      <c r="AG277" s="21"/>
      <c r="AH277" s="26">
        <v>0</v>
      </c>
      <c r="AI277" s="21"/>
      <c r="AJ277" s="26">
        <v>227711</v>
      </c>
      <c r="AK277" s="21"/>
      <c r="AL277" s="26">
        <f t="shared" si="17"/>
        <v>6702764</v>
      </c>
      <c r="AM277" s="21"/>
      <c r="AN277" s="26">
        <v>6432725</v>
      </c>
      <c r="AO277" s="21"/>
      <c r="AP277" s="28">
        <f t="shared" si="18"/>
        <v>1390.2582666954831</v>
      </c>
      <c r="AQ277" s="21"/>
      <c r="AR277" s="28">
        <f t="shared" ref="AR277:AR285" si="20">IF($AP$287&lt;&gt;0,(AP277/$AP$287)*100,0)</f>
        <v>112.97758228849651</v>
      </c>
      <c r="AS277" s="21"/>
      <c r="AT277" s="26">
        <v>9794</v>
      </c>
      <c r="AU277" s="21"/>
      <c r="AV277" s="26">
        <v>33161</v>
      </c>
      <c r="AW277" s="21"/>
      <c r="AX277" s="26"/>
      <c r="AY277" s="21"/>
      <c r="AZ277" s="26">
        <v>0</v>
      </c>
      <c r="BA277" s="21"/>
      <c r="BB277" s="10">
        <v>31</v>
      </c>
    </row>
    <row r="278" spans="1:54" s="15" customFormat="1" ht="8.85" customHeight="1" x14ac:dyDescent="0.3">
      <c r="A278" s="10">
        <v>32</v>
      </c>
      <c r="B278" s="21"/>
      <c r="C278" s="26">
        <v>15687</v>
      </c>
      <c r="D278" s="10"/>
      <c r="E278" s="10" t="s">
        <v>246</v>
      </c>
      <c r="F278" s="21"/>
      <c r="G278" s="26">
        <v>24730800</v>
      </c>
      <c r="H278" s="21"/>
      <c r="I278" s="28">
        <f>(G278/$C278)</f>
        <v>1576.5155861541405</v>
      </c>
      <c r="J278" s="21"/>
      <c r="K278" s="28">
        <f>IF($AE278&lt;&gt;0,(G278/$AE278)*100,0)</f>
        <v>82.886646407854869</v>
      </c>
      <c r="L278" s="21"/>
      <c r="M278" s="26">
        <v>3761705</v>
      </c>
      <c r="N278" s="21"/>
      <c r="O278" s="28">
        <f>(M278/$C278)</f>
        <v>239.79760311085613</v>
      </c>
      <c r="P278" s="21"/>
      <c r="Q278" s="28">
        <f>IF($AE278&lt;&gt;0,(M278/$AE278)*100,0)</f>
        <v>12.607562724443191</v>
      </c>
      <c r="R278" s="21"/>
      <c r="S278" s="26">
        <v>230740</v>
      </c>
      <c r="T278" s="21"/>
      <c r="U278" s="28">
        <f>(S278/$C278)</f>
        <v>14.708994708994709</v>
      </c>
      <c r="V278" s="21"/>
      <c r="W278" s="28">
        <f>IF($AE278&lt;&gt;0,(S278/$AE278)*100,0)</f>
        <v>0.77333789412992837</v>
      </c>
      <c r="X278" s="21"/>
      <c r="Y278" s="26">
        <v>1113648</v>
      </c>
      <c r="Z278" s="21"/>
      <c r="AA278" s="28">
        <f>(Y278/$C278)</f>
        <v>70.991776630330847</v>
      </c>
      <c r="AB278" s="21"/>
      <c r="AC278" s="28">
        <f>IF($AE278&lt;&gt;0,(Y278/$AE278)*100,0)</f>
        <v>3.732452973572014</v>
      </c>
      <c r="AD278" s="21"/>
      <c r="AE278" s="26">
        <f t="shared" si="19"/>
        <v>29836893</v>
      </c>
      <c r="AF278" s="27"/>
      <c r="AG278" s="21"/>
      <c r="AH278" s="26">
        <v>834200</v>
      </c>
      <c r="AI278" s="21"/>
      <c r="AJ278" s="26">
        <v>4469412</v>
      </c>
      <c r="AK278" s="21"/>
      <c r="AL278" s="26">
        <f>(AE278+AH278+AJ278)</f>
        <v>35140505</v>
      </c>
      <c r="AM278" s="21"/>
      <c r="AN278" s="26">
        <v>28218977</v>
      </c>
      <c r="AO278" s="21"/>
      <c r="AP278" s="28">
        <f>(AN278/$C278)</f>
        <v>1798.8765857079111</v>
      </c>
      <c r="AQ278" s="21"/>
      <c r="AR278" s="28">
        <f t="shared" si="20"/>
        <v>146.18343393974615</v>
      </c>
      <c r="AS278" s="21"/>
      <c r="AT278" s="26">
        <v>2040786</v>
      </c>
      <c r="AU278" s="21"/>
      <c r="AV278" s="26">
        <v>3939840</v>
      </c>
      <c r="AW278" s="21"/>
      <c r="AX278" s="26"/>
      <c r="AY278" s="21"/>
      <c r="AZ278" s="26">
        <v>0</v>
      </c>
      <c r="BA278" s="21"/>
      <c r="BB278" s="10">
        <v>32</v>
      </c>
    </row>
    <row r="279" spans="1:54" s="15" customFormat="1" ht="8.85" customHeight="1" x14ac:dyDescent="0.3">
      <c r="A279" s="10">
        <v>33</v>
      </c>
      <c r="B279" s="21"/>
      <c r="C279" s="26">
        <v>8098</v>
      </c>
      <c r="D279" s="10"/>
      <c r="E279" s="10" t="s">
        <v>247</v>
      </c>
      <c r="F279" s="21"/>
      <c r="G279" s="26">
        <v>6280187</v>
      </c>
      <c r="H279" s="21"/>
      <c r="I279" s="28">
        <f>(G279/$C279)</f>
        <v>775.52321560879227</v>
      </c>
      <c r="J279" s="21"/>
      <c r="K279" s="28">
        <f>IF($AE279&lt;&gt;0,(G279/$AE279)*100,0)</f>
        <v>69.404661666217066</v>
      </c>
      <c r="L279" s="21"/>
      <c r="M279" s="26">
        <v>2554652</v>
      </c>
      <c r="N279" s="21"/>
      <c r="O279" s="28">
        <f>(M279/$C279)</f>
        <v>315.46702889602369</v>
      </c>
      <c r="P279" s="21"/>
      <c r="Q279" s="28">
        <f>IF($AE279&lt;&gt;0,(M279/$AE279)*100,0)</f>
        <v>28.232400999353164</v>
      </c>
      <c r="R279" s="21"/>
      <c r="S279" s="26">
        <v>173298</v>
      </c>
      <c r="T279" s="21"/>
      <c r="U279" s="28">
        <f>(S279/$C279)</f>
        <v>21.400098789824646</v>
      </c>
      <c r="V279" s="21"/>
      <c r="W279" s="28">
        <f>IF($AE279&lt;&gt;0,(S279/$AE279)*100,0)</f>
        <v>1.91518008260456</v>
      </c>
      <c r="X279" s="21"/>
      <c r="Y279" s="26">
        <v>40516</v>
      </c>
      <c r="Z279" s="21"/>
      <c r="AA279" s="28">
        <f>(Y279/$C279)</f>
        <v>5.0032106693010618</v>
      </c>
      <c r="AB279" s="21"/>
      <c r="AC279" s="28">
        <f>IF($AE279&lt;&gt;0,(Y279/$AE279)*100,0)</f>
        <v>0.44775725182521642</v>
      </c>
      <c r="AD279" s="21"/>
      <c r="AE279" s="26">
        <f t="shared" si="19"/>
        <v>9048653</v>
      </c>
      <c r="AF279" s="27"/>
      <c r="AG279" s="21"/>
      <c r="AH279" s="26">
        <v>0</v>
      </c>
      <c r="AI279" s="21"/>
      <c r="AJ279" s="26">
        <v>0</v>
      </c>
      <c r="AK279" s="21"/>
      <c r="AL279" s="26">
        <f>(AE279+AH279+AJ279)</f>
        <v>9048653</v>
      </c>
      <c r="AM279" s="21"/>
      <c r="AN279" s="26">
        <v>7510756</v>
      </c>
      <c r="AO279" s="21"/>
      <c r="AP279" s="28">
        <f>(AN279/$C279)</f>
        <v>927.4828352679674</v>
      </c>
      <c r="AQ279" s="21"/>
      <c r="AR279" s="28">
        <f t="shared" si="20"/>
        <v>75.370721291748652</v>
      </c>
      <c r="AS279" s="21"/>
      <c r="AT279" s="26">
        <v>0</v>
      </c>
      <c r="AU279" s="21"/>
      <c r="AV279" s="26">
        <v>0</v>
      </c>
      <c r="AW279" s="21"/>
      <c r="AX279" s="26"/>
      <c r="AY279" s="21"/>
      <c r="AZ279" s="26">
        <v>0</v>
      </c>
      <c r="BA279" s="21"/>
      <c r="BB279" s="10">
        <v>33</v>
      </c>
    </row>
    <row r="280" spans="1:54" s="15" customFormat="1" ht="8.85" customHeight="1" x14ac:dyDescent="0.3">
      <c r="A280" s="10">
        <v>34</v>
      </c>
      <c r="B280" s="21"/>
      <c r="C280" s="26">
        <v>9611</v>
      </c>
      <c r="D280" s="10"/>
      <c r="E280" s="10" t="s">
        <v>248</v>
      </c>
      <c r="F280" s="21"/>
      <c r="G280" s="26">
        <v>10940302</v>
      </c>
      <c r="H280" s="21"/>
      <c r="I280" s="28">
        <f>(G280/$C280)</f>
        <v>1138.3104775777754</v>
      </c>
      <c r="J280" s="21"/>
      <c r="K280" s="28">
        <f>IF($AE280&lt;&gt;0,(G280/$AE280)*100,0)</f>
        <v>73.488223064857948</v>
      </c>
      <c r="L280" s="21"/>
      <c r="M280" s="26">
        <v>3318485</v>
      </c>
      <c r="N280" s="21"/>
      <c r="O280" s="28">
        <f>(M280/$C280)</f>
        <v>345.27988762875873</v>
      </c>
      <c r="P280" s="21"/>
      <c r="Q280" s="28">
        <f>IF($AE280&lt;&gt;0,(M280/$AE280)*100,0)</f>
        <v>22.290935471194956</v>
      </c>
      <c r="R280" s="21"/>
      <c r="S280" s="26">
        <v>26290</v>
      </c>
      <c r="T280" s="21"/>
      <c r="U280" s="28">
        <f>(S280/$C280)</f>
        <v>2.7354073457496617</v>
      </c>
      <c r="V280" s="21"/>
      <c r="W280" s="28">
        <f>IF($AE280&lt;&gt;0,(S280/$AE280)*100,0)</f>
        <v>0.17659525160960962</v>
      </c>
      <c r="X280" s="21"/>
      <c r="Y280" s="26">
        <v>602073</v>
      </c>
      <c r="Z280" s="21"/>
      <c r="AA280" s="28">
        <f>(Y280/$C280)</f>
        <v>62.644157735927585</v>
      </c>
      <c r="AB280" s="21"/>
      <c r="AC280" s="28">
        <f>IF($AE280&lt;&gt;0,(Y280/$AE280)*100,0)</f>
        <v>4.0442462123374856</v>
      </c>
      <c r="AD280" s="21"/>
      <c r="AE280" s="26">
        <f t="shared" si="19"/>
        <v>14887150</v>
      </c>
      <c r="AF280" s="27"/>
      <c r="AG280" s="21"/>
      <c r="AH280" s="26">
        <v>0</v>
      </c>
      <c r="AI280" s="21"/>
      <c r="AJ280" s="26">
        <v>0</v>
      </c>
      <c r="AK280" s="21"/>
      <c r="AL280" s="26">
        <f>(AE280+AH280+AJ280)</f>
        <v>14887150</v>
      </c>
      <c r="AM280" s="21"/>
      <c r="AN280" s="26">
        <v>13417216</v>
      </c>
      <c r="AO280" s="21"/>
      <c r="AP280" s="28">
        <f>(AN280/$C280)</f>
        <v>1396.0270523358652</v>
      </c>
      <c r="AQ280" s="21"/>
      <c r="AR280" s="28">
        <f t="shared" si="20"/>
        <v>113.44637536817376</v>
      </c>
      <c r="AS280" s="21"/>
      <c r="AT280" s="26">
        <v>0</v>
      </c>
      <c r="AU280" s="21"/>
      <c r="AV280" s="26">
        <v>817566</v>
      </c>
      <c r="AW280" s="21"/>
      <c r="AX280" s="26"/>
      <c r="AY280" s="21"/>
      <c r="AZ280" s="26">
        <v>0</v>
      </c>
      <c r="BA280" s="21"/>
      <c r="BB280" s="10">
        <v>34</v>
      </c>
    </row>
    <row r="281" spans="1:54" s="15" customFormat="1" ht="8.85" customHeight="1" x14ac:dyDescent="0.3">
      <c r="A281" s="10">
        <v>35</v>
      </c>
      <c r="B281" s="21"/>
      <c r="C281" s="26">
        <v>3306</v>
      </c>
      <c r="D281" s="10" t="s">
        <v>86</v>
      </c>
      <c r="E281" s="10" t="s">
        <v>249</v>
      </c>
      <c r="F281" s="21"/>
      <c r="G281" s="26">
        <v>8782870</v>
      </c>
      <c r="H281" s="21"/>
      <c r="I281" s="28">
        <f>(G281/$C281)</f>
        <v>2656.6454930429522</v>
      </c>
      <c r="J281" s="21"/>
      <c r="K281" s="28">
        <f>IF($AE281&lt;&gt;0,(G281/$AE281)*100,0)</f>
        <v>57.071732945822895</v>
      </c>
      <c r="L281" s="21"/>
      <c r="M281" s="26">
        <v>6148512</v>
      </c>
      <c r="N281" s="21"/>
      <c r="O281" s="28">
        <f>(M281/$C281)</f>
        <v>1859.8039927404718</v>
      </c>
      <c r="P281" s="21"/>
      <c r="Q281" s="28">
        <f>IF($AE281&lt;&gt;0,(M281/$AE281)*100,0)</f>
        <v>39.953481592940285</v>
      </c>
      <c r="R281" s="21"/>
      <c r="S281" s="26">
        <v>457795</v>
      </c>
      <c r="T281" s="21"/>
      <c r="U281" s="28">
        <f>(S281/$C281)</f>
        <v>138.4739866908651</v>
      </c>
      <c r="V281" s="21"/>
      <c r="W281" s="28">
        <f>IF($AE281&lt;&gt;0,(S281/$AE281)*100,0)</f>
        <v>2.9747854612368161</v>
      </c>
      <c r="X281" s="21"/>
      <c r="Y281" s="26">
        <v>0</v>
      </c>
      <c r="Z281" s="21"/>
      <c r="AA281" s="28">
        <f>(Y281/$C281)</f>
        <v>0</v>
      </c>
      <c r="AB281" s="21"/>
      <c r="AC281" s="28">
        <f>IF($AE281&lt;&gt;0,(Y281/$AE281)*100,0)</f>
        <v>0</v>
      </c>
      <c r="AD281" s="21"/>
      <c r="AE281" s="26">
        <f t="shared" si="19"/>
        <v>15389177</v>
      </c>
      <c r="AF281" s="27"/>
      <c r="AG281" s="21"/>
      <c r="AH281" s="26">
        <v>26150</v>
      </c>
      <c r="AI281" s="21"/>
      <c r="AJ281" s="26">
        <v>206343</v>
      </c>
      <c r="AK281" s="21"/>
      <c r="AL281" s="26">
        <f>(AE281+AH281+AJ281)</f>
        <v>15621670</v>
      </c>
      <c r="AM281" s="21"/>
      <c r="AN281" s="26">
        <v>14133798</v>
      </c>
      <c r="AO281" s="21"/>
      <c r="AP281" s="28">
        <f>(AN281/$C281)</f>
        <v>4275.1960072595284</v>
      </c>
      <c r="AQ281" s="21"/>
      <c r="AR281" s="28">
        <f t="shared" si="20"/>
        <v>347.41840439306651</v>
      </c>
      <c r="AS281" s="21"/>
      <c r="AT281" s="26">
        <v>217582</v>
      </c>
      <c r="AU281" s="21"/>
      <c r="AV281" s="26">
        <v>1409556</v>
      </c>
      <c r="AW281" s="21"/>
      <c r="AX281" s="26"/>
      <c r="AY281" s="21"/>
      <c r="AZ281" s="26">
        <v>0</v>
      </c>
      <c r="BA281" s="21"/>
      <c r="BB281" s="10">
        <v>35</v>
      </c>
    </row>
    <row r="282" spans="1:54" s="15" customFormat="1" ht="8.85" customHeight="1" x14ac:dyDescent="0.3">
      <c r="A282" s="10"/>
      <c r="B282" s="21"/>
      <c r="C282" s="26"/>
      <c r="D282" s="10"/>
      <c r="E282" s="10"/>
      <c r="F282" s="21"/>
      <c r="G282" s="26"/>
      <c r="H282" s="21"/>
      <c r="I282" s="28"/>
      <c r="J282" s="21"/>
      <c r="K282" s="28"/>
      <c r="L282" s="21"/>
      <c r="M282" s="26"/>
      <c r="N282" s="21"/>
      <c r="O282" s="28"/>
      <c r="P282" s="21"/>
      <c r="Q282" s="28"/>
      <c r="R282" s="21"/>
      <c r="S282" s="26"/>
      <c r="T282" s="21"/>
      <c r="U282" s="28"/>
      <c r="V282" s="21"/>
      <c r="W282" s="28"/>
      <c r="X282" s="21"/>
      <c r="Y282" s="26"/>
      <c r="Z282" s="21"/>
      <c r="AA282" s="28"/>
      <c r="AB282" s="21"/>
      <c r="AC282" s="28"/>
      <c r="AD282" s="21"/>
      <c r="AE282" s="26"/>
      <c r="AF282" s="27"/>
      <c r="AG282" s="21"/>
      <c r="AH282" s="26"/>
      <c r="AI282" s="21"/>
      <c r="AJ282" s="26"/>
      <c r="AK282" s="21"/>
      <c r="AL282" s="26"/>
      <c r="AM282" s="21"/>
      <c r="AN282" s="26"/>
      <c r="AO282" s="21"/>
      <c r="AP282" s="28"/>
      <c r="AQ282" s="21"/>
      <c r="AR282" s="28"/>
      <c r="AS282" s="21"/>
      <c r="AT282" s="26"/>
      <c r="AU282" s="21"/>
      <c r="AV282" s="26"/>
      <c r="AW282" s="21"/>
      <c r="AX282" s="26"/>
      <c r="AY282" s="21"/>
      <c r="AZ282" s="26"/>
      <c r="BA282" s="21"/>
      <c r="BB282" s="10"/>
    </row>
    <row r="283" spans="1:54" s="15" customFormat="1" ht="8.85" customHeight="1" x14ac:dyDescent="0.3">
      <c r="A283" s="10">
        <v>36</v>
      </c>
      <c r="B283" s="21"/>
      <c r="C283" s="26">
        <v>3286</v>
      </c>
      <c r="D283" s="10"/>
      <c r="E283" s="10" t="s">
        <v>215</v>
      </c>
      <c r="F283" s="21"/>
      <c r="G283" s="26">
        <v>3408666</v>
      </c>
      <c r="H283" s="21"/>
      <c r="I283" s="28">
        <f>(G283/$C283)</f>
        <v>1037.3298843578818</v>
      </c>
      <c r="J283" s="21"/>
      <c r="K283" s="28">
        <f>IF($AE283&lt;&gt;0,(G283/$AE283)*100,0)</f>
        <v>72.274753242027955</v>
      </c>
      <c r="L283" s="21"/>
      <c r="M283" s="26">
        <v>870641</v>
      </c>
      <c r="N283" s="21"/>
      <c r="O283" s="28">
        <f>(M283/$C283)</f>
        <v>264.95465611685938</v>
      </c>
      <c r="P283" s="21"/>
      <c r="Q283" s="28">
        <f>IF($AE283&lt;&gt;0,(M283/$AE283)*100,0)</f>
        <v>18.460407513494271</v>
      </c>
      <c r="R283" s="21"/>
      <c r="S283" s="26">
        <v>436954</v>
      </c>
      <c r="T283" s="21"/>
      <c r="U283" s="28">
        <f>(S283/$C283)</f>
        <v>132.9744370054778</v>
      </c>
      <c r="V283" s="21"/>
      <c r="W283" s="28">
        <f>IF($AE283&lt;&gt;0,(S283/$AE283)*100,0)</f>
        <v>9.264839244477777</v>
      </c>
      <c r="X283" s="21"/>
      <c r="Y283" s="26">
        <v>0</v>
      </c>
      <c r="Z283" s="21"/>
      <c r="AA283" s="28">
        <f>(Y283/$C283)</f>
        <v>0</v>
      </c>
      <c r="AB283" s="21"/>
      <c r="AC283" s="28">
        <f>IF($AE283&lt;&gt;0,(Y283/$AE283)*100,0)</f>
        <v>0</v>
      </c>
      <c r="AD283" s="21"/>
      <c r="AE283" s="26">
        <f>(G283+M283+S283+Y283)</f>
        <v>4716261</v>
      </c>
      <c r="AF283" s="27"/>
      <c r="AG283" s="21"/>
      <c r="AH283" s="26">
        <v>0</v>
      </c>
      <c r="AI283" s="21"/>
      <c r="AJ283" s="26">
        <v>0</v>
      </c>
      <c r="AK283" s="21"/>
      <c r="AL283" s="26">
        <f>(AE283+AH283+AJ283)</f>
        <v>4716261</v>
      </c>
      <c r="AM283" s="21"/>
      <c r="AN283" s="26">
        <v>3085376</v>
      </c>
      <c r="AO283" s="21"/>
      <c r="AP283" s="28">
        <f>(AN283/$C283)</f>
        <v>938.94583079732195</v>
      </c>
      <c r="AQ283" s="21"/>
      <c r="AR283" s="28">
        <f>IF($AP$287&lt;&gt;0,(AP283/$AP$287)*100,0)</f>
        <v>76.302247146846469</v>
      </c>
      <c r="AS283" s="21"/>
      <c r="AT283" s="26">
        <v>1089598</v>
      </c>
      <c r="AU283" s="21"/>
      <c r="AV283" s="26">
        <v>0</v>
      </c>
      <c r="AW283" s="21"/>
      <c r="AX283" s="26"/>
      <c r="AY283" s="21"/>
      <c r="AZ283" s="26">
        <v>29504</v>
      </c>
      <c r="BA283" s="21"/>
      <c r="BB283" s="10">
        <v>36</v>
      </c>
    </row>
    <row r="284" spans="1:54" s="15" customFormat="1" ht="8.85" customHeight="1" x14ac:dyDescent="0.3">
      <c r="A284" s="10">
        <v>37</v>
      </c>
      <c r="B284" s="21"/>
      <c r="C284" s="26">
        <v>5097</v>
      </c>
      <c r="D284" s="10"/>
      <c r="E284" s="10" t="s">
        <v>250</v>
      </c>
      <c r="F284" s="21"/>
      <c r="G284" s="26">
        <v>4553242</v>
      </c>
      <c r="H284" s="21"/>
      <c r="I284" s="28">
        <f>(G284/$C284)</f>
        <v>893.31803021385133</v>
      </c>
      <c r="J284" s="21"/>
      <c r="K284" s="28">
        <f>IF($AE284&lt;&gt;0,(G284/$AE284)*100,0)</f>
        <v>79.389114662266351</v>
      </c>
      <c r="L284" s="21"/>
      <c r="M284" s="26">
        <v>1177109</v>
      </c>
      <c r="N284" s="21"/>
      <c r="O284" s="28">
        <f>(M284/$C284)</f>
        <v>230.941534235825</v>
      </c>
      <c r="P284" s="21"/>
      <c r="Q284" s="28">
        <f>IF($AE284&lt;&gt;0,(M284/$AE284)*100,0)</f>
        <v>20.523758976787459</v>
      </c>
      <c r="R284" s="21"/>
      <c r="S284" s="26">
        <v>4997</v>
      </c>
      <c r="T284" s="21"/>
      <c r="U284" s="28">
        <f>(S284/$C284)</f>
        <v>0.98038061604865612</v>
      </c>
      <c r="V284" s="21"/>
      <c r="W284" s="28">
        <f>IF($AE284&lt;&gt;0,(S284/$AE284)*100,0)</f>
        <v>8.7126360946188447E-2</v>
      </c>
      <c r="X284" s="21"/>
      <c r="Y284" s="26">
        <v>0</v>
      </c>
      <c r="Z284" s="21"/>
      <c r="AA284" s="28">
        <f>(Y284/$C284)</f>
        <v>0</v>
      </c>
      <c r="AB284" s="21"/>
      <c r="AC284" s="28">
        <f>IF($AE284&lt;&gt;0,(Y284/$AE284)*100,0)</f>
        <v>0</v>
      </c>
      <c r="AD284" s="21"/>
      <c r="AE284" s="26">
        <f>(G284+M284+S284+Y284)</f>
        <v>5735348</v>
      </c>
      <c r="AF284" s="27"/>
      <c r="AG284" s="21"/>
      <c r="AH284" s="26">
        <v>0</v>
      </c>
      <c r="AI284" s="21"/>
      <c r="AJ284" s="26">
        <v>5569</v>
      </c>
      <c r="AK284" s="21"/>
      <c r="AL284" s="26">
        <f>(AE284+AH284+AJ284)</f>
        <v>5740917</v>
      </c>
      <c r="AM284" s="21"/>
      <c r="AN284" s="26">
        <v>5602641</v>
      </c>
      <c r="AO284" s="21"/>
      <c r="AP284" s="28">
        <f>(AN284/$C284)</f>
        <v>1099.2036492054149</v>
      </c>
      <c r="AQ284" s="21"/>
      <c r="AR284" s="28">
        <f>IF($AP$287&lt;&gt;0,(AP284/$AP$287)*100,0)</f>
        <v>89.325396370487098</v>
      </c>
      <c r="AS284" s="21"/>
      <c r="AT284" s="26">
        <v>0</v>
      </c>
      <c r="AU284" s="21"/>
      <c r="AV284" s="26">
        <v>200195</v>
      </c>
      <c r="AW284" s="21"/>
      <c r="AX284" s="26"/>
      <c r="AY284" s="21"/>
      <c r="AZ284" s="26">
        <v>0</v>
      </c>
      <c r="BA284" s="21"/>
      <c r="BB284" s="10">
        <v>37</v>
      </c>
    </row>
    <row r="285" spans="1:54" s="15" customFormat="1" ht="8.85" customHeight="1" x14ac:dyDescent="0.3">
      <c r="A285" s="30">
        <v>38</v>
      </c>
      <c r="B285" s="21"/>
      <c r="C285" s="31">
        <v>8211</v>
      </c>
      <c r="D285" s="10"/>
      <c r="E285" s="10" t="s">
        <v>251</v>
      </c>
      <c r="F285" s="21"/>
      <c r="G285" s="31">
        <v>11173372</v>
      </c>
      <c r="H285" s="21"/>
      <c r="I285" s="28">
        <f t="shared" si="9"/>
        <v>1360.7809036658141</v>
      </c>
      <c r="J285" s="21"/>
      <c r="K285" s="28">
        <f t="shared" si="10"/>
        <v>73.19452581084002</v>
      </c>
      <c r="L285" s="21"/>
      <c r="M285" s="31">
        <v>4041883</v>
      </c>
      <c r="N285" s="21"/>
      <c r="O285" s="28">
        <f t="shared" si="11"/>
        <v>492.2522226281817</v>
      </c>
      <c r="P285" s="21"/>
      <c r="Q285" s="28">
        <f t="shared" si="12"/>
        <v>26.477567342060702</v>
      </c>
      <c r="R285" s="21"/>
      <c r="S285" s="31">
        <v>39104</v>
      </c>
      <c r="T285" s="21"/>
      <c r="U285" s="28">
        <f t="shared" si="13"/>
        <v>4.762391913287054</v>
      </c>
      <c r="V285" s="21"/>
      <c r="W285" s="28">
        <f t="shared" si="14"/>
        <v>0.25616248499621136</v>
      </c>
      <c r="X285" s="21"/>
      <c r="Y285" s="31">
        <v>10952</v>
      </c>
      <c r="Z285" s="21"/>
      <c r="AA285" s="28">
        <f t="shared" si="15"/>
        <v>1.3338204847156254</v>
      </c>
      <c r="AB285" s="21"/>
      <c r="AC285" s="28">
        <f t="shared" si="16"/>
        <v>7.1744362103071474E-2</v>
      </c>
      <c r="AD285" s="21"/>
      <c r="AE285" s="31">
        <f t="shared" si="19"/>
        <v>15265311</v>
      </c>
      <c r="AF285" s="27"/>
      <c r="AG285" s="21"/>
      <c r="AH285" s="31">
        <v>0</v>
      </c>
      <c r="AI285" s="21"/>
      <c r="AJ285" s="31">
        <v>0</v>
      </c>
      <c r="AK285" s="21"/>
      <c r="AL285" s="31">
        <f t="shared" si="17"/>
        <v>15265311</v>
      </c>
      <c r="AM285" s="21"/>
      <c r="AN285" s="31">
        <v>14320063</v>
      </c>
      <c r="AO285" s="21"/>
      <c r="AP285" s="28">
        <f t="shared" si="18"/>
        <v>1744.0096212398003</v>
      </c>
      <c r="AQ285" s="21"/>
      <c r="AR285" s="28">
        <f t="shared" si="20"/>
        <v>141.72473936362985</v>
      </c>
      <c r="AS285" s="21"/>
      <c r="AT285" s="31">
        <v>0</v>
      </c>
      <c r="AU285" s="21"/>
      <c r="AV285" s="31">
        <v>1193002</v>
      </c>
      <c r="AW285" s="21"/>
      <c r="AX285" s="31"/>
      <c r="AY285" s="21"/>
      <c r="AZ285" s="31">
        <v>0</v>
      </c>
      <c r="BA285" s="21"/>
      <c r="BB285" s="30">
        <v>38</v>
      </c>
    </row>
    <row r="286" spans="1:54" s="15" customFormat="1" ht="8.85" customHeight="1" x14ac:dyDescent="0.3">
      <c r="A286" s="21"/>
      <c r="B286" s="21"/>
      <c r="C286" s="21"/>
      <c r="D286" s="10"/>
      <c r="E286" s="10"/>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7"/>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row>
    <row r="287" spans="1:54" s="15" customFormat="1" ht="8.85" customHeight="1" x14ac:dyDescent="0.3">
      <c r="A287" s="30">
        <f>A285</f>
        <v>38</v>
      </c>
      <c r="B287" s="21"/>
      <c r="C287" s="31">
        <f>SUM(C241:C285)</f>
        <v>354200</v>
      </c>
      <c r="D287" s="10"/>
      <c r="E287" s="18" t="s">
        <v>65</v>
      </c>
      <c r="F287" s="21"/>
      <c r="G287" s="32">
        <f>SUM(G241:G285)</f>
        <v>360501347</v>
      </c>
      <c r="H287" s="21"/>
      <c r="I287" s="33">
        <f>(G287/$C287)</f>
        <v>1017.7903642010164</v>
      </c>
      <c r="J287" s="21"/>
      <c r="K287" s="28">
        <f>IF($AE287&lt;&gt;0,(G287/$AE287)*100,0)</f>
        <v>75.69286819505443</v>
      </c>
      <c r="L287" s="21"/>
      <c r="M287" s="32">
        <f>SUM(M241:M285)</f>
        <v>102147298</v>
      </c>
      <c r="N287" s="21"/>
      <c r="O287" s="33">
        <f>(M287/$C287)</f>
        <v>288.38875776397515</v>
      </c>
      <c r="P287" s="21"/>
      <c r="Q287" s="28">
        <f>IF($AE287&lt;&gt;0,(M287/$AE287)*100,0)</f>
        <v>21.447414907980765</v>
      </c>
      <c r="R287" s="21"/>
      <c r="S287" s="32">
        <f>SUM(S241:S285)</f>
        <v>5675810</v>
      </c>
      <c r="T287" s="21"/>
      <c r="U287" s="33">
        <f>(S287/$C287)</f>
        <v>16.024308300395258</v>
      </c>
      <c r="V287" s="21"/>
      <c r="W287" s="28">
        <f>IF($AE287&lt;&gt;0,(S287/$AE287)*100,0)</f>
        <v>1.191724640713123</v>
      </c>
      <c r="X287" s="21"/>
      <c r="Y287" s="32">
        <f>SUM(Y241:Y285)</f>
        <v>7944123</v>
      </c>
      <c r="Z287" s="21"/>
      <c r="AA287" s="33">
        <f>(Y287/$C287)</f>
        <v>22.428354037267081</v>
      </c>
      <c r="AB287" s="21"/>
      <c r="AC287" s="28">
        <f>IF($AE287&lt;&gt;0,(Y287/$AE287)*100,0)</f>
        <v>1.6679922562516813</v>
      </c>
      <c r="AD287" s="21"/>
      <c r="AE287" s="32">
        <f>SUM(AE241:AE285)</f>
        <v>476268578</v>
      </c>
      <c r="AF287" s="27"/>
      <c r="AG287" s="21"/>
      <c r="AH287" s="32">
        <f>SUM(AH241:AH285)</f>
        <v>4659106</v>
      </c>
      <c r="AI287" s="21"/>
      <c r="AJ287" s="32">
        <f>SUM(AJ241:AJ285)</f>
        <v>14757865</v>
      </c>
      <c r="AK287" s="21"/>
      <c r="AL287" s="32">
        <f>SUM(AL241:AL285)</f>
        <v>495685549</v>
      </c>
      <c r="AM287" s="21"/>
      <c r="AN287" s="32">
        <f>SUM(AN241:AN285)</f>
        <v>435864769</v>
      </c>
      <c r="AO287" s="21"/>
      <c r="AP287" s="33">
        <f>(AN287/$C287)</f>
        <v>1230.5611773009598</v>
      </c>
      <c r="AQ287" s="21"/>
      <c r="AR287" s="28">
        <f>IF($AP$287&lt;&gt;0,(AP287/$AP$287)*100,0)</f>
        <v>100</v>
      </c>
      <c r="AS287" s="21"/>
      <c r="AT287" s="32">
        <f>SUM(AT241:AT285)</f>
        <v>12761513</v>
      </c>
      <c r="AU287" s="21"/>
      <c r="AV287" s="32">
        <f>SUM(AV241:AV285)</f>
        <v>23357477</v>
      </c>
      <c r="AW287" s="21"/>
      <c r="AX287" s="32"/>
      <c r="AY287" s="21"/>
      <c r="AZ287" s="32">
        <f>SUM(AZ241:AZ285)</f>
        <v>260653</v>
      </c>
      <c r="BA287" s="21"/>
      <c r="BB287" s="30">
        <f>BB285</f>
        <v>38</v>
      </c>
    </row>
    <row r="288" spans="1:54" s="15" customFormat="1" ht="8.85" customHeight="1" x14ac:dyDescent="0.3">
      <c r="A288" s="21"/>
      <c r="B288" s="21"/>
      <c r="C288" s="21"/>
      <c r="D288" s="10"/>
      <c r="E288" s="10"/>
      <c r="F288" s="21"/>
      <c r="G288" s="21"/>
      <c r="H288" s="21"/>
      <c r="I288" s="39"/>
      <c r="J288" s="21"/>
      <c r="K288" s="21"/>
      <c r="L288" s="21"/>
      <c r="M288" s="21"/>
      <c r="N288" s="21"/>
      <c r="O288" s="39"/>
      <c r="P288" s="21"/>
      <c r="Q288" s="21"/>
      <c r="R288" s="21"/>
      <c r="S288" s="21"/>
      <c r="T288" s="21"/>
      <c r="U288" s="39"/>
      <c r="V288" s="21"/>
      <c r="W288" s="21"/>
      <c r="X288" s="21"/>
      <c r="Y288" s="21"/>
      <c r="Z288" s="21"/>
      <c r="AA288" s="39"/>
      <c r="AB288" s="21"/>
      <c r="AC288" s="21"/>
      <c r="AD288" s="21"/>
      <c r="AE288" s="21"/>
      <c r="AF288" s="21"/>
      <c r="AG288" s="21"/>
      <c r="AH288" s="21"/>
      <c r="AI288" s="21"/>
      <c r="AJ288" s="21"/>
      <c r="AK288" s="21"/>
      <c r="AL288" s="21"/>
      <c r="AM288" s="21"/>
      <c r="AN288" s="21"/>
      <c r="AO288" s="21"/>
      <c r="AP288" s="39"/>
      <c r="AQ288" s="21"/>
      <c r="AR288" s="21"/>
      <c r="AS288" s="21"/>
      <c r="AT288" s="21"/>
      <c r="AU288" s="21"/>
      <c r="AV288" s="21"/>
      <c r="AW288" s="21"/>
      <c r="AX288" s="21"/>
      <c r="AY288" s="21"/>
      <c r="AZ288" s="21"/>
      <c r="BA288" s="21"/>
      <c r="BB288" s="21"/>
    </row>
    <row r="289" spans="1:55" ht="12" thickBot="1" x14ac:dyDescent="0.35">
      <c r="A289" s="42">
        <f>(A60+A219+A287)</f>
        <v>171</v>
      </c>
      <c r="B289" s="21"/>
      <c r="C289" s="43">
        <f>C60+C219+C287</f>
        <v>8759021</v>
      </c>
      <c r="E289" s="18" t="s">
        <v>252</v>
      </c>
      <c r="F289" s="21"/>
      <c r="G289" s="44">
        <f>(G60+G219+G287)</f>
        <v>22843875934</v>
      </c>
      <c r="H289" s="21"/>
      <c r="I289" s="33">
        <f>(G289/$C289)</f>
        <v>2608.0398635874944</v>
      </c>
      <c r="J289" s="21"/>
      <c r="K289" s="28">
        <f>IF($AE289&lt;&gt;0,(G289/$AE289)*100,0)</f>
        <v>62.804865243238503</v>
      </c>
      <c r="L289" s="21"/>
      <c r="M289" s="44">
        <f>(M60+M219+M287)</f>
        <v>11048277310</v>
      </c>
      <c r="N289" s="21"/>
      <c r="O289" s="33">
        <f>(M289/$C289)</f>
        <v>1261.3598380458272</v>
      </c>
      <c r="P289" s="21"/>
      <c r="Q289" s="28">
        <f>IF($AE289&lt;&gt;0,(M289/$AE289)*100,0)</f>
        <v>30.375124152715493</v>
      </c>
      <c r="R289" s="21"/>
      <c r="S289" s="44">
        <f>(S60+S219+S287)</f>
        <v>1749700774</v>
      </c>
      <c r="T289" s="21"/>
      <c r="U289" s="33">
        <f>(S289/$C289)</f>
        <v>199.75985603870569</v>
      </c>
      <c r="V289" s="21"/>
      <c r="W289" s="28">
        <f>IF($AE289&lt;&gt;0,(S289/$AE289)*100,0)</f>
        <v>4.8104674375115222</v>
      </c>
      <c r="X289" s="21"/>
      <c r="Y289" s="44">
        <f>(Y60+Y219+Y287)</f>
        <v>730926730</v>
      </c>
      <c r="Z289" s="21"/>
      <c r="AA289" s="33">
        <f>(Y289/$C289)</f>
        <v>83.448450460388216</v>
      </c>
      <c r="AB289" s="21"/>
      <c r="AC289" s="28">
        <f>IF($AE289&lt;&gt;0,(Y289/$AE289)*100,0)</f>
        <v>2.0095431665344723</v>
      </c>
      <c r="AD289" s="21"/>
      <c r="AE289" s="44">
        <f>(AE60+AE219+AE287)</f>
        <v>36372780748</v>
      </c>
      <c r="AF289" s="27"/>
      <c r="AG289" s="21"/>
      <c r="AH289" s="44">
        <f>(AH60+AH219+AH287)</f>
        <v>197246510</v>
      </c>
      <c r="AI289" s="21"/>
      <c r="AJ289" s="44">
        <f>(AJ60+AJ219+AJ287)</f>
        <v>342781661</v>
      </c>
      <c r="AK289" s="21"/>
      <c r="AL289" s="44">
        <f>(AL60+AL219+AL287)</f>
        <v>36912808919</v>
      </c>
      <c r="AM289" s="21"/>
      <c r="AN289" s="44">
        <f>(AN60+AN219+AN287)</f>
        <v>32139778492</v>
      </c>
      <c r="AO289" s="21"/>
      <c r="AP289" s="33">
        <f>(AN289/$C289)</f>
        <v>3669.3345628466927</v>
      </c>
      <c r="AQ289" s="21"/>
      <c r="AR289" s="28"/>
      <c r="AS289" s="21"/>
      <c r="AT289" s="44">
        <f>(AT60+AT219+AT287)</f>
        <v>1413376128</v>
      </c>
      <c r="AU289" s="21"/>
      <c r="AV289" s="44">
        <f>(AV60+AV219+AV287)</f>
        <v>2156334989</v>
      </c>
      <c r="AW289" s="21"/>
      <c r="AX289" s="44"/>
      <c r="AY289" s="21"/>
      <c r="AZ289" s="44">
        <f>(AZ60+AZ219+AZ287)</f>
        <v>247593230</v>
      </c>
      <c r="BA289" s="21"/>
      <c r="BB289" s="42">
        <f>(BB60+BB219+BB287)</f>
        <v>171</v>
      </c>
    </row>
    <row r="290" spans="1:55" ht="8.85" customHeight="1" thickTop="1" x14ac:dyDescent="0.3">
      <c r="A290" s="21"/>
      <c r="B290" s="21"/>
      <c r="C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row>
    <row r="291" spans="1:55" ht="8.85" customHeight="1" x14ac:dyDescent="0.3">
      <c r="A291" s="21"/>
      <c r="B291" s="21"/>
      <c r="C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row>
    <row r="292" spans="1:55" ht="9.9" customHeight="1" x14ac:dyDescent="0.3">
      <c r="A292" s="21"/>
      <c r="B292" s="21"/>
      <c r="E292" s="37"/>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row>
    <row r="293" spans="1:55" ht="10.5" customHeight="1" x14ac:dyDescent="0.3">
      <c r="A293" s="21"/>
      <c r="B293" s="21"/>
      <c r="C293" s="37" t="s">
        <v>253</v>
      </c>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row>
    <row r="294" spans="1:55" ht="8.85" customHeight="1" x14ac:dyDescent="0.3">
      <c r="A294" s="21"/>
      <c r="B294" s="21"/>
      <c r="C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row>
    <row r="295" spans="1:55" ht="8.85" customHeight="1" x14ac:dyDescent="0.3">
      <c r="A295" s="21"/>
      <c r="B295" s="21"/>
      <c r="C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row>
    <row r="296" spans="1:55" ht="8.85" customHeight="1" x14ac:dyDescent="0.3">
      <c r="A296" s="21"/>
      <c r="B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row>
    <row r="297" spans="1:55" ht="8.85" customHeight="1" x14ac:dyDescent="0.3">
      <c r="A297" s="21"/>
      <c r="B297" s="21"/>
      <c r="C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row>
    <row r="298" spans="1:55" ht="8.85" customHeight="1" x14ac:dyDescent="0.3">
      <c r="A298" s="21"/>
      <c r="B298" s="21"/>
      <c r="C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row>
    <row r="299" spans="1:55" ht="8.85" customHeight="1" x14ac:dyDescent="0.3">
      <c r="A299" s="21"/>
      <c r="B299" s="21"/>
      <c r="C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row>
    <row r="300" spans="1:55" ht="1.2" customHeight="1" x14ac:dyDescent="0.3">
      <c r="A300" s="21"/>
      <c r="B300" s="21"/>
      <c r="C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row>
    <row r="301" spans="1:55" ht="8.85" hidden="1" customHeight="1" x14ac:dyDescent="0.3">
      <c r="A301" s="21"/>
      <c r="B301" s="21"/>
      <c r="C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row>
    <row r="302" spans="1:55" ht="8.85" hidden="1" customHeight="1" x14ac:dyDescent="0.3">
      <c r="A302" s="21"/>
      <c r="B302" s="21"/>
      <c r="C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row>
    <row r="303" spans="1:55" ht="8.85" customHeight="1" x14ac:dyDescent="0.3">
      <c r="A303" s="21"/>
      <c r="B303" s="21"/>
      <c r="C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row>
    <row r="304" spans="1:55" s="8" customFormat="1" ht="10.5" customHeight="1" x14ac:dyDescent="0.3">
      <c r="A304" s="38">
        <v>8</v>
      </c>
      <c r="D304" s="10"/>
      <c r="BC304" s="11">
        <v>9</v>
      </c>
    </row>
    <row r="396" spans="55:55" ht="9.75" customHeight="1" x14ac:dyDescent="0.3">
      <c r="BC396" s="45">
        <v>9</v>
      </c>
    </row>
  </sheetData>
  <mergeCells count="4">
    <mergeCell ref="G63:Q66"/>
    <mergeCell ref="G67:Q72"/>
    <mergeCell ref="G221:Q224"/>
    <mergeCell ref="G225:Q229"/>
  </mergeCells>
  <pageMargins left="3.75" right="0.25" top="0.5" bottom="0.3" header="0.5" footer="0.5"/>
  <pageSetup paperSize="17" pageOrder="overThenDown" orientation="landscape" r:id="rId1"/>
  <headerFooter alignWithMargins="0"/>
  <rowBreaks count="3" manualBreakCount="3">
    <brk id="75" max="57" man="1"/>
    <brk id="151" max="57" man="1"/>
    <brk id="227" max="57" man="1"/>
  </rowBreaks>
  <colBreaks count="1" manualBreakCount="1">
    <brk id="32" max="3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569A3-39E4-4A1B-88A2-FFF05A62A33E}">
  <sheetPr transitionEvaluation="1" transitionEntry="1"/>
  <dimension ref="A1:BS2282"/>
  <sheetViews>
    <sheetView showGridLines="0" zoomScaleNormal="10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3.77734375" style="69" customWidth="1"/>
    <col min="2" max="2" width="1.44140625" style="69" customWidth="1"/>
    <col min="3" max="3" width="11.5546875" style="47" customWidth="1"/>
    <col min="4" max="4" width="0.77734375" style="69" customWidth="1"/>
    <col min="5" max="5" width="12.5546875" style="69" bestFit="1" customWidth="1"/>
    <col min="6" max="6" width="0.77734375" style="69" customWidth="1"/>
    <col min="7" max="7" width="10.44140625" style="69" customWidth="1"/>
    <col min="8" max="8" width="0.77734375" style="69" customWidth="1"/>
    <col min="9" max="9" width="11.5546875" style="69" customWidth="1"/>
    <col min="10" max="10" width="0.77734375" style="69" customWidth="1"/>
    <col min="11" max="11" width="9.6640625" style="69" customWidth="1"/>
    <col min="12" max="12" width="0.77734375" style="69" customWidth="1"/>
    <col min="13" max="13" width="10.77734375" style="69" customWidth="1"/>
    <col min="14" max="14" width="0.77734375" style="69" customWidth="1"/>
    <col min="15" max="15" width="9.6640625" style="69" customWidth="1"/>
    <col min="16" max="16" width="0.77734375" style="69" customWidth="1"/>
    <col min="17" max="17" width="10" style="69" customWidth="1"/>
    <col min="18" max="18" width="0.77734375" style="69" customWidth="1"/>
    <col min="19" max="19" width="9.6640625" style="69" customWidth="1"/>
    <col min="20" max="20" width="0.77734375" style="69" customWidth="1"/>
    <col min="21" max="21" width="12.33203125" style="69" customWidth="1"/>
    <col min="22" max="22" width="0.77734375" style="69" customWidth="1"/>
    <col min="23" max="23" width="8" style="69" customWidth="1"/>
    <col min="24" max="24" width="0.77734375" style="69" customWidth="1"/>
    <col min="25" max="25" width="6.109375" style="69" customWidth="1"/>
    <col min="26" max="26" width="0.77734375" style="69" customWidth="1"/>
    <col min="27" max="27" width="11.5546875" style="69" customWidth="1"/>
    <col min="28" max="28" width="0.77734375" style="69" customWidth="1"/>
    <col min="29" max="29" width="7.33203125" style="69" customWidth="1"/>
    <col min="30" max="30" width="0.77734375" style="69" customWidth="1"/>
    <col min="31" max="31" width="7" style="69" customWidth="1"/>
    <col min="32" max="32" width="0.77734375" style="69" customWidth="1"/>
    <col min="33" max="33" width="10.6640625" style="69" customWidth="1"/>
    <col min="34" max="34" width="0.6640625" style="69" customWidth="1"/>
    <col min="35" max="35" width="6.109375" style="69" customWidth="1"/>
    <col min="36" max="36" width="0.6640625" style="69" customWidth="1"/>
    <col min="37" max="37" width="5.5546875" style="69" customWidth="1"/>
    <col min="38" max="38" width="0.77734375" style="69" customWidth="1"/>
    <col min="39" max="39" width="10.21875" style="69" customWidth="1"/>
    <col min="40" max="40" width="0.5546875" style="69" customWidth="1"/>
    <col min="41" max="41" width="6" style="69" customWidth="1"/>
    <col min="42" max="42" width="0.77734375" style="69" customWidth="1"/>
    <col min="43" max="43" width="5" style="69" customWidth="1"/>
    <col min="44" max="44" width="1.109375" style="69" customWidth="1"/>
    <col min="45" max="45" width="11.6640625" style="69" customWidth="1"/>
    <col min="46" max="46" width="0.6640625" style="69" customWidth="1"/>
    <col min="47" max="47" width="6.77734375" style="69" customWidth="1"/>
    <col min="48" max="48" width="0.77734375" style="69" customWidth="1"/>
    <col min="49" max="49" width="5.21875" style="69" customWidth="1"/>
    <col min="50" max="50" width="1.109375" style="69" customWidth="1"/>
    <col min="51" max="51" width="11.109375" style="69" customWidth="1"/>
    <col min="52" max="52" width="0.88671875" style="69" customWidth="1"/>
    <col min="53" max="53" width="10.44140625" style="69" customWidth="1"/>
    <col min="54" max="54" width="0.88671875" style="69" customWidth="1"/>
    <col min="55" max="55" width="10.44140625" style="69" customWidth="1"/>
    <col min="56" max="56" width="0.77734375" style="69" customWidth="1"/>
    <col min="57" max="57" width="6" style="69" customWidth="1"/>
    <col min="58" max="58" width="0.77734375" style="69" customWidth="1"/>
    <col min="59" max="59" width="5.33203125" style="69" customWidth="1"/>
    <col min="60" max="60" width="1" style="69" customWidth="1"/>
    <col min="61" max="61" width="10.44140625" style="69" customWidth="1"/>
    <col min="62" max="62" width="0.77734375" style="69" customWidth="1"/>
    <col min="63" max="63" width="6.44140625" style="69" customWidth="1"/>
    <col min="64" max="64" width="0.88671875" style="69" customWidth="1"/>
    <col min="65" max="65" width="5.33203125" style="69" customWidth="1"/>
    <col min="66" max="66" width="0.77734375" style="69" customWidth="1"/>
    <col min="67" max="67" width="12.6640625" style="69" customWidth="1"/>
    <col min="68" max="68" width="1.44140625" style="69" customWidth="1"/>
    <col min="69" max="69" width="3.44140625" style="69" customWidth="1"/>
    <col min="70" max="70" width="2.21875" style="69" customWidth="1"/>
    <col min="71" max="71" width="8.5546875" style="46" hidden="1" customWidth="1"/>
    <col min="72" max="256" width="11.5546875" style="69"/>
    <col min="257" max="257" width="3.77734375" style="69" customWidth="1"/>
    <col min="258" max="258" width="1.44140625" style="69" customWidth="1"/>
    <col min="259" max="259" width="11.5546875" style="69"/>
    <col min="260" max="260" width="0.77734375" style="69" customWidth="1"/>
    <col min="261" max="261" width="12.5546875" style="69" bestFit="1" customWidth="1"/>
    <col min="262" max="262" width="0.77734375" style="69" customWidth="1"/>
    <col min="263" max="263" width="10.44140625" style="69" customWidth="1"/>
    <col min="264" max="264" width="0.77734375" style="69" customWidth="1"/>
    <col min="265" max="265" width="11.5546875" style="69"/>
    <col min="266" max="266" width="0.77734375" style="69" customWidth="1"/>
    <col min="267" max="267" width="9.6640625" style="69" customWidth="1"/>
    <col min="268" max="268" width="0.77734375" style="69" customWidth="1"/>
    <col min="269" max="269" width="10.77734375" style="69" customWidth="1"/>
    <col min="270" max="270" width="0.77734375" style="69" customWidth="1"/>
    <col min="271" max="271" width="9.6640625" style="69" customWidth="1"/>
    <col min="272" max="272" width="0.77734375" style="69" customWidth="1"/>
    <col min="273" max="273" width="10" style="69" customWidth="1"/>
    <col min="274" max="274" width="0.77734375" style="69" customWidth="1"/>
    <col min="275" max="275" width="9.6640625" style="69" customWidth="1"/>
    <col min="276" max="276" width="0.77734375" style="69" customWidth="1"/>
    <col min="277" max="277" width="12.33203125" style="69" customWidth="1"/>
    <col min="278" max="278" width="0.77734375" style="69" customWidth="1"/>
    <col min="279" max="279" width="8" style="69" customWidth="1"/>
    <col min="280" max="280" width="0.77734375" style="69" customWidth="1"/>
    <col min="281" max="281" width="6.109375" style="69" customWidth="1"/>
    <col min="282" max="282" width="0.77734375" style="69" customWidth="1"/>
    <col min="283" max="283" width="11.5546875" style="69"/>
    <col min="284" max="284" width="0.77734375" style="69" customWidth="1"/>
    <col min="285" max="285" width="7.33203125" style="69" customWidth="1"/>
    <col min="286" max="286" width="0.77734375" style="69" customWidth="1"/>
    <col min="287" max="287" width="7" style="69" customWidth="1"/>
    <col min="288" max="288" width="0.77734375" style="69" customWidth="1"/>
    <col min="289" max="289" width="10.6640625" style="69" customWidth="1"/>
    <col min="290" max="290" width="0.6640625" style="69" customWidth="1"/>
    <col min="291" max="291" width="6.109375" style="69" customWidth="1"/>
    <col min="292" max="292" width="0.6640625" style="69" customWidth="1"/>
    <col min="293" max="293" width="5.5546875" style="69" customWidth="1"/>
    <col min="294" max="294" width="0.77734375" style="69" customWidth="1"/>
    <col min="295" max="295" width="10.21875" style="69" customWidth="1"/>
    <col min="296" max="296" width="0.5546875" style="69" customWidth="1"/>
    <col min="297" max="297" width="6" style="69" customWidth="1"/>
    <col min="298" max="298" width="0.77734375" style="69" customWidth="1"/>
    <col min="299" max="299" width="5" style="69" customWidth="1"/>
    <col min="300" max="300" width="1.109375" style="69" customWidth="1"/>
    <col min="301" max="301" width="11.6640625" style="69" customWidth="1"/>
    <col min="302" max="302" width="0.6640625" style="69" customWidth="1"/>
    <col min="303" max="303" width="6.77734375" style="69" customWidth="1"/>
    <col min="304" max="304" width="0.77734375" style="69" customWidth="1"/>
    <col min="305" max="305" width="5.21875" style="69" customWidth="1"/>
    <col min="306" max="306" width="1.109375" style="69" customWidth="1"/>
    <col min="307" max="307" width="11.109375" style="69" customWidth="1"/>
    <col min="308" max="308" width="0.88671875" style="69" customWidth="1"/>
    <col min="309" max="309" width="10.44140625" style="69" customWidth="1"/>
    <col min="310" max="310" width="0.88671875" style="69" customWidth="1"/>
    <col min="311" max="311" width="10.44140625" style="69" customWidth="1"/>
    <col min="312" max="312" width="0.77734375" style="69" customWidth="1"/>
    <col min="313" max="313" width="6" style="69" customWidth="1"/>
    <col min="314" max="314" width="0.77734375" style="69" customWidth="1"/>
    <col min="315" max="315" width="5.33203125" style="69" customWidth="1"/>
    <col min="316" max="316" width="1" style="69" customWidth="1"/>
    <col min="317" max="317" width="10.44140625" style="69" customWidth="1"/>
    <col min="318" max="318" width="0.77734375" style="69" customWidth="1"/>
    <col min="319" max="319" width="6.44140625" style="69" customWidth="1"/>
    <col min="320" max="320" width="0.88671875" style="69" customWidth="1"/>
    <col min="321" max="321" width="5.33203125" style="69" customWidth="1"/>
    <col min="322" max="322" width="0.77734375" style="69" customWidth="1"/>
    <col min="323" max="323" width="12.6640625" style="69" customWidth="1"/>
    <col min="324" max="324" width="1.44140625" style="69" customWidth="1"/>
    <col min="325" max="325" width="3.44140625" style="69" customWidth="1"/>
    <col min="326" max="326" width="2.21875" style="69" customWidth="1"/>
    <col min="327" max="327" width="8.5546875" style="69" customWidth="1"/>
    <col min="328" max="512" width="11.5546875" style="69"/>
    <col min="513" max="513" width="3.77734375" style="69" customWidth="1"/>
    <col min="514" max="514" width="1.44140625" style="69" customWidth="1"/>
    <col min="515" max="515" width="11.5546875" style="69"/>
    <col min="516" max="516" width="0.77734375" style="69" customWidth="1"/>
    <col min="517" max="517" width="12.5546875" style="69" bestFit="1" customWidth="1"/>
    <col min="518" max="518" width="0.77734375" style="69" customWidth="1"/>
    <col min="519" max="519" width="10.44140625" style="69" customWidth="1"/>
    <col min="520" max="520" width="0.77734375" style="69" customWidth="1"/>
    <col min="521" max="521" width="11.5546875" style="69"/>
    <col min="522" max="522" width="0.77734375" style="69" customWidth="1"/>
    <col min="523" max="523" width="9.6640625" style="69" customWidth="1"/>
    <col min="524" max="524" width="0.77734375" style="69" customWidth="1"/>
    <col min="525" max="525" width="10.77734375" style="69" customWidth="1"/>
    <col min="526" max="526" width="0.77734375" style="69" customWidth="1"/>
    <col min="527" max="527" width="9.6640625" style="69" customWidth="1"/>
    <col min="528" max="528" width="0.77734375" style="69" customWidth="1"/>
    <col min="529" max="529" width="10" style="69" customWidth="1"/>
    <col min="530" max="530" width="0.77734375" style="69" customWidth="1"/>
    <col min="531" max="531" width="9.6640625" style="69" customWidth="1"/>
    <col min="532" max="532" width="0.77734375" style="69" customWidth="1"/>
    <col min="533" max="533" width="12.33203125" style="69" customWidth="1"/>
    <col min="534" max="534" width="0.77734375" style="69" customWidth="1"/>
    <col min="535" max="535" width="8" style="69" customWidth="1"/>
    <col min="536" max="536" width="0.77734375" style="69" customWidth="1"/>
    <col min="537" max="537" width="6.109375" style="69" customWidth="1"/>
    <col min="538" max="538" width="0.77734375" style="69" customWidth="1"/>
    <col min="539" max="539" width="11.5546875" style="69"/>
    <col min="540" max="540" width="0.77734375" style="69" customWidth="1"/>
    <col min="541" max="541" width="7.33203125" style="69" customWidth="1"/>
    <col min="542" max="542" width="0.77734375" style="69" customWidth="1"/>
    <col min="543" max="543" width="7" style="69" customWidth="1"/>
    <col min="544" max="544" width="0.77734375" style="69" customWidth="1"/>
    <col min="545" max="545" width="10.6640625" style="69" customWidth="1"/>
    <col min="546" max="546" width="0.6640625" style="69" customWidth="1"/>
    <col min="547" max="547" width="6.109375" style="69" customWidth="1"/>
    <col min="548" max="548" width="0.6640625" style="69" customWidth="1"/>
    <col min="549" max="549" width="5.5546875" style="69" customWidth="1"/>
    <col min="550" max="550" width="0.77734375" style="69" customWidth="1"/>
    <col min="551" max="551" width="10.21875" style="69" customWidth="1"/>
    <col min="552" max="552" width="0.5546875" style="69" customWidth="1"/>
    <col min="553" max="553" width="6" style="69" customWidth="1"/>
    <col min="554" max="554" width="0.77734375" style="69" customWidth="1"/>
    <col min="555" max="555" width="5" style="69" customWidth="1"/>
    <col min="556" max="556" width="1.109375" style="69" customWidth="1"/>
    <col min="557" max="557" width="11.6640625" style="69" customWidth="1"/>
    <col min="558" max="558" width="0.6640625" style="69" customWidth="1"/>
    <col min="559" max="559" width="6.77734375" style="69" customWidth="1"/>
    <col min="560" max="560" width="0.77734375" style="69" customWidth="1"/>
    <col min="561" max="561" width="5.21875" style="69" customWidth="1"/>
    <col min="562" max="562" width="1.109375" style="69" customWidth="1"/>
    <col min="563" max="563" width="11.109375" style="69" customWidth="1"/>
    <col min="564" max="564" width="0.88671875" style="69" customWidth="1"/>
    <col min="565" max="565" width="10.44140625" style="69" customWidth="1"/>
    <col min="566" max="566" width="0.88671875" style="69" customWidth="1"/>
    <col min="567" max="567" width="10.44140625" style="69" customWidth="1"/>
    <col min="568" max="568" width="0.77734375" style="69" customWidth="1"/>
    <col min="569" max="569" width="6" style="69" customWidth="1"/>
    <col min="570" max="570" width="0.77734375" style="69" customWidth="1"/>
    <col min="571" max="571" width="5.33203125" style="69" customWidth="1"/>
    <col min="572" max="572" width="1" style="69" customWidth="1"/>
    <col min="573" max="573" width="10.44140625" style="69" customWidth="1"/>
    <col min="574" max="574" width="0.77734375" style="69" customWidth="1"/>
    <col min="575" max="575" width="6.44140625" style="69" customWidth="1"/>
    <col min="576" max="576" width="0.88671875" style="69" customWidth="1"/>
    <col min="577" max="577" width="5.33203125" style="69" customWidth="1"/>
    <col min="578" max="578" width="0.77734375" style="69" customWidth="1"/>
    <col min="579" max="579" width="12.6640625" style="69" customWidth="1"/>
    <col min="580" max="580" width="1.44140625" style="69" customWidth="1"/>
    <col min="581" max="581" width="3.44140625" style="69" customWidth="1"/>
    <col min="582" max="582" width="2.21875" style="69" customWidth="1"/>
    <col min="583" max="583" width="8.5546875" style="69" customWidth="1"/>
    <col min="584" max="768" width="11.5546875" style="69"/>
    <col min="769" max="769" width="3.77734375" style="69" customWidth="1"/>
    <col min="770" max="770" width="1.44140625" style="69" customWidth="1"/>
    <col min="771" max="771" width="11.5546875" style="69"/>
    <col min="772" max="772" width="0.77734375" style="69" customWidth="1"/>
    <col min="773" max="773" width="12.5546875" style="69" bestFit="1" customWidth="1"/>
    <col min="774" max="774" width="0.77734375" style="69" customWidth="1"/>
    <col min="775" max="775" width="10.44140625" style="69" customWidth="1"/>
    <col min="776" max="776" width="0.77734375" style="69" customWidth="1"/>
    <col min="777" max="777" width="11.5546875" style="69"/>
    <col min="778" max="778" width="0.77734375" style="69" customWidth="1"/>
    <col min="779" max="779" width="9.6640625" style="69" customWidth="1"/>
    <col min="780" max="780" width="0.77734375" style="69" customWidth="1"/>
    <col min="781" max="781" width="10.77734375" style="69" customWidth="1"/>
    <col min="782" max="782" width="0.77734375" style="69" customWidth="1"/>
    <col min="783" max="783" width="9.6640625" style="69" customWidth="1"/>
    <col min="784" max="784" width="0.77734375" style="69" customWidth="1"/>
    <col min="785" max="785" width="10" style="69" customWidth="1"/>
    <col min="786" max="786" width="0.77734375" style="69" customWidth="1"/>
    <col min="787" max="787" width="9.6640625" style="69" customWidth="1"/>
    <col min="788" max="788" width="0.77734375" style="69" customWidth="1"/>
    <col min="789" max="789" width="12.33203125" style="69" customWidth="1"/>
    <col min="790" max="790" width="0.77734375" style="69" customWidth="1"/>
    <col min="791" max="791" width="8" style="69" customWidth="1"/>
    <col min="792" max="792" width="0.77734375" style="69" customWidth="1"/>
    <col min="793" max="793" width="6.109375" style="69" customWidth="1"/>
    <col min="794" max="794" width="0.77734375" style="69" customWidth="1"/>
    <col min="795" max="795" width="11.5546875" style="69"/>
    <col min="796" max="796" width="0.77734375" style="69" customWidth="1"/>
    <col min="797" max="797" width="7.33203125" style="69" customWidth="1"/>
    <col min="798" max="798" width="0.77734375" style="69" customWidth="1"/>
    <col min="799" max="799" width="7" style="69" customWidth="1"/>
    <col min="800" max="800" width="0.77734375" style="69" customWidth="1"/>
    <col min="801" max="801" width="10.6640625" style="69" customWidth="1"/>
    <col min="802" max="802" width="0.6640625" style="69" customWidth="1"/>
    <col min="803" max="803" width="6.109375" style="69" customWidth="1"/>
    <col min="804" max="804" width="0.6640625" style="69" customWidth="1"/>
    <col min="805" max="805" width="5.5546875" style="69" customWidth="1"/>
    <col min="806" max="806" width="0.77734375" style="69" customWidth="1"/>
    <col min="807" max="807" width="10.21875" style="69" customWidth="1"/>
    <col min="808" max="808" width="0.5546875" style="69" customWidth="1"/>
    <col min="809" max="809" width="6" style="69" customWidth="1"/>
    <col min="810" max="810" width="0.77734375" style="69" customWidth="1"/>
    <col min="811" max="811" width="5" style="69" customWidth="1"/>
    <col min="812" max="812" width="1.109375" style="69" customWidth="1"/>
    <col min="813" max="813" width="11.6640625" style="69" customWidth="1"/>
    <col min="814" max="814" width="0.6640625" style="69" customWidth="1"/>
    <col min="815" max="815" width="6.77734375" style="69" customWidth="1"/>
    <col min="816" max="816" width="0.77734375" style="69" customWidth="1"/>
    <col min="817" max="817" width="5.21875" style="69" customWidth="1"/>
    <col min="818" max="818" width="1.109375" style="69" customWidth="1"/>
    <col min="819" max="819" width="11.109375" style="69" customWidth="1"/>
    <col min="820" max="820" width="0.88671875" style="69" customWidth="1"/>
    <col min="821" max="821" width="10.44140625" style="69" customWidth="1"/>
    <col min="822" max="822" width="0.88671875" style="69" customWidth="1"/>
    <col min="823" max="823" width="10.44140625" style="69" customWidth="1"/>
    <col min="824" max="824" width="0.77734375" style="69" customWidth="1"/>
    <col min="825" max="825" width="6" style="69" customWidth="1"/>
    <col min="826" max="826" width="0.77734375" style="69" customWidth="1"/>
    <col min="827" max="827" width="5.33203125" style="69" customWidth="1"/>
    <col min="828" max="828" width="1" style="69" customWidth="1"/>
    <col min="829" max="829" width="10.44140625" style="69" customWidth="1"/>
    <col min="830" max="830" width="0.77734375" style="69" customWidth="1"/>
    <col min="831" max="831" width="6.44140625" style="69" customWidth="1"/>
    <col min="832" max="832" width="0.88671875" style="69" customWidth="1"/>
    <col min="833" max="833" width="5.33203125" style="69" customWidth="1"/>
    <col min="834" max="834" width="0.77734375" style="69" customWidth="1"/>
    <col min="835" max="835" width="12.6640625" style="69" customWidth="1"/>
    <col min="836" max="836" width="1.44140625" style="69" customWidth="1"/>
    <col min="837" max="837" width="3.44140625" style="69" customWidth="1"/>
    <col min="838" max="838" width="2.21875" style="69" customWidth="1"/>
    <col min="839" max="839" width="8.5546875" style="69" customWidth="1"/>
    <col min="840" max="1024" width="11.5546875" style="69"/>
    <col min="1025" max="1025" width="3.77734375" style="69" customWidth="1"/>
    <col min="1026" max="1026" width="1.44140625" style="69" customWidth="1"/>
    <col min="1027" max="1027" width="11.5546875" style="69"/>
    <col min="1028" max="1028" width="0.77734375" style="69" customWidth="1"/>
    <col min="1029" max="1029" width="12.5546875" style="69" bestFit="1" customWidth="1"/>
    <col min="1030" max="1030" width="0.77734375" style="69" customWidth="1"/>
    <col min="1031" max="1031" width="10.44140625" style="69" customWidth="1"/>
    <col min="1032" max="1032" width="0.77734375" style="69" customWidth="1"/>
    <col min="1033" max="1033" width="11.5546875" style="69"/>
    <col min="1034" max="1034" width="0.77734375" style="69" customWidth="1"/>
    <col min="1035" max="1035" width="9.6640625" style="69" customWidth="1"/>
    <col min="1036" max="1036" width="0.77734375" style="69" customWidth="1"/>
    <col min="1037" max="1037" width="10.77734375" style="69" customWidth="1"/>
    <col min="1038" max="1038" width="0.77734375" style="69" customWidth="1"/>
    <col min="1039" max="1039" width="9.6640625" style="69" customWidth="1"/>
    <col min="1040" max="1040" width="0.77734375" style="69" customWidth="1"/>
    <col min="1041" max="1041" width="10" style="69" customWidth="1"/>
    <col min="1042" max="1042" width="0.77734375" style="69" customWidth="1"/>
    <col min="1043" max="1043" width="9.6640625" style="69" customWidth="1"/>
    <col min="1044" max="1044" width="0.77734375" style="69" customWidth="1"/>
    <col min="1045" max="1045" width="12.33203125" style="69" customWidth="1"/>
    <col min="1046" max="1046" width="0.77734375" style="69" customWidth="1"/>
    <col min="1047" max="1047" width="8" style="69" customWidth="1"/>
    <col min="1048" max="1048" width="0.77734375" style="69" customWidth="1"/>
    <col min="1049" max="1049" width="6.109375" style="69" customWidth="1"/>
    <col min="1050" max="1050" width="0.77734375" style="69" customWidth="1"/>
    <col min="1051" max="1051" width="11.5546875" style="69"/>
    <col min="1052" max="1052" width="0.77734375" style="69" customWidth="1"/>
    <col min="1053" max="1053" width="7.33203125" style="69" customWidth="1"/>
    <col min="1054" max="1054" width="0.77734375" style="69" customWidth="1"/>
    <col min="1055" max="1055" width="7" style="69" customWidth="1"/>
    <col min="1056" max="1056" width="0.77734375" style="69" customWidth="1"/>
    <col min="1057" max="1057" width="10.6640625" style="69" customWidth="1"/>
    <col min="1058" max="1058" width="0.6640625" style="69" customWidth="1"/>
    <col min="1059" max="1059" width="6.109375" style="69" customWidth="1"/>
    <col min="1060" max="1060" width="0.6640625" style="69" customWidth="1"/>
    <col min="1061" max="1061" width="5.5546875" style="69" customWidth="1"/>
    <col min="1062" max="1062" width="0.77734375" style="69" customWidth="1"/>
    <col min="1063" max="1063" width="10.21875" style="69" customWidth="1"/>
    <col min="1064" max="1064" width="0.5546875" style="69" customWidth="1"/>
    <col min="1065" max="1065" width="6" style="69" customWidth="1"/>
    <col min="1066" max="1066" width="0.77734375" style="69" customWidth="1"/>
    <col min="1067" max="1067" width="5" style="69" customWidth="1"/>
    <col min="1068" max="1068" width="1.109375" style="69" customWidth="1"/>
    <col min="1069" max="1069" width="11.6640625" style="69" customWidth="1"/>
    <col min="1070" max="1070" width="0.6640625" style="69" customWidth="1"/>
    <col min="1071" max="1071" width="6.77734375" style="69" customWidth="1"/>
    <col min="1072" max="1072" width="0.77734375" style="69" customWidth="1"/>
    <col min="1073" max="1073" width="5.21875" style="69" customWidth="1"/>
    <col min="1074" max="1074" width="1.109375" style="69" customWidth="1"/>
    <col min="1075" max="1075" width="11.109375" style="69" customWidth="1"/>
    <col min="1076" max="1076" width="0.88671875" style="69" customWidth="1"/>
    <col min="1077" max="1077" width="10.44140625" style="69" customWidth="1"/>
    <col min="1078" max="1078" width="0.88671875" style="69" customWidth="1"/>
    <col min="1079" max="1079" width="10.44140625" style="69" customWidth="1"/>
    <col min="1080" max="1080" width="0.77734375" style="69" customWidth="1"/>
    <col min="1081" max="1081" width="6" style="69" customWidth="1"/>
    <col min="1082" max="1082" width="0.77734375" style="69" customWidth="1"/>
    <col min="1083" max="1083" width="5.33203125" style="69" customWidth="1"/>
    <col min="1084" max="1084" width="1" style="69" customWidth="1"/>
    <col min="1085" max="1085" width="10.44140625" style="69" customWidth="1"/>
    <col min="1086" max="1086" width="0.77734375" style="69" customWidth="1"/>
    <col min="1087" max="1087" width="6.44140625" style="69" customWidth="1"/>
    <col min="1088" max="1088" width="0.88671875" style="69" customWidth="1"/>
    <col min="1089" max="1089" width="5.33203125" style="69" customWidth="1"/>
    <col min="1090" max="1090" width="0.77734375" style="69" customWidth="1"/>
    <col min="1091" max="1091" width="12.6640625" style="69" customWidth="1"/>
    <col min="1092" max="1092" width="1.44140625" style="69" customWidth="1"/>
    <col min="1093" max="1093" width="3.44140625" style="69" customWidth="1"/>
    <col min="1094" max="1094" width="2.21875" style="69" customWidth="1"/>
    <col min="1095" max="1095" width="8.5546875" style="69" customWidth="1"/>
    <col min="1096" max="1280" width="11.5546875" style="69"/>
    <col min="1281" max="1281" width="3.77734375" style="69" customWidth="1"/>
    <col min="1282" max="1282" width="1.44140625" style="69" customWidth="1"/>
    <col min="1283" max="1283" width="11.5546875" style="69"/>
    <col min="1284" max="1284" width="0.77734375" style="69" customWidth="1"/>
    <col min="1285" max="1285" width="12.5546875" style="69" bestFit="1" customWidth="1"/>
    <col min="1286" max="1286" width="0.77734375" style="69" customWidth="1"/>
    <col min="1287" max="1287" width="10.44140625" style="69" customWidth="1"/>
    <col min="1288" max="1288" width="0.77734375" style="69" customWidth="1"/>
    <col min="1289" max="1289" width="11.5546875" style="69"/>
    <col min="1290" max="1290" width="0.77734375" style="69" customWidth="1"/>
    <col min="1291" max="1291" width="9.6640625" style="69" customWidth="1"/>
    <col min="1292" max="1292" width="0.77734375" style="69" customWidth="1"/>
    <col min="1293" max="1293" width="10.77734375" style="69" customWidth="1"/>
    <col min="1294" max="1294" width="0.77734375" style="69" customWidth="1"/>
    <col min="1295" max="1295" width="9.6640625" style="69" customWidth="1"/>
    <col min="1296" max="1296" width="0.77734375" style="69" customWidth="1"/>
    <col min="1297" max="1297" width="10" style="69" customWidth="1"/>
    <col min="1298" max="1298" width="0.77734375" style="69" customWidth="1"/>
    <col min="1299" max="1299" width="9.6640625" style="69" customWidth="1"/>
    <col min="1300" max="1300" width="0.77734375" style="69" customWidth="1"/>
    <col min="1301" max="1301" width="12.33203125" style="69" customWidth="1"/>
    <col min="1302" max="1302" width="0.77734375" style="69" customWidth="1"/>
    <col min="1303" max="1303" width="8" style="69" customWidth="1"/>
    <col min="1304" max="1304" width="0.77734375" style="69" customWidth="1"/>
    <col min="1305" max="1305" width="6.109375" style="69" customWidth="1"/>
    <col min="1306" max="1306" width="0.77734375" style="69" customWidth="1"/>
    <col min="1307" max="1307" width="11.5546875" style="69"/>
    <col min="1308" max="1308" width="0.77734375" style="69" customWidth="1"/>
    <col min="1309" max="1309" width="7.33203125" style="69" customWidth="1"/>
    <col min="1310" max="1310" width="0.77734375" style="69" customWidth="1"/>
    <col min="1311" max="1311" width="7" style="69" customWidth="1"/>
    <col min="1312" max="1312" width="0.77734375" style="69" customWidth="1"/>
    <col min="1313" max="1313" width="10.6640625" style="69" customWidth="1"/>
    <col min="1314" max="1314" width="0.6640625" style="69" customWidth="1"/>
    <col min="1315" max="1315" width="6.109375" style="69" customWidth="1"/>
    <col min="1316" max="1316" width="0.6640625" style="69" customWidth="1"/>
    <col min="1317" max="1317" width="5.5546875" style="69" customWidth="1"/>
    <col min="1318" max="1318" width="0.77734375" style="69" customWidth="1"/>
    <col min="1319" max="1319" width="10.21875" style="69" customWidth="1"/>
    <col min="1320" max="1320" width="0.5546875" style="69" customWidth="1"/>
    <col min="1321" max="1321" width="6" style="69" customWidth="1"/>
    <col min="1322" max="1322" width="0.77734375" style="69" customWidth="1"/>
    <col min="1323" max="1323" width="5" style="69" customWidth="1"/>
    <col min="1324" max="1324" width="1.109375" style="69" customWidth="1"/>
    <col min="1325" max="1325" width="11.6640625" style="69" customWidth="1"/>
    <col min="1326" max="1326" width="0.6640625" style="69" customWidth="1"/>
    <col min="1327" max="1327" width="6.77734375" style="69" customWidth="1"/>
    <col min="1328" max="1328" width="0.77734375" style="69" customWidth="1"/>
    <col min="1329" max="1329" width="5.21875" style="69" customWidth="1"/>
    <col min="1330" max="1330" width="1.109375" style="69" customWidth="1"/>
    <col min="1331" max="1331" width="11.109375" style="69" customWidth="1"/>
    <col min="1332" max="1332" width="0.88671875" style="69" customWidth="1"/>
    <col min="1333" max="1333" width="10.44140625" style="69" customWidth="1"/>
    <col min="1334" max="1334" width="0.88671875" style="69" customWidth="1"/>
    <col min="1335" max="1335" width="10.44140625" style="69" customWidth="1"/>
    <col min="1336" max="1336" width="0.77734375" style="69" customWidth="1"/>
    <col min="1337" max="1337" width="6" style="69" customWidth="1"/>
    <col min="1338" max="1338" width="0.77734375" style="69" customWidth="1"/>
    <col min="1339" max="1339" width="5.33203125" style="69" customWidth="1"/>
    <col min="1340" max="1340" width="1" style="69" customWidth="1"/>
    <col min="1341" max="1341" width="10.44140625" style="69" customWidth="1"/>
    <col min="1342" max="1342" width="0.77734375" style="69" customWidth="1"/>
    <col min="1343" max="1343" width="6.44140625" style="69" customWidth="1"/>
    <col min="1344" max="1344" width="0.88671875" style="69" customWidth="1"/>
    <col min="1345" max="1345" width="5.33203125" style="69" customWidth="1"/>
    <col min="1346" max="1346" width="0.77734375" style="69" customWidth="1"/>
    <col min="1347" max="1347" width="12.6640625" style="69" customWidth="1"/>
    <col min="1348" max="1348" width="1.44140625" style="69" customWidth="1"/>
    <col min="1349" max="1349" width="3.44140625" style="69" customWidth="1"/>
    <col min="1350" max="1350" width="2.21875" style="69" customWidth="1"/>
    <col min="1351" max="1351" width="8.5546875" style="69" customWidth="1"/>
    <col min="1352" max="1536" width="11.5546875" style="69"/>
    <col min="1537" max="1537" width="3.77734375" style="69" customWidth="1"/>
    <col min="1538" max="1538" width="1.44140625" style="69" customWidth="1"/>
    <col min="1539" max="1539" width="11.5546875" style="69"/>
    <col min="1540" max="1540" width="0.77734375" style="69" customWidth="1"/>
    <col min="1541" max="1541" width="12.5546875" style="69" bestFit="1" customWidth="1"/>
    <col min="1542" max="1542" width="0.77734375" style="69" customWidth="1"/>
    <col min="1543" max="1543" width="10.44140625" style="69" customWidth="1"/>
    <col min="1544" max="1544" width="0.77734375" style="69" customWidth="1"/>
    <col min="1545" max="1545" width="11.5546875" style="69"/>
    <col min="1546" max="1546" width="0.77734375" style="69" customWidth="1"/>
    <col min="1547" max="1547" width="9.6640625" style="69" customWidth="1"/>
    <col min="1548" max="1548" width="0.77734375" style="69" customWidth="1"/>
    <col min="1549" max="1549" width="10.77734375" style="69" customWidth="1"/>
    <col min="1550" max="1550" width="0.77734375" style="69" customWidth="1"/>
    <col min="1551" max="1551" width="9.6640625" style="69" customWidth="1"/>
    <col min="1552" max="1552" width="0.77734375" style="69" customWidth="1"/>
    <col min="1553" max="1553" width="10" style="69" customWidth="1"/>
    <col min="1554" max="1554" width="0.77734375" style="69" customWidth="1"/>
    <col min="1555" max="1555" width="9.6640625" style="69" customWidth="1"/>
    <col min="1556" max="1556" width="0.77734375" style="69" customWidth="1"/>
    <col min="1557" max="1557" width="12.33203125" style="69" customWidth="1"/>
    <col min="1558" max="1558" width="0.77734375" style="69" customWidth="1"/>
    <col min="1559" max="1559" width="8" style="69" customWidth="1"/>
    <col min="1560" max="1560" width="0.77734375" style="69" customWidth="1"/>
    <col min="1561" max="1561" width="6.109375" style="69" customWidth="1"/>
    <col min="1562" max="1562" width="0.77734375" style="69" customWidth="1"/>
    <col min="1563" max="1563" width="11.5546875" style="69"/>
    <col min="1564" max="1564" width="0.77734375" style="69" customWidth="1"/>
    <col min="1565" max="1565" width="7.33203125" style="69" customWidth="1"/>
    <col min="1566" max="1566" width="0.77734375" style="69" customWidth="1"/>
    <col min="1567" max="1567" width="7" style="69" customWidth="1"/>
    <col min="1568" max="1568" width="0.77734375" style="69" customWidth="1"/>
    <col min="1569" max="1569" width="10.6640625" style="69" customWidth="1"/>
    <col min="1570" max="1570" width="0.6640625" style="69" customWidth="1"/>
    <col min="1571" max="1571" width="6.109375" style="69" customWidth="1"/>
    <col min="1572" max="1572" width="0.6640625" style="69" customWidth="1"/>
    <col min="1573" max="1573" width="5.5546875" style="69" customWidth="1"/>
    <col min="1574" max="1574" width="0.77734375" style="69" customWidth="1"/>
    <col min="1575" max="1575" width="10.21875" style="69" customWidth="1"/>
    <col min="1576" max="1576" width="0.5546875" style="69" customWidth="1"/>
    <col min="1577" max="1577" width="6" style="69" customWidth="1"/>
    <col min="1578" max="1578" width="0.77734375" style="69" customWidth="1"/>
    <col min="1579" max="1579" width="5" style="69" customWidth="1"/>
    <col min="1580" max="1580" width="1.109375" style="69" customWidth="1"/>
    <col min="1581" max="1581" width="11.6640625" style="69" customWidth="1"/>
    <col min="1582" max="1582" width="0.6640625" style="69" customWidth="1"/>
    <col min="1583" max="1583" width="6.77734375" style="69" customWidth="1"/>
    <col min="1584" max="1584" width="0.77734375" style="69" customWidth="1"/>
    <col min="1585" max="1585" width="5.21875" style="69" customWidth="1"/>
    <col min="1586" max="1586" width="1.109375" style="69" customWidth="1"/>
    <col min="1587" max="1587" width="11.109375" style="69" customWidth="1"/>
    <col min="1588" max="1588" width="0.88671875" style="69" customWidth="1"/>
    <col min="1589" max="1589" width="10.44140625" style="69" customWidth="1"/>
    <col min="1590" max="1590" width="0.88671875" style="69" customWidth="1"/>
    <col min="1591" max="1591" width="10.44140625" style="69" customWidth="1"/>
    <col min="1592" max="1592" width="0.77734375" style="69" customWidth="1"/>
    <col min="1593" max="1593" width="6" style="69" customWidth="1"/>
    <col min="1594" max="1594" width="0.77734375" style="69" customWidth="1"/>
    <col min="1595" max="1595" width="5.33203125" style="69" customWidth="1"/>
    <col min="1596" max="1596" width="1" style="69" customWidth="1"/>
    <col min="1597" max="1597" width="10.44140625" style="69" customWidth="1"/>
    <col min="1598" max="1598" width="0.77734375" style="69" customWidth="1"/>
    <col min="1599" max="1599" width="6.44140625" style="69" customWidth="1"/>
    <col min="1600" max="1600" width="0.88671875" style="69" customWidth="1"/>
    <col min="1601" max="1601" width="5.33203125" style="69" customWidth="1"/>
    <col min="1602" max="1602" width="0.77734375" style="69" customWidth="1"/>
    <col min="1603" max="1603" width="12.6640625" style="69" customWidth="1"/>
    <col min="1604" max="1604" width="1.44140625" style="69" customWidth="1"/>
    <col min="1605" max="1605" width="3.44140625" style="69" customWidth="1"/>
    <col min="1606" max="1606" width="2.21875" style="69" customWidth="1"/>
    <col min="1607" max="1607" width="8.5546875" style="69" customWidth="1"/>
    <col min="1608" max="1792" width="11.5546875" style="69"/>
    <col min="1793" max="1793" width="3.77734375" style="69" customWidth="1"/>
    <col min="1794" max="1794" width="1.44140625" style="69" customWidth="1"/>
    <col min="1795" max="1795" width="11.5546875" style="69"/>
    <col min="1796" max="1796" width="0.77734375" style="69" customWidth="1"/>
    <col min="1797" max="1797" width="12.5546875" style="69" bestFit="1" customWidth="1"/>
    <col min="1798" max="1798" width="0.77734375" style="69" customWidth="1"/>
    <col min="1799" max="1799" width="10.44140625" style="69" customWidth="1"/>
    <col min="1800" max="1800" width="0.77734375" style="69" customWidth="1"/>
    <col min="1801" max="1801" width="11.5546875" style="69"/>
    <col min="1802" max="1802" width="0.77734375" style="69" customWidth="1"/>
    <col min="1803" max="1803" width="9.6640625" style="69" customWidth="1"/>
    <col min="1804" max="1804" width="0.77734375" style="69" customWidth="1"/>
    <col min="1805" max="1805" width="10.77734375" style="69" customWidth="1"/>
    <col min="1806" max="1806" width="0.77734375" style="69" customWidth="1"/>
    <col min="1807" max="1807" width="9.6640625" style="69" customWidth="1"/>
    <col min="1808" max="1808" width="0.77734375" style="69" customWidth="1"/>
    <col min="1809" max="1809" width="10" style="69" customWidth="1"/>
    <col min="1810" max="1810" width="0.77734375" style="69" customWidth="1"/>
    <col min="1811" max="1811" width="9.6640625" style="69" customWidth="1"/>
    <col min="1812" max="1812" width="0.77734375" style="69" customWidth="1"/>
    <col min="1813" max="1813" width="12.33203125" style="69" customWidth="1"/>
    <col min="1814" max="1814" width="0.77734375" style="69" customWidth="1"/>
    <col min="1815" max="1815" width="8" style="69" customWidth="1"/>
    <col min="1816" max="1816" width="0.77734375" style="69" customWidth="1"/>
    <col min="1817" max="1817" width="6.109375" style="69" customWidth="1"/>
    <col min="1818" max="1818" width="0.77734375" style="69" customWidth="1"/>
    <col min="1819" max="1819" width="11.5546875" style="69"/>
    <col min="1820" max="1820" width="0.77734375" style="69" customWidth="1"/>
    <col min="1821" max="1821" width="7.33203125" style="69" customWidth="1"/>
    <col min="1822" max="1822" width="0.77734375" style="69" customWidth="1"/>
    <col min="1823" max="1823" width="7" style="69" customWidth="1"/>
    <col min="1824" max="1824" width="0.77734375" style="69" customWidth="1"/>
    <col min="1825" max="1825" width="10.6640625" style="69" customWidth="1"/>
    <col min="1826" max="1826" width="0.6640625" style="69" customWidth="1"/>
    <col min="1827" max="1827" width="6.109375" style="69" customWidth="1"/>
    <col min="1828" max="1828" width="0.6640625" style="69" customWidth="1"/>
    <col min="1829" max="1829" width="5.5546875" style="69" customWidth="1"/>
    <col min="1830" max="1830" width="0.77734375" style="69" customWidth="1"/>
    <col min="1831" max="1831" width="10.21875" style="69" customWidth="1"/>
    <col min="1832" max="1832" width="0.5546875" style="69" customWidth="1"/>
    <col min="1833" max="1833" width="6" style="69" customWidth="1"/>
    <col min="1834" max="1834" width="0.77734375" style="69" customWidth="1"/>
    <col min="1835" max="1835" width="5" style="69" customWidth="1"/>
    <col min="1836" max="1836" width="1.109375" style="69" customWidth="1"/>
    <col min="1837" max="1837" width="11.6640625" style="69" customWidth="1"/>
    <col min="1838" max="1838" width="0.6640625" style="69" customWidth="1"/>
    <col min="1839" max="1839" width="6.77734375" style="69" customWidth="1"/>
    <col min="1840" max="1840" width="0.77734375" style="69" customWidth="1"/>
    <col min="1841" max="1841" width="5.21875" style="69" customWidth="1"/>
    <col min="1842" max="1842" width="1.109375" style="69" customWidth="1"/>
    <col min="1843" max="1843" width="11.109375" style="69" customWidth="1"/>
    <col min="1844" max="1844" width="0.88671875" style="69" customWidth="1"/>
    <col min="1845" max="1845" width="10.44140625" style="69" customWidth="1"/>
    <col min="1846" max="1846" width="0.88671875" style="69" customWidth="1"/>
    <col min="1847" max="1847" width="10.44140625" style="69" customWidth="1"/>
    <col min="1848" max="1848" width="0.77734375" style="69" customWidth="1"/>
    <col min="1849" max="1849" width="6" style="69" customWidth="1"/>
    <col min="1850" max="1850" width="0.77734375" style="69" customWidth="1"/>
    <col min="1851" max="1851" width="5.33203125" style="69" customWidth="1"/>
    <col min="1852" max="1852" width="1" style="69" customWidth="1"/>
    <col min="1853" max="1853" width="10.44140625" style="69" customWidth="1"/>
    <col min="1854" max="1854" width="0.77734375" style="69" customWidth="1"/>
    <col min="1855" max="1855" width="6.44140625" style="69" customWidth="1"/>
    <col min="1856" max="1856" width="0.88671875" style="69" customWidth="1"/>
    <col min="1857" max="1857" width="5.33203125" style="69" customWidth="1"/>
    <col min="1858" max="1858" width="0.77734375" style="69" customWidth="1"/>
    <col min="1859" max="1859" width="12.6640625" style="69" customWidth="1"/>
    <col min="1860" max="1860" width="1.44140625" style="69" customWidth="1"/>
    <col min="1861" max="1861" width="3.44140625" style="69" customWidth="1"/>
    <col min="1862" max="1862" width="2.21875" style="69" customWidth="1"/>
    <col min="1863" max="1863" width="8.5546875" style="69" customWidth="1"/>
    <col min="1864" max="2048" width="11.5546875" style="69"/>
    <col min="2049" max="2049" width="3.77734375" style="69" customWidth="1"/>
    <col min="2050" max="2050" width="1.44140625" style="69" customWidth="1"/>
    <col min="2051" max="2051" width="11.5546875" style="69"/>
    <col min="2052" max="2052" width="0.77734375" style="69" customWidth="1"/>
    <col min="2053" max="2053" width="12.5546875" style="69" bestFit="1" customWidth="1"/>
    <col min="2054" max="2054" width="0.77734375" style="69" customWidth="1"/>
    <col min="2055" max="2055" width="10.44140625" style="69" customWidth="1"/>
    <col min="2056" max="2056" width="0.77734375" style="69" customWidth="1"/>
    <col min="2057" max="2057" width="11.5546875" style="69"/>
    <col min="2058" max="2058" width="0.77734375" style="69" customWidth="1"/>
    <col min="2059" max="2059" width="9.6640625" style="69" customWidth="1"/>
    <col min="2060" max="2060" width="0.77734375" style="69" customWidth="1"/>
    <col min="2061" max="2061" width="10.77734375" style="69" customWidth="1"/>
    <col min="2062" max="2062" width="0.77734375" style="69" customWidth="1"/>
    <col min="2063" max="2063" width="9.6640625" style="69" customWidth="1"/>
    <col min="2064" max="2064" width="0.77734375" style="69" customWidth="1"/>
    <col min="2065" max="2065" width="10" style="69" customWidth="1"/>
    <col min="2066" max="2066" width="0.77734375" style="69" customWidth="1"/>
    <col min="2067" max="2067" width="9.6640625" style="69" customWidth="1"/>
    <col min="2068" max="2068" width="0.77734375" style="69" customWidth="1"/>
    <col min="2069" max="2069" width="12.33203125" style="69" customWidth="1"/>
    <col min="2070" max="2070" width="0.77734375" style="69" customWidth="1"/>
    <col min="2071" max="2071" width="8" style="69" customWidth="1"/>
    <col min="2072" max="2072" width="0.77734375" style="69" customWidth="1"/>
    <col min="2073" max="2073" width="6.109375" style="69" customWidth="1"/>
    <col min="2074" max="2074" width="0.77734375" style="69" customWidth="1"/>
    <col min="2075" max="2075" width="11.5546875" style="69"/>
    <col min="2076" max="2076" width="0.77734375" style="69" customWidth="1"/>
    <col min="2077" max="2077" width="7.33203125" style="69" customWidth="1"/>
    <col min="2078" max="2078" width="0.77734375" style="69" customWidth="1"/>
    <col min="2079" max="2079" width="7" style="69" customWidth="1"/>
    <col min="2080" max="2080" width="0.77734375" style="69" customWidth="1"/>
    <col min="2081" max="2081" width="10.6640625" style="69" customWidth="1"/>
    <col min="2082" max="2082" width="0.6640625" style="69" customWidth="1"/>
    <col min="2083" max="2083" width="6.109375" style="69" customWidth="1"/>
    <col min="2084" max="2084" width="0.6640625" style="69" customWidth="1"/>
    <col min="2085" max="2085" width="5.5546875" style="69" customWidth="1"/>
    <col min="2086" max="2086" width="0.77734375" style="69" customWidth="1"/>
    <col min="2087" max="2087" width="10.21875" style="69" customWidth="1"/>
    <col min="2088" max="2088" width="0.5546875" style="69" customWidth="1"/>
    <col min="2089" max="2089" width="6" style="69" customWidth="1"/>
    <col min="2090" max="2090" width="0.77734375" style="69" customWidth="1"/>
    <col min="2091" max="2091" width="5" style="69" customWidth="1"/>
    <col min="2092" max="2092" width="1.109375" style="69" customWidth="1"/>
    <col min="2093" max="2093" width="11.6640625" style="69" customWidth="1"/>
    <col min="2094" max="2094" width="0.6640625" style="69" customWidth="1"/>
    <col min="2095" max="2095" width="6.77734375" style="69" customWidth="1"/>
    <col min="2096" max="2096" width="0.77734375" style="69" customWidth="1"/>
    <col min="2097" max="2097" width="5.21875" style="69" customWidth="1"/>
    <col min="2098" max="2098" width="1.109375" style="69" customWidth="1"/>
    <col min="2099" max="2099" width="11.109375" style="69" customWidth="1"/>
    <col min="2100" max="2100" width="0.88671875" style="69" customWidth="1"/>
    <col min="2101" max="2101" width="10.44140625" style="69" customWidth="1"/>
    <col min="2102" max="2102" width="0.88671875" style="69" customWidth="1"/>
    <col min="2103" max="2103" width="10.44140625" style="69" customWidth="1"/>
    <col min="2104" max="2104" width="0.77734375" style="69" customWidth="1"/>
    <col min="2105" max="2105" width="6" style="69" customWidth="1"/>
    <col min="2106" max="2106" width="0.77734375" style="69" customWidth="1"/>
    <col min="2107" max="2107" width="5.33203125" style="69" customWidth="1"/>
    <col min="2108" max="2108" width="1" style="69" customWidth="1"/>
    <col min="2109" max="2109" width="10.44140625" style="69" customWidth="1"/>
    <col min="2110" max="2110" width="0.77734375" style="69" customWidth="1"/>
    <col min="2111" max="2111" width="6.44140625" style="69" customWidth="1"/>
    <col min="2112" max="2112" width="0.88671875" style="69" customWidth="1"/>
    <col min="2113" max="2113" width="5.33203125" style="69" customWidth="1"/>
    <col min="2114" max="2114" width="0.77734375" style="69" customWidth="1"/>
    <col min="2115" max="2115" width="12.6640625" style="69" customWidth="1"/>
    <col min="2116" max="2116" width="1.44140625" style="69" customWidth="1"/>
    <col min="2117" max="2117" width="3.44140625" style="69" customWidth="1"/>
    <col min="2118" max="2118" width="2.21875" style="69" customWidth="1"/>
    <col min="2119" max="2119" width="8.5546875" style="69" customWidth="1"/>
    <col min="2120" max="2304" width="11.5546875" style="69"/>
    <col min="2305" max="2305" width="3.77734375" style="69" customWidth="1"/>
    <col min="2306" max="2306" width="1.44140625" style="69" customWidth="1"/>
    <col min="2307" max="2307" width="11.5546875" style="69"/>
    <col min="2308" max="2308" width="0.77734375" style="69" customWidth="1"/>
    <col min="2309" max="2309" width="12.5546875" style="69" bestFit="1" customWidth="1"/>
    <col min="2310" max="2310" width="0.77734375" style="69" customWidth="1"/>
    <col min="2311" max="2311" width="10.44140625" style="69" customWidth="1"/>
    <col min="2312" max="2312" width="0.77734375" style="69" customWidth="1"/>
    <col min="2313" max="2313" width="11.5546875" style="69"/>
    <col min="2314" max="2314" width="0.77734375" style="69" customWidth="1"/>
    <col min="2315" max="2315" width="9.6640625" style="69" customWidth="1"/>
    <col min="2316" max="2316" width="0.77734375" style="69" customWidth="1"/>
    <col min="2317" max="2317" width="10.77734375" style="69" customWidth="1"/>
    <col min="2318" max="2318" width="0.77734375" style="69" customWidth="1"/>
    <col min="2319" max="2319" width="9.6640625" style="69" customWidth="1"/>
    <col min="2320" max="2320" width="0.77734375" style="69" customWidth="1"/>
    <col min="2321" max="2321" width="10" style="69" customWidth="1"/>
    <col min="2322" max="2322" width="0.77734375" style="69" customWidth="1"/>
    <col min="2323" max="2323" width="9.6640625" style="69" customWidth="1"/>
    <col min="2324" max="2324" width="0.77734375" style="69" customWidth="1"/>
    <col min="2325" max="2325" width="12.33203125" style="69" customWidth="1"/>
    <col min="2326" max="2326" width="0.77734375" style="69" customWidth="1"/>
    <col min="2327" max="2327" width="8" style="69" customWidth="1"/>
    <col min="2328" max="2328" width="0.77734375" style="69" customWidth="1"/>
    <col min="2329" max="2329" width="6.109375" style="69" customWidth="1"/>
    <col min="2330" max="2330" width="0.77734375" style="69" customWidth="1"/>
    <col min="2331" max="2331" width="11.5546875" style="69"/>
    <col min="2332" max="2332" width="0.77734375" style="69" customWidth="1"/>
    <col min="2333" max="2333" width="7.33203125" style="69" customWidth="1"/>
    <col min="2334" max="2334" width="0.77734375" style="69" customWidth="1"/>
    <col min="2335" max="2335" width="7" style="69" customWidth="1"/>
    <col min="2336" max="2336" width="0.77734375" style="69" customWidth="1"/>
    <col min="2337" max="2337" width="10.6640625" style="69" customWidth="1"/>
    <col min="2338" max="2338" width="0.6640625" style="69" customWidth="1"/>
    <col min="2339" max="2339" width="6.109375" style="69" customWidth="1"/>
    <col min="2340" max="2340" width="0.6640625" style="69" customWidth="1"/>
    <col min="2341" max="2341" width="5.5546875" style="69" customWidth="1"/>
    <col min="2342" max="2342" width="0.77734375" style="69" customWidth="1"/>
    <col min="2343" max="2343" width="10.21875" style="69" customWidth="1"/>
    <col min="2344" max="2344" width="0.5546875" style="69" customWidth="1"/>
    <col min="2345" max="2345" width="6" style="69" customWidth="1"/>
    <col min="2346" max="2346" width="0.77734375" style="69" customWidth="1"/>
    <col min="2347" max="2347" width="5" style="69" customWidth="1"/>
    <col min="2348" max="2348" width="1.109375" style="69" customWidth="1"/>
    <col min="2349" max="2349" width="11.6640625" style="69" customWidth="1"/>
    <col min="2350" max="2350" width="0.6640625" style="69" customWidth="1"/>
    <col min="2351" max="2351" width="6.77734375" style="69" customWidth="1"/>
    <col min="2352" max="2352" width="0.77734375" style="69" customWidth="1"/>
    <col min="2353" max="2353" width="5.21875" style="69" customWidth="1"/>
    <col min="2354" max="2354" width="1.109375" style="69" customWidth="1"/>
    <col min="2355" max="2355" width="11.109375" style="69" customWidth="1"/>
    <col min="2356" max="2356" width="0.88671875" style="69" customWidth="1"/>
    <col min="2357" max="2357" width="10.44140625" style="69" customWidth="1"/>
    <col min="2358" max="2358" width="0.88671875" style="69" customWidth="1"/>
    <col min="2359" max="2359" width="10.44140625" style="69" customWidth="1"/>
    <col min="2360" max="2360" width="0.77734375" style="69" customWidth="1"/>
    <col min="2361" max="2361" width="6" style="69" customWidth="1"/>
    <col min="2362" max="2362" width="0.77734375" style="69" customWidth="1"/>
    <col min="2363" max="2363" width="5.33203125" style="69" customWidth="1"/>
    <col min="2364" max="2364" width="1" style="69" customWidth="1"/>
    <col min="2365" max="2365" width="10.44140625" style="69" customWidth="1"/>
    <col min="2366" max="2366" width="0.77734375" style="69" customWidth="1"/>
    <col min="2367" max="2367" width="6.44140625" style="69" customWidth="1"/>
    <col min="2368" max="2368" width="0.88671875" style="69" customWidth="1"/>
    <col min="2369" max="2369" width="5.33203125" style="69" customWidth="1"/>
    <col min="2370" max="2370" width="0.77734375" style="69" customWidth="1"/>
    <col min="2371" max="2371" width="12.6640625" style="69" customWidth="1"/>
    <col min="2372" max="2372" width="1.44140625" style="69" customWidth="1"/>
    <col min="2373" max="2373" width="3.44140625" style="69" customWidth="1"/>
    <col min="2374" max="2374" width="2.21875" style="69" customWidth="1"/>
    <col min="2375" max="2375" width="8.5546875" style="69" customWidth="1"/>
    <col min="2376" max="2560" width="11.5546875" style="69"/>
    <col min="2561" max="2561" width="3.77734375" style="69" customWidth="1"/>
    <col min="2562" max="2562" width="1.44140625" style="69" customWidth="1"/>
    <col min="2563" max="2563" width="11.5546875" style="69"/>
    <col min="2564" max="2564" width="0.77734375" style="69" customWidth="1"/>
    <col min="2565" max="2565" width="12.5546875" style="69" bestFit="1" customWidth="1"/>
    <col min="2566" max="2566" width="0.77734375" style="69" customWidth="1"/>
    <col min="2567" max="2567" width="10.44140625" style="69" customWidth="1"/>
    <col min="2568" max="2568" width="0.77734375" style="69" customWidth="1"/>
    <col min="2569" max="2569" width="11.5546875" style="69"/>
    <col min="2570" max="2570" width="0.77734375" style="69" customWidth="1"/>
    <col min="2571" max="2571" width="9.6640625" style="69" customWidth="1"/>
    <col min="2572" max="2572" width="0.77734375" style="69" customWidth="1"/>
    <col min="2573" max="2573" width="10.77734375" style="69" customWidth="1"/>
    <col min="2574" max="2574" width="0.77734375" style="69" customWidth="1"/>
    <col min="2575" max="2575" width="9.6640625" style="69" customWidth="1"/>
    <col min="2576" max="2576" width="0.77734375" style="69" customWidth="1"/>
    <col min="2577" max="2577" width="10" style="69" customWidth="1"/>
    <col min="2578" max="2578" width="0.77734375" style="69" customWidth="1"/>
    <col min="2579" max="2579" width="9.6640625" style="69" customWidth="1"/>
    <col min="2580" max="2580" width="0.77734375" style="69" customWidth="1"/>
    <col min="2581" max="2581" width="12.33203125" style="69" customWidth="1"/>
    <col min="2582" max="2582" width="0.77734375" style="69" customWidth="1"/>
    <col min="2583" max="2583" width="8" style="69" customWidth="1"/>
    <col min="2584" max="2584" width="0.77734375" style="69" customWidth="1"/>
    <col min="2585" max="2585" width="6.109375" style="69" customWidth="1"/>
    <col min="2586" max="2586" width="0.77734375" style="69" customWidth="1"/>
    <col min="2587" max="2587" width="11.5546875" style="69"/>
    <col min="2588" max="2588" width="0.77734375" style="69" customWidth="1"/>
    <col min="2589" max="2589" width="7.33203125" style="69" customWidth="1"/>
    <col min="2590" max="2590" width="0.77734375" style="69" customWidth="1"/>
    <col min="2591" max="2591" width="7" style="69" customWidth="1"/>
    <col min="2592" max="2592" width="0.77734375" style="69" customWidth="1"/>
    <col min="2593" max="2593" width="10.6640625" style="69" customWidth="1"/>
    <col min="2594" max="2594" width="0.6640625" style="69" customWidth="1"/>
    <col min="2595" max="2595" width="6.109375" style="69" customWidth="1"/>
    <col min="2596" max="2596" width="0.6640625" style="69" customWidth="1"/>
    <col min="2597" max="2597" width="5.5546875" style="69" customWidth="1"/>
    <col min="2598" max="2598" width="0.77734375" style="69" customWidth="1"/>
    <col min="2599" max="2599" width="10.21875" style="69" customWidth="1"/>
    <col min="2600" max="2600" width="0.5546875" style="69" customWidth="1"/>
    <col min="2601" max="2601" width="6" style="69" customWidth="1"/>
    <col min="2602" max="2602" width="0.77734375" style="69" customWidth="1"/>
    <col min="2603" max="2603" width="5" style="69" customWidth="1"/>
    <col min="2604" max="2604" width="1.109375" style="69" customWidth="1"/>
    <col min="2605" max="2605" width="11.6640625" style="69" customWidth="1"/>
    <col min="2606" max="2606" width="0.6640625" style="69" customWidth="1"/>
    <col min="2607" max="2607" width="6.77734375" style="69" customWidth="1"/>
    <col min="2608" max="2608" width="0.77734375" style="69" customWidth="1"/>
    <col min="2609" max="2609" width="5.21875" style="69" customWidth="1"/>
    <col min="2610" max="2610" width="1.109375" style="69" customWidth="1"/>
    <col min="2611" max="2611" width="11.109375" style="69" customWidth="1"/>
    <col min="2612" max="2612" width="0.88671875" style="69" customWidth="1"/>
    <col min="2613" max="2613" width="10.44140625" style="69" customWidth="1"/>
    <col min="2614" max="2614" width="0.88671875" style="69" customWidth="1"/>
    <col min="2615" max="2615" width="10.44140625" style="69" customWidth="1"/>
    <col min="2616" max="2616" width="0.77734375" style="69" customWidth="1"/>
    <col min="2617" max="2617" width="6" style="69" customWidth="1"/>
    <col min="2618" max="2618" width="0.77734375" style="69" customWidth="1"/>
    <col min="2619" max="2619" width="5.33203125" style="69" customWidth="1"/>
    <col min="2620" max="2620" width="1" style="69" customWidth="1"/>
    <col min="2621" max="2621" width="10.44140625" style="69" customWidth="1"/>
    <col min="2622" max="2622" width="0.77734375" style="69" customWidth="1"/>
    <col min="2623" max="2623" width="6.44140625" style="69" customWidth="1"/>
    <col min="2624" max="2624" width="0.88671875" style="69" customWidth="1"/>
    <col min="2625" max="2625" width="5.33203125" style="69" customWidth="1"/>
    <col min="2626" max="2626" width="0.77734375" style="69" customWidth="1"/>
    <col min="2627" max="2627" width="12.6640625" style="69" customWidth="1"/>
    <col min="2628" max="2628" width="1.44140625" style="69" customWidth="1"/>
    <col min="2629" max="2629" width="3.44140625" style="69" customWidth="1"/>
    <col min="2630" max="2630" width="2.21875" style="69" customWidth="1"/>
    <col min="2631" max="2631" width="8.5546875" style="69" customWidth="1"/>
    <col min="2632" max="2816" width="11.5546875" style="69"/>
    <col min="2817" max="2817" width="3.77734375" style="69" customWidth="1"/>
    <col min="2818" max="2818" width="1.44140625" style="69" customWidth="1"/>
    <col min="2819" max="2819" width="11.5546875" style="69"/>
    <col min="2820" max="2820" width="0.77734375" style="69" customWidth="1"/>
    <col min="2821" max="2821" width="12.5546875" style="69" bestFit="1" customWidth="1"/>
    <col min="2822" max="2822" width="0.77734375" style="69" customWidth="1"/>
    <col min="2823" max="2823" width="10.44140625" style="69" customWidth="1"/>
    <col min="2824" max="2824" width="0.77734375" style="69" customWidth="1"/>
    <col min="2825" max="2825" width="11.5546875" style="69"/>
    <col min="2826" max="2826" width="0.77734375" style="69" customWidth="1"/>
    <col min="2827" max="2827" width="9.6640625" style="69" customWidth="1"/>
    <col min="2828" max="2828" width="0.77734375" style="69" customWidth="1"/>
    <col min="2829" max="2829" width="10.77734375" style="69" customWidth="1"/>
    <col min="2830" max="2830" width="0.77734375" style="69" customWidth="1"/>
    <col min="2831" max="2831" width="9.6640625" style="69" customWidth="1"/>
    <col min="2832" max="2832" width="0.77734375" style="69" customWidth="1"/>
    <col min="2833" max="2833" width="10" style="69" customWidth="1"/>
    <col min="2834" max="2834" width="0.77734375" style="69" customWidth="1"/>
    <col min="2835" max="2835" width="9.6640625" style="69" customWidth="1"/>
    <col min="2836" max="2836" width="0.77734375" style="69" customWidth="1"/>
    <col min="2837" max="2837" width="12.33203125" style="69" customWidth="1"/>
    <col min="2838" max="2838" width="0.77734375" style="69" customWidth="1"/>
    <col min="2839" max="2839" width="8" style="69" customWidth="1"/>
    <col min="2840" max="2840" width="0.77734375" style="69" customWidth="1"/>
    <col min="2841" max="2841" width="6.109375" style="69" customWidth="1"/>
    <col min="2842" max="2842" width="0.77734375" style="69" customWidth="1"/>
    <col min="2843" max="2843" width="11.5546875" style="69"/>
    <col min="2844" max="2844" width="0.77734375" style="69" customWidth="1"/>
    <col min="2845" max="2845" width="7.33203125" style="69" customWidth="1"/>
    <col min="2846" max="2846" width="0.77734375" style="69" customWidth="1"/>
    <col min="2847" max="2847" width="7" style="69" customWidth="1"/>
    <col min="2848" max="2848" width="0.77734375" style="69" customWidth="1"/>
    <col min="2849" max="2849" width="10.6640625" style="69" customWidth="1"/>
    <col min="2850" max="2850" width="0.6640625" style="69" customWidth="1"/>
    <col min="2851" max="2851" width="6.109375" style="69" customWidth="1"/>
    <col min="2852" max="2852" width="0.6640625" style="69" customWidth="1"/>
    <col min="2853" max="2853" width="5.5546875" style="69" customWidth="1"/>
    <col min="2854" max="2854" width="0.77734375" style="69" customWidth="1"/>
    <col min="2855" max="2855" width="10.21875" style="69" customWidth="1"/>
    <col min="2856" max="2856" width="0.5546875" style="69" customWidth="1"/>
    <col min="2857" max="2857" width="6" style="69" customWidth="1"/>
    <col min="2858" max="2858" width="0.77734375" style="69" customWidth="1"/>
    <col min="2859" max="2859" width="5" style="69" customWidth="1"/>
    <col min="2860" max="2860" width="1.109375" style="69" customWidth="1"/>
    <col min="2861" max="2861" width="11.6640625" style="69" customWidth="1"/>
    <col min="2862" max="2862" width="0.6640625" style="69" customWidth="1"/>
    <col min="2863" max="2863" width="6.77734375" style="69" customWidth="1"/>
    <col min="2864" max="2864" width="0.77734375" style="69" customWidth="1"/>
    <col min="2865" max="2865" width="5.21875" style="69" customWidth="1"/>
    <col min="2866" max="2866" width="1.109375" style="69" customWidth="1"/>
    <col min="2867" max="2867" width="11.109375" style="69" customWidth="1"/>
    <col min="2868" max="2868" width="0.88671875" style="69" customWidth="1"/>
    <col min="2869" max="2869" width="10.44140625" style="69" customWidth="1"/>
    <col min="2870" max="2870" width="0.88671875" style="69" customWidth="1"/>
    <col min="2871" max="2871" width="10.44140625" style="69" customWidth="1"/>
    <col min="2872" max="2872" width="0.77734375" style="69" customWidth="1"/>
    <col min="2873" max="2873" width="6" style="69" customWidth="1"/>
    <col min="2874" max="2874" width="0.77734375" style="69" customWidth="1"/>
    <col min="2875" max="2875" width="5.33203125" style="69" customWidth="1"/>
    <col min="2876" max="2876" width="1" style="69" customWidth="1"/>
    <col min="2877" max="2877" width="10.44140625" style="69" customWidth="1"/>
    <col min="2878" max="2878" width="0.77734375" style="69" customWidth="1"/>
    <col min="2879" max="2879" width="6.44140625" style="69" customWidth="1"/>
    <col min="2880" max="2880" width="0.88671875" style="69" customWidth="1"/>
    <col min="2881" max="2881" width="5.33203125" style="69" customWidth="1"/>
    <col min="2882" max="2882" width="0.77734375" style="69" customWidth="1"/>
    <col min="2883" max="2883" width="12.6640625" style="69" customWidth="1"/>
    <col min="2884" max="2884" width="1.44140625" style="69" customWidth="1"/>
    <col min="2885" max="2885" width="3.44140625" style="69" customWidth="1"/>
    <col min="2886" max="2886" width="2.21875" style="69" customWidth="1"/>
    <col min="2887" max="2887" width="8.5546875" style="69" customWidth="1"/>
    <col min="2888" max="3072" width="11.5546875" style="69"/>
    <col min="3073" max="3073" width="3.77734375" style="69" customWidth="1"/>
    <col min="3074" max="3074" width="1.44140625" style="69" customWidth="1"/>
    <col min="3075" max="3075" width="11.5546875" style="69"/>
    <col min="3076" max="3076" width="0.77734375" style="69" customWidth="1"/>
    <col min="3077" max="3077" width="12.5546875" style="69" bestFit="1" customWidth="1"/>
    <col min="3078" max="3078" width="0.77734375" style="69" customWidth="1"/>
    <col min="3079" max="3079" width="10.44140625" style="69" customWidth="1"/>
    <col min="3080" max="3080" width="0.77734375" style="69" customWidth="1"/>
    <col min="3081" max="3081" width="11.5546875" style="69"/>
    <col min="3082" max="3082" width="0.77734375" style="69" customWidth="1"/>
    <col min="3083" max="3083" width="9.6640625" style="69" customWidth="1"/>
    <col min="3084" max="3084" width="0.77734375" style="69" customWidth="1"/>
    <col min="3085" max="3085" width="10.77734375" style="69" customWidth="1"/>
    <col min="3086" max="3086" width="0.77734375" style="69" customWidth="1"/>
    <col min="3087" max="3087" width="9.6640625" style="69" customWidth="1"/>
    <col min="3088" max="3088" width="0.77734375" style="69" customWidth="1"/>
    <col min="3089" max="3089" width="10" style="69" customWidth="1"/>
    <col min="3090" max="3090" width="0.77734375" style="69" customWidth="1"/>
    <col min="3091" max="3091" width="9.6640625" style="69" customWidth="1"/>
    <col min="3092" max="3092" width="0.77734375" style="69" customWidth="1"/>
    <col min="3093" max="3093" width="12.33203125" style="69" customWidth="1"/>
    <col min="3094" max="3094" width="0.77734375" style="69" customWidth="1"/>
    <col min="3095" max="3095" width="8" style="69" customWidth="1"/>
    <col min="3096" max="3096" width="0.77734375" style="69" customWidth="1"/>
    <col min="3097" max="3097" width="6.109375" style="69" customWidth="1"/>
    <col min="3098" max="3098" width="0.77734375" style="69" customWidth="1"/>
    <col min="3099" max="3099" width="11.5546875" style="69"/>
    <col min="3100" max="3100" width="0.77734375" style="69" customWidth="1"/>
    <col min="3101" max="3101" width="7.33203125" style="69" customWidth="1"/>
    <col min="3102" max="3102" width="0.77734375" style="69" customWidth="1"/>
    <col min="3103" max="3103" width="7" style="69" customWidth="1"/>
    <col min="3104" max="3104" width="0.77734375" style="69" customWidth="1"/>
    <col min="3105" max="3105" width="10.6640625" style="69" customWidth="1"/>
    <col min="3106" max="3106" width="0.6640625" style="69" customWidth="1"/>
    <col min="3107" max="3107" width="6.109375" style="69" customWidth="1"/>
    <col min="3108" max="3108" width="0.6640625" style="69" customWidth="1"/>
    <col min="3109" max="3109" width="5.5546875" style="69" customWidth="1"/>
    <col min="3110" max="3110" width="0.77734375" style="69" customWidth="1"/>
    <col min="3111" max="3111" width="10.21875" style="69" customWidth="1"/>
    <col min="3112" max="3112" width="0.5546875" style="69" customWidth="1"/>
    <col min="3113" max="3113" width="6" style="69" customWidth="1"/>
    <col min="3114" max="3114" width="0.77734375" style="69" customWidth="1"/>
    <col min="3115" max="3115" width="5" style="69" customWidth="1"/>
    <col min="3116" max="3116" width="1.109375" style="69" customWidth="1"/>
    <col min="3117" max="3117" width="11.6640625" style="69" customWidth="1"/>
    <col min="3118" max="3118" width="0.6640625" style="69" customWidth="1"/>
    <col min="3119" max="3119" width="6.77734375" style="69" customWidth="1"/>
    <col min="3120" max="3120" width="0.77734375" style="69" customWidth="1"/>
    <col min="3121" max="3121" width="5.21875" style="69" customWidth="1"/>
    <col min="3122" max="3122" width="1.109375" style="69" customWidth="1"/>
    <col min="3123" max="3123" width="11.109375" style="69" customWidth="1"/>
    <col min="3124" max="3124" width="0.88671875" style="69" customWidth="1"/>
    <col min="3125" max="3125" width="10.44140625" style="69" customWidth="1"/>
    <col min="3126" max="3126" width="0.88671875" style="69" customWidth="1"/>
    <col min="3127" max="3127" width="10.44140625" style="69" customWidth="1"/>
    <col min="3128" max="3128" width="0.77734375" style="69" customWidth="1"/>
    <col min="3129" max="3129" width="6" style="69" customWidth="1"/>
    <col min="3130" max="3130" width="0.77734375" style="69" customWidth="1"/>
    <col min="3131" max="3131" width="5.33203125" style="69" customWidth="1"/>
    <col min="3132" max="3132" width="1" style="69" customWidth="1"/>
    <col min="3133" max="3133" width="10.44140625" style="69" customWidth="1"/>
    <col min="3134" max="3134" width="0.77734375" style="69" customWidth="1"/>
    <col min="3135" max="3135" width="6.44140625" style="69" customWidth="1"/>
    <col min="3136" max="3136" width="0.88671875" style="69" customWidth="1"/>
    <col min="3137" max="3137" width="5.33203125" style="69" customWidth="1"/>
    <col min="3138" max="3138" width="0.77734375" style="69" customWidth="1"/>
    <col min="3139" max="3139" width="12.6640625" style="69" customWidth="1"/>
    <col min="3140" max="3140" width="1.44140625" style="69" customWidth="1"/>
    <col min="3141" max="3141" width="3.44140625" style="69" customWidth="1"/>
    <col min="3142" max="3142" width="2.21875" style="69" customWidth="1"/>
    <col min="3143" max="3143" width="8.5546875" style="69" customWidth="1"/>
    <col min="3144" max="3328" width="11.5546875" style="69"/>
    <col min="3329" max="3329" width="3.77734375" style="69" customWidth="1"/>
    <col min="3330" max="3330" width="1.44140625" style="69" customWidth="1"/>
    <col min="3331" max="3331" width="11.5546875" style="69"/>
    <col min="3332" max="3332" width="0.77734375" style="69" customWidth="1"/>
    <col min="3333" max="3333" width="12.5546875" style="69" bestFit="1" customWidth="1"/>
    <col min="3334" max="3334" width="0.77734375" style="69" customWidth="1"/>
    <col min="3335" max="3335" width="10.44140625" style="69" customWidth="1"/>
    <col min="3336" max="3336" width="0.77734375" style="69" customWidth="1"/>
    <col min="3337" max="3337" width="11.5546875" style="69"/>
    <col min="3338" max="3338" width="0.77734375" style="69" customWidth="1"/>
    <col min="3339" max="3339" width="9.6640625" style="69" customWidth="1"/>
    <col min="3340" max="3340" width="0.77734375" style="69" customWidth="1"/>
    <col min="3341" max="3341" width="10.77734375" style="69" customWidth="1"/>
    <col min="3342" max="3342" width="0.77734375" style="69" customWidth="1"/>
    <col min="3343" max="3343" width="9.6640625" style="69" customWidth="1"/>
    <col min="3344" max="3344" width="0.77734375" style="69" customWidth="1"/>
    <col min="3345" max="3345" width="10" style="69" customWidth="1"/>
    <col min="3346" max="3346" width="0.77734375" style="69" customWidth="1"/>
    <col min="3347" max="3347" width="9.6640625" style="69" customWidth="1"/>
    <col min="3348" max="3348" width="0.77734375" style="69" customWidth="1"/>
    <col min="3349" max="3349" width="12.33203125" style="69" customWidth="1"/>
    <col min="3350" max="3350" width="0.77734375" style="69" customWidth="1"/>
    <col min="3351" max="3351" width="8" style="69" customWidth="1"/>
    <col min="3352" max="3352" width="0.77734375" style="69" customWidth="1"/>
    <col min="3353" max="3353" width="6.109375" style="69" customWidth="1"/>
    <col min="3354" max="3354" width="0.77734375" style="69" customWidth="1"/>
    <col min="3355" max="3355" width="11.5546875" style="69"/>
    <col min="3356" max="3356" width="0.77734375" style="69" customWidth="1"/>
    <col min="3357" max="3357" width="7.33203125" style="69" customWidth="1"/>
    <col min="3358" max="3358" width="0.77734375" style="69" customWidth="1"/>
    <col min="3359" max="3359" width="7" style="69" customWidth="1"/>
    <col min="3360" max="3360" width="0.77734375" style="69" customWidth="1"/>
    <col min="3361" max="3361" width="10.6640625" style="69" customWidth="1"/>
    <col min="3362" max="3362" width="0.6640625" style="69" customWidth="1"/>
    <col min="3363" max="3363" width="6.109375" style="69" customWidth="1"/>
    <col min="3364" max="3364" width="0.6640625" style="69" customWidth="1"/>
    <col min="3365" max="3365" width="5.5546875" style="69" customWidth="1"/>
    <col min="3366" max="3366" width="0.77734375" style="69" customWidth="1"/>
    <col min="3367" max="3367" width="10.21875" style="69" customWidth="1"/>
    <col min="3368" max="3368" width="0.5546875" style="69" customWidth="1"/>
    <col min="3369" max="3369" width="6" style="69" customWidth="1"/>
    <col min="3370" max="3370" width="0.77734375" style="69" customWidth="1"/>
    <col min="3371" max="3371" width="5" style="69" customWidth="1"/>
    <col min="3372" max="3372" width="1.109375" style="69" customWidth="1"/>
    <col min="3373" max="3373" width="11.6640625" style="69" customWidth="1"/>
    <col min="3374" max="3374" width="0.6640625" style="69" customWidth="1"/>
    <col min="3375" max="3375" width="6.77734375" style="69" customWidth="1"/>
    <col min="3376" max="3376" width="0.77734375" style="69" customWidth="1"/>
    <col min="3377" max="3377" width="5.21875" style="69" customWidth="1"/>
    <col min="3378" max="3378" width="1.109375" style="69" customWidth="1"/>
    <col min="3379" max="3379" width="11.109375" style="69" customWidth="1"/>
    <col min="3380" max="3380" width="0.88671875" style="69" customWidth="1"/>
    <col min="3381" max="3381" width="10.44140625" style="69" customWidth="1"/>
    <col min="3382" max="3382" width="0.88671875" style="69" customWidth="1"/>
    <col min="3383" max="3383" width="10.44140625" style="69" customWidth="1"/>
    <col min="3384" max="3384" width="0.77734375" style="69" customWidth="1"/>
    <col min="3385" max="3385" width="6" style="69" customWidth="1"/>
    <col min="3386" max="3386" width="0.77734375" style="69" customWidth="1"/>
    <col min="3387" max="3387" width="5.33203125" style="69" customWidth="1"/>
    <col min="3388" max="3388" width="1" style="69" customWidth="1"/>
    <col min="3389" max="3389" width="10.44140625" style="69" customWidth="1"/>
    <col min="3390" max="3390" width="0.77734375" style="69" customWidth="1"/>
    <col min="3391" max="3391" width="6.44140625" style="69" customWidth="1"/>
    <col min="3392" max="3392" width="0.88671875" style="69" customWidth="1"/>
    <col min="3393" max="3393" width="5.33203125" style="69" customWidth="1"/>
    <col min="3394" max="3394" width="0.77734375" style="69" customWidth="1"/>
    <col min="3395" max="3395" width="12.6640625" style="69" customWidth="1"/>
    <col min="3396" max="3396" width="1.44140625" style="69" customWidth="1"/>
    <col min="3397" max="3397" width="3.44140625" style="69" customWidth="1"/>
    <col min="3398" max="3398" width="2.21875" style="69" customWidth="1"/>
    <col min="3399" max="3399" width="8.5546875" style="69" customWidth="1"/>
    <col min="3400" max="3584" width="11.5546875" style="69"/>
    <col min="3585" max="3585" width="3.77734375" style="69" customWidth="1"/>
    <col min="3586" max="3586" width="1.44140625" style="69" customWidth="1"/>
    <col min="3587" max="3587" width="11.5546875" style="69"/>
    <col min="3588" max="3588" width="0.77734375" style="69" customWidth="1"/>
    <col min="3589" max="3589" width="12.5546875" style="69" bestFit="1" customWidth="1"/>
    <col min="3590" max="3590" width="0.77734375" style="69" customWidth="1"/>
    <col min="3591" max="3591" width="10.44140625" style="69" customWidth="1"/>
    <col min="3592" max="3592" width="0.77734375" style="69" customWidth="1"/>
    <col min="3593" max="3593" width="11.5546875" style="69"/>
    <col min="3594" max="3594" width="0.77734375" style="69" customWidth="1"/>
    <col min="3595" max="3595" width="9.6640625" style="69" customWidth="1"/>
    <col min="3596" max="3596" width="0.77734375" style="69" customWidth="1"/>
    <col min="3597" max="3597" width="10.77734375" style="69" customWidth="1"/>
    <col min="3598" max="3598" width="0.77734375" style="69" customWidth="1"/>
    <col min="3599" max="3599" width="9.6640625" style="69" customWidth="1"/>
    <col min="3600" max="3600" width="0.77734375" style="69" customWidth="1"/>
    <col min="3601" max="3601" width="10" style="69" customWidth="1"/>
    <col min="3602" max="3602" width="0.77734375" style="69" customWidth="1"/>
    <col min="3603" max="3603" width="9.6640625" style="69" customWidth="1"/>
    <col min="3604" max="3604" width="0.77734375" style="69" customWidth="1"/>
    <col min="3605" max="3605" width="12.33203125" style="69" customWidth="1"/>
    <col min="3606" max="3606" width="0.77734375" style="69" customWidth="1"/>
    <col min="3607" max="3607" width="8" style="69" customWidth="1"/>
    <col min="3608" max="3608" width="0.77734375" style="69" customWidth="1"/>
    <col min="3609" max="3609" width="6.109375" style="69" customWidth="1"/>
    <col min="3610" max="3610" width="0.77734375" style="69" customWidth="1"/>
    <col min="3611" max="3611" width="11.5546875" style="69"/>
    <col min="3612" max="3612" width="0.77734375" style="69" customWidth="1"/>
    <col min="3613" max="3613" width="7.33203125" style="69" customWidth="1"/>
    <col min="3614" max="3614" width="0.77734375" style="69" customWidth="1"/>
    <col min="3615" max="3615" width="7" style="69" customWidth="1"/>
    <col min="3616" max="3616" width="0.77734375" style="69" customWidth="1"/>
    <col min="3617" max="3617" width="10.6640625" style="69" customWidth="1"/>
    <col min="3618" max="3618" width="0.6640625" style="69" customWidth="1"/>
    <col min="3619" max="3619" width="6.109375" style="69" customWidth="1"/>
    <col min="3620" max="3620" width="0.6640625" style="69" customWidth="1"/>
    <col min="3621" max="3621" width="5.5546875" style="69" customWidth="1"/>
    <col min="3622" max="3622" width="0.77734375" style="69" customWidth="1"/>
    <col min="3623" max="3623" width="10.21875" style="69" customWidth="1"/>
    <col min="3624" max="3624" width="0.5546875" style="69" customWidth="1"/>
    <col min="3625" max="3625" width="6" style="69" customWidth="1"/>
    <col min="3626" max="3626" width="0.77734375" style="69" customWidth="1"/>
    <col min="3627" max="3627" width="5" style="69" customWidth="1"/>
    <col min="3628" max="3628" width="1.109375" style="69" customWidth="1"/>
    <col min="3629" max="3629" width="11.6640625" style="69" customWidth="1"/>
    <col min="3630" max="3630" width="0.6640625" style="69" customWidth="1"/>
    <col min="3631" max="3631" width="6.77734375" style="69" customWidth="1"/>
    <col min="3632" max="3632" width="0.77734375" style="69" customWidth="1"/>
    <col min="3633" max="3633" width="5.21875" style="69" customWidth="1"/>
    <col min="3634" max="3634" width="1.109375" style="69" customWidth="1"/>
    <col min="3635" max="3635" width="11.109375" style="69" customWidth="1"/>
    <col min="3636" max="3636" width="0.88671875" style="69" customWidth="1"/>
    <col min="3637" max="3637" width="10.44140625" style="69" customWidth="1"/>
    <col min="3638" max="3638" width="0.88671875" style="69" customWidth="1"/>
    <col min="3639" max="3639" width="10.44140625" style="69" customWidth="1"/>
    <col min="3640" max="3640" width="0.77734375" style="69" customWidth="1"/>
    <col min="3641" max="3641" width="6" style="69" customWidth="1"/>
    <col min="3642" max="3642" width="0.77734375" style="69" customWidth="1"/>
    <col min="3643" max="3643" width="5.33203125" style="69" customWidth="1"/>
    <col min="3644" max="3644" width="1" style="69" customWidth="1"/>
    <col min="3645" max="3645" width="10.44140625" style="69" customWidth="1"/>
    <col min="3646" max="3646" width="0.77734375" style="69" customWidth="1"/>
    <col min="3647" max="3647" width="6.44140625" style="69" customWidth="1"/>
    <col min="3648" max="3648" width="0.88671875" style="69" customWidth="1"/>
    <col min="3649" max="3649" width="5.33203125" style="69" customWidth="1"/>
    <col min="3650" max="3650" width="0.77734375" style="69" customWidth="1"/>
    <col min="3651" max="3651" width="12.6640625" style="69" customWidth="1"/>
    <col min="3652" max="3652" width="1.44140625" style="69" customWidth="1"/>
    <col min="3653" max="3653" width="3.44140625" style="69" customWidth="1"/>
    <col min="3654" max="3654" width="2.21875" style="69" customWidth="1"/>
    <col min="3655" max="3655" width="8.5546875" style="69" customWidth="1"/>
    <col min="3656" max="3840" width="11.5546875" style="69"/>
    <col min="3841" max="3841" width="3.77734375" style="69" customWidth="1"/>
    <col min="3842" max="3842" width="1.44140625" style="69" customWidth="1"/>
    <col min="3843" max="3843" width="11.5546875" style="69"/>
    <col min="3844" max="3844" width="0.77734375" style="69" customWidth="1"/>
    <col min="3845" max="3845" width="12.5546875" style="69" bestFit="1" customWidth="1"/>
    <col min="3846" max="3846" width="0.77734375" style="69" customWidth="1"/>
    <col min="3847" max="3847" width="10.44140625" style="69" customWidth="1"/>
    <col min="3848" max="3848" width="0.77734375" style="69" customWidth="1"/>
    <col min="3849" max="3849" width="11.5546875" style="69"/>
    <col min="3850" max="3850" width="0.77734375" style="69" customWidth="1"/>
    <col min="3851" max="3851" width="9.6640625" style="69" customWidth="1"/>
    <col min="3852" max="3852" width="0.77734375" style="69" customWidth="1"/>
    <col min="3853" max="3853" width="10.77734375" style="69" customWidth="1"/>
    <col min="3854" max="3854" width="0.77734375" style="69" customWidth="1"/>
    <col min="3855" max="3855" width="9.6640625" style="69" customWidth="1"/>
    <col min="3856" max="3856" width="0.77734375" style="69" customWidth="1"/>
    <col min="3857" max="3857" width="10" style="69" customWidth="1"/>
    <col min="3858" max="3858" width="0.77734375" style="69" customWidth="1"/>
    <col min="3859" max="3859" width="9.6640625" style="69" customWidth="1"/>
    <col min="3860" max="3860" width="0.77734375" style="69" customWidth="1"/>
    <col min="3861" max="3861" width="12.33203125" style="69" customWidth="1"/>
    <col min="3862" max="3862" width="0.77734375" style="69" customWidth="1"/>
    <col min="3863" max="3863" width="8" style="69" customWidth="1"/>
    <col min="3864" max="3864" width="0.77734375" style="69" customWidth="1"/>
    <col min="3865" max="3865" width="6.109375" style="69" customWidth="1"/>
    <col min="3866" max="3866" width="0.77734375" style="69" customWidth="1"/>
    <col min="3867" max="3867" width="11.5546875" style="69"/>
    <col min="3868" max="3868" width="0.77734375" style="69" customWidth="1"/>
    <col min="3869" max="3869" width="7.33203125" style="69" customWidth="1"/>
    <col min="3870" max="3870" width="0.77734375" style="69" customWidth="1"/>
    <col min="3871" max="3871" width="7" style="69" customWidth="1"/>
    <col min="3872" max="3872" width="0.77734375" style="69" customWidth="1"/>
    <col min="3873" max="3873" width="10.6640625" style="69" customWidth="1"/>
    <col min="3874" max="3874" width="0.6640625" style="69" customWidth="1"/>
    <col min="3875" max="3875" width="6.109375" style="69" customWidth="1"/>
    <col min="3876" max="3876" width="0.6640625" style="69" customWidth="1"/>
    <col min="3877" max="3877" width="5.5546875" style="69" customWidth="1"/>
    <col min="3878" max="3878" width="0.77734375" style="69" customWidth="1"/>
    <col min="3879" max="3879" width="10.21875" style="69" customWidth="1"/>
    <col min="3880" max="3880" width="0.5546875" style="69" customWidth="1"/>
    <col min="3881" max="3881" width="6" style="69" customWidth="1"/>
    <col min="3882" max="3882" width="0.77734375" style="69" customWidth="1"/>
    <col min="3883" max="3883" width="5" style="69" customWidth="1"/>
    <col min="3884" max="3884" width="1.109375" style="69" customWidth="1"/>
    <col min="3885" max="3885" width="11.6640625" style="69" customWidth="1"/>
    <col min="3886" max="3886" width="0.6640625" style="69" customWidth="1"/>
    <col min="3887" max="3887" width="6.77734375" style="69" customWidth="1"/>
    <col min="3888" max="3888" width="0.77734375" style="69" customWidth="1"/>
    <col min="3889" max="3889" width="5.21875" style="69" customWidth="1"/>
    <col min="3890" max="3890" width="1.109375" style="69" customWidth="1"/>
    <col min="3891" max="3891" width="11.109375" style="69" customWidth="1"/>
    <col min="3892" max="3892" width="0.88671875" style="69" customWidth="1"/>
    <col min="3893" max="3893" width="10.44140625" style="69" customWidth="1"/>
    <col min="3894" max="3894" width="0.88671875" style="69" customWidth="1"/>
    <col min="3895" max="3895" width="10.44140625" style="69" customWidth="1"/>
    <col min="3896" max="3896" width="0.77734375" style="69" customWidth="1"/>
    <col min="3897" max="3897" width="6" style="69" customWidth="1"/>
    <col min="3898" max="3898" width="0.77734375" style="69" customWidth="1"/>
    <col min="3899" max="3899" width="5.33203125" style="69" customWidth="1"/>
    <col min="3900" max="3900" width="1" style="69" customWidth="1"/>
    <col min="3901" max="3901" width="10.44140625" style="69" customWidth="1"/>
    <col min="3902" max="3902" width="0.77734375" style="69" customWidth="1"/>
    <col min="3903" max="3903" width="6.44140625" style="69" customWidth="1"/>
    <col min="3904" max="3904" width="0.88671875" style="69" customWidth="1"/>
    <col min="3905" max="3905" width="5.33203125" style="69" customWidth="1"/>
    <col min="3906" max="3906" width="0.77734375" style="69" customWidth="1"/>
    <col min="3907" max="3907" width="12.6640625" style="69" customWidth="1"/>
    <col min="3908" max="3908" width="1.44140625" style="69" customWidth="1"/>
    <col min="3909" max="3909" width="3.44140625" style="69" customWidth="1"/>
    <col min="3910" max="3910" width="2.21875" style="69" customWidth="1"/>
    <col min="3911" max="3911" width="8.5546875" style="69" customWidth="1"/>
    <col min="3912" max="4096" width="11.5546875" style="69"/>
    <col min="4097" max="4097" width="3.77734375" style="69" customWidth="1"/>
    <col min="4098" max="4098" width="1.44140625" style="69" customWidth="1"/>
    <col min="4099" max="4099" width="11.5546875" style="69"/>
    <col min="4100" max="4100" width="0.77734375" style="69" customWidth="1"/>
    <col min="4101" max="4101" width="12.5546875" style="69" bestFit="1" customWidth="1"/>
    <col min="4102" max="4102" width="0.77734375" style="69" customWidth="1"/>
    <col min="4103" max="4103" width="10.44140625" style="69" customWidth="1"/>
    <col min="4104" max="4104" width="0.77734375" style="69" customWidth="1"/>
    <col min="4105" max="4105" width="11.5546875" style="69"/>
    <col min="4106" max="4106" width="0.77734375" style="69" customWidth="1"/>
    <col min="4107" max="4107" width="9.6640625" style="69" customWidth="1"/>
    <col min="4108" max="4108" width="0.77734375" style="69" customWidth="1"/>
    <col min="4109" max="4109" width="10.77734375" style="69" customWidth="1"/>
    <col min="4110" max="4110" width="0.77734375" style="69" customWidth="1"/>
    <col min="4111" max="4111" width="9.6640625" style="69" customWidth="1"/>
    <col min="4112" max="4112" width="0.77734375" style="69" customWidth="1"/>
    <col min="4113" max="4113" width="10" style="69" customWidth="1"/>
    <col min="4114" max="4114" width="0.77734375" style="69" customWidth="1"/>
    <col min="4115" max="4115" width="9.6640625" style="69" customWidth="1"/>
    <col min="4116" max="4116" width="0.77734375" style="69" customWidth="1"/>
    <col min="4117" max="4117" width="12.33203125" style="69" customWidth="1"/>
    <col min="4118" max="4118" width="0.77734375" style="69" customWidth="1"/>
    <col min="4119" max="4119" width="8" style="69" customWidth="1"/>
    <col min="4120" max="4120" width="0.77734375" style="69" customWidth="1"/>
    <col min="4121" max="4121" width="6.109375" style="69" customWidth="1"/>
    <col min="4122" max="4122" width="0.77734375" style="69" customWidth="1"/>
    <col min="4123" max="4123" width="11.5546875" style="69"/>
    <col min="4124" max="4124" width="0.77734375" style="69" customWidth="1"/>
    <col min="4125" max="4125" width="7.33203125" style="69" customWidth="1"/>
    <col min="4126" max="4126" width="0.77734375" style="69" customWidth="1"/>
    <col min="4127" max="4127" width="7" style="69" customWidth="1"/>
    <col min="4128" max="4128" width="0.77734375" style="69" customWidth="1"/>
    <col min="4129" max="4129" width="10.6640625" style="69" customWidth="1"/>
    <col min="4130" max="4130" width="0.6640625" style="69" customWidth="1"/>
    <col min="4131" max="4131" width="6.109375" style="69" customWidth="1"/>
    <col min="4132" max="4132" width="0.6640625" style="69" customWidth="1"/>
    <col min="4133" max="4133" width="5.5546875" style="69" customWidth="1"/>
    <col min="4134" max="4134" width="0.77734375" style="69" customWidth="1"/>
    <col min="4135" max="4135" width="10.21875" style="69" customWidth="1"/>
    <col min="4136" max="4136" width="0.5546875" style="69" customWidth="1"/>
    <col min="4137" max="4137" width="6" style="69" customWidth="1"/>
    <col min="4138" max="4138" width="0.77734375" style="69" customWidth="1"/>
    <col min="4139" max="4139" width="5" style="69" customWidth="1"/>
    <col min="4140" max="4140" width="1.109375" style="69" customWidth="1"/>
    <col min="4141" max="4141" width="11.6640625" style="69" customWidth="1"/>
    <col min="4142" max="4142" width="0.6640625" style="69" customWidth="1"/>
    <col min="4143" max="4143" width="6.77734375" style="69" customWidth="1"/>
    <col min="4144" max="4144" width="0.77734375" style="69" customWidth="1"/>
    <col min="4145" max="4145" width="5.21875" style="69" customWidth="1"/>
    <col min="4146" max="4146" width="1.109375" style="69" customWidth="1"/>
    <col min="4147" max="4147" width="11.109375" style="69" customWidth="1"/>
    <col min="4148" max="4148" width="0.88671875" style="69" customWidth="1"/>
    <col min="4149" max="4149" width="10.44140625" style="69" customWidth="1"/>
    <col min="4150" max="4150" width="0.88671875" style="69" customWidth="1"/>
    <col min="4151" max="4151" width="10.44140625" style="69" customWidth="1"/>
    <col min="4152" max="4152" width="0.77734375" style="69" customWidth="1"/>
    <col min="4153" max="4153" width="6" style="69" customWidth="1"/>
    <col min="4154" max="4154" width="0.77734375" style="69" customWidth="1"/>
    <col min="4155" max="4155" width="5.33203125" style="69" customWidth="1"/>
    <col min="4156" max="4156" width="1" style="69" customWidth="1"/>
    <col min="4157" max="4157" width="10.44140625" style="69" customWidth="1"/>
    <col min="4158" max="4158" width="0.77734375" style="69" customWidth="1"/>
    <col min="4159" max="4159" width="6.44140625" style="69" customWidth="1"/>
    <col min="4160" max="4160" width="0.88671875" style="69" customWidth="1"/>
    <col min="4161" max="4161" width="5.33203125" style="69" customWidth="1"/>
    <col min="4162" max="4162" width="0.77734375" style="69" customWidth="1"/>
    <col min="4163" max="4163" width="12.6640625" style="69" customWidth="1"/>
    <col min="4164" max="4164" width="1.44140625" style="69" customWidth="1"/>
    <col min="4165" max="4165" width="3.44140625" style="69" customWidth="1"/>
    <col min="4166" max="4166" width="2.21875" style="69" customWidth="1"/>
    <col min="4167" max="4167" width="8.5546875" style="69" customWidth="1"/>
    <col min="4168" max="4352" width="11.5546875" style="69"/>
    <col min="4353" max="4353" width="3.77734375" style="69" customWidth="1"/>
    <col min="4354" max="4354" width="1.44140625" style="69" customWidth="1"/>
    <col min="4355" max="4355" width="11.5546875" style="69"/>
    <col min="4356" max="4356" width="0.77734375" style="69" customWidth="1"/>
    <col min="4357" max="4357" width="12.5546875" style="69" bestFit="1" customWidth="1"/>
    <col min="4358" max="4358" width="0.77734375" style="69" customWidth="1"/>
    <col min="4359" max="4359" width="10.44140625" style="69" customWidth="1"/>
    <col min="4360" max="4360" width="0.77734375" style="69" customWidth="1"/>
    <col min="4361" max="4361" width="11.5546875" style="69"/>
    <col min="4362" max="4362" width="0.77734375" style="69" customWidth="1"/>
    <col min="4363" max="4363" width="9.6640625" style="69" customWidth="1"/>
    <col min="4364" max="4364" width="0.77734375" style="69" customWidth="1"/>
    <col min="4365" max="4365" width="10.77734375" style="69" customWidth="1"/>
    <col min="4366" max="4366" width="0.77734375" style="69" customWidth="1"/>
    <col min="4367" max="4367" width="9.6640625" style="69" customWidth="1"/>
    <col min="4368" max="4368" width="0.77734375" style="69" customWidth="1"/>
    <col min="4369" max="4369" width="10" style="69" customWidth="1"/>
    <col min="4370" max="4370" width="0.77734375" style="69" customWidth="1"/>
    <col min="4371" max="4371" width="9.6640625" style="69" customWidth="1"/>
    <col min="4372" max="4372" width="0.77734375" style="69" customWidth="1"/>
    <col min="4373" max="4373" width="12.33203125" style="69" customWidth="1"/>
    <col min="4374" max="4374" width="0.77734375" style="69" customWidth="1"/>
    <col min="4375" max="4375" width="8" style="69" customWidth="1"/>
    <col min="4376" max="4376" width="0.77734375" style="69" customWidth="1"/>
    <col min="4377" max="4377" width="6.109375" style="69" customWidth="1"/>
    <col min="4378" max="4378" width="0.77734375" style="69" customWidth="1"/>
    <col min="4379" max="4379" width="11.5546875" style="69"/>
    <col min="4380" max="4380" width="0.77734375" style="69" customWidth="1"/>
    <col min="4381" max="4381" width="7.33203125" style="69" customWidth="1"/>
    <col min="4382" max="4382" width="0.77734375" style="69" customWidth="1"/>
    <col min="4383" max="4383" width="7" style="69" customWidth="1"/>
    <col min="4384" max="4384" width="0.77734375" style="69" customWidth="1"/>
    <col min="4385" max="4385" width="10.6640625" style="69" customWidth="1"/>
    <col min="4386" max="4386" width="0.6640625" style="69" customWidth="1"/>
    <col min="4387" max="4387" width="6.109375" style="69" customWidth="1"/>
    <col min="4388" max="4388" width="0.6640625" style="69" customWidth="1"/>
    <col min="4389" max="4389" width="5.5546875" style="69" customWidth="1"/>
    <col min="4390" max="4390" width="0.77734375" style="69" customWidth="1"/>
    <col min="4391" max="4391" width="10.21875" style="69" customWidth="1"/>
    <col min="4392" max="4392" width="0.5546875" style="69" customWidth="1"/>
    <col min="4393" max="4393" width="6" style="69" customWidth="1"/>
    <col min="4394" max="4394" width="0.77734375" style="69" customWidth="1"/>
    <col min="4395" max="4395" width="5" style="69" customWidth="1"/>
    <col min="4396" max="4396" width="1.109375" style="69" customWidth="1"/>
    <col min="4397" max="4397" width="11.6640625" style="69" customWidth="1"/>
    <col min="4398" max="4398" width="0.6640625" style="69" customWidth="1"/>
    <col min="4399" max="4399" width="6.77734375" style="69" customWidth="1"/>
    <col min="4400" max="4400" width="0.77734375" style="69" customWidth="1"/>
    <col min="4401" max="4401" width="5.21875" style="69" customWidth="1"/>
    <col min="4402" max="4402" width="1.109375" style="69" customWidth="1"/>
    <col min="4403" max="4403" width="11.109375" style="69" customWidth="1"/>
    <col min="4404" max="4404" width="0.88671875" style="69" customWidth="1"/>
    <col min="4405" max="4405" width="10.44140625" style="69" customWidth="1"/>
    <col min="4406" max="4406" width="0.88671875" style="69" customWidth="1"/>
    <col min="4407" max="4407" width="10.44140625" style="69" customWidth="1"/>
    <col min="4408" max="4408" width="0.77734375" style="69" customWidth="1"/>
    <col min="4409" max="4409" width="6" style="69" customWidth="1"/>
    <col min="4410" max="4410" width="0.77734375" style="69" customWidth="1"/>
    <col min="4411" max="4411" width="5.33203125" style="69" customWidth="1"/>
    <col min="4412" max="4412" width="1" style="69" customWidth="1"/>
    <col min="4413" max="4413" width="10.44140625" style="69" customWidth="1"/>
    <col min="4414" max="4414" width="0.77734375" style="69" customWidth="1"/>
    <col min="4415" max="4415" width="6.44140625" style="69" customWidth="1"/>
    <col min="4416" max="4416" width="0.88671875" style="69" customWidth="1"/>
    <col min="4417" max="4417" width="5.33203125" style="69" customWidth="1"/>
    <col min="4418" max="4418" width="0.77734375" style="69" customWidth="1"/>
    <col min="4419" max="4419" width="12.6640625" style="69" customWidth="1"/>
    <col min="4420" max="4420" width="1.44140625" style="69" customWidth="1"/>
    <col min="4421" max="4421" width="3.44140625" style="69" customWidth="1"/>
    <col min="4422" max="4422" width="2.21875" style="69" customWidth="1"/>
    <col min="4423" max="4423" width="8.5546875" style="69" customWidth="1"/>
    <col min="4424" max="4608" width="11.5546875" style="69"/>
    <col min="4609" max="4609" width="3.77734375" style="69" customWidth="1"/>
    <col min="4610" max="4610" width="1.44140625" style="69" customWidth="1"/>
    <col min="4611" max="4611" width="11.5546875" style="69"/>
    <col min="4612" max="4612" width="0.77734375" style="69" customWidth="1"/>
    <col min="4613" max="4613" width="12.5546875" style="69" bestFit="1" customWidth="1"/>
    <col min="4614" max="4614" width="0.77734375" style="69" customWidth="1"/>
    <col min="4615" max="4615" width="10.44140625" style="69" customWidth="1"/>
    <col min="4616" max="4616" width="0.77734375" style="69" customWidth="1"/>
    <col min="4617" max="4617" width="11.5546875" style="69"/>
    <col min="4618" max="4618" width="0.77734375" style="69" customWidth="1"/>
    <col min="4619" max="4619" width="9.6640625" style="69" customWidth="1"/>
    <col min="4620" max="4620" width="0.77734375" style="69" customWidth="1"/>
    <col min="4621" max="4621" width="10.77734375" style="69" customWidth="1"/>
    <col min="4622" max="4622" width="0.77734375" style="69" customWidth="1"/>
    <col min="4623" max="4623" width="9.6640625" style="69" customWidth="1"/>
    <col min="4624" max="4624" width="0.77734375" style="69" customWidth="1"/>
    <col min="4625" max="4625" width="10" style="69" customWidth="1"/>
    <col min="4626" max="4626" width="0.77734375" style="69" customWidth="1"/>
    <col min="4627" max="4627" width="9.6640625" style="69" customWidth="1"/>
    <col min="4628" max="4628" width="0.77734375" style="69" customWidth="1"/>
    <col min="4629" max="4629" width="12.33203125" style="69" customWidth="1"/>
    <col min="4630" max="4630" width="0.77734375" style="69" customWidth="1"/>
    <col min="4631" max="4631" width="8" style="69" customWidth="1"/>
    <col min="4632" max="4632" width="0.77734375" style="69" customWidth="1"/>
    <col min="4633" max="4633" width="6.109375" style="69" customWidth="1"/>
    <col min="4634" max="4634" width="0.77734375" style="69" customWidth="1"/>
    <col min="4635" max="4635" width="11.5546875" style="69"/>
    <col min="4636" max="4636" width="0.77734375" style="69" customWidth="1"/>
    <col min="4637" max="4637" width="7.33203125" style="69" customWidth="1"/>
    <col min="4638" max="4638" width="0.77734375" style="69" customWidth="1"/>
    <col min="4639" max="4639" width="7" style="69" customWidth="1"/>
    <col min="4640" max="4640" width="0.77734375" style="69" customWidth="1"/>
    <col min="4641" max="4641" width="10.6640625" style="69" customWidth="1"/>
    <col min="4642" max="4642" width="0.6640625" style="69" customWidth="1"/>
    <col min="4643" max="4643" width="6.109375" style="69" customWidth="1"/>
    <col min="4644" max="4644" width="0.6640625" style="69" customWidth="1"/>
    <col min="4645" max="4645" width="5.5546875" style="69" customWidth="1"/>
    <col min="4646" max="4646" width="0.77734375" style="69" customWidth="1"/>
    <col min="4647" max="4647" width="10.21875" style="69" customWidth="1"/>
    <col min="4648" max="4648" width="0.5546875" style="69" customWidth="1"/>
    <col min="4649" max="4649" width="6" style="69" customWidth="1"/>
    <col min="4650" max="4650" width="0.77734375" style="69" customWidth="1"/>
    <col min="4651" max="4651" width="5" style="69" customWidth="1"/>
    <col min="4652" max="4652" width="1.109375" style="69" customWidth="1"/>
    <col min="4653" max="4653" width="11.6640625" style="69" customWidth="1"/>
    <col min="4654" max="4654" width="0.6640625" style="69" customWidth="1"/>
    <col min="4655" max="4655" width="6.77734375" style="69" customWidth="1"/>
    <col min="4656" max="4656" width="0.77734375" style="69" customWidth="1"/>
    <col min="4657" max="4657" width="5.21875" style="69" customWidth="1"/>
    <col min="4658" max="4658" width="1.109375" style="69" customWidth="1"/>
    <col min="4659" max="4659" width="11.109375" style="69" customWidth="1"/>
    <col min="4660" max="4660" width="0.88671875" style="69" customWidth="1"/>
    <col min="4661" max="4661" width="10.44140625" style="69" customWidth="1"/>
    <col min="4662" max="4662" width="0.88671875" style="69" customWidth="1"/>
    <col min="4663" max="4663" width="10.44140625" style="69" customWidth="1"/>
    <col min="4664" max="4664" width="0.77734375" style="69" customWidth="1"/>
    <col min="4665" max="4665" width="6" style="69" customWidth="1"/>
    <col min="4666" max="4666" width="0.77734375" style="69" customWidth="1"/>
    <col min="4667" max="4667" width="5.33203125" style="69" customWidth="1"/>
    <col min="4668" max="4668" width="1" style="69" customWidth="1"/>
    <col min="4669" max="4669" width="10.44140625" style="69" customWidth="1"/>
    <col min="4670" max="4670" width="0.77734375" style="69" customWidth="1"/>
    <col min="4671" max="4671" width="6.44140625" style="69" customWidth="1"/>
    <col min="4672" max="4672" width="0.88671875" style="69" customWidth="1"/>
    <col min="4673" max="4673" width="5.33203125" style="69" customWidth="1"/>
    <col min="4674" max="4674" width="0.77734375" style="69" customWidth="1"/>
    <col min="4675" max="4675" width="12.6640625" style="69" customWidth="1"/>
    <col min="4676" max="4676" width="1.44140625" style="69" customWidth="1"/>
    <col min="4677" max="4677" width="3.44140625" style="69" customWidth="1"/>
    <col min="4678" max="4678" width="2.21875" style="69" customWidth="1"/>
    <col min="4679" max="4679" width="8.5546875" style="69" customWidth="1"/>
    <col min="4680" max="4864" width="11.5546875" style="69"/>
    <col min="4865" max="4865" width="3.77734375" style="69" customWidth="1"/>
    <col min="4866" max="4866" width="1.44140625" style="69" customWidth="1"/>
    <col min="4867" max="4867" width="11.5546875" style="69"/>
    <col min="4868" max="4868" width="0.77734375" style="69" customWidth="1"/>
    <col min="4869" max="4869" width="12.5546875" style="69" bestFit="1" customWidth="1"/>
    <col min="4870" max="4870" width="0.77734375" style="69" customWidth="1"/>
    <col min="4871" max="4871" width="10.44140625" style="69" customWidth="1"/>
    <col min="4872" max="4872" width="0.77734375" style="69" customWidth="1"/>
    <col min="4873" max="4873" width="11.5546875" style="69"/>
    <col min="4874" max="4874" width="0.77734375" style="69" customWidth="1"/>
    <col min="4875" max="4875" width="9.6640625" style="69" customWidth="1"/>
    <col min="4876" max="4876" width="0.77734375" style="69" customWidth="1"/>
    <col min="4877" max="4877" width="10.77734375" style="69" customWidth="1"/>
    <col min="4878" max="4878" width="0.77734375" style="69" customWidth="1"/>
    <col min="4879" max="4879" width="9.6640625" style="69" customWidth="1"/>
    <col min="4880" max="4880" width="0.77734375" style="69" customWidth="1"/>
    <col min="4881" max="4881" width="10" style="69" customWidth="1"/>
    <col min="4882" max="4882" width="0.77734375" style="69" customWidth="1"/>
    <col min="4883" max="4883" width="9.6640625" style="69" customWidth="1"/>
    <col min="4884" max="4884" width="0.77734375" style="69" customWidth="1"/>
    <col min="4885" max="4885" width="12.33203125" style="69" customWidth="1"/>
    <col min="4886" max="4886" width="0.77734375" style="69" customWidth="1"/>
    <col min="4887" max="4887" width="8" style="69" customWidth="1"/>
    <col min="4888" max="4888" width="0.77734375" style="69" customWidth="1"/>
    <col min="4889" max="4889" width="6.109375" style="69" customWidth="1"/>
    <col min="4890" max="4890" width="0.77734375" style="69" customWidth="1"/>
    <col min="4891" max="4891" width="11.5546875" style="69"/>
    <col min="4892" max="4892" width="0.77734375" style="69" customWidth="1"/>
    <col min="4893" max="4893" width="7.33203125" style="69" customWidth="1"/>
    <col min="4894" max="4894" width="0.77734375" style="69" customWidth="1"/>
    <col min="4895" max="4895" width="7" style="69" customWidth="1"/>
    <col min="4896" max="4896" width="0.77734375" style="69" customWidth="1"/>
    <col min="4897" max="4897" width="10.6640625" style="69" customWidth="1"/>
    <col min="4898" max="4898" width="0.6640625" style="69" customWidth="1"/>
    <col min="4899" max="4899" width="6.109375" style="69" customWidth="1"/>
    <col min="4900" max="4900" width="0.6640625" style="69" customWidth="1"/>
    <col min="4901" max="4901" width="5.5546875" style="69" customWidth="1"/>
    <col min="4902" max="4902" width="0.77734375" style="69" customWidth="1"/>
    <col min="4903" max="4903" width="10.21875" style="69" customWidth="1"/>
    <col min="4904" max="4904" width="0.5546875" style="69" customWidth="1"/>
    <col min="4905" max="4905" width="6" style="69" customWidth="1"/>
    <col min="4906" max="4906" width="0.77734375" style="69" customWidth="1"/>
    <col min="4907" max="4907" width="5" style="69" customWidth="1"/>
    <col min="4908" max="4908" width="1.109375" style="69" customWidth="1"/>
    <col min="4909" max="4909" width="11.6640625" style="69" customWidth="1"/>
    <col min="4910" max="4910" width="0.6640625" style="69" customWidth="1"/>
    <col min="4911" max="4911" width="6.77734375" style="69" customWidth="1"/>
    <col min="4912" max="4912" width="0.77734375" style="69" customWidth="1"/>
    <col min="4913" max="4913" width="5.21875" style="69" customWidth="1"/>
    <col min="4914" max="4914" width="1.109375" style="69" customWidth="1"/>
    <col min="4915" max="4915" width="11.109375" style="69" customWidth="1"/>
    <col min="4916" max="4916" width="0.88671875" style="69" customWidth="1"/>
    <col min="4917" max="4917" width="10.44140625" style="69" customWidth="1"/>
    <col min="4918" max="4918" width="0.88671875" style="69" customWidth="1"/>
    <col min="4919" max="4919" width="10.44140625" style="69" customWidth="1"/>
    <col min="4920" max="4920" width="0.77734375" style="69" customWidth="1"/>
    <col min="4921" max="4921" width="6" style="69" customWidth="1"/>
    <col min="4922" max="4922" width="0.77734375" style="69" customWidth="1"/>
    <col min="4923" max="4923" width="5.33203125" style="69" customWidth="1"/>
    <col min="4924" max="4924" width="1" style="69" customWidth="1"/>
    <col min="4925" max="4925" width="10.44140625" style="69" customWidth="1"/>
    <col min="4926" max="4926" width="0.77734375" style="69" customWidth="1"/>
    <col min="4927" max="4927" width="6.44140625" style="69" customWidth="1"/>
    <col min="4928" max="4928" width="0.88671875" style="69" customWidth="1"/>
    <col min="4929" max="4929" width="5.33203125" style="69" customWidth="1"/>
    <col min="4930" max="4930" width="0.77734375" style="69" customWidth="1"/>
    <col min="4931" max="4931" width="12.6640625" style="69" customWidth="1"/>
    <col min="4932" max="4932" width="1.44140625" style="69" customWidth="1"/>
    <col min="4933" max="4933" width="3.44140625" style="69" customWidth="1"/>
    <col min="4934" max="4934" width="2.21875" style="69" customWidth="1"/>
    <col min="4935" max="4935" width="8.5546875" style="69" customWidth="1"/>
    <col min="4936" max="5120" width="11.5546875" style="69"/>
    <col min="5121" max="5121" width="3.77734375" style="69" customWidth="1"/>
    <col min="5122" max="5122" width="1.44140625" style="69" customWidth="1"/>
    <col min="5123" max="5123" width="11.5546875" style="69"/>
    <col min="5124" max="5124" width="0.77734375" style="69" customWidth="1"/>
    <col min="5125" max="5125" width="12.5546875" style="69" bestFit="1" customWidth="1"/>
    <col min="5126" max="5126" width="0.77734375" style="69" customWidth="1"/>
    <col min="5127" max="5127" width="10.44140625" style="69" customWidth="1"/>
    <col min="5128" max="5128" width="0.77734375" style="69" customWidth="1"/>
    <col min="5129" max="5129" width="11.5546875" style="69"/>
    <col min="5130" max="5130" width="0.77734375" style="69" customWidth="1"/>
    <col min="5131" max="5131" width="9.6640625" style="69" customWidth="1"/>
    <col min="5132" max="5132" width="0.77734375" style="69" customWidth="1"/>
    <col min="5133" max="5133" width="10.77734375" style="69" customWidth="1"/>
    <col min="5134" max="5134" width="0.77734375" style="69" customWidth="1"/>
    <col min="5135" max="5135" width="9.6640625" style="69" customWidth="1"/>
    <col min="5136" max="5136" width="0.77734375" style="69" customWidth="1"/>
    <col min="5137" max="5137" width="10" style="69" customWidth="1"/>
    <col min="5138" max="5138" width="0.77734375" style="69" customWidth="1"/>
    <col min="5139" max="5139" width="9.6640625" style="69" customWidth="1"/>
    <col min="5140" max="5140" width="0.77734375" style="69" customWidth="1"/>
    <col min="5141" max="5141" width="12.33203125" style="69" customWidth="1"/>
    <col min="5142" max="5142" width="0.77734375" style="69" customWidth="1"/>
    <col min="5143" max="5143" width="8" style="69" customWidth="1"/>
    <col min="5144" max="5144" width="0.77734375" style="69" customWidth="1"/>
    <col min="5145" max="5145" width="6.109375" style="69" customWidth="1"/>
    <col min="5146" max="5146" width="0.77734375" style="69" customWidth="1"/>
    <col min="5147" max="5147" width="11.5546875" style="69"/>
    <col min="5148" max="5148" width="0.77734375" style="69" customWidth="1"/>
    <col min="5149" max="5149" width="7.33203125" style="69" customWidth="1"/>
    <col min="5150" max="5150" width="0.77734375" style="69" customWidth="1"/>
    <col min="5151" max="5151" width="7" style="69" customWidth="1"/>
    <col min="5152" max="5152" width="0.77734375" style="69" customWidth="1"/>
    <col min="5153" max="5153" width="10.6640625" style="69" customWidth="1"/>
    <col min="5154" max="5154" width="0.6640625" style="69" customWidth="1"/>
    <col min="5155" max="5155" width="6.109375" style="69" customWidth="1"/>
    <col min="5156" max="5156" width="0.6640625" style="69" customWidth="1"/>
    <col min="5157" max="5157" width="5.5546875" style="69" customWidth="1"/>
    <col min="5158" max="5158" width="0.77734375" style="69" customWidth="1"/>
    <col min="5159" max="5159" width="10.21875" style="69" customWidth="1"/>
    <col min="5160" max="5160" width="0.5546875" style="69" customWidth="1"/>
    <col min="5161" max="5161" width="6" style="69" customWidth="1"/>
    <col min="5162" max="5162" width="0.77734375" style="69" customWidth="1"/>
    <col min="5163" max="5163" width="5" style="69" customWidth="1"/>
    <col min="5164" max="5164" width="1.109375" style="69" customWidth="1"/>
    <col min="5165" max="5165" width="11.6640625" style="69" customWidth="1"/>
    <col min="5166" max="5166" width="0.6640625" style="69" customWidth="1"/>
    <col min="5167" max="5167" width="6.77734375" style="69" customWidth="1"/>
    <col min="5168" max="5168" width="0.77734375" style="69" customWidth="1"/>
    <col min="5169" max="5169" width="5.21875" style="69" customWidth="1"/>
    <col min="5170" max="5170" width="1.109375" style="69" customWidth="1"/>
    <col min="5171" max="5171" width="11.109375" style="69" customWidth="1"/>
    <col min="5172" max="5172" width="0.88671875" style="69" customWidth="1"/>
    <col min="5173" max="5173" width="10.44140625" style="69" customWidth="1"/>
    <col min="5174" max="5174" width="0.88671875" style="69" customWidth="1"/>
    <col min="5175" max="5175" width="10.44140625" style="69" customWidth="1"/>
    <col min="5176" max="5176" width="0.77734375" style="69" customWidth="1"/>
    <col min="5177" max="5177" width="6" style="69" customWidth="1"/>
    <col min="5178" max="5178" width="0.77734375" style="69" customWidth="1"/>
    <col min="5179" max="5179" width="5.33203125" style="69" customWidth="1"/>
    <col min="5180" max="5180" width="1" style="69" customWidth="1"/>
    <col min="5181" max="5181" width="10.44140625" style="69" customWidth="1"/>
    <col min="5182" max="5182" width="0.77734375" style="69" customWidth="1"/>
    <col min="5183" max="5183" width="6.44140625" style="69" customWidth="1"/>
    <col min="5184" max="5184" width="0.88671875" style="69" customWidth="1"/>
    <col min="5185" max="5185" width="5.33203125" style="69" customWidth="1"/>
    <col min="5186" max="5186" width="0.77734375" style="69" customWidth="1"/>
    <col min="5187" max="5187" width="12.6640625" style="69" customWidth="1"/>
    <col min="5188" max="5188" width="1.44140625" style="69" customWidth="1"/>
    <col min="5189" max="5189" width="3.44140625" style="69" customWidth="1"/>
    <col min="5190" max="5190" width="2.21875" style="69" customWidth="1"/>
    <col min="5191" max="5191" width="8.5546875" style="69" customWidth="1"/>
    <col min="5192" max="5376" width="11.5546875" style="69"/>
    <col min="5377" max="5377" width="3.77734375" style="69" customWidth="1"/>
    <col min="5378" max="5378" width="1.44140625" style="69" customWidth="1"/>
    <col min="5379" max="5379" width="11.5546875" style="69"/>
    <col min="5380" max="5380" width="0.77734375" style="69" customWidth="1"/>
    <col min="5381" max="5381" width="12.5546875" style="69" bestFit="1" customWidth="1"/>
    <col min="5382" max="5382" width="0.77734375" style="69" customWidth="1"/>
    <col min="5383" max="5383" width="10.44140625" style="69" customWidth="1"/>
    <col min="5384" max="5384" width="0.77734375" style="69" customWidth="1"/>
    <col min="5385" max="5385" width="11.5546875" style="69"/>
    <col min="5386" max="5386" width="0.77734375" style="69" customWidth="1"/>
    <col min="5387" max="5387" width="9.6640625" style="69" customWidth="1"/>
    <col min="5388" max="5388" width="0.77734375" style="69" customWidth="1"/>
    <col min="5389" max="5389" width="10.77734375" style="69" customWidth="1"/>
    <col min="5390" max="5390" width="0.77734375" style="69" customWidth="1"/>
    <col min="5391" max="5391" width="9.6640625" style="69" customWidth="1"/>
    <col min="5392" max="5392" width="0.77734375" style="69" customWidth="1"/>
    <col min="5393" max="5393" width="10" style="69" customWidth="1"/>
    <col min="5394" max="5394" width="0.77734375" style="69" customWidth="1"/>
    <col min="5395" max="5395" width="9.6640625" style="69" customWidth="1"/>
    <col min="5396" max="5396" width="0.77734375" style="69" customWidth="1"/>
    <col min="5397" max="5397" width="12.33203125" style="69" customWidth="1"/>
    <col min="5398" max="5398" width="0.77734375" style="69" customWidth="1"/>
    <col min="5399" max="5399" width="8" style="69" customWidth="1"/>
    <col min="5400" max="5400" width="0.77734375" style="69" customWidth="1"/>
    <col min="5401" max="5401" width="6.109375" style="69" customWidth="1"/>
    <col min="5402" max="5402" width="0.77734375" style="69" customWidth="1"/>
    <col min="5403" max="5403" width="11.5546875" style="69"/>
    <col min="5404" max="5404" width="0.77734375" style="69" customWidth="1"/>
    <col min="5405" max="5405" width="7.33203125" style="69" customWidth="1"/>
    <col min="5406" max="5406" width="0.77734375" style="69" customWidth="1"/>
    <col min="5407" max="5407" width="7" style="69" customWidth="1"/>
    <col min="5408" max="5408" width="0.77734375" style="69" customWidth="1"/>
    <col min="5409" max="5409" width="10.6640625" style="69" customWidth="1"/>
    <col min="5410" max="5410" width="0.6640625" style="69" customWidth="1"/>
    <col min="5411" max="5411" width="6.109375" style="69" customWidth="1"/>
    <col min="5412" max="5412" width="0.6640625" style="69" customWidth="1"/>
    <col min="5413" max="5413" width="5.5546875" style="69" customWidth="1"/>
    <col min="5414" max="5414" width="0.77734375" style="69" customWidth="1"/>
    <col min="5415" max="5415" width="10.21875" style="69" customWidth="1"/>
    <col min="5416" max="5416" width="0.5546875" style="69" customWidth="1"/>
    <col min="5417" max="5417" width="6" style="69" customWidth="1"/>
    <col min="5418" max="5418" width="0.77734375" style="69" customWidth="1"/>
    <col min="5419" max="5419" width="5" style="69" customWidth="1"/>
    <col min="5420" max="5420" width="1.109375" style="69" customWidth="1"/>
    <col min="5421" max="5421" width="11.6640625" style="69" customWidth="1"/>
    <col min="5422" max="5422" width="0.6640625" style="69" customWidth="1"/>
    <col min="5423" max="5423" width="6.77734375" style="69" customWidth="1"/>
    <col min="5424" max="5424" width="0.77734375" style="69" customWidth="1"/>
    <col min="5425" max="5425" width="5.21875" style="69" customWidth="1"/>
    <col min="5426" max="5426" width="1.109375" style="69" customWidth="1"/>
    <col min="5427" max="5427" width="11.109375" style="69" customWidth="1"/>
    <col min="5428" max="5428" width="0.88671875" style="69" customWidth="1"/>
    <col min="5429" max="5429" width="10.44140625" style="69" customWidth="1"/>
    <col min="5430" max="5430" width="0.88671875" style="69" customWidth="1"/>
    <col min="5431" max="5431" width="10.44140625" style="69" customWidth="1"/>
    <col min="5432" max="5432" width="0.77734375" style="69" customWidth="1"/>
    <col min="5433" max="5433" width="6" style="69" customWidth="1"/>
    <col min="5434" max="5434" width="0.77734375" style="69" customWidth="1"/>
    <col min="5435" max="5435" width="5.33203125" style="69" customWidth="1"/>
    <col min="5436" max="5436" width="1" style="69" customWidth="1"/>
    <col min="5437" max="5437" width="10.44140625" style="69" customWidth="1"/>
    <col min="5438" max="5438" width="0.77734375" style="69" customWidth="1"/>
    <col min="5439" max="5439" width="6.44140625" style="69" customWidth="1"/>
    <col min="5440" max="5440" width="0.88671875" style="69" customWidth="1"/>
    <col min="5441" max="5441" width="5.33203125" style="69" customWidth="1"/>
    <col min="5442" max="5442" width="0.77734375" style="69" customWidth="1"/>
    <col min="5443" max="5443" width="12.6640625" style="69" customWidth="1"/>
    <col min="5444" max="5444" width="1.44140625" style="69" customWidth="1"/>
    <col min="5445" max="5445" width="3.44140625" style="69" customWidth="1"/>
    <col min="5446" max="5446" width="2.21875" style="69" customWidth="1"/>
    <col min="5447" max="5447" width="8.5546875" style="69" customWidth="1"/>
    <col min="5448" max="5632" width="11.5546875" style="69"/>
    <col min="5633" max="5633" width="3.77734375" style="69" customWidth="1"/>
    <col min="5634" max="5634" width="1.44140625" style="69" customWidth="1"/>
    <col min="5635" max="5635" width="11.5546875" style="69"/>
    <col min="5636" max="5636" width="0.77734375" style="69" customWidth="1"/>
    <col min="5637" max="5637" width="12.5546875" style="69" bestFit="1" customWidth="1"/>
    <col min="5638" max="5638" width="0.77734375" style="69" customWidth="1"/>
    <col min="5639" max="5639" width="10.44140625" style="69" customWidth="1"/>
    <col min="5640" max="5640" width="0.77734375" style="69" customWidth="1"/>
    <col min="5641" max="5641" width="11.5546875" style="69"/>
    <col min="5642" max="5642" width="0.77734375" style="69" customWidth="1"/>
    <col min="5643" max="5643" width="9.6640625" style="69" customWidth="1"/>
    <col min="5644" max="5644" width="0.77734375" style="69" customWidth="1"/>
    <col min="5645" max="5645" width="10.77734375" style="69" customWidth="1"/>
    <col min="5646" max="5646" width="0.77734375" style="69" customWidth="1"/>
    <col min="5647" max="5647" width="9.6640625" style="69" customWidth="1"/>
    <col min="5648" max="5648" width="0.77734375" style="69" customWidth="1"/>
    <col min="5649" max="5649" width="10" style="69" customWidth="1"/>
    <col min="5650" max="5650" width="0.77734375" style="69" customWidth="1"/>
    <col min="5651" max="5651" width="9.6640625" style="69" customWidth="1"/>
    <col min="5652" max="5652" width="0.77734375" style="69" customWidth="1"/>
    <col min="5653" max="5653" width="12.33203125" style="69" customWidth="1"/>
    <col min="5654" max="5654" width="0.77734375" style="69" customWidth="1"/>
    <col min="5655" max="5655" width="8" style="69" customWidth="1"/>
    <col min="5656" max="5656" width="0.77734375" style="69" customWidth="1"/>
    <col min="5657" max="5657" width="6.109375" style="69" customWidth="1"/>
    <col min="5658" max="5658" width="0.77734375" style="69" customWidth="1"/>
    <col min="5659" max="5659" width="11.5546875" style="69"/>
    <col min="5660" max="5660" width="0.77734375" style="69" customWidth="1"/>
    <col min="5661" max="5661" width="7.33203125" style="69" customWidth="1"/>
    <col min="5662" max="5662" width="0.77734375" style="69" customWidth="1"/>
    <col min="5663" max="5663" width="7" style="69" customWidth="1"/>
    <col min="5664" max="5664" width="0.77734375" style="69" customWidth="1"/>
    <col min="5665" max="5665" width="10.6640625" style="69" customWidth="1"/>
    <col min="5666" max="5666" width="0.6640625" style="69" customWidth="1"/>
    <col min="5667" max="5667" width="6.109375" style="69" customWidth="1"/>
    <col min="5668" max="5668" width="0.6640625" style="69" customWidth="1"/>
    <col min="5669" max="5669" width="5.5546875" style="69" customWidth="1"/>
    <col min="5670" max="5670" width="0.77734375" style="69" customWidth="1"/>
    <col min="5671" max="5671" width="10.21875" style="69" customWidth="1"/>
    <col min="5672" max="5672" width="0.5546875" style="69" customWidth="1"/>
    <col min="5673" max="5673" width="6" style="69" customWidth="1"/>
    <col min="5674" max="5674" width="0.77734375" style="69" customWidth="1"/>
    <col min="5675" max="5675" width="5" style="69" customWidth="1"/>
    <col min="5676" max="5676" width="1.109375" style="69" customWidth="1"/>
    <col min="5677" max="5677" width="11.6640625" style="69" customWidth="1"/>
    <col min="5678" max="5678" width="0.6640625" style="69" customWidth="1"/>
    <col min="5679" max="5679" width="6.77734375" style="69" customWidth="1"/>
    <col min="5680" max="5680" width="0.77734375" style="69" customWidth="1"/>
    <col min="5681" max="5681" width="5.21875" style="69" customWidth="1"/>
    <col min="5682" max="5682" width="1.109375" style="69" customWidth="1"/>
    <col min="5683" max="5683" width="11.109375" style="69" customWidth="1"/>
    <col min="5684" max="5684" width="0.88671875" style="69" customWidth="1"/>
    <col min="5685" max="5685" width="10.44140625" style="69" customWidth="1"/>
    <col min="5686" max="5686" width="0.88671875" style="69" customWidth="1"/>
    <col min="5687" max="5687" width="10.44140625" style="69" customWidth="1"/>
    <col min="5688" max="5688" width="0.77734375" style="69" customWidth="1"/>
    <col min="5689" max="5689" width="6" style="69" customWidth="1"/>
    <col min="5690" max="5690" width="0.77734375" style="69" customWidth="1"/>
    <col min="5691" max="5691" width="5.33203125" style="69" customWidth="1"/>
    <col min="5692" max="5692" width="1" style="69" customWidth="1"/>
    <col min="5693" max="5693" width="10.44140625" style="69" customWidth="1"/>
    <col min="5694" max="5694" width="0.77734375" style="69" customWidth="1"/>
    <col min="5695" max="5695" width="6.44140625" style="69" customWidth="1"/>
    <col min="5696" max="5696" width="0.88671875" style="69" customWidth="1"/>
    <col min="5697" max="5697" width="5.33203125" style="69" customWidth="1"/>
    <col min="5698" max="5698" width="0.77734375" style="69" customWidth="1"/>
    <col min="5699" max="5699" width="12.6640625" style="69" customWidth="1"/>
    <col min="5700" max="5700" width="1.44140625" style="69" customWidth="1"/>
    <col min="5701" max="5701" width="3.44140625" style="69" customWidth="1"/>
    <col min="5702" max="5702" width="2.21875" style="69" customWidth="1"/>
    <col min="5703" max="5703" width="8.5546875" style="69" customWidth="1"/>
    <col min="5704" max="5888" width="11.5546875" style="69"/>
    <col min="5889" max="5889" width="3.77734375" style="69" customWidth="1"/>
    <col min="5890" max="5890" width="1.44140625" style="69" customWidth="1"/>
    <col min="5891" max="5891" width="11.5546875" style="69"/>
    <col min="5892" max="5892" width="0.77734375" style="69" customWidth="1"/>
    <col min="5893" max="5893" width="12.5546875" style="69" bestFit="1" customWidth="1"/>
    <col min="5894" max="5894" width="0.77734375" style="69" customWidth="1"/>
    <col min="5895" max="5895" width="10.44140625" style="69" customWidth="1"/>
    <col min="5896" max="5896" width="0.77734375" style="69" customWidth="1"/>
    <col min="5897" max="5897" width="11.5546875" style="69"/>
    <col min="5898" max="5898" width="0.77734375" style="69" customWidth="1"/>
    <col min="5899" max="5899" width="9.6640625" style="69" customWidth="1"/>
    <col min="5900" max="5900" width="0.77734375" style="69" customWidth="1"/>
    <col min="5901" max="5901" width="10.77734375" style="69" customWidth="1"/>
    <col min="5902" max="5902" width="0.77734375" style="69" customWidth="1"/>
    <col min="5903" max="5903" width="9.6640625" style="69" customWidth="1"/>
    <col min="5904" max="5904" width="0.77734375" style="69" customWidth="1"/>
    <col min="5905" max="5905" width="10" style="69" customWidth="1"/>
    <col min="5906" max="5906" width="0.77734375" style="69" customWidth="1"/>
    <col min="5907" max="5907" width="9.6640625" style="69" customWidth="1"/>
    <col min="5908" max="5908" width="0.77734375" style="69" customWidth="1"/>
    <col min="5909" max="5909" width="12.33203125" style="69" customWidth="1"/>
    <col min="5910" max="5910" width="0.77734375" style="69" customWidth="1"/>
    <col min="5911" max="5911" width="8" style="69" customWidth="1"/>
    <col min="5912" max="5912" width="0.77734375" style="69" customWidth="1"/>
    <col min="5913" max="5913" width="6.109375" style="69" customWidth="1"/>
    <col min="5914" max="5914" width="0.77734375" style="69" customWidth="1"/>
    <col min="5915" max="5915" width="11.5546875" style="69"/>
    <col min="5916" max="5916" width="0.77734375" style="69" customWidth="1"/>
    <col min="5917" max="5917" width="7.33203125" style="69" customWidth="1"/>
    <col min="5918" max="5918" width="0.77734375" style="69" customWidth="1"/>
    <col min="5919" max="5919" width="7" style="69" customWidth="1"/>
    <col min="5920" max="5920" width="0.77734375" style="69" customWidth="1"/>
    <col min="5921" max="5921" width="10.6640625" style="69" customWidth="1"/>
    <col min="5922" max="5922" width="0.6640625" style="69" customWidth="1"/>
    <col min="5923" max="5923" width="6.109375" style="69" customWidth="1"/>
    <col min="5924" max="5924" width="0.6640625" style="69" customWidth="1"/>
    <col min="5925" max="5925" width="5.5546875" style="69" customWidth="1"/>
    <col min="5926" max="5926" width="0.77734375" style="69" customWidth="1"/>
    <col min="5927" max="5927" width="10.21875" style="69" customWidth="1"/>
    <col min="5928" max="5928" width="0.5546875" style="69" customWidth="1"/>
    <col min="5929" max="5929" width="6" style="69" customWidth="1"/>
    <col min="5930" max="5930" width="0.77734375" style="69" customWidth="1"/>
    <col min="5931" max="5931" width="5" style="69" customWidth="1"/>
    <col min="5932" max="5932" width="1.109375" style="69" customWidth="1"/>
    <col min="5933" max="5933" width="11.6640625" style="69" customWidth="1"/>
    <col min="5934" max="5934" width="0.6640625" style="69" customWidth="1"/>
    <col min="5935" max="5935" width="6.77734375" style="69" customWidth="1"/>
    <col min="5936" max="5936" width="0.77734375" style="69" customWidth="1"/>
    <col min="5937" max="5937" width="5.21875" style="69" customWidth="1"/>
    <col min="5938" max="5938" width="1.109375" style="69" customWidth="1"/>
    <col min="5939" max="5939" width="11.109375" style="69" customWidth="1"/>
    <col min="5940" max="5940" width="0.88671875" style="69" customWidth="1"/>
    <col min="5941" max="5941" width="10.44140625" style="69" customWidth="1"/>
    <col min="5942" max="5942" width="0.88671875" style="69" customWidth="1"/>
    <col min="5943" max="5943" width="10.44140625" style="69" customWidth="1"/>
    <col min="5944" max="5944" width="0.77734375" style="69" customWidth="1"/>
    <col min="5945" max="5945" width="6" style="69" customWidth="1"/>
    <col min="5946" max="5946" width="0.77734375" style="69" customWidth="1"/>
    <col min="5947" max="5947" width="5.33203125" style="69" customWidth="1"/>
    <col min="5948" max="5948" width="1" style="69" customWidth="1"/>
    <col min="5949" max="5949" width="10.44140625" style="69" customWidth="1"/>
    <col min="5950" max="5950" width="0.77734375" style="69" customWidth="1"/>
    <col min="5951" max="5951" width="6.44140625" style="69" customWidth="1"/>
    <col min="5952" max="5952" width="0.88671875" style="69" customWidth="1"/>
    <col min="5953" max="5953" width="5.33203125" style="69" customWidth="1"/>
    <col min="5954" max="5954" width="0.77734375" style="69" customWidth="1"/>
    <col min="5955" max="5955" width="12.6640625" style="69" customWidth="1"/>
    <col min="5956" max="5956" width="1.44140625" style="69" customWidth="1"/>
    <col min="5957" max="5957" width="3.44140625" style="69" customWidth="1"/>
    <col min="5958" max="5958" width="2.21875" style="69" customWidth="1"/>
    <col min="5959" max="5959" width="8.5546875" style="69" customWidth="1"/>
    <col min="5960" max="6144" width="11.5546875" style="69"/>
    <col min="6145" max="6145" width="3.77734375" style="69" customWidth="1"/>
    <col min="6146" max="6146" width="1.44140625" style="69" customWidth="1"/>
    <col min="6147" max="6147" width="11.5546875" style="69"/>
    <col min="6148" max="6148" width="0.77734375" style="69" customWidth="1"/>
    <col min="6149" max="6149" width="12.5546875" style="69" bestFit="1" customWidth="1"/>
    <col min="6150" max="6150" width="0.77734375" style="69" customWidth="1"/>
    <col min="6151" max="6151" width="10.44140625" style="69" customWidth="1"/>
    <col min="6152" max="6152" width="0.77734375" style="69" customWidth="1"/>
    <col min="6153" max="6153" width="11.5546875" style="69"/>
    <col min="6154" max="6154" width="0.77734375" style="69" customWidth="1"/>
    <col min="6155" max="6155" width="9.6640625" style="69" customWidth="1"/>
    <col min="6156" max="6156" width="0.77734375" style="69" customWidth="1"/>
    <col min="6157" max="6157" width="10.77734375" style="69" customWidth="1"/>
    <col min="6158" max="6158" width="0.77734375" style="69" customWidth="1"/>
    <col min="6159" max="6159" width="9.6640625" style="69" customWidth="1"/>
    <col min="6160" max="6160" width="0.77734375" style="69" customWidth="1"/>
    <col min="6161" max="6161" width="10" style="69" customWidth="1"/>
    <col min="6162" max="6162" width="0.77734375" style="69" customWidth="1"/>
    <col min="6163" max="6163" width="9.6640625" style="69" customWidth="1"/>
    <col min="6164" max="6164" width="0.77734375" style="69" customWidth="1"/>
    <col min="6165" max="6165" width="12.33203125" style="69" customWidth="1"/>
    <col min="6166" max="6166" width="0.77734375" style="69" customWidth="1"/>
    <col min="6167" max="6167" width="8" style="69" customWidth="1"/>
    <col min="6168" max="6168" width="0.77734375" style="69" customWidth="1"/>
    <col min="6169" max="6169" width="6.109375" style="69" customWidth="1"/>
    <col min="6170" max="6170" width="0.77734375" style="69" customWidth="1"/>
    <col min="6171" max="6171" width="11.5546875" style="69"/>
    <col min="6172" max="6172" width="0.77734375" style="69" customWidth="1"/>
    <col min="6173" max="6173" width="7.33203125" style="69" customWidth="1"/>
    <col min="6174" max="6174" width="0.77734375" style="69" customWidth="1"/>
    <col min="6175" max="6175" width="7" style="69" customWidth="1"/>
    <col min="6176" max="6176" width="0.77734375" style="69" customWidth="1"/>
    <col min="6177" max="6177" width="10.6640625" style="69" customWidth="1"/>
    <col min="6178" max="6178" width="0.6640625" style="69" customWidth="1"/>
    <col min="6179" max="6179" width="6.109375" style="69" customWidth="1"/>
    <col min="6180" max="6180" width="0.6640625" style="69" customWidth="1"/>
    <col min="6181" max="6181" width="5.5546875" style="69" customWidth="1"/>
    <col min="6182" max="6182" width="0.77734375" style="69" customWidth="1"/>
    <col min="6183" max="6183" width="10.21875" style="69" customWidth="1"/>
    <col min="6184" max="6184" width="0.5546875" style="69" customWidth="1"/>
    <col min="6185" max="6185" width="6" style="69" customWidth="1"/>
    <col min="6186" max="6186" width="0.77734375" style="69" customWidth="1"/>
    <col min="6187" max="6187" width="5" style="69" customWidth="1"/>
    <col min="6188" max="6188" width="1.109375" style="69" customWidth="1"/>
    <col min="6189" max="6189" width="11.6640625" style="69" customWidth="1"/>
    <col min="6190" max="6190" width="0.6640625" style="69" customWidth="1"/>
    <col min="6191" max="6191" width="6.77734375" style="69" customWidth="1"/>
    <col min="6192" max="6192" width="0.77734375" style="69" customWidth="1"/>
    <col min="6193" max="6193" width="5.21875" style="69" customWidth="1"/>
    <col min="6194" max="6194" width="1.109375" style="69" customWidth="1"/>
    <col min="6195" max="6195" width="11.109375" style="69" customWidth="1"/>
    <col min="6196" max="6196" width="0.88671875" style="69" customWidth="1"/>
    <col min="6197" max="6197" width="10.44140625" style="69" customWidth="1"/>
    <col min="6198" max="6198" width="0.88671875" style="69" customWidth="1"/>
    <col min="6199" max="6199" width="10.44140625" style="69" customWidth="1"/>
    <col min="6200" max="6200" width="0.77734375" style="69" customWidth="1"/>
    <col min="6201" max="6201" width="6" style="69" customWidth="1"/>
    <col min="6202" max="6202" width="0.77734375" style="69" customWidth="1"/>
    <col min="6203" max="6203" width="5.33203125" style="69" customWidth="1"/>
    <col min="6204" max="6204" width="1" style="69" customWidth="1"/>
    <col min="6205" max="6205" width="10.44140625" style="69" customWidth="1"/>
    <col min="6206" max="6206" width="0.77734375" style="69" customWidth="1"/>
    <col min="6207" max="6207" width="6.44140625" style="69" customWidth="1"/>
    <col min="6208" max="6208" width="0.88671875" style="69" customWidth="1"/>
    <col min="6209" max="6209" width="5.33203125" style="69" customWidth="1"/>
    <col min="6210" max="6210" width="0.77734375" style="69" customWidth="1"/>
    <col min="6211" max="6211" width="12.6640625" style="69" customWidth="1"/>
    <col min="6212" max="6212" width="1.44140625" style="69" customWidth="1"/>
    <col min="6213" max="6213" width="3.44140625" style="69" customWidth="1"/>
    <col min="6214" max="6214" width="2.21875" style="69" customWidth="1"/>
    <col min="6215" max="6215" width="8.5546875" style="69" customWidth="1"/>
    <col min="6216" max="6400" width="11.5546875" style="69"/>
    <col min="6401" max="6401" width="3.77734375" style="69" customWidth="1"/>
    <col min="6402" max="6402" width="1.44140625" style="69" customWidth="1"/>
    <col min="6403" max="6403" width="11.5546875" style="69"/>
    <col min="6404" max="6404" width="0.77734375" style="69" customWidth="1"/>
    <col min="6405" max="6405" width="12.5546875" style="69" bestFit="1" customWidth="1"/>
    <col min="6406" max="6406" width="0.77734375" style="69" customWidth="1"/>
    <col min="6407" max="6407" width="10.44140625" style="69" customWidth="1"/>
    <col min="6408" max="6408" width="0.77734375" style="69" customWidth="1"/>
    <col min="6409" max="6409" width="11.5546875" style="69"/>
    <col min="6410" max="6410" width="0.77734375" style="69" customWidth="1"/>
    <col min="6411" max="6411" width="9.6640625" style="69" customWidth="1"/>
    <col min="6412" max="6412" width="0.77734375" style="69" customWidth="1"/>
    <col min="6413" max="6413" width="10.77734375" style="69" customWidth="1"/>
    <col min="6414" max="6414" width="0.77734375" style="69" customWidth="1"/>
    <col min="6415" max="6415" width="9.6640625" style="69" customWidth="1"/>
    <col min="6416" max="6416" width="0.77734375" style="69" customWidth="1"/>
    <col min="6417" max="6417" width="10" style="69" customWidth="1"/>
    <col min="6418" max="6418" width="0.77734375" style="69" customWidth="1"/>
    <col min="6419" max="6419" width="9.6640625" style="69" customWidth="1"/>
    <col min="6420" max="6420" width="0.77734375" style="69" customWidth="1"/>
    <col min="6421" max="6421" width="12.33203125" style="69" customWidth="1"/>
    <col min="6422" max="6422" width="0.77734375" style="69" customWidth="1"/>
    <col min="6423" max="6423" width="8" style="69" customWidth="1"/>
    <col min="6424" max="6424" width="0.77734375" style="69" customWidth="1"/>
    <col min="6425" max="6425" width="6.109375" style="69" customWidth="1"/>
    <col min="6426" max="6426" width="0.77734375" style="69" customWidth="1"/>
    <col min="6427" max="6427" width="11.5546875" style="69"/>
    <col min="6428" max="6428" width="0.77734375" style="69" customWidth="1"/>
    <col min="6429" max="6429" width="7.33203125" style="69" customWidth="1"/>
    <col min="6430" max="6430" width="0.77734375" style="69" customWidth="1"/>
    <col min="6431" max="6431" width="7" style="69" customWidth="1"/>
    <col min="6432" max="6432" width="0.77734375" style="69" customWidth="1"/>
    <col min="6433" max="6433" width="10.6640625" style="69" customWidth="1"/>
    <col min="6434" max="6434" width="0.6640625" style="69" customWidth="1"/>
    <col min="6435" max="6435" width="6.109375" style="69" customWidth="1"/>
    <col min="6436" max="6436" width="0.6640625" style="69" customWidth="1"/>
    <col min="6437" max="6437" width="5.5546875" style="69" customWidth="1"/>
    <col min="6438" max="6438" width="0.77734375" style="69" customWidth="1"/>
    <col min="6439" max="6439" width="10.21875" style="69" customWidth="1"/>
    <col min="6440" max="6440" width="0.5546875" style="69" customWidth="1"/>
    <col min="6441" max="6441" width="6" style="69" customWidth="1"/>
    <col min="6442" max="6442" width="0.77734375" style="69" customWidth="1"/>
    <col min="6443" max="6443" width="5" style="69" customWidth="1"/>
    <col min="6444" max="6444" width="1.109375" style="69" customWidth="1"/>
    <col min="6445" max="6445" width="11.6640625" style="69" customWidth="1"/>
    <col min="6446" max="6446" width="0.6640625" style="69" customWidth="1"/>
    <col min="6447" max="6447" width="6.77734375" style="69" customWidth="1"/>
    <col min="6448" max="6448" width="0.77734375" style="69" customWidth="1"/>
    <col min="6449" max="6449" width="5.21875" style="69" customWidth="1"/>
    <col min="6450" max="6450" width="1.109375" style="69" customWidth="1"/>
    <col min="6451" max="6451" width="11.109375" style="69" customWidth="1"/>
    <col min="6452" max="6452" width="0.88671875" style="69" customWidth="1"/>
    <col min="6453" max="6453" width="10.44140625" style="69" customWidth="1"/>
    <col min="6454" max="6454" width="0.88671875" style="69" customWidth="1"/>
    <col min="6455" max="6455" width="10.44140625" style="69" customWidth="1"/>
    <col min="6456" max="6456" width="0.77734375" style="69" customWidth="1"/>
    <col min="6457" max="6457" width="6" style="69" customWidth="1"/>
    <col min="6458" max="6458" width="0.77734375" style="69" customWidth="1"/>
    <col min="6459" max="6459" width="5.33203125" style="69" customWidth="1"/>
    <col min="6460" max="6460" width="1" style="69" customWidth="1"/>
    <col min="6461" max="6461" width="10.44140625" style="69" customWidth="1"/>
    <col min="6462" max="6462" width="0.77734375" style="69" customWidth="1"/>
    <col min="6463" max="6463" width="6.44140625" style="69" customWidth="1"/>
    <col min="6464" max="6464" width="0.88671875" style="69" customWidth="1"/>
    <col min="6465" max="6465" width="5.33203125" style="69" customWidth="1"/>
    <col min="6466" max="6466" width="0.77734375" style="69" customWidth="1"/>
    <col min="6467" max="6467" width="12.6640625" style="69" customWidth="1"/>
    <col min="6468" max="6468" width="1.44140625" style="69" customWidth="1"/>
    <col min="6469" max="6469" width="3.44140625" style="69" customWidth="1"/>
    <col min="6470" max="6470" width="2.21875" style="69" customWidth="1"/>
    <col min="6471" max="6471" width="8.5546875" style="69" customWidth="1"/>
    <col min="6472" max="6656" width="11.5546875" style="69"/>
    <col min="6657" max="6657" width="3.77734375" style="69" customWidth="1"/>
    <col min="6658" max="6658" width="1.44140625" style="69" customWidth="1"/>
    <col min="6659" max="6659" width="11.5546875" style="69"/>
    <col min="6660" max="6660" width="0.77734375" style="69" customWidth="1"/>
    <col min="6661" max="6661" width="12.5546875" style="69" bestFit="1" customWidth="1"/>
    <col min="6662" max="6662" width="0.77734375" style="69" customWidth="1"/>
    <col min="6663" max="6663" width="10.44140625" style="69" customWidth="1"/>
    <col min="6664" max="6664" width="0.77734375" style="69" customWidth="1"/>
    <col min="6665" max="6665" width="11.5546875" style="69"/>
    <col min="6666" max="6666" width="0.77734375" style="69" customWidth="1"/>
    <col min="6667" max="6667" width="9.6640625" style="69" customWidth="1"/>
    <col min="6668" max="6668" width="0.77734375" style="69" customWidth="1"/>
    <col min="6669" max="6669" width="10.77734375" style="69" customWidth="1"/>
    <col min="6670" max="6670" width="0.77734375" style="69" customWidth="1"/>
    <col min="6671" max="6671" width="9.6640625" style="69" customWidth="1"/>
    <col min="6672" max="6672" width="0.77734375" style="69" customWidth="1"/>
    <col min="6673" max="6673" width="10" style="69" customWidth="1"/>
    <col min="6674" max="6674" width="0.77734375" style="69" customWidth="1"/>
    <col min="6675" max="6675" width="9.6640625" style="69" customWidth="1"/>
    <col min="6676" max="6676" width="0.77734375" style="69" customWidth="1"/>
    <col min="6677" max="6677" width="12.33203125" style="69" customWidth="1"/>
    <col min="6678" max="6678" width="0.77734375" style="69" customWidth="1"/>
    <col min="6679" max="6679" width="8" style="69" customWidth="1"/>
    <col min="6680" max="6680" width="0.77734375" style="69" customWidth="1"/>
    <col min="6681" max="6681" width="6.109375" style="69" customWidth="1"/>
    <col min="6682" max="6682" width="0.77734375" style="69" customWidth="1"/>
    <col min="6683" max="6683" width="11.5546875" style="69"/>
    <col min="6684" max="6684" width="0.77734375" style="69" customWidth="1"/>
    <col min="6685" max="6685" width="7.33203125" style="69" customWidth="1"/>
    <col min="6686" max="6686" width="0.77734375" style="69" customWidth="1"/>
    <col min="6687" max="6687" width="7" style="69" customWidth="1"/>
    <col min="6688" max="6688" width="0.77734375" style="69" customWidth="1"/>
    <col min="6689" max="6689" width="10.6640625" style="69" customWidth="1"/>
    <col min="6690" max="6690" width="0.6640625" style="69" customWidth="1"/>
    <col min="6691" max="6691" width="6.109375" style="69" customWidth="1"/>
    <col min="6692" max="6692" width="0.6640625" style="69" customWidth="1"/>
    <col min="6693" max="6693" width="5.5546875" style="69" customWidth="1"/>
    <col min="6694" max="6694" width="0.77734375" style="69" customWidth="1"/>
    <col min="6695" max="6695" width="10.21875" style="69" customWidth="1"/>
    <col min="6696" max="6696" width="0.5546875" style="69" customWidth="1"/>
    <col min="6697" max="6697" width="6" style="69" customWidth="1"/>
    <col min="6698" max="6698" width="0.77734375" style="69" customWidth="1"/>
    <col min="6699" max="6699" width="5" style="69" customWidth="1"/>
    <col min="6700" max="6700" width="1.109375" style="69" customWidth="1"/>
    <col min="6701" max="6701" width="11.6640625" style="69" customWidth="1"/>
    <col min="6702" max="6702" width="0.6640625" style="69" customWidth="1"/>
    <col min="6703" max="6703" width="6.77734375" style="69" customWidth="1"/>
    <col min="6704" max="6704" width="0.77734375" style="69" customWidth="1"/>
    <col min="6705" max="6705" width="5.21875" style="69" customWidth="1"/>
    <col min="6706" max="6706" width="1.109375" style="69" customWidth="1"/>
    <col min="6707" max="6707" width="11.109375" style="69" customWidth="1"/>
    <col min="6708" max="6708" width="0.88671875" style="69" customWidth="1"/>
    <col min="6709" max="6709" width="10.44140625" style="69" customWidth="1"/>
    <col min="6710" max="6710" width="0.88671875" style="69" customWidth="1"/>
    <col min="6711" max="6711" width="10.44140625" style="69" customWidth="1"/>
    <col min="6712" max="6712" width="0.77734375" style="69" customWidth="1"/>
    <col min="6713" max="6713" width="6" style="69" customWidth="1"/>
    <col min="6714" max="6714" width="0.77734375" style="69" customWidth="1"/>
    <col min="6715" max="6715" width="5.33203125" style="69" customWidth="1"/>
    <col min="6716" max="6716" width="1" style="69" customWidth="1"/>
    <col min="6717" max="6717" width="10.44140625" style="69" customWidth="1"/>
    <col min="6718" max="6718" width="0.77734375" style="69" customWidth="1"/>
    <col min="6719" max="6719" width="6.44140625" style="69" customWidth="1"/>
    <col min="6720" max="6720" width="0.88671875" style="69" customWidth="1"/>
    <col min="6721" max="6721" width="5.33203125" style="69" customWidth="1"/>
    <col min="6722" max="6722" width="0.77734375" style="69" customWidth="1"/>
    <col min="6723" max="6723" width="12.6640625" style="69" customWidth="1"/>
    <col min="6724" max="6724" width="1.44140625" style="69" customWidth="1"/>
    <col min="6725" max="6725" width="3.44140625" style="69" customWidth="1"/>
    <col min="6726" max="6726" width="2.21875" style="69" customWidth="1"/>
    <col min="6727" max="6727" width="8.5546875" style="69" customWidth="1"/>
    <col min="6728" max="6912" width="11.5546875" style="69"/>
    <col min="6913" max="6913" width="3.77734375" style="69" customWidth="1"/>
    <col min="6914" max="6914" width="1.44140625" style="69" customWidth="1"/>
    <col min="6915" max="6915" width="11.5546875" style="69"/>
    <col min="6916" max="6916" width="0.77734375" style="69" customWidth="1"/>
    <col min="6917" max="6917" width="12.5546875" style="69" bestFit="1" customWidth="1"/>
    <col min="6918" max="6918" width="0.77734375" style="69" customWidth="1"/>
    <col min="6919" max="6919" width="10.44140625" style="69" customWidth="1"/>
    <col min="6920" max="6920" width="0.77734375" style="69" customWidth="1"/>
    <col min="6921" max="6921" width="11.5546875" style="69"/>
    <col min="6922" max="6922" width="0.77734375" style="69" customWidth="1"/>
    <col min="6923" max="6923" width="9.6640625" style="69" customWidth="1"/>
    <col min="6924" max="6924" width="0.77734375" style="69" customWidth="1"/>
    <col min="6925" max="6925" width="10.77734375" style="69" customWidth="1"/>
    <col min="6926" max="6926" width="0.77734375" style="69" customWidth="1"/>
    <col min="6927" max="6927" width="9.6640625" style="69" customWidth="1"/>
    <col min="6928" max="6928" width="0.77734375" style="69" customWidth="1"/>
    <col min="6929" max="6929" width="10" style="69" customWidth="1"/>
    <col min="6930" max="6930" width="0.77734375" style="69" customWidth="1"/>
    <col min="6931" max="6931" width="9.6640625" style="69" customWidth="1"/>
    <col min="6932" max="6932" width="0.77734375" style="69" customWidth="1"/>
    <col min="6933" max="6933" width="12.33203125" style="69" customWidth="1"/>
    <col min="6934" max="6934" width="0.77734375" style="69" customWidth="1"/>
    <col min="6935" max="6935" width="8" style="69" customWidth="1"/>
    <col min="6936" max="6936" width="0.77734375" style="69" customWidth="1"/>
    <col min="6937" max="6937" width="6.109375" style="69" customWidth="1"/>
    <col min="6938" max="6938" width="0.77734375" style="69" customWidth="1"/>
    <col min="6939" max="6939" width="11.5546875" style="69"/>
    <col min="6940" max="6940" width="0.77734375" style="69" customWidth="1"/>
    <col min="6941" max="6941" width="7.33203125" style="69" customWidth="1"/>
    <col min="6942" max="6942" width="0.77734375" style="69" customWidth="1"/>
    <col min="6943" max="6943" width="7" style="69" customWidth="1"/>
    <col min="6944" max="6944" width="0.77734375" style="69" customWidth="1"/>
    <col min="6945" max="6945" width="10.6640625" style="69" customWidth="1"/>
    <col min="6946" max="6946" width="0.6640625" style="69" customWidth="1"/>
    <col min="6947" max="6947" width="6.109375" style="69" customWidth="1"/>
    <col min="6948" max="6948" width="0.6640625" style="69" customWidth="1"/>
    <col min="6949" max="6949" width="5.5546875" style="69" customWidth="1"/>
    <col min="6950" max="6950" width="0.77734375" style="69" customWidth="1"/>
    <col min="6951" max="6951" width="10.21875" style="69" customWidth="1"/>
    <col min="6952" max="6952" width="0.5546875" style="69" customWidth="1"/>
    <col min="6953" max="6953" width="6" style="69" customWidth="1"/>
    <col min="6954" max="6954" width="0.77734375" style="69" customWidth="1"/>
    <col min="6955" max="6955" width="5" style="69" customWidth="1"/>
    <col min="6956" max="6956" width="1.109375" style="69" customWidth="1"/>
    <col min="6957" max="6957" width="11.6640625" style="69" customWidth="1"/>
    <col min="6958" max="6958" width="0.6640625" style="69" customWidth="1"/>
    <col min="6959" max="6959" width="6.77734375" style="69" customWidth="1"/>
    <col min="6960" max="6960" width="0.77734375" style="69" customWidth="1"/>
    <col min="6961" max="6961" width="5.21875" style="69" customWidth="1"/>
    <col min="6962" max="6962" width="1.109375" style="69" customWidth="1"/>
    <col min="6963" max="6963" width="11.109375" style="69" customWidth="1"/>
    <col min="6964" max="6964" width="0.88671875" style="69" customWidth="1"/>
    <col min="6965" max="6965" width="10.44140625" style="69" customWidth="1"/>
    <col min="6966" max="6966" width="0.88671875" style="69" customWidth="1"/>
    <col min="6967" max="6967" width="10.44140625" style="69" customWidth="1"/>
    <col min="6968" max="6968" width="0.77734375" style="69" customWidth="1"/>
    <col min="6969" max="6969" width="6" style="69" customWidth="1"/>
    <col min="6970" max="6970" width="0.77734375" style="69" customWidth="1"/>
    <col min="6971" max="6971" width="5.33203125" style="69" customWidth="1"/>
    <col min="6972" max="6972" width="1" style="69" customWidth="1"/>
    <col min="6973" max="6973" width="10.44140625" style="69" customWidth="1"/>
    <col min="6974" max="6974" width="0.77734375" style="69" customWidth="1"/>
    <col min="6975" max="6975" width="6.44140625" style="69" customWidth="1"/>
    <col min="6976" max="6976" width="0.88671875" style="69" customWidth="1"/>
    <col min="6977" max="6977" width="5.33203125" style="69" customWidth="1"/>
    <col min="6978" max="6978" width="0.77734375" style="69" customWidth="1"/>
    <col min="6979" max="6979" width="12.6640625" style="69" customWidth="1"/>
    <col min="6980" max="6980" width="1.44140625" style="69" customWidth="1"/>
    <col min="6981" max="6981" width="3.44140625" style="69" customWidth="1"/>
    <col min="6982" max="6982" width="2.21875" style="69" customWidth="1"/>
    <col min="6983" max="6983" width="8.5546875" style="69" customWidth="1"/>
    <col min="6984" max="7168" width="11.5546875" style="69"/>
    <col min="7169" max="7169" width="3.77734375" style="69" customWidth="1"/>
    <col min="7170" max="7170" width="1.44140625" style="69" customWidth="1"/>
    <col min="7171" max="7171" width="11.5546875" style="69"/>
    <col min="7172" max="7172" width="0.77734375" style="69" customWidth="1"/>
    <col min="7173" max="7173" width="12.5546875" style="69" bestFit="1" customWidth="1"/>
    <col min="7174" max="7174" width="0.77734375" style="69" customWidth="1"/>
    <col min="7175" max="7175" width="10.44140625" style="69" customWidth="1"/>
    <col min="7176" max="7176" width="0.77734375" style="69" customWidth="1"/>
    <col min="7177" max="7177" width="11.5546875" style="69"/>
    <col min="7178" max="7178" width="0.77734375" style="69" customWidth="1"/>
    <col min="7179" max="7179" width="9.6640625" style="69" customWidth="1"/>
    <col min="7180" max="7180" width="0.77734375" style="69" customWidth="1"/>
    <col min="7181" max="7181" width="10.77734375" style="69" customWidth="1"/>
    <col min="7182" max="7182" width="0.77734375" style="69" customWidth="1"/>
    <col min="7183" max="7183" width="9.6640625" style="69" customWidth="1"/>
    <col min="7184" max="7184" width="0.77734375" style="69" customWidth="1"/>
    <col min="7185" max="7185" width="10" style="69" customWidth="1"/>
    <col min="7186" max="7186" width="0.77734375" style="69" customWidth="1"/>
    <col min="7187" max="7187" width="9.6640625" style="69" customWidth="1"/>
    <col min="7188" max="7188" width="0.77734375" style="69" customWidth="1"/>
    <col min="7189" max="7189" width="12.33203125" style="69" customWidth="1"/>
    <col min="7190" max="7190" width="0.77734375" style="69" customWidth="1"/>
    <col min="7191" max="7191" width="8" style="69" customWidth="1"/>
    <col min="7192" max="7192" width="0.77734375" style="69" customWidth="1"/>
    <col min="7193" max="7193" width="6.109375" style="69" customWidth="1"/>
    <col min="7194" max="7194" width="0.77734375" style="69" customWidth="1"/>
    <col min="7195" max="7195" width="11.5546875" style="69"/>
    <col min="7196" max="7196" width="0.77734375" style="69" customWidth="1"/>
    <col min="7197" max="7197" width="7.33203125" style="69" customWidth="1"/>
    <col min="7198" max="7198" width="0.77734375" style="69" customWidth="1"/>
    <col min="7199" max="7199" width="7" style="69" customWidth="1"/>
    <col min="7200" max="7200" width="0.77734375" style="69" customWidth="1"/>
    <col min="7201" max="7201" width="10.6640625" style="69" customWidth="1"/>
    <col min="7202" max="7202" width="0.6640625" style="69" customWidth="1"/>
    <col min="7203" max="7203" width="6.109375" style="69" customWidth="1"/>
    <col min="7204" max="7204" width="0.6640625" style="69" customWidth="1"/>
    <col min="7205" max="7205" width="5.5546875" style="69" customWidth="1"/>
    <col min="7206" max="7206" width="0.77734375" style="69" customWidth="1"/>
    <col min="7207" max="7207" width="10.21875" style="69" customWidth="1"/>
    <col min="7208" max="7208" width="0.5546875" style="69" customWidth="1"/>
    <col min="7209" max="7209" width="6" style="69" customWidth="1"/>
    <col min="7210" max="7210" width="0.77734375" style="69" customWidth="1"/>
    <col min="7211" max="7211" width="5" style="69" customWidth="1"/>
    <col min="7212" max="7212" width="1.109375" style="69" customWidth="1"/>
    <col min="7213" max="7213" width="11.6640625" style="69" customWidth="1"/>
    <col min="7214" max="7214" width="0.6640625" style="69" customWidth="1"/>
    <col min="7215" max="7215" width="6.77734375" style="69" customWidth="1"/>
    <col min="7216" max="7216" width="0.77734375" style="69" customWidth="1"/>
    <col min="7217" max="7217" width="5.21875" style="69" customWidth="1"/>
    <col min="7218" max="7218" width="1.109375" style="69" customWidth="1"/>
    <col min="7219" max="7219" width="11.109375" style="69" customWidth="1"/>
    <col min="7220" max="7220" width="0.88671875" style="69" customWidth="1"/>
    <col min="7221" max="7221" width="10.44140625" style="69" customWidth="1"/>
    <col min="7222" max="7222" width="0.88671875" style="69" customWidth="1"/>
    <col min="7223" max="7223" width="10.44140625" style="69" customWidth="1"/>
    <col min="7224" max="7224" width="0.77734375" style="69" customWidth="1"/>
    <col min="7225" max="7225" width="6" style="69" customWidth="1"/>
    <col min="7226" max="7226" width="0.77734375" style="69" customWidth="1"/>
    <col min="7227" max="7227" width="5.33203125" style="69" customWidth="1"/>
    <col min="7228" max="7228" width="1" style="69" customWidth="1"/>
    <col min="7229" max="7229" width="10.44140625" style="69" customWidth="1"/>
    <col min="7230" max="7230" width="0.77734375" style="69" customWidth="1"/>
    <col min="7231" max="7231" width="6.44140625" style="69" customWidth="1"/>
    <col min="7232" max="7232" width="0.88671875" style="69" customWidth="1"/>
    <col min="7233" max="7233" width="5.33203125" style="69" customWidth="1"/>
    <col min="7234" max="7234" width="0.77734375" style="69" customWidth="1"/>
    <col min="7235" max="7235" width="12.6640625" style="69" customWidth="1"/>
    <col min="7236" max="7236" width="1.44140625" style="69" customWidth="1"/>
    <col min="7237" max="7237" width="3.44140625" style="69" customWidth="1"/>
    <col min="7238" max="7238" width="2.21875" style="69" customWidth="1"/>
    <col min="7239" max="7239" width="8.5546875" style="69" customWidth="1"/>
    <col min="7240" max="7424" width="11.5546875" style="69"/>
    <col min="7425" max="7425" width="3.77734375" style="69" customWidth="1"/>
    <col min="7426" max="7426" width="1.44140625" style="69" customWidth="1"/>
    <col min="7427" max="7427" width="11.5546875" style="69"/>
    <col min="7428" max="7428" width="0.77734375" style="69" customWidth="1"/>
    <col min="7429" max="7429" width="12.5546875" style="69" bestFit="1" customWidth="1"/>
    <col min="7430" max="7430" width="0.77734375" style="69" customWidth="1"/>
    <col min="7431" max="7431" width="10.44140625" style="69" customWidth="1"/>
    <col min="7432" max="7432" width="0.77734375" style="69" customWidth="1"/>
    <col min="7433" max="7433" width="11.5546875" style="69"/>
    <col min="7434" max="7434" width="0.77734375" style="69" customWidth="1"/>
    <col min="7435" max="7435" width="9.6640625" style="69" customWidth="1"/>
    <col min="7436" max="7436" width="0.77734375" style="69" customWidth="1"/>
    <col min="7437" max="7437" width="10.77734375" style="69" customWidth="1"/>
    <col min="7438" max="7438" width="0.77734375" style="69" customWidth="1"/>
    <col min="7439" max="7439" width="9.6640625" style="69" customWidth="1"/>
    <col min="7440" max="7440" width="0.77734375" style="69" customWidth="1"/>
    <col min="7441" max="7441" width="10" style="69" customWidth="1"/>
    <col min="7442" max="7442" width="0.77734375" style="69" customWidth="1"/>
    <col min="7443" max="7443" width="9.6640625" style="69" customWidth="1"/>
    <col min="7444" max="7444" width="0.77734375" style="69" customWidth="1"/>
    <col min="7445" max="7445" width="12.33203125" style="69" customWidth="1"/>
    <col min="7446" max="7446" width="0.77734375" style="69" customWidth="1"/>
    <col min="7447" max="7447" width="8" style="69" customWidth="1"/>
    <col min="7448" max="7448" width="0.77734375" style="69" customWidth="1"/>
    <col min="7449" max="7449" width="6.109375" style="69" customWidth="1"/>
    <col min="7450" max="7450" width="0.77734375" style="69" customWidth="1"/>
    <col min="7451" max="7451" width="11.5546875" style="69"/>
    <col min="7452" max="7452" width="0.77734375" style="69" customWidth="1"/>
    <col min="7453" max="7453" width="7.33203125" style="69" customWidth="1"/>
    <col min="7454" max="7454" width="0.77734375" style="69" customWidth="1"/>
    <col min="7455" max="7455" width="7" style="69" customWidth="1"/>
    <col min="7456" max="7456" width="0.77734375" style="69" customWidth="1"/>
    <col min="7457" max="7457" width="10.6640625" style="69" customWidth="1"/>
    <col min="7458" max="7458" width="0.6640625" style="69" customWidth="1"/>
    <col min="7459" max="7459" width="6.109375" style="69" customWidth="1"/>
    <col min="7460" max="7460" width="0.6640625" style="69" customWidth="1"/>
    <col min="7461" max="7461" width="5.5546875" style="69" customWidth="1"/>
    <col min="7462" max="7462" width="0.77734375" style="69" customWidth="1"/>
    <col min="7463" max="7463" width="10.21875" style="69" customWidth="1"/>
    <col min="7464" max="7464" width="0.5546875" style="69" customWidth="1"/>
    <col min="7465" max="7465" width="6" style="69" customWidth="1"/>
    <col min="7466" max="7466" width="0.77734375" style="69" customWidth="1"/>
    <col min="7467" max="7467" width="5" style="69" customWidth="1"/>
    <col min="7468" max="7468" width="1.109375" style="69" customWidth="1"/>
    <col min="7469" max="7469" width="11.6640625" style="69" customWidth="1"/>
    <col min="7470" max="7470" width="0.6640625" style="69" customWidth="1"/>
    <col min="7471" max="7471" width="6.77734375" style="69" customWidth="1"/>
    <col min="7472" max="7472" width="0.77734375" style="69" customWidth="1"/>
    <col min="7473" max="7473" width="5.21875" style="69" customWidth="1"/>
    <col min="7474" max="7474" width="1.109375" style="69" customWidth="1"/>
    <col min="7475" max="7475" width="11.109375" style="69" customWidth="1"/>
    <col min="7476" max="7476" width="0.88671875" style="69" customWidth="1"/>
    <col min="7477" max="7477" width="10.44140625" style="69" customWidth="1"/>
    <col min="7478" max="7478" width="0.88671875" style="69" customWidth="1"/>
    <col min="7479" max="7479" width="10.44140625" style="69" customWidth="1"/>
    <col min="7480" max="7480" width="0.77734375" style="69" customWidth="1"/>
    <col min="7481" max="7481" width="6" style="69" customWidth="1"/>
    <col min="7482" max="7482" width="0.77734375" style="69" customWidth="1"/>
    <col min="7483" max="7483" width="5.33203125" style="69" customWidth="1"/>
    <col min="7484" max="7484" width="1" style="69" customWidth="1"/>
    <col min="7485" max="7485" width="10.44140625" style="69" customWidth="1"/>
    <col min="7486" max="7486" width="0.77734375" style="69" customWidth="1"/>
    <col min="7487" max="7487" width="6.44140625" style="69" customWidth="1"/>
    <col min="7488" max="7488" width="0.88671875" style="69" customWidth="1"/>
    <col min="7489" max="7489" width="5.33203125" style="69" customWidth="1"/>
    <col min="7490" max="7490" width="0.77734375" style="69" customWidth="1"/>
    <col min="7491" max="7491" width="12.6640625" style="69" customWidth="1"/>
    <col min="7492" max="7492" width="1.44140625" style="69" customWidth="1"/>
    <col min="7493" max="7493" width="3.44140625" style="69" customWidth="1"/>
    <col min="7494" max="7494" width="2.21875" style="69" customWidth="1"/>
    <col min="7495" max="7495" width="8.5546875" style="69" customWidth="1"/>
    <col min="7496" max="7680" width="11.5546875" style="69"/>
    <col min="7681" max="7681" width="3.77734375" style="69" customWidth="1"/>
    <col min="7682" max="7682" width="1.44140625" style="69" customWidth="1"/>
    <col min="7683" max="7683" width="11.5546875" style="69"/>
    <col min="7684" max="7684" width="0.77734375" style="69" customWidth="1"/>
    <col min="7685" max="7685" width="12.5546875" style="69" bestFit="1" customWidth="1"/>
    <col min="7686" max="7686" width="0.77734375" style="69" customWidth="1"/>
    <col min="7687" max="7687" width="10.44140625" style="69" customWidth="1"/>
    <col min="7688" max="7688" width="0.77734375" style="69" customWidth="1"/>
    <col min="7689" max="7689" width="11.5546875" style="69"/>
    <col min="7690" max="7690" width="0.77734375" style="69" customWidth="1"/>
    <col min="7691" max="7691" width="9.6640625" style="69" customWidth="1"/>
    <col min="7692" max="7692" width="0.77734375" style="69" customWidth="1"/>
    <col min="7693" max="7693" width="10.77734375" style="69" customWidth="1"/>
    <col min="7694" max="7694" width="0.77734375" style="69" customWidth="1"/>
    <col min="7695" max="7695" width="9.6640625" style="69" customWidth="1"/>
    <col min="7696" max="7696" width="0.77734375" style="69" customWidth="1"/>
    <col min="7697" max="7697" width="10" style="69" customWidth="1"/>
    <col min="7698" max="7698" width="0.77734375" style="69" customWidth="1"/>
    <col min="7699" max="7699" width="9.6640625" style="69" customWidth="1"/>
    <col min="7700" max="7700" width="0.77734375" style="69" customWidth="1"/>
    <col min="7701" max="7701" width="12.33203125" style="69" customWidth="1"/>
    <col min="7702" max="7702" width="0.77734375" style="69" customWidth="1"/>
    <col min="7703" max="7703" width="8" style="69" customWidth="1"/>
    <col min="7704" max="7704" width="0.77734375" style="69" customWidth="1"/>
    <col min="7705" max="7705" width="6.109375" style="69" customWidth="1"/>
    <col min="7706" max="7706" width="0.77734375" style="69" customWidth="1"/>
    <col min="7707" max="7707" width="11.5546875" style="69"/>
    <col min="7708" max="7708" width="0.77734375" style="69" customWidth="1"/>
    <col min="7709" max="7709" width="7.33203125" style="69" customWidth="1"/>
    <col min="7710" max="7710" width="0.77734375" style="69" customWidth="1"/>
    <col min="7711" max="7711" width="7" style="69" customWidth="1"/>
    <col min="7712" max="7712" width="0.77734375" style="69" customWidth="1"/>
    <col min="7713" max="7713" width="10.6640625" style="69" customWidth="1"/>
    <col min="7714" max="7714" width="0.6640625" style="69" customWidth="1"/>
    <col min="7715" max="7715" width="6.109375" style="69" customWidth="1"/>
    <col min="7716" max="7716" width="0.6640625" style="69" customWidth="1"/>
    <col min="7717" max="7717" width="5.5546875" style="69" customWidth="1"/>
    <col min="7718" max="7718" width="0.77734375" style="69" customWidth="1"/>
    <col min="7719" max="7719" width="10.21875" style="69" customWidth="1"/>
    <col min="7720" max="7720" width="0.5546875" style="69" customWidth="1"/>
    <col min="7721" max="7721" width="6" style="69" customWidth="1"/>
    <col min="7722" max="7722" width="0.77734375" style="69" customWidth="1"/>
    <col min="7723" max="7723" width="5" style="69" customWidth="1"/>
    <col min="7724" max="7724" width="1.109375" style="69" customWidth="1"/>
    <col min="7725" max="7725" width="11.6640625" style="69" customWidth="1"/>
    <col min="7726" max="7726" width="0.6640625" style="69" customWidth="1"/>
    <col min="7727" max="7727" width="6.77734375" style="69" customWidth="1"/>
    <col min="7728" max="7728" width="0.77734375" style="69" customWidth="1"/>
    <col min="7729" max="7729" width="5.21875" style="69" customWidth="1"/>
    <col min="7730" max="7730" width="1.109375" style="69" customWidth="1"/>
    <col min="7731" max="7731" width="11.109375" style="69" customWidth="1"/>
    <col min="7732" max="7732" width="0.88671875" style="69" customWidth="1"/>
    <col min="7733" max="7733" width="10.44140625" style="69" customWidth="1"/>
    <col min="7734" max="7734" width="0.88671875" style="69" customWidth="1"/>
    <col min="7735" max="7735" width="10.44140625" style="69" customWidth="1"/>
    <col min="7736" max="7736" width="0.77734375" style="69" customWidth="1"/>
    <col min="7737" max="7737" width="6" style="69" customWidth="1"/>
    <col min="7738" max="7738" width="0.77734375" style="69" customWidth="1"/>
    <col min="7739" max="7739" width="5.33203125" style="69" customWidth="1"/>
    <col min="7740" max="7740" width="1" style="69" customWidth="1"/>
    <col min="7741" max="7741" width="10.44140625" style="69" customWidth="1"/>
    <col min="7742" max="7742" width="0.77734375" style="69" customWidth="1"/>
    <col min="7743" max="7743" width="6.44140625" style="69" customWidth="1"/>
    <col min="7744" max="7744" width="0.88671875" style="69" customWidth="1"/>
    <col min="7745" max="7745" width="5.33203125" style="69" customWidth="1"/>
    <col min="7746" max="7746" width="0.77734375" style="69" customWidth="1"/>
    <col min="7747" max="7747" width="12.6640625" style="69" customWidth="1"/>
    <col min="7748" max="7748" width="1.44140625" style="69" customWidth="1"/>
    <col min="7749" max="7749" width="3.44140625" style="69" customWidth="1"/>
    <col min="7750" max="7750" width="2.21875" style="69" customWidth="1"/>
    <col min="7751" max="7751" width="8.5546875" style="69" customWidth="1"/>
    <col min="7752" max="7936" width="11.5546875" style="69"/>
    <col min="7937" max="7937" width="3.77734375" style="69" customWidth="1"/>
    <col min="7938" max="7938" width="1.44140625" style="69" customWidth="1"/>
    <col min="7939" max="7939" width="11.5546875" style="69"/>
    <col min="7940" max="7940" width="0.77734375" style="69" customWidth="1"/>
    <col min="7941" max="7941" width="12.5546875" style="69" bestFit="1" customWidth="1"/>
    <col min="7942" max="7942" width="0.77734375" style="69" customWidth="1"/>
    <col min="7943" max="7943" width="10.44140625" style="69" customWidth="1"/>
    <col min="7944" max="7944" width="0.77734375" style="69" customWidth="1"/>
    <col min="7945" max="7945" width="11.5546875" style="69"/>
    <col min="7946" max="7946" width="0.77734375" style="69" customWidth="1"/>
    <col min="7947" max="7947" width="9.6640625" style="69" customWidth="1"/>
    <col min="7948" max="7948" width="0.77734375" style="69" customWidth="1"/>
    <col min="7949" max="7949" width="10.77734375" style="69" customWidth="1"/>
    <col min="7950" max="7950" width="0.77734375" style="69" customWidth="1"/>
    <col min="7951" max="7951" width="9.6640625" style="69" customWidth="1"/>
    <col min="7952" max="7952" width="0.77734375" style="69" customWidth="1"/>
    <col min="7953" max="7953" width="10" style="69" customWidth="1"/>
    <col min="7954" max="7954" width="0.77734375" style="69" customWidth="1"/>
    <col min="7955" max="7955" width="9.6640625" style="69" customWidth="1"/>
    <col min="7956" max="7956" width="0.77734375" style="69" customWidth="1"/>
    <col min="7957" max="7957" width="12.33203125" style="69" customWidth="1"/>
    <col min="7958" max="7958" width="0.77734375" style="69" customWidth="1"/>
    <col min="7959" max="7959" width="8" style="69" customWidth="1"/>
    <col min="7960" max="7960" width="0.77734375" style="69" customWidth="1"/>
    <col min="7961" max="7961" width="6.109375" style="69" customWidth="1"/>
    <col min="7962" max="7962" width="0.77734375" style="69" customWidth="1"/>
    <col min="7963" max="7963" width="11.5546875" style="69"/>
    <col min="7964" max="7964" width="0.77734375" style="69" customWidth="1"/>
    <col min="7965" max="7965" width="7.33203125" style="69" customWidth="1"/>
    <col min="7966" max="7966" width="0.77734375" style="69" customWidth="1"/>
    <col min="7967" max="7967" width="7" style="69" customWidth="1"/>
    <col min="7968" max="7968" width="0.77734375" style="69" customWidth="1"/>
    <col min="7969" max="7969" width="10.6640625" style="69" customWidth="1"/>
    <col min="7970" max="7970" width="0.6640625" style="69" customWidth="1"/>
    <col min="7971" max="7971" width="6.109375" style="69" customWidth="1"/>
    <col min="7972" max="7972" width="0.6640625" style="69" customWidth="1"/>
    <col min="7973" max="7973" width="5.5546875" style="69" customWidth="1"/>
    <col min="7974" max="7974" width="0.77734375" style="69" customWidth="1"/>
    <col min="7975" max="7975" width="10.21875" style="69" customWidth="1"/>
    <col min="7976" max="7976" width="0.5546875" style="69" customWidth="1"/>
    <col min="7977" max="7977" width="6" style="69" customWidth="1"/>
    <col min="7978" max="7978" width="0.77734375" style="69" customWidth="1"/>
    <col min="7979" max="7979" width="5" style="69" customWidth="1"/>
    <col min="7980" max="7980" width="1.109375" style="69" customWidth="1"/>
    <col min="7981" max="7981" width="11.6640625" style="69" customWidth="1"/>
    <col min="7982" max="7982" width="0.6640625" style="69" customWidth="1"/>
    <col min="7983" max="7983" width="6.77734375" style="69" customWidth="1"/>
    <col min="7984" max="7984" width="0.77734375" style="69" customWidth="1"/>
    <col min="7985" max="7985" width="5.21875" style="69" customWidth="1"/>
    <col min="7986" max="7986" width="1.109375" style="69" customWidth="1"/>
    <col min="7987" max="7987" width="11.109375" style="69" customWidth="1"/>
    <col min="7988" max="7988" width="0.88671875" style="69" customWidth="1"/>
    <col min="7989" max="7989" width="10.44140625" style="69" customWidth="1"/>
    <col min="7990" max="7990" width="0.88671875" style="69" customWidth="1"/>
    <col min="7991" max="7991" width="10.44140625" style="69" customWidth="1"/>
    <col min="7992" max="7992" width="0.77734375" style="69" customWidth="1"/>
    <col min="7993" max="7993" width="6" style="69" customWidth="1"/>
    <col min="7994" max="7994" width="0.77734375" style="69" customWidth="1"/>
    <col min="7995" max="7995" width="5.33203125" style="69" customWidth="1"/>
    <col min="7996" max="7996" width="1" style="69" customWidth="1"/>
    <col min="7997" max="7997" width="10.44140625" style="69" customWidth="1"/>
    <col min="7998" max="7998" width="0.77734375" style="69" customWidth="1"/>
    <col min="7999" max="7999" width="6.44140625" style="69" customWidth="1"/>
    <col min="8000" max="8000" width="0.88671875" style="69" customWidth="1"/>
    <col min="8001" max="8001" width="5.33203125" style="69" customWidth="1"/>
    <col min="8002" max="8002" width="0.77734375" style="69" customWidth="1"/>
    <col min="8003" max="8003" width="12.6640625" style="69" customWidth="1"/>
    <col min="8004" max="8004" width="1.44140625" style="69" customWidth="1"/>
    <col min="8005" max="8005" width="3.44140625" style="69" customWidth="1"/>
    <col min="8006" max="8006" width="2.21875" style="69" customWidth="1"/>
    <col min="8007" max="8007" width="8.5546875" style="69" customWidth="1"/>
    <col min="8008" max="8192" width="11.5546875" style="69"/>
    <col min="8193" max="8193" width="3.77734375" style="69" customWidth="1"/>
    <col min="8194" max="8194" width="1.44140625" style="69" customWidth="1"/>
    <col min="8195" max="8195" width="11.5546875" style="69"/>
    <col min="8196" max="8196" width="0.77734375" style="69" customWidth="1"/>
    <col min="8197" max="8197" width="12.5546875" style="69" bestFit="1" customWidth="1"/>
    <col min="8198" max="8198" width="0.77734375" style="69" customWidth="1"/>
    <col min="8199" max="8199" width="10.44140625" style="69" customWidth="1"/>
    <col min="8200" max="8200" width="0.77734375" style="69" customWidth="1"/>
    <col min="8201" max="8201" width="11.5546875" style="69"/>
    <col min="8202" max="8202" width="0.77734375" style="69" customWidth="1"/>
    <col min="8203" max="8203" width="9.6640625" style="69" customWidth="1"/>
    <col min="8204" max="8204" width="0.77734375" style="69" customWidth="1"/>
    <col min="8205" max="8205" width="10.77734375" style="69" customWidth="1"/>
    <col min="8206" max="8206" width="0.77734375" style="69" customWidth="1"/>
    <col min="8207" max="8207" width="9.6640625" style="69" customWidth="1"/>
    <col min="8208" max="8208" width="0.77734375" style="69" customWidth="1"/>
    <col min="8209" max="8209" width="10" style="69" customWidth="1"/>
    <col min="8210" max="8210" width="0.77734375" style="69" customWidth="1"/>
    <col min="8211" max="8211" width="9.6640625" style="69" customWidth="1"/>
    <col min="8212" max="8212" width="0.77734375" style="69" customWidth="1"/>
    <col min="8213" max="8213" width="12.33203125" style="69" customWidth="1"/>
    <col min="8214" max="8214" width="0.77734375" style="69" customWidth="1"/>
    <col min="8215" max="8215" width="8" style="69" customWidth="1"/>
    <col min="8216" max="8216" width="0.77734375" style="69" customWidth="1"/>
    <col min="8217" max="8217" width="6.109375" style="69" customWidth="1"/>
    <col min="8218" max="8218" width="0.77734375" style="69" customWidth="1"/>
    <col min="8219" max="8219" width="11.5546875" style="69"/>
    <col min="8220" max="8220" width="0.77734375" style="69" customWidth="1"/>
    <col min="8221" max="8221" width="7.33203125" style="69" customWidth="1"/>
    <col min="8222" max="8222" width="0.77734375" style="69" customWidth="1"/>
    <col min="8223" max="8223" width="7" style="69" customWidth="1"/>
    <col min="8224" max="8224" width="0.77734375" style="69" customWidth="1"/>
    <col min="8225" max="8225" width="10.6640625" style="69" customWidth="1"/>
    <col min="8226" max="8226" width="0.6640625" style="69" customWidth="1"/>
    <col min="8227" max="8227" width="6.109375" style="69" customWidth="1"/>
    <col min="8228" max="8228" width="0.6640625" style="69" customWidth="1"/>
    <col min="8229" max="8229" width="5.5546875" style="69" customWidth="1"/>
    <col min="8230" max="8230" width="0.77734375" style="69" customWidth="1"/>
    <col min="8231" max="8231" width="10.21875" style="69" customWidth="1"/>
    <col min="8232" max="8232" width="0.5546875" style="69" customWidth="1"/>
    <col min="8233" max="8233" width="6" style="69" customWidth="1"/>
    <col min="8234" max="8234" width="0.77734375" style="69" customWidth="1"/>
    <col min="8235" max="8235" width="5" style="69" customWidth="1"/>
    <col min="8236" max="8236" width="1.109375" style="69" customWidth="1"/>
    <col min="8237" max="8237" width="11.6640625" style="69" customWidth="1"/>
    <col min="8238" max="8238" width="0.6640625" style="69" customWidth="1"/>
    <col min="8239" max="8239" width="6.77734375" style="69" customWidth="1"/>
    <col min="8240" max="8240" width="0.77734375" style="69" customWidth="1"/>
    <col min="8241" max="8241" width="5.21875" style="69" customWidth="1"/>
    <col min="8242" max="8242" width="1.109375" style="69" customWidth="1"/>
    <col min="8243" max="8243" width="11.109375" style="69" customWidth="1"/>
    <col min="8244" max="8244" width="0.88671875" style="69" customWidth="1"/>
    <col min="8245" max="8245" width="10.44140625" style="69" customWidth="1"/>
    <col min="8246" max="8246" width="0.88671875" style="69" customWidth="1"/>
    <col min="8247" max="8247" width="10.44140625" style="69" customWidth="1"/>
    <col min="8248" max="8248" width="0.77734375" style="69" customWidth="1"/>
    <col min="8249" max="8249" width="6" style="69" customWidth="1"/>
    <col min="8250" max="8250" width="0.77734375" style="69" customWidth="1"/>
    <col min="8251" max="8251" width="5.33203125" style="69" customWidth="1"/>
    <col min="8252" max="8252" width="1" style="69" customWidth="1"/>
    <col min="8253" max="8253" width="10.44140625" style="69" customWidth="1"/>
    <col min="8254" max="8254" width="0.77734375" style="69" customWidth="1"/>
    <col min="8255" max="8255" width="6.44140625" style="69" customWidth="1"/>
    <col min="8256" max="8256" width="0.88671875" style="69" customWidth="1"/>
    <col min="8257" max="8257" width="5.33203125" style="69" customWidth="1"/>
    <col min="8258" max="8258" width="0.77734375" style="69" customWidth="1"/>
    <col min="8259" max="8259" width="12.6640625" style="69" customWidth="1"/>
    <col min="8260" max="8260" width="1.44140625" style="69" customWidth="1"/>
    <col min="8261" max="8261" width="3.44140625" style="69" customWidth="1"/>
    <col min="8262" max="8262" width="2.21875" style="69" customWidth="1"/>
    <col min="8263" max="8263" width="8.5546875" style="69" customWidth="1"/>
    <col min="8264" max="8448" width="11.5546875" style="69"/>
    <col min="8449" max="8449" width="3.77734375" style="69" customWidth="1"/>
    <col min="8450" max="8450" width="1.44140625" style="69" customWidth="1"/>
    <col min="8451" max="8451" width="11.5546875" style="69"/>
    <col min="8452" max="8452" width="0.77734375" style="69" customWidth="1"/>
    <col min="8453" max="8453" width="12.5546875" style="69" bestFit="1" customWidth="1"/>
    <col min="8454" max="8454" width="0.77734375" style="69" customWidth="1"/>
    <col min="8455" max="8455" width="10.44140625" style="69" customWidth="1"/>
    <col min="8456" max="8456" width="0.77734375" style="69" customWidth="1"/>
    <col min="8457" max="8457" width="11.5546875" style="69"/>
    <col min="8458" max="8458" width="0.77734375" style="69" customWidth="1"/>
    <col min="8459" max="8459" width="9.6640625" style="69" customWidth="1"/>
    <col min="8460" max="8460" width="0.77734375" style="69" customWidth="1"/>
    <col min="8461" max="8461" width="10.77734375" style="69" customWidth="1"/>
    <col min="8462" max="8462" width="0.77734375" style="69" customWidth="1"/>
    <col min="8463" max="8463" width="9.6640625" style="69" customWidth="1"/>
    <col min="8464" max="8464" width="0.77734375" style="69" customWidth="1"/>
    <col min="8465" max="8465" width="10" style="69" customWidth="1"/>
    <col min="8466" max="8466" width="0.77734375" style="69" customWidth="1"/>
    <col min="8467" max="8467" width="9.6640625" style="69" customWidth="1"/>
    <col min="8468" max="8468" width="0.77734375" style="69" customWidth="1"/>
    <col min="8469" max="8469" width="12.33203125" style="69" customWidth="1"/>
    <col min="8470" max="8470" width="0.77734375" style="69" customWidth="1"/>
    <col min="8471" max="8471" width="8" style="69" customWidth="1"/>
    <col min="8472" max="8472" width="0.77734375" style="69" customWidth="1"/>
    <col min="8473" max="8473" width="6.109375" style="69" customWidth="1"/>
    <col min="8474" max="8474" width="0.77734375" style="69" customWidth="1"/>
    <col min="8475" max="8475" width="11.5546875" style="69"/>
    <col min="8476" max="8476" width="0.77734375" style="69" customWidth="1"/>
    <col min="8477" max="8477" width="7.33203125" style="69" customWidth="1"/>
    <col min="8478" max="8478" width="0.77734375" style="69" customWidth="1"/>
    <col min="8479" max="8479" width="7" style="69" customWidth="1"/>
    <col min="8480" max="8480" width="0.77734375" style="69" customWidth="1"/>
    <col min="8481" max="8481" width="10.6640625" style="69" customWidth="1"/>
    <col min="8482" max="8482" width="0.6640625" style="69" customWidth="1"/>
    <col min="8483" max="8483" width="6.109375" style="69" customWidth="1"/>
    <col min="8484" max="8484" width="0.6640625" style="69" customWidth="1"/>
    <col min="8485" max="8485" width="5.5546875" style="69" customWidth="1"/>
    <col min="8486" max="8486" width="0.77734375" style="69" customWidth="1"/>
    <col min="8487" max="8487" width="10.21875" style="69" customWidth="1"/>
    <col min="8488" max="8488" width="0.5546875" style="69" customWidth="1"/>
    <col min="8489" max="8489" width="6" style="69" customWidth="1"/>
    <col min="8490" max="8490" width="0.77734375" style="69" customWidth="1"/>
    <col min="8491" max="8491" width="5" style="69" customWidth="1"/>
    <col min="8492" max="8492" width="1.109375" style="69" customWidth="1"/>
    <col min="8493" max="8493" width="11.6640625" style="69" customWidth="1"/>
    <col min="8494" max="8494" width="0.6640625" style="69" customWidth="1"/>
    <col min="8495" max="8495" width="6.77734375" style="69" customWidth="1"/>
    <col min="8496" max="8496" width="0.77734375" style="69" customWidth="1"/>
    <col min="8497" max="8497" width="5.21875" style="69" customWidth="1"/>
    <col min="8498" max="8498" width="1.109375" style="69" customWidth="1"/>
    <col min="8499" max="8499" width="11.109375" style="69" customWidth="1"/>
    <col min="8500" max="8500" width="0.88671875" style="69" customWidth="1"/>
    <col min="8501" max="8501" width="10.44140625" style="69" customWidth="1"/>
    <col min="8502" max="8502" width="0.88671875" style="69" customWidth="1"/>
    <col min="8503" max="8503" width="10.44140625" style="69" customWidth="1"/>
    <col min="8504" max="8504" width="0.77734375" style="69" customWidth="1"/>
    <col min="8505" max="8505" width="6" style="69" customWidth="1"/>
    <col min="8506" max="8506" width="0.77734375" style="69" customWidth="1"/>
    <col min="8507" max="8507" width="5.33203125" style="69" customWidth="1"/>
    <col min="8508" max="8508" width="1" style="69" customWidth="1"/>
    <col min="8509" max="8509" width="10.44140625" style="69" customWidth="1"/>
    <col min="8510" max="8510" width="0.77734375" style="69" customWidth="1"/>
    <col min="8511" max="8511" width="6.44140625" style="69" customWidth="1"/>
    <col min="8512" max="8512" width="0.88671875" style="69" customWidth="1"/>
    <col min="8513" max="8513" width="5.33203125" style="69" customWidth="1"/>
    <col min="8514" max="8514" width="0.77734375" style="69" customWidth="1"/>
    <col min="8515" max="8515" width="12.6640625" style="69" customWidth="1"/>
    <col min="8516" max="8516" width="1.44140625" style="69" customWidth="1"/>
    <col min="8517" max="8517" width="3.44140625" style="69" customWidth="1"/>
    <col min="8518" max="8518" width="2.21875" style="69" customWidth="1"/>
    <col min="8519" max="8519" width="8.5546875" style="69" customWidth="1"/>
    <col min="8520" max="8704" width="11.5546875" style="69"/>
    <col min="8705" max="8705" width="3.77734375" style="69" customWidth="1"/>
    <col min="8706" max="8706" width="1.44140625" style="69" customWidth="1"/>
    <col min="8707" max="8707" width="11.5546875" style="69"/>
    <col min="8708" max="8708" width="0.77734375" style="69" customWidth="1"/>
    <col min="8709" max="8709" width="12.5546875" style="69" bestFit="1" customWidth="1"/>
    <col min="8710" max="8710" width="0.77734375" style="69" customWidth="1"/>
    <col min="8711" max="8711" width="10.44140625" style="69" customWidth="1"/>
    <col min="8712" max="8712" width="0.77734375" style="69" customWidth="1"/>
    <col min="8713" max="8713" width="11.5546875" style="69"/>
    <col min="8714" max="8714" width="0.77734375" style="69" customWidth="1"/>
    <col min="8715" max="8715" width="9.6640625" style="69" customWidth="1"/>
    <col min="8716" max="8716" width="0.77734375" style="69" customWidth="1"/>
    <col min="8717" max="8717" width="10.77734375" style="69" customWidth="1"/>
    <col min="8718" max="8718" width="0.77734375" style="69" customWidth="1"/>
    <col min="8719" max="8719" width="9.6640625" style="69" customWidth="1"/>
    <col min="8720" max="8720" width="0.77734375" style="69" customWidth="1"/>
    <col min="8721" max="8721" width="10" style="69" customWidth="1"/>
    <col min="8722" max="8722" width="0.77734375" style="69" customWidth="1"/>
    <col min="8723" max="8723" width="9.6640625" style="69" customWidth="1"/>
    <col min="8724" max="8724" width="0.77734375" style="69" customWidth="1"/>
    <col min="8725" max="8725" width="12.33203125" style="69" customWidth="1"/>
    <col min="8726" max="8726" width="0.77734375" style="69" customWidth="1"/>
    <col min="8727" max="8727" width="8" style="69" customWidth="1"/>
    <col min="8728" max="8728" width="0.77734375" style="69" customWidth="1"/>
    <col min="8729" max="8729" width="6.109375" style="69" customWidth="1"/>
    <col min="8730" max="8730" width="0.77734375" style="69" customWidth="1"/>
    <col min="8731" max="8731" width="11.5546875" style="69"/>
    <col min="8732" max="8732" width="0.77734375" style="69" customWidth="1"/>
    <col min="8733" max="8733" width="7.33203125" style="69" customWidth="1"/>
    <col min="8734" max="8734" width="0.77734375" style="69" customWidth="1"/>
    <col min="8735" max="8735" width="7" style="69" customWidth="1"/>
    <col min="8736" max="8736" width="0.77734375" style="69" customWidth="1"/>
    <col min="8737" max="8737" width="10.6640625" style="69" customWidth="1"/>
    <col min="8738" max="8738" width="0.6640625" style="69" customWidth="1"/>
    <col min="8739" max="8739" width="6.109375" style="69" customWidth="1"/>
    <col min="8740" max="8740" width="0.6640625" style="69" customWidth="1"/>
    <col min="8741" max="8741" width="5.5546875" style="69" customWidth="1"/>
    <col min="8742" max="8742" width="0.77734375" style="69" customWidth="1"/>
    <col min="8743" max="8743" width="10.21875" style="69" customWidth="1"/>
    <col min="8744" max="8744" width="0.5546875" style="69" customWidth="1"/>
    <col min="8745" max="8745" width="6" style="69" customWidth="1"/>
    <col min="8746" max="8746" width="0.77734375" style="69" customWidth="1"/>
    <col min="8747" max="8747" width="5" style="69" customWidth="1"/>
    <col min="8748" max="8748" width="1.109375" style="69" customWidth="1"/>
    <col min="8749" max="8749" width="11.6640625" style="69" customWidth="1"/>
    <col min="8750" max="8750" width="0.6640625" style="69" customWidth="1"/>
    <col min="8751" max="8751" width="6.77734375" style="69" customWidth="1"/>
    <col min="8752" max="8752" width="0.77734375" style="69" customWidth="1"/>
    <col min="8753" max="8753" width="5.21875" style="69" customWidth="1"/>
    <col min="8754" max="8754" width="1.109375" style="69" customWidth="1"/>
    <col min="8755" max="8755" width="11.109375" style="69" customWidth="1"/>
    <col min="8756" max="8756" width="0.88671875" style="69" customWidth="1"/>
    <col min="8757" max="8757" width="10.44140625" style="69" customWidth="1"/>
    <col min="8758" max="8758" width="0.88671875" style="69" customWidth="1"/>
    <col min="8759" max="8759" width="10.44140625" style="69" customWidth="1"/>
    <col min="8760" max="8760" width="0.77734375" style="69" customWidth="1"/>
    <col min="8761" max="8761" width="6" style="69" customWidth="1"/>
    <col min="8762" max="8762" width="0.77734375" style="69" customWidth="1"/>
    <col min="8763" max="8763" width="5.33203125" style="69" customWidth="1"/>
    <col min="8764" max="8764" width="1" style="69" customWidth="1"/>
    <col min="8765" max="8765" width="10.44140625" style="69" customWidth="1"/>
    <col min="8766" max="8766" width="0.77734375" style="69" customWidth="1"/>
    <col min="8767" max="8767" width="6.44140625" style="69" customWidth="1"/>
    <col min="8768" max="8768" width="0.88671875" style="69" customWidth="1"/>
    <col min="8769" max="8769" width="5.33203125" style="69" customWidth="1"/>
    <col min="8770" max="8770" width="0.77734375" style="69" customWidth="1"/>
    <col min="8771" max="8771" width="12.6640625" style="69" customWidth="1"/>
    <col min="8772" max="8772" width="1.44140625" style="69" customWidth="1"/>
    <col min="8773" max="8773" width="3.44140625" style="69" customWidth="1"/>
    <col min="8774" max="8774" width="2.21875" style="69" customWidth="1"/>
    <col min="8775" max="8775" width="8.5546875" style="69" customWidth="1"/>
    <col min="8776" max="8960" width="11.5546875" style="69"/>
    <col min="8961" max="8961" width="3.77734375" style="69" customWidth="1"/>
    <col min="8962" max="8962" width="1.44140625" style="69" customWidth="1"/>
    <col min="8963" max="8963" width="11.5546875" style="69"/>
    <col min="8964" max="8964" width="0.77734375" style="69" customWidth="1"/>
    <col min="8965" max="8965" width="12.5546875" style="69" bestFit="1" customWidth="1"/>
    <col min="8966" max="8966" width="0.77734375" style="69" customWidth="1"/>
    <col min="8967" max="8967" width="10.44140625" style="69" customWidth="1"/>
    <col min="8968" max="8968" width="0.77734375" style="69" customWidth="1"/>
    <col min="8969" max="8969" width="11.5546875" style="69"/>
    <col min="8970" max="8970" width="0.77734375" style="69" customWidth="1"/>
    <col min="8971" max="8971" width="9.6640625" style="69" customWidth="1"/>
    <col min="8972" max="8972" width="0.77734375" style="69" customWidth="1"/>
    <col min="8973" max="8973" width="10.77734375" style="69" customWidth="1"/>
    <col min="8974" max="8974" width="0.77734375" style="69" customWidth="1"/>
    <col min="8975" max="8975" width="9.6640625" style="69" customWidth="1"/>
    <col min="8976" max="8976" width="0.77734375" style="69" customWidth="1"/>
    <col min="8977" max="8977" width="10" style="69" customWidth="1"/>
    <col min="8978" max="8978" width="0.77734375" style="69" customWidth="1"/>
    <col min="8979" max="8979" width="9.6640625" style="69" customWidth="1"/>
    <col min="8980" max="8980" width="0.77734375" style="69" customWidth="1"/>
    <col min="8981" max="8981" width="12.33203125" style="69" customWidth="1"/>
    <col min="8982" max="8982" width="0.77734375" style="69" customWidth="1"/>
    <col min="8983" max="8983" width="8" style="69" customWidth="1"/>
    <col min="8984" max="8984" width="0.77734375" style="69" customWidth="1"/>
    <col min="8985" max="8985" width="6.109375" style="69" customWidth="1"/>
    <col min="8986" max="8986" width="0.77734375" style="69" customWidth="1"/>
    <col min="8987" max="8987" width="11.5546875" style="69"/>
    <col min="8988" max="8988" width="0.77734375" style="69" customWidth="1"/>
    <col min="8989" max="8989" width="7.33203125" style="69" customWidth="1"/>
    <col min="8990" max="8990" width="0.77734375" style="69" customWidth="1"/>
    <col min="8991" max="8991" width="7" style="69" customWidth="1"/>
    <col min="8992" max="8992" width="0.77734375" style="69" customWidth="1"/>
    <col min="8993" max="8993" width="10.6640625" style="69" customWidth="1"/>
    <col min="8994" max="8994" width="0.6640625" style="69" customWidth="1"/>
    <col min="8995" max="8995" width="6.109375" style="69" customWidth="1"/>
    <col min="8996" max="8996" width="0.6640625" style="69" customWidth="1"/>
    <col min="8997" max="8997" width="5.5546875" style="69" customWidth="1"/>
    <col min="8998" max="8998" width="0.77734375" style="69" customWidth="1"/>
    <col min="8999" max="8999" width="10.21875" style="69" customWidth="1"/>
    <col min="9000" max="9000" width="0.5546875" style="69" customWidth="1"/>
    <col min="9001" max="9001" width="6" style="69" customWidth="1"/>
    <col min="9002" max="9002" width="0.77734375" style="69" customWidth="1"/>
    <col min="9003" max="9003" width="5" style="69" customWidth="1"/>
    <col min="9004" max="9004" width="1.109375" style="69" customWidth="1"/>
    <col min="9005" max="9005" width="11.6640625" style="69" customWidth="1"/>
    <col min="9006" max="9006" width="0.6640625" style="69" customWidth="1"/>
    <col min="9007" max="9007" width="6.77734375" style="69" customWidth="1"/>
    <col min="9008" max="9008" width="0.77734375" style="69" customWidth="1"/>
    <col min="9009" max="9009" width="5.21875" style="69" customWidth="1"/>
    <col min="9010" max="9010" width="1.109375" style="69" customWidth="1"/>
    <col min="9011" max="9011" width="11.109375" style="69" customWidth="1"/>
    <col min="9012" max="9012" width="0.88671875" style="69" customWidth="1"/>
    <col min="9013" max="9013" width="10.44140625" style="69" customWidth="1"/>
    <col min="9014" max="9014" width="0.88671875" style="69" customWidth="1"/>
    <col min="9015" max="9015" width="10.44140625" style="69" customWidth="1"/>
    <col min="9016" max="9016" width="0.77734375" style="69" customWidth="1"/>
    <col min="9017" max="9017" width="6" style="69" customWidth="1"/>
    <col min="9018" max="9018" width="0.77734375" style="69" customWidth="1"/>
    <col min="9019" max="9019" width="5.33203125" style="69" customWidth="1"/>
    <col min="9020" max="9020" width="1" style="69" customWidth="1"/>
    <col min="9021" max="9021" width="10.44140625" style="69" customWidth="1"/>
    <col min="9022" max="9022" width="0.77734375" style="69" customWidth="1"/>
    <col min="9023" max="9023" width="6.44140625" style="69" customWidth="1"/>
    <col min="9024" max="9024" width="0.88671875" style="69" customWidth="1"/>
    <col min="9025" max="9025" width="5.33203125" style="69" customWidth="1"/>
    <col min="9026" max="9026" width="0.77734375" style="69" customWidth="1"/>
    <col min="9027" max="9027" width="12.6640625" style="69" customWidth="1"/>
    <col min="9028" max="9028" width="1.44140625" style="69" customWidth="1"/>
    <col min="9029" max="9029" width="3.44140625" style="69" customWidth="1"/>
    <col min="9030" max="9030" width="2.21875" style="69" customWidth="1"/>
    <col min="9031" max="9031" width="8.5546875" style="69" customWidth="1"/>
    <col min="9032" max="9216" width="11.5546875" style="69"/>
    <col min="9217" max="9217" width="3.77734375" style="69" customWidth="1"/>
    <col min="9218" max="9218" width="1.44140625" style="69" customWidth="1"/>
    <col min="9219" max="9219" width="11.5546875" style="69"/>
    <col min="9220" max="9220" width="0.77734375" style="69" customWidth="1"/>
    <col min="9221" max="9221" width="12.5546875" style="69" bestFit="1" customWidth="1"/>
    <col min="9222" max="9222" width="0.77734375" style="69" customWidth="1"/>
    <col min="9223" max="9223" width="10.44140625" style="69" customWidth="1"/>
    <col min="9224" max="9224" width="0.77734375" style="69" customWidth="1"/>
    <col min="9225" max="9225" width="11.5546875" style="69"/>
    <col min="9226" max="9226" width="0.77734375" style="69" customWidth="1"/>
    <col min="9227" max="9227" width="9.6640625" style="69" customWidth="1"/>
    <col min="9228" max="9228" width="0.77734375" style="69" customWidth="1"/>
    <col min="9229" max="9229" width="10.77734375" style="69" customWidth="1"/>
    <col min="9230" max="9230" width="0.77734375" style="69" customWidth="1"/>
    <col min="9231" max="9231" width="9.6640625" style="69" customWidth="1"/>
    <col min="9232" max="9232" width="0.77734375" style="69" customWidth="1"/>
    <col min="9233" max="9233" width="10" style="69" customWidth="1"/>
    <col min="9234" max="9234" width="0.77734375" style="69" customWidth="1"/>
    <col min="9235" max="9235" width="9.6640625" style="69" customWidth="1"/>
    <col min="9236" max="9236" width="0.77734375" style="69" customWidth="1"/>
    <col min="9237" max="9237" width="12.33203125" style="69" customWidth="1"/>
    <col min="9238" max="9238" width="0.77734375" style="69" customWidth="1"/>
    <col min="9239" max="9239" width="8" style="69" customWidth="1"/>
    <col min="9240" max="9240" width="0.77734375" style="69" customWidth="1"/>
    <col min="9241" max="9241" width="6.109375" style="69" customWidth="1"/>
    <col min="9242" max="9242" width="0.77734375" style="69" customWidth="1"/>
    <col min="9243" max="9243" width="11.5546875" style="69"/>
    <col min="9244" max="9244" width="0.77734375" style="69" customWidth="1"/>
    <col min="9245" max="9245" width="7.33203125" style="69" customWidth="1"/>
    <col min="9246" max="9246" width="0.77734375" style="69" customWidth="1"/>
    <col min="9247" max="9247" width="7" style="69" customWidth="1"/>
    <col min="9248" max="9248" width="0.77734375" style="69" customWidth="1"/>
    <col min="9249" max="9249" width="10.6640625" style="69" customWidth="1"/>
    <col min="9250" max="9250" width="0.6640625" style="69" customWidth="1"/>
    <col min="9251" max="9251" width="6.109375" style="69" customWidth="1"/>
    <col min="9252" max="9252" width="0.6640625" style="69" customWidth="1"/>
    <col min="9253" max="9253" width="5.5546875" style="69" customWidth="1"/>
    <col min="9254" max="9254" width="0.77734375" style="69" customWidth="1"/>
    <col min="9255" max="9255" width="10.21875" style="69" customWidth="1"/>
    <col min="9256" max="9256" width="0.5546875" style="69" customWidth="1"/>
    <col min="9257" max="9257" width="6" style="69" customWidth="1"/>
    <col min="9258" max="9258" width="0.77734375" style="69" customWidth="1"/>
    <col min="9259" max="9259" width="5" style="69" customWidth="1"/>
    <col min="9260" max="9260" width="1.109375" style="69" customWidth="1"/>
    <col min="9261" max="9261" width="11.6640625" style="69" customWidth="1"/>
    <col min="9262" max="9262" width="0.6640625" style="69" customWidth="1"/>
    <col min="9263" max="9263" width="6.77734375" style="69" customWidth="1"/>
    <col min="9264" max="9264" width="0.77734375" style="69" customWidth="1"/>
    <col min="9265" max="9265" width="5.21875" style="69" customWidth="1"/>
    <col min="9266" max="9266" width="1.109375" style="69" customWidth="1"/>
    <col min="9267" max="9267" width="11.109375" style="69" customWidth="1"/>
    <col min="9268" max="9268" width="0.88671875" style="69" customWidth="1"/>
    <col min="9269" max="9269" width="10.44140625" style="69" customWidth="1"/>
    <col min="9270" max="9270" width="0.88671875" style="69" customWidth="1"/>
    <col min="9271" max="9271" width="10.44140625" style="69" customWidth="1"/>
    <col min="9272" max="9272" width="0.77734375" style="69" customWidth="1"/>
    <col min="9273" max="9273" width="6" style="69" customWidth="1"/>
    <col min="9274" max="9274" width="0.77734375" style="69" customWidth="1"/>
    <col min="9275" max="9275" width="5.33203125" style="69" customWidth="1"/>
    <col min="9276" max="9276" width="1" style="69" customWidth="1"/>
    <col min="9277" max="9277" width="10.44140625" style="69" customWidth="1"/>
    <col min="9278" max="9278" width="0.77734375" style="69" customWidth="1"/>
    <col min="9279" max="9279" width="6.44140625" style="69" customWidth="1"/>
    <col min="9280" max="9280" width="0.88671875" style="69" customWidth="1"/>
    <col min="9281" max="9281" width="5.33203125" style="69" customWidth="1"/>
    <col min="9282" max="9282" width="0.77734375" style="69" customWidth="1"/>
    <col min="9283" max="9283" width="12.6640625" style="69" customWidth="1"/>
    <col min="9284" max="9284" width="1.44140625" style="69" customWidth="1"/>
    <col min="9285" max="9285" width="3.44140625" style="69" customWidth="1"/>
    <col min="9286" max="9286" width="2.21875" style="69" customWidth="1"/>
    <col min="9287" max="9287" width="8.5546875" style="69" customWidth="1"/>
    <col min="9288" max="9472" width="11.5546875" style="69"/>
    <col min="9473" max="9473" width="3.77734375" style="69" customWidth="1"/>
    <col min="9474" max="9474" width="1.44140625" style="69" customWidth="1"/>
    <col min="9475" max="9475" width="11.5546875" style="69"/>
    <col min="9476" max="9476" width="0.77734375" style="69" customWidth="1"/>
    <col min="9477" max="9477" width="12.5546875" style="69" bestFit="1" customWidth="1"/>
    <col min="9478" max="9478" width="0.77734375" style="69" customWidth="1"/>
    <col min="9479" max="9479" width="10.44140625" style="69" customWidth="1"/>
    <col min="9480" max="9480" width="0.77734375" style="69" customWidth="1"/>
    <col min="9481" max="9481" width="11.5546875" style="69"/>
    <col min="9482" max="9482" width="0.77734375" style="69" customWidth="1"/>
    <col min="9483" max="9483" width="9.6640625" style="69" customWidth="1"/>
    <col min="9484" max="9484" width="0.77734375" style="69" customWidth="1"/>
    <col min="9485" max="9485" width="10.77734375" style="69" customWidth="1"/>
    <col min="9486" max="9486" width="0.77734375" style="69" customWidth="1"/>
    <col min="9487" max="9487" width="9.6640625" style="69" customWidth="1"/>
    <col min="9488" max="9488" width="0.77734375" style="69" customWidth="1"/>
    <col min="9489" max="9489" width="10" style="69" customWidth="1"/>
    <col min="9490" max="9490" width="0.77734375" style="69" customWidth="1"/>
    <col min="9491" max="9491" width="9.6640625" style="69" customWidth="1"/>
    <col min="9492" max="9492" width="0.77734375" style="69" customWidth="1"/>
    <col min="9493" max="9493" width="12.33203125" style="69" customWidth="1"/>
    <col min="9494" max="9494" width="0.77734375" style="69" customWidth="1"/>
    <col min="9495" max="9495" width="8" style="69" customWidth="1"/>
    <col min="9496" max="9496" width="0.77734375" style="69" customWidth="1"/>
    <col min="9497" max="9497" width="6.109375" style="69" customWidth="1"/>
    <col min="9498" max="9498" width="0.77734375" style="69" customWidth="1"/>
    <col min="9499" max="9499" width="11.5546875" style="69"/>
    <col min="9500" max="9500" width="0.77734375" style="69" customWidth="1"/>
    <col min="9501" max="9501" width="7.33203125" style="69" customWidth="1"/>
    <col min="9502" max="9502" width="0.77734375" style="69" customWidth="1"/>
    <col min="9503" max="9503" width="7" style="69" customWidth="1"/>
    <col min="9504" max="9504" width="0.77734375" style="69" customWidth="1"/>
    <col min="9505" max="9505" width="10.6640625" style="69" customWidth="1"/>
    <col min="9506" max="9506" width="0.6640625" style="69" customWidth="1"/>
    <col min="9507" max="9507" width="6.109375" style="69" customWidth="1"/>
    <col min="9508" max="9508" width="0.6640625" style="69" customWidth="1"/>
    <col min="9509" max="9509" width="5.5546875" style="69" customWidth="1"/>
    <col min="9510" max="9510" width="0.77734375" style="69" customWidth="1"/>
    <col min="9511" max="9511" width="10.21875" style="69" customWidth="1"/>
    <col min="9512" max="9512" width="0.5546875" style="69" customWidth="1"/>
    <col min="9513" max="9513" width="6" style="69" customWidth="1"/>
    <col min="9514" max="9514" width="0.77734375" style="69" customWidth="1"/>
    <col min="9515" max="9515" width="5" style="69" customWidth="1"/>
    <col min="9516" max="9516" width="1.109375" style="69" customWidth="1"/>
    <col min="9517" max="9517" width="11.6640625" style="69" customWidth="1"/>
    <col min="9518" max="9518" width="0.6640625" style="69" customWidth="1"/>
    <col min="9519" max="9519" width="6.77734375" style="69" customWidth="1"/>
    <col min="9520" max="9520" width="0.77734375" style="69" customWidth="1"/>
    <col min="9521" max="9521" width="5.21875" style="69" customWidth="1"/>
    <col min="9522" max="9522" width="1.109375" style="69" customWidth="1"/>
    <col min="9523" max="9523" width="11.109375" style="69" customWidth="1"/>
    <col min="9524" max="9524" width="0.88671875" style="69" customWidth="1"/>
    <col min="9525" max="9525" width="10.44140625" style="69" customWidth="1"/>
    <col min="9526" max="9526" width="0.88671875" style="69" customWidth="1"/>
    <col min="9527" max="9527" width="10.44140625" style="69" customWidth="1"/>
    <col min="9528" max="9528" width="0.77734375" style="69" customWidth="1"/>
    <col min="9529" max="9529" width="6" style="69" customWidth="1"/>
    <col min="9530" max="9530" width="0.77734375" style="69" customWidth="1"/>
    <col min="9531" max="9531" width="5.33203125" style="69" customWidth="1"/>
    <col min="9532" max="9532" width="1" style="69" customWidth="1"/>
    <col min="9533" max="9533" width="10.44140625" style="69" customWidth="1"/>
    <col min="9534" max="9534" width="0.77734375" style="69" customWidth="1"/>
    <col min="9535" max="9535" width="6.44140625" style="69" customWidth="1"/>
    <col min="9536" max="9536" width="0.88671875" style="69" customWidth="1"/>
    <col min="9537" max="9537" width="5.33203125" style="69" customWidth="1"/>
    <col min="9538" max="9538" width="0.77734375" style="69" customWidth="1"/>
    <col min="9539" max="9539" width="12.6640625" style="69" customWidth="1"/>
    <col min="9540" max="9540" width="1.44140625" style="69" customWidth="1"/>
    <col min="9541" max="9541" width="3.44140625" style="69" customWidth="1"/>
    <col min="9542" max="9542" width="2.21875" style="69" customWidth="1"/>
    <col min="9543" max="9543" width="8.5546875" style="69" customWidth="1"/>
    <col min="9544" max="9728" width="11.5546875" style="69"/>
    <col min="9729" max="9729" width="3.77734375" style="69" customWidth="1"/>
    <col min="9730" max="9730" width="1.44140625" style="69" customWidth="1"/>
    <col min="9731" max="9731" width="11.5546875" style="69"/>
    <col min="9732" max="9732" width="0.77734375" style="69" customWidth="1"/>
    <col min="9733" max="9733" width="12.5546875" style="69" bestFit="1" customWidth="1"/>
    <col min="9734" max="9734" width="0.77734375" style="69" customWidth="1"/>
    <col min="9735" max="9735" width="10.44140625" style="69" customWidth="1"/>
    <col min="9736" max="9736" width="0.77734375" style="69" customWidth="1"/>
    <col min="9737" max="9737" width="11.5546875" style="69"/>
    <col min="9738" max="9738" width="0.77734375" style="69" customWidth="1"/>
    <col min="9739" max="9739" width="9.6640625" style="69" customWidth="1"/>
    <col min="9740" max="9740" width="0.77734375" style="69" customWidth="1"/>
    <col min="9741" max="9741" width="10.77734375" style="69" customWidth="1"/>
    <col min="9742" max="9742" width="0.77734375" style="69" customWidth="1"/>
    <col min="9743" max="9743" width="9.6640625" style="69" customWidth="1"/>
    <col min="9744" max="9744" width="0.77734375" style="69" customWidth="1"/>
    <col min="9745" max="9745" width="10" style="69" customWidth="1"/>
    <col min="9746" max="9746" width="0.77734375" style="69" customWidth="1"/>
    <col min="9747" max="9747" width="9.6640625" style="69" customWidth="1"/>
    <col min="9748" max="9748" width="0.77734375" style="69" customWidth="1"/>
    <col min="9749" max="9749" width="12.33203125" style="69" customWidth="1"/>
    <col min="9750" max="9750" width="0.77734375" style="69" customWidth="1"/>
    <col min="9751" max="9751" width="8" style="69" customWidth="1"/>
    <col min="9752" max="9752" width="0.77734375" style="69" customWidth="1"/>
    <col min="9753" max="9753" width="6.109375" style="69" customWidth="1"/>
    <col min="9754" max="9754" width="0.77734375" style="69" customWidth="1"/>
    <col min="9755" max="9755" width="11.5546875" style="69"/>
    <col min="9756" max="9756" width="0.77734375" style="69" customWidth="1"/>
    <col min="9757" max="9757" width="7.33203125" style="69" customWidth="1"/>
    <col min="9758" max="9758" width="0.77734375" style="69" customWidth="1"/>
    <col min="9759" max="9759" width="7" style="69" customWidth="1"/>
    <col min="9760" max="9760" width="0.77734375" style="69" customWidth="1"/>
    <col min="9761" max="9761" width="10.6640625" style="69" customWidth="1"/>
    <col min="9762" max="9762" width="0.6640625" style="69" customWidth="1"/>
    <col min="9763" max="9763" width="6.109375" style="69" customWidth="1"/>
    <col min="9764" max="9764" width="0.6640625" style="69" customWidth="1"/>
    <col min="9765" max="9765" width="5.5546875" style="69" customWidth="1"/>
    <col min="9766" max="9766" width="0.77734375" style="69" customWidth="1"/>
    <col min="9767" max="9767" width="10.21875" style="69" customWidth="1"/>
    <col min="9768" max="9768" width="0.5546875" style="69" customWidth="1"/>
    <col min="9769" max="9769" width="6" style="69" customWidth="1"/>
    <col min="9770" max="9770" width="0.77734375" style="69" customWidth="1"/>
    <col min="9771" max="9771" width="5" style="69" customWidth="1"/>
    <col min="9772" max="9772" width="1.109375" style="69" customWidth="1"/>
    <col min="9773" max="9773" width="11.6640625" style="69" customWidth="1"/>
    <col min="9774" max="9774" width="0.6640625" style="69" customWidth="1"/>
    <col min="9775" max="9775" width="6.77734375" style="69" customWidth="1"/>
    <col min="9776" max="9776" width="0.77734375" style="69" customWidth="1"/>
    <col min="9777" max="9777" width="5.21875" style="69" customWidth="1"/>
    <col min="9778" max="9778" width="1.109375" style="69" customWidth="1"/>
    <col min="9779" max="9779" width="11.109375" style="69" customWidth="1"/>
    <col min="9780" max="9780" width="0.88671875" style="69" customWidth="1"/>
    <col min="9781" max="9781" width="10.44140625" style="69" customWidth="1"/>
    <col min="9782" max="9782" width="0.88671875" style="69" customWidth="1"/>
    <col min="9783" max="9783" width="10.44140625" style="69" customWidth="1"/>
    <col min="9784" max="9784" width="0.77734375" style="69" customWidth="1"/>
    <col min="9785" max="9785" width="6" style="69" customWidth="1"/>
    <col min="9786" max="9786" width="0.77734375" style="69" customWidth="1"/>
    <col min="9787" max="9787" width="5.33203125" style="69" customWidth="1"/>
    <col min="9788" max="9788" width="1" style="69" customWidth="1"/>
    <col min="9789" max="9789" width="10.44140625" style="69" customWidth="1"/>
    <col min="9790" max="9790" width="0.77734375" style="69" customWidth="1"/>
    <col min="9791" max="9791" width="6.44140625" style="69" customWidth="1"/>
    <col min="9792" max="9792" width="0.88671875" style="69" customWidth="1"/>
    <col min="9793" max="9793" width="5.33203125" style="69" customWidth="1"/>
    <col min="9794" max="9794" width="0.77734375" style="69" customWidth="1"/>
    <col min="9795" max="9795" width="12.6640625" style="69" customWidth="1"/>
    <col min="9796" max="9796" width="1.44140625" style="69" customWidth="1"/>
    <col min="9797" max="9797" width="3.44140625" style="69" customWidth="1"/>
    <col min="9798" max="9798" width="2.21875" style="69" customWidth="1"/>
    <col min="9799" max="9799" width="8.5546875" style="69" customWidth="1"/>
    <col min="9800" max="9984" width="11.5546875" style="69"/>
    <col min="9985" max="9985" width="3.77734375" style="69" customWidth="1"/>
    <col min="9986" max="9986" width="1.44140625" style="69" customWidth="1"/>
    <col min="9987" max="9987" width="11.5546875" style="69"/>
    <col min="9988" max="9988" width="0.77734375" style="69" customWidth="1"/>
    <col min="9989" max="9989" width="12.5546875" style="69" bestFit="1" customWidth="1"/>
    <col min="9990" max="9990" width="0.77734375" style="69" customWidth="1"/>
    <col min="9991" max="9991" width="10.44140625" style="69" customWidth="1"/>
    <col min="9992" max="9992" width="0.77734375" style="69" customWidth="1"/>
    <col min="9993" max="9993" width="11.5546875" style="69"/>
    <col min="9994" max="9994" width="0.77734375" style="69" customWidth="1"/>
    <col min="9995" max="9995" width="9.6640625" style="69" customWidth="1"/>
    <col min="9996" max="9996" width="0.77734375" style="69" customWidth="1"/>
    <col min="9997" max="9997" width="10.77734375" style="69" customWidth="1"/>
    <col min="9998" max="9998" width="0.77734375" style="69" customWidth="1"/>
    <col min="9999" max="9999" width="9.6640625" style="69" customWidth="1"/>
    <col min="10000" max="10000" width="0.77734375" style="69" customWidth="1"/>
    <col min="10001" max="10001" width="10" style="69" customWidth="1"/>
    <col min="10002" max="10002" width="0.77734375" style="69" customWidth="1"/>
    <col min="10003" max="10003" width="9.6640625" style="69" customWidth="1"/>
    <col min="10004" max="10004" width="0.77734375" style="69" customWidth="1"/>
    <col min="10005" max="10005" width="12.33203125" style="69" customWidth="1"/>
    <col min="10006" max="10006" width="0.77734375" style="69" customWidth="1"/>
    <col min="10007" max="10007" width="8" style="69" customWidth="1"/>
    <col min="10008" max="10008" width="0.77734375" style="69" customWidth="1"/>
    <col min="10009" max="10009" width="6.109375" style="69" customWidth="1"/>
    <col min="10010" max="10010" width="0.77734375" style="69" customWidth="1"/>
    <col min="10011" max="10011" width="11.5546875" style="69"/>
    <col min="10012" max="10012" width="0.77734375" style="69" customWidth="1"/>
    <col min="10013" max="10013" width="7.33203125" style="69" customWidth="1"/>
    <col min="10014" max="10014" width="0.77734375" style="69" customWidth="1"/>
    <col min="10015" max="10015" width="7" style="69" customWidth="1"/>
    <col min="10016" max="10016" width="0.77734375" style="69" customWidth="1"/>
    <col min="10017" max="10017" width="10.6640625" style="69" customWidth="1"/>
    <col min="10018" max="10018" width="0.6640625" style="69" customWidth="1"/>
    <col min="10019" max="10019" width="6.109375" style="69" customWidth="1"/>
    <col min="10020" max="10020" width="0.6640625" style="69" customWidth="1"/>
    <col min="10021" max="10021" width="5.5546875" style="69" customWidth="1"/>
    <col min="10022" max="10022" width="0.77734375" style="69" customWidth="1"/>
    <col min="10023" max="10023" width="10.21875" style="69" customWidth="1"/>
    <col min="10024" max="10024" width="0.5546875" style="69" customWidth="1"/>
    <col min="10025" max="10025" width="6" style="69" customWidth="1"/>
    <col min="10026" max="10026" width="0.77734375" style="69" customWidth="1"/>
    <col min="10027" max="10027" width="5" style="69" customWidth="1"/>
    <col min="10028" max="10028" width="1.109375" style="69" customWidth="1"/>
    <col min="10029" max="10029" width="11.6640625" style="69" customWidth="1"/>
    <col min="10030" max="10030" width="0.6640625" style="69" customWidth="1"/>
    <col min="10031" max="10031" width="6.77734375" style="69" customWidth="1"/>
    <col min="10032" max="10032" width="0.77734375" style="69" customWidth="1"/>
    <col min="10033" max="10033" width="5.21875" style="69" customWidth="1"/>
    <col min="10034" max="10034" width="1.109375" style="69" customWidth="1"/>
    <col min="10035" max="10035" width="11.109375" style="69" customWidth="1"/>
    <col min="10036" max="10036" width="0.88671875" style="69" customWidth="1"/>
    <col min="10037" max="10037" width="10.44140625" style="69" customWidth="1"/>
    <col min="10038" max="10038" width="0.88671875" style="69" customWidth="1"/>
    <col min="10039" max="10039" width="10.44140625" style="69" customWidth="1"/>
    <col min="10040" max="10040" width="0.77734375" style="69" customWidth="1"/>
    <col min="10041" max="10041" width="6" style="69" customWidth="1"/>
    <col min="10042" max="10042" width="0.77734375" style="69" customWidth="1"/>
    <col min="10043" max="10043" width="5.33203125" style="69" customWidth="1"/>
    <col min="10044" max="10044" width="1" style="69" customWidth="1"/>
    <col min="10045" max="10045" width="10.44140625" style="69" customWidth="1"/>
    <col min="10046" max="10046" width="0.77734375" style="69" customWidth="1"/>
    <col min="10047" max="10047" width="6.44140625" style="69" customWidth="1"/>
    <col min="10048" max="10048" width="0.88671875" style="69" customWidth="1"/>
    <col min="10049" max="10049" width="5.33203125" style="69" customWidth="1"/>
    <col min="10050" max="10050" width="0.77734375" style="69" customWidth="1"/>
    <col min="10051" max="10051" width="12.6640625" style="69" customWidth="1"/>
    <col min="10052" max="10052" width="1.44140625" style="69" customWidth="1"/>
    <col min="10053" max="10053" width="3.44140625" style="69" customWidth="1"/>
    <col min="10054" max="10054" width="2.21875" style="69" customWidth="1"/>
    <col min="10055" max="10055" width="8.5546875" style="69" customWidth="1"/>
    <col min="10056" max="10240" width="11.5546875" style="69"/>
    <col min="10241" max="10241" width="3.77734375" style="69" customWidth="1"/>
    <col min="10242" max="10242" width="1.44140625" style="69" customWidth="1"/>
    <col min="10243" max="10243" width="11.5546875" style="69"/>
    <col min="10244" max="10244" width="0.77734375" style="69" customWidth="1"/>
    <col min="10245" max="10245" width="12.5546875" style="69" bestFit="1" customWidth="1"/>
    <col min="10246" max="10246" width="0.77734375" style="69" customWidth="1"/>
    <col min="10247" max="10247" width="10.44140625" style="69" customWidth="1"/>
    <col min="10248" max="10248" width="0.77734375" style="69" customWidth="1"/>
    <col min="10249" max="10249" width="11.5546875" style="69"/>
    <col min="10250" max="10250" width="0.77734375" style="69" customWidth="1"/>
    <col min="10251" max="10251" width="9.6640625" style="69" customWidth="1"/>
    <col min="10252" max="10252" width="0.77734375" style="69" customWidth="1"/>
    <col min="10253" max="10253" width="10.77734375" style="69" customWidth="1"/>
    <col min="10254" max="10254" width="0.77734375" style="69" customWidth="1"/>
    <col min="10255" max="10255" width="9.6640625" style="69" customWidth="1"/>
    <col min="10256" max="10256" width="0.77734375" style="69" customWidth="1"/>
    <col min="10257" max="10257" width="10" style="69" customWidth="1"/>
    <col min="10258" max="10258" width="0.77734375" style="69" customWidth="1"/>
    <col min="10259" max="10259" width="9.6640625" style="69" customWidth="1"/>
    <col min="10260" max="10260" width="0.77734375" style="69" customWidth="1"/>
    <col min="10261" max="10261" width="12.33203125" style="69" customWidth="1"/>
    <col min="10262" max="10262" width="0.77734375" style="69" customWidth="1"/>
    <col min="10263" max="10263" width="8" style="69" customWidth="1"/>
    <col min="10264" max="10264" width="0.77734375" style="69" customWidth="1"/>
    <col min="10265" max="10265" width="6.109375" style="69" customWidth="1"/>
    <col min="10266" max="10266" width="0.77734375" style="69" customWidth="1"/>
    <col min="10267" max="10267" width="11.5546875" style="69"/>
    <col min="10268" max="10268" width="0.77734375" style="69" customWidth="1"/>
    <col min="10269" max="10269" width="7.33203125" style="69" customWidth="1"/>
    <col min="10270" max="10270" width="0.77734375" style="69" customWidth="1"/>
    <col min="10271" max="10271" width="7" style="69" customWidth="1"/>
    <col min="10272" max="10272" width="0.77734375" style="69" customWidth="1"/>
    <col min="10273" max="10273" width="10.6640625" style="69" customWidth="1"/>
    <col min="10274" max="10274" width="0.6640625" style="69" customWidth="1"/>
    <col min="10275" max="10275" width="6.109375" style="69" customWidth="1"/>
    <col min="10276" max="10276" width="0.6640625" style="69" customWidth="1"/>
    <col min="10277" max="10277" width="5.5546875" style="69" customWidth="1"/>
    <col min="10278" max="10278" width="0.77734375" style="69" customWidth="1"/>
    <col min="10279" max="10279" width="10.21875" style="69" customWidth="1"/>
    <col min="10280" max="10280" width="0.5546875" style="69" customWidth="1"/>
    <col min="10281" max="10281" width="6" style="69" customWidth="1"/>
    <col min="10282" max="10282" width="0.77734375" style="69" customWidth="1"/>
    <col min="10283" max="10283" width="5" style="69" customWidth="1"/>
    <col min="10284" max="10284" width="1.109375" style="69" customWidth="1"/>
    <col min="10285" max="10285" width="11.6640625" style="69" customWidth="1"/>
    <col min="10286" max="10286" width="0.6640625" style="69" customWidth="1"/>
    <col min="10287" max="10287" width="6.77734375" style="69" customWidth="1"/>
    <col min="10288" max="10288" width="0.77734375" style="69" customWidth="1"/>
    <col min="10289" max="10289" width="5.21875" style="69" customWidth="1"/>
    <col min="10290" max="10290" width="1.109375" style="69" customWidth="1"/>
    <col min="10291" max="10291" width="11.109375" style="69" customWidth="1"/>
    <col min="10292" max="10292" width="0.88671875" style="69" customWidth="1"/>
    <col min="10293" max="10293" width="10.44140625" style="69" customWidth="1"/>
    <col min="10294" max="10294" width="0.88671875" style="69" customWidth="1"/>
    <col min="10295" max="10295" width="10.44140625" style="69" customWidth="1"/>
    <col min="10296" max="10296" width="0.77734375" style="69" customWidth="1"/>
    <col min="10297" max="10297" width="6" style="69" customWidth="1"/>
    <col min="10298" max="10298" width="0.77734375" style="69" customWidth="1"/>
    <col min="10299" max="10299" width="5.33203125" style="69" customWidth="1"/>
    <col min="10300" max="10300" width="1" style="69" customWidth="1"/>
    <col min="10301" max="10301" width="10.44140625" style="69" customWidth="1"/>
    <col min="10302" max="10302" width="0.77734375" style="69" customWidth="1"/>
    <col min="10303" max="10303" width="6.44140625" style="69" customWidth="1"/>
    <col min="10304" max="10304" width="0.88671875" style="69" customWidth="1"/>
    <col min="10305" max="10305" width="5.33203125" style="69" customWidth="1"/>
    <col min="10306" max="10306" width="0.77734375" style="69" customWidth="1"/>
    <col min="10307" max="10307" width="12.6640625" style="69" customWidth="1"/>
    <col min="10308" max="10308" width="1.44140625" style="69" customWidth="1"/>
    <col min="10309" max="10309" width="3.44140625" style="69" customWidth="1"/>
    <col min="10310" max="10310" width="2.21875" style="69" customWidth="1"/>
    <col min="10311" max="10311" width="8.5546875" style="69" customWidth="1"/>
    <col min="10312" max="10496" width="11.5546875" style="69"/>
    <col min="10497" max="10497" width="3.77734375" style="69" customWidth="1"/>
    <col min="10498" max="10498" width="1.44140625" style="69" customWidth="1"/>
    <col min="10499" max="10499" width="11.5546875" style="69"/>
    <col min="10500" max="10500" width="0.77734375" style="69" customWidth="1"/>
    <col min="10501" max="10501" width="12.5546875" style="69" bestFit="1" customWidth="1"/>
    <col min="10502" max="10502" width="0.77734375" style="69" customWidth="1"/>
    <col min="10503" max="10503" width="10.44140625" style="69" customWidth="1"/>
    <col min="10504" max="10504" width="0.77734375" style="69" customWidth="1"/>
    <col min="10505" max="10505" width="11.5546875" style="69"/>
    <col min="10506" max="10506" width="0.77734375" style="69" customWidth="1"/>
    <col min="10507" max="10507" width="9.6640625" style="69" customWidth="1"/>
    <col min="10508" max="10508" width="0.77734375" style="69" customWidth="1"/>
    <col min="10509" max="10509" width="10.77734375" style="69" customWidth="1"/>
    <col min="10510" max="10510" width="0.77734375" style="69" customWidth="1"/>
    <col min="10511" max="10511" width="9.6640625" style="69" customWidth="1"/>
    <col min="10512" max="10512" width="0.77734375" style="69" customWidth="1"/>
    <col min="10513" max="10513" width="10" style="69" customWidth="1"/>
    <col min="10514" max="10514" width="0.77734375" style="69" customWidth="1"/>
    <col min="10515" max="10515" width="9.6640625" style="69" customWidth="1"/>
    <col min="10516" max="10516" width="0.77734375" style="69" customWidth="1"/>
    <col min="10517" max="10517" width="12.33203125" style="69" customWidth="1"/>
    <col min="10518" max="10518" width="0.77734375" style="69" customWidth="1"/>
    <col min="10519" max="10519" width="8" style="69" customWidth="1"/>
    <col min="10520" max="10520" width="0.77734375" style="69" customWidth="1"/>
    <col min="10521" max="10521" width="6.109375" style="69" customWidth="1"/>
    <col min="10522" max="10522" width="0.77734375" style="69" customWidth="1"/>
    <col min="10523" max="10523" width="11.5546875" style="69"/>
    <col min="10524" max="10524" width="0.77734375" style="69" customWidth="1"/>
    <col min="10525" max="10525" width="7.33203125" style="69" customWidth="1"/>
    <col min="10526" max="10526" width="0.77734375" style="69" customWidth="1"/>
    <col min="10527" max="10527" width="7" style="69" customWidth="1"/>
    <col min="10528" max="10528" width="0.77734375" style="69" customWidth="1"/>
    <col min="10529" max="10529" width="10.6640625" style="69" customWidth="1"/>
    <col min="10530" max="10530" width="0.6640625" style="69" customWidth="1"/>
    <col min="10531" max="10531" width="6.109375" style="69" customWidth="1"/>
    <col min="10532" max="10532" width="0.6640625" style="69" customWidth="1"/>
    <col min="10533" max="10533" width="5.5546875" style="69" customWidth="1"/>
    <col min="10534" max="10534" width="0.77734375" style="69" customWidth="1"/>
    <col min="10535" max="10535" width="10.21875" style="69" customWidth="1"/>
    <col min="10536" max="10536" width="0.5546875" style="69" customWidth="1"/>
    <col min="10537" max="10537" width="6" style="69" customWidth="1"/>
    <col min="10538" max="10538" width="0.77734375" style="69" customWidth="1"/>
    <col min="10539" max="10539" width="5" style="69" customWidth="1"/>
    <col min="10540" max="10540" width="1.109375" style="69" customWidth="1"/>
    <col min="10541" max="10541" width="11.6640625" style="69" customWidth="1"/>
    <col min="10542" max="10542" width="0.6640625" style="69" customWidth="1"/>
    <col min="10543" max="10543" width="6.77734375" style="69" customWidth="1"/>
    <col min="10544" max="10544" width="0.77734375" style="69" customWidth="1"/>
    <col min="10545" max="10545" width="5.21875" style="69" customWidth="1"/>
    <col min="10546" max="10546" width="1.109375" style="69" customWidth="1"/>
    <col min="10547" max="10547" width="11.109375" style="69" customWidth="1"/>
    <col min="10548" max="10548" width="0.88671875" style="69" customWidth="1"/>
    <col min="10549" max="10549" width="10.44140625" style="69" customWidth="1"/>
    <col min="10550" max="10550" width="0.88671875" style="69" customWidth="1"/>
    <col min="10551" max="10551" width="10.44140625" style="69" customWidth="1"/>
    <col min="10552" max="10552" width="0.77734375" style="69" customWidth="1"/>
    <col min="10553" max="10553" width="6" style="69" customWidth="1"/>
    <col min="10554" max="10554" width="0.77734375" style="69" customWidth="1"/>
    <col min="10555" max="10555" width="5.33203125" style="69" customWidth="1"/>
    <col min="10556" max="10556" width="1" style="69" customWidth="1"/>
    <col min="10557" max="10557" width="10.44140625" style="69" customWidth="1"/>
    <col min="10558" max="10558" width="0.77734375" style="69" customWidth="1"/>
    <col min="10559" max="10559" width="6.44140625" style="69" customWidth="1"/>
    <col min="10560" max="10560" width="0.88671875" style="69" customWidth="1"/>
    <col min="10561" max="10561" width="5.33203125" style="69" customWidth="1"/>
    <col min="10562" max="10562" width="0.77734375" style="69" customWidth="1"/>
    <col min="10563" max="10563" width="12.6640625" style="69" customWidth="1"/>
    <col min="10564" max="10564" width="1.44140625" style="69" customWidth="1"/>
    <col min="10565" max="10565" width="3.44140625" style="69" customWidth="1"/>
    <col min="10566" max="10566" width="2.21875" style="69" customWidth="1"/>
    <col min="10567" max="10567" width="8.5546875" style="69" customWidth="1"/>
    <col min="10568" max="10752" width="11.5546875" style="69"/>
    <col min="10753" max="10753" width="3.77734375" style="69" customWidth="1"/>
    <col min="10754" max="10754" width="1.44140625" style="69" customWidth="1"/>
    <col min="10755" max="10755" width="11.5546875" style="69"/>
    <col min="10756" max="10756" width="0.77734375" style="69" customWidth="1"/>
    <col min="10757" max="10757" width="12.5546875" style="69" bestFit="1" customWidth="1"/>
    <col min="10758" max="10758" width="0.77734375" style="69" customWidth="1"/>
    <col min="10759" max="10759" width="10.44140625" style="69" customWidth="1"/>
    <col min="10760" max="10760" width="0.77734375" style="69" customWidth="1"/>
    <col min="10761" max="10761" width="11.5546875" style="69"/>
    <col min="10762" max="10762" width="0.77734375" style="69" customWidth="1"/>
    <col min="10763" max="10763" width="9.6640625" style="69" customWidth="1"/>
    <col min="10764" max="10764" width="0.77734375" style="69" customWidth="1"/>
    <col min="10765" max="10765" width="10.77734375" style="69" customWidth="1"/>
    <col min="10766" max="10766" width="0.77734375" style="69" customWidth="1"/>
    <col min="10767" max="10767" width="9.6640625" style="69" customWidth="1"/>
    <col min="10768" max="10768" width="0.77734375" style="69" customWidth="1"/>
    <col min="10769" max="10769" width="10" style="69" customWidth="1"/>
    <col min="10770" max="10770" width="0.77734375" style="69" customWidth="1"/>
    <col min="10771" max="10771" width="9.6640625" style="69" customWidth="1"/>
    <col min="10772" max="10772" width="0.77734375" style="69" customWidth="1"/>
    <col min="10773" max="10773" width="12.33203125" style="69" customWidth="1"/>
    <col min="10774" max="10774" width="0.77734375" style="69" customWidth="1"/>
    <col min="10775" max="10775" width="8" style="69" customWidth="1"/>
    <col min="10776" max="10776" width="0.77734375" style="69" customWidth="1"/>
    <col min="10777" max="10777" width="6.109375" style="69" customWidth="1"/>
    <col min="10778" max="10778" width="0.77734375" style="69" customWidth="1"/>
    <col min="10779" max="10779" width="11.5546875" style="69"/>
    <col min="10780" max="10780" width="0.77734375" style="69" customWidth="1"/>
    <col min="10781" max="10781" width="7.33203125" style="69" customWidth="1"/>
    <col min="10782" max="10782" width="0.77734375" style="69" customWidth="1"/>
    <col min="10783" max="10783" width="7" style="69" customWidth="1"/>
    <col min="10784" max="10784" width="0.77734375" style="69" customWidth="1"/>
    <col min="10785" max="10785" width="10.6640625" style="69" customWidth="1"/>
    <col min="10786" max="10786" width="0.6640625" style="69" customWidth="1"/>
    <col min="10787" max="10787" width="6.109375" style="69" customWidth="1"/>
    <col min="10788" max="10788" width="0.6640625" style="69" customWidth="1"/>
    <col min="10789" max="10789" width="5.5546875" style="69" customWidth="1"/>
    <col min="10790" max="10790" width="0.77734375" style="69" customWidth="1"/>
    <col min="10791" max="10791" width="10.21875" style="69" customWidth="1"/>
    <col min="10792" max="10792" width="0.5546875" style="69" customWidth="1"/>
    <col min="10793" max="10793" width="6" style="69" customWidth="1"/>
    <col min="10794" max="10794" width="0.77734375" style="69" customWidth="1"/>
    <col min="10795" max="10795" width="5" style="69" customWidth="1"/>
    <col min="10796" max="10796" width="1.109375" style="69" customWidth="1"/>
    <col min="10797" max="10797" width="11.6640625" style="69" customWidth="1"/>
    <col min="10798" max="10798" width="0.6640625" style="69" customWidth="1"/>
    <col min="10799" max="10799" width="6.77734375" style="69" customWidth="1"/>
    <col min="10800" max="10800" width="0.77734375" style="69" customWidth="1"/>
    <col min="10801" max="10801" width="5.21875" style="69" customWidth="1"/>
    <col min="10802" max="10802" width="1.109375" style="69" customWidth="1"/>
    <col min="10803" max="10803" width="11.109375" style="69" customWidth="1"/>
    <col min="10804" max="10804" width="0.88671875" style="69" customWidth="1"/>
    <col min="10805" max="10805" width="10.44140625" style="69" customWidth="1"/>
    <col min="10806" max="10806" width="0.88671875" style="69" customWidth="1"/>
    <col min="10807" max="10807" width="10.44140625" style="69" customWidth="1"/>
    <col min="10808" max="10808" width="0.77734375" style="69" customWidth="1"/>
    <col min="10809" max="10809" width="6" style="69" customWidth="1"/>
    <col min="10810" max="10810" width="0.77734375" style="69" customWidth="1"/>
    <col min="10811" max="10811" width="5.33203125" style="69" customWidth="1"/>
    <col min="10812" max="10812" width="1" style="69" customWidth="1"/>
    <col min="10813" max="10813" width="10.44140625" style="69" customWidth="1"/>
    <col min="10814" max="10814" width="0.77734375" style="69" customWidth="1"/>
    <col min="10815" max="10815" width="6.44140625" style="69" customWidth="1"/>
    <col min="10816" max="10816" width="0.88671875" style="69" customWidth="1"/>
    <col min="10817" max="10817" width="5.33203125" style="69" customWidth="1"/>
    <col min="10818" max="10818" width="0.77734375" style="69" customWidth="1"/>
    <col min="10819" max="10819" width="12.6640625" style="69" customWidth="1"/>
    <col min="10820" max="10820" width="1.44140625" style="69" customWidth="1"/>
    <col min="10821" max="10821" width="3.44140625" style="69" customWidth="1"/>
    <col min="10822" max="10822" width="2.21875" style="69" customWidth="1"/>
    <col min="10823" max="10823" width="8.5546875" style="69" customWidth="1"/>
    <col min="10824" max="11008" width="11.5546875" style="69"/>
    <col min="11009" max="11009" width="3.77734375" style="69" customWidth="1"/>
    <col min="11010" max="11010" width="1.44140625" style="69" customWidth="1"/>
    <col min="11011" max="11011" width="11.5546875" style="69"/>
    <col min="11012" max="11012" width="0.77734375" style="69" customWidth="1"/>
    <col min="11013" max="11013" width="12.5546875" style="69" bestFit="1" customWidth="1"/>
    <col min="11014" max="11014" width="0.77734375" style="69" customWidth="1"/>
    <col min="11015" max="11015" width="10.44140625" style="69" customWidth="1"/>
    <col min="11016" max="11016" width="0.77734375" style="69" customWidth="1"/>
    <col min="11017" max="11017" width="11.5546875" style="69"/>
    <col min="11018" max="11018" width="0.77734375" style="69" customWidth="1"/>
    <col min="11019" max="11019" width="9.6640625" style="69" customWidth="1"/>
    <col min="11020" max="11020" width="0.77734375" style="69" customWidth="1"/>
    <col min="11021" max="11021" width="10.77734375" style="69" customWidth="1"/>
    <col min="11022" max="11022" width="0.77734375" style="69" customWidth="1"/>
    <col min="11023" max="11023" width="9.6640625" style="69" customWidth="1"/>
    <col min="11024" max="11024" width="0.77734375" style="69" customWidth="1"/>
    <col min="11025" max="11025" width="10" style="69" customWidth="1"/>
    <col min="11026" max="11026" width="0.77734375" style="69" customWidth="1"/>
    <col min="11027" max="11027" width="9.6640625" style="69" customWidth="1"/>
    <col min="11028" max="11028" width="0.77734375" style="69" customWidth="1"/>
    <col min="11029" max="11029" width="12.33203125" style="69" customWidth="1"/>
    <col min="11030" max="11030" width="0.77734375" style="69" customWidth="1"/>
    <col min="11031" max="11031" width="8" style="69" customWidth="1"/>
    <col min="11032" max="11032" width="0.77734375" style="69" customWidth="1"/>
    <col min="11033" max="11033" width="6.109375" style="69" customWidth="1"/>
    <col min="11034" max="11034" width="0.77734375" style="69" customWidth="1"/>
    <col min="11035" max="11035" width="11.5546875" style="69"/>
    <col min="11036" max="11036" width="0.77734375" style="69" customWidth="1"/>
    <col min="11037" max="11037" width="7.33203125" style="69" customWidth="1"/>
    <col min="11038" max="11038" width="0.77734375" style="69" customWidth="1"/>
    <col min="11039" max="11039" width="7" style="69" customWidth="1"/>
    <col min="11040" max="11040" width="0.77734375" style="69" customWidth="1"/>
    <col min="11041" max="11041" width="10.6640625" style="69" customWidth="1"/>
    <col min="11042" max="11042" width="0.6640625" style="69" customWidth="1"/>
    <col min="11043" max="11043" width="6.109375" style="69" customWidth="1"/>
    <col min="11044" max="11044" width="0.6640625" style="69" customWidth="1"/>
    <col min="11045" max="11045" width="5.5546875" style="69" customWidth="1"/>
    <col min="11046" max="11046" width="0.77734375" style="69" customWidth="1"/>
    <col min="11047" max="11047" width="10.21875" style="69" customWidth="1"/>
    <col min="11048" max="11048" width="0.5546875" style="69" customWidth="1"/>
    <col min="11049" max="11049" width="6" style="69" customWidth="1"/>
    <col min="11050" max="11050" width="0.77734375" style="69" customWidth="1"/>
    <col min="11051" max="11051" width="5" style="69" customWidth="1"/>
    <col min="11052" max="11052" width="1.109375" style="69" customWidth="1"/>
    <col min="11053" max="11053" width="11.6640625" style="69" customWidth="1"/>
    <col min="11054" max="11054" width="0.6640625" style="69" customWidth="1"/>
    <col min="11055" max="11055" width="6.77734375" style="69" customWidth="1"/>
    <col min="11056" max="11056" width="0.77734375" style="69" customWidth="1"/>
    <col min="11057" max="11057" width="5.21875" style="69" customWidth="1"/>
    <col min="11058" max="11058" width="1.109375" style="69" customWidth="1"/>
    <col min="11059" max="11059" width="11.109375" style="69" customWidth="1"/>
    <col min="11060" max="11060" width="0.88671875" style="69" customWidth="1"/>
    <col min="11061" max="11061" width="10.44140625" style="69" customWidth="1"/>
    <col min="11062" max="11062" width="0.88671875" style="69" customWidth="1"/>
    <col min="11063" max="11063" width="10.44140625" style="69" customWidth="1"/>
    <col min="11064" max="11064" width="0.77734375" style="69" customWidth="1"/>
    <col min="11065" max="11065" width="6" style="69" customWidth="1"/>
    <col min="11066" max="11066" width="0.77734375" style="69" customWidth="1"/>
    <col min="11067" max="11067" width="5.33203125" style="69" customWidth="1"/>
    <col min="11068" max="11068" width="1" style="69" customWidth="1"/>
    <col min="11069" max="11069" width="10.44140625" style="69" customWidth="1"/>
    <col min="11070" max="11070" width="0.77734375" style="69" customWidth="1"/>
    <col min="11071" max="11071" width="6.44140625" style="69" customWidth="1"/>
    <col min="11072" max="11072" width="0.88671875" style="69" customWidth="1"/>
    <col min="11073" max="11073" width="5.33203125" style="69" customWidth="1"/>
    <col min="11074" max="11074" width="0.77734375" style="69" customWidth="1"/>
    <col min="11075" max="11075" width="12.6640625" style="69" customWidth="1"/>
    <col min="11076" max="11076" width="1.44140625" style="69" customWidth="1"/>
    <col min="11077" max="11077" width="3.44140625" style="69" customWidth="1"/>
    <col min="11078" max="11078" width="2.21875" style="69" customWidth="1"/>
    <col min="11079" max="11079" width="8.5546875" style="69" customWidth="1"/>
    <col min="11080" max="11264" width="11.5546875" style="69"/>
    <col min="11265" max="11265" width="3.77734375" style="69" customWidth="1"/>
    <col min="11266" max="11266" width="1.44140625" style="69" customWidth="1"/>
    <col min="11267" max="11267" width="11.5546875" style="69"/>
    <col min="11268" max="11268" width="0.77734375" style="69" customWidth="1"/>
    <col min="11269" max="11269" width="12.5546875" style="69" bestFit="1" customWidth="1"/>
    <col min="11270" max="11270" width="0.77734375" style="69" customWidth="1"/>
    <col min="11271" max="11271" width="10.44140625" style="69" customWidth="1"/>
    <col min="11272" max="11272" width="0.77734375" style="69" customWidth="1"/>
    <col min="11273" max="11273" width="11.5546875" style="69"/>
    <col min="11274" max="11274" width="0.77734375" style="69" customWidth="1"/>
    <col min="11275" max="11275" width="9.6640625" style="69" customWidth="1"/>
    <col min="11276" max="11276" width="0.77734375" style="69" customWidth="1"/>
    <col min="11277" max="11277" width="10.77734375" style="69" customWidth="1"/>
    <col min="11278" max="11278" width="0.77734375" style="69" customWidth="1"/>
    <col min="11279" max="11279" width="9.6640625" style="69" customWidth="1"/>
    <col min="11280" max="11280" width="0.77734375" style="69" customWidth="1"/>
    <col min="11281" max="11281" width="10" style="69" customWidth="1"/>
    <col min="11282" max="11282" width="0.77734375" style="69" customWidth="1"/>
    <col min="11283" max="11283" width="9.6640625" style="69" customWidth="1"/>
    <col min="11284" max="11284" width="0.77734375" style="69" customWidth="1"/>
    <col min="11285" max="11285" width="12.33203125" style="69" customWidth="1"/>
    <col min="11286" max="11286" width="0.77734375" style="69" customWidth="1"/>
    <col min="11287" max="11287" width="8" style="69" customWidth="1"/>
    <col min="11288" max="11288" width="0.77734375" style="69" customWidth="1"/>
    <col min="11289" max="11289" width="6.109375" style="69" customWidth="1"/>
    <col min="11290" max="11290" width="0.77734375" style="69" customWidth="1"/>
    <col min="11291" max="11291" width="11.5546875" style="69"/>
    <col min="11292" max="11292" width="0.77734375" style="69" customWidth="1"/>
    <col min="11293" max="11293" width="7.33203125" style="69" customWidth="1"/>
    <col min="11294" max="11294" width="0.77734375" style="69" customWidth="1"/>
    <col min="11295" max="11295" width="7" style="69" customWidth="1"/>
    <col min="11296" max="11296" width="0.77734375" style="69" customWidth="1"/>
    <col min="11297" max="11297" width="10.6640625" style="69" customWidth="1"/>
    <col min="11298" max="11298" width="0.6640625" style="69" customWidth="1"/>
    <col min="11299" max="11299" width="6.109375" style="69" customWidth="1"/>
    <col min="11300" max="11300" width="0.6640625" style="69" customWidth="1"/>
    <col min="11301" max="11301" width="5.5546875" style="69" customWidth="1"/>
    <col min="11302" max="11302" width="0.77734375" style="69" customWidth="1"/>
    <col min="11303" max="11303" width="10.21875" style="69" customWidth="1"/>
    <col min="11304" max="11304" width="0.5546875" style="69" customWidth="1"/>
    <col min="11305" max="11305" width="6" style="69" customWidth="1"/>
    <col min="11306" max="11306" width="0.77734375" style="69" customWidth="1"/>
    <col min="11307" max="11307" width="5" style="69" customWidth="1"/>
    <col min="11308" max="11308" width="1.109375" style="69" customWidth="1"/>
    <col min="11309" max="11309" width="11.6640625" style="69" customWidth="1"/>
    <col min="11310" max="11310" width="0.6640625" style="69" customWidth="1"/>
    <col min="11311" max="11311" width="6.77734375" style="69" customWidth="1"/>
    <col min="11312" max="11312" width="0.77734375" style="69" customWidth="1"/>
    <col min="11313" max="11313" width="5.21875" style="69" customWidth="1"/>
    <col min="11314" max="11314" width="1.109375" style="69" customWidth="1"/>
    <col min="11315" max="11315" width="11.109375" style="69" customWidth="1"/>
    <col min="11316" max="11316" width="0.88671875" style="69" customWidth="1"/>
    <col min="11317" max="11317" width="10.44140625" style="69" customWidth="1"/>
    <col min="11318" max="11318" width="0.88671875" style="69" customWidth="1"/>
    <col min="11319" max="11319" width="10.44140625" style="69" customWidth="1"/>
    <col min="11320" max="11320" width="0.77734375" style="69" customWidth="1"/>
    <col min="11321" max="11321" width="6" style="69" customWidth="1"/>
    <col min="11322" max="11322" width="0.77734375" style="69" customWidth="1"/>
    <col min="11323" max="11323" width="5.33203125" style="69" customWidth="1"/>
    <col min="11324" max="11324" width="1" style="69" customWidth="1"/>
    <col min="11325" max="11325" width="10.44140625" style="69" customWidth="1"/>
    <col min="11326" max="11326" width="0.77734375" style="69" customWidth="1"/>
    <col min="11327" max="11327" width="6.44140625" style="69" customWidth="1"/>
    <col min="11328" max="11328" width="0.88671875" style="69" customWidth="1"/>
    <col min="11329" max="11329" width="5.33203125" style="69" customWidth="1"/>
    <col min="11330" max="11330" width="0.77734375" style="69" customWidth="1"/>
    <col min="11331" max="11331" width="12.6640625" style="69" customWidth="1"/>
    <col min="11332" max="11332" width="1.44140625" style="69" customWidth="1"/>
    <col min="11333" max="11333" width="3.44140625" style="69" customWidth="1"/>
    <col min="11334" max="11334" width="2.21875" style="69" customWidth="1"/>
    <col min="11335" max="11335" width="8.5546875" style="69" customWidth="1"/>
    <col min="11336" max="11520" width="11.5546875" style="69"/>
    <col min="11521" max="11521" width="3.77734375" style="69" customWidth="1"/>
    <col min="11522" max="11522" width="1.44140625" style="69" customWidth="1"/>
    <col min="11523" max="11523" width="11.5546875" style="69"/>
    <col min="11524" max="11524" width="0.77734375" style="69" customWidth="1"/>
    <col min="11525" max="11525" width="12.5546875" style="69" bestFit="1" customWidth="1"/>
    <col min="11526" max="11526" width="0.77734375" style="69" customWidth="1"/>
    <col min="11527" max="11527" width="10.44140625" style="69" customWidth="1"/>
    <col min="11528" max="11528" width="0.77734375" style="69" customWidth="1"/>
    <col min="11529" max="11529" width="11.5546875" style="69"/>
    <col min="11530" max="11530" width="0.77734375" style="69" customWidth="1"/>
    <col min="11531" max="11531" width="9.6640625" style="69" customWidth="1"/>
    <col min="11532" max="11532" width="0.77734375" style="69" customWidth="1"/>
    <col min="11533" max="11533" width="10.77734375" style="69" customWidth="1"/>
    <col min="11534" max="11534" width="0.77734375" style="69" customWidth="1"/>
    <col min="11535" max="11535" width="9.6640625" style="69" customWidth="1"/>
    <col min="11536" max="11536" width="0.77734375" style="69" customWidth="1"/>
    <col min="11537" max="11537" width="10" style="69" customWidth="1"/>
    <col min="11538" max="11538" width="0.77734375" style="69" customWidth="1"/>
    <col min="11539" max="11539" width="9.6640625" style="69" customWidth="1"/>
    <col min="11540" max="11540" width="0.77734375" style="69" customWidth="1"/>
    <col min="11541" max="11541" width="12.33203125" style="69" customWidth="1"/>
    <col min="11542" max="11542" width="0.77734375" style="69" customWidth="1"/>
    <col min="11543" max="11543" width="8" style="69" customWidth="1"/>
    <col min="11544" max="11544" width="0.77734375" style="69" customWidth="1"/>
    <col min="11545" max="11545" width="6.109375" style="69" customWidth="1"/>
    <col min="11546" max="11546" width="0.77734375" style="69" customWidth="1"/>
    <col min="11547" max="11547" width="11.5546875" style="69"/>
    <col min="11548" max="11548" width="0.77734375" style="69" customWidth="1"/>
    <col min="11549" max="11549" width="7.33203125" style="69" customWidth="1"/>
    <col min="11550" max="11550" width="0.77734375" style="69" customWidth="1"/>
    <col min="11551" max="11551" width="7" style="69" customWidth="1"/>
    <col min="11552" max="11552" width="0.77734375" style="69" customWidth="1"/>
    <col min="11553" max="11553" width="10.6640625" style="69" customWidth="1"/>
    <col min="11554" max="11554" width="0.6640625" style="69" customWidth="1"/>
    <col min="11555" max="11555" width="6.109375" style="69" customWidth="1"/>
    <col min="11556" max="11556" width="0.6640625" style="69" customWidth="1"/>
    <col min="11557" max="11557" width="5.5546875" style="69" customWidth="1"/>
    <col min="11558" max="11558" width="0.77734375" style="69" customWidth="1"/>
    <col min="11559" max="11559" width="10.21875" style="69" customWidth="1"/>
    <col min="11560" max="11560" width="0.5546875" style="69" customWidth="1"/>
    <col min="11561" max="11561" width="6" style="69" customWidth="1"/>
    <col min="11562" max="11562" width="0.77734375" style="69" customWidth="1"/>
    <col min="11563" max="11563" width="5" style="69" customWidth="1"/>
    <col min="11564" max="11564" width="1.109375" style="69" customWidth="1"/>
    <col min="11565" max="11565" width="11.6640625" style="69" customWidth="1"/>
    <col min="11566" max="11566" width="0.6640625" style="69" customWidth="1"/>
    <col min="11567" max="11567" width="6.77734375" style="69" customWidth="1"/>
    <col min="11568" max="11568" width="0.77734375" style="69" customWidth="1"/>
    <col min="11569" max="11569" width="5.21875" style="69" customWidth="1"/>
    <col min="11570" max="11570" width="1.109375" style="69" customWidth="1"/>
    <col min="11571" max="11571" width="11.109375" style="69" customWidth="1"/>
    <col min="11572" max="11572" width="0.88671875" style="69" customWidth="1"/>
    <col min="11573" max="11573" width="10.44140625" style="69" customWidth="1"/>
    <col min="11574" max="11574" width="0.88671875" style="69" customWidth="1"/>
    <col min="11575" max="11575" width="10.44140625" style="69" customWidth="1"/>
    <col min="11576" max="11576" width="0.77734375" style="69" customWidth="1"/>
    <col min="11577" max="11577" width="6" style="69" customWidth="1"/>
    <col min="11578" max="11578" width="0.77734375" style="69" customWidth="1"/>
    <col min="11579" max="11579" width="5.33203125" style="69" customWidth="1"/>
    <col min="11580" max="11580" width="1" style="69" customWidth="1"/>
    <col min="11581" max="11581" width="10.44140625" style="69" customWidth="1"/>
    <col min="11582" max="11582" width="0.77734375" style="69" customWidth="1"/>
    <col min="11583" max="11583" width="6.44140625" style="69" customWidth="1"/>
    <col min="11584" max="11584" width="0.88671875" style="69" customWidth="1"/>
    <col min="11585" max="11585" width="5.33203125" style="69" customWidth="1"/>
    <col min="11586" max="11586" width="0.77734375" style="69" customWidth="1"/>
    <col min="11587" max="11587" width="12.6640625" style="69" customWidth="1"/>
    <col min="11588" max="11588" width="1.44140625" style="69" customWidth="1"/>
    <col min="11589" max="11589" width="3.44140625" style="69" customWidth="1"/>
    <col min="11590" max="11590" width="2.21875" style="69" customWidth="1"/>
    <col min="11591" max="11591" width="8.5546875" style="69" customWidth="1"/>
    <col min="11592" max="11776" width="11.5546875" style="69"/>
    <col min="11777" max="11777" width="3.77734375" style="69" customWidth="1"/>
    <col min="11778" max="11778" width="1.44140625" style="69" customWidth="1"/>
    <col min="11779" max="11779" width="11.5546875" style="69"/>
    <col min="11780" max="11780" width="0.77734375" style="69" customWidth="1"/>
    <col min="11781" max="11781" width="12.5546875" style="69" bestFit="1" customWidth="1"/>
    <col min="11782" max="11782" width="0.77734375" style="69" customWidth="1"/>
    <col min="11783" max="11783" width="10.44140625" style="69" customWidth="1"/>
    <col min="11784" max="11784" width="0.77734375" style="69" customWidth="1"/>
    <col min="11785" max="11785" width="11.5546875" style="69"/>
    <col min="11786" max="11786" width="0.77734375" style="69" customWidth="1"/>
    <col min="11787" max="11787" width="9.6640625" style="69" customWidth="1"/>
    <col min="11788" max="11788" width="0.77734375" style="69" customWidth="1"/>
    <col min="11789" max="11789" width="10.77734375" style="69" customWidth="1"/>
    <col min="11790" max="11790" width="0.77734375" style="69" customWidth="1"/>
    <col min="11791" max="11791" width="9.6640625" style="69" customWidth="1"/>
    <col min="11792" max="11792" width="0.77734375" style="69" customWidth="1"/>
    <col min="11793" max="11793" width="10" style="69" customWidth="1"/>
    <col min="11794" max="11794" width="0.77734375" style="69" customWidth="1"/>
    <col min="11795" max="11795" width="9.6640625" style="69" customWidth="1"/>
    <col min="11796" max="11796" width="0.77734375" style="69" customWidth="1"/>
    <col min="11797" max="11797" width="12.33203125" style="69" customWidth="1"/>
    <col min="11798" max="11798" width="0.77734375" style="69" customWidth="1"/>
    <col min="11799" max="11799" width="8" style="69" customWidth="1"/>
    <col min="11800" max="11800" width="0.77734375" style="69" customWidth="1"/>
    <col min="11801" max="11801" width="6.109375" style="69" customWidth="1"/>
    <col min="11802" max="11802" width="0.77734375" style="69" customWidth="1"/>
    <col min="11803" max="11803" width="11.5546875" style="69"/>
    <col min="11804" max="11804" width="0.77734375" style="69" customWidth="1"/>
    <col min="11805" max="11805" width="7.33203125" style="69" customWidth="1"/>
    <col min="11806" max="11806" width="0.77734375" style="69" customWidth="1"/>
    <col min="11807" max="11807" width="7" style="69" customWidth="1"/>
    <col min="11808" max="11808" width="0.77734375" style="69" customWidth="1"/>
    <col min="11809" max="11809" width="10.6640625" style="69" customWidth="1"/>
    <col min="11810" max="11810" width="0.6640625" style="69" customWidth="1"/>
    <col min="11811" max="11811" width="6.109375" style="69" customWidth="1"/>
    <col min="11812" max="11812" width="0.6640625" style="69" customWidth="1"/>
    <col min="11813" max="11813" width="5.5546875" style="69" customWidth="1"/>
    <col min="11814" max="11814" width="0.77734375" style="69" customWidth="1"/>
    <col min="11815" max="11815" width="10.21875" style="69" customWidth="1"/>
    <col min="11816" max="11816" width="0.5546875" style="69" customWidth="1"/>
    <col min="11817" max="11817" width="6" style="69" customWidth="1"/>
    <col min="11818" max="11818" width="0.77734375" style="69" customWidth="1"/>
    <col min="11819" max="11819" width="5" style="69" customWidth="1"/>
    <col min="11820" max="11820" width="1.109375" style="69" customWidth="1"/>
    <col min="11821" max="11821" width="11.6640625" style="69" customWidth="1"/>
    <col min="11822" max="11822" width="0.6640625" style="69" customWidth="1"/>
    <col min="11823" max="11823" width="6.77734375" style="69" customWidth="1"/>
    <col min="11824" max="11824" width="0.77734375" style="69" customWidth="1"/>
    <col min="11825" max="11825" width="5.21875" style="69" customWidth="1"/>
    <col min="11826" max="11826" width="1.109375" style="69" customWidth="1"/>
    <col min="11827" max="11827" width="11.109375" style="69" customWidth="1"/>
    <col min="11828" max="11828" width="0.88671875" style="69" customWidth="1"/>
    <col min="11829" max="11829" width="10.44140625" style="69" customWidth="1"/>
    <col min="11830" max="11830" width="0.88671875" style="69" customWidth="1"/>
    <col min="11831" max="11831" width="10.44140625" style="69" customWidth="1"/>
    <col min="11832" max="11832" width="0.77734375" style="69" customWidth="1"/>
    <col min="11833" max="11833" width="6" style="69" customWidth="1"/>
    <col min="11834" max="11834" width="0.77734375" style="69" customWidth="1"/>
    <col min="11835" max="11835" width="5.33203125" style="69" customWidth="1"/>
    <col min="11836" max="11836" width="1" style="69" customWidth="1"/>
    <col min="11837" max="11837" width="10.44140625" style="69" customWidth="1"/>
    <col min="11838" max="11838" width="0.77734375" style="69" customWidth="1"/>
    <col min="11839" max="11839" width="6.44140625" style="69" customWidth="1"/>
    <col min="11840" max="11840" width="0.88671875" style="69" customWidth="1"/>
    <col min="11841" max="11841" width="5.33203125" style="69" customWidth="1"/>
    <col min="11842" max="11842" width="0.77734375" style="69" customWidth="1"/>
    <col min="11843" max="11843" width="12.6640625" style="69" customWidth="1"/>
    <col min="11844" max="11844" width="1.44140625" style="69" customWidth="1"/>
    <col min="11845" max="11845" width="3.44140625" style="69" customWidth="1"/>
    <col min="11846" max="11846" width="2.21875" style="69" customWidth="1"/>
    <col min="11847" max="11847" width="8.5546875" style="69" customWidth="1"/>
    <col min="11848" max="12032" width="11.5546875" style="69"/>
    <col min="12033" max="12033" width="3.77734375" style="69" customWidth="1"/>
    <col min="12034" max="12034" width="1.44140625" style="69" customWidth="1"/>
    <col min="12035" max="12035" width="11.5546875" style="69"/>
    <col min="12036" max="12036" width="0.77734375" style="69" customWidth="1"/>
    <col min="12037" max="12037" width="12.5546875" style="69" bestFit="1" customWidth="1"/>
    <col min="12038" max="12038" width="0.77734375" style="69" customWidth="1"/>
    <col min="12039" max="12039" width="10.44140625" style="69" customWidth="1"/>
    <col min="12040" max="12040" width="0.77734375" style="69" customWidth="1"/>
    <col min="12041" max="12041" width="11.5546875" style="69"/>
    <col min="12042" max="12042" width="0.77734375" style="69" customWidth="1"/>
    <col min="12043" max="12043" width="9.6640625" style="69" customWidth="1"/>
    <col min="12044" max="12044" width="0.77734375" style="69" customWidth="1"/>
    <col min="12045" max="12045" width="10.77734375" style="69" customWidth="1"/>
    <col min="12046" max="12046" width="0.77734375" style="69" customWidth="1"/>
    <col min="12047" max="12047" width="9.6640625" style="69" customWidth="1"/>
    <col min="12048" max="12048" width="0.77734375" style="69" customWidth="1"/>
    <col min="12049" max="12049" width="10" style="69" customWidth="1"/>
    <col min="12050" max="12050" width="0.77734375" style="69" customWidth="1"/>
    <col min="12051" max="12051" width="9.6640625" style="69" customWidth="1"/>
    <col min="12052" max="12052" width="0.77734375" style="69" customWidth="1"/>
    <col min="12053" max="12053" width="12.33203125" style="69" customWidth="1"/>
    <col min="12054" max="12054" width="0.77734375" style="69" customWidth="1"/>
    <col min="12055" max="12055" width="8" style="69" customWidth="1"/>
    <col min="12056" max="12056" width="0.77734375" style="69" customWidth="1"/>
    <col min="12057" max="12057" width="6.109375" style="69" customWidth="1"/>
    <col min="12058" max="12058" width="0.77734375" style="69" customWidth="1"/>
    <col min="12059" max="12059" width="11.5546875" style="69"/>
    <col min="12060" max="12060" width="0.77734375" style="69" customWidth="1"/>
    <col min="12061" max="12061" width="7.33203125" style="69" customWidth="1"/>
    <col min="12062" max="12062" width="0.77734375" style="69" customWidth="1"/>
    <col min="12063" max="12063" width="7" style="69" customWidth="1"/>
    <col min="12064" max="12064" width="0.77734375" style="69" customWidth="1"/>
    <col min="12065" max="12065" width="10.6640625" style="69" customWidth="1"/>
    <col min="12066" max="12066" width="0.6640625" style="69" customWidth="1"/>
    <col min="12067" max="12067" width="6.109375" style="69" customWidth="1"/>
    <col min="12068" max="12068" width="0.6640625" style="69" customWidth="1"/>
    <col min="12069" max="12069" width="5.5546875" style="69" customWidth="1"/>
    <col min="12070" max="12070" width="0.77734375" style="69" customWidth="1"/>
    <col min="12071" max="12071" width="10.21875" style="69" customWidth="1"/>
    <col min="12072" max="12072" width="0.5546875" style="69" customWidth="1"/>
    <col min="12073" max="12073" width="6" style="69" customWidth="1"/>
    <col min="12074" max="12074" width="0.77734375" style="69" customWidth="1"/>
    <col min="12075" max="12075" width="5" style="69" customWidth="1"/>
    <col min="12076" max="12076" width="1.109375" style="69" customWidth="1"/>
    <col min="12077" max="12077" width="11.6640625" style="69" customWidth="1"/>
    <col min="12078" max="12078" width="0.6640625" style="69" customWidth="1"/>
    <col min="12079" max="12079" width="6.77734375" style="69" customWidth="1"/>
    <col min="12080" max="12080" width="0.77734375" style="69" customWidth="1"/>
    <col min="12081" max="12081" width="5.21875" style="69" customWidth="1"/>
    <col min="12082" max="12082" width="1.109375" style="69" customWidth="1"/>
    <col min="12083" max="12083" width="11.109375" style="69" customWidth="1"/>
    <col min="12084" max="12084" width="0.88671875" style="69" customWidth="1"/>
    <col min="12085" max="12085" width="10.44140625" style="69" customWidth="1"/>
    <col min="12086" max="12086" width="0.88671875" style="69" customWidth="1"/>
    <col min="12087" max="12087" width="10.44140625" style="69" customWidth="1"/>
    <col min="12088" max="12088" width="0.77734375" style="69" customWidth="1"/>
    <col min="12089" max="12089" width="6" style="69" customWidth="1"/>
    <col min="12090" max="12090" width="0.77734375" style="69" customWidth="1"/>
    <col min="12091" max="12091" width="5.33203125" style="69" customWidth="1"/>
    <col min="12092" max="12092" width="1" style="69" customWidth="1"/>
    <col min="12093" max="12093" width="10.44140625" style="69" customWidth="1"/>
    <col min="12094" max="12094" width="0.77734375" style="69" customWidth="1"/>
    <col min="12095" max="12095" width="6.44140625" style="69" customWidth="1"/>
    <col min="12096" max="12096" width="0.88671875" style="69" customWidth="1"/>
    <col min="12097" max="12097" width="5.33203125" style="69" customWidth="1"/>
    <col min="12098" max="12098" width="0.77734375" style="69" customWidth="1"/>
    <col min="12099" max="12099" width="12.6640625" style="69" customWidth="1"/>
    <col min="12100" max="12100" width="1.44140625" style="69" customWidth="1"/>
    <col min="12101" max="12101" width="3.44140625" style="69" customWidth="1"/>
    <col min="12102" max="12102" width="2.21875" style="69" customWidth="1"/>
    <col min="12103" max="12103" width="8.5546875" style="69" customWidth="1"/>
    <col min="12104" max="12288" width="11.5546875" style="69"/>
    <col min="12289" max="12289" width="3.77734375" style="69" customWidth="1"/>
    <col min="12290" max="12290" width="1.44140625" style="69" customWidth="1"/>
    <col min="12291" max="12291" width="11.5546875" style="69"/>
    <col min="12292" max="12292" width="0.77734375" style="69" customWidth="1"/>
    <col min="12293" max="12293" width="12.5546875" style="69" bestFit="1" customWidth="1"/>
    <col min="12294" max="12294" width="0.77734375" style="69" customWidth="1"/>
    <col min="12295" max="12295" width="10.44140625" style="69" customWidth="1"/>
    <col min="12296" max="12296" width="0.77734375" style="69" customWidth="1"/>
    <col min="12297" max="12297" width="11.5546875" style="69"/>
    <col min="12298" max="12298" width="0.77734375" style="69" customWidth="1"/>
    <col min="12299" max="12299" width="9.6640625" style="69" customWidth="1"/>
    <col min="12300" max="12300" width="0.77734375" style="69" customWidth="1"/>
    <col min="12301" max="12301" width="10.77734375" style="69" customWidth="1"/>
    <col min="12302" max="12302" width="0.77734375" style="69" customWidth="1"/>
    <col min="12303" max="12303" width="9.6640625" style="69" customWidth="1"/>
    <col min="12304" max="12304" width="0.77734375" style="69" customWidth="1"/>
    <col min="12305" max="12305" width="10" style="69" customWidth="1"/>
    <col min="12306" max="12306" width="0.77734375" style="69" customWidth="1"/>
    <col min="12307" max="12307" width="9.6640625" style="69" customWidth="1"/>
    <col min="12308" max="12308" width="0.77734375" style="69" customWidth="1"/>
    <col min="12309" max="12309" width="12.33203125" style="69" customWidth="1"/>
    <col min="12310" max="12310" width="0.77734375" style="69" customWidth="1"/>
    <col min="12311" max="12311" width="8" style="69" customWidth="1"/>
    <col min="12312" max="12312" width="0.77734375" style="69" customWidth="1"/>
    <col min="12313" max="12313" width="6.109375" style="69" customWidth="1"/>
    <col min="12314" max="12314" width="0.77734375" style="69" customWidth="1"/>
    <col min="12315" max="12315" width="11.5546875" style="69"/>
    <col min="12316" max="12316" width="0.77734375" style="69" customWidth="1"/>
    <col min="12317" max="12317" width="7.33203125" style="69" customWidth="1"/>
    <col min="12318" max="12318" width="0.77734375" style="69" customWidth="1"/>
    <col min="12319" max="12319" width="7" style="69" customWidth="1"/>
    <col min="12320" max="12320" width="0.77734375" style="69" customWidth="1"/>
    <col min="12321" max="12321" width="10.6640625" style="69" customWidth="1"/>
    <col min="12322" max="12322" width="0.6640625" style="69" customWidth="1"/>
    <col min="12323" max="12323" width="6.109375" style="69" customWidth="1"/>
    <col min="12324" max="12324" width="0.6640625" style="69" customWidth="1"/>
    <col min="12325" max="12325" width="5.5546875" style="69" customWidth="1"/>
    <col min="12326" max="12326" width="0.77734375" style="69" customWidth="1"/>
    <col min="12327" max="12327" width="10.21875" style="69" customWidth="1"/>
    <col min="12328" max="12328" width="0.5546875" style="69" customWidth="1"/>
    <col min="12329" max="12329" width="6" style="69" customWidth="1"/>
    <col min="12330" max="12330" width="0.77734375" style="69" customWidth="1"/>
    <col min="12331" max="12331" width="5" style="69" customWidth="1"/>
    <col min="12332" max="12332" width="1.109375" style="69" customWidth="1"/>
    <col min="12333" max="12333" width="11.6640625" style="69" customWidth="1"/>
    <col min="12334" max="12334" width="0.6640625" style="69" customWidth="1"/>
    <col min="12335" max="12335" width="6.77734375" style="69" customWidth="1"/>
    <col min="12336" max="12336" width="0.77734375" style="69" customWidth="1"/>
    <col min="12337" max="12337" width="5.21875" style="69" customWidth="1"/>
    <col min="12338" max="12338" width="1.109375" style="69" customWidth="1"/>
    <col min="12339" max="12339" width="11.109375" style="69" customWidth="1"/>
    <col min="12340" max="12340" width="0.88671875" style="69" customWidth="1"/>
    <col min="12341" max="12341" width="10.44140625" style="69" customWidth="1"/>
    <col min="12342" max="12342" width="0.88671875" style="69" customWidth="1"/>
    <col min="12343" max="12343" width="10.44140625" style="69" customWidth="1"/>
    <col min="12344" max="12344" width="0.77734375" style="69" customWidth="1"/>
    <col min="12345" max="12345" width="6" style="69" customWidth="1"/>
    <col min="12346" max="12346" width="0.77734375" style="69" customWidth="1"/>
    <col min="12347" max="12347" width="5.33203125" style="69" customWidth="1"/>
    <col min="12348" max="12348" width="1" style="69" customWidth="1"/>
    <col min="12349" max="12349" width="10.44140625" style="69" customWidth="1"/>
    <col min="12350" max="12350" width="0.77734375" style="69" customWidth="1"/>
    <col min="12351" max="12351" width="6.44140625" style="69" customWidth="1"/>
    <col min="12352" max="12352" width="0.88671875" style="69" customWidth="1"/>
    <col min="12353" max="12353" width="5.33203125" style="69" customWidth="1"/>
    <col min="12354" max="12354" width="0.77734375" style="69" customWidth="1"/>
    <col min="12355" max="12355" width="12.6640625" style="69" customWidth="1"/>
    <col min="12356" max="12356" width="1.44140625" style="69" customWidth="1"/>
    <col min="12357" max="12357" width="3.44140625" style="69" customWidth="1"/>
    <col min="12358" max="12358" width="2.21875" style="69" customWidth="1"/>
    <col min="12359" max="12359" width="8.5546875" style="69" customWidth="1"/>
    <col min="12360" max="12544" width="11.5546875" style="69"/>
    <col min="12545" max="12545" width="3.77734375" style="69" customWidth="1"/>
    <col min="12546" max="12546" width="1.44140625" style="69" customWidth="1"/>
    <col min="12547" max="12547" width="11.5546875" style="69"/>
    <col min="12548" max="12548" width="0.77734375" style="69" customWidth="1"/>
    <col min="12549" max="12549" width="12.5546875" style="69" bestFit="1" customWidth="1"/>
    <col min="12550" max="12550" width="0.77734375" style="69" customWidth="1"/>
    <col min="12551" max="12551" width="10.44140625" style="69" customWidth="1"/>
    <col min="12552" max="12552" width="0.77734375" style="69" customWidth="1"/>
    <col min="12553" max="12553" width="11.5546875" style="69"/>
    <col min="12554" max="12554" width="0.77734375" style="69" customWidth="1"/>
    <col min="12555" max="12555" width="9.6640625" style="69" customWidth="1"/>
    <col min="12556" max="12556" width="0.77734375" style="69" customWidth="1"/>
    <col min="12557" max="12557" width="10.77734375" style="69" customWidth="1"/>
    <col min="12558" max="12558" width="0.77734375" style="69" customWidth="1"/>
    <col min="12559" max="12559" width="9.6640625" style="69" customWidth="1"/>
    <col min="12560" max="12560" width="0.77734375" style="69" customWidth="1"/>
    <col min="12561" max="12561" width="10" style="69" customWidth="1"/>
    <col min="12562" max="12562" width="0.77734375" style="69" customWidth="1"/>
    <col min="12563" max="12563" width="9.6640625" style="69" customWidth="1"/>
    <col min="12564" max="12564" width="0.77734375" style="69" customWidth="1"/>
    <col min="12565" max="12565" width="12.33203125" style="69" customWidth="1"/>
    <col min="12566" max="12566" width="0.77734375" style="69" customWidth="1"/>
    <col min="12567" max="12567" width="8" style="69" customWidth="1"/>
    <col min="12568" max="12568" width="0.77734375" style="69" customWidth="1"/>
    <col min="12569" max="12569" width="6.109375" style="69" customWidth="1"/>
    <col min="12570" max="12570" width="0.77734375" style="69" customWidth="1"/>
    <col min="12571" max="12571" width="11.5546875" style="69"/>
    <col min="12572" max="12572" width="0.77734375" style="69" customWidth="1"/>
    <col min="12573" max="12573" width="7.33203125" style="69" customWidth="1"/>
    <col min="12574" max="12574" width="0.77734375" style="69" customWidth="1"/>
    <col min="12575" max="12575" width="7" style="69" customWidth="1"/>
    <col min="12576" max="12576" width="0.77734375" style="69" customWidth="1"/>
    <col min="12577" max="12577" width="10.6640625" style="69" customWidth="1"/>
    <col min="12578" max="12578" width="0.6640625" style="69" customWidth="1"/>
    <col min="12579" max="12579" width="6.109375" style="69" customWidth="1"/>
    <col min="12580" max="12580" width="0.6640625" style="69" customWidth="1"/>
    <col min="12581" max="12581" width="5.5546875" style="69" customWidth="1"/>
    <col min="12582" max="12582" width="0.77734375" style="69" customWidth="1"/>
    <col min="12583" max="12583" width="10.21875" style="69" customWidth="1"/>
    <col min="12584" max="12584" width="0.5546875" style="69" customWidth="1"/>
    <col min="12585" max="12585" width="6" style="69" customWidth="1"/>
    <col min="12586" max="12586" width="0.77734375" style="69" customWidth="1"/>
    <col min="12587" max="12587" width="5" style="69" customWidth="1"/>
    <col min="12588" max="12588" width="1.109375" style="69" customWidth="1"/>
    <col min="12589" max="12589" width="11.6640625" style="69" customWidth="1"/>
    <col min="12590" max="12590" width="0.6640625" style="69" customWidth="1"/>
    <col min="12591" max="12591" width="6.77734375" style="69" customWidth="1"/>
    <col min="12592" max="12592" width="0.77734375" style="69" customWidth="1"/>
    <col min="12593" max="12593" width="5.21875" style="69" customWidth="1"/>
    <col min="12594" max="12594" width="1.109375" style="69" customWidth="1"/>
    <col min="12595" max="12595" width="11.109375" style="69" customWidth="1"/>
    <col min="12596" max="12596" width="0.88671875" style="69" customWidth="1"/>
    <col min="12597" max="12597" width="10.44140625" style="69" customWidth="1"/>
    <col min="12598" max="12598" width="0.88671875" style="69" customWidth="1"/>
    <col min="12599" max="12599" width="10.44140625" style="69" customWidth="1"/>
    <col min="12600" max="12600" width="0.77734375" style="69" customWidth="1"/>
    <col min="12601" max="12601" width="6" style="69" customWidth="1"/>
    <col min="12602" max="12602" width="0.77734375" style="69" customWidth="1"/>
    <col min="12603" max="12603" width="5.33203125" style="69" customWidth="1"/>
    <col min="12604" max="12604" width="1" style="69" customWidth="1"/>
    <col min="12605" max="12605" width="10.44140625" style="69" customWidth="1"/>
    <col min="12606" max="12606" width="0.77734375" style="69" customWidth="1"/>
    <col min="12607" max="12607" width="6.44140625" style="69" customWidth="1"/>
    <col min="12608" max="12608" width="0.88671875" style="69" customWidth="1"/>
    <col min="12609" max="12609" width="5.33203125" style="69" customWidth="1"/>
    <col min="12610" max="12610" width="0.77734375" style="69" customWidth="1"/>
    <col min="12611" max="12611" width="12.6640625" style="69" customWidth="1"/>
    <col min="12612" max="12612" width="1.44140625" style="69" customWidth="1"/>
    <col min="12613" max="12613" width="3.44140625" style="69" customWidth="1"/>
    <col min="12614" max="12614" width="2.21875" style="69" customWidth="1"/>
    <col min="12615" max="12615" width="8.5546875" style="69" customWidth="1"/>
    <col min="12616" max="12800" width="11.5546875" style="69"/>
    <col min="12801" max="12801" width="3.77734375" style="69" customWidth="1"/>
    <col min="12802" max="12802" width="1.44140625" style="69" customWidth="1"/>
    <col min="12803" max="12803" width="11.5546875" style="69"/>
    <col min="12804" max="12804" width="0.77734375" style="69" customWidth="1"/>
    <col min="12805" max="12805" width="12.5546875" style="69" bestFit="1" customWidth="1"/>
    <col min="12806" max="12806" width="0.77734375" style="69" customWidth="1"/>
    <col min="12807" max="12807" width="10.44140625" style="69" customWidth="1"/>
    <col min="12808" max="12808" width="0.77734375" style="69" customWidth="1"/>
    <col min="12809" max="12809" width="11.5546875" style="69"/>
    <col min="12810" max="12810" width="0.77734375" style="69" customWidth="1"/>
    <col min="12811" max="12811" width="9.6640625" style="69" customWidth="1"/>
    <col min="12812" max="12812" width="0.77734375" style="69" customWidth="1"/>
    <col min="12813" max="12813" width="10.77734375" style="69" customWidth="1"/>
    <col min="12814" max="12814" width="0.77734375" style="69" customWidth="1"/>
    <col min="12815" max="12815" width="9.6640625" style="69" customWidth="1"/>
    <col min="12816" max="12816" width="0.77734375" style="69" customWidth="1"/>
    <col min="12817" max="12817" width="10" style="69" customWidth="1"/>
    <col min="12818" max="12818" width="0.77734375" style="69" customWidth="1"/>
    <col min="12819" max="12819" width="9.6640625" style="69" customWidth="1"/>
    <col min="12820" max="12820" width="0.77734375" style="69" customWidth="1"/>
    <col min="12821" max="12821" width="12.33203125" style="69" customWidth="1"/>
    <col min="12822" max="12822" width="0.77734375" style="69" customWidth="1"/>
    <col min="12823" max="12823" width="8" style="69" customWidth="1"/>
    <col min="12824" max="12824" width="0.77734375" style="69" customWidth="1"/>
    <col min="12825" max="12825" width="6.109375" style="69" customWidth="1"/>
    <col min="12826" max="12826" width="0.77734375" style="69" customWidth="1"/>
    <col min="12827" max="12827" width="11.5546875" style="69"/>
    <col min="12828" max="12828" width="0.77734375" style="69" customWidth="1"/>
    <col min="12829" max="12829" width="7.33203125" style="69" customWidth="1"/>
    <col min="12830" max="12830" width="0.77734375" style="69" customWidth="1"/>
    <col min="12831" max="12831" width="7" style="69" customWidth="1"/>
    <col min="12832" max="12832" width="0.77734375" style="69" customWidth="1"/>
    <col min="12833" max="12833" width="10.6640625" style="69" customWidth="1"/>
    <col min="12834" max="12834" width="0.6640625" style="69" customWidth="1"/>
    <col min="12835" max="12835" width="6.109375" style="69" customWidth="1"/>
    <col min="12836" max="12836" width="0.6640625" style="69" customWidth="1"/>
    <col min="12837" max="12837" width="5.5546875" style="69" customWidth="1"/>
    <col min="12838" max="12838" width="0.77734375" style="69" customWidth="1"/>
    <col min="12839" max="12839" width="10.21875" style="69" customWidth="1"/>
    <col min="12840" max="12840" width="0.5546875" style="69" customWidth="1"/>
    <col min="12841" max="12841" width="6" style="69" customWidth="1"/>
    <col min="12842" max="12842" width="0.77734375" style="69" customWidth="1"/>
    <col min="12843" max="12843" width="5" style="69" customWidth="1"/>
    <col min="12844" max="12844" width="1.109375" style="69" customWidth="1"/>
    <col min="12845" max="12845" width="11.6640625" style="69" customWidth="1"/>
    <col min="12846" max="12846" width="0.6640625" style="69" customWidth="1"/>
    <col min="12847" max="12847" width="6.77734375" style="69" customWidth="1"/>
    <col min="12848" max="12848" width="0.77734375" style="69" customWidth="1"/>
    <col min="12849" max="12849" width="5.21875" style="69" customWidth="1"/>
    <col min="12850" max="12850" width="1.109375" style="69" customWidth="1"/>
    <col min="12851" max="12851" width="11.109375" style="69" customWidth="1"/>
    <col min="12852" max="12852" width="0.88671875" style="69" customWidth="1"/>
    <col min="12853" max="12853" width="10.44140625" style="69" customWidth="1"/>
    <col min="12854" max="12854" width="0.88671875" style="69" customWidth="1"/>
    <col min="12855" max="12855" width="10.44140625" style="69" customWidth="1"/>
    <col min="12856" max="12856" width="0.77734375" style="69" customWidth="1"/>
    <col min="12857" max="12857" width="6" style="69" customWidth="1"/>
    <col min="12858" max="12858" width="0.77734375" style="69" customWidth="1"/>
    <col min="12859" max="12859" width="5.33203125" style="69" customWidth="1"/>
    <col min="12860" max="12860" width="1" style="69" customWidth="1"/>
    <col min="12861" max="12861" width="10.44140625" style="69" customWidth="1"/>
    <col min="12862" max="12862" width="0.77734375" style="69" customWidth="1"/>
    <col min="12863" max="12863" width="6.44140625" style="69" customWidth="1"/>
    <col min="12864" max="12864" width="0.88671875" style="69" customWidth="1"/>
    <col min="12865" max="12865" width="5.33203125" style="69" customWidth="1"/>
    <col min="12866" max="12866" width="0.77734375" style="69" customWidth="1"/>
    <col min="12867" max="12867" width="12.6640625" style="69" customWidth="1"/>
    <col min="12868" max="12868" width="1.44140625" style="69" customWidth="1"/>
    <col min="12869" max="12869" width="3.44140625" style="69" customWidth="1"/>
    <col min="12870" max="12870" width="2.21875" style="69" customWidth="1"/>
    <col min="12871" max="12871" width="8.5546875" style="69" customWidth="1"/>
    <col min="12872" max="13056" width="11.5546875" style="69"/>
    <col min="13057" max="13057" width="3.77734375" style="69" customWidth="1"/>
    <col min="13058" max="13058" width="1.44140625" style="69" customWidth="1"/>
    <col min="13059" max="13059" width="11.5546875" style="69"/>
    <col min="13060" max="13060" width="0.77734375" style="69" customWidth="1"/>
    <col min="13061" max="13061" width="12.5546875" style="69" bestFit="1" customWidth="1"/>
    <col min="13062" max="13062" width="0.77734375" style="69" customWidth="1"/>
    <col min="13063" max="13063" width="10.44140625" style="69" customWidth="1"/>
    <col min="13064" max="13064" width="0.77734375" style="69" customWidth="1"/>
    <col min="13065" max="13065" width="11.5546875" style="69"/>
    <col min="13066" max="13066" width="0.77734375" style="69" customWidth="1"/>
    <col min="13067" max="13067" width="9.6640625" style="69" customWidth="1"/>
    <col min="13068" max="13068" width="0.77734375" style="69" customWidth="1"/>
    <col min="13069" max="13069" width="10.77734375" style="69" customWidth="1"/>
    <col min="13070" max="13070" width="0.77734375" style="69" customWidth="1"/>
    <col min="13071" max="13071" width="9.6640625" style="69" customWidth="1"/>
    <col min="13072" max="13072" width="0.77734375" style="69" customWidth="1"/>
    <col min="13073" max="13073" width="10" style="69" customWidth="1"/>
    <col min="13074" max="13074" width="0.77734375" style="69" customWidth="1"/>
    <col min="13075" max="13075" width="9.6640625" style="69" customWidth="1"/>
    <col min="13076" max="13076" width="0.77734375" style="69" customWidth="1"/>
    <col min="13077" max="13077" width="12.33203125" style="69" customWidth="1"/>
    <col min="13078" max="13078" width="0.77734375" style="69" customWidth="1"/>
    <col min="13079" max="13079" width="8" style="69" customWidth="1"/>
    <col min="13080" max="13080" width="0.77734375" style="69" customWidth="1"/>
    <col min="13081" max="13081" width="6.109375" style="69" customWidth="1"/>
    <col min="13082" max="13082" width="0.77734375" style="69" customWidth="1"/>
    <col min="13083" max="13083" width="11.5546875" style="69"/>
    <col min="13084" max="13084" width="0.77734375" style="69" customWidth="1"/>
    <col min="13085" max="13085" width="7.33203125" style="69" customWidth="1"/>
    <col min="13086" max="13086" width="0.77734375" style="69" customWidth="1"/>
    <col min="13087" max="13087" width="7" style="69" customWidth="1"/>
    <col min="13088" max="13088" width="0.77734375" style="69" customWidth="1"/>
    <col min="13089" max="13089" width="10.6640625" style="69" customWidth="1"/>
    <col min="13090" max="13090" width="0.6640625" style="69" customWidth="1"/>
    <col min="13091" max="13091" width="6.109375" style="69" customWidth="1"/>
    <col min="13092" max="13092" width="0.6640625" style="69" customWidth="1"/>
    <col min="13093" max="13093" width="5.5546875" style="69" customWidth="1"/>
    <col min="13094" max="13094" width="0.77734375" style="69" customWidth="1"/>
    <col min="13095" max="13095" width="10.21875" style="69" customWidth="1"/>
    <col min="13096" max="13096" width="0.5546875" style="69" customWidth="1"/>
    <col min="13097" max="13097" width="6" style="69" customWidth="1"/>
    <col min="13098" max="13098" width="0.77734375" style="69" customWidth="1"/>
    <col min="13099" max="13099" width="5" style="69" customWidth="1"/>
    <col min="13100" max="13100" width="1.109375" style="69" customWidth="1"/>
    <col min="13101" max="13101" width="11.6640625" style="69" customWidth="1"/>
    <col min="13102" max="13102" width="0.6640625" style="69" customWidth="1"/>
    <col min="13103" max="13103" width="6.77734375" style="69" customWidth="1"/>
    <col min="13104" max="13104" width="0.77734375" style="69" customWidth="1"/>
    <col min="13105" max="13105" width="5.21875" style="69" customWidth="1"/>
    <col min="13106" max="13106" width="1.109375" style="69" customWidth="1"/>
    <col min="13107" max="13107" width="11.109375" style="69" customWidth="1"/>
    <col min="13108" max="13108" width="0.88671875" style="69" customWidth="1"/>
    <col min="13109" max="13109" width="10.44140625" style="69" customWidth="1"/>
    <col min="13110" max="13110" width="0.88671875" style="69" customWidth="1"/>
    <col min="13111" max="13111" width="10.44140625" style="69" customWidth="1"/>
    <col min="13112" max="13112" width="0.77734375" style="69" customWidth="1"/>
    <col min="13113" max="13113" width="6" style="69" customWidth="1"/>
    <col min="13114" max="13114" width="0.77734375" style="69" customWidth="1"/>
    <col min="13115" max="13115" width="5.33203125" style="69" customWidth="1"/>
    <col min="13116" max="13116" width="1" style="69" customWidth="1"/>
    <col min="13117" max="13117" width="10.44140625" style="69" customWidth="1"/>
    <col min="13118" max="13118" width="0.77734375" style="69" customWidth="1"/>
    <col min="13119" max="13119" width="6.44140625" style="69" customWidth="1"/>
    <col min="13120" max="13120" width="0.88671875" style="69" customWidth="1"/>
    <col min="13121" max="13121" width="5.33203125" style="69" customWidth="1"/>
    <col min="13122" max="13122" width="0.77734375" style="69" customWidth="1"/>
    <col min="13123" max="13123" width="12.6640625" style="69" customWidth="1"/>
    <col min="13124" max="13124" width="1.44140625" style="69" customWidth="1"/>
    <col min="13125" max="13125" width="3.44140625" style="69" customWidth="1"/>
    <col min="13126" max="13126" width="2.21875" style="69" customWidth="1"/>
    <col min="13127" max="13127" width="8.5546875" style="69" customWidth="1"/>
    <col min="13128" max="13312" width="11.5546875" style="69"/>
    <col min="13313" max="13313" width="3.77734375" style="69" customWidth="1"/>
    <col min="13314" max="13314" width="1.44140625" style="69" customWidth="1"/>
    <col min="13315" max="13315" width="11.5546875" style="69"/>
    <col min="13316" max="13316" width="0.77734375" style="69" customWidth="1"/>
    <col min="13317" max="13317" width="12.5546875" style="69" bestFit="1" customWidth="1"/>
    <col min="13318" max="13318" width="0.77734375" style="69" customWidth="1"/>
    <col min="13319" max="13319" width="10.44140625" style="69" customWidth="1"/>
    <col min="13320" max="13320" width="0.77734375" style="69" customWidth="1"/>
    <col min="13321" max="13321" width="11.5546875" style="69"/>
    <col min="13322" max="13322" width="0.77734375" style="69" customWidth="1"/>
    <col min="13323" max="13323" width="9.6640625" style="69" customWidth="1"/>
    <col min="13324" max="13324" width="0.77734375" style="69" customWidth="1"/>
    <col min="13325" max="13325" width="10.77734375" style="69" customWidth="1"/>
    <col min="13326" max="13326" width="0.77734375" style="69" customWidth="1"/>
    <col min="13327" max="13327" width="9.6640625" style="69" customWidth="1"/>
    <col min="13328" max="13328" width="0.77734375" style="69" customWidth="1"/>
    <col min="13329" max="13329" width="10" style="69" customWidth="1"/>
    <col min="13330" max="13330" width="0.77734375" style="69" customWidth="1"/>
    <col min="13331" max="13331" width="9.6640625" style="69" customWidth="1"/>
    <col min="13332" max="13332" width="0.77734375" style="69" customWidth="1"/>
    <col min="13333" max="13333" width="12.33203125" style="69" customWidth="1"/>
    <col min="13334" max="13334" width="0.77734375" style="69" customWidth="1"/>
    <col min="13335" max="13335" width="8" style="69" customWidth="1"/>
    <col min="13336" max="13336" width="0.77734375" style="69" customWidth="1"/>
    <col min="13337" max="13337" width="6.109375" style="69" customWidth="1"/>
    <col min="13338" max="13338" width="0.77734375" style="69" customWidth="1"/>
    <col min="13339" max="13339" width="11.5546875" style="69"/>
    <col min="13340" max="13340" width="0.77734375" style="69" customWidth="1"/>
    <col min="13341" max="13341" width="7.33203125" style="69" customWidth="1"/>
    <col min="13342" max="13342" width="0.77734375" style="69" customWidth="1"/>
    <col min="13343" max="13343" width="7" style="69" customWidth="1"/>
    <col min="13344" max="13344" width="0.77734375" style="69" customWidth="1"/>
    <col min="13345" max="13345" width="10.6640625" style="69" customWidth="1"/>
    <col min="13346" max="13346" width="0.6640625" style="69" customWidth="1"/>
    <col min="13347" max="13347" width="6.109375" style="69" customWidth="1"/>
    <col min="13348" max="13348" width="0.6640625" style="69" customWidth="1"/>
    <col min="13349" max="13349" width="5.5546875" style="69" customWidth="1"/>
    <col min="13350" max="13350" width="0.77734375" style="69" customWidth="1"/>
    <col min="13351" max="13351" width="10.21875" style="69" customWidth="1"/>
    <col min="13352" max="13352" width="0.5546875" style="69" customWidth="1"/>
    <col min="13353" max="13353" width="6" style="69" customWidth="1"/>
    <col min="13354" max="13354" width="0.77734375" style="69" customWidth="1"/>
    <col min="13355" max="13355" width="5" style="69" customWidth="1"/>
    <col min="13356" max="13356" width="1.109375" style="69" customWidth="1"/>
    <col min="13357" max="13357" width="11.6640625" style="69" customWidth="1"/>
    <col min="13358" max="13358" width="0.6640625" style="69" customWidth="1"/>
    <col min="13359" max="13359" width="6.77734375" style="69" customWidth="1"/>
    <col min="13360" max="13360" width="0.77734375" style="69" customWidth="1"/>
    <col min="13361" max="13361" width="5.21875" style="69" customWidth="1"/>
    <col min="13362" max="13362" width="1.109375" style="69" customWidth="1"/>
    <col min="13363" max="13363" width="11.109375" style="69" customWidth="1"/>
    <col min="13364" max="13364" width="0.88671875" style="69" customWidth="1"/>
    <col min="13365" max="13365" width="10.44140625" style="69" customWidth="1"/>
    <col min="13366" max="13366" width="0.88671875" style="69" customWidth="1"/>
    <col min="13367" max="13367" width="10.44140625" style="69" customWidth="1"/>
    <col min="13368" max="13368" width="0.77734375" style="69" customWidth="1"/>
    <col min="13369" max="13369" width="6" style="69" customWidth="1"/>
    <col min="13370" max="13370" width="0.77734375" style="69" customWidth="1"/>
    <col min="13371" max="13371" width="5.33203125" style="69" customWidth="1"/>
    <col min="13372" max="13372" width="1" style="69" customWidth="1"/>
    <col min="13373" max="13373" width="10.44140625" style="69" customWidth="1"/>
    <col min="13374" max="13374" width="0.77734375" style="69" customWidth="1"/>
    <col min="13375" max="13375" width="6.44140625" style="69" customWidth="1"/>
    <col min="13376" max="13376" width="0.88671875" style="69" customWidth="1"/>
    <col min="13377" max="13377" width="5.33203125" style="69" customWidth="1"/>
    <col min="13378" max="13378" width="0.77734375" style="69" customWidth="1"/>
    <col min="13379" max="13379" width="12.6640625" style="69" customWidth="1"/>
    <col min="13380" max="13380" width="1.44140625" style="69" customWidth="1"/>
    <col min="13381" max="13381" width="3.44140625" style="69" customWidth="1"/>
    <col min="13382" max="13382" width="2.21875" style="69" customWidth="1"/>
    <col min="13383" max="13383" width="8.5546875" style="69" customWidth="1"/>
    <col min="13384" max="13568" width="11.5546875" style="69"/>
    <col min="13569" max="13569" width="3.77734375" style="69" customWidth="1"/>
    <col min="13570" max="13570" width="1.44140625" style="69" customWidth="1"/>
    <col min="13571" max="13571" width="11.5546875" style="69"/>
    <col min="13572" max="13572" width="0.77734375" style="69" customWidth="1"/>
    <col min="13573" max="13573" width="12.5546875" style="69" bestFit="1" customWidth="1"/>
    <col min="13574" max="13574" width="0.77734375" style="69" customWidth="1"/>
    <col min="13575" max="13575" width="10.44140625" style="69" customWidth="1"/>
    <col min="13576" max="13576" width="0.77734375" style="69" customWidth="1"/>
    <col min="13577" max="13577" width="11.5546875" style="69"/>
    <col min="13578" max="13578" width="0.77734375" style="69" customWidth="1"/>
    <col min="13579" max="13579" width="9.6640625" style="69" customWidth="1"/>
    <col min="13580" max="13580" width="0.77734375" style="69" customWidth="1"/>
    <col min="13581" max="13581" width="10.77734375" style="69" customWidth="1"/>
    <col min="13582" max="13582" width="0.77734375" style="69" customWidth="1"/>
    <col min="13583" max="13583" width="9.6640625" style="69" customWidth="1"/>
    <col min="13584" max="13584" width="0.77734375" style="69" customWidth="1"/>
    <col min="13585" max="13585" width="10" style="69" customWidth="1"/>
    <col min="13586" max="13586" width="0.77734375" style="69" customWidth="1"/>
    <col min="13587" max="13587" width="9.6640625" style="69" customWidth="1"/>
    <col min="13588" max="13588" width="0.77734375" style="69" customWidth="1"/>
    <col min="13589" max="13589" width="12.33203125" style="69" customWidth="1"/>
    <col min="13590" max="13590" width="0.77734375" style="69" customWidth="1"/>
    <col min="13591" max="13591" width="8" style="69" customWidth="1"/>
    <col min="13592" max="13592" width="0.77734375" style="69" customWidth="1"/>
    <col min="13593" max="13593" width="6.109375" style="69" customWidth="1"/>
    <col min="13594" max="13594" width="0.77734375" style="69" customWidth="1"/>
    <col min="13595" max="13595" width="11.5546875" style="69"/>
    <col min="13596" max="13596" width="0.77734375" style="69" customWidth="1"/>
    <col min="13597" max="13597" width="7.33203125" style="69" customWidth="1"/>
    <col min="13598" max="13598" width="0.77734375" style="69" customWidth="1"/>
    <col min="13599" max="13599" width="7" style="69" customWidth="1"/>
    <col min="13600" max="13600" width="0.77734375" style="69" customWidth="1"/>
    <col min="13601" max="13601" width="10.6640625" style="69" customWidth="1"/>
    <col min="13602" max="13602" width="0.6640625" style="69" customWidth="1"/>
    <col min="13603" max="13603" width="6.109375" style="69" customWidth="1"/>
    <col min="13604" max="13604" width="0.6640625" style="69" customWidth="1"/>
    <col min="13605" max="13605" width="5.5546875" style="69" customWidth="1"/>
    <col min="13606" max="13606" width="0.77734375" style="69" customWidth="1"/>
    <col min="13607" max="13607" width="10.21875" style="69" customWidth="1"/>
    <col min="13608" max="13608" width="0.5546875" style="69" customWidth="1"/>
    <col min="13609" max="13609" width="6" style="69" customWidth="1"/>
    <col min="13610" max="13610" width="0.77734375" style="69" customWidth="1"/>
    <col min="13611" max="13611" width="5" style="69" customWidth="1"/>
    <col min="13612" max="13612" width="1.109375" style="69" customWidth="1"/>
    <col min="13613" max="13613" width="11.6640625" style="69" customWidth="1"/>
    <col min="13614" max="13614" width="0.6640625" style="69" customWidth="1"/>
    <col min="13615" max="13615" width="6.77734375" style="69" customWidth="1"/>
    <col min="13616" max="13616" width="0.77734375" style="69" customWidth="1"/>
    <col min="13617" max="13617" width="5.21875" style="69" customWidth="1"/>
    <col min="13618" max="13618" width="1.109375" style="69" customWidth="1"/>
    <col min="13619" max="13619" width="11.109375" style="69" customWidth="1"/>
    <col min="13620" max="13620" width="0.88671875" style="69" customWidth="1"/>
    <col min="13621" max="13621" width="10.44140625" style="69" customWidth="1"/>
    <col min="13622" max="13622" width="0.88671875" style="69" customWidth="1"/>
    <col min="13623" max="13623" width="10.44140625" style="69" customWidth="1"/>
    <col min="13624" max="13624" width="0.77734375" style="69" customWidth="1"/>
    <col min="13625" max="13625" width="6" style="69" customWidth="1"/>
    <col min="13626" max="13626" width="0.77734375" style="69" customWidth="1"/>
    <col min="13627" max="13627" width="5.33203125" style="69" customWidth="1"/>
    <col min="13628" max="13628" width="1" style="69" customWidth="1"/>
    <col min="13629" max="13629" width="10.44140625" style="69" customWidth="1"/>
    <col min="13630" max="13630" width="0.77734375" style="69" customWidth="1"/>
    <col min="13631" max="13631" width="6.44140625" style="69" customWidth="1"/>
    <col min="13632" max="13632" width="0.88671875" style="69" customWidth="1"/>
    <col min="13633" max="13633" width="5.33203125" style="69" customWidth="1"/>
    <col min="13634" max="13634" width="0.77734375" style="69" customWidth="1"/>
    <col min="13635" max="13635" width="12.6640625" style="69" customWidth="1"/>
    <col min="13636" max="13636" width="1.44140625" style="69" customWidth="1"/>
    <col min="13637" max="13637" width="3.44140625" style="69" customWidth="1"/>
    <col min="13638" max="13638" width="2.21875" style="69" customWidth="1"/>
    <col min="13639" max="13639" width="8.5546875" style="69" customWidth="1"/>
    <col min="13640" max="13824" width="11.5546875" style="69"/>
    <col min="13825" max="13825" width="3.77734375" style="69" customWidth="1"/>
    <col min="13826" max="13826" width="1.44140625" style="69" customWidth="1"/>
    <col min="13827" max="13827" width="11.5546875" style="69"/>
    <col min="13828" max="13828" width="0.77734375" style="69" customWidth="1"/>
    <col min="13829" max="13829" width="12.5546875" style="69" bestFit="1" customWidth="1"/>
    <col min="13830" max="13830" width="0.77734375" style="69" customWidth="1"/>
    <col min="13831" max="13831" width="10.44140625" style="69" customWidth="1"/>
    <col min="13832" max="13832" width="0.77734375" style="69" customWidth="1"/>
    <col min="13833" max="13833" width="11.5546875" style="69"/>
    <col min="13834" max="13834" width="0.77734375" style="69" customWidth="1"/>
    <col min="13835" max="13835" width="9.6640625" style="69" customWidth="1"/>
    <col min="13836" max="13836" width="0.77734375" style="69" customWidth="1"/>
    <col min="13837" max="13837" width="10.77734375" style="69" customWidth="1"/>
    <col min="13838" max="13838" width="0.77734375" style="69" customWidth="1"/>
    <col min="13839" max="13839" width="9.6640625" style="69" customWidth="1"/>
    <col min="13840" max="13840" width="0.77734375" style="69" customWidth="1"/>
    <col min="13841" max="13841" width="10" style="69" customWidth="1"/>
    <col min="13842" max="13842" width="0.77734375" style="69" customWidth="1"/>
    <col min="13843" max="13843" width="9.6640625" style="69" customWidth="1"/>
    <col min="13844" max="13844" width="0.77734375" style="69" customWidth="1"/>
    <col min="13845" max="13845" width="12.33203125" style="69" customWidth="1"/>
    <col min="13846" max="13846" width="0.77734375" style="69" customWidth="1"/>
    <col min="13847" max="13847" width="8" style="69" customWidth="1"/>
    <col min="13848" max="13848" width="0.77734375" style="69" customWidth="1"/>
    <col min="13849" max="13849" width="6.109375" style="69" customWidth="1"/>
    <col min="13850" max="13850" width="0.77734375" style="69" customWidth="1"/>
    <col min="13851" max="13851" width="11.5546875" style="69"/>
    <col min="13852" max="13852" width="0.77734375" style="69" customWidth="1"/>
    <col min="13853" max="13853" width="7.33203125" style="69" customWidth="1"/>
    <col min="13854" max="13854" width="0.77734375" style="69" customWidth="1"/>
    <col min="13855" max="13855" width="7" style="69" customWidth="1"/>
    <col min="13856" max="13856" width="0.77734375" style="69" customWidth="1"/>
    <col min="13857" max="13857" width="10.6640625" style="69" customWidth="1"/>
    <col min="13858" max="13858" width="0.6640625" style="69" customWidth="1"/>
    <col min="13859" max="13859" width="6.109375" style="69" customWidth="1"/>
    <col min="13860" max="13860" width="0.6640625" style="69" customWidth="1"/>
    <col min="13861" max="13861" width="5.5546875" style="69" customWidth="1"/>
    <col min="13862" max="13862" width="0.77734375" style="69" customWidth="1"/>
    <col min="13863" max="13863" width="10.21875" style="69" customWidth="1"/>
    <col min="13864" max="13864" width="0.5546875" style="69" customWidth="1"/>
    <col min="13865" max="13865" width="6" style="69" customWidth="1"/>
    <col min="13866" max="13866" width="0.77734375" style="69" customWidth="1"/>
    <col min="13867" max="13867" width="5" style="69" customWidth="1"/>
    <col min="13868" max="13868" width="1.109375" style="69" customWidth="1"/>
    <col min="13869" max="13869" width="11.6640625" style="69" customWidth="1"/>
    <col min="13870" max="13870" width="0.6640625" style="69" customWidth="1"/>
    <col min="13871" max="13871" width="6.77734375" style="69" customWidth="1"/>
    <col min="13872" max="13872" width="0.77734375" style="69" customWidth="1"/>
    <col min="13873" max="13873" width="5.21875" style="69" customWidth="1"/>
    <col min="13874" max="13874" width="1.109375" style="69" customWidth="1"/>
    <col min="13875" max="13875" width="11.109375" style="69" customWidth="1"/>
    <col min="13876" max="13876" width="0.88671875" style="69" customWidth="1"/>
    <col min="13877" max="13877" width="10.44140625" style="69" customWidth="1"/>
    <col min="13878" max="13878" width="0.88671875" style="69" customWidth="1"/>
    <col min="13879" max="13879" width="10.44140625" style="69" customWidth="1"/>
    <col min="13880" max="13880" width="0.77734375" style="69" customWidth="1"/>
    <col min="13881" max="13881" width="6" style="69" customWidth="1"/>
    <col min="13882" max="13882" width="0.77734375" style="69" customWidth="1"/>
    <col min="13883" max="13883" width="5.33203125" style="69" customWidth="1"/>
    <col min="13884" max="13884" width="1" style="69" customWidth="1"/>
    <col min="13885" max="13885" width="10.44140625" style="69" customWidth="1"/>
    <col min="13886" max="13886" width="0.77734375" style="69" customWidth="1"/>
    <col min="13887" max="13887" width="6.44140625" style="69" customWidth="1"/>
    <col min="13888" max="13888" width="0.88671875" style="69" customWidth="1"/>
    <col min="13889" max="13889" width="5.33203125" style="69" customWidth="1"/>
    <col min="13890" max="13890" width="0.77734375" style="69" customWidth="1"/>
    <col min="13891" max="13891" width="12.6640625" style="69" customWidth="1"/>
    <col min="13892" max="13892" width="1.44140625" style="69" customWidth="1"/>
    <col min="13893" max="13893" width="3.44140625" style="69" customWidth="1"/>
    <col min="13894" max="13894" width="2.21875" style="69" customWidth="1"/>
    <col min="13895" max="13895" width="8.5546875" style="69" customWidth="1"/>
    <col min="13896" max="14080" width="11.5546875" style="69"/>
    <col min="14081" max="14081" width="3.77734375" style="69" customWidth="1"/>
    <col min="14082" max="14082" width="1.44140625" style="69" customWidth="1"/>
    <col min="14083" max="14083" width="11.5546875" style="69"/>
    <col min="14084" max="14084" width="0.77734375" style="69" customWidth="1"/>
    <col min="14085" max="14085" width="12.5546875" style="69" bestFit="1" customWidth="1"/>
    <col min="14086" max="14086" width="0.77734375" style="69" customWidth="1"/>
    <col min="14087" max="14087" width="10.44140625" style="69" customWidth="1"/>
    <col min="14088" max="14088" width="0.77734375" style="69" customWidth="1"/>
    <col min="14089" max="14089" width="11.5546875" style="69"/>
    <col min="14090" max="14090" width="0.77734375" style="69" customWidth="1"/>
    <col min="14091" max="14091" width="9.6640625" style="69" customWidth="1"/>
    <col min="14092" max="14092" width="0.77734375" style="69" customWidth="1"/>
    <col min="14093" max="14093" width="10.77734375" style="69" customWidth="1"/>
    <col min="14094" max="14094" width="0.77734375" style="69" customWidth="1"/>
    <col min="14095" max="14095" width="9.6640625" style="69" customWidth="1"/>
    <col min="14096" max="14096" width="0.77734375" style="69" customWidth="1"/>
    <col min="14097" max="14097" width="10" style="69" customWidth="1"/>
    <col min="14098" max="14098" width="0.77734375" style="69" customWidth="1"/>
    <col min="14099" max="14099" width="9.6640625" style="69" customWidth="1"/>
    <col min="14100" max="14100" width="0.77734375" style="69" customWidth="1"/>
    <col min="14101" max="14101" width="12.33203125" style="69" customWidth="1"/>
    <col min="14102" max="14102" width="0.77734375" style="69" customWidth="1"/>
    <col min="14103" max="14103" width="8" style="69" customWidth="1"/>
    <col min="14104" max="14104" width="0.77734375" style="69" customWidth="1"/>
    <col min="14105" max="14105" width="6.109375" style="69" customWidth="1"/>
    <col min="14106" max="14106" width="0.77734375" style="69" customWidth="1"/>
    <col min="14107" max="14107" width="11.5546875" style="69"/>
    <col min="14108" max="14108" width="0.77734375" style="69" customWidth="1"/>
    <col min="14109" max="14109" width="7.33203125" style="69" customWidth="1"/>
    <col min="14110" max="14110" width="0.77734375" style="69" customWidth="1"/>
    <col min="14111" max="14111" width="7" style="69" customWidth="1"/>
    <col min="14112" max="14112" width="0.77734375" style="69" customWidth="1"/>
    <col min="14113" max="14113" width="10.6640625" style="69" customWidth="1"/>
    <col min="14114" max="14114" width="0.6640625" style="69" customWidth="1"/>
    <col min="14115" max="14115" width="6.109375" style="69" customWidth="1"/>
    <col min="14116" max="14116" width="0.6640625" style="69" customWidth="1"/>
    <col min="14117" max="14117" width="5.5546875" style="69" customWidth="1"/>
    <col min="14118" max="14118" width="0.77734375" style="69" customWidth="1"/>
    <col min="14119" max="14119" width="10.21875" style="69" customWidth="1"/>
    <col min="14120" max="14120" width="0.5546875" style="69" customWidth="1"/>
    <col min="14121" max="14121" width="6" style="69" customWidth="1"/>
    <col min="14122" max="14122" width="0.77734375" style="69" customWidth="1"/>
    <col min="14123" max="14123" width="5" style="69" customWidth="1"/>
    <col min="14124" max="14124" width="1.109375" style="69" customWidth="1"/>
    <col min="14125" max="14125" width="11.6640625" style="69" customWidth="1"/>
    <col min="14126" max="14126" width="0.6640625" style="69" customWidth="1"/>
    <col min="14127" max="14127" width="6.77734375" style="69" customWidth="1"/>
    <col min="14128" max="14128" width="0.77734375" style="69" customWidth="1"/>
    <col min="14129" max="14129" width="5.21875" style="69" customWidth="1"/>
    <col min="14130" max="14130" width="1.109375" style="69" customWidth="1"/>
    <col min="14131" max="14131" width="11.109375" style="69" customWidth="1"/>
    <col min="14132" max="14132" width="0.88671875" style="69" customWidth="1"/>
    <col min="14133" max="14133" width="10.44140625" style="69" customWidth="1"/>
    <col min="14134" max="14134" width="0.88671875" style="69" customWidth="1"/>
    <col min="14135" max="14135" width="10.44140625" style="69" customWidth="1"/>
    <col min="14136" max="14136" width="0.77734375" style="69" customWidth="1"/>
    <col min="14137" max="14137" width="6" style="69" customWidth="1"/>
    <col min="14138" max="14138" width="0.77734375" style="69" customWidth="1"/>
    <col min="14139" max="14139" width="5.33203125" style="69" customWidth="1"/>
    <col min="14140" max="14140" width="1" style="69" customWidth="1"/>
    <col min="14141" max="14141" width="10.44140625" style="69" customWidth="1"/>
    <col min="14142" max="14142" width="0.77734375" style="69" customWidth="1"/>
    <col min="14143" max="14143" width="6.44140625" style="69" customWidth="1"/>
    <col min="14144" max="14144" width="0.88671875" style="69" customWidth="1"/>
    <col min="14145" max="14145" width="5.33203125" style="69" customWidth="1"/>
    <col min="14146" max="14146" width="0.77734375" style="69" customWidth="1"/>
    <col min="14147" max="14147" width="12.6640625" style="69" customWidth="1"/>
    <col min="14148" max="14148" width="1.44140625" style="69" customWidth="1"/>
    <col min="14149" max="14149" width="3.44140625" style="69" customWidth="1"/>
    <col min="14150" max="14150" width="2.21875" style="69" customWidth="1"/>
    <col min="14151" max="14151" width="8.5546875" style="69" customWidth="1"/>
    <col min="14152" max="14336" width="11.5546875" style="69"/>
    <col min="14337" max="14337" width="3.77734375" style="69" customWidth="1"/>
    <col min="14338" max="14338" width="1.44140625" style="69" customWidth="1"/>
    <col min="14339" max="14339" width="11.5546875" style="69"/>
    <col min="14340" max="14340" width="0.77734375" style="69" customWidth="1"/>
    <col min="14341" max="14341" width="12.5546875" style="69" bestFit="1" customWidth="1"/>
    <col min="14342" max="14342" width="0.77734375" style="69" customWidth="1"/>
    <col min="14343" max="14343" width="10.44140625" style="69" customWidth="1"/>
    <col min="14344" max="14344" width="0.77734375" style="69" customWidth="1"/>
    <col min="14345" max="14345" width="11.5546875" style="69"/>
    <col min="14346" max="14346" width="0.77734375" style="69" customWidth="1"/>
    <col min="14347" max="14347" width="9.6640625" style="69" customWidth="1"/>
    <col min="14348" max="14348" width="0.77734375" style="69" customWidth="1"/>
    <col min="14349" max="14349" width="10.77734375" style="69" customWidth="1"/>
    <col min="14350" max="14350" width="0.77734375" style="69" customWidth="1"/>
    <col min="14351" max="14351" width="9.6640625" style="69" customWidth="1"/>
    <col min="14352" max="14352" width="0.77734375" style="69" customWidth="1"/>
    <col min="14353" max="14353" width="10" style="69" customWidth="1"/>
    <col min="14354" max="14354" width="0.77734375" style="69" customWidth="1"/>
    <col min="14355" max="14355" width="9.6640625" style="69" customWidth="1"/>
    <col min="14356" max="14356" width="0.77734375" style="69" customWidth="1"/>
    <col min="14357" max="14357" width="12.33203125" style="69" customWidth="1"/>
    <col min="14358" max="14358" width="0.77734375" style="69" customWidth="1"/>
    <col min="14359" max="14359" width="8" style="69" customWidth="1"/>
    <col min="14360" max="14360" width="0.77734375" style="69" customWidth="1"/>
    <col min="14361" max="14361" width="6.109375" style="69" customWidth="1"/>
    <col min="14362" max="14362" width="0.77734375" style="69" customWidth="1"/>
    <col min="14363" max="14363" width="11.5546875" style="69"/>
    <col min="14364" max="14364" width="0.77734375" style="69" customWidth="1"/>
    <col min="14365" max="14365" width="7.33203125" style="69" customWidth="1"/>
    <col min="14366" max="14366" width="0.77734375" style="69" customWidth="1"/>
    <col min="14367" max="14367" width="7" style="69" customWidth="1"/>
    <col min="14368" max="14368" width="0.77734375" style="69" customWidth="1"/>
    <col min="14369" max="14369" width="10.6640625" style="69" customWidth="1"/>
    <col min="14370" max="14370" width="0.6640625" style="69" customWidth="1"/>
    <col min="14371" max="14371" width="6.109375" style="69" customWidth="1"/>
    <col min="14372" max="14372" width="0.6640625" style="69" customWidth="1"/>
    <col min="14373" max="14373" width="5.5546875" style="69" customWidth="1"/>
    <col min="14374" max="14374" width="0.77734375" style="69" customWidth="1"/>
    <col min="14375" max="14375" width="10.21875" style="69" customWidth="1"/>
    <col min="14376" max="14376" width="0.5546875" style="69" customWidth="1"/>
    <col min="14377" max="14377" width="6" style="69" customWidth="1"/>
    <col min="14378" max="14378" width="0.77734375" style="69" customWidth="1"/>
    <col min="14379" max="14379" width="5" style="69" customWidth="1"/>
    <col min="14380" max="14380" width="1.109375" style="69" customWidth="1"/>
    <col min="14381" max="14381" width="11.6640625" style="69" customWidth="1"/>
    <col min="14382" max="14382" width="0.6640625" style="69" customWidth="1"/>
    <col min="14383" max="14383" width="6.77734375" style="69" customWidth="1"/>
    <col min="14384" max="14384" width="0.77734375" style="69" customWidth="1"/>
    <col min="14385" max="14385" width="5.21875" style="69" customWidth="1"/>
    <col min="14386" max="14386" width="1.109375" style="69" customWidth="1"/>
    <col min="14387" max="14387" width="11.109375" style="69" customWidth="1"/>
    <col min="14388" max="14388" width="0.88671875" style="69" customWidth="1"/>
    <col min="14389" max="14389" width="10.44140625" style="69" customWidth="1"/>
    <col min="14390" max="14390" width="0.88671875" style="69" customWidth="1"/>
    <col min="14391" max="14391" width="10.44140625" style="69" customWidth="1"/>
    <col min="14392" max="14392" width="0.77734375" style="69" customWidth="1"/>
    <col min="14393" max="14393" width="6" style="69" customWidth="1"/>
    <col min="14394" max="14394" width="0.77734375" style="69" customWidth="1"/>
    <col min="14395" max="14395" width="5.33203125" style="69" customWidth="1"/>
    <col min="14396" max="14396" width="1" style="69" customWidth="1"/>
    <col min="14397" max="14397" width="10.44140625" style="69" customWidth="1"/>
    <col min="14398" max="14398" width="0.77734375" style="69" customWidth="1"/>
    <col min="14399" max="14399" width="6.44140625" style="69" customWidth="1"/>
    <col min="14400" max="14400" width="0.88671875" style="69" customWidth="1"/>
    <col min="14401" max="14401" width="5.33203125" style="69" customWidth="1"/>
    <col min="14402" max="14402" width="0.77734375" style="69" customWidth="1"/>
    <col min="14403" max="14403" width="12.6640625" style="69" customWidth="1"/>
    <col min="14404" max="14404" width="1.44140625" style="69" customWidth="1"/>
    <col min="14405" max="14405" width="3.44140625" style="69" customWidth="1"/>
    <col min="14406" max="14406" width="2.21875" style="69" customWidth="1"/>
    <col min="14407" max="14407" width="8.5546875" style="69" customWidth="1"/>
    <col min="14408" max="14592" width="11.5546875" style="69"/>
    <col min="14593" max="14593" width="3.77734375" style="69" customWidth="1"/>
    <col min="14594" max="14594" width="1.44140625" style="69" customWidth="1"/>
    <col min="14595" max="14595" width="11.5546875" style="69"/>
    <col min="14596" max="14596" width="0.77734375" style="69" customWidth="1"/>
    <col min="14597" max="14597" width="12.5546875" style="69" bestFit="1" customWidth="1"/>
    <col min="14598" max="14598" width="0.77734375" style="69" customWidth="1"/>
    <col min="14599" max="14599" width="10.44140625" style="69" customWidth="1"/>
    <col min="14600" max="14600" width="0.77734375" style="69" customWidth="1"/>
    <col min="14601" max="14601" width="11.5546875" style="69"/>
    <col min="14602" max="14602" width="0.77734375" style="69" customWidth="1"/>
    <col min="14603" max="14603" width="9.6640625" style="69" customWidth="1"/>
    <col min="14604" max="14604" width="0.77734375" style="69" customWidth="1"/>
    <col min="14605" max="14605" width="10.77734375" style="69" customWidth="1"/>
    <col min="14606" max="14606" width="0.77734375" style="69" customWidth="1"/>
    <col min="14607" max="14607" width="9.6640625" style="69" customWidth="1"/>
    <col min="14608" max="14608" width="0.77734375" style="69" customWidth="1"/>
    <col min="14609" max="14609" width="10" style="69" customWidth="1"/>
    <col min="14610" max="14610" width="0.77734375" style="69" customWidth="1"/>
    <col min="14611" max="14611" width="9.6640625" style="69" customWidth="1"/>
    <col min="14612" max="14612" width="0.77734375" style="69" customWidth="1"/>
    <col min="14613" max="14613" width="12.33203125" style="69" customWidth="1"/>
    <col min="14614" max="14614" width="0.77734375" style="69" customWidth="1"/>
    <col min="14615" max="14615" width="8" style="69" customWidth="1"/>
    <col min="14616" max="14616" width="0.77734375" style="69" customWidth="1"/>
    <col min="14617" max="14617" width="6.109375" style="69" customWidth="1"/>
    <col min="14618" max="14618" width="0.77734375" style="69" customWidth="1"/>
    <col min="14619" max="14619" width="11.5546875" style="69"/>
    <col min="14620" max="14620" width="0.77734375" style="69" customWidth="1"/>
    <col min="14621" max="14621" width="7.33203125" style="69" customWidth="1"/>
    <col min="14622" max="14622" width="0.77734375" style="69" customWidth="1"/>
    <col min="14623" max="14623" width="7" style="69" customWidth="1"/>
    <col min="14624" max="14624" width="0.77734375" style="69" customWidth="1"/>
    <col min="14625" max="14625" width="10.6640625" style="69" customWidth="1"/>
    <col min="14626" max="14626" width="0.6640625" style="69" customWidth="1"/>
    <col min="14627" max="14627" width="6.109375" style="69" customWidth="1"/>
    <col min="14628" max="14628" width="0.6640625" style="69" customWidth="1"/>
    <col min="14629" max="14629" width="5.5546875" style="69" customWidth="1"/>
    <col min="14630" max="14630" width="0.77734375" style="69" customWidth="1"/>
    <col min="14631" max="14631" width="10.21875" style="69" customWidth="1"/>
    <col min="14632" max="14632" width="0.5546875" style="69" customWidth="1"/>
    <col min="14633" max="14633" width="6" style="69" customWidth="1"/>
    <col min="14634" max="14634" width="0.77734375" style="69" customWidth="1"/>
    <col min="14635" max="14635" width="5" style="69" customWidth="1"/>
    <col min="14636" max="14636" width="1.109375" style="69" customWidth="1"/>
    <col min="14637" max="14637" width="11.6640625" style="69" customWidth="1"/>
    <col min="14638" max="14638" width="0.6640625" style="69" customWidth="1"/>
    <col min="14639" max="14639" width="6.77734375" style="69" customWidth="1"/>
    <col min="14640" max="14640" width="0.77734375" style="69" customWidth="1"/>
    <col min="14641" max="14641" width="5.21875" style="69" customWidth="1"/>
    <col min="14642" max="14642" width="1.109375" style="69" customWidth="1"/>
    <col min="14643" max="14643" width="11.109375" style="69" customWidth="1"/>
    <col min="14644" max="14644" width="0.88671875" style="69" customWidth="1"/>
    <col min="14645" max="14645" width="10.44140625" style="69" customWidth="1"/>
    <col min="14646" max="14646" width="0.88671875" style="69" customWidth="1"/>
    <col min="14647" max="14647" width="10.44140625" style="69" customWidth="1"/>
    <col min="14648" max="14648" width="0.77734375" style="69" customWidth="1"/>
    <col min="14649" max="14649" width="6" style="69" customWidth="1"/>
    <col min="14650" max="14650" width="0.77734375" style="69" customWidth="1"/>
    <col min="14651" max="14651" width="5.33203125" style="69" customWidth="1"/>
    <col min="14652" max="14652" width="1" style="69" customWidth="1"/>
    <col min="14653" max="14653" width="10.44140625" style="69" customWidth="1"/>
    <col min="14654" max="14654" width="0.77734375" style="69" customWidth="1"/>
    <col min="14655" max="14655" width="6.44140625" style="69" customWidth="1"/>
    <col min="14656" max="14656" width="0.88671875" style="69" customWidth="1"/>
    <col min="14657" max="14657" width="5.33203125" style="69" customWidth="1"/>
    <col min="14658" max="14658" width="0.77734375" style="69" customWidth="1"/>
    <col min="14659" max="14659" width="12.6640625" style="69" customWidth="1"/>
    <col min="14660" max="14660" width="1.44140625" style="69" customWidth="1"/>
    <col min="14661" max="14661" width="3.44140625" style="69" customWidth="1"/>
    <col min="14662" max="14662" width="2.21875" style="69" customWidth="1"/>
    <col min="14663" max="14663" width="8.5546875" style="69" customWidth="1"/>
    <col min="14664" max="14848" width="11.5546875" style="69"/>
    <col min="14849" max="14849" width="3.77734375" style="69" customWidth="1"/>
    <col min="14850" max="14850" width="1.44140625" style="69" customWidth="1"/>
    <col min="14851" max="14851" width="11.5546875" style="69"/>
    <col min="14852" max="14852" width="0.77734375" style="69" customWidth="1"/>
    <col min="14853" max="14853" width="12.5546875" style="69" bestFit="1" customWidth="1"/>
    <col min="14854" max="14854" width="0.77734375" style="69" customWidth="1"/>
    <col min="14855" max="14855" width="10.44140625" style="69" customWidth="1"/>
    <col min="14856" max="14856" width="0.77734375" style="69" customWidth="1"/>
    <col min="14857" max="14857" width="11.5546875" style="69"/>
    <col min="14858" max="14858" width="0.77734375" style="69" customWidth="1"/>
    <col min="14859" max="14859" width="9.6640625" style="69" customWidth="1"/>
    <col min="14860" max="14860" width="0.77734375" style="69" customWidth="1"/>
    <col min="14861" max="14861" width="10.77734375" style="69" customWidth="1"/>
    <col min="14862" max="14862" width="0.77734375" style="69" customWidth="1"/>
    <col min="14863" max="14863" width="9.6640625" style="69" customWidth="1"/>
    <col min="14864" max="14864" width="0.77734375" style="69" customWidth="1"/>
    <col min="14865" max="14865" width="10" style="69" customWidth="1"/>
    <col min="14866" max="14866" width="0.77734375" style="69" customWidth="1"/>
    <col min="14867" max="14867" width="9.6640625" style="69" customWidth="1"/>
    <col min="14868" max="14868" width="0.77734375" style="69" customWidth="1"/>
    <col min="14869" max="14869" width="12.33203125" style="69" customWidth="1"/>
    <col min="14870" max="14870" width="0.77734375" style="69" customWidth="1"/>
    <col min="14871" max="14871" width="8" style="69" customWidth="1"/>
    <col min="14872" max="14872" width="0.77734375" style="69" customWidth="1"/>
    <col min="14873" max="14873" width="6.109375" style="69" customWidth="1"/>
    <col min="14874" max="14874" width="0.77734375" style="69" customWidth="1"/>
    <col min="14875" max="14875" width="11.5546875" style="69"/>
    <col min="14876" max="14876" width="0.77734375" style="69" customWidth="1"/>
    <col min="14877" max="14877" width="7.33203125" style="69" customWidth="1"/>
    <col min="14878" max="14878" width="0.77734375" style="69" customWidth="1"/>
    <col min="14879" max="14879" width="7" style="69" customWidth="1"/>
    <col min="14880" max="14880" width="0.77734375" style="69" customWidth="1"/>
    <col min="14881" max="14881" width="10.6640625" style="69" customWidth="1"/>
    <col min="14882" max="14882" width="0.6640625" style="69" customWidth="1"/>
    <col min="14883" max="14883" width="6.109375" style="69" customWidth="1"/>
    <col min="14884" max="14884" width="0.6640625" style="69" customWidth="1"/>
    <col min="14885" max="14885" width="5.5546875" style="69" customWidth="1"/>
    <col min="14886" max="14886" width="0.77734375" style="69" customWidth="1"/>
    <col min="14887" max="14887" width="10.21875" style="69" customWidth="1"/>
    <col min="14888" max="14888" width="0.5546875" style="69" customWidth="1"/>
    <col min="14889" max="14889" width="6" style="69" customWidth="1"/>
    <col min="14890" max="14890" width="0.77734375" style="69" customWidth="1"/>
    <col min="14891" max="14891" width="5" style="69" customWidth="1"/>
    <col min="14892" max="14892" width="1.109375" style="69" customWidth="1"/>
    <col min="14893" max="14893" width="11.6640625" style="69" customWidth="1"/>
    <col min="14894" max="14894" width="0.6640625" style="69" customWidth="1"/>
    <col min="14895" max="14895" width="6.77734375" style="69" customWidth="1"/>
    <col min="14896" max="14896" width="0.77734375" style="69" customWidth="1"/>
    <col min="14897" max="14897" width="5.21875" style="69" customWidth="1"/>
    <col min="14898" max="14898" width="1.109375" style="69" customWidth="1"/>
    <col min="14899" max="14899" width="11.109375" style="69" customWidth="1"/>
    <col min="14900" max="14900" width="0.88671875" style="69" customWidth="1"/>
    <col min="14901" max="14901" width="10.44140625" style="69" customWidth="1"/>
    <col min="14902" max="14902" width="0.88671875" style="69" customWidth="1"/>
    <col min="14903" max="14903" width="10.44140625" style="69" customWidth="1"/>
    <col min="14904" max="14904" width="0.77734375" style="69" customWidth="1"/>
    <col min="14905" max="14905" width="6" style="69" customWidth="1"/>
    <col min="14906" max="14906" width="0.77734375" style="69" customWidth="1"/>
    <col min="14907" max="14907" width="5.33203125" style="69" customWidth="1"/>
    <col min="14908" max="14908" width="1" style="69" customWidth="1"/>
    <col min="14909" max="14909" width="10.44140625" style="69" customWidth="1"/>
    <col min="14910" max="14910" width="0.77734375" style="69" customWidth="1"/>
    <col min="14911" max="14911" width="6.44140625" style="69" customWidth="1"/>
    <col min="14912" max="14912" width="0.88671875" style="69" customWidth="1"/>
    <col min="14913" max="14913" width="5.33203125" style="69" customWidth="1"/>
    <col min="14914" max="14914" width="0.77734375" style="69" customWidth="1"/>
    <col min="14915" max="14915" width="12.6640625" style="69" customWidth="1"/>
    <col min="14916" max="14916" width="1.44140625" style="69" customWidth="1"/>
    <col min="14917" max="14917" width="3.44140625" style="69" customWidth="1"/>
    <col min="14918" max="14918" width="2.21875" style="69" customWidth="1"/>
    <col min="14919" max="14919" width="8.5546875" style="69" customWidth="1"/>
    <col min="14920" max="15104" width="11.5546875" style="69"/>
    <col min="15105" max="15105" width="3.77734375" style="69" customWidth="1"/>
    <col min="15106" max="15106" width="1.44140625" style="69" customWidth="1"/>
    <col min="15107" max="15107" width="11.5546875" style="69"/>
    <col min="15108" max="15108" width="0.77734375" style="69" customWidth="1"/>
    <col min="15109" max="15109" width="12.5546875" style="69" bestFit="1" customWidth="1"/>
    <col min="15110" max="15110" width="0.77734375" style="69" customWidth="1"/>
    <col min="15111" max="15111" width="10.44140625" style="69" customWidth="1"/>
    <col min="15112" max="15112" width="0.77734375" style="69" customWidth="1"/>
    <col min="15113" max="15113" width="11.5546875" style="69"/>
    <col min="15114" max="15114" width="0.77734375" style="69" customWidth="1"/>
    <col min="15115" max="15115" width="9.6640625" style="69" customWidth="1"/>
    <col min="15116" max="15116" width="0.77734375" style="69" customWidth="1"/>
    <col min="15117" max="15117" width="10.77734375" style="69" customWidth="1"/>
    <col min="15118" max="15118" width="0.77734375" style="69" customWidth="1"/>
    <col min="15119" max="15119" width="9.6640625" style="69" customWidth="1"/>
    <col min="15120" max="15120" width="0.77734375" style="69" customWidth="1"/>
    <col min="15121" max="15121" width="10" style="69" customWidth="1"/>
    <col min="15122" max="15122" width="0.77734375" style="69" customWidth="1"/>
    <col min="15123" max="15123" width="9.6640625" style="69" customWidth="1"/>
    <col min="15124" max="15124" width="0.77734375" style="69" customWidth="1"/>
    <col min="15125" max="15125" width="12.33203125" style="69" customWidth="1"/>
    <col min="15126" max="15126" width="0.77734375" style="69" customWidth="1"/>
    <col min="15127" max="15127" width="8" style="69" customWidth="1"/>
    <col min="15128" max="15128" width="0.77734375" style="69" customWidth="1"/>
    <col min="15129" max="15129" width="6.109375" style="69" customWidth="1"/>
    <col min="15130" max="15130" width="0.77734375" style="69" customWidth="1"/>
    <col min="15131" max="15131" width="11.5546875" style="69"/>
    <col min="15132" max="15132" width="0.77734375" style="69" customWidth="1"/>
    <col min="15133" max="15133" width="7.33203125" style="69" customWidth="1"/>
    <col min="15134" max="15134" width="0.77734375" style="69" customWidth="1"/>
    <col min="15135" max="15135" width="7" style="69" customWidth="1"/>
    <col min="15136" max="15136" width="0.77734375" style="69" customWidth="1"/>
    <col min="15137" max="15137" width="10.6640625" style="69" customWidth="1"/>
    <col min="15138" max="15138" width="0.6640625" style="69" customWidth="1"/>
    <col min="15139" max="15139" width="6.109375" style="69" customWidth="1"/>
    <col min="15140" max="15140" width="0.6640625" style="69" customWidth="1"/>
    <col min="15141" max="15141" width="5.5546875" style="69" customWidth="1"/>
    <col min="15142" max="15142" width="0.77734375" style="69" customWidth="1"/>
    <col min="15143" max="15143" width="10.21875" style="69" customWidth="1"/>
    <col min="15144" max="15144" width="0.5546875" style="69" customWidth="1"/>
    <col min="15145" max="15145" width="6" style="69" customWidth="1"/>
    <col min="15146" max="15146" width="0.77734375" style="69" customWidth="1"/>
    <col min="15147" max="15147" width="5" style="69" customWidth="1"/>
    <col min="15148" max="15148" width="1.109375" style="69" customWidth="1"/>
    <col min="15149" max="15149" width="11.6640625" style="69" customWidth="1"/>
    <col min="15150" max="15150" width="0.6640625" style="69" customWidth="1"/>
    <col min="15151" max="15151" width="6.77734375" style="69" customWidth="1"/>
    <col min="15152" max="15152" width="0.77734375" style="69" customWidth="1"/>
    <col min="15153" max="15153" width="5.21875" style="69" customWidth="1"/>
    <col min="15154" max="15154" width="1.109375" style="69" customWidth="1"/>
    <col min="15155" max="15155" width="11.109375" style="69" customWidth="1"/>
    <col min="15156" max="15156" width="0.88671875" style="69" customWidth="1"/>
    <col min="15157" max="15157" width="10.44140625" style="69" customWidth="1"/>
    <col min="15158" max="15158" width="0.88671875" style="69" customWidth="1"/>
    <col min="15159" max="15159" width="10.44140625" style="69" customWidth="1"/>
    <col min="15160" max="15160" width="0.77734375" style="69" customWidth="1"/>
    <col min="15161" max="15161" width="6" style="69" customWidth="1"/>
    <col min="15162" max="15162" width="0.77734375" style="69" customWidth="1"/>
    <col min="15163" max="15163" width="5.33203125" style="69" customWidth="1"/>
    <col min="15164" max="15164" width="1" style="69" customWidth="1"/>
    <col min="15165" max="15165" width="10.44140625" style="69" customWidth="1"/>
    <col min="15166" max="15166" width="0.77734375" style="69" customWidth="1"/>
    <col min="15167" max="15167" width="6.44140625" style="69" customWidth="1"/>
    <col min="15168" max="15168" width="0.88671875" style="69" customWidth="1"/>
    <col min="15169" max="15169" width="5.33203125" style="69" customWidth="1"/>
    <col min="15170" max="15170" width="0.77734375" style="69" customWidth="1"/>
    <col min="15171" max="15171" width="12.6640625" style="69" customWidth="1"/>
    <col min="15172" max="15172" width="1.44140625" style="69" customWidth="1"/>
    <col min="15173" max="15173" width="3.44140625" style="69" customWidth="1"/>
    <col min="15174" max="15174" width="2.21875" style="69" customWidth="1"/>
    <col min="15175" max="15175" width="8.5546875" style="69" customWidth="1"/>
    <col min="15176" max="15360" width="11.5546875" style="69"/>
    <col min="15361" max="15361" width="3.77734375" style="69" customWidth="1"/>
    <col min="15362" max="15362" width="1.44140625" style="69" customWidth="1"/>
    <col min="15363" max="15363" width="11.5546875" style="69"/>
    <col min="15364" max="15364" width="0.77734375" style="69" customWidth="1"/>
    <col min="15365" max="15365" width="12.5546875" style="69" bestFit="1" customWidth="1"/>
    <col min="15366" max="15366" width="0.77734375" style="69" customWidth="1"/>
    <col min="15367" max="15367" width="10.44140625" style="69" customWidth="1"/>
    <col min="15368" max="15368" width="0.77734375" style="69" customWidth="1"/>
    <col min="15369" max="15369" width="11.5546875" style="69"/>
    <col min="15370" max="15370" width="0.77734375" style="69" customWidth="1"/>
    <col min="15371" max="15371" width="9.6640625" style="69" customWidth="1"/>
    <col min="15372" max="15372" width="0.77734375" style="69" customWidth="1"/>
    <col min="15373" max="15373" width="10.77734375" style="69" customWidth="1"/>
    <col min="15374" max="15374" width="0.77734375" style="69" customWidth="1"/>
    <col min="15375" max="15375" width="9.6640625" style="69" customWidth="1"/>
    <col min="15376" max="15376" width="0.77734375" style="69" customWidth="1"/>
    <col min="15377" max="15377" width="10" style="69" customWidth="1"/>
    <col min="15378" max="15378" width="0.77734375" style="69" customWidth="1"/>
    <col min="15379" max="15379" width="9.6640625" style="69" customWidth="1"/>
    <col min="15380" max="15380" width="0.77734375" style="69" customWidth="1"/>
    <col min="15381" max="15381" width="12.33203125" style="69" customWidth="1"/>
    <col min="15382" max="15382" width="0.77734375" style="69" customWidth="1"/>
    <col min="15383" max="15383" width="8" style="69" customWidth="1"/>
    <col min="15384" max="15384" width="0.77734375" style="69" customWidth="1"/>
    <col min="15385" max="15385" width="6.109375" style="69" customWidth="1"/>
    <col min="15386" max="15386" width="0.77734375" style="69" customWidth="1"/>
    <col min="15387" max="15387" width="11.5546875" style="69"/>
    <col min="15388" max="15388" width="0.77734375" style="69" customWidth="1"/>
    <col min="15389" max="15389" width="7.33203125" style="69" customWidth="1"/>
    <col min="15390" max="15390" width="0.77734375" style="69" customWidth="1"/>
    <col min="15391" max="15391" width="7" style="69" customWidth="1"/>
    <col min="15392" max="15392" width="0.77734375" style="69" customWidth="1"/>
    <col min="15393" max="15393" width="10.6640625" style="69" customWidth="1"/>
    <col min="15394" max="15394" width="0.6640625" style="69" customWidth="1"/>
    <col min="15395" max="15395" width="6.109375" style="69" customWidth="1"/>
    <col min="15396" max="15396" width="0.6640625" style="69" customWidth="1"/>
    <col min="15397" max="15397" width="5.5546875" style="69" customWidth="1"/>
    <col min="15398" max="15398" width="0.77734375" style="69" customWidth="1"/>
    <col min="15399" max="15399" width="10.21875" style="69" customWidth="1"/>
    <col min="15400" max="15400" width="0.5546875" style="69" customWidth="1"/>
    <col min="15401" max="15401" width="6" style="69" customWidth="1"/>
    <col min="15402" max="15402" width="0.77734375" style="69" customWidth="1"/>
    <col min="15403" max="15403" width="5" style="69" customWidth="1"/>
    <col min="15404" max="15404" width="1.109375" style="69" customWidth="1"/>
    <col min="15405" max="15405" width="11.6640625" style="69" customWidth="1"/>
    <col min="15406" max="15406" width="0.6640625" style="69" customWidth="1"/>
    <col min="15407" max="15407" width="6.77734375" style="69" customWidth="1"/>
    <col min="15408" max="15408" width="0.77734375" style="69" customWidth="1"/>
    <col min="15409" max="15409" width="5.21875" style="69" customWidth="1"/>
    <col min="15410" max="15410" width="1.109375" style="69" customWidth="1"/>
    <col min="15411" max="15411" width="11.109375" style="69" customWidth="1"/>
    <col min="15412" max="15412" width="0.88671875" style="69" customWidth="1"/>
    <col min="15413" max="15413" width="10.44140625" style="69" customWidth="1"/>
    <col min="15414" max="15414" width="0.88671875" style="69" customWidth="1"/>
    <col min="15415" max="15415" width="10.44140625" style="69" customWidth="1"/>
    <col min="15416" max="15416" width="0.77734375" style="69" customWidth="1"/>
    <col min="15417" max="15417" width="6" style="69" customWidth="1"/>
    <col min="15418" max="15418" width="0.77734375" style="69" customWidth="1"/>
    <col min="15419" max="15419" width="5.33203125" style="69" customWidth="1"/>
    <col min="15420" max="15420" width="1" style="69" customWidth="1"/>
    <col min="15421" max="15421" width="10.44140625" style="69" customWidth="1"/>
    <col min="15422" max="15422" width="0.77734375" style="69" customWidth="1"/>
    <col min="15423" max="15423" width="6.44140625" style="69" customWidth="1"/>
    <col min="15424" max="15424" width="0.88671875" style="69" customWidth="1"/>
    <col min="15425" max="15425" width="5.33203125" style="69" customWidth="1"/>
    <col min="15426" max="15426" width="0.77734375" style="69" customWidth="1"/>
    <col min="15427" max="15427" width="12.6640625" style="69" customWidth="1"/>
    <col min="15428" max="15428" width="1.44140625" style="69" customWidth="1"/>
    <col min="15429" max="15429" width="3.44140625" style="69" customWidth="1"/>
    <col min="15430" max="15430" width="2.21875" style="69" customWidth="1"/>
    <col min="15431" max="15431" width="8.5546875" style="69" customWidth="1"/>
    <col min="15432" max="15616" width="11.5546875" style="69"/>
    <col min="15617" max="15617" width="3.77734375" style="69" customWidth="1"/>
    <col min="15618" max="15618" width="1.44140625" style="69" customWidth="1"/>
    <col min="15619" max="15619" width="11.5546875" style="69"/>
    <col min="15620" max="15620" width="0.77734375" style="69" customWidth="1"/>
    <col min="15621" max="15621" width="12.5546875" style="69" bestFit="1" customWidth="1"/>
    <col min="15622" max="15622" width="0.77734375" style="69" customWidth="1"/>
    <col min="15623" max="15623" width="10.44140625" style="69" customWidth="1"/>
    <col min="15624" max="15624" width="0.77734375" style="69" customWidth="1"/>
    <col min="15625" max="15625" width="11.5546875" style="69"/>
    <col min="15626" max="15626" width="0.77734375" style="69" customWidth="1"/>
    <col min="15627" max="15627" width="9.6640625" style="69" customWidth="1"/>
    <col min="15628" max="15628" width="0.77734375" style="69" customWidth="1"/>
    <col min="15629" max="15629" width="10.77734375" style="69" customWidth="1"/>
    <col min="15630" max="15630" width="0.77734375" style="69" customWidth="1"/>
    <col min="15631" max="15631" width="9.6640625" style="69" customWidth="1"/>
    <col min="15632" max="15632" width="0.77734375" style="69" customWidth="1"/>
    <col min="15633" max="15633" width="10" style="69" customWidth="1"/>
    <col min="15634" max="15634" width="0.77734375" style="69" customWidth="1"/>
    <col min="15635" max="15635" width="9.6640625" style="69" customWidth="1"/>
    <col min="15636" max="15636" width="0.77734375" style="69" customWidth="1"/>
    <col min="15637" max="15637" width="12.33203125" style="69" customWidth="1"/>
    <col min="15638" max="15638" width="0.77734375" style="69" customWidth="1"/>
    <col min="15639" max="15639" width="8" style="69" customWidth="1"/>
    <col min="15640" max="15640" width="0.77734375" style="69" customWidth="1"/>
    <col min="15641" max="15641" width="6.109375" style="69" customWidth="1"/>
    <col min="15642" max="15642" width="0.77734375" style="69" customWidth="1"/>
    <col min="15643" max="15643" width="11.5546875" style="69"/>
    <col min="15644" max="15644" width="0.77734375" style="69" customWidth="1"/>
    <col min="15645" max="15645" width="7.33203125" style="69" customWidth="1"/>
    <col min="15646" max="15646" width="0.77734375" style="69" customWidth="1"/>
    <col min="15647" max="15647" width="7" style="69" customWidth="1"/>
    <col min="15648" max="15648" width="0.77734375" style="69" customWidth="1"/>
    <col min="15649" max="15649" width="10.6640625" style="69" customWidth="1"/>
    <col min="15650" max="15650" width="0.6640625" style="69" customWidth="1"/>
    <col min="15651" max="15651" width="6.109375" style="69" customWidth="1"/>
    <col min="15652" max="15652" width="0.6640625" style="69" customWidth="1"/>
    <col min="15653" max="15653" width="5.5546875" style="69" customWidth="1"/>
    <col min="15654" max="15654" width="0.77734375" style="69" customWidth="1"/>
    <col min="15655" max="15655" width="10.21875" style="69" customWidth="1"/>
    <col min="15656" max="15656" width="0.5546875" style="69" customWidth="1"/>
    <col min="15657" max="15657" width="6" style="69" customWidth="1"/>
    <col min="15658" max="15658" width="0.77734375" style="69" customWidth="1"/>
    <col min="15659" max="15659" width="5" style="69" customWidth="1"/>
    <col min="15660" max="15660" width="1.109375" style="69" customWidth="1"/>
    <col min="15661" max="15661" width="11.6640625" style="69" customWidth="1"/>
    <col min="15662" max="15662" width="0.6640625" style="69" customWidth="1"/>
    <col min="15663" max="15663" width="6.77734375" style="69" customWidth="1"/>
    <col min="15664" max="15664" width="0.77734375" style="69" customWidth="1"/>
    <col min="15665" max="15665" width="5.21875" style="69" customWidth="1"/>
    <col min="15666" max="15666" width="1.109375" style="69" customWidth="1"/>
    <col min="15667" max="15667" width="11.109375" style="69" customWidth="1"/>
    <col min="15668" max="15668" width="0.88671875" style="69" customWidth="1"/>
    <col min="15669" max="15669" width="10.44140625" style="69" customWidth="1"/>
    <col min="15670" max="15670" width="0.88671875" style="69" customWidth="1"/>
    <col min="15671" max="15671" width="10.44140625" style="69" customWidth="1"/>
    <col min="15672" max="15672" width="0.77734375" style="69" customWidth="1"/>
    <col min="15673" max="15673" width="6" style="69" customWidth="1"/>
    <col min="15674" max="15674" width="0.77734375" style="69" customWidth="1"/>
    <col min="15675" max="15675" width="5.33203125" style="69" customWidth="1"/>
    <col min="15676" max="15676" width="1" style="69" customWidth="1"/>
    <col min="15677" max="15677" width="10.44140625" style="69" customWidth="1"/>
    <col min="15678" max="15678" width="0.77734375" style="69" customWidth="1"/>
    <col min="15679" max="15679" width="6.44140625" style="69" customWidth="1"/>
    <col min="15680" max="15680" width="0.88671875" style="69" customWidth="1"/>
    <col min="15681" max="15681" width="5.33203125" style="69" customWidth="1"/>
    <col min="15682" max="15682" width="0.77734375" style="69" customWidth="1"/>
    <col min="15683" max="15683" width="12.6640625" style="69" customWidth="1"/>
    <col min="15684" max="15684" width="1.44140625" style="69" customWidth="1"/>
    <col min="15685" max="15685" width="3.44140625" style="69" customWidth="1"/>
    <col min="15686" max="15686" width="2.21875" style="69" customWidth="1"/>
    <col min="15687" max="15687" width="8.5546875" style="69" customWidth="1"/>
    <col min="15688" max="15872" width="11.5546875" style="69"/>
    <col min="15873" max="15873" width="3.77734375" style="69" customWidth="1"/>
    <col min="15874" max="15874" width="1.44140625" style="69" customWidth="1"/>
    <col min="15875" max="15875" width="11.5546875" style="69"/>
    <col min="15876" max="15876" width="0.77734375" style="69" customWidth="1"/>
    <col min="15877" max="15877" width="12.5546875" style="69" bestFit="1" customWidth="1"/>
    <col min="15878" max="15878" width="0.77734375" style="69" customWidth="1"/>
    <col min="15879" max="15879" width="10.44140625" style="69" customWidth="1"/>
    <col min="15880" max="15880" width="0.77734375" style="69" customWidth="1"/>
    <col min="15881" max="15881" width="11.5546875" style="69"/>
    <col min="15882" max="15882" width="0.77734375" style="69" customWidth="1"/>
    <col min="15883" max="15883" width="9.6640625" style="69" customWidth="1"/>
    <col min="15884" max="15884" width="0.77734375" style="69" customWidth="1"/>
    <col min="15885" max="15885" width="10.77734375" style="69" customWidth="1"/>
    <col min="15886" max="15886" width="0.77734375" style="69" customWidth="1"/>
    <col min="15887" max="15887" width="9.6640625" style="69" customWidth="1"/>
    <col min="15888" max="15888" width="0.77734375" style="69" customWidth="1"/>
    <col min="15889" max="15889" width="10" style="69" customWidth="1"/>
    <col min="15890" max="15890" width="0.77734375" style="69" customWidth="1"/>
    <col min="15891" max="15891" width="9.6640625" style="69" customWidth="1"/>
    <col min="15892" max="15892" width="0.77734375" style="69" customWidth="1"/>
    <col min="15893" max="15893" width="12.33203125" style="69" customWidth="1"/>
    <col min="15894" max="15894" width="0.77734375" style="69" customWidth="1"/>
    <col min="15895" max="15895" width="8" style="69" customWidth="1"/>
    <col min="15896" max="15896" width="0.77734375" style="69" customWidth="1"/>
    <col min="15897" max="15897" width="6.109375" style="69" customWidth="1"/>
    <col min="15898" max="15898" width="0.77734375" style="69" customWidth="1"/>
    <col min="15899" max="15899" width="11.5546875" style="69"/>
    <col min="15900" max="15900" width="0.77734375" style="69" customWidth="1"/>
    <col min="15901" max="15901" width="7.33203125" style="69" customWidth="1"/>
    <col min="15902" max="15902" width="0.77734375" style="69" customWidth="1"/>
    <col min="15903" max="15903" width="7" style="69" customWidth="1"/>
    <col min="15904" max="15904" width="0.77734375" style="69" customWidth="1"/>
    <col min="15905" max="15905" width="10.6640625" style="69" customWidth="1"/>
    <col min="15906" max="15906" width="0.6640625" style="69" customWidth="1"/>
    <col min="15907" max="15907" width="6.109375" style="69" customWidth="1"/>
    <col min="15908" max="15908" width="0.6640625" style="69" customWidth="1"/>
    <col min="15909" max="15909" width="5.5546875" style="69" customWidth="1"/>
    <col min="15910" max="15910" width="0.77734375" style="69" customWidth="1"/>
    <col min="15911" max="15911" width="10.21875" style="69" customWidth="1"/>
    <col min="15912" max="15912" width="0.5546875" style="69" customWidth="1"/>
    <col min="15913" max="15913" width="6" style="69" customWidth="1"/>
    <col min="15914" max="15914" width="0.77734375" style="69" customWidth="1"/>
    <col min="15915" max="15915" width="5" style="69" customWidth="1"/>
    <col min="15916" max="15916" width="1.109375" style="69" customWidth="1"/>
    <col min="15917" max="15917" width="11.6640625" style="69" customWidth="1"/>
    <col min="15918" max="15918" width="0.6640625" style="69" customWidth="1"/>
    <col min="15919" max="15919" width="6.77734375" style="69" customWidth="1"/>
    <col min="15920" max="15920" width="0.77734375" style="69" customWidth="1"/>
    <col min="15921" max="15921" width="5.21875" style="69" customWidth="1"/>
    <col min="15922" max="15922" width="1.109375" style="69" customWidth="1"/>
    <col min="15923" max="15923" width="11.109375" style="69" customWidth="1"/>
    <col min="15924" max="15924" width="0.88671875" style="69" customWidth="1"/>
    <col min="15925" max="15925" width="10.44140625" style="69" customWidth="1"/>
    <col min="15926" max="15926" width="0.88671875" style="69" customWidth="1"/>
    <col min="15927" max="15927" width="10.44140625" style="69" customWidth="1"/>
    <col min="15928" max="15928" width="0.77734375" style="69" customWidth="1"/>
    <col min="15929" max="15929" width="6" style="69" customWidth="1"/>
    <col min="15930" max="15930" width="0.77734375" style="69" customWidth="1"/>
    <col min="15931" max="15931" width="5.33203125" style="69" customWidth="1"/>
    <col min="15932" max="15932" width="1" style="69" customWidth="1"/>
    <col min="15933" max="15933" width="10.44140625" style="69" customWidth="1"/>
    <col min="15934" max="15934" width="0.77734375" style="69" customWidth="1"/>
    <col min="15935" max="15935" width="6.44140625" style="69" customWidth="1"/>
    <col min="15936" max="15936" width="0.88671875" style="69" customWidth="1"/>
    <col min="15937" max="15937" width="5.33203125" style="69" customWidth="1"/>
    <col min="15938" max="15938" width="0.77734375" style="69" customWidth="1"/>
    <col min="15939" max="15939" width="12.6640625" style="69" customWidth="1"/>
    <col min="15940" max="15940" width="1.44140625" style="69" customWidth="1"/>
    <col min="15941" max="15941" width="3.44140625" style="69" customWidth="1"/>
    <col min="15942" max="15942" width="2.21875" style="69" customWidth="1"/>
    <col min="15943" max="15943" width="8.5546875" style="69" customWidth="1"/>
    <col min="15944" max="16128" width="11.5546875" style="69"/>
    <col min="16129" max="16129" width="3.77734375" style="69" customWidth="1"/>
    <col min="16130" max="16130" width="1.44140625" style="69" customWidth="1"/>
    <col min="16131" max="16131" width="11.5546875" style="69"/>
    <col min="16132" max="16132" width="0.77734375" style="69" customWidth="1"/>
    <col min="16133" max="16133" width="12.5546875" style="69" bestFit="1" customWidth="1"/>
    <col min="16134" max="16134" width="0.77734375" style="69" customWidth="1"/>
    <col min="16135" max="16135" width="10.44140625" style="69" customWidth="1"/>
    <col min="16136" max="16136" width="0.77734375" style="69" customWidth="1"/>
    <col min="16137" max="16137" width="11.5546875" style="69"/>
    <col min="16138" max="16138" width="0.77734375" style="69" customWidth="1"/>
    <col min="16139" max="16139" width="9.6640625" style="69" customWidth="1"/>
    <col min="16140" max="16140" width="0.77734375" style="69" customWidth="1"/>
    <col min="16141" max="16141" width="10.77734375" style="69" customWidth="1"/>
    <col min="16142" max="16142" width="0.77734375" style="69" customWidth="1"/>
    <col min="16143" max="16143" width="9.6640625" style="69" customWidth="1"/>
    <col min="16144" max="16144" width="0.77734375" style="69" customWidth="1"/>
    <col min="16145" max="16145" width="10" style="69" customWidth="1"/>
    <col min="16146" max="16146" width="0.77734375" style="69" customWidth="1"/>
    <col min="16147" max="16147" width="9.6640625" style="69" customWidth="1"/>
    <col min="16148" max="16148" width="0.77734375" style="69" customWidth="1"/>
    <col min="16149" max="16149" width="12.33203125" style="69" customWidth="1"/>
    <col min="16150" max="16150" width="0.77734375" style="69" customWidth="1"/>
    <col min="16151" max="16151" width="8" style="69" customWidth="1"/>
    <col min="16152" max="16152" width="0.77734375" style="69" customWidth="1"/>
    <col min="16153" max="16153" width="6.109375" style="69" customWidth="1"/>
    <col min="16154" max="16154" width="0.77734375" style="69" customWidth="1"/>
    <col min="16155" max="16155" width="11.5546875" style="69"/>
    <col min="16156" max="16156" width="0.77734375" style="69" customWidth="1"/>
    <col min="16157" max="16157" width="7.33203125" style="69" customWidth="1"/>
    <col min="16158" max="16158" width="0.77734375" style="69" customWidth="1"/>
    <col min="16159" max="16159" width="7" style="69" customWidth="1"/>
    <col min="16160" max="16160" width="0.77734375" style="69" customWidth="1"/>
    <col min="16161" max="16161" width="10.6640625" style="69" customWidth="1"/>
    <col min="16162" max="16162" width="0.6640625" style="69" customWidth="1"/>
    <col min="16163" max="16163" width="6.109375" style="69" customWidth="1"/>
    <col min="16164" max="16164" width="0.6640625" style="69" customWidth="1"/>
    <col min="16165" max="16165" width="5.5546875" style="69" customWidth="1"/>
    <col min="16166" max="16166" width="0.77734375" style="69" customWidth="1"/>
    <col min="16167" max="16167" width="10.21875" style="69" customWidth="1"/>
    <col min="16168" max="16168" width="0.5546875" style="69" customWidth="1"/>
    <col min="16169" max="16169" width="6" style="69" customWidth="1"/>
    <col min="16170" max="16170" width="0.77734375" style="69" customWidth="1"/>
    <col min="16171" max="16171" width="5" style="69" customWidth="1"/>
    <col min="16172" max="16172" width="1.109375" style="69" customWidth="1"/>
    <col min="16173" max="16173" width="11.6640625" style="69" customWidth="1"/>
    <col min="16174" max="16174" width="0.6640625" style="69" customWidth="1"/>
    <col min="16175" max="16175" width="6.77734375" style="69" customWidth="1"/>
    <col min="16176" max="16176" width="0.77734375" style="69" customWidth="1"/>
    <col min="16177" max="16177" width="5.21875" style="69" customWidth="1"/>
    <col min="16178" max="16178" width="1.109375" style="69" customWidth="1"/>
    <col min="16179" max="16179" width="11.109375" style="69" customWidth="1"/>
    <col min="16180" max="16180" width="0.88671875" style="69" customWidth="1"/>
    <col min="16181" max="16181" width="10.44140625" style="69" customWidth="1"/>
    <col min="16182" max="16182" width="0.88671875" style="69" customWidth="1"/>
    <col min="16183" max="16183" width="10.44140625" style="69" customWidth="1"/>
    <col min="16184" max="16184" width="0.77734375" style="69" customWidth="1"/>
    <col min="16185" max="16185" width="6" style="69" customWidth="1"/>
    <col min="16186" max="16186" width="0.77734375" style="69" customWidth="1"/>
    <col min="16187" max="16187" width="5.33203125" style="69" customWidth="1"/>
    <col min="16188" max="16188" width="1" style="69" customWidth="1"/>
    <col min="16189" max="16189" width="10.44140625" style="69" customWidth="1"/>
    <col min="16190" max="16190" width="0.77734375" style="69" customWidth="1"/>
    <col min="16191" max="16191" width="6.44140625" style="69" customWidth="1"/>
    <col min="16192" max="16192" width="0.88671875" style="69" customWidth="1"/>
    <col min="16193" max="16193" width="5.33203125" style="69" customWidth="1"/>
    <col min="16194" max="16194" width="0.77734375" style="69" customWidth="1"/>
    <col min="16195" max="16195" width="12.6640625" style="69" customWidth="1"/>
    <col min="16196" max="16196" width="1.44140625" style="69" customWidth="1"/>
    <col min="16197" max="16197" width="3.44140625" style="69" customWidth="1"/>
    <col min="16198" max="16198" width="2.21875" style="69" customWidth="1"/>
    <col min="16199" max="16199" width="8.5546875" style="69" customWidth="1"/>
    <col min="16200" max="16384" width="11.5546875" style="69"/>
  </cols>
  <sheetData>
    <row r="1" spans="1:71" s="46" customFormat="1" ht="11.25" customHeight="1" x14ac:dyDescent="0.3">
      <c r="C1" s="47"/>
      <c r="AB1" s="48"/>
      <c r="AC1" s="48"/>
      <c r="AD1" s="48"/>
      <c r="AE1" s="49" t="s">
        <v>42</v>
      </c>
      <c r="AF1" s="48"/>
      <c r="AG1" s="50" t="s">
        <v>43</v>
      </c>
      <c r="BQ1" s="49" t="s">
        <v>254</v>
      </c>
    </row>
    <row r="2" spans="1:71" s="46" customFormat="1" ht="11.25" customHeight="1" x14ac:dyDescent="0.3">
      <c r="A2" s="51"/>
      <c r="C2" s="47"/>
      <c r="AB2" s="48"/>
      <c r="AC2" s="48"/>
      <c r="AD2" s="48"/>
      <c r="AE2" s="49" t="s">
        <v>255</v>
      </c>
      <c r="AF2" s="48"/>
      <c r="AG2" s="50" t="s">
        <v>256</v>
      </c>
      <c r="BQ2" s="49" t="s">
        <v>47</v>
      </c>
    </row>
    <row r="3" spans="1:71" s="46" customFormat="1" ht="10.5" customHeight="1" x14ac:dyDescent="0.3">
      <c r="A3" s="52"/>
      <c r="C3" s="47"/>
      <c r="AB3" s="48"/>
      <c r="AC3" s="48"/>
      <c r="AD3" s="48"/>
      <c r="AE3" s="49" t="s">
        <v>48</v>
      </c>
      <c r="AF3" s="48"/>
      <c r="AG3" s="53" t="s">
        <v>49</v>
      </c>
    </row>
    <row r="4" spans="1:71" s="47" customFormat="1" ht="8.85" customHeight="1" x14ac:dyDescent="0.3">
      <c r="BS4" s="46"/>
    </row>
    <row r="5" spans="1:71" s="47" customFormat="1" ht="9.6" customHeight="1" x14ac:dyDescent="0.3">
      <c r="AG5" s="54" t="s">
        <v>257</v>
      </c>
      <c r="AH5" s="54"/>
      <c r="AI5" s="54"/>
      <c r="AJ5" s="54"/>
      <c r="AK5" s="54"/>
      <c r="BS5" s="46"/>
    </row>
    <row r="6" spans="1:71" s="47" customFormat="1" ht="9.6" customHeight="1" x14ac:dyDescent="0.3">
      <c r="E6" s="286" t="s">
        <v>258</v>
      </c>
      <c r="F6" s="286"/>
      <c r="G6" s="286"/>
      <c r="H6" s="286"/>
      <c r="I6" s="286"/>
      <c r="J6" s="286"/>
      <c r="K6" s="286"/>
      <c r="L6" s="286"/>
      <c r="M6" s="286"/>
      <c r="N6" s="286"/>
      <c r="O6" s="286"/>
      <c r="P6" s="286"/>
      <c r="Q6" s="286"/>
      <c r="R6" s="286"/>
      <c r="S6" s="286"/>
      <c r="T6" s="286"/>
      <c r="U6" s="286"/>
      <c r="V6" s="286"/>
      <c r="W6" s="286"/>
      <c r="X6" s="286"/>
      <c r="Y6" s="286"/>
      <c r="Z6" s="54"/>
      <c r="AA6" s="55" t="s">
        <v>259</v>
      </c>
      <c r="AB6" s="56"/>
      <c r="AC6" s="56"/>
      <c r="AD6" s="56"/>
      <c r="AE6" s="56"/>
      <c r="AG6" s="57" t="s">
        <v>260</v>
      </c>
      <c r="AH6" s="57"/>
      <c r="AI6" s="57"/>
      <c r="AJ6" s="57"/>
      <c r="AK6" s="57"/>
      <c r="AM6" s="57" t="s">
        <v>261</v>
      </c>
      <c r="AN6" s="57"/>
      <c r="AO6" s="57"/>
      <c r="AP6" s="57"/>
      <c r="AQ6" s="57"/>
      <c r="AS6" s="57" t="s">
        <v>262</v>
      </c>
      <c r="AT6" s="57"/>
      <c r="AU6" s="57"/>
      <c r="AV6" s="57"/>
      <c r="AW6" s="57"/>
      <c r="AY6" s="57" t="s">
        <v>263</v>
      </c>
      <c r="AZ6" s="57"/>
      <c r="BA6" s="57"/>
      <c r="BB6" s="57"/>
      <c r="BC6" s="57"/>
      <c r="BD6" s="57"/>
      <c r="BE6" s="57"/>
      <c r="BF6" s="57"/>
      <c r="BG6" s="57"/>
      <c r="BI6" s="57" t="s">
        <v>264</v>
      </c>
      <c r="BJ6" s="57"/>
      <c r="BK6" s="57"/>
      <c r="BL6" s="57"/>
      <c r="BM6" s="57"/>
      <c r="BS6" s="46"/>
    </row>
    <row r="7" spans="1:71" s="47" customFormat="1" ht="6.75" customHeight="1" x14ac:dyDescent="0.3">
      <c r="BS7" s="46"/>
    </row>
    <row r="8" spans="1:71" s="47" customFormat="1" ht="9.6" customHeight="1" x14ac:dyDescent="0.3">
      <c r="U8" s="57" t="s">
        <v>65</v>
      </c>
      <c r="V8" s="57"/>
      <c r="W8" s="57"/>
      <c r="X8" s="57"/>
      <c r="Y8" s="57"/>
      <c r="BC8" s="57" t="s">
        <v>65</v>
      </c>
      <c r="BD8" s="57"/>
      <c r="BE8" s="57"/>
      <c r="BF8" s="57"/>
      <c r="BG8" s="57"/>
      <c r="BS8" s="46"/>
    </row>
    <row r="9" spans="1:71" s="47" customFormat="1" ht="9.6" customHeight="1" x14ac:dyDescent="0.3">
      <c r="G9" s="58" t="s">
        <v>265</v>
      </c>
      <c r="I9" s="286" t="s">
        <v>266</v>
      </c>
      <c r="J9" s="286"/>
      <c r="K9" s="286"/>
      <c r="M9" s="58" t="s">
        <v>267</v>
      </c>
      <c r="BA9" s="58" t="s">
        <v>268</v>
      </c>
      <c r="BS9" s="46"/>
    </row>
    <row r="10" spans="1:71" s="47" customFormat="1" ht="9.6" customHeight="1" x14ac:dyDescent="0.3">
      <c r="E10" s="58" t="s">
        <v>269</v>
      </c>
      <c r="G10" s="58" t="s">
        <v>270</v>
      </c>
      <c r="I10" s="58"/>
      <c r="J10" s="58"/>
      <c r="K10" s="58"/>
      <c r="M10" s="58" t="s">
        <v>271</v>
      </c>
      <c r="O10" s="59" t="s">
        <v>272</v>
      </c>
      <c r="W10" s="58" t="s">
        <v>63</v>
      </c>
      <c r="Y10" s="58" t="s">
        <v>273</v>
      </c>
      <c r="AC10" s="58" t="s">
        <v>63</v>
      </c>
      <c r="AE10" s="58" t="s">
        <v>273</v>
      </c>
      <c r="AI10" s="58" t="s">
        <v>63</v>
      </c>
      <c r="AK10" s="58" t="s">
        <v>273</v>
      </c>
      <c r="AO10" s="58" t="s">
        <v>63</v>
      </c>
      <c r="AQ10" s="58" t="s">
        <v>273</v>
      </c>
      <c r="AU10" s="58" t="s">
        <v>63</v>
      </c>
      <c r="AW10" s="58" t="s">
        <v>273</v>
      </c>
      <c r="BA10" s="58" t="s">
        <v>274</v>
      </c>
      <c r="BE10" s="58" t="s">
        <v>63</v>
      </c>
      <c r="BG10" s="58" t="s">
        <v>273</v>
      </c>
      <c r="BK10" s="58" t="s">
        <v>63</v>
      </c>
      <c r="BM10" s="58" t="s">
        <v>273</v>
      </c>
      <c r="BO10" s="58" t="s">
        <v>275</v>
      </c>
      <c r="BS10" s="46"/>
    </row>
    <row r="11" spans="1:71" s="47" customFormat="1" ht="9.6" customHeight="1" x14ac:dyDescent="0.3">
      <c r="A11" s="60" t="s">
        <v>71</v>
      </c>
      <c r="C11" s="60" t="s">
        <v>73</v>
      </c>
      <c r="E11" s="60" t="s">
        <v>276</v>
      </c>
      <c r="G11" s="60" t="s">
        <v>277</v>
      </c>
      <c r="I11" s="60" t="s">
        <v>61</v>
      </c>
      <c r="J11" s="58"/>
      <c r="K11" s="60" t="s">
        <v>278</v>
      </c>
      <c r="M11" s="60" t="s">
        <v>279</v>
      </c>
      <c r="O11" s="60" t="s">
        <v>280</v>
      </c>
      <c r="Q11" s="60" t="s">
        <v>281</v>
      </c>
      <c r="S11" s="60" t="s">
        <v>282</v>
      </c>
      <c r="U11" s="60" t="s">
        <v>74</v>
      </c>
      <c r="W11" s="60" t="s">
        <v>75</v>
      </c>
      <c r="Y11" s="60" t="s">
        <v>50</v>
      </c>
      <c r="AA11" s="60" t="s">
        <v>74</v>
      </c>
      <c r="AC11" s="60" t="s">
        <v>75</v>
      </c>
      <c r="AE11" s="60" t="s">
        <v>50</v>
      </c>
      <c r="AG11" s="60" t="s">
        <v>74</v>
      </c>
      <c r="AI11" s="60" t="s">
        <v>75</v>
      </c>
      <c r="AK11" s="60" t="s">
        <v>50</v>
      </c>
      <c r="AM11" s="60" t="s">
        <v>74</v>
      </c>
      <c r="AO11" s="60" t="s">
        <v>75</v>
      </c>
      <c r="AQ11" s="60" t="s">
        <v>50</v>
      </c>
      <c r="AS11" s="60" t="s">
        <v>74</v>
      </c>
      <c r="AU11" s="60" t="s">
        <v>75</v>
      </c>
      <c r="AW11" s="60" t="s">
        <v>50</v>
      </c>
      <c r="AY11" s="60" t="s">
        <v>282</v>
      </c>
      <c r="BA11" s="60" t="s">
        <v>276</v>
      </c>
      <c r="BC11" s="60" t="s">
        <v>74</v>
      </c>
      <c r="BE11" s="60" t="s">
        <v>75</v>
      </c>
      <c r="BG11" s="60" t="s">
        <v>50</v>
      </c>
      <c r="BI11" s="60" t="s">
        <v>74</v>
      </c>
      <c r="BK11" s="60" t="s">
        <v>75</v>
      </c>
      <c r="BM11" s="60" t="s">
        <v>50</v>
      </c>
      <c r="BO11" s="60" t="s">
        <v>50</v>
      </c>
      <c r="BQ11" s="60" t="s">
        <v>71</v>
      </c>
      <c r="BS11" s="46"/>
    </row>
    <row r="12" spans="1:71" s="47" customFormat="1" ht="8.85" customHeight="1" x14ac:dyDescent="0.3">
      <c r="BS12" s="46"/>
    </row>
    <row r="13" spans="1:71" s="47" customFormat="1" ht="8.85" customHeight="1" x14ac:dyDescent="0.3">
      <c r="B13" s="47" t="s">
        <v>283</v>
      </c>
      <c r="BS13" s="46"/>
    </row>
    <row r="14" spans="1:71" ht="8.85" customHeight="1" x14ac:dyDescent="0.3">
      <c r="A14" s="47">
        <v>1</v>
      </c>
      <c r="B14" s="61"/>
      <c r="C14" s="47" t="s">
        <v>84</v>
      </c>
      <c r="D14" s="62"/>
      <c r="E14" s="64">
        <v>456746825</v>
      </c>
      <c r="F14" s="63"/>
      <c r="G14" s="64">
        <v>7165152</v>
      </c>
      <c r="H14" s="63"/>
      <c r="I14" s="64">
        <v>53864563</v>
      </c>
      <c r="J14" s="64"/>
      <c r="K14" s="64">
        <v>0</v>
      </c>
      <c r="L14" s="63"/>
      <c r="M14" s="64">
        <v>673335</v>
      </c>
      <c r="N14" s="63"/>
      <c r="O14" s="64">
        <v>0</v>
      </c>
      <c r="P14" s="63"/>
      <c r="Q14" s="64">
        <v>2404150</v>
      </c>
      <c r="R14" s="63"/>
      <c r="S14" s="64">
        <v>583876</v>
      </c>
      <c r="T14" s="63"/>
      <c r="U14" s="64">
        <f t="shared" ref="U14:U58" si="0">SUM(E14:S14)</f>
        <v>521437901</v>
      </c>
      <c r="V14" s="63"/>
      <c r="W14" s="65">
        <f>(U14/$BS14)</f>
        <v>3276.351544435508</v>
      </c>
      <c r="X14" s="47"/>
      <c r="Y14" s="66">
        <f>IF($BO14,U14/$BO14*100,0)</f>
        <v>72.427775817141153</v>
      </c>
      <c r="Z14" s="63"/>
      <c r="AA14" s="64">
        <v>123796760</v>
      </c>
      <c r="AB14" s="63"/>
      <c r="AC14" s="65">
        <f t="shared" ref="AC14:AC58" si="1">(AA14/$BS14)</f>
        <v>777.85236754800439</v>
      </c>
      <c r="AD14" s="47"/>
      <c r="AE14" s="66">
        <f t="shared" ref="AE14:AE58" si="2">IF($BO14,AA14/$BO14*100,0)</f>
        <v>17.19538215954967</v>
      </c>
      <c r="AF14" s="67"/>
      <c r="AG14" s="64">
        <v>15038319</v>
      </c>
      <c r="AH14" s="63"/>
      <c r="AI14" s="68">
        <f t="shared" ref="AI14:AI58" si="3">(AG14/$BS14)</f>
        <v>94.490292299185683</v>
      </c>
      <c r="AJ14" s="47"/>
      <c r="AK14" s="66">
        <f t="shared" ref="AK14:AK58" si="4">IF($BO14,AG14/$BO14*100,0)</f>
        <v>2.0888239905649941</v>
      </c>
      <c r="AL14" s="63"/>
      <c r="AM14" s="64">
        <v>4052312</v>
      </c>
      <c r="AN14" s="63"/>
      <c r="AO14" s="65">
        <f t="shared" ref="AO14:AO58" si="5">(AM14/$BS14)</f>
        <v>25.461898059716496</v>
      </c>
      <c r="AP14" s="47"/>
      <c r="AQ14" s="66">
        <f t="shared" ref="AQ14:AQ58" si="6">IF($BO14,AM14/$BO14*100,0)</f>
        <v>0.56286653600408476</v>
      </c>
      <c r="AR14" s="63"/>
      <c r="AS14" s="64">
        <v>28446312</v>
      </c>
      <c r="AT14" s="63"/>
      <c r="AU14" s="65">
        <f t="shared" ref="AU14:AU58" si="7">(AS14/$BS14)</f>
        <v>178.73675480044236</v>
      </c>
      <c r="AV14" s="47"/>
      <c r="AW14" s="66">
        <f t="shared" ref="AW14:AW58" si="8">IF($BO14,AS14/$BO14*100,0)</f>
        <v>3.9511955391222169</v>
      </c>
      <c r="AX14" s="63"/>
      <c r="AY14" s="64">
        <v>6210473</v>
      </c>
      <c r="AZ14" s="63"/>
      <c r="BA14" s="64">
        <v>3546837</v>
      </c>
      <c r="BB14" s="63"/>
      <c r="BC14" s="64">
        <f t="shared" ref="BC14:BC58" si="9">(AY14+BA14)</f>
        <v>9757310</v>
      </c>
      <c r="BD14" s="63"/>
      <c r="BE14" s="65">
        <f t="shared" ref="BE14:BE58" si="10">(BC14/$BS14)</f>
        <v>61.308120538855938</v>
      </c>
      <c r="BF14" s="47"/>
      <c r="BG14" s="66">
        <f t="shared" ref="BG14:BG58" si="11">IF($BO14,BC14/$BO14*100,0)</f>
        <v>1.3552913202186843</v>
      </c>
      <c r="BH14" s="63"/>
      <c r="BI14" s="64">
        <v>17412980</v>
      </c>
      <c r="BJ14" s="63"/>
      <c r="BK14" s="65">
        <f t="shared" ref="BK14:BK58" si="12">(BI14/$BS14)</f>
        <v>109.41100331758319</v>
      </c>
      <c r="BL14" s="47"/>
      <c r="BM14" s="66">
        <f t="shared" ref="BM14:BM58" si="13">IF($BO14,BI14/$BO14*100,0)</f>
        <v>2.4186646373991953</v>
      </c>
      <c r="BN14" s="63"/>
      <c r="BO14" s="64">
        <f t="shared" ref="BO14:BO58" si="14">(U14+AA14+AG14+AM14+AS14+BC14+BI14)</f>
        <v>719941894</v>
      </c>
      <c r="BQ14" s="47">
        <v>1</v>
      </c>
      <c r="BS14" s="51">
        <v>159152</v>
      </c>
    </row>
    <row r="15" spans="1:71" ht="8.85" customHeight="1" x14ac:dyDescent="0.3">
      <c r="A15" s="47">
        <v>2</v>
      </c>
      <c r="B15" s="61"/>
      <c r="C15" s="47" t="s">
        <v>85</v>
      </c>
      <c r="E15" s="70">
        <v>14095256</v>
      </c>
      <c r="F15" s="67"/>
      <c r="G15" s="70">
        <v>246776</v>
      </c>
      <c r="H15" s="47"/>
      <c r="I15" s="70">
        <v>2947980</v>
      </c>
      <c r="J15" s="70"/>
      <c r="K15" s="70">
        <v>0</v>
      </c>
      <c r="L15" s="47"/>
      <c r="M15" s="70">
        <v>691611</v>
      </c>
      <c r="N15" s="47"/>
      <c r="O15" s="70">
        <v>0</v>
      </c>
      <c r="P15" s="47"/>
      <c r="Q15" s="70">
        <v>284518</v>
      </c>
      <c r="R15" s="47"/>
      <c r="S15" s="70">
        <v>156878</v>
      </c>
      <c r="T15" s="47"/>
      <c r="U15" s="70">
        <f t="shared" si="0"/>
        <v>18423019</v>
      </c>
      <c r="V15" s="47"/>
      <c r="W15" s="66">
        <f t="shared" ref="W15:W58" si="15">(U15/$BS15)</f>
        <v>1082.5607591961452</v>
      </c>
      <c r="X15" s="47"/>
      <c r="Y15" s="66">
        <f t="shared" ref="Y15:Y58" si="16">IF($BO15,U15/$BO15*100,0)</f>
        <v>38.404177673139486</v>
      </c>
      <c r="Z15" s="47"/>
      <c r="AA15" s="70">
        <v>13906812</v>
      </c>
      <c r="AB15" s="47"/>
      <c r="AC15" s="66">
        <f t="shared" si="1"/>
        <v>817.18251263368199</v>
      </c>
      <c r="AD15" s="47"/>
      <c r="AE15" s="66">
        <f t="shared" si="2"/>
        <v>28.989802318227447</v>
      </c>
      <c r="AF15" s="47"/>
      <c r="AG15" s="70">
        <v>101844</v>
      </c>
      <c r="AH15" s="47"/>
      <c r="AI15" s="66">
        <f t="shared" si="3"/>
        <v>5.9844870137501465</v>
      </c>
      <c r="AJ15" s="47"/>
      <c r="AK15" s="66">
        <f t="shared" si="4"/>
        <v>0.21230152728731475</v>
      </c>
      <c r="AL15" s="47"/>
      <c r="AM15" s="70">
        <v>109154</v>
      </c>
      <c r="AN15" s="47"/>
      <c r="AO15" s="66">
        <f t="shared" si="5"/>
        <v>6.4140322011987312</v>
      </c>
      <c r="AP15" s="47"/>
      <c r="AQ15" s="66">
        <f t="shared" si="6"/>
        <v>0.22753977563253169</v>
      </c>
      <c r="AR15" s="47"/>
      <c r="AS15" s="70">
        <v>13537422</v>
      </c>
      <c r="AT15" s="47"/>
      <c r="AU15" s="66">
        <f t="shared" si="7"/>
        <v>795.47667175931372</v>
      </c>
      <c r="AV15" s="47"/>
      <c r="AW15" s="66">
        <f t="shared" si="8"/>
        <v>28.219780901505192</v>
      </c>
      <c r="AX15" s="47"/>
      <c r="AY15" s="70">
        <v>304661</v>
      </c>
      <c r="AZ15" s="47"/>
      <c r="BA15" s="70">
        <v>45234</v>
      </c>
      <c r="BB15" s="47"/>
      <c r="BC15" s="70">
        <f t="shared" si="9"/>
        <v>349895</v>
      </c>
      <c r="BD15" s="47"/>
      <c r="BE15" s="66">
        <f t="shared" si="10"/>
        <v>20.560289105652839</v>
      </c>
      <c r="BF15" s="47"/>
      <c r="BG15" s="66">
        <f t="shared" si="11"/>
        <v>0.72938261350884681</v>
      </c>
      <c r="BH15" s="47"/>
      <c r="BI15" s="281">
        <v>1543247</v>
      </c>
      <c r="BJ15" s="47"/>
      <c r="BK15" s="66">
        <f t="shared" si="12"/>
        <v>90.683217769420608</v>
      </c>
      <c r="BL15" s="47"/>
      <c r="BM15" s="66">
        <f t="shared" si="13"/>
        <v>3.2170151906991733</v>
      </c>
      <c r="BN15" s="47"/>
      <c r="BO15" s="70">
        <f t="shared" si="14"/>
        <v>47971393</v>
      </c>
      <c r="BQ15" s="47">
        <v>2</v>
      </c>
      <c r="BS15" s="51">
        <v>17018</v>
      </c>
    </row>
    <row r="16" spans="1:71" ht="8.85" customHeight="1" x14ac:dyDescent="0.3">
      <c r="A16" s="47">
        <v>3</v>
      </c>
      <c r="B16" s="61"/>
      <c r="C16" s="47" t="s">
        <v>87</v>
      </c>
      <c r="E16" s="70">
        <v>4047273</v>
      </c>
      <c r="F16" s="67"/>
      <c r="G16" s="70">
        <v>259240</v>
      </c>
      <c r="H16" s="47"/>
      <c r="I16" s="70">
        <v>1371982</v>
      </c>
      <c r="J16" s="70"/>
      <c r="K16" s="70">
        <v>0</v>
      </c>
      <c r="L16" s="47"/>
      <c r="M16" s="70">
        <v>323160</v>
      </c>
      <c r="N16" s="47"/>
      <c r="O16" s="70">
        <v>0</v>
      </c>
      <c r="P16" s="47"/>
      <c r="Q16" s="70">
        <v>66298</v>
      </c>
      <c r="R16" s="47"/>
      <c r="S16" s="70">
        <v>47463</v>
      </c>
      <c r="T16" s="47"/>
      <c r="U16" s="70">
        <f t="shared" si="0"/>
        <v>6115416</v>
      </c>
      <c r="V16" s="47"/>
      <c r="W16" s="66">
        <f t="shared" si="15"/>
        <v>947.53889061047414</v>
      </c>
      <c r="X16" s="47"/>
      <c r="Y16" s="66">
        <f t="shared" si="16"/>
        <v>60.235620991931924</v>
      </c>
      <c r="Z16" s="47"/>
      <c r="AA16" s="70">
        <v>1615868</v>
      </c>
      <c r="AB16" s="47"/>
      <c r="AC16" s="66">
        <f t="shared" si="1"/>
        <v>250.3669042454292</v>
      </c>
      <c r="AD16" s="47"/>
      <c r="AE16" s="66">
        <f t="shared" si="2"/>
        <v>15.915975695028934</v>
      </c>
      <c r="AF16" s="47"/>
      <c r="AG16" s="70">
        <v>78875</v>
      </c>
      <c r="AH16" s="47"/>
      <c r="AI16" s="66">
        <f t="shared" si="3"/>
        <v>12.221103191819028</v>
      </c>
      <c r="AJ16" s="47"/>
      <c r="AK16" s="66">
        <f t="shared" si="4"/>
        <v>0.77690292953719431</v>
      </c>
      <c r="AL16" s="47"/>
      <c r="AM16" s="70">
        <v>30308</v>
      </c>
      <c r="AN16" s="47"/>
      <c r="AO16" s="66">
        <f t="shared" si="5"/>
        <v>4.6960024790827397</v>
      </c>
      <c r="AP16" s="47"/>
      <c r="AQ16" s="66">
        <f t="shared" si="6"/>
        <v>0.29852772093075486</v>
      </c>
      <c r="AR16" s="47"/>
      <c r="AS16" s="70">
        <v>1826094</v>
      </c>
      <c r="AT16" s="47"/>
      <c r="AU16" s="66">
        <f t="shared" si="7"/>
        <v>282.93988224356985</v>
      </c>
      <c r="AV16" s="47"/>
      <c r="AW16" s="66">
        <f t="shared" si="8"/>
        <v>17.98665962865665</v>
      </c>
      <c r="AX16" s="47"/>
      <c r="AY16" s="70">
        <v>3835</v>
      </c>
      <c r="AZ16" s="47"/>
      <c r="BA16" s="70">
        <v>181420</v>
      </c>
      <c r="BB16" s="47"/>
      <c r="BC16" s="70">
        <f t="shared" si="9"/>
        <v>185255</v>
      </c>
      <c r="BD16" s="47"/>
      <c r="BE16" s="66">
        <f t="shared" si="10"/>
        <v>28.703904555314534</v>
      </c>
      <c r="BF16" s="47"/>
      <c r="BG16" s="66">
        <f t="shared" si="11"/>
        <v>1.8247245922207662</v>
      </c>
      <c r="BH16" s="47"/>
      <c r="BI16" s="281">
        <v>300675</v>
      </c>
      <c r="BJ16" s="47"/>
      <c r="BK16" s="66">
        <f t="shared" si="12"/>
        <v>46.587387666563373</v>
      </c>
      <c r="BL16" s="47"/>
      <c r="BM16" s="66">
        <f t="shared" si="13"/>
        <v>2.9615884416937677</v>
      </c>
      <c r="BN16" s="47"/>
      <c r="BO16" s="70">
        <f t="shared" si="14"/>
        <v>10152491</v>
      </c>
      <c r="BQ16" s="47">
        <v>3</v>
      </c>
      <c r="BS16" s="51">
        <v>6454</v>
      </c>
    </row>
    <row r="17" spans="1:71" ht="8.85" customHeight="1" x14ac:dyDescent="0.3">
      <c r="A17" s="47">
        <v>4</v>
      </c>
      <c r="B17" s="61"/>
      <c r="C17" s="47" t="s">
        <v>88</v>
      </c>
      <c r="E17" s="70">
        <v>74175355</v>
      </c>
      <c r="F17" s="67"/>
      <c r="G17" s="70">
        <v>1457867</v>
      </c>
      <c r="H17" s="47"/>
      <c r="I17" s="70">
        <v>6548549</v>
      </c>
      <c r="J17" s="70"/>
      <c r="K17" s="70">
        <v>4216</v>
      </c>
      <c r="L17" s="47"/>
      <c r="M17" s="70">
        <v>3116316</v>
      </c>
      <c r="N17" s="47"/>
      <c r="O17" s="70">
        <v>0</v>
      </c>
      <c r="P17" s="47"/>
      <c r="Q17" s="70">
        <v>522355</v>
      </c>
      <c r="R17" s="47"/>
      <c r="S17" s="70">
        <v>151371</v>
      </c>
      <c r="T17" s="47"/>
      <c r="U17" s="70">
        <f t="shared" si="0"/>
        <v>85976029</v>
      </c>
      <c r="V17" s="47"/>
      <c r="W17" s="66">
        <f t="shared" si="15"/>
        <v>1748.1553648766801</v>
      </c>
      <c r="X17" s="47"/>
      <c r="Y17" s="66">
        <f t="shared" si="16"/>
        <v>47.39008128292452</v>
      </c>
      <c r="Z17" s="47"/>
      <c r="AA17" s="70">
        <v>44629842</v>
      </c>
      <c r="AB17" s="47"/>
      <c r="AC17" s="66">
        <f t="shared" si="1"/>
        <v>907.46105203228888</v>
      </c>
      <c r="AD17" s="47"/>
      <c r="AE17" s="66">
        <f t="shared" si="2"/>
        <v>24.600017756392056</v>
      </c>
      <c r="AF17" s="47"/>
      <c r="AG17" s="70">
        <v>1926587</v>
      </c>
      <c r="AH17" s="47"/>
      <c r="AI17" s="66">
        <f t="shared" si="3"/>
        <v>39.17340029686261</v>
      </c>
      <c r="AJ17" s="47"/>
      <c r="AK17" s="66">
        <f t="shared" si="4"/>
        <v>1.0619368629903307</v>
      </c>
      <c r="AL17" s="47"/>
      <c r="AM17" s="70">
        <v>201617</v>
      </c>
      <c r="AN17" s="47"/>
      <c r="AO17" s="66">
        <f t="shared" si="5"/>
        <v>4.0994896403082492</v>
      </c>
      <c r="AP17" s="47"/>
      <c r="AQ17" s="66">
        <f t="shared" si="6"/>
        <v>0.11113151106361742</v>
      </c>
      <c r="AR17" s="47"/>
      <c r="AS17" s="70">
        <v>28362153</v>
      </c>
      <c r="AT17" s="47"/>
      <c r="AU17" s="66">
        <f t="shared" si="7"/>
        <v>576.68922958052906</v>
      </c>
      <c r="AV17" s="47"/>
      <c r="AW17" s="66">
        <f t="shared" si="8"/>
        <v>15.633249775105821</v>
      </c>
      <c r="AX17" s="47"/>
      <c r="AY17" s="70">
        <v>1338078</v>
      </c>
      <c r="AZ17" s="47"/>
      <c r="BA17" s="70">
        <v>815882</v>
      </c>
      <c r="BB17" s="47"/>
      <c r="BC17" s="70">
        <f t="shared" si="9"/>
        <v>2153960</v>
      </c>
      <c r="BD17" s="47"/>
      <c r="BE17" s="66">
        <f t="shared" si="10"/>
        <v>43.796588113295783</v>
      </c>
      <c r="BF17" s="47"/>
      <c r="BG17" s="66">
        <f t="shared" si="11"/>
        <v>1.1872651094430995</v>
      </c>
      <c r="BH17" s="47"/>
      <c r="BI17" s="281">
        <v>18171803</v>
      </c>
      <c r="BJ17" s="47"/>
      <c r="BK17" s="66">
        <f t="shared" si="12"/>
        <v>369.4882779935341</v>
      </c>
      <c r="BL17" s="47"/>
      <c r="BM17" s="66">
        <f t="shared" si="13"/>
        <v>10.01631770208056</v>
      </c>
      <c r="BN17" s="47"/>
      <c r="BO17" s="70">
        <f t="shared" si="14"/>
        <v>181421991</v>
      </c>
      <c r="BQ17" s="47">
        <v>4</v>
      </c>
      <c r="BS17" s="51">
        <v>49181</v>
      </c>
    </row>
    <row r="18" spans="1:71" ht="8.85" customHeight="1" x14ac:dyDescent="0.3">
      <c r="A18" s="47">
        <v>5</v>
      </c>
      <c r="B18" s="61"/>
      <c r="C18" s="47" t="s">
        <v>89</v>
      </c>
      <c r="E18" s="70">
        <v>290789675</v>
      </c>
      <c r="F18" s="67"/>
      <c r="G18" s="70">
        <v>10868422</v>
      </c>
      <c r="H18" s="47"/>
      <c r="I18" s="70">
        <v>61155308</v>
      </c>
      <c r="J18" s="70"/>
      <c r="K18" s="70">
        <v>137225</v>
      </c>
      <c r="L18" s="47"/>
      <c r="M18" s="70">
        <v>2907802</v>
      </c>
      <c r="N18" s="47"/>
      <c r="O18" s="70">
        <v>0</v>
      </c>
      <c r="P18" s="47"/>
      <c r="Q18" s="70">
        <v>1893986</v>
      </c>
      <c r="R18" s="47"/>
      <c r="S18" s="70">
        <v>1286781</v>
      </c>
      <c r="T18" s="47"/>
      <c r="U18" s="70">
        <f t="shared" si="0"/>
        <v>369039199</v>
      </c>
      <c r="V18" s="47"/>
      <c r="W18" s="71">
        <f t="shared" si="15"/>
        <v>1501.71600236017</v>
      </c>
      <c r="X18" s="47"/>
      <c r="Y18" s="71">
        <f t="shared" si="16"/>
        <v>63.059671864806219</v>
      </c>
      <c r="Z18" s="47"/>
      <c r="AA18" s="70">
        <v>134683814</v>
      </c>
      <c r="AB18" s="47"/>
      <c r="AC18" s="71">
        <f t="shared" si="1"/>
        <v>548.06329325113427</v>
      </c>
      <c r="AD18" s="47"/>
      <c r="AE18" s="71">
        <f t="shared" si="2"/>
        <v>23.014132751628356</v>
      </c>
      <c r="AF18" s="47"/>
      <c r="AG18" s="70">
        <v>3503660</v>
      </c>
      <c r="AH18" s="47"/>
      <c r="AI18" s="71">
        <f t="shared" si="3"/>
        <v>14.257299232944719</v>
      </c>
      <c r="AJ18" s="47"/>
      <c r="AK18" s="71">
        <f t="shared" si="4"/>
        <v>0.59868883989705102</v>
      </c>
      <c r="AL18" s="47"/>
      <c r="AM18" s="70">
        <v>2283217</v>
      </c>
      <c r="AN18" s="47"/>
      <c r="AO18" s="71">
        <f t="shared" si="5"/>
        <v>9.2910008341980515</v>
      </c>
      <c r="AP18" s="47"/>
      <c r="AQ18" s="71">
        <f t="shared" si="6"/>
        <v>0.39014531574502809</v>
      </c>
      <c r="AR18" s="47"/>
      <c r="AS18" s="70">
        <v>60829413</v>
      </c>
      <c r="AT18" s="47"/>
      <c r="AU18" s="71">
        <f t="shared" si="7"/>
        <v>247.53062320698285</v>
      </c>
      <c r="AV18" s="47"/>
      <c r="AW18" s="71">
        <f t="shared" si="8"/>
        <v>10.394242221159757</v>
      </c>
      <c r="AX18" s="47"/>
      <c r="AY18" s="70">
        <v>5514813</v>
      </c>
      <c r="AZ18" s="47"/>
      <c r="BA18" s="70">
        <v>744324</v>
      </c>
      <c r="BB18" s="47"/>
      <c r="BC18" s="70">
        <f t="shared" si="9"/>
        <v>6259137</v>
      </c>
      <c r="BD18" s="47"/>
      <c r="BE18" s="71">
        <f t="shared" si="10"/>
        <v>25.470048220716595</v>
      </c>
      <c r="BF18" s="47"/>
      <c r="BG18" s="71">
        <f t="shared" si="11"/>
        <v>1.0695317094942742</v>
      </c>
      <c r="BH18" s="47"/>
      <c r="BI18" s="281">
        <v>8623760</v>
      </c>
      <c r="BJ18" s="47"/>
      <c r="BK18" s="71">
        <f t="shared" si="12"/>
        <v>35.092311135526664</v>
      </c>
      <c r="BL18" s="47"/>
      <c r="BM18" s="71">
        <f t="shared" si="13"/>
        <v>1.4735872972693107</v>
      </c>
      <c r="BN18" s="47"/>
      <c r="BO18" s="70">
        <f t="shared" si="14"/>
        <v>585222200</v>
      </c>
      <c r="BQ18" s="47">
        <v>5</v>
      </c>
      <c r="BS18" s="51">
        <v>245745</v>
      </c>
    </row>
    <row r="19" spans="1:71" ht="8.85" customHeight="1" x14ac:dyDescent="0.3">
      <c r="A19" s="72"/>
      <c r="B19" s="61"/>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Q19" s="73"/>
    </row>
    <row r="20" spans="1:71" ht="8.85" customHeight="1" x14ac:dyDescent="0.3">
      <c r="A20" s="47">
        <v>6</v>
      </c>
      <c r="B20" s="61"/>
      <c r="C20" s="47" t="s">
        <v>90</v>
      </c>
      <c r="E20" s="70">
        <v>20482398</v>
      </c>
      <c r="F20" s="67"/>
      <c r="G20" s="70">
        <v>466660</v>
      </c>
      <c r="H20" s="47"/>
      <c r="I20" s="70">
        <v>3056138</v>
      </c>
      <c r="J20" s="70"/>
      <c r="K20" s="70">
        <v>0</v>
      </c>
      <c r="L20" s="47"/>
      <c r="M20" s="70">
        <v>105348</v>
      </c>
      <c r="N20" s="47"/>
      <c r="O20" s="70">
        <v>0</v>
      </c>
      <c r="P20" s="47"/>
      <c r="Q20" s="70">
        <v>31015</v>
      </c>
      <c r="R20" s="47"/>
      <c r="S20" s="70">
        <v>166996</v>
      </c>
      <c r="T20" s="47"/>
      <c r="U20" s="70">
        <f t="shared" si="0"/>
        <v>24308555</v>
      </c>
      <c r="V20" s="47"/>
      <c r="W20" s="71">
        <f t="shared" si="15"/>
        <v>1413.7812609049668</v>
      </c>
      <c r="X20" s="47"/>
      <c r="Y20" s="71">
        <f t="shared" si="16"/>
        <v>47.017334838312749</v>
      </c>
      <c r="Z20" s="47"/>
      <c r="AA20" s="70">
        <v>21338795</v>
      </c>
      <c r="AB20" s="47"/>
      <c r="AC20" s="71">
        <f t="shared" si="1"/>
        <v>1241.060544375945</v>
      </c>
      <c r="AD20" s="47"/>
      <c r="AE20" s="71">
        <f t="shared" si="2"/>
        <v>41.273258306020814</v>
      </c>
      <c r="AF20" s="47"/>
      <c r="AG20" s="281">
        <v>174232</v>
      </c>
      <c r="AH20" s="47"/>
      <c r="AI20" s="71">
        <f t="shared" si="3"/>
        <v>10.133302314760963</v>
      </c>
      <c r="AJ20" s="47"/>
      <c r="AK20" s="71">
        <f t="shared" si="4"/>
        <v>0.33699758309570049</v>
      </c>
      <c r="AL20" s="47"/>
      <c r="AM20" s="281">
        <v>245712</v>
      </c>
      <c r="AN20" s="47"/>
      <c r="AO20" s="71">
        <f t="shared" si="5"/>
        <v>14.290566476677911</v>
      </c>
      <c r="AP20" s="47"/>
      <c r="AQ20" s="71">
        <f t="shared" si="6"/>
        <v>0.47525339855830595</v>
      </c>
      <c r="AR20" s="47"/>
      <c r="AS20" s="281">
        <v>4735280</v>
      </c>
      <c r="AT20" s="47"/>
      <c r="AU20" s="71">
        <f t="shared" si="7"/>
        <v>275.40304757473535</v>
      </c>
      <c r="AV20" s="47"/>
      <c r="AW20" s="71">
        <f t="shared" si="8"/>
        <v>9.1589255434214643</v>
      </c>
      <c r="AX20" s="47"/>
      <c r="AY20" s="281">
        <v>261316</v>
      </c>
      <c r="AZ20" s="47"/>
      <c r="BA20" s="281">
        <v>77002</v>
      </c>
      <c r="BB20" s="47"/>
      <c r="BC20" s="70">
        <f t="shared" si="9"/>
        <v>338318</v>
      </c>
      <c r="BD20" s="47"/>
      <c r="BE20" s="71">
        <f t="shared" si="10"/>
        <v>19.676515063394206</v>
      </c>
      <c r="BF20" s="47"/>
      <c r="BG20" s="71">
        <f t="shared" si="11"/>
        <v>0.65437088662112131</v>
      </c>
      <c r="BH20" s="47"/>
      <c r="BI20" s="281">
        <v>560369</v>
      </c>
      <c r="BJ20" s="47"/>
      <c r="BK20" s="71">
        <f t="shared" si="12"/>
        <v>32.590961963475628</v>
      </c>
      <c r="BL20" s="47"/>
      <c r="BM20" s="71">
        <f t="shared" si="13"/>
        <v>1.0838594439698483</v>
      </c>
      <c r="BN20" s="47"/>
      <c r="BO20" s="70">
        <f t="shared" si="14"/>
        <v>51701261</v>
      </c>
      <c r="BQ20" s="47">
        <v>6</v>
      </c>
      <c r="BS20" s="51">
        <v>17194</v>
      </c>
    </row>
    <row r="21" spans="1:71" ht="8.85" customHeight="1" x14ac:dyDescent="0.3">
      <c r="A21" s="47">
        <v>7</v>
      </c>
      <c r="B21" s="61"/>
      <c r="C21" s="47" t="s">
        <v>91</v>
      </c>
      <c r="E21" s="70">
        <v>2368631</v>
      </c>
      <c r="F21" s="67"/>
      <c r="G21" s="70">
        <v>1925852</v>
      </c>
      <c r="H21" s="47"/>
      <c r="I21" s="70">
        <v>1159280</v>
      </c>
      <c r="J21" s="70"/>
      <c r="K21" s="70">
        <v>7433</v>
      </c>
      <c r="L21" s="47"/>
      <c r="M21" s="70">
        <v>3591109</v>
      </c>
      <c r="N21" s="47"/>
      <c r="O21" s="70">
        <v>0</v>
      </c>
      <c r="P21" s="47"/>
      <c r="Q21" s="70">
        <v>59901</v>
      </c>
      <c r="R21" s="47"/>
      <c r="S21" s="70">
        <v>54660</v>
      </c>
      <c r="T21" s="47"/>
      <c r="U21" s="70">
        <f t="shared" si="0"/>
        <v>9166866</v>
      </c>
      <c r="V21" s="47"/>
      <c r="W21" s="71">
        <f t="shared" si="15"/>
        <v>1609.9167544783984</v>
      </c>
      <c r="X21" s="47"/>
      <c r="Y21" s="71">
        <f t="shared" si="16"/>
        <v>53.362078374770029</v>
      </c>
      <c r="Z21" s="47"/>
      <c r="AA21" s="70">
        <v>3974923</v>
      </c>
      <c r="AB21" s="47"/>
      <c r="AC21" s="71">
        <f t="shared" si="1"/>
        <v>698.08974358974353</v>
      </c>
      <c r="AD21" s="47"/>
      <c r="AE21" s="71">
        <f t="shared" si="2"/>
        <v>23.138786217631633</v>
      </c>
      <c r="AF21" s="47"/>
      <c r="AG21" s="281">
        <v>19087</v>
      </c>
      <c r="AH21" s="47"/>
      <c r="AI21" s="71">
        <f t="shared" si="3"/>
        <v>3.3521250439058656</v>
      </c>
      <c r="AJ21" s="47"/>
      <c r="AK21" s="71">
        <f t="shared" si="4"/>
        <v>0.11110907369424136</v>
      </c>
      <c r="AL21" s="47"/>
      <c r="AM21" s="281">
        <v>3579</v>
      </c>
      <c r="AN21" s="47"/>
      <c r="AO21" s="71">
        <f t="shared" si="5"/>
        <v>0.62855637513171758</v>
      </c>
      <c r="AP21" s="47"/>
      <c r="AQ21" s="71">
        <f t="shared" si="6"/>
        <v>2.0834042790993337E-2</v>
      </c>
      <c r="AR21" s="47"/>
      <c r="AS21" s="281">
        <v>3645285</v>
      </c>
      <c r="AT21" s="47"/>
      <c r="AU21" s="71">
        <f t="shared" si="7"/>
        <v>640.1975763962065</v>
      </c>
      <c r="AV21" s="47"/>
      <c r="AW21" s="71">
        <f t="shared" si="8"/>
        <v>21.219900440169361</v>
      </c>
      <c r="AX21" s="47"/>
      <c r="AY21" s="281">
        <v>75658</v>
      </c>
      <c r="AZ21" s="47"/>
      <c r="BA21" s="281">
        <v>23920</v>
      </c>
      <c r="BB21" s="47"/>
      <c r="BC21" s="70">
        <f t="shared" si="9"/>
        <v>99578</v>
      </c>
      <c r="BD21" s="47"/>
      <c r="BE21" s="71">
        <f t="shared" si="10"/>
        <v>17.488233227959256</v>
      </c>
      <c r="BF21" s="47"/>
      <c r="BG21" s="71">
        <f t="shared" si="11"/>
        <v>0.57966256301803143</v>
      </c>
      <c r="BH21" s="47"/>
      <c r="BI21" s="281">
        <v>269297</v>
      </c>
      <c r="BJ21" s="47"/>
      <c r="BK21" s="71">
        <f t="shared" si="12"/>
        <v>47.294871794871796</v>
      </c>
      <c r="BL21" s="47"/>
      <c r="BM21" s="71">
        <f t="shared" si="13"/>
        <v>1.5676292879257148</v>
      </c>
      <c r="BN21" s="47"/>
      <c r="BO21" s="70">
        <f t="shared" si="14"/>
        <v>17178615</v>
      </c>
      <c r="BQ21" s="47">
        <v>7</v>
      </c>
      <c r="BS21" s="51">
        <v>5694</v>
      </c>
    </row>
    <row r="22" spans="1:71" ht="8.85" customHeight="1" x14ac:dyDescent="0.3">
      <c r="A22" s="47">
        <v>8</v>
      </c>
      <c r="B22" s="61"/>
      <c r="C22" s="47" t="s">
        <v>92</v>
      </c>
      <c r="E22" s="70">
        <v>18819571</v>
      </c>
      <c r="F22" s="67"/>
      <c r="G22" s="70">
        <v>438108</v>
      </c>
      <c r="H22" s="47"/>
      <c r="I22" s="70">
        <v>8427831</v>
      </c>
      <c r="J22" s="70"/>
      <c r="K22" s="70">
        <v>25251</v>
      </c>
      <c r="L22" s="47"/>
      <c r="M22" s="70">
        <v>1753881</v>
      </c>
      <c r="N22" s="47"/>
      <c r="O22" s="70">
        <v>0</v>
      </c>
      <c r="P22" s="47"/>
      <c r="Q22" s="70">
        <v>453967</v>
      </c>
      <c r="R22" s="47"/>
      <c r="S22" s="70">
        <v>264724</v>
      </c>
      <c r="T22" s="47"/>
      <c r="U22" s="70">
        <f t="shared" si="0"/>
        <v>30183333</v>
      </c>
      <c r="V22" s="47"/>
      <c r="W22" s="71">
        <f t="shared" si="15"/>
        <v>755.86830111189022</v>
      </c>
      <c r="X22" s="47"/>
      <c r="Y22" s="71">
        <f t="shared" si="16"/>
        <v>38.79933932715646</v>
      </c>
      <c r="Z22" s="47"/>
      <c r="AA22" s="70">
        <v>27164991</v>
      </c>
      <c r="AB22" s="47"/>
      <c r="AC22" s="71">
        <f t="shared" si="1"/>
        <v>680.2812531303216</v>
      </c>
      <c r="AD22" s="47"/>
      <c r="AE22" s="71">
        <f t="shared" si="2"/>
        <v>34.919394210975682</v>
      </c>
      <c r="AF22" s="47"/>
      <c r="AG22" s="281">
        <v>225428</v>
      </c>
      <c r="AH22" s="47"/>
      <c r="AI22" s="71">
        <f t="shared" si="3"/>
        <v>5.6452970049083442</v>
      </c>
      <c r="AJ22" s="47"/>
      <c r="AK22" s="71">
        <f t="shared" si="4"/>
        <v>0.2897777215605124</v>
      </c>
      <c r="AL22" s="47"/>
      <c r="AM22" s="281">
        <v>312163</v>
      </c>
      <c r="AN22" s="47"/>
      <c r="AO22" s="71">
        <f t="shared" si="5"/>
        <v>7.817364519683462</v>
      </c>
      <c r="AP22" s="47"/>
      <c r="AQ22" s="71">
        <f t="shared" si="6"/>
        <v>0.40127172709465664</v>
      </c>
      <c r="AR22" s="47"/>
      <c r="AS22" s="281">
        <v>12890092</v>
      </c>
      <c r="AT22" s="47"/>
      <c r="AU22" s="71">
        <f t="shared" si="7"/>
        <v>322.80106180506863</v>
      </c>
      <c r="AV22" s="47"/>
      <c r="AW22" s="71">
        <f t="shared" si="8"/>
        <v>16.569643036647573</v>
      </c>
      <c r="AX22" s="47"/>
      <c r="AY22" s="281">
        <v>1478432</v>
      </c>
      <c r="AZ22" s="47"/>
      <c r="BA22" s="281">
        <v>120497</v>
      </c>
      <c r="BB22" s="47"/>
      <c r="BC22" s="70">
        <f t="shared" si="9"/>
        <v>1598929</v>
      </c>
      <c r="BD22" s="47"/>
      <c r="BE22" s="71">
        <f t="shared" si="10"/>
        <v>40.041295201843134</v>
      </c>
      <c r="BF22" s="47"/>
      <c r="BG22" s="71">
        <f t="shared" si="11"/>
        <v>2.0553524963936538</v>
      </c>
      <c r="BH22" s="47"/>
      <c r="BI22" s="281">
        <v>5418484</v>
      </c>
      <c r="BJ22" s="47"/>
      <c r="BK22" s="71">
        <f t="shared" si="12"/>
        <v>135.69277772212763</v>
      </c>
      <c r="BL22" s="47"/>
      <c r="BM22" s="71">
        <f t="shared" si="13"/>
        <v>6.9652214801714587</v>
      </c>
      <c r="BN22" s="47"/>
      <c r="BO22" s="70">
        <f t="shared" si="14"/>
        <v>77793420</v>
      </c>
      <c r="BQ22" s="47">
        <v>8</v>
      </c>
      <c r="BS22" s="51">
        <v>39932</v>
      </c>
    </row>
    <row r="23" spans="1:71" ht="8.85" customHeight="1" x14ac:dyDescent="0.3">
      <c r="A23" s="47">
        <v>9</v>
      </c>
      <c r="B23" s="61"/>
      <c r="C23" s="47" t="s">
        <v>93</v>
      </c>
      <c r="E23" s="70">
        <v>0</v>
      </c>
      <c r="F23" s="67"/>
      <c r="G23" s="70">
        <v>0</v>
      </c>
      <c r="H23" s="47"/>
      <c r="I23" s="70">
        <v>0</v>
      </c>
      <c r="J23" s="70"/>
      <c r="K23" s="70">
        <v>0</v>
      </c>
      <c r="L23" s="47"/>
      <c r="M23" s="70">
        <v>0</v>
      </c>
      <c r="N23" s="47"/>
      <c r="O23" s="70">
        <v>0</v>
      </c>
      <c r="P23" s="47"/>
      <c r="Q23" s="70">
        <v>0</v>
      </c>
      <c r="R23" s="47"/>
      <c r="S23" s="70">
        <v>0</v>
      </c>
      <c r="T23" s="47"/>
      <c r="U23" s="70">
        <f t="shared" si="0"/>
        <v>0</v>
      </c>
      <c r="V23" s="47"/>
      <c r="W23" s="71">
        <v>0</v>
      </c>
      <c r="X23" s="47"/>
      <c r="Y23" s="71">
        <f t="shared" si="16"/>
        <v>0</v>
      </c>
      <c r="Z23" s="47"/>
      <c r="AA23" s="70">
        <v>0</v>
      </c>
      <c r="AB23" s="47"/>
      <c r="AC23" s="71">
        <v>0</v>
      </c>
      <c r="AD23" s="47"/>
      <c r="AE23" s="71">
        <f t="shared" si="2"/>
        <v>0</v>
      </c>
      <c r="AF23" s="47"/>
      <c r="AG23" s="281">
        <v>0</v>
      </c>
      <c r="AH23" s="47"/>
      <c r="AI23" s="71">
        <v>0</v>
      </c>
      <c r="AJ23" s="47"/>
      <c r="AK23" s="71">
        <f t="shared" si="4"/>
        <v>0</v>
      </c>
      <c r="AL23" s="47"/>
      <c r="AM23" s="281">
        <v>0</v>
      </c>
      <c r="AN23" s="47"/>
      <c r="AO23" s="71">
        <v>0</v>
      </c>
      <c r="AP23" s="47"/>
      <c r="AQ23" s="71">
        <f t="shared" si="6"/>
        <v>0</v>
      </c>
      <c r="AR23" s="47"/>
      <c r="AS23" s="281">
        <v>0</v>
      </c>
      <c r="AT23" s="47"/>
      <c r="AU23" s="71">
        <v>0</v>
      </c>
      <c r="AV23" s="47"/>
      <c r="AW23" s="71">
        <f t="shared" si="8"/>
        <v>0</v>
      </c>
      <c r="AX23" s="47"/>
      <c r="AY23" s="281">
        <v>0</v>
      </c>
      <c r="AZ23" s="47"/>
      <c r="BA23" s="281">
        <v>0</v>
      </c>
      <c r="BB23" s="47"/>
      <c r="BC23" s="70">
        <f t="shared" si="9"/>
        <v>0</v>
      </c>
      <c r="BD23" s="47"/>
      <c r="BE23" s="71">
        <v>0</v>
      </c>
      <c r="BF23" s="47"/>
      <c r="BG23" s="71">
        <f t="shared" si="11"/>
        <v>0</v>
      </c>
      <c r="BH23" s="47"/>
      <c r="BI23" s="281">
        <v>0</v>
      </c>
      <c r="BJ23" s="47"/>
      <c r="BK23" s="71">
        <v>0</v>
      </c>
      <c r="BL23" s="47"/>
      <c r="BM23" s="71">
        <f t="shared" si="13"/>
        <v>0</v>
      </c>
      <c r="BN23" s="47"/>
      <c r="BO23" s="70">
        <f t="shared" si="14"/>
        <v>0</v>
      </c>
      <c r="BQ23" s="47">
        <v>9</v>
      </c>
      <c r="BS23" s="51">
        <v>0</v>
      </c>
    </row>
    <row r="24" spans="1:71" ht="8.85" customHeight="1" x14ac:dyDescent="0.3">
      <c r="A24" s="47">
        <v>10</v>
      </c>
      <c r="B24" s="61"/>
      <c r="C24" s="47" t="s">
        <v>94</v>
      </c>
      <c r="E24" s="70">
        <v>69629705</v>
      </c>
      <c r="F24" s="67"/>
      <c r="G24" s="70">
        <v>1548296</v>
      </c>
      <c r="H24" s="47"/>
      <c r="I24" s="70">
        <v>8801082</v>
      </c>
      <c r="J24" s="70"/>
      <c r="K24" s="70">
        <v>0</v>
      </c>
      <c r="L24" s="47"/>
      <c r="M24" s="70">
        <v>0</v>
      </c>
      <c r="N24" s="47"/>
      <c r="O24" s="70">
        <v>0</v>
      </c>
      <c r="P24" s="47"/>
      <c r="Q24" s="70">
        <v>397292</v>
      </c>
      <c r="R24" s="47"/>
      <c r="S24" s="70">
        <v>104401</v>
      </c>
      <c r="T24" s="47"/>
      <c r="U24" s="70">
        <f t="shared" si="0"/>
        <v>80480776</v>
      </c>
      <c r="V24" s="47"/>
      <c r="W24" s="71">
        <f t="shared" si="15"/>
        <v>3361.3488702334712</v>
      </c>
      <c r="X24" s="47"/>
      <c r="Y24" s="71">
        <f t="shared" si="16"/>
        <v>64.222079341177192</v>
      </c>
      <c r="Z24" s="47"/>
      <c r="AA24" s="70">
        <v>32984219</v>
      </c>
      <c r="AB24" s="47"/>
      <c r="AC24" s="71">
        <f t="shared" si="1"/>
        <v>1377.6142922774923</v>
      </c>
      <c r="AD24" s="47"/>
      <c r="AE24" s="71">
        <f t="shared" si="2"/>
        <v>26.320759253424246</v>
      </c>
      <c r="AF24" s="47"/>
      <c r="AG24" s="281">
        <v>1339209</v>
      </c>
      <c r="AH24" s="47"/>
      <c r="AI24" s="71">
        <f t="shared" si="3"/>
        <v>55.933216388923697</v>
      </c>
      <c r="AJ24" s="47"/>
      <c r="AK24" s="71">
        <f t="shared" si="4"/>
        <v>1.068662492176002</v>
      </c>
      <c r="AL24" s="47"/>
      <c r="AM24" s="281">
        <v>1118390</v>
      </c>
      <c r="AN24" s="47"/>
      <c r="AO24" s="71">
        <f t="shared" si="5"/>
        <v>46.710520820281502</v>
      </c>
      <c r="AP24" s="47"/>
      <c r="AQ24" s="71">
        <f t="shared" si="6"/>
        <v>0.89245326504281164</v>
      </c>
      <c r="AR24" s="47"/>
      <c r="AS24" s="281">
        <v>2785345</v>
      </c>
      <c r="AT24" s="47"/>
      <c r="AU24" s="71">
        <f t="shared" si="7"/>
        <v>116.33233095267929</v>
      </c>
      <c r="AV24" s="47"/>
      <c r="AW24" s="71">
        <f t="shared" si="8"/>
        <v>2.2226506312830683</v>
      </c>
      <c r="AX24" s="47"/>
      <c r="AY24" s="281">
        <v>806574</v>
      </c>
      <c r="AZ24" s="47"/>
      <c r="BA24" s="281">
        <v>3478479</v>
      </c>
      <c r="BB24" s="47"/>
      <c r="BC24" s="70">
        <f t="shared" si="9"/>
        <v>4285053</v>
      </c>
      <c r="BD24" s="47"/>
      <c r="BE24" s="71">
        <f t="shared" si="10"/>
        <v>178.96892619972434</v>
      </c>
      <c r="BF24" s="47"/>
      <c r="BG24" s="71">
        <f t="shared" si="11"/>
        <v>3.4193881747257175</v>
      </c>
      <c r="BH24" s="47"/>
      <c r="BI24" s="281">
        <v>2323374</v>
      </c>
      <c r="BJ24" s="47"/>
      <c r="BK24" s="71">
        <f t="shared" si="12"/>
        <v>97.037714572108754</v>
      </c>
      <c r="BL24" s="47"/>
      <c r="BM24" s="71">
        <f t="shared" si="13"/>
        <v>1.8540068421709581</v>
      </c>
      <c r="BN24" s="47"/>
      <c r="BO24" s="70">
        <f t="shared" si="14"/>
        <v>125316366</v>
      </c>
      <c r="BQ24" s="47">
        <v>10</v>
      </c>
      <c r="BS24" s="51">
        <v>23943</v>
      </c>
    </row>
    <row r="25" spans="1:71" ht="8.85" customHeight="1" x14ac:dyDescent="0.3">
      <c r="A25" s="72"/>
      <c r="B25" s="61"/>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Q25" s="73"/>
    </row>
    <row r="26" spans="1:71" ht="8.85" customHeight="1" x14ac:dyDescent="0.3">
      <c r="A26" s="47">
        <v>11</v>
      </c>
      <c r="B26" s="61"/>
      <c r="C26" s="47" t="s">
        <v>95</v>
      </c>
      <c r="E26" s="70">
        <v>57703070</v>
      </c>
      <c r="F26" s="67"/>
      <c r="G26" s="70">
        <v>405320</v>
      </c>
      <c r="H26" s="47"/>
      <c r="I26" s="70">
        <v>5722312</v>
      </c>
      <c r="J26" s="70"/>
      <c r="K26" s="70">
        <v>0</v>
      </c>
      <c r="L26" s="47"/>
      <c r="M26" s="70">
        <v>0</v>
      </c>
      <c r="N26" s="47"/>
      <c r="O26" s="70">
        <v>0</v>
      </c>
      <c r="P26" s="47"/>
      <c r="Q26" s="70">
        <v>145258</v>
      </c>
      <c r="R26" s="47"/>
      <c r="S26" s="70">
        <v>36186</v>
      </c>
      <c r="T26" s="47"/>
      <c r="U26" s="70">
        <f t="shared" si="0"/>
        <v>64012146</v>
      </c>
      <c r="V26" s="47"/>
      <c r="W26" s="71">
        <f t="shared" si="15"/>
        <v>4466.6908101318822</v>
      </c>
      <c r="X26" s="47"/>
      <c r="Y26" s="71">
        <f t="shared" si="16"/>
        <v>70.060435360497621</v>
      </c>
      <c r="Z26" s="47"/>
      <c r="AA26" s="70">
        <v>15953197</v>
      </c>
      <c r="AB26" s="47"/>
      <c r="AC26" s="71">
        <f t="shared" si="1"/>
        <v>1113.1949619705533</v>
      </c>
      <c r="AD26" s="47"/>
      <c r="AE26" s="71">
        <f t="shared" si="2"/>
        <v>17.460560175748281</v>
      </c>
      <c r="AF26" s="47"/>
      <c r="AG26" s="281">
        <v>2282634</v>
      </c>
      <c r="AH26" s="47"/>
      <c r="AI26" s="71">
        <f t="shared" si="3"/>
        <v>159.27946409880678</v>
      </c>
      <c r="AJ26" s="47"/>
      <c r="AK26" s="71">
        <f t="shared" si="4"/>
        <v>2.4983123016790301</v>
      </c>
      <c r="AL26" s="47"/>
      <c r="AM26" s="281">
        <v>532038</v>
      </c>
      <c r="AN26" s="47"/>
      <c r="AO26" s="71">
        <f t="shared" si="5"/>
        <v>37.12497383294955</v>
      </c>
      <c r="AP26" s="47"/>
      <c r="AQ26" s="71">
        <f t="shared" si="6"/>
        <v>0.58230845609094917</v>
      </c>
      <c r="AR26" s="47"/>
      <c r="AS26" s="281">
        <v>5874568</v>
      </c>
      <c r="AT26" s="47"/>
      <c r="AU26" s="71">
        <f t="shared" si="7"/>
        <v>409.92031260902939</v>
      </c>
      <c r="AV26" s="47"/>
      <c r="AW26" s="71">
        <f t="shared" si="8"/>
        <v>6.4296358949573058</v>
      </c>
      <c r="AX26" s="47"/>
      <c r="AY26" s="281">
        <v>1967659</v>
      </c>
      <c r="AZ26" s="47"/>
      <c r="BA26" s="281">
        <v>372367</v>
      </c>
      <c r="BB26" s="47"/>
      <c r="BC26" s="70">
        <f t="shared" si="9"/>
        <v>2340026</v>
      </c>
      <c r="BD26" s="47"/>
      <c r="BE26" s="71">
        <f t="shared" si="10"/>
        <v>163.28420905728839</v>
      </c>
      <c r="BF26" s="47"/>
      <c r="BG26" s="71">
        <f t="shared" si="11"/>
        <v>2.5611270760221632</v>
      </c>
      <c r="BH26" s="47"/>
      <c r="BI26" s="281">
        <v>372431</v>
      </c>
      <c r="BJ26" s="47"/>
      <c r="BK26" s="71">
        <f t="shared" si="12"/>
        <v>25.987788709789967</v>
      </c>
      <c r="BL26" s="47"/>
      <c r="BM26" s="71">
        <f t="shared" si="13"/>
        <v>0.40762073500465812</v>
      </c>
      <c r="BN26" s="47"/>
      <c r="BO26" s="70">
        <f t="shared" si="14"/>
        <v>91367040</v>
      </c>
      <c r="BQ26" s="47">
        <v>11</v>
      </c>
      <c r="BS26" s="51">
        <v>14331</v>
      </c>
    </row>
    <row r="27" spans="1:71" ht="8.85" customHeight="1" x14ac:dyDescent="0.3">
      <c r="A27" s="47">
        <v>12</v>
      </c>
      <c r="B27" s="61"/>
      <c r="C27" s="47" t="s">
        <v>96</v>
      </c>
      <c r="E27" s="70">
        <v>5987678</v>
      </c>
      <c r="F27" s="67"/>
      <c r="G27" s="70">
        <v>84522</v>
      </c>
      <c r="H27" s="47"/>
      <c r="I27" s="70">
        <v>1673526</v>
      </c>
      <c r="J27" s="70"/>
      <c r="K27" s="70">
        <v>0</v>
      </c>
      <c r="L27" s="47"/>
      <c r="M27" s="70">
        <v>24107</v>
      </c>
      <c r="N27" s="47"/>
      <c r="O27" s="70">
        <v>0</v>
      </c>
      <c r="P27" s="47"/>
      <c r="Q27" s="70">
        <v>86002</v>
      </c>
      <c r="R27" s="47"/>
      <c r="S27" s="70">
        <v>67970</v>
      </c>
      <c r="T27" s="47"/>
      <c r="U27" s="70">
        <f t="shared" si="0"/>
        <v>7923805</v>
      </c>
      <c r="V27" s="47"/>
      <c r="W27" s="66">
        <f t="shared" si="15"/>
        <v>959.18230238469914</v>
      </c>
      <c r="X27" s="47"/>
      <c r="Y27" s="66">
        <f t="shared" si="16"/>
        <v>36.162466388364599</v>
      </c>
      <c r="Z27" s="47"/>
      <c r="AA27" s="70">
        <v>5873063</v>
      </c>
      <c r="AB27" s="47"/>
      <c r="AC27" s="66">
        <f t="shared" si="1"/>
        <v>710.93850623411208</v>
      </c>
      <c r="AD27" s="47"/>
      <c r="AE27" s="66">
        <f t="shared" si="2"/>
        <v>26.803340482791761</v>
      </c>
      <c r="AF27" s="47"/>
      <c r="AG27" s="70">
        <v>222025</v>
      </c>
      <c r="AH27" s="47"/>
      <c r="AI27" s="66">
        <f t="shared" si="3"/>
        <v>26.876286163902677</v>
      </c>
      <c r="AJ27" s="47"/>
      <c r="AK27" s="66">
        <f t="shared" si="4"/>
        <v>1.0132722347251921</v>
      </c>
      <c r="AL27" s="47"/>
      <c r="AM27" s="70">
        <v>26129</v>
      </c>
      <c r="AN27" s="47"/>
      <c r="AO27" s="66">
        <f t="shared" si="5"/>
        <v>3.1629342694589031</v>
      </c>
      <c r="AP27" s="47"/>
      <c r="AQ27" s="66">
        <f t="shared" si="6"/>
        <v>0.11924688760785741</v>
      </c>
      <c r="AR27" s="47"/>
      <c r="AS27" s="70">
        <v>5153419</v>
      </c>
      <c r="AT27" s="47"/>
      <c r="AU27" s="66">
        <f t="shared" si="7"/>
        <v>623.8250817092362</v>
      </c>
      <c r="AV27" s="47"/>
      <c r="AW27" s="66">
        <f t="shared" si="8"/>
        <v>23.519046893841974</v>
      </c>
      <c r="AX27" s="47"/>
      <c r="AY27" s="70">
        <v>11264</v>
      </c>
      <c r="AZ27" s="47"/>
      <c r="BA27" s="70">
        <v>552994</v>
      </c>
      <c r="BB27" s="47"/>
      <c r="BC27" s="70">
        <f t="shared" si="9"/>
        <v>564258</v>
      </c>
      <c r="BD27" s="47"/>
      <c r="BE27" s="66">
        <f t="shared" si="10"/>
        <v>68.303837307831984</v>
      </c>
      <c r="BF27" s="47"/>
      <c r="BG27" s="66">
        <f t="shared" si="11"/>
        <v>2.5751467835674697</v>
      </c>
      <c r="BH27" s="47"/>
      <c r="BI27" s="70">
        <v>2148984</v>
      </c>
      <c r="BJ27" s="47"/>
      <c r="BK27" s="66">
        <f t="shared" si="12"/>
        <v>260.13606100956298</v>
      </c>
      <c r="BL27" s="47"/>
      <c r="BM27" s="66">
        <f t="shared" si="13"/>
        <v>9.8074803291011463</v>
      </c>
      <c r="BN27" s="47"/>
      <c r="BO27" s="70">
        <f t="shared" si="14"/>
        <v>21911683</v>
      </c>
      <c r="BQ27" s="47">
        <v>12</v>
      </c>
      <c r="BS27" s="51">
        <v>8261</v>
      </c>
    </row>
    <row r="28" spans="1:71" ht="8.85" customHeight="1" x14ac:dyDescent="0.3">
      <c r="A28" s="47">
        <v>13</v>
      </c>
      <c r="B28" s="61"/>
      <c r="C28" s="47" t="s">
        <v>97</v>
      </c>
      <c r="E28" s="70">
        <v>34675003</v>
      </c>
      <c r="F28" s="67"/>
      <c r="G28" s="70">
        <v>903367</v>
      </c>
      <c r="H28" s="47"/>
      <c r="I28" s="70">
        <v>8391427</v>
      </c>
      <c r="J28" s="70"/>
      <c r="K28" s="70">
        <v>0</v>
      </c>
      <c r="L28" s="47"/>
      <c r="M28" s="70">
        <v>91673</v>
      </c>
      <c r="N28" s="47"/>
      <c r="O28" s="70">
        <v>0</v>
      </c>
      <c r="P28" s="47"/>
      <c r="Q28" s="70">
        <v>201858</v>
      </c>
      <c r="R28" s="47"/>
      <c r="S28" s="70">
        <v>102730</v>
      </c>
      <c r="T28" s="47"/>
      <c r="U28" s="70">
        <f t="shared" si="0"/>
        <v>44366058</v>
      </c>
      <c r="V28" s="47"/>
      <c r="W28" s="66">
        <f t="shared" si="15"/>
        <v>1554.9578718631712</v>
      </c>
      <c r="X28" s="47"/>
      <c r="Y28" s="66">
        <f t="shared" si="16"/>
        <v>45.62180877967662</v>
      </c>
      <c r="Z28" s="47"/>
      <c r="AA28" s="70">
        <v>35363366</v>
      </c>
      <c r="AB28" s="47"/>
      <c r="AC28" s="66">
        <f t="shared" si="1"/>
        <v>1239.4282209449041</v>
      </c>
      <c r="AD28" s="47"/>
      <c r="AE28" s="66">
        <f t="shared" si="2"/>
        <v>36.3643017700089</v>
      </c>
      <c r="AF28" s="47"/>
      <c r="AG28" s="70">
        <v>1046654</v>
      </c>
      <c r="AH28" s="47"/>
      <c r="AI28" s="66">
        <f t="shared" si="3"/>
        <v>36.68351324828263</v>
      </c>
      <c r="AJ28" s="47"/>
      <c r="AK28" s="66">
        <f t="shared" si="4"/>
        <v>1.0762788221230664</v>
      </c>
      <c r="AL28" s="47"/>
      <c r="AM28" s="70">
        <v>473741</v>
      </c>
      <c r="AN28" s="47"/>
      <c r="AO28" s="66">
        <f t="shared" si="5"/>
        <v>16.603848310668724</v>
      </c>
      <c r="AP28" s="47"/>
      <c r="AQ28" s="66">
        <f t="shared" si="6"/>
        <v>0.48714991341112124</v>
      </c>
      <c r="AR28" s="47"/>
      <c r="AS28" s="70">
        <v>13643859</v>
      </c>
      <c r="AT28" s="47"/>
      <c r="AU28" s="66">
        <f t="shared" si="7"/>
        <v>478.19497406420862</v>
      </c>
      <c r="AV28" s="47"/>
      <c r="AW28" s="66">
        <f t="shared" si="8"/>
        <v>14.030039051810054</v>
      </c>
      <c r="AX28" s="47"/>
      <c r="AY28" s="70">
        <v>988306</v>
      </c>
      <c r="AZ28" s="47"/>
      <c r="BA28" s="70">
        <v>42299</v>
      </c>
      <c r="BB28" s="47"/>
      <c r="BC28" s="70">
        <f t="shared" si="9"/>
        <v>1030605</v>
      </c>
      <c r="BD28" s="47"/>
      <c r="BE28" s="66">
        <f t="shared" si="10"/>
        <v>36.121022010374318</v>
      </c>
      <c r="BF28" s="47"/>
      <c r="BG28" s="66">
        <f t="shared" si="11"/>
        <v>1.0597755662082626</v>
      </c>
      <c r="BH28" s="47"/>
      <c r="BI28" s="70">
        <v>1323194</v>
      </c>
      <c r="BJ28" s="47"/>
      <c r="BK28" s="66">
        <f t="shared" si="12"/>
        <v>46.375788588251787</v>
      </c>
      <c r="BL28" s="47"/>
      <c r="BM28" s="66">
        <f t="shared" si="13"/>
        <v>1.3606460967619756</v>
      </c>
      <c r="BN28" s="47"/>
      <c r="BO28" s="70">
        <f t="shared" si="14"/>
        <v>97247477</v>
      </c>
      <c r="BQ28" s="47">
        <v>13</v>
      </c>
      <c r="BS28" s="51">
        <v>28532</v>
      </c>
    </row>
    <row r="29" spans="1:71" ht="8.85" customHeight="1" x14ac:dyDescent="0.3">
      <c r="A29" s="47">
        <v>14</v>
      </c>
      <c r="B29" s="61"/>
      <c r="C29" s="47" t="s">
        <v>98</v>
      </c>
      <c r="E29" s="70">
        <v>3827757</v>
      </c>
      <c r="F29" s="67"/>
      <c r="G29" s="70">
        <v>137145</v>
      </c>
      <c r="H29" s="47"/>
      <c r="I29" s="70">
        <v>1104817</v>
      </c>
      <c r="J29" s="70"/>
      <c r="K29" s="70">
        <v>0</v>
      </c>
      <c r="L29" s="47"/>
      <c r="M29" s="70">
        <v>837005</v>
      </c>
      <c r="N29" s="47"/>
      <c r="O29" s="70">
        <v>0</v>
      </c>
      <c r="P29" s="47"/>
      <c r="Q29" s="70">
        <v>55663</v>
      </c>
      <c r="R29" s="47"/>
      <c r="S29" s="70">
        <v>94636</v>
      </c>
      <c r="T29" s="47"/>
      <c r="U29" s="70">
        <f t="shared" si="0"/>
        <v>6057023</v>
      </c>
      <c r="V29" s="47"/>
      <c r="W29" s="66">
        <f t="shared" si="15"/>
        <v>925.44278074866315</v>
      </c>
      <c r="X29" s="47"/>
      <c r="Y29" s="66">
        <f t="shared" si="16"/>
        <v>32.698480290319509</v>
      </c>
      <c r="Z29" s="47"/>
      <c r="AA29" s="70">
        <v>6344544</v>
      </c>
      <c r="AB29" s="47"/>
      <c r="AC29" s="66">
        <f t="shared" si="1"/>
        <v>969.37265087853325</v>
      </c>
      <c r="AD29" s="47"/>
      <c r="AE29" s="66">
        <f t="shared" si="2"/>
        <v>34.250645397097699</v>
      </c>
      <c r="AF29" s="47"/>
      <c r="AG29" s="70">
        <v>9513</v>
      </c>
      <c r="AH29" s="47"/>
      <c r="AI29" s="66">
        <f t="shared" si="3"/>
        <v>1.4534759358288769</v>
      </c>
      <c r="AJ29" s="47"/>
      <c r="AK29" s="66">
        <f t="shared" si="4"/>
        <v>5.1355367645427384E-2</v>
      </c>
      <c r="AL29" s="47"/>
      <c r="AM29" s="70">
        <v>120173</v>
      </c>
      <c r="AN29" s="47"/>
      <c r="AO29" s="66">
        <f t="shared" si="5"/>
        <v>18.361038961038961</v>
      </c>
      <c r="AP29" s="47"/>
      <c r="AQ29" s="66">
        <f t="shared" si="6"/>
        <v>0.6487468302379843</v>
      </c>
      <c r="AR29" s="47"/>
      <c r="AS29" s="70">
        <v>5180672</v>
      </c>
      <c r="AT29" s="47"/>
      <c r="AU29" s="66">
        <f t="shared" si="7"/>
        <v>791.54652406417108</v>
      </c>
      <c r="AV29" s="47"/>
      <c r="AW29" s="66">
        <f t="shared" si="8"/>
        <v>27.967551267777939</v>
      </c>
      <c r="AX29" s="47"/>
      <c r="AY29" s="70">
        <v>82357</v>
      </c>
      <c r="AZ29" s="47"/>
      <c r="BA29" s="70">
        <v>44682</v>
      </c>
      <c r="BB29" s="47"/>
      <c r="BC29" s="70">
        <f t="shared" si="9"/>
        <v>127039</v>
      </c>
      <c r="BD29" s="47"/>
      <c r="BE29" s="66">
        <f t="shared" si="10"/>
        <v>19.410084033613444</v>
      </c>
      <c r="BF29" s="47"/>
      <c r="BG29" s="66">
        <f t="shared" si="11"/>
        <v>0.68581252499815504</v>
      </c>
      <c r="BH29" s="47"/>
      <c r="BI29" s="70">
        <v>684903</v>
      </c>
      <c r="BJ29" s="47"/>
      <c r="BK29" s="66">
        <f t="shared" si="12"/>
        <v>104.64522536287242</v>
      </c>
      <c r="BL29" s="47"/>
      <c r="BM29" s="66">
        <f t="shared" si="13"/>
        <v>3.697408321923279</v>
      </c>
      <c r="BN29" s="47"/>
      <c r="BO29" s="70">
        <f t="shared" si="14"/>
        <v>18523867</v>
      </c>
      <c r="BQ29" s="47">
        <v>14</v>
      </c>
      <c r="BS29" s="51">
        <v>6545</v>
      </c>
    </row>
    <row r="30" spans="1:71" ht="8.85" customHeight="1" x14ac:dyDescent="0.3">
      <c r="A30" s="47">
        <v>15</v>
      </c>
      <c r="B30" s="61"/>
      <c r="C30" s="47" t="s">
        <v>99</v>
      </c>
      <c r="E30" s="70">
        <v>140747371</v>
      </c>
      <c r="F30" s="67"/>
      <c r="G30" s="70">
        <v>4907574</v>
      </c>
      <c r="H30" s="47"/>
      <c r="I30" s="70">
        <v>27688534</v>
      </c>
      <c r="J30" s="70"/>
      <c r="K30" s="70">
        <v>31266</v>
      </c>
      <c r="L30" s="47"/>
      <c r="M30" s="70">
        <v>2874489</v>
      </c>
      <c r="N30" s="47"/>
      <c r="O30" s="70">
        <v>0</v>
      </c>
      <c r="P30" s="47"/>
      <c r="Q30" s="70">
        <v>1304839</v>
      </c>
      <c r="R30" s="47"/>
      <c r="S30" s="70">
        <v>714713</v>
      </c>
      <c r="T30" s="47"/>
      <c r="U30" s="70">
        <f t="shared" si="0"/>
        <v>178268786</v>
      </c>
      <c r="V30" s="47"/>
      <c r="W30" s="71">
        <f t="shared" si="15"/>
        <v>1313.1848725258374</v>
      </c>
      <c r="X30" s="47"/>
      <c r="Y30" s="71">
        <f t="shared" si="16"/>
        <v>54.738050713001506</v>
      </c>
      <c r="Z30" s="47"/>
      <c r="AA30" s="70">
        <v>73839724</v>
      </c>
      <c r="AB30" s="47"/>
      <c r="AC30" s="71">
        <f t="shared" si="1"/>
        <v>543.92701450428353</v>
      </c>
      <c r="AD30" s="47"/>
      <c r="AE30" s="71">
        <f t="shared" si="2"/>
        <v>22.672744049236048</v>
      </c>
      <c r="AF30" s="47"/>
      <c r="AG30" s="70">
        <v>2052716</v>
      </c>
      <c r="AH30" s="47"/>
      <c r="AI30" s="71">
        <f t="shared" si="3"/>
        <v>15.120962336007308</v>
      </c>
      <c r="AJ30" s="47"/>
      <c r="AK30" s="71">
        <f t="shared" si="4"/>
        <v>0.63029358660348767</v>
      </c>
      <c r="AL30" s="47"/>
      <c r="AM30" s="70">
        <v>1104271</v>
      </c>
      <c r="AN30" s="47"/>
      <c r="AO30" s="71">
        <f t="shared" si="5"/>
        <v>8.1344132358032599</v>
      </c>
      <c r="AP30" s="47"/>
      <c r="AQ30" s="71">
        <f t="shared" si="6"/>
        <v>0.33907025091255677</v>
      </c>
      <c r="AR30" s="47"/>
      <c r="AS30" s="70">
        <v>54761029</v>
      </c>
      <c r="AT30" s="47"/>
      <c r="AU30" s="71">
        <f t="shared" si="7"/>
        <v>403.38724742731284</v>
      </c>
      <c r="AV30" s="47"/>
      <c r="AW30" s="71">
        <f t="shared" si="8"/>
        <v>16.814564398829454</v>
      </c>
      <c r="AX30" s="47"/>
      <c r="AY30" s="70">
        <v>3426740</v>
      </c>
      <c r="AZ30" s="47"/>
      <c r="BA30" s="70">
        <v>980012</v>
      </c>
      <c r="BB30" s="47"/>
      <c r="BC30" s="70">
        <f t="shared" si="9"/>
        <v>4406752</v>
      </c>
      <c r="BD30" s="47"/>
      <c r="BE30" s="71">
        <f t="shared" si="10"/>
        <v>32.46154412793824</v>
      </c>
      <c r="BF30" s="47"/>
      <c r="BG30" s="71">
        <f t="shared" si="11"/>
        <v>1.353108527118263</v>
      </c>
      <c r="BH30" s="47"/>
      <c r="BI30" s="70">
        <v>11242890</v>
      </c>
      <c r="BJ30" s="47"/>
      <c r="BK30" s="71">
        <f t="shared" si="12"/>
        <v>82.818722238182588</v>
      </c>
      <c r="BL30" s="47"/>
      <c r="BM30" s="71">
        <f t="shared" si="13"/>
        <v>3.452168474298678</v>
      </c>
      <c r="BN30" s="47"/>
      <c r="BO30" s="70">
        <f t="shared" si="14"/>
        <v>325676168</v>
      </c>
      <c r="BQ30" s="47">
        <v>15</v>
      </c>
      <c r="BS30" s="51">
        <v>135753</v>
      </c>
    </row>
    <row r="31" spans="1:71" ht="8.85" customHeight="1" x14ac:dyDescent="0.3">
      <c r="A31" s="72"/>
      <c r="B31" s="61"/>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Q31" s="73"/>
    </row>
    <row r="32" spans="1:71" ht="8.85" customHeight="1" x14ac:dyDescent="0.3">
      <c r="A32" s="47">
        <v>16</v>
      </c>
      <c r="B32" s="61"/>
      <c r="C32" s="47" t="s">
        <v>100</v>
      </c>
      <c r="E32" s="70">
        <v>37052907</v>
      </c>
      <c r="F32" s="67"/>
      <c r="G32" s="70">
        <v>503888</v>
      </c>
      <c r="H32" s="47"/>
      <c r="I32" s="70">
        <v>10876336</v>
      </c>
      <c r="J32" s="70"/>
      <c r="K32" s="70">
        <v>10251</v>
      </c>
      <c r="L32" s="47"/>
      <c r="M32" s="70">
        <v>2772933</v>
      </c>
      <c r="N32" s="47"/>
      <c r="O32" s="70">
        <v>0</v>
      </c>
      <c r="P32" s="47"/>
      <c r="Q32" s="70">
        <v>244102</v>
      </c>
      <c r="R32" s="47"/>
      <c r="S32" s="70">
        <v>113840</v>
      </c>
      <c r="T32" s="47"/>
      <c r="U32" s="70">
        <f t="shared" si="0"/>
        <v>51574257</v>
      </c>
      <c r="V32" s="47"/>
      <c r="W32" s="71">
        <f t="shared" si="15"/>
        <v>955.13189621645643</v>
      </c>
      <c r="X32" s="47"/>
      <c r="Y32" s="71">
        <f t="shared" si="16"/>
        <v>46.590247562687438</v>
      </c>
      <c r="Z32" s="47"/>
      <c r="AA32" s="70">
        <v>41844120</v>
      </c>
      <c r="AB32" s="47"/>
      <c r="AC32" s="71">
        <f t="shared" si="1"/>
        <v>774.93416300905608</v>
      </c>
      <c r="AD32" s="47"/>
      <c r="AE32" s="71">
        <f t="shared" si="2"/>
        <v>37.80040708764453</v>
      </c>
      <c r="AF32" s="47"/>
      <c r="AG32" s="281">
        <v>608529</v>
      </c>
      <c r="AH32" s="47"/>
      <c r="AI32" s="71">
        <f t="shared" si="3"/>
        <v>11.269681648980498</v>
      </c>
      <c r="AJ32" s="47"/>
      <c r="AK32" s="71">
        <f t="shared" si="4"/>
        <v>0.54972225308208755</v>
      </c>
      <c r="AL32" s="47"/>
      <c r="AM32" s="281">
        <v>657077</v>
      </c>
      <c r="AN32" s="47"/>
      <c r="AO32" s="71">
        <f t="shared" si="5"/>
        <v>12.168768635294553</v>
      </c>
      <c r="AP32" s="47"/>
      <c r="AQ32" s="71">
        <f t="shared" si="6"/>
        <v>0.59357869368332294</v>
      </c>
      <c r="AR32" s="47"/>
      <c r="AS32" s="281">
        <v>11670486</v>
      </c>
      <c r="AT32" s="47"/>
      <c r="AU32" s="71">
        <f t="shared" si="7"/>
        <v>216.13211845102506</v>
      </c>
      <c r="AV32" s="47"/>
      <c r="AW32" s="71">
        <f t="shared" si="8"/>
        <v>10.54267891667112</v>
      </c>
      <c r="AX32" s="47"/>
      <c r="AY32" s="281">
        <v>1111374</v>
      </c>
      <c r="AZ32" s="47"/>
      <c r="BA32" s="281">
        <v>133884</v>
      </c>
      <c r="BB32" s="47"/>
      <c r="BC32" s="70">
        <f t="shared" si="9"/>
        <v>1245258</v>
      </c>
      <c r="BD32" s="47"/>
      <c r="BE32" s="71">
        <f t="shared" si="10"/>
        <v>23.061614534140787</v>
      </c>
      <c r="BF32" s="47"/>
      <c r="BG32" s="71">
        <f t="shared" si="11"/>
        <v>1.1249193274741123</v>
      </c>
      <c r="BH32" s="47"/>
      <c r="BI32" s="281">
        <v>3097811</v>
      </c>
      <c r="BJ32" s="47"/>
      <c r="BK32" s="71">
        <f t="shared" si="12"/>
        <v>57.37005759579236</v>
      </c>
      <c r="BL32" s="47"/>
      <c r="BM32" s="71">
        <f t="shared" si="13"/>
        <v>2.7984461587573879</v>
      </c>
      <c r="BN32" s="47"/>
      <c r="BO32" s="70">
        <f t="shared" si="14"/>
        <v>110697538</v>
      </c>
      <c r="BQ32" s="47">
        <v>16</v>
      </c>
      <c r="BS32" s="51">
        <v>53997</v>
      </c>
    </row>
    <row r="33" spans="1:71" ht="8.85" customHeight="1" x14ac:dyDescent="0.3">
      <c r="A33" s="47">
        <v>17</v>
      </c>
      <c r="B33" s="61"/>
      <c r="C33" s="47" t="s">
        <v>101</v>
      </c>
      <c r="E33" s="70">
        <v>0</v>
      </c>
      <c r="F33" s="67"/>
      <c r="G33" s="70">
        <v>0</v>
      </c>
      <c r="H33" s="47"/>
      <c r="I33" s="70">
        <v>0</v>
      </c>
      <c r="J33" s="70"/>
      <c r="K33" s="70">
        <v>0</v>
      </c>
      <c r="L33" s="47"/>
      <c r="M33" s="70">
        <v>0</v>
      </c>
      <c r="N33" s="47"/>
      <c r="O33" s="70">
        <v>0</v>
      </c>
      <c r="P33" s="47"/>
      <c r="Q33" s="70">
        <v>0</v>
      </c>
      <c r="R33" s="47"/>
      <c r="S33" s="70">
        <v>0</v>
      </c>
      <c r="T33" s="47"/>
      <c r="U33" s="70">
        <f t="shared" si="0"/>
        <v>0</v>
      </c>
      <c r="V33" s="47"/>
      <c r="W33" s="71">
        <v>0</v>
      </c>
      <c r="X33" s="47"/>
      <c r="Y33" s="71">
        <f t="shared" si="16"/>
        <v>0</v>
      </c>
      <c r="Z33" s="47"/>
      <c r="AA33" s="70">
        <v>0</v>
      </c>
      <c r="AB33" s="47"/>
      <c r="AC33" s="71">
        <v>0</v>
      </c>
      <c r="AD33" s="47"/>
      <c r="AE33" s="71">
        <f t="shared" si="2"/>
        <v>0</v>
      </c>
      <c r="AF33" s="47"/>
      <c r="AG33" s="70">
        <v>0</v>
      </c>
      <c r="AH33" s="47"/>
      <c r="AI33" s="71">
        <v>0</v>
      </c>
      <c r="AJ33" s="47"/>
      <c r="AK33" s="71">
        <f t="shared" si="4"/>
        <v>0</v>
      </c>
      <c r="AL33" s="47"/>
      <c r="AM33" s="70">
        <v>0</v>
      </c>
      <c r="AN33" s="47"/>
      <c r="AO33" s="71">
        <v>0</v>
      </c>
      <c r="AP33" s="47"/>
      <c r="AQ33" s="71">
        <f t="shared" si="6"/>
        <v>0</v>
      </c>
      <c r="AR33" s="47"/>
      <c r="AS33" s="70">
        <v>0</v>
      </c>
      <c r="AT33" s="47"/>
      <c r="AU33" s="71">
        <v>0</v>
      </c>
      <c r="AV33" s="47"/>
      <c r="AW33" s="71">
        <f t="shared" si="8"/>
        <v>0</v>
      </c>
      <c r="AX33" s="47"/>
      <c r="AY33" s="70">
        <v>0</v>
      </c>
      <c r="AZ33" s="47"/>
      <c r="BA33" s="70">
        <v>0</v>
      </c>
      <c r="BB33" s="47"/>
      <c r="BC33" s="70">
        <f t="shared" si="9"/>
        <v>0</v>
      </c>
      <c r="BD33" s="47"/>
      <c r="BE33" s="71">
        <v>0</v>
      </c>
      <c r="BF33" s="47"/>
      <c r="BG33" s="71">
        <f t="shared" si="11"/>
        <v>0</v>
      </c>
      <c r="BH33" s="47"/>
      <c r="BI33" s="70">
        <v>0</v>
      </c>
      <c r="BJ33" s="47"/>
      <c r="BK33" s="71">
        <v>0</v>
      </c>
      <c r="BL33" s="47"/>
      <c r="BM33" s="71">
        <f t="shared" si="13"/>
        <v>0</v>
      </c>
      <c r="BN33" s="47"/>
      <c r="BO33" s="70">
        <f t="shared" si="14"/>
        <v>0</v>
      </c>
      <c r="BQ33" s="47">
        <v>17</v>
      </c>
      <c r="BS33" s="51">
        <v>0</v>
      </c>
    </row>
    <row r="34" spans="1:71" ht="8.85" customHeight="1" x14ac:dyDescent="0.3">
      <c r="A34" s="47">
        <v>18</v>
      </c>
      <c r="B34" s="61"/>
      <c r="C34" s="47" t="s">
        <v>102</v>
      </c>
      <c r="E34" s="70">
        <v>6145098</v>
      </c>
      <c r="F34" s="67"/>
      <c r="G34" s="70">
        <v>210414</v>
      </c>
      <c r="H34" s="47"/>
      <c r="I34" s="70">
        <v>888638</v>
      </c>
      <c r="J34" s="70"/>
      <c r="K34" s="70">
        <v>0</v>
      </c>
      <c r="L34" s="47"/>
      <c r="M34" s="70">
        <v>0</v>
      </c>
      <c r="N34" s="47"/>
      <c r="O34" s="70">
        <v>0</v>
      </c>
      <c r="P34" s="47"/>
      <c r="Q34" s="70">
        <v>50975</v>
      </c>
      <c r="R34" s="47"/>
      <c r="S34" s="70">
        <v>49754</v>
      </c>
      <c r="T34" s="47"/>
      <c r="U34" s="70">
        <f t="shared" si="0"/>
        <v>7344879</v>
      </c>
      <c r="V34" s="47"/>
      <c r="W34" s="71">
        <f t="shared" si="15"/>
        <v>988.27758342303548</v>
      </c>
      <c r="X34" s="47"/>
      <c r="Y34" s="71">
        <f t="shared" si="16"/>
        <v>44.102572324156185</v>
      </c>
      <c r="Z34" s="47"/>
      <c r="AA34" s="70">
        <v>4269121</v>
      </c>
      <c r="AB34" s="47"/>
      <c r="AC34" s="71">
        <f t="shared" si="1"/>
        <v>574.42424650161468</v>
      </c>
      <c r="AD34" s="47"/>
      <c r="AE34" s="71">
        <f t="shared" si="2"/>
        <v>25.634080243265274</v>
      </c>
      <c r="AF34" s="47"/>
      <c r="AG34" s="70">
        <v>68515</v>
      </c>
      <c r="AH34" s="47"/>
      <c r="AI34" s="71">
        <f t="shared" si="3"/>
        <v>9.2189181916038745</v>
      </c>
      <c r="AJ34" s="47"/>
      <c r="AK34" s="71">
        <f t="shared" si="4"/>
        <v>0.41140061569286046</v>
      </c>
      <c r="AL34" s="47"/>
      <c r="AM34" s="70">
        <v>53101</v>
      </c>
      <c r="AN34" s="47"/>
      <c r="AO34" s="71">
        <f t="shared" si="5"/>
        <v>7.1449138858988164</v>
      </c>
      <c r="AP34" s="47"/>
      <c r="AQ34" s="71">
        <f t="shared" si="6"/>
        <v>0.31884673566235977</v>
      </c>
      <c r="AR34" s="47"/>
      <c r="AS34" s="70">
        <v>1744205</v>
      </c>
      <c r="AT34" s="47"/>
      <c r="AU34" s="71">
        <f t="shared" si="7"/>
        <v>234.68850914962326</v>
      </c>
      <c r="AV34" s="47"/>
      <c r="AW34" s="71">
        <f t="shared" si="8"/>
        <v>10.473137428221055</v>
      </c>
      <c r="AX34" s="47"/>
      <c r="AY34" s="70">
        <v>393466</v>
      </c>
      <c r="AZ34" s="47"/>
      <c r="BA34" s="70">
        <v>41150</v>
      </c>
      <c r="BB34" s="47"/>
      <c r="BC34" s="70">
        <f t="shared" si="9"/>
        <v>434616</v>
      </c>
      <c r="BD34" s="47"/>
      <c r="BE34" s="71">
        <f t="shared" si="10"/>
        <v>58.479009687836381</v>
      </c>
      <c r="BF34" s="47"/>
      <c r="BG34" s="71">
        <f t="shared" si="11"/>
        <v>2.6096663502877941</v>
      </c>
      <c r="BH34" s="47"/>
      <c r="BI34" s="70">
        <v>2739646</v>
      </c>
      <c r="BJ34" s="47"/>
      <c r="BK34" s="71">
        <f t="shared" si="12"/>
        <v>368.62836383207753</v>
      </c>
      <c r="BL34" s="47"/>
      <c r="BM34" s="71">
        <f t="shared" si="13"/>
        <v>16.450296302714477</v>
      </c>
      <c r="BN34" s="47"/>
      <c r="BO34" s="70">
        <f t="shared" si="14"/>
        <v>16654083</v>
      </c>
      <c r="BQ34" s="47">
        <v>18</v>
      </c>
      <c r="BS34" s="51">
        <v>7432</v>
      </c>
    </row>
    <row r="35" spans="1:71" ht="8.85" customHeight="1" x14ac:dyDescent="0.3">
      <c r="A35" s="47">
        <v>19</v>
      </c>
      <c r="B35" s="61"/>
      <c r="C35" s="47" t="s">
        <v>103</v>
      </c>
      <c r="E35" s="70">
        <v>60828913</v>
      </c>
      <c r="F35" s="67"/>
      <c r="G35" s="70">
        <v>2608746</v>
      </c>
      <c r="H35" s="47"/>
      <c r="I35" s="70">
        <v>16599125</v>
      </c>
      <c r="J35" s="70"/>
      <c r="K35" s="70">
        <v>0</v>
      </c>
      <c r="L35" s="47"/>
      <c r="M35" s="70">
        <v>4957422</v>
      </c>
      <c r="N35" s="47"/>
      <c r="O35" s="70">
        <v>0</v>
      </c>
      <c r="P35" s="47"/>
      <c r="Q35" s="70">
        <v>678445</v>
      </c>
      <c r="R35" s="47"/>
      <c r="S35" s="70">
        <v>313614</v>
      </c>
      <c r="T35" s="47"/>
      <c r="U35" s="70">
        <f t="shared" si="0"/>
        <v>85986265</v>
      </c>
      <c r="V35" s="47"/>
      <c r="W35" s="71">
        <f t="shared" si="15"/>
        <v>1064.4103957515813</v>
      </c>
      <c r="X35" s="47"/>
      <c r="Y35" s="71">
        <f t="shared" si="16"/>
        <v>46.668214743031172</v>
      </c>
      <c r="Z35" s="47"/>
      <c r="AA35" s="70">
        <v>50827546</v>
      </c>
      <c r="AB35" s="47"/>
      <c r="AC35" s="71">
        <f t="shared" si="1"/>
        <v>629.18616540608787</v>
      </c>
      <c r="AD35" s="47"/>
      <c r="AE35" s="71">
        <f t="shared" si="2"/>
        <v>27.586159621996547</v>
      </c>
      <c r="AF35" s="47"/>
      <c r="AG35" s="70">
        <v>1220260</v>
      </c>
      <c r="AH35" s="47"/>
      <c r="AI35" s="71">
        <f t="shared" si="3"/>
        <v>15.105405840337696</v>
      </c>
      <c r="AJ35" s="47"/>
      <c r="AK35" s="71">
        <f t="shared" si="4"/>
        <v>0.66228432787877478</v>
      </c>
      <c r="AL35" s="47"/>
      <c r="AM35" s="70">
        <v>323366</v>
      </c>
      <c r="AN35" s="47"/>
      <c r="AO35" s="71">
        <f t="shared" si="5"/>
        <v>4.0028966490474485</v>
      </c>
      <c r="AP35" s="47"/>
      <c r="AQ35" s="71">
        <f t="shared" si="6"/>
        <v>0.17550377294088793</v>
      </c>
      <c r="AR35" s="47"/>
      <c r="AS35" s="70">
        <v>40196319</v>
      </c>
      <c r="AT35" s="47"/>
      <c r="AU35" s="71">
        <f t="shared" si="7"/>
        <v>497.58388522337623</v>
      </c>
      <c r="AV35" s="47"/>
      <c r="AW35" s="71">
        <f t="shared" si="8"/>
        <v>21.81616386025587</v>
      </c>
      <c r="AX35" s="47"/>
      <c r="AY35" s="70">
        <v>1598867</v>
      </c>
      <c r="AZ35" s="47"/>
      <c r="BA35" s="70">
        <v>621425</v>
      </c>
      <c r="BB35" s="47"/>
      <c r="BC35" s="70">
        <f t="shared" si="9"/>
        <v>2220292</v>
      </c>
      <c r="BD35" s="47"/>
      <c r="BE35" s="71">
        <f t="shared" si="10"/>
        <v>27.4846440463959</v>
      </c>
      <c r="BF35" s="47"/>
      <c r="BG35" s="71">
        <f t="shared" si="11"/>
        <v>1.205042036053481</v>
      </c>
      <c r="BH35" s="47"/>
      <c r="BI35" s="70">
        <v>3476122</v>
      </c>
      <c r="BJ35" s="47"/>
      <c r="BK35" s="71">
        <f t="shared" si="12"/>
        <v>43.030365299629871</v>
      </c>
      <c r="BL35" s="47"/>
      <c r="BM35" s="71">
        <f t="shared" si="13"/>
        <v>1.886631637843265</v>
      </c>
      <c r="BN35" s="47"/>
      <c r="BO35" s="70">
        <f t="shared" si="14"/>
        <v>184250170</v>
      </c>
      <c r="BQ35" s="47">
        <v>19</v>
      </c>
      <c r="BS35" s="51">
        <v>80783</v>
      </c>
    </row>
    <row r="36" spans="1:71" ht="8.85" customHeight="1" x14ac:dyDescent="0.3">
      <c r="A36" s="47">
        <v>20</v>
      </c>
      <c r="B36" s="61"/>
      <c r="C36" s="47" t="s">
        <v>104</v>
      </c>
      <c r="E36" s="70">
        <v>75352139</v>
      </c>
      <c r="F36" s="67"/>
      <c r="G36" s="70">
        <v>1592120</v>
      </c>
      <c r="H36" s="47"/>
      <c r="I36" s="70">
        <v>10472307</v>
      </c>
      <c r="J36" s="70"/>
      <c r="K36" s="70">
        <v>10136</v>
      </c>
      <c r="L36" s="47"/>
      <c r="M36" s="70">
        <v>4945289</v>
      </c>
      <c r="N36" s="47"/>
      <c r="O36" s="70">
        <v>0</v>
      </c>
      <c r="P36" s="47"/>
      <c r="Q36" s="70">
        <v>459242</v>
      </c>
      <c r="R36" s="47"/>
      <c r="S36" s="70">
        <v>274702</v>
      </c>
      <c r="T36" s="47"/>
      <c r="U36" s="70">
        <f t="shared" si="0"/>
        <v>93105935</v>
      </c>
      <c r="V36" s="47"/>
      <c r="W36" s="71">
        <f t="shared" si="15"/>
        <v>2229.7084321191655</v>
      </c>
      <c r="X36" s="47"/>
      <c r="Y36" s="71">
        <f t="shared" si="16"/>
        <v>69.56315739670913</v>
      </c>
      <c r="Z36" s="47"/>
      <c r="AA36" s="70">
        <v>23693631</v>
      </c>
      <c r="AB36" s="47"/>
      <c r="AC36" s="71">
        <f t="shared" si="1"/>
        <v>567.41698397873415</v>
      </c>
      <c r="AD36" s="47"/>
      <c r="AE36" s="71">
        <f t="shared" si="2"/>
        <v>17.70245669679969</v>
      </c>
      <c r="AF36" s="47"/>
      <c r="AG36" s="281">
        <v>812023</v>
      </c>
      <c r="AH36" s="47"/>
      <c r="AI36" s="71">
        <f t="shared" si="3"/>
        <v>19.446392221663434</v>
      </c>
      <c r="AJ36" s="47"/>
      <c r="AK36" s="71">
        <f t="shared" si="4"/>
        <v>0.60669476933718491</v>
      </c>
      <c r="AL36" s="47"/>
      <c r="AM36" s="281">
        <v>928580</v>
      </c>
      <c r="AN36" s="47"/>
      <c r="AO36" s="71">
        <f t="shared" si="5"/>
        <v>22.237708647651889</v>
      </c>
      <c r="AP36" s="47"/>
      <c r="AQ36" s="71">
        <f t="shared" si="6"/>
        <v>0.693779152697797</v>
      </c>
      <c r="AR36" s="47"/>
      <c r="AS36" s="281">
        <v>7619856</v>
      </c>
      <c r="AT36" s="47"/>
      <c r="AU36" s="71">
        <f t="shared" si="7"/>
        <v>182.4809253538329</v>
      </c>
      <c r="AV36" s="47"/>
      <c r="AW36" s="71">
        <f t="shared" si="8"/>
        <v>5.6930983214792743</v>
      </c>
      <c r="AX36" s="47"/>
      <c r="AY36" s="281">
        <v>3560411</v>
      </c>
      <c r="AZ36" s="47"/>
      <c r="BA36" s="281">
        <v>271440</v>
      </c>
      <c r="BB36" s="47"/>
      <c r="BC36" s="70">
        <f t="shared" si="9"/>
        <v>3831851</v>
      </c>
      <c r="BD36" s="47"/>
      <c r="BE36" s="71">
        <f t="shared" si="10"/>
        <v>91.765476447062767</v>
      </c>
      <c r="BF36" s="47"/>
      <c r="BG36" s="71">
        <f t="shared" si="11"/>
        <v>2.8629287083979906</v>
      </c>
      <c r="BH36" s="47"/>
      <c r="BI36" s="281">
        <v>3851869</v>
      </c>
      <c r="BJ36" s="47"/>
      <c r="BK36" s="71">
        <f t="shared" si="12"/>
        <v>92.244869123739733</v>
      </c>
      <c r="BL36" s="47"/>
      <c r="BM36" s="71">
        <f t="shared" si="13"/>
        <v>2.8778849545789384</v>
      </c>
      <c r="BN36" s="47"/>
      <c r="BO36" s="70">
        <f t="shared" si="14"/>
        <v>133843745</v>
      </c>
      <c r="BQ36" s="47">
        <v>20</v>
      </c>
      <c r="BS36" s="51">
        <v>41757</v>
      </c>
    </row>
    <row r="37" spans="1:71" ht="8.85" customHeight="1" x14ac:dyDescent="0.3">
      <c r="A37" s="72"/>
      <c r="B37" s="61"/>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Q37" s="73"/>
    </row>
    <row r="38" spans="1:71" ht="8.85" customHeight="1" x14ac:dyDescent="0.3">
      <c r="A38" s="47">
        <v>21</v>
      </c>
      <c r="B38" s="61"/>
      <c r="C38" s="47" t="s">
        <v>105</v>
      </c>
      <c r="E38" s="70">
        <v>26235715</v>
      </c>
      <c r="F38" s="67"/>
      <c r="G38" s="70">
        <v>447290</v>
      </c>
      <c r="H38" s="47"/>
      <c r="I38" s="70">
        <v>3918710</v>
      </c>
      <c r="J38" s="70"/>
      <c r="K38" s="70">
        <v>0</v>
      </c>
      <c r="L38" s="47"/>
      <c r="M38" s="70">
        <v>44283</v>
      </c>
      <c r="N38" s="47"/>
      <c r="O38" s="70">
        <v>0</v>
      </c>
      <c r="P38" s="47"/>
      <c r="Q38" s="70">
        <v>228601</v>
      </c>
      <c r="R38" s="47"/>
      <c r="S38" s="70">
        <v>176160</v>
      </c>
      <c r="T38" s="47"/>
      <c r="U38" s="70">
        <f t="shared" si="0"/>
        <v>31050759</v>
      </c>
      <c r="V38" s="47"/>
      <c r="W38" s="71">
        <f t="shared" si="15"/>
        <v>1866.4798629478239</v>
      </c>
      <c r="X38" s="47"/>
      <c r="Y38" s="71">
        <f t="shared" si="16"/>
        <v>72.475474828797502</v>
      </c>
      <c r="Z38" s="47"/>
      <c r="AA38" s="70">
        <v>5811276</v>
      </c>
      <c r="AB38" s="47"/>
      <c r="AC38" s="66">
        <f t="shared" si="1"/>
        <v>349.31930752584753</v>
      </c>
      <c r="AD38" s="47"/>
      <c r="AE38" s="71">
        <f t="shared" si="2"/>
        <v>13.564080268092482</v>
      </c>
      <c r="AF38" s="47"/>
      <c r="AG38" s="281">
        <v>221882</v>
      </c>
      <c r="AH38" s="47"/>
      <c r="AI38" s="71">
        <f t="shared" si="3"/>
        <v>13.337460928107719</v>
      </c>
      <c r="AJ38" s="47"/>
      <c r="AK38" s="71">
        <f t="shared" si="4"/>
        <v>0.51789404909436343</v>
      </c>
      <c r="AL38" s="47"/>
      <c r="AM38" s="281">
        <v>344323</v>
      </c>
      <c r="AN38" s="47"/>
      <c r="AO38" s="71">
        <f t="shared" si="5"/>
        <v>20.697463332531857</v>
      </c>
      <c r="AP38" s="47"/>
      <c r="AQ38" s="71">
        <f t="shared" si="6"/>
        <v>0.80368318595613208</v>
      </c>
      <c r="AR38" s="47"/>
      <c r="AS38" s="281">
        <v>3675526</v>
      </c>
      <c r="AT38" s="47"/>
      <c r="AU38" s="71">
        <f t="shared" si="7"/>
        <v>220.93808607838423</v>
      </c>
      <c r="AV38" s="47"/>
      <c r="AW38" s="71">
        <f t="shared" si="8"/>
        <v>8.5790331919290868</v>
      </c>
      <c r="AX38" s="47"/>
      <c r="AY38" s="281">
        <v>101613</v>
      </c>
      <c r="AZ38" s="47"/>
      <c r="BA38" s="281">
        <v>542732</v>
      </c>
      <c r="BB38" s="47"/>
      <c r="BC38" s="70">
        <f t="shared" si="9"/>
        <v>644345</v>
      </c>
      <c r="BD38" s="47"/>
      <c r="BE38" s="71">
        <f t="shared" si="10"/>
        <v>38.731966818946866</v>
      </c>
      <c r="BF38" s="47"/>
      <c r="BG38" s="71">
        <f t="shared" si="11"/>
        <v>1.5039635529863065</v>
      </c>
      <c r="BH38" s="47"/>
      <c r="BI38" s="281">
        <v>1095015</v>
      </c>
      <c r="BJ38" s="47"/>
      <c r="BK38" s="71">
        <f t="shared" si="12"/>
        <v>65.822012503005524</v>
      </c>
      <c r="BL38" s="47"/>
      <c r="BM38" s="71">
        <f t="shared" si="13"/>
        <v>2.5558709231441235</v>
      </c>
      <c r="BN38" s="47"/>
      <c r="BO38" s="70">
        <f t="shared" si="14"/>
        <v>42843126</v>
      </c>
      <c r="BQ38" s="47">
        <v>21</v>
      </c>
      <c r="BS38" s="51">
        <v>16636</v>
      </c>
    </row>
    <row r="39" spans="1:71" ht="8.85" customHeight="1" x14ac:dyDescent="0.3">
      <c r="A39" s="47">
        <v>22</v>
      </c>
      <c r="B39" s="61"/>
      <c r="C39" s="47" t="s">
        <v>106</v>
      </c>
      <c r="E39" s="70">
        <v>6771463</v>
      </c>
      <c r="F39" s="67"/>
      <c r="G39" s="70">
        <v>283656</v>
      </c>
      <c r="H39" s="47"/>
      <c r="I39" s="70">
        <v>1959266</v>
      </c>
      <c r="J39" s="70"/>
      <c r="K39" s="70">
        <v>0</v>
      </c>
      <c r="L39" s="47"/>
      <c r="M39" s="70">
        <v>123823</v>
      </c>
      <c r="N39" s="47"/>
      <c r="O39" s="70">
        <v>0</v>
      </c>
      <c r="P39" s="47"/>
      <c r="Q39" s="70">
        <v>143788</v>
      </c>
      <c r="R39" s="47"/>
      <c r="S39" s="70">
        <v>129736</v>
      </c>
      <c r="T39" s="47"/>
      <c r="U39" s="70">
        <f t="shared" si="0"/>
        <v>9411732</v>
      </c>
      <c r="V39" s="47"/>
      <c r="W39" s="66">
        <f t="shared" si="15"/>
        <v>735.69389509888219</v>
      </c>
      <c r="X39" s="47"/>
      <c r="Y39" s="66">
        <f t="shared" si="16"/>
        <v>34.840339376483051</v>
      </c>
      <c r="Z39" s="47"/>
      <c r="AA39" s="70">
        <v>7441311</v>
      </c>
      <c r="AB39" s="47"/>
      <c r="AC39" s="66">
        <f t="shared" si="1"/>
        <v>581.67052294223402</v>
      </c>
      <c r="AD39" s="47"/>
      <c r="AE39" s="66">
        <f t="shared" si="2"/>
        <v>27.546237041806599</v>
      </c>
      <c r="AF39" s="47"/>
      <c r="AG39" s="70">
        <v>109659</v>
      </c>
      <c r="AH39" s="47"/>
      <c r="AI39" s="66">
        <f t="shared" si="3"/>
        <v>8.5717970765262255</v>
      </c>
      <c r="AJ39" s="47"/>
      <c r="AK39" s="66">
        <f t="shared" si="4"/>
        <v>0.40593556804271053</v>
      </c>
      <c r="AL39" s="47"/>
      <c r="AM39" s="70">
        <v>99924</v>
      </c>
      <c r="AN39" s="47"/>
      <c r="AO39" s="66">
        <f t="shared" si="5"/>
        <v>7.8108340498710236</v>
      </c>
      <c r="AP39" s="47"/>
      <c r="AQ39" s="66">
        <f t="shared" si="6"/>
        <v>0.36989855553214784</v>
      </c>
      <c r="AR39" s="47"/>
      <c r="AS39" s="70">
        <v>7084692</v>
      </c>
      <c r="AT39" s="47"/>
      <c r="AU39" s="66">
        <f t="shared" si="7"/>
        <v>553.79441882279366</v>
      </c>
      <c r="AV39" s="47"/>
      <c r="AW39" s="66">
        <f t="shared" si="8"/>
        <v>26.226105211862649</v>
      </c>
      <c r="AX39" s="47"/>
      <c r="AY39" s="70">
        <v>475493</v>
      </c>
      <c r="AZ39" s="47"/>
      <c r="BA39" s="70">
        <v>811640</v>
      </c>
      <c r="BB39" s="47"/>
      <c r="BC39" s="70">
        <f t="shared" si="9"/>
        <v>1287133</v>
      </c>
      <c r="BD39" s="47"/>
      <c r="BE39" s="66">
        <f t="shared" si="10"/>
        <v>100.61228796998358</v>
      </c>
      <c r="BF39" s="47"/>
      <c r="BG39" s="66">
        <f t="shared" si="11"/>
        <v>4.764707552517514</v>
      </c>
      <c r="BH39" s="47"/>
      <c r="BI39" s="70">
        <v>1579442</v>
      </c>
      <c r="BJ39" s="47"/>
      <c r="BK39" s="66">
        <f t="shared" si="12"/>
        <v>123.46142421636833</v>
      </c>
      <c r="BL39" s="47"/>
      <c r="BM39" s="66">
        <f t="shared" si="13"/>
        <v>5.8467766937553209</v>
      </c>
      <c r="BN39" s="47"/>
      <c r="BO39" s="70">
        <f t="shared" si="14"/>
        <v>27013893</v>
      </c>
      <c r="BQ39" s="47">
        <v>22</v>
      </c>
      <c r="BS39" s="51">
        <v>12793</v>
      </c>
    </row>
    <row r="40" spans="1:71" ht="8.85" customHeight="1" x14ac:dyDescent="0.3">
      <c r="A40" s="47">
        <v>23</v>
      </c>
      <c r="B40" s="61"/>
      <c r="C40" s="47" t="s">
        <v>107</v>
      </c>
      <c r="E40" s="70">
        <v>194637297</v>
      </c>
      <c r="F40" s="67"/>
      <c r="G40" s="70">
        <v>7021048</v>
      </c>
      <c r="H40" s="47"/>
      <c r="I40" s="70">
        <v>47185013</v>
      </c>
      <c r="J40" s="70"/>
      <c r="K40" s="70">
        <v>137827</v>
      </c>
      <c r="L40" s="47"/>
      <c r="M40" s="70">
        <v>24107462</v>
      </c>
      <c r="N40" s="47"/>
      <c r="O40" s="70">
        <v>0</v>
      </c>
      <c r="P40" s="47"/>
      <c r="Q40" s="70">
        <v>699498</v>
      </c>
      <c r="R40" s="47"/>
      <c r="S40" s="70">
        <v>722120</v>
      </c>
      <c r="T40" s="47"/>
      <c r="U40" s="70">
        <f t="shared" si="0"/>
        <v>274510265</v>
      </c>
      <c r="V40" s="47"/>
      <c r="W40" s="66">
        <f t="shared" si="15"/>
        <v>1516.6312983425414</v>
      </c>
      <c r="X40" s="47"/>
      <c r="Y40" s="66">
        <f t="shared" si="16"/>
        <v>61.024903042669031</v>
      </c>
      <c r="Z40" s="47"/>
      <c r="AA40" s="70">
        <v>95138217</v>
      </c>
      <c r="AB40" s="47"/>
      <c r="AC40" s="66">
        <f t="shared" si="1"/>
        <v>525.62550828729286</v>
      </c>
      <c r="AD40" s="47"/>
      <c r="AE40" s="66">
        <f t="shared" si="2"/>
        <v>21.149666181253391</v>
      </c>
      <c r="AF40" s="47"/>
      <c r="AG40" s="70">
        <v>3224665</v>
      </c>
      <c r="AH40" s="47"/>
      <c r="AI40" s="66">
        <f t="shared" si="3"/>
        <v>17.815828729281769</v>
      </c>
      <c r="AJ40" s="47"/>
      <c r="AK40" s="66">
        <f t="shared" si="4"/>
        <v>0.71685796146853864</v>
      </c>
      <c r="AL40" s="47"/>
      <c r="AM40" s="70">
        <v>1399907</v>
      </c>
      <c r="AN40" s="47"/>
      <c r="AO40" s="66">
        <f t="shared" si="5"/>
        <v>7.7342928176795578</v>
      </c>
      <c r="AP40" s="47"/>
      <c r="AQ40" s="66">
        <f t="shared" si="6"/>
        <v>0.31120580843763229</v>
      </c>
      <c r="AR40" s="47"/>
      <c r="AS40" s="70">
        <v>51018290</v>
      </c>
      <c r="AT40" s="47"/>
      <c r="AU40" s="66">
        <f t="shared" si="7"/>
        <v>281.8690055248619</v>
      </c>
      <c r="AV40" s="47"/>
      <c r="AW40" s="66">
        <f t="shared" si="8"/>
        <v>11.341602109679837</v>
      </c>
      <c r="AX40" s="47"/>
      <c r="AY40" s="70">
        <v>4326618</v>
      </c>
      <c r="AZ40" s="47"/>
      <c r="BA40" s="70">
        <v>8817984</v>
      </c>
      <c r="BB40" s="47"/>
      <c r="BC40" s="70">
        <f t="shared" si="9"/>
        <v>13144602</v>
      </c>
      <c r="BD40" s="47"/>
      <c r="BE40" s="66">
        <f t="shared" si="10"/>
        <v>72.622110497237571</v>
      </c>
      <c r="BF40" s="47"/>
      <c r="BG40" s="66">
        <f t="shared" si="11"/>
        <v>2.9221058913205793</v>
      </c>
      <c r="BH40" s="47"/>
      <c r="BI40" s="70">
        <v>11397239</v>
      </c>
      <c r="BJ40" s="47"/>
      <c r="BK40" s="66">
        <f t="shared" si="12"/>
        <v>62.96817127071823</v>
      </c>
      <c r="BL40" s="47"/>
      <c r="BM40" s="66">
        <f t="shared" si="13"/>
        <v>2.5336590051709948</v>
      </c>
      <c r="BN40" s="47"/>
      <c r="BO40" s="70">
        <f t="shared" si="14"/>
        <v>449833185</v>
      </c>
      <c r="BQ40" s="47">
        <v>23</v>
      </c>
      <c r="BS40" s="51">
        <v>181000</v>
      </c>
    </row>
    <row r="41" spans="1:71" ht="8.85" customHeight="1" x14ac:dyDescent="0.3">
      <c r="A41" s="47">
        <v>24</v>
      </c>
      <c r="B41" s="61"/>
      <c r="C41" s="47" t="s">
        <v>108</v>
      </c>
      <c r="E41" s="70">
        <v>250974160</v>
      </c>
      <c r="F41" s="67"/>
      <c r="G41" s="70">
        <v>10898409</v>
      </c>
      <c r="H41" s="47"/>
      <c r="I41" s="70">
        <v>47510942</v>
      </c>
      <c r="J41" s="70"/>
      <c r="K41" s="70">
        <v>12402</v>
      </c>
      <c r="L41" s="47"/>
      <c r="M41" s="70">
        <v>6698633</v>
      </c>
      <c r="N41" s="47"/>
      <c r="O41" s="70">
        <v>0</v>
      </c>
      <c r="P41" s="47"/>
      <c r="Q41" s="70">
        <v>356467</v>
      </c>
      <c r="R41" s="47"/>
      <c r="S41" s="70">
        <v>316112</v>
      </c>
      <c r="T41" s="47"/>
      <c r="U41" s="70">
        <f t="shared" si="0"/>
        <v>316767125</v>
      </c>
      <c r="V41" s="47"/>
      <c r="W41" s="66">
        <f t="shared" si="15"/>
        <v>1292.6421319382666</v>
      </c>
      <c r="X41" s="47"/>
      <c r="Y41" s="66">
        <f t="shared" si="16"/>
        <v>56.062285298807311</v>
      </c>
      <c r="Z41" s="47"/>
      <c r="AA41" s="70">
        <v>153383277</v>
      </c>
      <c r="AB41" s="47"/>
      <c r="AC41" s="66">
        <f t="shared" si="1"/>
        <v>625.91623478906695</v>
      </c>
      <c r="AD41" s="47"/>
      <c r="AE41" s="66">
        <f t="shared" si="2"/>
        <v>27.146178869540172</v>
      </c>
      <c r="AF41" s="47"/>
      <c r="AG41" s="70">
        <v>3599315</v>
      </c>
      <c r="AH41" s="47"/>
      <c r="AI41" s="66">
        <f t="shared" si="3"/>
        <v>14.687844311865955</v>
      </c>
      <c r="AJ41" s="47"/>
      <c r="AK41" s="66">
        <f t="shared" si="4"/>
        <v>0.63701630783269148</v>
      </c>
      <c r="AL41" s="47"/>
      <c r="AM41" s="70">
        <v>801431</v>
      </c>
      <c r="AN41" s="47"/>
      <c r="AO41" s="66">
        <f t="shared" si="5"/>
        <v>3.270426110163474</v>
      </c>
      <c r="AP41" s="47"/>
      <c r="AQ41" s="66">
        <f t="shared" si="6"/>
        <v>0.14183938238322064</v>
      </c>
      <c r="AR41" s="47"/>
      <c r="AS41" s="70">
        <v>66086238</v>
      </c>
      <c r="AT41" s="47"/>
      <c r="AU41" s="66">
        <f t="shared" si="7"/>
        <v>269.68030719759724</v>
      </c>
      <c r="AV41" s="47"/>
      <c r="AW41" s="66">
        <f t="shared" si="8"/>
        <v>11.696117547175646</v>
      </c>
      <c r="AX41" s="47"/>
      <c r="AY41" s="70">
        <v>3049492</v>
      </c>
      <c r="AZ41" s="47"/>
      <c r="BA41" s="70">
        <v>6357534</v>
      </c>
      <c r="BB41" s="47"/>
      <c r="BC41" s="70">
        <f t="shared" si="9"/>
        <v>9407026</v>
      </c>
      <c r="BD41" s="47"/>
      <c r="BE41" s="66">
        <f t="shared" si="10"/>
        <v>38.387563557419995</v>
      </c>
      <c r="BF41" s="47"/>
      <c r="BG41" s="66">
        <f t="shared" si="11"/>
        <v>1.6648803925764017</v>
      </c>
      <c r="BH41" s="47"/>
      <c r="BI41" s="70">
        <v>14982724</v>
      </c>
      <c r="BJ41" s="47"/>
      <c r="BK41" s="66">
        <f t="shared" si="12"/>
        <v>61.140499644976209</v>
      </c>
      <c r="BL41" s="47"/>
      <c r="BM41" s="66">
        <f t="shared" si="13"/>
        <v>2.6516822016845576</v>
      </c>
      <c r="BN41" s="47"/>
      <c r="BO41" s="70">
        <f t="shared" si="14"/>
        <v>565027136</v>
      </c>
      <c r="BQ41" s="47">
        <v>24</v>
      </c>
      <c r="BS41" s="51">
        <v>245054</v>
      </c>
    </row>
    <row r="42" spans="1:71" ht="8.85" customHeight="1" x14ac:dyDescent="0.3">
      <c r="A42" s="47">
        <v>25</v>
      </c>
      <c r="B42" s="61"/>
      <c r="C42" s="47" t="s">
        <v>109</v>
      </c>
      <c r="E42" s="70">
        <v>2107104</v>
      </c>
      <c r="F42" s="67"/>
      <c r="G42" s="70">
        <v>266486</v>
      </c>
      <c r="H42" s="47"/>
      <c r="I42" s="70">
        <v>407592</v>
      </c>
      <c r="J42" s="70"/>
      <c r="K42" s="70">
        <v>0</v>
      </c>
      <c r="L42" s="47"/>
      <c r="M42" s="70">
        <v>116563</v>
      </c>
      <c r="N42" s="47"/>
      <c r="O42" s="70">
        <v>0</v>
      </c>
      <c r="P42" s="47"/>
      <c r="Q42" s="70">
        <v>31976</v>
      </c>
      <c r="R42" s="47"/>
      <c r="S42" s="70">
        <v>18922</v>
      </c>
      <c r="T42" s="47"/>
      <c r="U42" s="70">
        <f t="shared" si="0"/>
        <v>2948643</v>
      </c>
      <c r="V42" s="47"/>
      <c r="W42" s="66">
        <f t="shared" si="15"/>
        <v>760.15545243619488</v>
      </c>
      <c r="X42" s="47"/>
      <c r="Y42" s="71">
        <f t="shared" si="16"/>
        <v>32.065573064528444</v>
      </c>
      <c r="Z42" s="47"/>
      <c r="AA42" s="70">
        <v>4501428</v>
      </c>
      <c r="AB42" s="47"/>
      <c r="AC42" s="66">
        <f t="shared" si="1"/>
        <v>1160.4609435421501</v>
      </c>
      <c r="AD42" s="47"/>
      <c r="AE42" s="71">
        <f t="shared" si="2"/>
        <v>48.95162568975428</v>
      </c>
      <c r="AF42" s="47"/>
      <c r="AG42" s="70">
        <v>12391</v>
      </c>
      <c r="AH42" s="47"/>
      <c r="AI42" s="66">
        <f t="shared" si="3"/>
        <v>3.1943799948440321</v>
      </c>
      <c r="AJ42" s="47"/>
      <c r="AK42" s="71">
        <f t="shared" si="4"/>
        <v>0.13474826075675217</v>
      </c>
      <c r="AL42" s="47"/>
      <c r="AM42" s="70">
        <v>3075</v>
      </c>
      <c r="AN42" s="47"/>
      <c r="AO42" s="66">
        <f t="shared" si="5"/>
        <v>0.79273008507347253</v>
      </c>
      <c r="AP42" s="47"/>
      <c r="AQ42" s="71">
        <f t="shared" si="6"/>
        <v>3.3439666033977307E-2</v>
      </c>
      <c r="AR42" s="47"/>
      <c r="AS42" s="70">
        <v>732825</v>
      </c>
      <c r="AT42" s="47"/>
      <c r="AU42" s="66">
        <f t="shared" si="7"/>
        <v>188.92111368909514</v>
      </c>
      <c r="AV42" s="47"/>
      <c r="AW42" s="71">
        <f t="shared" si="8"/>
        <v>7.9692433370242028</v>
      </c>
      <c r="AX42" s="47"/>
      <c r="AY42" s="70">
        <v>71419</v>
      </c>
      <c r="AZ42" s="47"/>
      <c r="BA42" s="70">
        <v>358121</v>
      </c>
      <c r="BB42" s="47"/>
      <c r="BC42" s="70">
        <f t="shared" si="9"/>
        <v>429540</v>
      </c>
      <c r="BD42" s="47"/>
      <c r="BE42" s="71">
        <v>0</v>
      </c>
      <c r="BF42" s="47"/>
      <c r="BG42" s="71">
        <f t="shared" si="11"/>
        <v>4.6711135441413383</v>
      </c>
      <c r="BH42" s="47"/>
      <c r="BI42" s="70">
        <v>567764</v>
      </c>
      <c r="BJ42" s="47"/>
      <c r="BK42" s="71">
        <v>0</v>
      </c>
      <c r="BL42" s="47"/>
      <c r="BM42" s="71">
        <f t="shared" si="13"/>
        <v>6.1742564377610059</v>
      </c>
      <c r="BN42" s="47"/>
      <c r="BO42" s="70">
        <f t="shared" si="14"/>
        <v>9195666</v>
      </c>
      <c r="BQ42" s="47">
        <v>25</v>
      </c>
      <c r="BS42" s="51">
        <v>3879</v>
      </c>
    </row>
    <row r="43" spans="1:71" ht="8.85" customHeight="1" x14ac:dyDescent="0.3">
      <c r="A43" s="72"/>
      <c r="B43" s="61"/>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Q43" s="73"/>
    </row>
    <row r="44" spans="1:71" ht="8.85" customHeight="1" x14ac:dyDescent="0.3">
      <c r="A44" s="47">
        <v>26</v>
      </c>
      <c r="B44" s="61"/>
      <c r="C44" s="47" t="s">
        <v>110</v>
      </c>
      <c r="E44" s="70">
        <v>22669959</v>
      </c>
      <c r="F44" s="67"/>
      <c r="G44" s="70">
        <v>3541759</v>
      </c>
      <c r="H44" s="47"/>
      <c r="I44" s="70">
        <v>5303330</v>
      </c>
      <c r="J44" s="70"/>
      <c r="K44" s="70">
        <v>15636</v>
      </c>
      <c r="L44" s="47"/>
      <c r="M44" s="70">
        <v>2043493</v>
      </c>
      <c r="N44" s="47"/>
      <c r="O44" s="70">
        <v>0</v>
      </c>
      <c r="P44" s="47"/>
      <c r="Q44" s="70">
        <v>318504</v>
      </c>
      <c r="R44" s="47"/>
      <c r="S44" s="70">
        <v>504020</v>
      </c>
      <c r="T44" s="47"/>
      <c r="U44" s="70">
        <f t="shared" si="0"/>
        <v>34396701</v>
      </c>
      <c r="V44" s="47"/>
      <c r="W44" s="66">
        <f t="shared" si="15"/>
        <v>1094.3907413299396</v>
      </c>
      <c r="X44" s="47"/>
      <c r="Y44" s="71">
        <f t="shared" si="16"/>
        <v>57.612929701983781</v>
      </c>
      <c r="Z44" s="47"/>
      <c r="AA44" s="70">
        <v>14633271</v>
      </c>
      <c r="AB44" s="47"/>
      <c r="AC44" s="71">
        <f t="shared" si="1"/>
        <v>465.58291441298121</v>
      </c>
      <c r="AD44" s="47"/>
      <c r="AE44" s="71">
        <f t="shared" si="2"/>
        <v>24.51007186512096</v>
      </c>
      <c r="AF44" s="47"/>
      <c r="AG44" s="281">
        <v>346167</v>
      </c>
      <c r="AH44" s="47"/>
      <c r="AI44" s="71">
        <f t="shared" si="3"/>
        <v>11.01390391345848</v>
      </c>
      <c r="AJ44" s="47"/>
      <c r="AK44" s="71">
        <f t="shared" si="4"/>
        <v>0.57981418148637631</v>
      </c>
      <c r="AL44" s="47"/>
      <c r="AM44" s="281">
        <v>643894</v>
      </c>
      <c r="AN44" s="47"/>
      <c r="AO44" s="71">
        <f t="shared" si="5"/>
        <v>20.486605154311167</v>
      </c>
      <c r="AP44" s="47"/>
      <c r="AQ44" s="71">
        <f t="shared" si="6"/>
        <v>1.0784935380148564</v>
      </c>
      <c r="AR44" s="47"/>
      <c r="AS44" s="281">
        <v>6588079</v>
      </c>
      <c r="AT44" s="47"/>
      <c r="AU44" s="71">
        <f t="shared" si="7"/>
        <v>209.61116767419662</v>
      </c>
      <c r="AV44" s="47"/>
      <c r="AW44" s="71">
        <f t="shared" si="8"/>
        <v>11.034736508542363</v>
      </c>
      <c r="AX44" s="47"/>
      <c r="AY44" s="281">
        <v>249167</v>
      </c>
      <c r="AZ44" s="47"/>
      <c r="BA44" s="281">
        <v>333290</v>
      </c>
      <c r="BB44" s="47"/>
      <c r="BC44" s="70">
        <f t="shared" si="9"/>
        <v>582457</v>
      </c>
      <c r="BD44" s="47"/>
      <c r="BE44" s="71">
        <f t="shared" si="10"/>
        <v>18.531880369074134</v>
      </c>
      <c r="BF44" s="47"/>
      <c r="BG44" s="71">
        <f t="shared" si="11"/>
        <v>0.97558932164536272</v>
      </c>
      <c r="BH44" s="47"/>
      <c r="BI44" s="281">
        <v>2512524</v>
      </c>
      <c r="BJ44" s="47"/>
      <c r="BK44" s="71">
        <f t="shared" si="12"/>
        <v>79.940311804008914</v>
      </c>
      <c r="BL44" s="47"/>
      <c r="BM44" s="71">
        <f t="shared" si="13"/>
        <v>4.2083648832063023</v>
      </c>
      <c r="BN44" s="47"/>
      <c r="BO44" s="70">
        <f t="shared" si="14"/>
        <v>59703093</v>
      </c>
      <c r="BQ44" s="47">
        <v>26</v>
      </c>
      <c r="BS44" s="51">
        <v>31430</v>
      </c>
    </row>
    <row r="45" spans="1:71" ht="8.85" customHeight="1" x14ac:dyDescent="0.3">
      <c r="A45" s="47">
        <v>27</v>
      </c>
      <c r="B45" s="61"/>
      <c r="C45" s="47" t="s">
        <v>111</v>
      </c>
      <c r="E45" s="70">
        <v>18581303</v>
      </c>
      <c r="F45" s="67"/>
      <c r="G45" s="70">
        <v>222248</v>
      </c>
      <c r="H45" s="47"/>
      <c r="I45" s="70">
        <v>2870319</v>
      </c>
      <c r="J45" s="70"/>
      <c r="K45" s="70">
        <v>0</v>
      </c>
      <c r="L45" s="47"/>
      <c r="M45" s="70">
        <v>0</v>
      </c>
      <c r="N45" s="47"/>
      <c r="O45" s="70">
        <v>0</v>
      </c>
      <c r="P45" s="47"/>
      <c r="Q45" s="70">
        <v>84344</v>
      </c>
      <c r="R45" s="47"/>
      <c r="S45" s="70">
        <v>43371</v>
      </c>
      <c r="T45" s="47"/>
      <c r="U45" s="70">
        <f t="shared" si="0"/>
        <v>21801585</v>
      </c>
      <c r="V45" s="47"/>
      <c r="W45" s="71">
        <f t="shared" si="15"/>
        <v>1758.901573215006</v>
      </c>
      <c r="X45" s="47"/>
      <c r="Y45" s="71">
        <f t="shared" si="16"/>
        <v>76.279753501353525</v>
      </c>
      <c r="Z45" s="47"/>
      <c r="AA45" s="70">
        <v>2563613</v>
      </c>
      <c r="AB45" s="47"/>
      <c r="AC45" s="71">
        <f t="shared" si="1"/>
        <v>206.82638160548609</v>
      </c>
      <c r="AD45" s="47"/>
      <c r="AE45" s="71">
        <f t="shared" si="2"/>
        <v>8.9696124255582976</v>
      </c>
      <c r="AF45" s="47"/>
      <c r="AG45" s="70">
        <v>106467</v>
      </c>
      <c r="AH45" s="47"/>
      <c r="AI45" s="71">
        <f t="shared" si="3"/>
        <v>8.5895118999596605</v>
      </c>
      <c r="AJ45" s="47"/>
      <c r="AK45" s="71">
        <f t="shared" si="4"/>
        <v>0.37250853623847097</v>
      </c>
      <c r="AL45" s="47"/>
      <c r="AM45" s="70">
        <v>30661</v>
      </c>
      <c r="AN45" s="47"/>
      <c r="AO45" s="71">
        <f t="shared" si="5"/>
        <v>2.4736587333602258</v>
      </c>
      <c r="AP45" s="47"/>
      <c r="AQ45" s="71">
        <f t="shared" si="6"/>
        <v>0.10727722420663453</v>
      </c>
      <c r="AR45" s="47"/>
      <c r="AS45" s="70">
        <v>3297202</v>
      </c>
      <c r="AT45" s="47"/>
      <c r="AU45" s="71">
        <f t="shared" si="7"/>
        <v>266.01064945542555</v>
      </c>
      <c r="AV45" s="47"/>
      <c r="AW45" s="71">
        <f t="shared" si="8"/>
        <v>11.536305998126734</v>
      </c>
      <c r="AX45" s="47"/>
      <c r="AY45" s="70">
        <v>125552</v>
      </c>
      <c r="AZ45" s="47"/>
      <c r="BA45" s="70">
        <v>202111</v>
      </c>
      <c r="BB45" s="47"/>
      <c r="BC45" s="70">
        <f t="shared" si="9"/>
        <v>327663</v>
      </c>
      <c r="BD45" s="47"/>
      <c r="BE45" s="71">
        <f t="shared" si="10"/>
        <v>26.435094796288826</v>
      </c>
      <c r="BF45" s="47"/>
      <c r="BG45" s="71">
        <f t="shared" si="11"/>
        <v>1.1464328337372718</v>
      </c>
      <c r="BH45" s="47"/>
      <c r="BI45" s="70">
        <v>453899</v>
      </c>
      <c r="BJ45" s="47"/>
      <c r="BK45" s="71">
        <f t="shared" si="12"/>
        <v>36.619524001613556</v>
      </c>
      <c r="BL45" s="47"/>
      <c r="BM45" s="71">
        <f t="shared" si="13"/>
        <v>1.5881094807790745</v>
      </c>
      <c r="BN45" s="47"/>
      <c r="BO45" s="70">
        <f t="shared" si="14"/>
        <v>28581090</v>
      </c>
      <c r="BQ45" s="47">
        <v>27</v>
      </c>
      <c r="BS45" s="51">
        <v>12395</v>
      </c>
    </row>
    <row r="46" spans="1:71" ht="8.85" customHeight="1" x14ac:dyDescent="0.3">
      <c r="A46" s="47">
        <v>28</v>
      </c>
      <c r="B46" s="61"/>
      <c r="C46" s="47" t="s">
        <v>112</v>
      </c>
      <c r="E46" s="70">
        <v>98833228</v>
      </c>
      <c r="F46" s="67"/>
      <c r="G46" s="70">
        <v>4956735</v>
      </c>
      <c r="H46" s="47"/>
      <c r="I46" s="70">
        <v>24382539</v>
      </c>
      <c r="J46" s="70"/>
      <c r="K46" s="70">
        <v>0</v>
      </c>
      <c r="L46" s="47"/>
      <c r="M46" s="70">
        <v>1120410</v>
      </c>
      <c r="N46" s="47"/>
      <c r="O46" s="70">
        <v>0</v>
      </c>
      <c r="P46" s="47"/>
      <c r="Q46" s="70">
        <v>1463784</v>
      </c>
      <c r="R46" s="47"/>
      <c r="S46" s="70">
        <v>569768</v>
      </c>
      <c r="T46" s="47"/>
      <c r="U46" s="70">
        <f t="shared" si="0"/>
        <v>131326464</v>
      </c>
      <c r="V46" s="47"/>
      <c r="W46" s="71">
        <f t="shared" si="15"/>
        <v>1388.5078821327752</v>
      </c>
      <c r="X46" s="47"/>
      <c r="Y46" s="71">
        <f t="shared" si="16"/>
        <v>62.869275201143893</v>
      </c>
      <c r="Z46" s="47"/>
      <c r="AA46" s="70">
        <v>39006065</v>
      </c>
      <c r="AB46" s="47"/>
      <c r="AC46" s="71">
        <f t="shared" si="1"/>
        <v>412.40909907909622</v>
      </c>
      <c r="AD46" s="47"/>
      <c r="AE46" s="71">
        <f t="shared" si="2"/>
        <v>18.673182542999914</v>
      </c>
      <c r="AF46" s="47"/>
      <c r="AG46" s="70">
        <v>1063342</v>
      </c>
      <c r="AH46" s="47"/>
      <c r="AI46" s="71">
        <f t="shared" si="3"/>
        <v>11.242659730812743</v>
      </c>
      <c r="AJ46" s="47"/>
      <c r="AK46" s="71">
        <f t="shared" si="4"/>
        <v>0.50904851006218177</v>
      </c>
      <c r="AL46" s="47"/>
      <c r="AM46" s="70">
        <v>301655</v>
      </c>
      <c r="AN46" s="47"/>
      <c r="AO46" s="71">
        <f t="shared" si="5"/>
        <v>3.1893826455630623</v>
      </c>
      <c r="AP46" s="47"/>
      <c r="AQ46" s="71">
        <f t="shared" si="6"/>
        <v>0.14440982139594546</v>
      </c>
      <c r="AR46" s="47"/>
      <c r="AS46" s="70">
        <v>27314504</v>
      </c>
      <c r="AT46" s="47"/>
      <c r="AU46" s="71">
        <f t="shared" si="7"/>
        <v>288.79483194299064</v>
      </c>
      <c r="AV46" s="47"/>
      <c r="AW46" s="71">
        <f t="shared" si="8"/>
        <v>13.076138781584385</v>
      </c>
      <c r="AX46" s="47"/>
      <c r="AY46" s="70">
        <v>1511109</v>
      </c>
      <c r="AZ46" s="47"/>
      <c r="BA46" s="70">
        <v>1894164</v>
      </c>
      <c r="BB46" s="47"/>
      <c r="BC46" s="70">
        <f t="shared" si="9"/>
        <v>3405273</v>
      </c>
      <c r="BD46" s="47"/>
      <c r="BE46" s="71">
        <f t="shared" si="10"/>
        <v>36.003774542455673</v>
      </c>
      <c r="BF46" s="47"/>
      <c r="BG46" s="71">
        <f t="shared" si="11"/>
        <v>1.6301896727534282</v>
      </c>
      <c r="BH46" s="47"/>
      <c r="BI46" s="70">
        <v>6470844</v>
      </c>
      <c r="BJ46" s="47"/>
      <c r="BK46" s="71">
        <f t="shared" si="12"/>
        <v>68.415897484695662</v>
      </c>
      <c r="BL46" s="47"/>
      <c r="BM46" s="71">
        <f t="shared" si="13"/>
        <v>3.0977554700602519</v>
      </c>
      <c r="BN46" s="47"/>
      <c r="BO46" s="70">
        <f t="shared" si="14"/>
        <v>208888147</v>
      </c>
      <c r="BQ46" s="47">
        <v>28</v>
      </c>
      <c r="BS46" s="51">
        <v>94581</v>
      </c>
    </row>
    <row r="47" spans="1:71" ht="8.85" customHeight="1" x14ac:dyDescent="0.3">
      <c r="A47" s="47">
        <v>29</v>
      </c>
      <c r="B47" s="61"/>
      <c r="C47" s="47" t="s">
        <v>113</v>
      </c>
      <c r="E47" s="70">
        <v>6807680</v>
      </c>
      <c r="F47" s="67"/>
      <c r="G47" s="70">
        <v>194293</v>
      </c>
      <c r="H47" s="47"/>
      <c r="I47" s="70">
        <v>938286</v>
      </c>
      <c r="J47" s="70"/>
      <c r="K47" s="70">
        <v>6907</v>
      </c>
      <c r="L47" s="47"/>
      <c r="M47" s="70">
        <v>274224</v>
      </c>
      <c r="N47" s="47"/>
      <c r="O47" s="70">
        <v>203862</v>
      </c>
      <c r="P47" s="47"/>
      <c r="Q47" s="70">
        <v>50587</v>
      </c>
      <c r="R47" s="47"/>
      <c r="S47" s="70">
        <v>50586</v>
      </c>
      <c r="T47" s="47"/>
      <c r="U47" s="70">
        <f t="shared" si="0"/>
        <v>8526425</v>
      </c>
      <c r="V47" s="47"/>
      <c r="W47" s="71">
        <f t="shared" si="15"/>
        <v>472.53519175349146</v>
      </c>
      <c r="X47" s="47"/>
      <c r="Y47" s="71">
        <f t="shared" si="16"/>
        <v>37.11124631903818</v>
      </c>
      <c r="Z47" s="47"/>
      <c r="AA47" s="70">
        <v>3945693</v>
      </c>
      <c r="AB47" s="47"/>
      <c r="AC47" s="71">
        <f t="shared" si="1"/>
        <v>218.67063843937044</v>
      </c>
      <c r="AD47" s="47"/>
      <c r="AE47" s="71">
        <f t="shared" si="2"/>
        <v>17.173620224455703</v>
      </c>
      <c r="AF47" s="47"/>
      <c r="AG47" s="70">
        <v>77650</v>
      </c>
      <c r="AH47" s="47"/>
      <c r="AI47" s="71">
        <f t="shared" si="3"/>
        <v>4.3033695411217021</v>
      </c>
      <c r="AJ47" s="47"/>
      <c r="AK47" s="71">
        <f t="shared" si="4"/>
        <v>0.33797145658037392</v>
      </c>
      <c r="AL47" s="47"/>
      <c r="AM47" s="70">
        <v>174885</v>
      </c>
      <c r="AN47" s="47"/>
      <c r="AO47" s="71">
        <f t="shared" si="5"/>
        <v>9.6921414320549761</v>
      </c>
      <c r="AP47" s="47"/>
      <c r="AQ47" s="71">
        <f t="shared" si="6"/>
        <v>0.76118658318169596</v>
      </c>
      <c r="AR47" s="47"/>
      <c r="AS47" s="70">
        <v>7359273</v>
      </c>
      <c r="AT47" s="47"/>
      <c r="AU47" s="71">
        <f t="shared" si="7"/>
        <v>407.85152959432497</v>
      </c>
      <c r="AV47" s="47"/>
      <c r="AW47" s="71">
        <f t="shared" si="8"/>
        <v>32.031219770542407</v>
      </c>
      <c r="AX47" s="47"/>
      <c r="AY47" s="70">
        <v>59802</v>
      </c>
      <c r="AZ47" s="47"/>
      <c r="BA47" s="70">
        <v>177032</v>
      </c>
      <c r="BB47" s="47"/>
      <c r="BC47" s="70">
        <f t="shared" si="9"/>
        <v>236834</v>
      </c>
      <c r="BD47" s="47"/>
      <c r="BE47" s="71">
        <f t="shared" si="10"/>
        <v>13.12536023054755</v>
      </c>
      <c r="BF47" s="47"/>
      <c r="BG47" s="71">
        <f t="shared" si="11"/>
        <v>1.030819471316887</v>
      </c>
      <c r="BH47" s="47"/>
      <c r="BI47" s="70">
        <v>2654553</v>
      </c>
      <c r="BJ47" s="47"/>
      <c r="BK47" s="71">
        <f t="shared" si="12"/>
        <v>147.11555087563733</v>
      </c>
      <c r="BL47" s="47"/>
      <c r="BM47" s="71">
        <f t="shared" si="13"/>
        <v>11.553936174884756</v>
      </c>
      <c r="BN47" s="47"/>
      <c r="BO47" s="70">
        <f t="shared" si="14"/>
        <v>22975313</v>
      </c>
      <c r="BQ47" s="47">
        <v>29</v>
      </c>
      <c r="BS47" s="51">
        <v>18044</v>
      </c>
    </row>
    <row r="48" spans="1:71" ht="8.85" customHeight="1" x14ac:dyDescent="0.3">
      <c r="A48" s="47">
        <v>30</v>
      </c>
      <c r="B48" s="61"/>
      <c r="C48" s="47" t="s">
        <v>114</v>
      </c>
      <c r="E48" s="70">
        <v>309612694</v>
      </c>
      <c r="F48" s="67"/>
      <c r="G48" s="70">
        <v>9178406</v>
      </c>
      <c r="H48" s="47"/>
      <c r="I48" s="70">
        <v>57228056</v>
      </c>
      <c r="J48" s="70"/>
      <c r="K48" s="70">
        <v>8206</v>
      </c>
      <c r="L48" s="47"/>
      <c r="M48" s="70">
        <v>14769176</v>
      </c>
      <c r="N48" s="47"/>
      <c r="O48" s="70">
        <v>0</v>
      </c>
      <c r="P48" s="47"/>
      <c r="Q48" s="70">
        <v>3602851</v>
      </c>
      <c r="R48" s="47"/>
      <c r="S48" s="70">
        <v>3456302</v>
      </c>
      <c r="T48" s="47"/>
      <c r="U48" s="70">
        <f t="shared" si="0"/>
        <v>397855691</v>
      </c>
      <c r="V48" s="47"/>
      <c r="W48" s="71">
        <f t="shared" si="15"/>
        <v>1753.8967426523425</v>
      </c>
      <c r="X48" s="47"/>
      <c r="Y48" s="71">
        <f t="shared" si="16"/>
        <v>55.089549374375139</v>
      </c>
      <c r="Z48" s="47"/>
      <c r="AA48" s="70">
        <v>162002202</v>
      </c>
      <c r="AB48" s="47"/>
      <c r="AC48" s="71">
        <f t="shared" si="1"/>
        <v>714.16631913983804</v>
      </c>
      <c r="AD48" s="47"/>
      <c r="AE48" s="71">
        <f t="shared" si="2"/>
        <v>22.431822662646024</v>
      </c>
      <c r="AF48" s="47"/>
      <c r="AG48" s="281">
        <v>2963630</v>
      </c>
      <c r="AH48" s="47"/>
      <c r="AI48" s="71">
        <f t="shared" si="3"/>
        <v>13.064789874846259</v>
      </c>
      <c r="AJ48" s="47"/>
      <c r="AK48" s="71">
        <f t="shared" si="4"/>
        <v>0.41036246283675604</v>
      </c>
      <c r="AL48" s="47"/>
      <c r="AM48" s="281">
        <v>7490227</v>
      </c>
      <c r="AN48" s="47"/>
      <c r="AO48" s="71">
        <f t="shared" si="5"/>
        <v>33.019723065936056</v>
      </c>
      <c r="AP48" s="47"/>
      <c r="AQ48" s="71">
        <f t="shared" si="6"/>
        <v>1.0371429628281421</v>
      </c>
      <c r="AR48" s="47"/>
      <c r="AS48" s="281">
        <v>90751643</v>
      </c>
      <c r="AT48" s="47"/>
      <c r="AU48" s="71">
        <f t="shared" si="7"/>
        <v>400.06719684713079</v>
      </c>
      <c r="AV48" s="47"/>
      <c r="AW48" s="71">
        <f t="shared" si="8"/>
        <v>12.566031430361432</v>
      </c>
      <c r="AX48" s="47"/>
      <c r="AY48" s="281">
        <v>531635</v>
      </c>
      <c r="AZ48" s="47"/>
      <c r="BA48" s="281">
        <v>9019960</v>
      </c>
      <c r="BB48" s="47"/>
      <c r="BC48" s="70">
        <f t="shared" si="9"/>
        <v>9551595</v>
      </c>
      <c r="BD48" s="47"/>
      <c r="BE48" s="71">
        <f t="shared" si="10"/>
        <v>42.107004465683012</v>
      </c>
      <c r="BF48" s="47"/>
      <c r="BG48" s="71">
        <f t="shared" si="11"/>
        <v>1.3225726721011883</v>
      </c>
      <c r="BH48" s="47"/>
      <c r="BI48" s="281">
        <v>51583134</v>
      </c>
      <c r="BJ48" s="47"/>
      <c r="BK48" s="71">
        <f t="shared" si="12"/>
        <v>227.39775437420926</v>
      </c>
      <c r="BL48" s="47"/>
      <c r="BM48" s="71">
        <f t="shared" si="13"/>
        <v>7.1425184348513167</v>
      </c>
      <c r="BN48" s="47"/>
      <c r="BO48" s="70">
        <f t="shared" si="14"/>
        <v>722198122</v>
      </c>
      <c r="BQ48" s="47">
        <v>30</v>
      </c>
      <c r="BS48" s="51">
        <v>226841</v>
      </c>
    </row>
    <row r="49" spans="1:71" ht="8.85" customHeight="1" x14ac:dyDescent="0.3">
      <c r="A49" s="72"/>
      <c r="B49" s="61"/>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Q49" s="73"/>
    </row>
    <row r="50" spans="1:71" ht="8.85" customHeight="1" x14ac:dyDescent="0.3">
      <c r="A50" s="47">
        <v>31</v>
      </c>
      <c r="B50" s="61"/>
      <c r="C50" s="47" t="s">
        <v>115</v>
      </c>
      <c r="E50" s="70">
        <v>90781827</v>
      </c>
      <c r="F50" s="67"/>
      <c r="G50" s="70">
        <v>5957011</v>
      </c>
      <c r="H50" s="47"/>
      <c r="I50" s="70">
        <v>21459630</v>
      </c>
      <c r="J50" s="70"/>
      <c r="K50" s="70">
        <v>6475</v>
      </c>
      <c r="L50" s="47"/>
      <c r="M50" s="70">
        <v>3726943</v>
      </c>
      <c r="N50" s="47"/>
      <c r="O50" s="70">
        <v>0</v>
      </c>
      <c r="P50" s="47"/>
      <c r="Q50" s="70">
        <v>962056</v>
      </c>
      <c r="R50" s="47"/>
      <c r="S50" s="70">
        <v>1096747</v>
      </c>
      <c r="T50" s="47"/>
      <c r="U50" s="70">
        <f t="shared" si="0"/>
        <v>123990689</v>
      </c>
      <c r="V50" s="47"/>
      <c r="W50" s="71">
        <f t="shared" si="15"/>
        <v>1248.0441377783145</v>
      </c>
      <c r="X50" s="47"/>
      <c r="Y50" s="71">
        <f t="shared" si="16"/>
        <v>51.932582257806622</v>
      </c>
      <c r="Z50" s="47"/>
      <c r="AA50" s="70">
        <v>75070425</v>
      </c>
      <c r="AB50" s="47"/>
      <c r="AC50" s="71">
        <f t="shared" si="1"/>
        <v>755.63096388452709</v>
      </c>
      <c r="AD50" s="47"/>
      <c r="AE50" s="71">
        <f t="shared" si="2"/>
        <v>31.442691809229345</v>
      </c>
      <c r="AF50" s="47"/>
      <c r="AG50" s="281">
        <v>1186676</v>
      </c>
      <c r="AH50" s="47"/>
      <c r="AI50" s="71">
        <f t="shared" si="3"/>
        <v>11.944639046583726</v>
      </c>
      <c r="AJ50" s="47"/>
      <c r="AK50" s="71">
        <f t="shared" si="4"/>
        <v>0.49703045833840748</v>
      </c>
      <c r="AL50" s="47"/>
      <c r="AM50" s="281">
        <v>1061114</v>
      </c>
      <c r="AN50" s="47"/>
      <c r="AO50" s="71">
        <f t="shared" si="5"/>
        <v>10.680778676973869</v>
      </c>
      <c r="AP50" s="47"/>
      <c r="AQ50" s="71">
        <f t="shared" si="6"/>
        <v>0.44443974409973813</v>
      </c>
      <c r="AR50" s="47"/>
      <c r="AS50" s="281">
        <v>35280632</v>
      </c>
      <c r="AT50" s="47"/>
      <c r="AU50" s="71">
        <f t="shared" si="7"/>
        <v>355.12171357249264</v>
      </c>
      <c r="AV50" s="47"/>
      <c r="AW50" s="71">
        <f t="shared" si="8"/>
        <v>14.777031551517586</v>
      </c>
      <c r="AX50" s="47"/>
      <c r="AY50" s="281">
        <v>1121739</v>
      </c>
      <c r="AZ50" s="47"/>
      <c r="BA50" s="281">
        <v>99982</v>
      </c>
      <c r="BB50" s="47"/>
      <c r="BC50" s="70">
        <f t="shared" si="9"/>
        <v>1221721</v>
      </c>
      <c r="BD50" s="47"/>
      <c r="BE50" s="71">
        <f t="shared" si="10"/>
        <v>12.297388976124331</v>
      </c>
      <c r="BF50" s="47"/>
      <c r="BG50" s="71">
        <f t="shared" si="11"/>
        <v>0.51170879717096951</v>
      </c>
      <c r="BH50" s="47"/>
      <c r="BI50" s="281">
        <v>941918</v>
      </c>
      <c r="BJ50" s="47"/>
      <c r="BK50" s="71">
        <f t="shared" si="12"/>
        <v>9.480996094536378</v>
      </c>
      <c r="BL50" s="47"/>
      <c r="BM50" s="71">
        <f t="shared" si="13"/>
        <v>0.39451538183733054</v>
      </c>
      <c r="BN50" s="47"/>
      <c r="BO50" s="70">
        <f t="shared" si="14"/>
        <v>238753175</v>
      </c>
      <c r="BQ50" s="47">
        <v>31</v>
      </c>
      <c r="BS50" s="51">
        <v>99348</v>
      </c>
    </row>
    <row r="51" spans="1:71" ht="8.85" customHeight="1" x14ac:dyDescent="0.3">
      <c r="A51" s="47">
        <v>32</v>
      </c>
      <c r="B51" s="61"/>
      <c r="C51" s="47" t="s">
        <v>116</v>
      </c>
      <c r="E51" s="70">
        <v>26558505</v>
      </c>
      <c r="F51" s="67"/>
      <c r="G51" s="70">
        <v>718221</v>
      </c>
      <c r="H51" s="47"/>
      <c r="I51" s="70">
        <v>8003221</v>
      </c>
      <c r="J51" s="70"/>
      <c r="K51" s="70">
        <v>8980</v>
      </c>
      <c r="L51" s="47"/>
      <c r="M51" s="70">
        <v>2863900</v>
      </c>
      <c r="N51" s="47"/>
      <c r="O51" s="70">
        <v>0</v>
      </c>
      <c r="P51" s="47"/>
      <c r="Q51" s="70">
        <v>198237</v>
      </c>
      <c r="R51" s="47"/>
      <c r="S51" s="70">
        <v>105387</v>
      </c>
      <c r="T51" s="47"/>
      <c r="U51" s="70">
        <f t="shared" si="0"/>
        <v>38456451</v>
      </c>
      <c r="V51" s="47"/>
      <c r="W51" s="66">
        <f t="shared" si="15"/>
        <v>1516.2422032093996</v>
      </c>
      <c r="X51" s="47"/>
      <c r="Y51" s="66">
        <f t="shared" si="16"/>
        <v>51.768740751591835</v>
      </c>
      <c r="Z51" s="47"/>
      <c r="AA51" s="70">
        <v>22631804</v>
      </c>
      <c r="AB51" s="47"/>
      <c r="AC51" s="66">
        <f t="shared" si="1"/>
        <v>892.31573552024599</v>
      </c>
      <c r="AD51" s="47"/>
      <c r="AE51" s="66">
        <f t="shared" si="2"/>
        <v>30.466149723926396</v>
      </c>
      <c r="AF51" s="47"/>
      <c r="AG51" s="70">
        <v>349080</v>
      </c>
      <c r="AH51" s="47"/>
      <c r="AI51" s="66">
        <f t="shared" si="3"/>
        <v>13.763356069865551</v>
      </c>
      <c r="AJ51" s="47"/>
      <c r="AK51" s="66">
        <f t="shared" si="4"/>
        <v>0.46991939067819011</v>
      </c>
      <c r="AL51" s="47"/>
      <c r="AM51" s="70">
        <v>64460</v>
      </c>
      <c r="AN51" s="47"/>
      <c r="AO51" s="66">
        <f t="shared" si="5"/>
        <v>2.5414974569254425</v>
      </c>
      <c r="AP51" s="47"/>
      <c r="AQ51" s="66">
        <f t="shared" si="6"/>
        <v>8.6773816669864029E-2</v>
      </c>
      <c r="AR51" s="47"/>
      <c r="AS51" s="70">
        <v>9893515</v>
      </c>
      <c r="AT51" s="47"/>
      <c r="AU51" s="66">
        <f t="shared" si="7"/>
        <v>390.07668651184798</v>
      </c>
      <c r="AV51" s="47"/>
      <c r="AW51" s="66">
        <f t="shared" si="8"/>
        <v>13.318306807796306</v>
      </c>
      <c r="AX51" s="47"/>
      <c r="AY51" s="70">
        <v>1765623</v>
      </c>
      <c r="AZ51" s="47"/>
      <c r="BA51" s="70">
        <v>375265</v>
      </c>
      <c r="BB51" s="47"/>
      <c r="BC51" s="70">
        <f t="shared" si="9"/>
        <v>2140888</v>
      </c>
      <c r="BD51" s="47"/>
      <c r="BE51" s="66">
        <f t="shared" si="10"/>
        <v>84.40988842013958</v>
      </c>
      <c r="BF51" s="47"/>
      <c r="BG51" s="66">
        <f t="shared" si="11"/>
        <v>2.8819891843424119</v>
      </c>
      <c r="BH51" s="47"/>
      <c r="BI51" s="70">
        <v>748883</v>
      </c>
      <c r="BJ51" s="47"/>
      <c r="BK51" s="66">
        <f t="shared" si="12"/>
        <v>29.52659385719355</v>
      </c>
      <c r="BL51" s="47"/>
      <c r="BM51" s="66">
        <f t="shared" si="13"/>
        <v>1.0081203249950015</v>
      </c>
      <c r="BN51" s="47"/>
      <c r="BO51" s="70">
        <f t="shared" si="14"/>
        <v>74285081</v>
      </c>
      <c r="BQ51" s="47">
        <v>32</v>
      </c>
      <c r="BS51" s="51">
        <v>25363</v>
      </c>
    </row>
    <row r="52" spans="1:71" ht="8.85" customHeight="1" x14ac:dyDescent="0.3">
      <c r="A52" s="47">
        <v>33</v>
      </c>
      <c r="B52" s="61"/>
      <c r="C52" s="47" t="s">
        <v>117</v>
      </c>
      <c r="E52" s="70">
        <v>19432754</v>
      </c>
      <c r="F52" s="67"/>
      <c r="G52" s="70">
        <v>956323</v>
      </c>
      <c r="H52" s="47"/>
      <c r="I52" s="70">
        <v>5866348</v>
      </c>
      <c r="J52" s="70"/>
      <c r="K52" s="70">
        <v>310</v>
      </c>
      <c r="L52" s="47"/>
      <c r="M52" s="70">
        <v>508983</v>
      </c>
      <c r="N52" s="47"/>
      <c r="O52" s="70">
        <v>0</v>
      </c>
      <c r="P52" s="47"/>
      <c r="Q52" s="70">
        <v>219436</v>
      </c>
      <c r="R52" s="47"/>
      <c r="S52" s="70">
        <v>243098</v>
      </c>
      <c r="T52" s="47"/>
      <c r="U52" s="70">
        <f t="shared" si="0"/>
        <v>27227252</v>
      </c>
      <c r="V52" s="47"/>
      <c r="W52" s="66">
        <f t="shared" si="15"/>
        <v>1090.3548916743423</v>
      </c>
      <c r="X52" s="47"/>
      <c r="Y52" s="66">
        <f t="shared" si="16"/>
        <v>50.020859131673703</v>
      </c>
      <c r="Z52" s="47"/>
      <c r="AA52" s="70">
        <v>14970081</v>
      </c>
      <c r="AB52" s="47"/>
      <c r="AC52" s="66">
        <f t="shared" si="1"/>
        <v>599.49865844379485</v>
      </c>
      <c r="AD52" s="47"/>
      <c r="AE52" s="66">
        <f t="shared" si="2"/>
        <v>27.502456468641967</v>
      </c>
      <c r="AF52" s="47"/>
      <c r="AG52" s="70">
        <v>210011</v>
      </c>
      <c r="AH52" s="47"/>
      <c r="AI52" s="66">
        <f t="shared" si="3"/>
        <v>8.4101958271595052</v>
      </c>
      <c r="AJ52" s="47"/>
      <c r="AK52" s="66">
        <f t="shared" si="4"/>
        <v>0.38582412382644882</v>
      </c>
      <c r="AL52" s="47"/>
      <c r="AM52" s="70">
        <v>201199</v>
      </c>
      <c r="AN52" s="47"/>
      <c r="AO52" s="66">
        <f t="shared" si="5"/>
        <v>8.0573064755115933</v>
      </c>
      <c r="AP52" s="47"/>
      <c r="AQ52" s="66">
        <f t="shared" si="6"/>
        <v>0.36963505668635294</v>
      </c>
      <c r="AR52" s="47"/>
      <c r="AS52" s="70">
        <v>9233044</v>
      </c>
      <c r="AT52" s="47"/>
      <c r="AU52" s="66">
        <f t="shared" si="7"/>
        <v>369.75067077810257</v>
      </c>
      <c r="AV52" s="47"/>
      <c r="AW52" s="66">
        <f t="shared" si="8"/>
        <v>16.962592966801974</v>
      </c>
      <c r="AX52" s="47"/>
      <c r="AY52" s="70">
        <v>400353</v>
      </c>
      <c r="AZ52" s="47"/>
      <c r="BA52" s="70">
        <v>79647</v>
      </c>
      <c r="BB52" s="47"/>
      <c r="BC52" s="70">
        <f t="shared" si="9"/>
        <v>480000</v>
      </c>
      <c r="BD52" s="47"/>
      <c r="BE52" s="66">
        <f t="shared" si="10"/>
        <v>19.222297865524009</v>
      </c>
      <c r="BF52" s="47"/>
      <c r="BG52" s="66">
        <f t="shared" si="11"/>
        <v>0.88183752011416272</v>
      </c>
      <c r="BH52" s="47"/>
      <c r="BI52" s="70">
        <v>2110209</v>
      </c>
      <c r="BJ52" s="47"/>
      <c r="BK52" s="66">
        <f t="shared" si="12"/>
        <v>84.506387409394904</v>
      </c>
      <c r="BL52" s="47"/>
      <c r="BM52" s="66">
        <f t="shared" si="13"/>
        <v>3.87679473225539</v>
      </c>
      <c r="BN52" s="47"/>
      <c r="BO52" s="70">
        <f t="shared" si="14"/>
        <v>54431796</v>
      </c>
      <c r="BQ52" s="47">
        <v>33</v>
      </c>
      <c r="BS52" s="51">
        <v>24971</v>
      </c>
    </row>
    <row r="53" spans="1:71" ht="8.85" customHeight="1" x14ac:dyDescent="0.3">
      <c r="A53" s="47">
        <v>34</v>
      </c>
      <c r="B53" s="61"/>
      <c r="C53" s="47" t="s">
        <v>118</v>
      </c>
      <c r="E53" s="70">
        <v>114241324</v>
      </c>
      <c r="F53" s="67"/>
      <c r="G53" s="70">
        <v>4598789</v>
      </c>
      <c r="H53" s="47"/>
      <c r="I53" s="70">
        <v>23924299</v>
      </c>
      <c r="J53" s="70"/>
      <c r="K53" s="70">
        <v>57009</v>
      </c>
      <c r="L53" s="47"/>
      <c r="M53" s="70">
        <v>2037227</v>
      </c>
      <c r="N53" s="47"/>
      <c r="O53" s="70">
        <v>0</v>
      </c>
      <c r="P53" s="47"/>
      <c r="Q53" s="70">
        <v>872062</v>
      </c>
      <c r="R53" s="47"/>
      <c r="S53" s="70">
        <v>528906</v>
      </c>
      <c r="T53" s="47"/>
      <c r="U53" s="70">
        <f t="shared" si="0"/>
        <v>146259616</v>
      </c>
      <c r="V53" s="47"/>
      <c r="W53" s="66">
        <f t="shared" si="15"/>
        <v>1558.8554862776446</v>
      </c>
      <c r="X53" s="47"/>
      <c r="Y53" s="66">
        <f t="shared" si="16"/>
        <v>60.730248652405493</v>
      </c>
      <c r="Z53" s="47"/>
      <c r="AA53" s="70">
        <v>45926707</v>
      </c>
      <c r="AB53" s="47"/>
      <c r="AC53" s="66">
        <f t="shared" si="1"/>
        <v>489.49328004263253</v>
      </c>
      <c r="AD53" s="47"/>
      <c r="AE53" s="66">
        <f t="shared" si="2"/>
        <v>19.069791184848807</v>
      </c>
      <c r="AF53" s="47"/>
      <c r="AG53" s="70">
        <v>2896333</v>
      </c>
      <c r="AH53" s="47"/>
      <c r="AI53" s="66">
        <f t="shared" si="3"/>
        <v>30.869523048228086</v>
      </c>
      <c r="AJ53" s="47"/>
      <c r="AK53" s="66">
        <f t="shared" si="4"/>
        <v>1.2026219409065559</v>
      </c>
      <c r="AL53" s="47"/>
      <c r="AM53" s="70">
        <v>1012105</v>
      </c>
      <c r="AN53" s="47"/>
      <c r="AO53" s="66">
        <f t="shared" si="5"/>
        <v>10.787156941113775</v>
      </c>
      <c r="AP53" s="47"/>
      <c r="AQ53" s="66">
        <f t="shared" si="6"/>
        <v>0.42024852788033346</v>
      </c>
      <c r="AR53" s="47"/>
      <c r="AS53" s="70">
        <v>35088519</v>
      </c>
      <c r="AT53" s="47"/>
      <c r="AU53" s="66">
        <f t="shared" si="7"/>
        <v>373.97835331734615</v>
      </c>
      <c r="AV53" s="47"/>
      <c r="AW53" s="66">
        <f t="shared" si="8"/>
        <v>14.569534243236729</v>
      </c>
      <c r="AX53" s="47"/>
      <c r="AY53" s="70">
        <v>3502453</v>
      </c>
      <c r="AZ53" s="47"/>
      <c r="BA53" s="70">
        <v>2091297</v>
      </c>
      <c r="BB53" s="47"/>
      <c r="BC53" s="70">
        <f t="shared" si="9"/>
        <v>5593750</v>
      </c>
      <c r="BD53" s="47"/>
      <c r="BE53" s="66">
        <f t="shared" si="10"/>
        <v>59.618971489475086</v>
      </c>
      <c r="BF53" s="47"/>
      <c r="BG53" s="66">
        <f t="shared" si="11"/>
        <v>2.3226495302667365</v>
      </c>
      <c r="BH53" s="47"/>
      <c r="BI53" s="70">
        <v>4057841</v>
      </c>
      <c r="BJ53" s="47"/>
      <c r="BK53" s="66">
        <f t="shared" si="12"/>
        <v>43.249038102851053</v>
      </c>
      <c r="BL53" s="47"/>
      <c r="BM53" s="66">
        <f t="shared" si="13"/>
        <v>1.684905920455348</v>
      </c>
      <c r="BN53" s="47"/>
      <c r="BO53" s="70">
        <f t="shared" si="14"/>
        <v>240834871</v>
      </c>
      <c r="BQ53" s="47">
        <v>34</v>
      </c>
      <c r="BS53" s="51">
        <v>93825</v>
      </c>
    </row>
    <row r="54" spans="1:71" ht="8.85" customHeight="1" x14ac:dyDescent="0.3">
      <c r="A54" s="47">
        <v>35</v>
      </c>
      <c r="B54" s="61"/>
      <c r="C54" s="47" t="s">
        <v>119</v>
      </c>
      <c r="E54" s="70">
        <v>592991846</v>
      </c>
      <c r="F54" s="67"/>
      <c r="G54" s="70">
        <v>10661824</v>
      </c>
      <c r="H54" s="47"/>
      <c r="I54" s="70">
        <v>106576146</v>
      </c>
      <c r="J54" s="70"/>
      <c r="K54" s="70">
        <v>58941</v>
      </c>
      <c r="L54" s="47"/>
      <c r="M54" s="70">
        <v>0</v>
      </c>
      <c r="N54" s="47"/>
      <c r="O54" s="70">
        <v>0</v>
      </c>
      <c r="P54" s="47"/>
      <c r="Q54" s="70">
        <v>3166023</v>
      </c>
      <c r="R54" s="47"/>
      <c r="S54" s="70">
        <v>2392518</v>
      </c>
      <c r="T54" s="47"/>
      <c r="U54" s="70">
        <f t="shared" si="0"/>
        <v>715847298</v>
      </c>
      <c r="V54" s="47"/>
      <c r="W54" s="71">
        <f t="shared" si="15"/>
        <v>1581.4831953658843</v>
      </c>
      <c r="X54" s="47"/>
      <c r="Y54" s="71">
        <f t="shared" si="16"/>
        <v>60.966951838158487</v>
      </c>
      <c r="Z54" s="47"/>
      <c r="AA54" s="70">
        <v>269694709</v>
      </c>
      <c r="AB54" s="47"/>
      <c r="AC54" s="71">
        <f t="shared" si="1"/>
        <v>595.82211367457353</v>
      </c>
      <c r="AD54" s="47"/>
      <c r="AE54" s="71">
        <f t="shared" si="2"/>
        <v>22.969234333282586</v>
      </c>
      <c r="AF54" s="47"/>
      <c r="AG54" s="70">
        <v>5248515</v>
      </c>
      <c r="AH54" s="47"/>
      <c r="AI54" s="71">
        <f t="shared" si="3"/>
        <v>11.595263817180427</v>
      </c>
      <c r="AJ54" s="47"/>
      <c r="AK54" s="71">
        <f t="shared" si="4"/>
        <v>0.44700309985224312</v>
      </c>
      <c r="AL54" s="47"/>
      <c r="AM54" s="70">
        <v>3841464</v>
      </c>
      <c r="AN54" s="47"/>
      <c r="AO54" s="71">
        <f t="shared" si="5"/>
        <v>8.4867412066462968</v>
      </c>
      <c r="AP54" s="47"/>
      <c r="AQ54" s="71">
        <f t="shared" si="6"/>
        <v>0.32716803057070371</v>
      </c>
      <c r="AR54" s="47"/>
      <c r="AS54" s="70">
        <v>148134572</v>
      </c>
      <c r="AT54" s="47"/>
      <c r="AU54" s="71">
        <f t="shared" si="7"/>
        <v>327.26579666536321</v>
      </c>
      <c r="AV54" s="47"/>
      <c r="AW54" s="71">
        <f t="shared" si="8"/>
        <v>12.616256765825245</v>
      </c>
      <c r="AX54" s="47"/>
      <c r="AY54" s="70">
        <v>11253212</v>
      </c>
      <c r="AZ54" s="47"/>
      <c r="BA54" s="70">
        <v>5403120</v>
      </c>
      <c r="BB54" s="47"/>
      <c r="BC54" s="70">
        <f t="shared" si="9"/>
        <v>16656332</v>
      </c>
      <c r="BD54" s="47"/>
      <c r="BE54" s="71">
        <f t="shared" si="10"/>
        <v>36.797944516981374</v>
      </c>
      <c r="BF54" s="47"/>
      <c r="BG54" s="71">
        <f t="shared" si="11"/>
        <v>1.4185787858409686</v>
      </c>
      <c r="BH54" s="47"/>
      <c r="BI54" s="70">
        <v>14733397</v>
      </c>
      <c r="BJ54" s="47"/>
      <c r="BK54" s="71">
        <f t="shared" si="12"/>
        <v>32.54970694344108</v>
      </c>
      <c r="BL54" s="47"/>
      <c r="BM54" s="71">
        <f t="shared" si="13"/>
        <v>1.2548071464697612</v>
      </c>
      <c r="BN54" s="47"/>
      <c r="BO54" s="70">
        <f t="shared" si="14"/>
        <v>1174156287</v>
      </c>
      <c r="BQ54" s="47">
        <v>35</v>
      </c>
      <c r="BS54" s="51">
        <v>452643</v>
      </c>
    </row>
    <row r="55" spans="1:71" ht="8.85" customHeight="1" x14ac:dyDescent="0.3">
      <c r="A55" s="72"/>
      <c r="B55" s="61"/>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Q55" s="73"/>
      <c r="BS55" s="51"/>
    </row>
    <row r="56" spans="1:71" ht="8.85" customHeight="1" x14ac:dyDescent="0.3">
      <c r="A56" s="47">
        <v>36</v>
      </c>
      <c r="B56" s="61"/>
      <c r="C56" s="47" t="s">
        <v>120</v>
      </c>
      <c r="E56" s="70">
        <v>16885192</v>
      </c>
      <c r="F56" s="67"/>
      <c r="G56" s="70">
        <v>1021740</v>
      </c>
      <c r="H56" s="47"/>
      <c r="I56" s="70">
        <v>4772036</v>
      </c>
      <c r="J56" s="70"/>
      <c r="K56" s="70">
        <v>5510</v>
      </c>
      <c r="L56" s="47"/>
      <c r="M56" s="70">
        <v>1200172</v>
      </c>
      <c r="N56" s="47"/>
      <c r="O56" s="70">
        <v>0</v>
      </c>
      <c r="P56" s="47"/>
      <c r="Q56" s="70">
        <v>346800</v>
      </c>
      <c r="R56" s="47"/>
      <c r="S56" s="70">
        <v>121272</v>
      </c>
      <c r="T56" s="47"/>
      <c r="U56" s="70">
        <f t="shared" si="0"/>
        <v>24352722</v>
      </c>
      <c r="V56" s="47"/>
      <c r="W56" s="71">
        <f t="shared" si="15"/>
        <v>1097.8101248703963</v>
      </c>
      <c r="X56" s="47"/>
      <c r="Y56" s="71">
        <f t="shared" si="16"/>
        <v>39.946122230985146</v>
      </c>
      <c r="Z56" s="47"/>
      <c r="AA56" s="70">
        <v>16084820</v>
      </c>
      <c r="AB56" s="47"/>
      <c r="AC56" s="71">
        <f t="shared" si="1"/>
        <v>725.09669566785374</v>
      </c>
      <c r="AD56" s="47"/>
      <c r="AE56" s="71">
        <f t="shared" si="2"/>
        <v>26.384162960649508</v>
      </c>
      <c r="AF56" s="47"/>
      <c r="AG56" s="281">
        <v>262225</v>
      </c>
      <c r="AH56" s="47"/>
      <c r="AI56" s="71">
        <f t="shared" si="3"/>
        <v>11.8209890456656</v>
      </c>
      <c r="AJ56" s="47"/>
      <c r="AK56" s="71">
        <f t="shared" si="4"/>
        <v>0.43013146136272079</v>
      </c>
      <c r="AL56" s="47"/>
      <c r="AM56" s="281">
        <v>117943</v>
      </c>
      <c r="AN56" s="47"/>
      <c r="AO56" s="71">
        <f t="shared" si="5"/>
        <v>5.3168191858630482</v>
      </c>
      <c r="AP56" s="47"/>
      <c r="AQ56" s="71">
        <f t="shared" si="6"/>
        <v>0.19346360929546524</v>
      </c>
      <c r="AR56" s="47"/>
      <c r="AS56" s="281">
        <v>7915003</v>
      </c>
      <c r="AT56" s="47"/>
      <c r="AU56" s="71">
        <f t="shared" si="7"/>
        <v>356.80489564080602</v>
      </c>
      <c r="AV56" s="47"/>
      <c r="AW56" s="71">
        <f t="shared" si="8"/>
        <v>12.983093934904449</v>
      </c>
      <c r="AX56" s="47"/>
      <c r="AY56" s="281">
        <v>466417</v>
      </c>
      <c r="AZ56" s="47"/>
      <c r="BA56" s="281">
        <v>283546</v>
      </c>
      <c r="BB56" s="47"/>
      <c r="BC56" s="70">
        <f t="shared" si="9"/>
        <v>749963</v>
      </c>
      <c r="BD56" s="47"/>
      <c r="BE56" s="71">
        <f t="shared" si="10"/>
        <v>33.8080061308209</v>
      </c>
      <c r="BF56" s="47"/>
      <c r="BG56" s="71">
        <f t="shared" si="11"/>
        <v>1.2301751593401473</v>
      </c>
      <c r="BH56" s="47"/>
      <c r="BI56" s="281">
        <v>11481244</v>
      </c>
      <c r="BJ56" s="47"/>
      <c r="BK56" s="71">
        <f t="shared" si="12"/>
        <v>517.56949015011492</v>
      </c>
      <c r="BL56" s="47"/>
      <c r="BM56" s="71">
        <f t="shared" si="13"/>
        <v>18.83285064346256</v>
      </c>
      <c r="BN56" s="47"/>
      <c r="BO56" s="70">
        <f t="shared" si="14"/>
        <v>60963920</v>
      </c>
      <c r="BQ56" s="47">
        <v>36</v>
      </c>
      <c r="BS56" s="51">
        <v>22183</v>
      </c>
    </row>
    <row r="57" spans="1:71" ht="8.85" customHeight="1" x14ac:dyDescent="0.3">
      <c r="A57" s="47">
        <v>37</v>
      </c>
      <c r="B57" s="61"/>
      <c r="C57" s="47" t="s">
        <v>121</v>
      </c>
      <c r="E57" s="70">
        <v>11787371</v>
      </c>
      <c r="F57" s="67"/>
      <c r="G57" s="70">
        <v>334579</v>
      </c>
      <c r="H57" s="47"/>
      <c r="I57" s="70">
        <v>873026</v>
      </c>
      <c r="J57" s="70"/>
      <c r="K57" s="70">
        <v>0</v>
      </c>
      <c r="L57" s="47"/>
      <c r="M57" s="70">
        <v>1524638</v>
      </c>
      <c r="N57" s="47"/>
      <c r="O57" s="70">
        <v>0</v>
      </c>
      <c r="P57" s="47"/>
      <c r="Q57" s="70">
        <v>63115</v>
      </c>
      <c r="R57" s="47"/>
      <c r="S57" s="70">
        <v>18077</v>
      </c>
      <c r="T57" s="47"/>
      <c r="U57" s="70">
        <f t="shared" si="0"/>
        <v>14600806</v>
      </c>
      <c r="V57" s="47"/>
      <c r="W57" s="71">
        <f t="shared" si="15"/>
        <v>949.15205096535135</v>
      </c>
      <c r="X57" s="47"/>
      <c r="Y57" s="71">
        <f t="shared" si="16"/>
        <v>38.677174833907927</v>
      </c>
      <c r="Z57" s="47"/>
      <c r="AA57" s="70">
        <v>18769605</v>
      </c>
      <c r="AB57" s="47"/>
      <c r="AC57" s="71">
        <f t="shared" si="1"/>
        <v>1220.1524410063057</v>
      </c>
      <c r="AD57" s="47"/>
      <c r="AE57" s="71">
        <f t="shared" si="2"/>
        <v>49.720220524017122</v>
      </c>
      <c r="AF57" s="47"/>
      <c r="AG57" s="70">
        <v>501907</v>
      </c>
      <c r="AH57" s="47"/>
      <c r="AI57" s="71">
        <f t="shared" si="3"/>
        <v>32.627380874991871</v>
      </c>
      <c r="AJ57" s="47"/>
      <c r="AK57" s="71">
        <f t="shared" si="4"/>
        <v>1.329539258953391</v>
      </c>
      <c r="AL57" s="47"/>
      <c r="AM57" s="70">
        <v>218387</v>
      </c>
      <c r="AN57" s="47"/>
      <c r="AO57" s="71">
        <f t="shared" si="5"/>
        <v>14.196645647793018</v>
      </c>
      <c r="AP57" s="47"/>
      <c r="AQ57" s="71">
        <f t="shared" si="6"/>
        <v>0.57850177452208107</v>
      </c>
      <c r="AR57" s="47"/>
      <c r="AS57" s="70">
        <v>2054520</v>
      </c>
      <c r="AT57" s="47"/>
      <c r="AU57" s="71">
        <f t="shared" si="7"/>
        <v>133.55782357147501</v>
      </c>
      <c r="AV57" s="47"/>
      <c r="AW57" s="71">
        <f t="shared" si="8"/>
        <v>5.4423727868009824</v>
      </c>
      <c r="AX57" s="47"/>
      <c r="AY57" s="70">
        <v>25970</v>
      </c>
      <c r="AZ57" s="47"/>
      <c r="BA57" s="70">
        <v>618700</v>
      </c>
      <c r="BB57" s="47"/>
      <c r="BC57" s="70">
        <f t="shared" si="9"/>
        <v>644670</v>
      </c>
      <c r="BD57" s="47"/>
      <c r="BE57" s="71">
        <f t="shared" si="10"/>
        <v>41.907950334785156</v>
      </c>
      <c r="BF57" s="47"/>
      <c r="BG57" s="71">
        <f t="shared" si="11"/>
        <v>1.7077149234210374</v>
      </c>
      <c r="BH57" s="47"/>
      <c r="BI57" s="70">
        <v>960551</v>
      </c>
      <c r="BJ57" s="47"/>
      <c r="BK57" s="71">
        <f t="shared" si="12"/>
        <v>62.442371449002145</v>
      </c>
      <c r="BL57" s="47"/>
      <c r="BM57" s="71">
        <f t="shared" si="13"/>
        <v>2.5444758983774656</v>
      </c>
      <c r="BN57" s="47"/>
      <c r="BO57" s="70">
        <f t="shared" si="14"/>
        <v>37750446</v>
      </c>
      <c r="BQ57" s="47">
        <v>37</v>
      </c>
      <c r="BS57" s="51">
        <v>15383</v>
      </c>
    </row>
    <row r="58" spans="1:71" ht="8.85" customHeight="1" x14ac:dyDescent="0.3">
      <c r="A58" s="74">
        <v>38</v>
      </c>
      <c r="B58" s="61"/>
      <c r="C58" s="47" t="s">
        <v>122</v>
      </c>
      <c r="E58" s="75">
        <v>30094639</v>
      </c>
      <c r="F58" s="67"/>
      <c r="G58" s="75">
        <v>824727</v>
      </c>
      <c r="H58" s="47"/>
      <c r="I58" s="75">
        <v>12168270</v>
      </c>
      <c r="J58" s="100"/>
      <c r="K58" s="75">
        <v>839</v>
      </c>
      <c r="L58" s="47"/>
      <c r="M58" s="75">
        <v>1766693</v>
      </c>
      <c r="N58" s="47"/>
      <c r="O58" s="75">
        <v>0</v>
      </c>
      <c r="P58" s="47"/>
      <c r="Q58" s="75">
        <v>370550</v>
      </c>
      <c r="R58" s="47"/>
      <c r="S58" s="75">
        <v>175298</v>
      </c>
      <c r="T58" s="47"/>
      <c r="U58" s="75">
        <f t="shared" si="0"/>
        <v>45401016</v>
      </c>
      <c r="V58" s="47"/>
      <c r="W58" s="71">
        <f t="shared" si="15"/>
        <v>1611.1077359829667</v>
      </c>
      <c r="X58" s="47"/>
      <c r="Y58" s="71">
        <f t="shared" si="16"/>
        <v>53.854808289891523</v>
      </c>
      <c r="Z58" s="47"/>
      <c r="AA58" s="75">
        <v>30380944</v>
      </c>
      <c r="AB58" s="47"/>
      <c r="AC58" s="71">
        <f t="shared" si="1"/>
        <v>1078.1030518097941</v>
      </c>
      <c r="AD58" s="47"/>
      <c r="AE58" s="71">
        <f t="shared" si="2"/>
        <v>36.037958154635355</v>
      </c>
      <c r="AF58" s="47"/>
      <c r="AG58" s="282">
        <v>294552</v>
      </c>
      <c r="AH58" s="47"/>
      <c r="AI58" s="71">
        <f t="shared" si="3"/>
        <v>10.452519517388218</v>
      </c>
      <c r="AJ58" s="47"/>
      <c r="AK58" s="71">
        <f t="shared" si="4"/>
        <v>0.34939838111561489</v>
      </c>
      <c r="AL58" s="47"/>
      <c r="AM58" s="282">
        <v>93011</v>
      </c>
      <c r="AN58" s="47"/>
      <c r="AO58" s="71">
        <f t="shared" si="5"/>
        <v>3.3006032647267567</v>
      </c>
      <c r="AP58" s="47"/>
      <c r="AQ58" s="71">
        <f t="shared" si="6"/>
        <v>0.11032990041128375</v>
      </c>
      <c r="AR58" s="47"/>
      <c r="AS58" s="282">
        <v>5525003</v>
      </c>
      <c r="AT58" s="47"/>
      <c r="AU58" s="71">
        <f t="shared" si="7"/>
        <v>196.0611426543648</v>
      </c>
      <c r="AV58" s="47"/>
      <c r="AW58" s="71">
        <f t="shared" si="8"/>
        <v>6.5537735403559161</v>
      </c>
      <c r="AX58" s="47"/>
      <c r="AY58" s="282">
        <v>247394</v>
      </c>
      <c r="AZ58" s="47"/>
      <c r="BA58" s="282">
        <v>343314</v>
      </c>
      <c r="BB58" s="47"/>
      <c r="BC58" s="75">
        <f t="shared" si="9"/>
        <v>590708</v>
      </c>
      <c r="BD58" s="47"/>
      <c r="BE58" s="71">
        <f t="shared" si="10"/>
        <v>20.961958836053938</v>
      </c>
      <c r="BF58" s="47"/>
      <c r="BG58" s="71">
        <f t="shared" si="11"/>
        <v>0.70069943138068203</v>
      </c>
      <c r="BH58" s="47"/>
      <c r="BI58" s="282">
        <v>2017389</v>
      </c>
      <c r="BJ58" s="47"/>
      <c r="BK58" s="71">
        <f t="shared" si="12"/>
        <v>71.589389638041169</v>
      </c>
      <c r="BL58" s="47"/>
      <c r="BM58" s="71">
        <f t="shared" si="13"/>
        <v>2.3930323022096243</v>
      </c>
      <c r="BN58" s="47"/>
      <c r="BO58" s="75">
        <f t="shared" si="14"/>
        <v>84302623</v>
      </c>
      <c r="BQ58" s="74">
        <v>38</v>
      </c>
      <c r="BS58" s="80">
        <v>28180</v>
      </c>
    </row>
    <row r="59" spans="1:71" ht="8.85" customHeight="1" x14ac:dyDescent="0.3">
      <c r="A59" s="61"/>
      <c r="B59" s="61"/>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Q59" s="47"/>
    </row>
    <row r="60" spans="1:71" ht="8.85" customHeight="1" x14ac:dyDescent="0.3">
      <c r="A60" s="74">
        <f>A58</f>
        <v>38</v>
      </c>
      <c r="B60" s="61"/>
      <c r="C60" s="58" t="s">
        <v>65</v>
      </c>
      <c r="D60" s="62"/>
      <c r="E60" s="76">
        <f>SUM(E14:E59)</f>
        <v>3213478686</v>
      </c>
      <c r="F60" s="63"/>
      <c r="G60" s="76">
        <f>SUM(G14:G59)</f>
        <v>97813013</v>
      </c>
      <c r="H60" s="63"/>
      <c r="I60" s="76">
        <f>SUM(I14:I59)</f>
        <v>606096764</v>
      </c>
      <c r="J60" s="77"/>
      <c r="K60" s="76">
        <f>SUM(K14:K59)</f>
        <v>544820</v>
      </c>
      <c r="L60" s="63"/>
      <c r="M60" s="76">
        <f>SUM(M14:M59)</f>
        <v>92592103</v>
      </c>
      <c r="N60" s="63"/>
      <c r="O60" s="76">
        <f>SUM(O14:O59)</f>
        <v>203862</v>
      </c>
      <c r="P60" s="78"/>
      <c r="Q60" s="76">
        <f>SUM(Q14:Q59)</f>
        <v>22518545</v>
      </c>
      <c r="R60" s="78"/>
      <c r="S60" s="76">
        <f>SUM(S14:S59)</f>
        <v>15253695</v>
      </c>
      <c r="T60" s="63"/>
      <c r="U60" s="76">
        <f>SUM(U14:U59)</f>
        <v>4048501488</v>
      </c>
      <c r="V60" s="63"/>
      <c r="W60" s="79">
        <f>(U60/$BS60)</f>
        <v>1589.9839835240252</v>
      </c>
      <c r="X60" s="47"/>
      <c r="Y60" s="71">
        <f>IF($BO60,U60/$BO60*100,0)</f>
        <v>58.516124490938303</v>
      </c>
      <c r="Z60" s="63"/>
      <c r="AA60" s="76">
        <f>SUM(AA14:AA59)</f>
        <v>1644059784</v>
      </c>
      <c r="AB60" s="63"/>
      <c r="AC60" s="79">
        <f>(AA60/$BS60)</f>
        <v>645.67809404642821</v>
      </c>
      <c r="AD60" s="47"/>
      <c r="AE60" s="71">
        <f>IF($BO60,AA60/$BO60*100,0)</f>
        <v>23.762868131886218</v>
      </c>
      <c r="AF60" s="47"/>
      <c r="AG60" s="76">
        <f>SUM(AG14:AG59)</f>
        <v>53404577</v>
      </c>
      <c r="AH60" s="63"/>
      <c r="AI60" s="79">
        <f>(AG60/$BS60)</f>
        <v>20.973790507070586</v>
      </c>
      <c r="AJ60" s="47"/>
      <c r="AK60" s="71">
        <f>IF($BO60,AG60/$BO60*100,0)</f>
        <v>0.77189767260322684</v>
      </c>
      <c r="AL60" s="63"/>
      <c r="AM60" s="76">
        <f>SUM(AM14:AM59)</f>
        <v>30474593</v>
      </c>
      <c r="AN60" s="63"/>
      <c r="AO60" s="79">
        <f>(AM60/$BS60)</f>
        <v>11.968407302809265</v>
      </c>
      <c r="AP60" s="47"/>
      <c r="AQ60" s="71">
        <f>IF($BO60,AM60/$BO60*100,0)</f>
        <v>0.44047287202051211</v>
      </c>
      <c r="AR60" s="63"/>
      <c r="AS60" s="76">
        <f>SUM(AS14:AS59)</f>
        <v>819934889</v>
      </c>
      <c r="AT60" s="63"/>
      <c r="AU60" s="79">
        <f>(AS60/$BS60)</f>
        <v>322.01626821843706</v>
      </c>
      <c r="AV60" s="47"/>
      <c r="AW60" s="71">
        <f>IF($BO60,AS60/$BO60*100,0)</f>
        <v>11.851153366597869</v>
      </c>
      <c r="AX60" s="63"/>
      <c r="AY60" s="76">
        <f>SUM(AY14:AY59)</f>
        <v>58419345</v>
      </c>
      <c r="AZ60" s="63"/>
      <c r="BA60" s="76">
        <f>SUM(BA14:BA59)</f>
        <v>49903287</v>
      </c>
      <c r="BB60" s="63"/>
      <c r="BC60" s="76">
        <f>(AY60+BA60)</f>
        <v>108322632</v>
      </c>
      <c r="BD60" s="63"/>
      <c r="BE60" s="79">
        <f>(BC60/$BS60)</f>
        <v>42.541975208276632</v>
      </c>
      <c r="BF60" s="47"/>
      <c r="BG60" s="71">
        <f>IF($BO60,BC60/$BO60*100,0)</f>
        <v>1.5656708137779245</v>
      </c>
      <c r="BH60" s="63"/>
      <c r="BI60" s="76">
        <f>SUM(BI14:BI59)</f>
        <v>213910409</v>
      </c>
      <c r="BJ60" s="63"/>
      <c r="BK60" s="79">
        <f>(BI60/$BS60)</f>
        <v>84.00988000799606</v>
      </c>
      <c r="BL60" s="47"/>
      <c r="BM60" s="71">
        <f>IF($BO60,BI60/$BO60*100,0)</f>
        <v>3.0918126521759426</v>
      </c>
      <c r="BN60" s="63"/>
      <c r="BO60" s="76">
        <f>(U60+AA60+AG60+AM60+AS60+BC60+BI60)</f>
        <v>6918608372</v>
      </c>
      <c r="BQ60" s="74">
        <f>BQ58</f>
        <v>38</v>
      </c>
      <c r="BS60" s="80">
        <f>SUM(BS14:BS59)</f>
        <v>2546253</v>
      </c>
    </row>
    <row r="61" spans="1:71" ht="8.85" customHeight="1" x14ac:dyDescent="0.3">
      <c r="A61" s="61"/>
      <c r="B61" s="61"/>
    </row>
    <row r="62" spans="1:71" ht="8.85" customHeight="1" x14ac:dyDescent="0.3">
      <c r="A62" s="61"/>
      <c r="B62" s="61"/>
    </row>
    <row r="63" spans="1:71" ht="8.85" customHeight="1" x14ac:dyDescent="0.3">
      <c r="A63" s="61"/>
      <c r="B63" s="61"/>
    </row>
    <row r="64" spans="1:71" ht="8.85" customHeight="1" x14ac:dyDescent="0.3">
      <c r="A64" s="61"/>
      <c r="B64" s="61"/>
    </row>
    <row r="65" spans="1:71" ht="8.85" customHeight="1" x14ac:dyDescent="0.3">
      <c r="A65" s="61"/>
      <c r="B65" s="61"/>
    </row>
    <row r="66" spans="1:71" ht="8.85" customHeight="1" x14ac:dyDescent="0.3">
      <c r="A66" s="61"/>
      <c r="B66" s="61"/>
    </row>
    <row r="67" spans="1:71" ht="8.85" customHeight="1" x14ac:dyDescent="0.3">
      <c r="A67" s="61"/>
      <c r="B67" s="61"/>
    </row>
    <row r="68" spans="1:71" ht="8.85" customHeight="1" x14ac:dyDescent="0.3">
      <c r="A68" s="61"/>
      <c r="B68" s="61"/>
    </row>
    <row r="69" spans="1:71" ht="8.85" customHeight="1" x14ac:dyDescent="0.3">
      <c r="A69" s="61"/>
      <c r="B69" s="61"/>
    </row>
    <row r="70" spans="1:71" ht="8.85" customHeight="1" x14ac:dyDescent="0.3">
      <c r="A70" s="61"/>
      <c r="B70" s="61"/>
    </row>
    <row r="71" spans="1:71" ht="8.85" customHeight="1" x14ac:dyDescent="0.3">
      <c r="A71" s="61"/>
      <c r="B71" s="61"/>
    </row>
    <row r="72" spans="1:71" ht="8.85" customHeight="1" x14ac:dyDescent="0.3">
      <c r="A72" s="61"/>
      <c r="B72" s="61"/>
    </row>
    <row r="73" spans="1:71" ht="8.85" customHeight="1" x14ac:dyDescent="0.3">
      <c r="A73" s="61"/>
      <c r="B73" s="61"/>
    </row>
    <row r="74" spans="1:71" ht="8.85" customHeight="1" x14ac:dyDescent="0.3">
      <c r="A74" s="61"/>
      <c r="B74" s="61"/>
    </row>
    <row r="75" spans="1:71" s="46" customFormat="1" ht="10.5" customHeight="1" x14ac:dyDescent="0.3">
      <c r="A75" s="81" t="s">
        <v>284</v>
      </c>
      <c r="BQ75" s="82" t="s">
        <v>285</v>
      </c>
    </row>
    <row r="76" spans="1:71" s="46" customFormat="1" ht="10.5" customHeight="1" x14ac:dyDescent="0.3">
      <c r="AB76" s="48"/>
      <c r="AC76" s="48"/>
      <c r="AD76" s="48"/>
      <c r="AE76" s="49" t="s">
        <v>42</v>
      </c>
      <c r="AF76" s="48"/>
      <c r="AG76" s="50" t="s">
        <v>43</v>
      </c>
      <c r="BQ76" s="49" t="s">
        <v>254</v>
      </c>
    </row>
    <row r="77" spans="1:71" s="46" customFormat="1" ht="10.5" customHeight="1" x14ac:dyDescent="0.3">
      <c r="A77" s="51"/>
      <c r="AB77" s="48"/>
      <c r="AC77" s="48"/>
      <c r="AD77" s="48"/>
      <c r="AE77" s="49" t="s">
        <v>255</v>
      </c>
      <c r="AF77" s="48"/>
      <c r="AG77" s="50" t="s">
        <v>256</v>
      </c>
      <c r="BQ77" s="49" t="s">
        <v>125</v>
      </c>
    </row>
    <row r="78" spans="1:71" s="46" customFormat="1" ht="10.5" customHeight="1" x14ac:dyDescent="0.3">
      <c r="A78" s="52"/>
      <c r="AB78" s="48"/>
      <c r="AC78" s="48"/>
      <c r="AD78" s="48"/>
      <c r="AE78" s="49" t="s">
        <v>48</v>
      </c>
      <c r="AF78" s="48"/>
      <c r="AG78" s="53" t="s">
        <v>49</v>
      </c>
    </row>
    <row r="79" spans="1:71" s="47" customFormat="1" ht="9.6" customHeight="1" x14ac:dyDescent="0.3">
      <c r="BS79" s="46"/>
    </row>
    <row r="80" spans="1:71" s="47" customFormat="1" ht="9.6" customHeight="1" x14ac:dyDescent="0.3">
      <c r="AG80" s="54" t="s">
        <v>257</v>
      </c>
      <c r="AH80" s="54"/>
      <c r="AI80" s="54"/>
      <c r="AJ80" s="54"/>
      <c r="AK80" s="54"/>
      <c r="BS80" s="46"/>
    </row>
    <row r="81" spans="1:71" s="47" customFormat="1" ht="9.6" customHeight="1" x14ac:dyDescent="0.3">
      <c r="E81" s="286" t="s">
        <v>258</v>
      </c>
      <c r="F81" s="286"/>
      <c r="G81" s="286"/>
      <c r="H81" s="286"/>
      <c r="I81" s="286"/>
      <c r="J81" s="286"/>
      <c r="K81" s="286"/>
      <c r="L81" s="286"/>
      <c r="M81" s="286"/>
      <c r="N81" s="286"/>
      <c r="O81" s="286"/>
      <c r="P81" s="286"/>
      <c r="Q81" s="286"/>
      <c r="R81" s="286"/>
      <c r="S81" s="286"/>
      <c r="T81" s="286"/>
      <c r="U81" s="286"/>
      <c r="V81" s="286"/>
      <c r="W81" s="286"/>
      <c r="X81" s="286"/>
      <c r="Y81" s="286"/>
      <c r="Z81" s="54"/>
      <c r="AA81" s="55" t="s">
        <v>259</v>
      </c>
      <c r="AB81" s="56"/>
      <c r="AC81" s="56"/>
      <c r="AD81" s="56"/>
      <c r="AE81" s="56"/>
      <c r="AG81" s="57" t="s">
        <v>260</v>
      </c>
      <c r="AH81" s="57"/>
      <c r="AI81" s="57"/>
      <c r="AJ81" s="57"/>
      <c r="AK81" s="57"/>
      <c r="AM81" s="57" t="s">
        <v>261</v>
      </c>
      <c r="AN81" s="57"/>
      <c r="AO81" s="57"/>
      <c r="AP81" s="57"/>
      <c r="AQ81" s="57"/>
      <c r="AS81" s="57" t="s">
        <v>262</v>
      </c>
      <c r="AT81" s="57"/>
      <c r="AU81" s="57"/>
      <c r="AV81" s="57"/>
      <c r="AW81" s="57"/>
      <c r="AY81" s="57" t="s">
        <v>263</v>
      </c>
      <c r="AZ81" s="57"/>
      <c r="BA81" s="57"/>
      <c r="BB81" s="57"/>
      <c r="BC81" s="57"/>
      <c r="BD81" s="57"/>
      <c r="BE81" s="57"/>
      <c r="BF81" s="57"/>
      <c r="BG81" s="57"/>
      <c r="BI81" s="57" t="s">
        <v>264</v>
      </c>
      <c r="BJ81" s="57"/>
      <c r="BK81" s="57"/>
      <c r="BL81" s="57"/>
      <c r="BM81" s="57"/>
      <c r="BS81" s="46"/>
    </row>
    <row r="82" spans="1:71" s="47" customFormat="1" ht="9.6" customHeight="1" x14ac:dyDescent="0.3">
      <c r="BS82" s="46"/>
    </row>
    <row r="83" spans="1:71" s="47" customFormat="1" ht="9.6" customHeight="1" x14ac:dyDescent="0.3">
      <c r="U83" s="57" t="s">
        <v>65</v>
      </c>
      <c r="V83" s="57"/>
      <c r="W83" s="57"/>
      <c r="X83" s="57"/>
      <c r="Y83" s="57"/>
      <c r="BC83" s="57" t="s">
        <v>65</v>
      </c>
      <c r="BD83" s="57"/>
      <c r="BE83" s="57"/>
      <c r="BF83" s="57"/>
      <c r="BG83" s="57"/>
      <c r="BS83" s="46"/>
    </row>
    <row r="84" spans="1:71" s="47" customFormat="1" ht="9.6" customHeight="1" x14ac:dyDescent="0.3">
      <c r="G84" s="58" t="s">
        <v>265</v>
      </c>
      <c r="I84" s="286" t="s">
        <v>266</v>
      </c>
      <c r="J84" s="286"/>
      <c r="K84" s="286"/>
      <c r="M84" s="58" t="s">
        <v>267</v>
      </c>
      <c r="BA84" s="58" t="s">
        <v>268</v>
      </c>
      <c r="BS84" s="46"/>
    </row>
    <row r="85" spans="1:71" s="47" customFormat="1" ht="9.6" customHeight="1" x14ac:dyDescent="0.3">
      <c r="E85" s="58" t="s">
        <v>269</v>
      </c>
      <c r="G85" s="58" t="s">
        <v>270</v>
      </c>
      <c r="I85" s="58"/>
      <c r="J85" s="58"/>
      <c r="K85" s="58"/>
      <c r="M85" s="58" t="s">
        <v>271</v>
      </c>
      <c r="O85" s="59" t="s">
        <v>272</v>
      </c>
      <c r="W85" s="58" t="s">
        <v>63</v>
      </c>
      <c r="Y85" s="58" t="s">
        <v>273</v>
      </c>
      <c r="AC85" s="58" t="s">
        <v>63</v>
      </c>
      <c r="AE85" s="58" t="s">
        <v>273</v>
      </c>
      <c r="AI85" s="58" t="s">
        <v>63</v>
      </c>
      <c r="AK85" s="58" t="s">
        <v>273</v>
      </c>
      <c r="AO85" s="58" t="s">
        <v>63</v>
      </c>
      <c r="AQ85" s="58" t="s">
        <v>273</v>
      </c>
      <c r="AU85" s="58" t="s">
        <v>63</v>
      </c>
      <c r="AW85" s="58" t="s">
        <v>273</v>
      </c>
      <c r="BA85" s="58" t="s">
        <v>274</v>
      </c>
      <c r="BE85" s="58" t="s">
        <v>63</v>
      </c>
      <c r="BG85" s="58" t="s">
        <v>273</v>
      </c>
      <c r="BK85" s="58" t="s">
        <v>63</v>
      </c>
      <c r="BM85" s="58" t="s">
        <v>273</v>
      </c>
      <c r="BO85" s="58" t="s">
        <v>275</v>
      </c>
      <c r="BS85" s="46"/>
    </row>
    <row r="86" spans="1:71" s="47" customFormat="1" ht="9.6" customHeight="1" x14ac:dyDescent="0.3">
      <c r="A86" s="60" t="s">
        <v>71</v>
      </c>
      <c r="C86" s="60" t="s">
        <v>73</v>
      </c>
      <c r="E86" s="60" t="s">
        <v>276</v>
      </c>
      <c r="G86" s="60" t="s">
        <v>277</v>
      </c>
      <c r="I86" s="60" t="s">
        <v>61</v>
      </c>
      <c r="J86" s="58"/>
      <c r="K86" s="60" t="s">
        <v>278</v>
      </c>
      <c r="M86" s="60" t="s">
        <v>279</v>
      </c>
      <c r="O86" s="60" t="s">
        <v>280</v>
      </c>
      <c r="Q86" s="60" t="s">
        <v>281</v>
      </c>
      <c r="S86" s="60" t="s">
        <v>282</v>
      </c>
      <c r="U86" s="60" t="s">
        <v>74</v>
      </c>
      <c r="W86" s="60" t="s">
        <v>75</v>
      </c>
      <c r="Y86" s="60" t="s">
        <v>50</v>
      </c>
      <c r="AA86" s="60" t="s">
        <v>74</v>
      </c>
      <c r="AC86" s="60" t="s">
        <v>75</v>
      </c>
      <c r="AE86" s="60" t="s">
        <v>50</v>
      </c>
      <c r="AG86" s="60" t="s">
        <v>74</v>
      </c>
      <c r="AI86" s="60" t="s">
        <v>75</v>
      </c>
      <c r="AK86" s="60" t="s">
        <v>50</v>
      </c>
      <c r="AM86" s="60" t="s">
        <v>74</v>
      </c>
      <c r="AO86" s="60" t="s">
        <v>75</v>
      </c>
      <c r="AQ86" s="60" t="s">
        <v>50</v>
      </c>
      <c r="AS86" s="60" t="s">
        <v>74</v>
      </c>
      <c r="AU86" s="60" t="s">
        <v>75</v>
      </c>
      <c r="AW86" s="60" t="s">
        <v>50</v>
      </c>
      <c r="AY86" s="60" t="s">
        <v>282</v>
      </c>
      <c r="BA86" s="60" t="s">
        <v>276</v>
      </c>
      <c r="BC86" s="60" t="s">
        <v>74</v>
      </c>
      <c r="BE86" s="60" t="s">
        <v>75</v>
      </c>
      <c r="BG86" s="60" t="s">
        <v>50</v>
      </c>
      <c r="BI86" s="60" t="s">
        <v>74</v>
      </c>
      <c r="BK86" s="60" t="s">
        <v>75</v>
      </c>
      <c r="BM86" s="60" t="s">
        <v>50</v>
      </c>
      <c r="BO86" s="60" t="s">
        <v>50</v>
      </c>
      <c r="BQ86" s="60" t="s">
        <v>71</v>
      </c>
      <c r="BS86" s="46"/>
    </row>
    <row r="87" spans="1:71" s="47" customFormat="1" ht="8.85" customHeight="1" x14ac:dyDescent="0.3">
      <c r="BS87" s="46"/>
    </row>
    <row r="88" spans="1:71" s="47" customFormat="1" ht="8.85" customHeight="1" x14ac:dyDescent="0.3">
      <c r="B88" s="47" t="s">
        <v>286</v>
      </c>
      <c r="BS88" s="46"/>
    </row>
    <row r="89" spans="1:71" ht="8.85" customHeight="1" x14ac:dyDescent="0.3">
      <c r="A89" s="47">
        <v>1</v>
      </c>
      <c r="B89" s="61"/>
      <c r="C89" s="47" t="s">
        <v>126</v>
      </c>
      <c r="D89" s="62"/>
      <c r="E89" s="64">
        <v>20805503</v>
      </c>
      <c r="F89" s="63"/>
      <c r="G89" s="64">
        <v>2818307</v>
      </c>
      <c r="H89" s="63"/>
      <c r="I89" s="64">
        <v>6942270</v>
      </c>
      <c r="J89" s="64"/>
      <c r="K89" s="64">
        <v>0</v>
      </c>
      <c r="L89" s="63"/>
      <c r="M89" s="64">
        <v>2485384</v>
      </c>
      <c r="N89" s="63"/>
      <c r="O89" s="64">
        <v>0</v>
      </c>
      <c r="P89" s="63"/>
      <c r="Q89" s="64">
        <v>442294</v>
      </c>
      <c r="R89" s="63"/>
      <c r="S89" s="64">
        <v>449681</v>
      </c>
      <c r="T89" s="63"/>
      <c r="U89" s="64">
        <f>SUM(E89:S89)</f>
        <v>33943439</v>
      </c>
      <c r="V89" s="63"/>
      <c r="W89" s="65">
        <f>(U89/$BS89)</f>
        <v>1042.4568962869691</v>
      </c>
      <c r="X89" s="47"/>
      <c r="Y89" s="66">
        <f>IF($BO89,U89/$BO89*100,0)</f>
        <v>62.890628843126251</v>
      </c>
      <c r="Z89" s="63"/>
      <c r="AA89" s="64">
        <v>7283605</v>
      </c>
      <c r="AB89" s="63"/>
      <c r="AC89" s="65">
        <f>(AA89/$BS89)</f>
        <v>223.69107214151899</v>
      </c>
      <c r="AD89" s="47"/>
      <c r="AE89" s="66">
        <f>IF($BO89,AA89/$BO89*100,0)</f>
        <v>13.495111638362237</v>
      </c>
      <c r="AF89" s="67"/>
      <c r="AG89" s="64">
        <v>388884</v>
      </c>
      <c r="AH89" s="63"/>
      <c r="AI89" s="65">
        <f>(AG89/$BS89)</f>
        <v>11.943244986333344</v>
      </c>
      <c r="AJ89" s="47"/>
      <c r="AK89" s="66">
        <f>IF($BO89,AG89/$BO89*100,0)</f>
        <v>0.72052685371774816</v>
      </c>
      <c r="AL89" s="63"/>
      <c r="AM89" s="64">
        <v>57685</v>
      </c>
      <c r="AN89" s="63"/>
      <c r="AO89" s="65">
        <f>(AM89/$BS89)</f>
        <v>1.7715979238966861</v>
      </c>
      <c r="AP89" s="47"/>
      <c r="AQ89" s="66">
        <f>IF($BO89,AM89/$BO89*100,0)</f>
        <v>0.10687915048371315</v>
      </c>
      <c r="AR89" s="63"/>
      <c r="AS89" s="64">
        <v>10543991</v>
      </c>
      <c r="AT89" s="63"/>
      <c r="AU89" s="65">
        <f>(AS89/$BS89)</f>
        <v>323.82270200546668</v>
      </c>
      <c r="AV89" s="47"/>
      <c r="AW89" s="66">
        <f>IF($BO89,AS89/$BO89*100,0)</f>
        <v>19.535976437339293</v>
      </c>
      <c r="AX89" s="63"/>
      <c r="AY89" s="64">
        <v>84863</v>
      </c>
      <c r="AZ89" s="63"/>
      <c r="BA89" s="64">
        <v>500052</v>
      </c>
      <c r="BB89" s="63"/>
      <c r="BC89" s="64">
        <f>(AY89+BA89)</f>
        <v>584915</v>
      </c>
      <c r="BD89" s="63"/>
      <c r="BE89" s="65">
        <f>(BC89/$BS89)</f>
        <v>17.963668192008846</v>
      </c>
      <c r="BF89" s="47"/>
      <c r="BG89" s="66">
        <f>IF($BO89,BC89/$BO89*100,0)</f>
        <v>1.0837343903125785</v>
      </c>
      <c r="BH89" s="63"/>
      <c r="BI89" s="64">
        <v>1169654</v>
      </c>
      <c r="BJ89" s="63"/>
      <c r="BK89" s="65">
        <f>(BI89/$BS89)</f>
        <v>35.921931144620864</v>
      </c>
      <c r="BL89" s="47"/>
      <c r="BM89" s="66">
        <f>IF($BO89,BI89/$BO89*100,0)</f>
        <v>2.1671426866581784</v>
      </c>
      <c r="BN89" s="63"/>
      <c r="BO89" s="64">
        <f>(U89+AA89+AG89+AM89+AS89+BC89+BI89)</f>
        <v>53972173</v>
      </c>
      <c r="BQ89" s="47">
        <v>1</v>
      </c>
      <c r="BS89" s="51">
        <v>32561</v>
      </c>
    </row>
    <row r="90" spans="1:71" ht="8.85" customHeight="1" x14ac:dyDescent="0.3">
      <c r="A90" s="47">
        <v>2</v>
      </c>
      <c r="B90" s="61"/>
      <c r="C90" s="47" t="s">
        <v>127</v>
      </c>
      <c r="E90" s="70">
        <v>166661989</v>
      </c>
      <c r="F90" s="67"/>
      <c r="G90" s="70">
        <v>4059550</v>
      </c>
      <c r="H90" s="47"/>
      <c r="I90" s="277">
        <v>30920718</v>
      </c>
      <c r="J90" s="70"/>
      <c r="K90" s="277">
        <v>82809</v>
      </c>
      <c r="L90" s="47"/>
      <c r="M90" s="70">
        <v>810712</v>
      </c>
      <c r="N90" s="47"/>
      <c r="O90" s="70">
        <v>0</v>
      </c>
      <c r="P90" s="47"/>
      <c r="Q90" s="70">
        <v>1180964</v>
      </c>
      <c r="R90" s="47"/>
      <c r="S90" s="70">
        <v>1206254</v>
      </c>
      <c r="T90" s="47"/>
      <c r="U90" s="70">
        <f>SUM(E90:S90)</f>
        <v>204922996</v>
      </c>
      <c r="V90" s="47"/>
      <c r="W90" s="66">
        <f>(U90/$BS90)</f>
        <v>1867.6564043674011</v>
      </c>
      <c r="X90" s="47"/>
      <c r="Y90" s="66">
        <f>IF($BO90,U90/$BO90*100,0)</f>
        <v>71.316963037353815</v>
      </c>
      <c r="Z90" s="47"/>
      <c r="AA90" s="70">
        <v>54682066</v>
      </c>
      <c r="AB90" s="47"/>
      <c r="AC90" s="66">
        <f>(AA90/$BS90)</f>
        <v>498.36920581104977</v>
      </c>
      <c r="AD90" s="47"/>
      <c r="AE90" s="66">
        <f>IF($BO90,AA90/$BO90*100,0)</f>
        <v>19.030362408561224</v>
      </c>
      <c r="AF90" s="47"/>
      <c r="AG90" s="70">
        <v>2778338</v>
      </c>
      <c r="AH90" s="47"/>
      <c r="AI90" s="66">
        <f>(AG90/$BS90)</f>
        <v>25.321612803266436</v>
      </c>
      <c r="AJ90" s="47"/>
      <c r="AK90" s="66">
        <f>IF($BO90,AG90/$BO90*100,0)</f>
        <v>0.96691260775474663</v>
      </c>
      <c r="AL90" s="47"/>
      <c r="AM90" s="70">
        <v>410333</v>
      </c>
      <c r="AN90" s="47"/>
      <c r="AO90" s="66">
        <f>(AM90/$BS90)</f>
        <v>3.7397513716483477</v>
      </c>
      <c r="AP90" s="47"/>
      <c r="AQ90" s="66">
        <f>IF($BO90,AM90/$BO90*100,0)</f>
        <v>0.14280341379552397</v>
      </c>
      <c r="AR90" s="47"/>
      <c r="AS90" s="70">
        <v>16869469</v>
      </c>
      <c r="AT90" s="47"/>
      <c r="AU90" s="66">
        <f>(AS90/$BS90)</f>
        <v>153.74737062758609</v>
      </c>
      <c r="AV90" s="47"/>
      <c r="AW90" s="66">
        <f>IF($BO90,AS90/$BO90*100,0)</f>
        <v>5.8708847743607366</v>
      </c>
      <c r="AX90" s="47"/>
      <c r="AY90" s="70">
        <v>752675</v>
      </c>
      <c r="AZ90" s="47"/>
      <c r="BA90" s="70">
        <v>1792535</v>
      </c>
      <c r="BB90" s="47"/>
      <c r="BC90" s="70">
        <f>(AY90+BA90)</f>
        <v>2545210</v>
      </c>
      <c r="BD90" s="47"/>
      <c r="BE90" s="66">
        <f>(BC90/$BS90)</f>
        <v>23.196897613969853</v>
      </c>
      <c r="BF90" s="47"/>
      <c r="BG90" s="66">
        <f>IF($BO90,BC90/$BO90*100,0)</f>
        <v>0.88577978575085492</v>
      </c>
      <c r="BH90" s="47"/>
      <c r="BI90" s="281">
        <v>5132758</v>
      </c>
      <c r="BJ90" s="47"/>
      <c r="BK90" s="66">
        <f>(BI90/$BS90)</f>
        <v>46.779661325896356</v>
      </c>
      <c r="BL90" s="47"/>
      <c r="BM90" s="66">
        <f>IF($BO90,BI90/$BO90*100,0)</f>
        <v>1.7862939724230955</v>
      </c>
      <c r="BN90" s="47"/>
      <c r="BO90" s="70">
        <f>(U90+AA90+AG90+AM90+AS90+BC90+BI90)</f>
        <v>287341170</v>
      </c>
      <c r="BQ90" s="47">
        <v>2</v>
      </c>
      <c r="BS90" s="51">
        <v>109722</v>
      </c>
    </row>
    <row r="91" spans="1:71" ht="8.85" customHeight="1" x14ac:dyDescent="0.3">
      <c r="A91" s="47">
        <v>3</v>
      </c>
      <c r="B91" s="61"/>
      <c r="C91" s="47" t="s">
        <v>128</v>
      </c>
      <c r="E91" s="70">
        <v>7763711</v>
      </c>
      <c r="F91" s="67"/>
      <c r="G91" s="70">
        <v>1389172</v>
      </c>
      <c r="H91" s="47"/>
      <c r="I91" s="70">
        <v>2479578</v>
      </c>
      <c r="J91" s="70"/>
      <c r="K91" s="70">
        <v>20232</v>
      </c>
      <c r="L91" s="47"/>
      <c r="M91" s="70">
        <v>5518073</v>
      </c>
      <c r="N91" s="47"/>
      <c r="O91" s="70">
        <v>0</v>
      </c>
      <c r="P91" s="47"/>
      <c r="Q91" s="70">
        <v>97542</v>
      </c>
      <c r="R91" s="47"/>
      <c r="S91" s="70">
        <v>61609</v>
      </c>
      <c r="T91" s="47"/>
      <c r="U91" s="70">
        <f>SUM(E91:S91)</f>
        <v>17329917</v>
      </c>
      <c r="V91" s="47"/>
      <c r="W91" s="66">
        <f>(U91/$BS91)</f>
        <v>1159.0367174959872</v>
      </c>
      <c r="X91" s="47"/>
      <c r="Y91" s="66">
        <f>IF($BO91,U91/$BO91*100,0)</f>
        <v>65.766356480481974</v>
      </c>
      <c r="Z91" s="47"/>
      <c r="AA91" s="70">
        <v>2983930</v>
      </c>
      <c r="AB91" s="47"/>
      <c r="AC91" s="66">
        <f>(AA91/$BS91)</f>
        <v>199.56728196896736</v>
      </c>
      <c r="AD91" s="47"/>
      <c r="AE91" s="66">
        <f>IF($BO91,AA91/$BO91*100,0)</f>
        <v>11.323897517385948</v>
      </c>
      <c r="AF91" s="47"/>
      <c r="AG91" s="70">
        <v>33859</v>
      </c>
      <c r="AH91" s="47"/>
      <c r="AI91" s="66">
        <f>(AG91/$BS91)</f>
        <v>2.2645131086142323</v>
      </c>
      <c r="AJ91" s="47"/>
      <c r="AK91" s="66">
        <f>IF($BO91,AG91/$BO91*100,0)</f>
        <v>0.12849357928676974</v>
      </c>
      <c r="AL91" s="47"/>
      <c r="AM91" s="70">
        <v>36059</v>
      </c>
      <c r="AN91" s="47"/>
      <c r="AO91" s="66">
        <f>(AM91/$BS91)</f>
        <v>2.4116506153023005</v>
      </c>
      <c r="AP91" s="47"/>
      <c r="AQ91" s="66">
        <f>IF($BO91,AM91/$BO91*100,0)</f>
        <v>0.13684249314810332</v>
      </c>
      <c r="AR91" s="47"/>
      <c r="AS91" s="70">
        <v>5166726</v>
      </c>
      <c r="AT91" s="47"/>
      <c r="AU91" s="66">
        <f>(AS91/$BS91)</f>
        <v>345.55417335473516</v>
      </c>
      <c r="AV91" s="47"/>
      <c r="AW91" s="66">
        <f>IF($BO91,AS91/$BO91*100,0)</f>
        <v>19.607522872323894</v>
      </c>
      <c r="AX91" s="47"/>
      <c r="AY91" s="70">
        <v>278544</v>
      </c>
      <c r="AZ91" s="47"/>
      <c r="BA91" s="70">
        <v>6760</v>
      </c>
      <c r="BB91" s="47"/>
      <c r="BC91" s="70">
        <f>(AY91+BA91)</f>
        <v>285304</v>
      </c>
      <c r="BD91" s="47"/>
      <c r="BE91" s="66">
        <f>(BC91/$BS91)</f>
        <v>19.081326912787588</v>
      </c>
      <c r="BF91" s="47"/>
      <c r="BG91" s="66">
        <f>IF($BO91,BC91/$BO91*100,0)</f>
        <v>1.0827175092245063</v>
      </c>
      <c r="BH91" s="47"/>
      <c r="BI91" s="281">
        <v>514938</v>
      </c>
      <c r="BJ91" s="47"/>
      <c r="BK91" s="66">
        <f>(BI91/$BS91)</f>
        <v>34.439406099518457</v>
      </c>
      <c r="BL91" s="47"/>
      <c r="BM91" s="66">
        <f>IF($BO91,BI91/$BO91*100,0)</f>
        <v>1.9541695481488124</v>
      </c>
      <c r="BN91" s="47"/>
      <c r="BO91" s="70">
        <f>(U91+AA91+AG91+AM91+AS91+BC91+BI91)</f>
        <v>26350733</v>
      </c>
      <c r="BQ91" s="47">
        <v>3</v>
      </c>
      <c r="BS91" s="51">
        <v>14952</v>
      </c>
    </row>
    <row r="92" spans="1:71" ht="8.85" customHeight="1" x14ac:dyDescent="0.3">
      <c r="A92" s="47">
        <v>4</v>
      </c>
      <c r="B92" s="61"/>
      <c r="C92" s="47" t="s">
        <v>129</v>
      </c>
      <c r="E92" s="70">
        <v>5907895</v>
      </c>
      <c r="F92" s="67"/>
      <c r="G92" s="70">
        <v>288392</v>
      </c>
      <c r="H92" s="47"/>
      <c r="I92" s="70">
        <v>3079806</v>
      </c>
      <c r="J92" s="70"/>
      <c r="K92" s="70">
        <v>16021</v>
      </c>
      <c r="L92" s="47"/>
      <c r="M92" s="70">
        <v>63168</v>
      </c>
      <c r="N92" s="47"/>
      <c r="O92" s="70">
        <v>0</v>
      </c>
      <c r="P92" s="47"/>
      <c r="Q92" s="70">
        <v>155232</v>
      </c>
      <c r="R92" s="47"/>
      <c r="S92" s="70">
        <v>75735</v>
      </c>
      <c r="T92" s="47"/>
      <c r="U92" s="70">
        <f>SUM(E92:S92)</f>
        <v>9586249</v>
      </c>
      <c r="V92" s="47"/>
      <c r="W92" s="66">
        <f>(U92/$BS92)</f>
        <v>734.40963763119589</v>
      </c>
      <c r="X92" s="47"/>
      <c r="Y92" s="66">
        <f>IF($BO92,U92/$BO92*100,0)</f>
        <v>49.416734269676908</v>
      </c>
      <c r="Z92" s="47"/>
      <c r="AA92" s="70">
        <v>2171747</v>
      </c>
      <c r="AB92" s="47"/>
      <c r="AC92" s="66">
        <f>(AA92/$BS92)</f>
        <v>166.37914655634719</v>
      </c>
      <c r="AD92" s="47"/>
      <c r="AE92" s="66">
        <f>IF($BO92,AA92/$BO92*100,0)</f>
        <v>11.19526984954887</v>
      </c>
      <c r="AF92" s="47"/>
      <c r="AG92" s="70">
        <v>167423</v>
      </c>
      <c r="AH92" s="47"/>
      <c r="AI92" s="66">
        <f>(AG92/$BS92)</f>
        <v>12.826400061288593</v>
      </c>
      <c r="AJ92" s="47"/>
      <c r="AK92" s="66">
        <f>IF($BO92,AG92/$BO92*100,0)</f>
        <v>0.86305894011642281</v>
      </c>
      <c r="AL92" s="47"/>
      <c r="AM92" s="70">
        <v>56746</v>
      </c>
      <c r="AN92" s="47"/>
      <c r="AO92" s="66">
        <f>(AM92/$BS92)</f>
        <v>4.347353098904466</v>
      </c>
      <c r="AP92" s="47"/>
      <c r="AQ92" s="66">
        <f>IF($BO92,AM92/$BO92*100,0)</f>
        <v>0.29252338457587385</v>
      </c>
      <c r="AR92" s="47"/>
      <c r="AS92" s="70">
        <v>6198917</v>
      </c>
      <c r="AT92" s="47"/>
      <c r="AU92" s="66">
        <f>(AS92/$BS92)</f>
        <v>474.90362368804108</v>
      </c>
      <c r="AV92" s="47"/>
      <c r="AW92" s="66">
        <f>IF($BO92,AS92/$BO92*100,0)</f>
        <v>31.955171845503155</v>
      </c>
      <c r="AX92" s="47"/>
      <c r="AY92" s="70">
        <v>145719</v>
      </c>
      <c r="AZ92" s="47"/>
      <c r="BA92" s="70">
        <v>19164</v>
      </c>
      <c r="BB92" s="47"/>
      <c r="BC92" s="70">
        <f>(AY92+BA92)</f>
        <v>164883</v>
      </c>
      <c r="BD92" s="47"/>
      <c r="BE92" s="66">
        <f>(BC92/$BS92)</f>
        <v>12.631808779590898</v>
      </c>
      <c r="BF92" s="47"/>
      <c r="BG92" s="66">
        <f>IF($BO92,BC92/$BO92*100,0)</f>
        <v>0.84996534062354723</v>
      </c>
      <c r="BH92" s="47"/>
      <c r="BI92" s="281">
        <v>1052826</v>
      </c>
      <c r="BJ92" s="47"/>
      <c r="BK92" s="66">
        <f>(BI92/$BS92)</f>
        <v>80.657779820730866</v>
      </c>
      <c r="BL92" s="47"/>
      <c r="BM92" s="66">
        <f>IF($BO92,BI92/$BO92*100,0)</f>
        <v>5.4272763699552202</v>
      </c>
      <c r="BN92" s="47"/>
      <c r="BO92" s="70">
        <f>(U92+AA92+AG92+AM92+AS92+BC92+BI92)</f>
        <v>19398791</v>
      </c>
      <c r="BQ92" s="47">
        <v>4</v>
      </c>
      <c r="BS92" s="51">
        <v>13053</v>
      </c>
    </row>
    <row r="93" spans="1:71" ht="8.85" customHeight="1" x14ac:dyDescent="0.3">
      <c r="A93" s="47">
        <v>5</v>
      </c>
      <c r="B93" s="61"/>
      <c r="C93" s="47" t="s">
        <v>130</v>
      </c>
      <c r="E93" s="70">
        <v>14149150</v>
      </c>
      <c r="F93" s="67"/>
      <c r="G93" s="70">
        <v>699405</v>
      </c>
      <c r="H93" s="47"/>
      <c r="I93" s="70">
        <v>6870903</v>
      </c>
      <c r="J93" s="70"/>
      <c r="K93" s="70">
        <v>68934</v>
      </c>
      <c r="L93" s="47"/>
      <c r="M93" s="70">
        <v>2142228</v>
      </c>
      <c r="N93" s="47"/>
      <c r="O93" s="70">
        <v>328111</v>
      </c>
      <c r="P93" s="47"/>
      <c r="Q93" s="70">
        <v>241052</v>
      </c>
      <c r="R93" s="47"/>
      <c r="S93" s="70">
        <v>150763</v>
      </c>
      <c r="T93" s="47"/>
      <c r="U93" s="70">
        <f>SUM(E93:S93)</f>
        <v>24650546</v>
      </c>
      <c r="V93" s="47"/>
      <c r="W93" s="71">
        <f>(U93/$BS93)</f>
        <v>776.00409242586409</v>
      </c>
      <c r="X93" s="47"/>
      <c r="Y93" s="71">
        <f>IF($BO93,U93/$BO93*100,0)</f>
        <v>60.2514524616915</v>
      </c>
      <c r="Z93" s="47"/>
      <c r="AA93" s="70">
        <v>6649107</v>
      </c>
      <c r="AB93" s="47"/>
      <c r="AC93" s="71">
        <f>(AA93/$BS93)</f>
        <v>209.315211232135</v>
      </c>
      <c r="AD93" s="47"/>
      <c r="AE93" s="71">
        <f>IF($BO93,AA93/$BO93*100,0)</f>
        <v>16.251905914100245</v>
      </c>
      <c r="AF93" s="47"/>
      <c r="AG93" s="70">
        <v>213979</v>
      </c>
      <c r="AH93" s="47"/>
      <c r="AI93" s="71">
        <f>(AG93/$BS93)</f>
        <v>6.7361014921614304</v>
      </c>
      <c r="AJ93" s="47"/>
      <c r="AK93" s="71">
        <f>IF($BO93,AG93/$BO93*100,0)</f>
        <v>0.52301257531173084</v>
      </c>
      <c r="AL93" s="47"/>
      <c r="AM93" s="70">
        <v>298887</v>
      </c>
      <c r="AN93" s="47"/>
      <c r="AO93" s="71">
        <f>(AM93/$BS93)</f>
        <v>9.4090222250204629</v>
      </c>
      <c r="AP93" s="47"/>
      <c r="AQ93" s="71">
        <f>IF($BO93,AM93/$BO93*100,0)</f>
        <v>0.73054673401220349</v>
      </c>
      <c r="AR93" s="47"/>
      <c r="AS93" s="70">
        <v>7676902</v>
      </c>
      <c r="AT93" s="47"/>
      <c r="AU93" s="71">
        <f>(AS93/$BS93)</f>
        <v>241.67040231694264</v>
      </c>
      <c r="AV93" s="47"/>
      <c r="AW93" s="71">
        <f>IF($BO93,AS93/$BO93*100,0)</f>
        <v>18.764066966551752</v>
      </c>
      <c r="AX93" s="47"/>
      <c r="AY93" s="70">
        <v>148097</v>
      </c>
      <c r="AZ93" s="47"/>
      <c r="BA93" s="70">
        <v>543799</v>
      </c>
      <c r="BB93" s="47"/>
      <c r="BC93" s="70">
        <f>(AY93+BA93)</f>
        <v>691896</v>
      </c>
      <c r="BD93" s="47"/>
      <c r="BE93" s="71">
        <f>(BC93/$BS93)</f>
        <v>21.781023736070011</v>
      </c>
      <c r="BF93" s="47"/>
      <c r="BG93" s="71">
        <f>IF($BO93,BC93/$BO93*100,0)</f>
        <v>1.6911487052836274</v>
      </c>
      <c r="BH93" s="47"/>
      <c r="BI93" s="281">
        <v>731466</v>
      </c>
      <c r="BJ93" s="47"/>
      <c r="BK93" s="71">
        <f>(BI93/$BS93)</f>
        <v>23.026695208713718</v>
      </c>
      <c r="BL93" s="47"/>
      <c r="BM93" s="71">
        <f>IF($BO93,BI93/$BO93*100,0)</f>
        <v>1.7878666430489465</v>
      </c>
      <c r="BN93" s="47"/>
      <c r="BO93" s="70">
        <f>(U93+AA93+AG93+AM93+AS93+BC93+BI93)</f>
        <v>40912783</v>
      </c>
      <c r="BQ93" s="47">
        <v>5</v>
      </c>
      <c r="BS93" s="51">
        <v>31766</v>
      </c>
    </row>
    <row r="94" spans="1:71" ht="8.85" customHeight="1" x14ac:dyDescent="0.3">
      <c r="A94" s="72"/>
      <c r="B94" s="61"/>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Q94" s="73"/>
    </row>
    <row r="95" spans="1:71" ht="8.85" customHeight="1" x14ac:dyDescent="0.3">
      <c r="A95" s="47">
        <v>6</v>
      </c>
      <c r="B95" s="61"/>
      <c r="C95" s="47" t="s">
        <v>131</v>
      </c>
      <c r="E95" s="70">
        <v>8759646</v>
      </c>
      <c r="F95" s="67"/>
      <c r="G95" s="70">
        <v>817614</v>
      </c>
      <c r="H95" s="47"/>
      <c r="I95" s="70">
        <v>3639579</v>
      </c>
      <c r="J95" s="70"/>
      <c r="K95" s="70">
        <v>115158</v>
      </c>
      <c r="L95" s="47"/>
      <c r="M95" s="70">
        <v>124550</v>
      </c>
      <c r="N95" s="47"/>
      <c r="O95" s="70">
        <v>140102</v>
      </c>
      <c r="P95" s="47"/>
      <c r="Q95" s="70">
        <v>148381</v>
      </c>
      <c r="R95" s="47"/>
      <c r="S95" s="70">
        <v>120345</v>
      </c>
      <c r="T95" s="47"/>
      <c r="U95" s="70">
        <f>SUM(E95:S95)</f>
        <v>13865375</v>
      </c>
      <c r="V95" s="47"/>
      <c r="W95" s="71">
        <f>(U95/$BS95)</f>
        <v>876.55677076748009</v>
      </c>
      <c r="X95" s="47"/>
      <c r="Y95" s="71">
        <f>IF($BO95,U95/$BO95*100,0)</f>
        <v>71.241607179521111</v>
      </c>
      <c r="Z95" s="47"/>
      <c r="AA95" s="70">
        <v>2565804</v>
      </c>
      <c r="AB95" s="47"/>
      <c r="AC95" s="71">
        <f>(AA95/$BS95)</f>
        <v>162.20786445821216</v>
      </c>
      <c r="AD95" s="47"/>
      <c r="AE95" s="71">
        <f>IF($BO95,AA95/$BO95*100,0)</f>
        <v>13.183343448528728</v>
      </c>
      <c r="AF95" s="47"/>
      <c r="AG95" s="281">
        <v>124417</v>
      </c>
      <c r="AH95" s="47"/>
      <c r="AI95" s="71">
        <f>(AG95/$BS95)</f>
        <v>7.8655329371601974</v>
      </c>
      <c r="AJ95" s="47"/>
      <c r="AK95" s="71">
        <f>IF($BO95,AG95/$BO95*100,0)</f>
        <v>0.63926630476669244</v>
      </c>
      <c r="AL95" s="47"/>
      <c r="AM95" s="281">
        <v>44067</v>
      </c>
      <c r="AN95" s="47"/>
      <c r="AO95" s="71">
        <f>(AM95/$BS95)</f>
        <v>2.7858768491591857</v>
      </c>
      <c r="AP95" s="47"/>
      <c r="AQ95" s="71">
        <f>IF($BO95,AM95/$BO95*100,0)</f>
        <v>0.22642041081326375</v>
      </c>
      <c r="AR95" s="47"/>
      <c r="AS95" s="281">
        <v>2476924</v>
      </c>
      <c r="AT95" s="47"/>
      <c r="AU95" s="71">
        <f>(AS95/$BS95)</f>
        <v>156.58894929826781</v>
      </c>
      <c r="AV95" s="47"/>
      <c r="AW95" s="71">
        <f>IF($BO95,AS95/$BO95*100,0)</f>
        <v>12.726669608397042</v>
      </c>
      <c r="AX95" s="47"/>
      <c r="AY95" s="281">
        <v>42713</v>
      </c>
      <c r="AZ95" s="47"/>
      <c r="BA95" s="281">
        <v>72003</v>
      </c>
      <c r="BB95" s="47"/>
      <c r="BC95" s="70">
        <f>(AY95+BA95)</f>
        <v>114716</v>
      </c>
      <c r="BD95" s="47"/>
      <c r="BE95" s="71">
        <f>(BC95/$BS95)</f>
        <v>7.2522442786698695</v>
      </c>
      <c r="BF95" s="47"/>
      <c r="BG95" s="71">
        <f>IF($BO95,BC95/$BO95*100,0)</f>
        <v>0.5894216499161361</v>
      </c>
      <c r="BH95" s="47"/>
      <c r="BI95" s="281">
        <v>271165</v>
      </c>
      <c r="BJ95" s="47"/>
      <c r="BK95" s="71">
        <f>(BI95/$BS95)</f>
        <v>17.142811986344672</v>
      </c>
      <c r="BL95" s="47"/>
      <c r="BM95" s="71">
        <f>IF($BO95,BI95/$BO95*100,0)</f>
        <v>1.3932713980570193</v>
      </c>
      <c r="BN95" s="47"/>
      <c r="BO95" s="70">
        <f>(U95+AA95+AG95+AM95+AS95+BC95+BI95)</f>
        <v>19462468</v>
      </c>
      <c r="BQ95" s="47">
        <v>6</v>
      </c>
      <c r="BS95" s="51">
        <v>15818</v>
      </c>
    </row>
    <row r="96" spans="1:71" ht="8.85" customHeight="1" x14ac:dyDescent="0.3">
      <c r="A96" s="47">
        <v>7</v>
      </c>
      <c r="B96" s="61"/>
      <c r="C96" s="47" t="s">
        <v>132</v>
      </c>
      <c r="E96" s="70">
        <v>819428249</v>
      </c>
      <c r="F96" s="67"/>
      <c r="G96" s="70">
        <v>9607997</v>
      </c>
      <c r="H96" s="47"/>
      <c r="I96" s="70">
        <v>87328967</v>
      </c>
      <c r="J96" s="70"/>
      <c r="K96" s="70">
        <v>0</v>
      </c>
      <c r="L96" s="47"/>
      <c r="M96" s="70">
        <v>294159</v>
      </c>
      <c r="N96" s="47"/>
      <c r="O96" s="70">
        <v>0</v>
      </c>
      <c r="P96" s="47"/>
      <c r="Q96" s="70">
        <v>2503615</v>
      </c>
      <c r="R96" s="47"/>
      <c r="S96" s="70">
        <v>104545</v>
      </c>
      <c r="T96" s="47"/>
      <c r="U96" s="70">
        <f>SUM(E96:S96)</f>
        <v>919267532</v>
      </c>
      <c r="V96" s="47"/>
      <c r="W96" s="71">
        <f>(U96/$BS96)</f>
        <v>3796.2417489841091</v>
      </c>
      <c r="X96" s="47"/>
      <c r="Y96" s="71">
        <f>IF($BO96,U96/$BO96*100,0)</f>
        <v>71.658728884889555</v>
      </c>
      <c r="Z96" s="47"/>
      <c r="AA96" s="70">
        <v>231911830</v>
      </c>
      <c r="AB96" s="47"/>
      <c r="AC96" s="71">
        <f>(AA96/$BS96)</f>
        <v>957.71180911163242</v>
      </c>
      <c r="AD96" s="47"/>
      <c r="AE96" s="71">
        <f>IF($BO96,AA96/$BO96*100,0)</f>
        <v>18.077987498386481</v>
      </c>
      <c r="AF96" s="47"/>
      <c r="AG96" s="281">
        <v>7289110</v>
      </c>
      <c r="AH96" s="47"/>
      <c r="AI96" s="71">
        <f>(AG96/$BS96)</f>
        <v>30.101382602662792</v>
      </c>
      <c r="AJ96" s="47"/>
      <c r="AK96" s="71">
        <f>IF($BO96,AG96/$BO96*100,0)</f>
        <v>0.56820059353748309</v>
      </c>
      <c r="AL96" s="47"/>
      <c r="AM96" s="281">
        <v>6781552</v>
      </c>
      <c r="AN96" s="47"/>
      <c r="AO96" s="71">
        <f>(AM96/$BS96)</f>
        <v>28.005352010307575</v>
      </c>
      <c r="AP96" s="47"/>
      <c r="AQ96" s="71">
        <f>IF($BO96,AM96/$BO96*100,0)</f>
        <v>0.52863543992412043</v>
      </c>
      <c r="AR96" s="47"/>
      <c r="AS96" s="281">
        <v>97724470</v>
      </c>
      <c r="AT96" s="47"/>
      <c r="AU96" s="71">
        <f>(AS96/$BS96)</f>
        <v>403.56664409131457</v>
      </c>
      <c r="AV96" s="47"/>
      <c r="AW96" s="71">
        <f>IF($BO96,AS96/$BO96*100,0)</f>
        <v>7.6178164216393993</v>
      </c>
      <c r="AX96" s="47"/>
      <c r="AY96" s="281">
        <v>13275323</v>
      </c>
      <c r="AZ96" s="47"/>
      <c r="BA96" s="281">
        <v>6399413</v>
      </c>
      <c r="BB96" s="47"/>
      <c r="BC96" s="70">
        <f>(AY96+BA96)</f>
        <v>19674736</v>
      </c>
      <c r="BD96" s="47"/>
      <c r="BE96" s="71">
        <f>(BC96/$BS96)</f>
        <v>81.249529221315541</v>
      </c>
      <c r="BF96" s="47"/>
      <c r="BG96" s="71">
        <f>IF($BO96,BC96/$BO96*100,0)</f>
        <v>1.5336847259669955</v>
      </c>
      <c r="BH96" s="47"/>
      <c r="BI96" s="281">
        <v>191739</v>
      </c>
      <c r="BJ96" s="47"/>
      <c r="BK96" s="71">
        <f>(BI96/$BS96)</f>
        <v>0.79181258052793291</v>
      </c>
      <c r="BL96" s="47"/>
      <c r="BM96" s="71">
        <f>IF($BO96,BI96/$BO96*100,0)</f>
        <v>1.494643565596945E-2</v>
      </c>
      <c r="BN96" s="47"/>
      <c r="BO96" s="70">
        <f>(U96+AA96+AG96+AM96+AS96+BC96+BI96)</f>
        <v>1282840969</v>
      </c>
      <c r="BQ96" s="47">
        <v>7</v>
      </c>
      <c r="BS96" s="51">
        <v>242152</v>
      </c>
    </row>
    <row r="97" spans="1:71" ht="8.85" customHeight="1" x14ac:dyDescent="0.3">
      <c r="A97" s="47">
        <v>8</v>
      </c>
      <c r="B97" s="61"/>
      <c r="C97" s="47" t="s">
        <v>133</v>
      </c>
      <c r="E97" s="70">
        <v>46695402</v>
      </c>
      <c r="F97" s="67"/>
      <c r="G97" s="70">
        <v>2894070</v>
      </c>
      <c r="H97" s="47"/>
      <c r="I97" s="70">
        <v>13231141</v>
      </c>
      <c r="J97" s="70"/>
      <c r="K97" s="70">
        <v>196096</v>
      </c>
      <c r="L97" s="47"/>
      <c r="M97" s="70">
        <v>4617605</v>
      </c>
      <c r="N97" s="47"/>
      <c r="O97" s="70">
        <v>0</v>
      </c>
      <c r="P97" s="47"/>
      <c r="Q97" s="70">
        <v>438184</v>
      </c>
      <c r="R97" s="47"/>
      <c r="S97" s="70">
        <v>455933</v>
      </c>
      <c r="T97" s="47"/>
      <c r="U97" s="70">
        <f>SUM(E97:S97)</f>
        <v>68528431</v>
      </c>
      <c r="V97" s="47"/>
      <c r="W97" s="71">
        <f>(U97/$BS97)</f>
        <v>903.69942371853199</v>
      </c>
      <c r="X97" s="47"/>
      <c r="Y97" s="71">
        <f>IF($BO97,U97/$BO97*100,0)</f>
        <v>66.477097349270537</v>
      </c>
      <c r="Z97" s="47"/>
      <c r="AA97" s="70">
        <v>17461921</v>
      </c>
      <c r="AB97" s="47"/>
      <c r="AC97" s="71">
        <f>(AA97/$BS97)</f>
        <v>230.27417546913532</v>
      </c>
      <c r="AD97" s="47"/>
      <c r="AE97" s="71">
        <f>IF($BO97,AA97/$BO97*100,0)</f>
        <v>16.939214940179671</v>
      </c>
      <c r="AF97" s="47"/>
      <c r="AG97" s="281">
        <v>602235</v>
      </c>
      <c r="AH97" s="47"/>
      <c r="AI97" s="71">
        <f>(AG97/$BS97)</f>
        <v>7.9418048027851409</v>
      </c>
      <c r="AJ97" s="47"/>
      <c r="AK97" s="71">
        <f>IF($BO97,AG97/$BO97*100,0)</f>
        <v>0.58420766589764683</v>
      </c>
      <c r="AL97" s="47"/>
      <c r="AM97" s="281">
        <v>272161</v>
      </c>
      <c r="AN97" s="47"/>
      <c r="AO97" s="71">
        <f>(AM97/$BS97)</f>
        <v>3.5890466959422929</v>
      </c>
      <c r="AP97" s="47"/>
      <c r="AQ97" s="71">
        <f>IF($BO97,AM97/$BO97*100,0)</f>
        <v>0.26401411833980004</v>
      </c>
      <c r="AR97" s="47"/>
      <c r="AS97" s="281">
        <v>13433905</v>
      </c>
      <c r="AT97" s="47"/>
      <c r="AU97" s="71">
        <f>(AS97/$BS97)</f>
        <v>177.15584655352032</v>
      </c>
      <c r="AV97" s="47"/>
      <c r="AW97" s="71">
        <f>IF($BO97,AS97/$BO97*100,0)</f>
        <v>13.031773782561174</v>
      </c>
      <c r="AX97" s="47"/>
      <c r="AY97" s="281">
        <v>958385</v>
      </c>
      <c r="AZ97" s="47"/>
      <c r="BA97" s="281">
        <v>431285</v>
      </c>
      <c r="BB97" s="47"/>
      <c r="BC97" s="70">
        <f>(AY97+BA97)</f>
        <v>1389670</v>
      </c>
      <c r="BD97" s="47"/>
      <c r="BE97" s="71">
        <f>(BC97/$BS97)</f>
        <v>18.325882554628055</v>
      </c>
      <c r="BF97" s="47"/>
      <c r="BG97" s="71">
        <f>IF($BO97,BC97/$BO97*100,0)</f>
        <v>1.3480715452738266</v>
      </c>
      <c r="BH97" s="47"/>
      <c r="BI97" s="281">
        <v>1397452</v>
      </c>
      <c r="BJ97" s="47"/>
      <c r="BK97" s="71">
        <f>(BI97/$BS97)</f>
        <v>18.428505492476692</v>
      </c>
      <c r="BL97" s="47"/>
      <c r="BM97" s="71">
        <f>IF($BO97,BI97/$BO97*100,0)</f>
        <v>1.355620598477336</v>
      </c>
      <c r="BN97" s="47"/>
      <c r="BO97" s="70">
        <f>(U97+AA97+AG97+AM97+AS97+BC97+BI97)</f>
        <v>103085775</v>
      </c>
      <c r="BQ97" s="47">
        <v>8</v>
      </c>
      <c r="BS97" s="51">
        <v>75831</v>
      </c>
    </row>
    <row r="98" spans="1:71" ht="8.85" customHeight="1" x14ac:dyDescent="0.3">
      <c r="A98" s="47">
        <v>9</v>
      </c>
      <c r="B98" s="61"/>
      <c r="C98" s="47" t="s">
        <v>134</v>
      </c>
      <c r="E98" s="70">
        <v>4283581</v>
      </c>
      <c r="F98" s="67"/>
      <c r="G98" s="70">
        <v>6926677</v>
      </c>
      <c r="H98" s="47"/>
      <c r="I98" s="70">
        <v>165769</v>
      </c>
      <c r="J98" s="70"/>
      <c r="K98" s="70">
        <v>5416</v>
      </c>
      <c r="L98" s="47"/>
      <c r="M98" s="70">
        <v>17189</v>
      </c>
      <c r="N98" s="47"/>
      <c r="O98" s="70">
        <v>0</v>
      </c>
      <c r="P98" s="47"/>
      <c r="Q98" s="70">
        <v>25494</v>
      </c>
      <c r="R98" s="47"/>
      <c r="S98" s="70">
        <v>15640</v>
      </c>
      <c r="T98" s="47"/>
      <c r="U98" s="70">
        <f>SUM(E98:S98)</f>
        <v>11439766</v>
      </c>
      <c r="V98" s="47"/>
      <c r="W98" s="71">
        <f>(U98/$BS98)</f>
        <v>2649.3205187586846</v>
      </c>
      <c r="X98" s="47"/>
      <c r="Y98" s="71">
        <f>IF($BO98,U98/$BO98*100,0)</f>
        <v>72.991626846920539</v>
      </c>
      <c r="Z98" s="47"/>
      <c r="AA98" s="70">
        <v>3167064</v>
      </c>
      <c r="AB98" s="47"/>
      <c r="AC98" s="71">
        <f>(AA98/$BS98)</f>
        <v>733.45622973598893</v>
      </c>
      <c r="AD98" s="47"/>
      <c r="AE98" s="71">
        <f>IF($BO98,AA98/$BO98*100,0)</f>
        <v>20.207507189248062</v>
      </c>
      <c r="AF98" s="47"/>
      <c r="AG98" s="281">
        <v>49537</v>
      </c>
      <c r="AH98" s="47"/>
      <c r="AI98" s="71">
        <f>(AG98/$BS98)</f>
        <v>11.472209356183418</v>
      </c>
      <c r="AJ98" s="47"/>
      <c r="AK98" s="71">
        <f>IF($BO98,AG98/$BO98*100,0)</f>
        <v>0.31607169404653057</v>
      </c>
      <c r="AL98" s="47"/>
      <c r="AM98" s="281">
        <v>2135</v>
      </c>
      <c r="AN98" s="47"/>
      <c r="AO98" s="71">
        <f>(AM98/$BS98)</f>
        <v>0.49444187123668365</v>
      </c>
      <c r="AP98" s="47"/>
      <c r="AQ98" s="71">
        <f>IF($BO98,AM98/$BO98*100,0)</f>
        <v>1.3622404804274436E-2</v>
      </c>
      <c r="AR98" s="47"/>
      <c r="AS98" s="281">
        <v>724663</v>
      </c>
      <c r="AT98" s="47"/>
      <c r="AU98" s="71">
        <f>(AS98/$BS98)</f>
        <v>167.82376100046318</v>
      </c>
      <c r="AV98" s="47"/>
      <c r="AW98" s="71">
        <f>IF($BO98,AS98/$BO98*100,0)</f>
        <v>4.6237249333395436</v>
      </c>
      <c r="AX98" s="47"/>
      <c r="AY98" s="281">
        <v>135056</v>
      </c>
      <c r="AZ98" s="47"/>
      <c r="BA98" s="281">
        <v>10000</v>
      </c>
      <c r="BB98" s="47"/>
      <c r="BC98" s="70">
        <f>(AY98+BA98)</f>
        <v>145056</v>
      </c>
      <c r="BD98" s="47"/>
      <c r="BE98" s="71">
        <f>(BC98/$BS98)</f>
        <v>33.593330245484019</v>
      </c>
      <c r="BF98" s="47"/>
      <c r="BG98" s="71">
        <f>IF($BO98,BC98/$BO98*100,0)</f>
        <v>0.92553234252404337</v>
      </c>
      <c r="BH98" s="47"/>
      <c r="BI98" s="281">
        <v>144489</v>
      </c>
      <c r="BJ98" s="47"/>
      <c r="BK98" s="71">
        <f>(BI98/$BS98)</f>
        <v>33.462019453450672</v>
      </c>
      <c r="BL98" s="47"/>
      <c r="BM98" s="71">
        <f>IF($BO98,BI98/$BO98*100,0)</f>
        <v>0.92191458911700663</v>
      </c>
      <c r="BN98" s="47"/>
      <c r="BO98" s="70">
        <f>(U98+AA98+AG98+AM98+AS98+BC98+BI98)</f>
        <v>15672710</v>
      </c>
      <c r="BQ98" s="47">
        <v>9</v>
      </c>
      <c r="BS98" s="51">
        <v>4318</v>
      </c>
    </row>
    <row r="99" spans="1:71" ht="8.85" customHeight="1" x14ac:dyDescent="0.3">
      <c r="A99" s="47">
        <v>10</v>
      </c>
      <c r="B99" s="61"/>
      <c r="C99" s="47" t="s">
        <v>135</v>
      </c>
      <c r="E99" s="70">
        <v>0</v>
      </c>
      <c r="F99" s="67"/>
      <c r="G99" s="70">
        <v>0</v>
      </c>
      <c r="H99" s="47"/>
      <c r="I99" s="70">
        <v>0</v>
      </c>
      <c r="J99" s="70"/>
      <c r="K99" s="70">
        <v>0</v>
      </c>
      <c r="L99" s="47"/>
      <c r="M99" s="70">
        <v>0</v>
      </c>
      <c r="N99" s="47"/>
      <c r="O99" s="70">
        <v>0</v>
      </c>
      <c r="P99" s="47"/>
      <c r="Q99" s="70">
        <v>0</v>
      </c>
      <c r="R99" s="47"/>
      <c r="S99" s="70">
        <v>0</v>
      </c>
      <c r="T99" s="47"/>
      <c r="U99" s="70">
        <f>SUM(E99:S99)</f>
        <v>0</v>
      </c>
      <c r="V99" s="47"/>
      <c r="W99" s="71">
        <v>0</v>
      </c>
      <c r="X99" s="47"/>
      <c r="Y99" s="71">
        <f>IF($BO99,U99/$BO99*100,0)</f>
        <v>0</v>
      </c>
      <c r="Z99" s="47"/>
      <c r="AA99" s="70">
        <v>0</v>
      </c>
      <c r="AB99" s="47"/>
      <c r="AC99" s="71">
        <v>0</v>
      </c>
      <c r="AD99" s="47"/>
      <c r="AE99" s="71">
        <f>IF($BO99,AA99/$BO99*100,0)</f>
        <v>0</v>
      </c>
      <c r="AF99" s="47"/>
      <c r="AG99" s="281">
        <v>0</v>
      </c>
      <c r="AH99" s="47"/>
      <c r="AI99" s="71">
        <v>0</v>
      </c>
      <c r="AJ99" s="47"/>
      <c r="AK99" s="71">
        <f>IF($BO99,AG99/$BO99*100,0)</f>
        <v>0</v>
      </c>
      <c r="AL99" s="47"/>
      <c r="AM99" s="281">
        <v>0</v>
      </c>
      <c r="AN99" s="47"/>
      <c r="AO99" s="71">
        <v>0</v>
      </c>
      <c r="AP99" s="47"/>
      <c r="AQ99" s="71">
        <f>IF($BO99,AM99/$BO99*100,0)</f>
        <v>0</v>
      </c>
      <c r="AR99" s="47"/>
      <c r="AS99" s="281">
        <v>0</v>
      </c>
      <c r="AT99" s="47"/>
      <c r="AU99" s="71">
        <v>0</v>
      </c>
      <c r="AV99" s="47"/>
      <c r="AW99" s="71">
        <f>IF($BO99,AS99/$BO99*100,0)</f>
        <v>0</v>
      </c>
      <c r="AX99" s="47"/>
      <c r="AY99" s="281">
        <v>0</v>
      </c>
      <c r="AZ99" s="47"/>
      <c r="BA99" s="281">
        <v>0</v>
      </c>
      <c r="BB99" s="47"/>
      <c r="BC99" s="70">
        <f>(AY99+BA99)</f>
        <v>0</v>
      </c>
      <c r="BD99" s="47"/>
      <c r="BE99" s="71">
        <v>0</v>
      </c>
      <c r="BF99" s="47"/>
      <c r="BG99" s="71">
        <f>IF($BO99,BC99/$BO99*100,0)</f>
        <v>0</v>
      </c>
      <c r="BH99" s="47"/>
      <c r="BI99" s="281">
        <v>0</v>
      </c>
      <c r="BJ99" s="47"/>
      <c r="BK99" s="71">
        <v>0</v>
      </c>
      <c r="BL99" s="47"/>
      <c r="BM99" s="71">
        <f>IF($BO99,BI99/$BO99*100,0)</f>
        <v>0</v>
      </c>
      <c r="BN99" s="47"/>
      <c r="BO99" s="70">
        <f>(U99+AA99+AG99+AM99+AS99+BC99+BI99)</f>
        <v>0</v>
      </c>
      <c r="BQ99" s="47">
        <v>10</v>
      </c>
      <c r="BS99" s="51">
        <v>0</v>
      </c>
    </row>
    <row r="100" spans="1:71" ht="8.85" customHeight="1" x14ac:dyDescent="0.3">
      <c r="A100" s="72"/>
      <c r="B100" s="61"/>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Q100" s="73"/>
    </row>
    <row r="101" spans="1:71" ht="8.85" customHeight="1" x14ac:dyDescent="0.3">
      <c r="A101" s="47">
        <v>11</v>
      </c>
      <c r="B101" s="61"/>
      <c r="C101" s="47" t="s">
        <v>136</v>
      </c>
      <c r="E101" s="70">
        <v>2751028</v>
      </c>
      <c r="F101" s="67"/>
      <c r="G101" s="70">
        <v>595287</v>
      </c>
      <c r="H101" s="47"/>
      <c r="I101" s="70">
        <v>1130262</v>
      </c>
      <c r="J101" s="70"/>
      <c r="K101" s="70">
        <v>20831</v>
      </c>
      <c r="L101" s="47"/>
      <c r="M101" s="70">
        <v>244352</v>
      </c>
      <c r="N101" s="47"/>
      <c r="O101" s="70">
        <v>164314</v>
      </c>
      <c r="P101" s="47"/>
      <c r="Q101" s="70">
        <v>40750</v>
      </c>
      <c r="R101" s="47"/>
      <c r="S101" s="70">
        <v>44225</v>
      </c>
      <c r="T101" s="47"/>
      <c r="U101" s="70">
        <f>SUM(E101:S101)</f>
        <v>4991049</v>
      </c>
      <c r="V101" s="47"/>
      <c r="W101" s="71">
        <f>(U101/$BS101)</f>
        <v>784.26288497800124</v>
      </c>
      <c r="X101" s="47"/>
      <c r="Y101" s="71">
        <f>IF($BO101,U101/$BO101*100,0)</f>
        <v>44.144580883558689</v>
      </c>
      <c r="Z101" s="47"/>
      <c r="AA101" s="70">
        <v>1000285</v>
      </c>
      <c r="AB101" s="47"/>
      <c r="AC101" s="71">
        <f>(AA101/$BS101)</f>
        <v>157.1786612193589</v>
      </c>
      <c r="AD101" s="47"/>
      <c r="AE101" s="71">
        <f>IF($BO101,AA101/$BO101*100,0)</f>
        <v>8.8472708020118631</v>
      </c>
      <c r="AF101" s="47"/>
      <c r="AG101" s="281">
        <v>32048</v>
      </c>
      <c r="AH101" s="47"/>
      <c r="AI101" s="71">
        <f>(AG101/$BS101)</f>
        <v>5.0358265241986171</v>
      </c>
      <c r="AJ101" s="47"/>
      <c r="AK101" s="71">
        <f>IF($BO101,AG101/$BO101*100,0)</f>
        <v>0.28345654954625549</v>
      </c>
      <c r="AL101" s="47"/>
      <c r="AM101" s="281">
        <v>214685</v>
      </c>
      <c r="AN101" s="47"/>
      <c r="AO101" s="71">
        <f>(AM101/$BS101)</f>
        <v>33.734286612193586</v>
      </c>
      <c r="AP101" s="47"/>
      <c r="AQ101" s="71">
        <f>IF($BO101,AM101/$BO101*100,0)</f>
        <v>1.898835164108146</v>
      </c>
      <c r="AR101" s="47"/>
      <c r="AS101" s="281">
        <v>4180793</v>
      </c>
      <c r="AT101" s="47"/>
      <c r="AU101" s="71">
        <f>(AS101/$BS101)</f>
        <v>656.94421747328727</v>
      </c>
      <c r="AV101" s="47"/>
      <c r="AW101" s="71">
        <f>IF($BO101,AS101/$BO101*100,0)</f>
        <v>36.978069088465368</v>
      </c>
      <c r="AX101" s="47"/>
      <c r="AY101" s="281">
        <v>133970</v>
      </c>
      <c r="AZ101" s="47"/>
      <c r="BA101" s="281">
        <v>3780</v>
      </c>
      <c r="BB101" s="47"/>
      <c r="BC101" s="70">
        <f>(AY101+BA101)</f>
        <v>137750</v>
      </c>
      <c r="BD101" s="47"/>
      <c r="BE101" s="71">
        <f>(BC101/$BS101)</f>
        <v>21.645191703331239</v>
      </c>
      <c r="BF101" s="47"/>
      <c r="BG101" s="71">
        <f>IF($BO101,BC101/$BO101*100,0)</f>
        <v>1.2183643191461775</v>
      </c>
      <c r="BH101" s="47"/>
      <c r="BI101" s="281">
        <v>749532</v>
      </c>
      <c r="BJ101" s="47"/>
      <c r="BK101" s="71">
        <f>(BI101/$BS101)</f>
        <v>117.77686989314897</v>
      </c>
      <c r="BL101" s="47"/>
      <c r="BM101" s="71">
        <f>IF($BO101,BI101/$BO101*100,0)</f>
        <v>6.6294231931635039</v>
      </c>
      <c r="BN101" s="47"/>
      <c r="BO101" s="70">
        <f>(U101+AA101+AG101+AM101+AS101+BC101+BI101)</f>
        <v>11306142</v>
      </c>
      <c r="BQ101" s="47">
        <v>11</v>
      </c>
      <c r="BS101" s="51">
        <v>6364</v>
      </c>
    </row>
    <row r="102" spans="1:71" ht="8.85" customHeight="1" x14ac:dyDescent="0.3">
      <c r="A102" s="47">
        <v>12</v>
      </c>
      <c r="B102" s="61"/>
      <c r="C102" s="47" t="s">
        <v>137</v>
      </c>
      <c r="E102" s="70">
        <v>27506086</v>
      </c>
      <c r="F102" s="67"/>
      <c r="G102" s="70">
        <v>3505097</v>
      </c>
      <c r="H102" s="47"/>
      <c r="I102" s="70">
        <v>7034519</v>
      </c>
      <c r="J102" s="70"/>
      <c r="K102" s="70">
        <v>47362</v>
      </c>
      <c r="L102" s="47"/>
      <c r="M102" s="70">
        <v>4427169</v>
      </c>
      <c r="N102" s="47"/>
      <c r="O102" s="70">
        <v>0</v>
      </c>
      <c r="P102" s="47"/>
      <c r="Q102" s="70">
        <v>149415</v>
      </c>
      <c r="R102" s="47"/>
      <c r="S102" s="70">
        <v>117975</v>
      </c>
      <c r="T102" s="47"/>
      <c r="U102" s="70">
        <f>SUM(E102:S102)</f>
        <v>42787623</v>
      </c>
      <c r="V102" s="47"/>
      <c r="W102" s="71">
        <f>(U102/$BS102)</f>
        <v>1277.4712784379292</v>
      </c>
      <c r="X102" s="47"/>
      <c r="Y102" s="71">
        <f>IF($BO102,U102/$BO102*100,0)</f>
        <v>76.254421050654315</v>
      </c>
      <c r="Z102" s="47"/>
      <c r="AA102" s="70">
        <v>8117209</v>
      </c>
      <c r="AB102" s="47"/>
      <c r="AC102" s="71">
        <f>(AA102/$BS102)</f>
        <v>242.34815190780438</v>
      </c>
      <c r="AD102" s="47"/>
      <c r="AE102" s="71">
        <f>IF($BO102,AA102/$BO102*100,0)</f>
        <v>14.466171043017759</v>
      </c>
      <c r="AF102" s="47"/>
      <c r="AG102" s="70">
        <v>366880</v>
      </c>
      <c r="AH102" s="47"/>
      <c r="AI102" s="71">
        <f>(AG102/$BS102)</f>
        <v>10.953603630500986</v>
      </c>
      <c r="AJ102" s="47"/>
      <c r="AK102" s="71">
        <f>IF($BO102,AG102/$BO102*100,0)</f>
        <v>0.65383912527844923</v>
      </c>
      <c r="AL102" s="47"/>
      <c r="AM102" s="70">
        <v>50775</v>
      </c>
      <c r="AN102" s="47"/>
      <c r="AO102" s="71">
        <f>(AM102/$BS102)</f>
        <v>1.5159431539977308</v>
      </c>
      <c r="AP102" s="47"/>
      <c r="AQ102" s="71">
        <f>IF($BO102,AM102/$BO102*100,0)</f>
        <v>9.0489210602958073E-2</v>
      </c>
      <c r="AR102" s="47"/>
      <c r="AS102" s="70">
        <v>2171073</v>
      </c>
      <c r="AT102" s="47"/>
      <c r="AU102" s="71">
        <f>(AS102/$BS102)</f>
        <v>64.819758762763485</v>
      </c>
      <c r="AV102" s="47"/>
      <c r="AW102" s="71">
        <f>IF($BO102,AS102/$BO102*100,0)</f>
        <v>3.869201022774909</v>
      </c>
      <c r="AX102" s="47"/>
      <c r="AY102" s="70">
        <v>1280714</v>
      </c>
      <c r="AZ102" s="47"/>
      <c r="BA102" s="70">
        <v>730047</v>
      </c>
      <c r="BB102" s="47"/>
      <c r="BC102" s="70">
        <f>(AY102+BA102)</f>
        <v>2010761</v>
      </c>
      <c r="BD102" s="47"/>
      <c r="BE102" s="71">
        <f>(BC102/$BS102)</f>
        <v>60.033468680957782</v>
      </c>
      <c r="BF102" s="47"/>
      <c r="BG102" s="71">
        <f>IF($BO102,BC102/$BO102*100,0)</f>
        <v>3.5834992732883229</v>
      </c>
      <c r="BH102" s="47"/>
      <c r="BI102" s="70">
        <v>607341</v>
      </c>
      <c r="BJ102" s="47"/>
      <c r="BK102" s="71">
        <f>(BI102/$BS102)</f>
        <v>18.132829760554131</v>
      </c>
      <c r="BL102" s="47"/>
      <c r="BM102" s="71">
        <f>IF($BO102,BI102/$BO102*100,0)</f>
        <v>1.0823792743832823</v>
      </c>
      <c r="BN102" s="47"/>
      <c r="BO102" s="70">
        <f>(U102+AA102+AG102+AM102+AS102+BC102+BI102)</f>
        <v>56111662</v>
      </c>
      <c r="BQ102" s="47">
        <v>12</v>
      </c>
      <c r="BS102" s="51">
        <v>33494</v>
      </c>
    </row>
    <row r="103" spans="1:71" ht="8.85" customHeight="1" x14ac:dyDescent="0.3">
      <c r="A103" s="47">
        <v>13</v>
      </c>
      <c r="B103" s="61"/>
      <c r="C103" s="47" t="s">
        <v>138</v>
      </c>
      <c r="E103" s="70">
        <v>6933363</v>
      </c>
      <c r="F103" s="67"/>
      <c r="G103" s="70">
        <v>5431617</v>
      </c>
      <c r="H103" s="47"/>
      <c r="I103" s="70">
        <v>2954903</v>
      </c>
      <c r="J103" s="70"/>
      <c r="K103" s="70">
        <v>35818</v>
      </c>
      <c r="L103" s="47"/>
      <c r="M103" s="70">
        <v>610417</v>
      </c>
      <c r="N103" s="47"/>
      <c r="O103" s="70">
        <v>9110</v>
      </c>
      <c r="P103" s="47"/>
      <c r="Q103" s="70">
        <v>153211</v>
      </c>
      <c r="R103" s="47"/>
      <c r="S103" s="70">
        <v>89666</v>
      </c>
      <c r="T103" s="47"/>
      <c r="U103" s="70">
        <f>SUM(E103:S103)</f>
        <v>16218105</v>
      </c>
      <c r="V103" s="47"/>
      <c r="W103" s="71">
        <f>(U103/$BS103)</f>
        <v>995.46433832555851</v>
      </c>
      <c r="X103" s="47"/>
      <c r="Y103" s="71">
        <f>IF($BO103,U103/$BO103*100,0)</f>
        <v>68.830688425081448</v>
      </c>
      <c r="Z103" s="47"/>
      <c r="AA103" s="70">
        <v>1738812</v>
      </c>
      <c r="AB103" s="47"/>
      <c r="AC103" s="71">
        <f>(AA103/$BS103)</f>
        <v>106.72796464522465</v>
      </c>
      <c r="AD103" s="47"/>
      <c r="AE103" s="71">
        <f>IF($BO103,AA103/$BO103*100,0)</f>
        <v>7.3796307892810376</v>
      </c>
      <c r="AF103" s="47"/>
      <c r="AG103" s="70">
        <v>55141</v>
      </c>
      <c r="AH103" s="47"/>
      <c r="AI103" s="71">
        <f>(AG103/$BS103)</f>
        <v>3.3845445617480974</v>
      </c>
      <c r="AJ103" s="47"/>
      <c r="AK103" s="71">
        <f>IF($BO103,AG103/$BO103*100,0)</f>
        <v>0.23402197670118774</v>
      </c>
      <c r="AL103" s="47"/>
      <c r="AM103" s="70">
        <v>1448184</v>
      </c>
      <c r="AN103" s="47"/>
      <c r="AO103" s="71">
        <f>(AM103/$BS103)</f>
        <v>88.889270807758407</v>
      </c>
      <c r="AP103" s="47"/>
      <c r="AQ103" s="71">
        <f>IF($BO103,AM103/$BO103*100,0)</f>
        <v>6.1461867268825898</v>
      </c>
      <c r="AR103" s="47"/>
      <c r="AS103" s="70">
        <v>3321732</v>
      </c>
      <c r="AT103" s="47"/>
      <c r="AU103" s="71">
        <f>(AS103/$BS103)</f>
        <v>203.8873066535723</v>
      </c>
      <c r="AV103" s="47"/>
      <c r="AW103" s="71">
        <f>IF($BO103,AS103/$BO103*100,0)</f>
        <v>14.097645829992016</v>
      </c>
      <c r="AX103" s="47"/>
      <c r="AY103" s="70">
        <v>154368</v>
      </c>
      <c r="AZ103" s="47"/>
      <c r="BA103" s="70">
        <v>25702</v>
      </c>
      <c r="BB103" s="47"/>
      <c r="BC103" s="70">
        <f>(AY103+BA103)</f>
        <v>180070</v>
      </c>
      <c r="BD103" s="47"/>
      <c r="BE103" s="71">
        <f>(BC103/$BS103)</f>
        <v>11.052663884114903</v>
      </c>
      <c r="BF103" s="47"/>
      <c r="BG103" s="71">
        <f>IF($BO103,BC103/$BO103*100,0)</f>
        <v>0.76422874711345234</v>
      </c>
      <c r="BH103" s="47"/>
      <c r="BI103" s="70">
        <v>600273</v>
      </c>
      <c r="BJ103" s="47"/>
      <c r="BK103" s="71">
        <f>(BI103/$BS103)</f>
        <v>36.844647679842865</v>
      </c>
      <c r="BL103" s="47"/>
      <c r="BM103" s="71">
        <f>IF($BO103,BI103/$BO103*100,0)</f>
        <v>2.5475975049482615</v>
      </c>
      <c r="BN103" s="47"/>
      <c r="BO103" s="70">
        <f>(U103+AA103+AG103+AM103+AS103+BC103+BI103)</f>
        <v>23562317</v>
      </c>
      <c r="BQ103" s="47">
        <v>13</v>
      </c>
      <c r="BS103" s="51">
        <v>16292</v>
      </c>
    </row>
    <row r="104" spans="1:71" ht="8.85" customHeight="1" x14ac:dyDescent="0.3">
      <c r="A104" s="47">
        <v>14</v>
      </c>
      <c r="B104" s="61"/>
      <c r="C104" s="47" t="s">
        <v>139</v>
      </c>
      <c r="E104" s="70">
        <v>8393529</v>
      </c>
      <c r="F104" s="67"/>
      <c r="G104" s="70">
        <v>620265</v>
      </c>
      <c r="H104" s="47"/>
      <c r="I104" s="70">
        <v>2579515</v>
      </c>
      <c r="J104" s="70"/>
      <c r="K104" s="70">
        <v>61349</v>
      </c>
      <c r="L104" s="47"/>
      <c r="M104" s="70">
        <v>4354311</v>
      </c>
      <c r="N104" s="47"/>
      <c r="O104" s="70">
        <v>66802</v>
      </c>
      <c r="P104" s="47"/>
      <c r="Q104" s="70">
        <v>147805</v>
      </c>
      <c r="R104" s="47"/>
      <c r="S104" s="70">
        <v>218843</v>
      </c>
      <c r="T104" s="47"/>
      <c r="U104" s="70">
        <f>SUM(E104:S104)</f>
        <v>16442419</v>
      </c>
      <c r="V104" s="47"/>
      <c r="W104" s="71">
        <f>(U104/$BS104)</f>
        <v>772.12580417938489</v>
      </c>
      <c r="X104" s="47"/>
      <c r="Y104" s="71">
        <f>IF($BO104,U104/$BO104*100,0)</f>
        <v>48.612504909687615</v>
      </c>
      <c r="Z104" s="47"/>
      <c r="AA104" s="70">
        <v>11933948</v>
      </c>
      <c r="AB104" s="47"/>
      <c r="AC104" s="71">
        <f>(AA104/$BS104)</f>
        <v>560.41080065743131</v>
      </c>
      <c r="AD104" s="47"/>
      <c r="AE104" s="71">
        <f>IF($BO104,AA104/$BO104*100,0)</f>
        <v>35.283075181453334</v>
      </c>
      <c r="AF104" s="47"/>
      <c r="AG104" s="70">
        <v>69765</v>
      </c>
      <c r="AH104" s="47"/>
      <c r="AI104" s="71">
        <f>(AG104/$BS104)</f>
        <v>3.2761211552007512</v>
      </c>
      <c r="AJ104" s="47"/>
      <c r="AK104" s="71">
        <f>IF($BO104,AG104/$BO104*100,0)</f>
        <v>0.20626231487133107</v>
      </c>
      <c r="AL104" s="47"/>
      <c r="AM104" s="70">
        <v>1404</v>
      </c>
      <c r="AN104" s="47"/>
      <c r="AO104" s="71">
        <f>(AM104/$BS104)</f>
        <v>6.5930969711199813E-2</v>
      </c>
      <c r="AP104" s="47"/>
      <c r="AQ104" s="71">
        <f>IF($BO104,AM104/$BO104*100,0)</f>
        <v>4.1509681083544588E-3</v>
      </c>
      <c r="AR104" s="47"/>
      <c r="AS104" s="70">
        <v>4268996</v>
      </c>
      <c r="AT104" s="47"/>
      <c r="AU104" s="71">
        <f>(AS104/$BS104)</f>
        <v>200.46940596384127</v>
      </c>
      <c r="AV104" s="47"/>
      <c r="AW104" s="71">
        <f>IF($BO104,AS104/$BO104*100,0)</f>
        <v>12.621414708470621</v>
      </c>
      <c r="AX104" s="47"/>
      <c r="AY104" s="70">
        <v>314263</v>
      </c>
      <c r="AZ104" s="47"/>
      <c r="BA104" s="70">
        <v>16932</v>
      </c>
      <c r="BB104" s="47"/>
      <c r="BC104" s="70">
        <f>(AY104+BA104)</f>
        <v>331195</v>
      </c>
      <c r="BD104" s="47"/>
      <c r="BE104" s="71">
        <f>(BC104/$BS104)</f>
        <v>15.552711904202864</v>
      </c>
      <c r="BF104" s="47"/>
      <c r="BG104" s="71">
        <f>IF($BO104,BC104/$BO104*100,0)</f>
        <v>0.97918795060288821</v>
      </c>
      <c r="BH104" s="47"/>
      <c r="BI104" s="70">
        <v>775708</v>
      </c>
      <c r="BJ104" s="47"/>
      <c r="BK104" s="71">
        <f>(BI104/$BS104)</f>
        <v>36.426766846677623</v>
      </c>
      <c r="BL104" s="47"/>
      <c r="BM104" s="71">
        <f>IF($BO104,BI104/$BO104*100,0)</f>
        <v>2.2934039668058555</v>
      </c>
      <c r="BN104" s="47"/>
      <c r="BO104" s="70">
        <f>(U104+AA104+AG104+AM104+AS104+BC104+BI104)</f>
        <v>33823435</v>
      </c>
      <c r="BQ104" s="47">
        <v>14</v>
      </c>
      <c r="BS104" s="51">
        <v>21295</v>
      </c>
    </row>
    <row r="105" spans="1:71" ht="8.85" customHeight="1" x14ac:dyDescent="0.3">
      <c r="A105" s="47">
        <v>15</v>
      </c>
      <c r="B105" s="61"/>
      <c r="C105" s="47" t="s">
        <v>140</v>
      </c>
      <c r="E105" s="70">
        <v>7999933</v>
      </c>
      <c r="F105" s="67"/>
      <c r="G105" s="70">
        <v>3195819</v>
      </c>
      <c r="H105" s="47"/>
      <c r="I105" s="70">
        <v>3163720</v>
      </c>
      <c r="J105" s="70"/>
      <c r="K105" s="70">
        <v>50831</v>
      </c>
      <c r="L105" s="47"/>
      <c r="M105" s="70">
        <v>258761</v>
      </c>
      <c r="N105" s="47"/>
      <c r="O105" s="70">
        <v>186983</v>
      </c>
      <c r="P105" s="47"/>
      <c r="Q105" s="70">
        <v>184571</v>
      </c>
      <c r="R105" s="47"/>
      <c r="S105" s="70">
        <v>194732</v>
      </c>
      <c r="T105" s="47"/>
      <c r="U105" s="70">
        <f>SUM(E105:S105)</f>
        <v>15235350</v>
      </c>
      <c r="V105" s="47"/>
      <c r="W105" s="71">
        <f>(U105/$BS105)</f>
        <v>892.26061493411419</v>
      </c>
      <c r="X105" s="47"/>
      <c r="Y105" s="71">
        <f>IF($BO105,U105/$BO105*100,0)</f>
        <v>74.391066831770189</v>
      </c>
      <c r="Z105" s="47"/>
      <c r="AA105" s="70">
        <v>1777159</v>
      </c>
      <c r="AB105" s="47"/>
      <c r="AC105" s="71">
        <f>(AA105/$BS105)</f>
        <v>104.07959004392387</v>
      </c>
      <c r="AD105" s="47"/>
      <c r="AE105" s="71">
        <f>IF($BO105,AA105/$BO105*100,0)</f>
        <v>8.6775002832020185</v>
      </c>
      <c r="AF105" s="47"/>
      <c r="AG105" s="70">
        <v>82863</v>
      </c>
      <c r="AH105" s="47"/>
      <c r="AI105" s="71">
        <f>(AG105/$BS105)</f>
        <v>4.8528843338213763</v>
      </c>
      <c r="AJ105" s="47"/>
      <c r="AK105" s="71">
        <f>IF($BO105,AG105/$BO105*100,0)</f>
        <v>0.40460291170737617</v>
      </c>
      <c r="AL105" s="47"/>
      <c r="AM105" s="70">
        <v>43638</v>
      </c>
      <c r="AN105" s="47"/>
      <c r="AO105" s="71">
        <f>(AM105/$BS105)</f>
        <v>2.5556661786237189</v>
      </c>
      <c r="AP105" s="47"/>
      <c r="AQ105" s="71">
        <f>IF($BO105,AM105/$BO105*100,0)</f>
        <v>0.2130753395494549</v>
      </c>
      <c r="AR105" s="47"/>
      <c r="AS105" s="70">
        <v>2227677</v>
      </c>
      <c r="AT105" s="47"/>
      <c r="AU105" s="71">
        <f>(AS105/$BS105)</f>
        <v>130.46424597364569</v>
      </c>
      <c r="AV105" s="47"/>
      <c r="AW105" s="71">
        <f>IF($BO105,AS105/$BO105*100,0)</f>
        <v>10.87728661216167</v>
      </c>
      <c r="AX105" s="47"/>
      <c r="AY105" s="70">
        <v>92103</v>
      </c>
      <c r="AZ105" s="47"/>
      <c r="BA105" s="70">
        <v>80339</v>
      </c>
      <c r="BB105" s="47"/>
      <c r="BC105" s="70">
        <f>(AY105+BA105)</f>
        <v>172442</v>
      </c>
      <c r="BD105" s="47"/>
      <c r="BE105" s="71">
        <f>(BC105/$BS105)</f>
        <v>10.09909224011713</v>
      </c>
      <c r="BF105" s="47"/>
      <c r="BG105" s="71">
        <f>IF($BO105,BC105/$BO105*100,0)</f>
        <v>0.84199866406771839</v>
      </c>
      <c r="BH105" s="47"/>
      <c r="BI105" s="70">
        <v>940951</v>
      </c>
      <c r="BJ105" s="47"/>
      <c r="BK105" s="71">
        <f>(BI105/$BS105)</f>
        <v>55.10693997071742</v>
      </c>
      <c r="BL105" s="47"/>
      <c r="BM105" s="71">
        <f>IF($BO105,BI105/$BO105*100,0)</f>
        <v>4.5944693575415725</v>
      </c>
      <c r="BN105" s="47"/>
      <c r="BO105" s="70">
        <f>(U105+AA105+AG105+AM105+AS105+BC105+BI105)</f>
        <v>20480080</v>
      </c>
      <c r="BQ105" s="47">
        <v>15</v>
      </c>
      <c r="BS105" s="51">
        <v>17075</v>
      </c>
    </row>
    <row r="106" spans="1:71" ht="8.85" customHeight="1" x14ac:dyDescent="0.3">
      <c r="A106" s="72"/>
      <c r="B106" s="61"/>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Q106" s="73"/>
    </row>
    <row r="107" spans="1:71" ht="8.85" customHeight="1" x14ac:dyDescent="0.3">
      <c r="A107" s="47">
        <v>16</v>
      </c>
      <c r="B107" s="61"/>
      <c r="C107" s="47" t="s">
        <v>141</v>
      </c>
      <c r="E107" s="70">
        <v>21715389</v>
      </c>
      <c r="F107" s="67"/>
      <c r="G107" s="70">
        <v>2341117</v>
      </c>
      <c r="H107" s="47"/>
      <c r="I107" s="70">
        <v>11457342</v>
      </c>
      <c r="J107" s="70"/>
      <c r="K107" s="70">
        <v>537352</v>
      </c>
      <c r="L107" s="47"/>
      <c r="M107" s="70">
        <v>6324427</v>
      </c>
      <c r="N107" s="47"/>
      <c r="O107" s="70">
        <v>0</v>
      </c>
      <c r="P107" s="47"/>
      <c r="Q107" s="70">
        <v>446949</v>
      </c>
      <c r="R107" s="47"/>
      <c r="S107" s="70">
        <v>212082</v>
      </c>
      <c r="T107" s="47"/>
      <c r="U107" s="70">
        <f>SUM(E107:S107)</f>
        <v>43034658</v>
      </c>
      <c r="V107" s="47"/>
      <c r="W107" s="71">
        <f>(U107/$BS107)</f>
        <v>775.67876712328768</v>
      </c>
      <c r="X107" s="47"/>
      <c r="Y107" s="71">
        <f>IF($BO107,U107/$BO107*100,0)</f>
        <v>60.529969943505058</v>
      </c>
      <c r="Z107" s="47"/>
      <c r="AA107" s="70">
        <v>13049588</v>
      </c>
      <c r="AB107" s="47"/>
      <c r="AC107" s="71">
        <f>(AA107/$BS107)</f>
        <v>235.21247296323</v>
      </c>
      <c r="AD107" s="47"/>
      <c r="AE107" s="71">
        <f>IF($BO107,AA107/$BO107*100,0)</f>
        <v>18.35476813630363</v>
      </c>
      <c r="AF107" s="47"/>
      <c r="AG107" s="281">
        <v>368220</v>
      </c>
      <c r="AH107" s="47"/>
      <c r="AI107" s="71">
        <f>(AG107/$BS107)</f>
        <v>6.6369863013698627</v>
      </c>
      <c r="AJ107" s="47"/>
      <c r="AK107" s="71">
        <f>IF($BO107,AG107/$BO107*100,0)</f>
        <v>0.51791617659881084</v>
      </c>
      <c r="AL107" s="47"/>
      <c r="AM107" s="281">
        <v>130615</v>
      </c>
      <c r="AN107" s="47"/>
      <c r="AO107" s="71">
        <f>(AM107/$BS107)</f>
        <v>2.3542718096611392</v>
      </c>
      <c r="AP107" s="47"/>
      <c r="AQ107" s="71">
        <f>IF($BO107,AM107/$BO107*100,0)</f>
        <v>0.18371522841359428</v>
      </c>
      <c r="AR107" s="47"/>
      <c r="AS107" s="281">
        <v>13190550</v>
      </c>
      <c r="AT107" s="47"/>
      <c r="AU107" s="71">
        <f>(AS107/$BS107)</f>
        <v>237.75324441240087</v>
      </c>
      <c r="AV107" s="47"/>
      <c r="AW107" s="71">
        <f>IF($BO107,AS107/$BO107*100,0)</f>
        <v>18.553036834597375</v>
      </c>
      <c r="AX107" s="47"/>
      <c r="AY107" s="281">
        <v>576413</v>
      </c>
      <c r="AZ107" s="47"/>
      <c r="BA107" s="281">
        <v>270607</v>
      </c>
      <c r="BB107" s="47"/>
      <c r="BC107" s="70">
        <f>(AY107+BA107)</f>
        <v>847020</v>
      </c>
      <c r="BD107" s="47"/>
      <c r="BE107" s="71">
        <f>(BC107/$BS107)</f>
        <v>15.267123287671232</v>
      </c>
      <c r="BF107" s="47"/>
      <c r="BG107" s="71">
        <f>IF($BO107,BC107/$BO107*100,0)</f>
        <v>1.1913675517427755</v>
      </c>
      <c r="BH107" s="47"/>
      <c r="BI107" s="281">
        <v>475796</v>
      </c>
      <c r="BJ107" s="47"/>
      <c r="BK107" s="71">
        <f>(BI107/$BS107)</f>
        <v>8.5759913482335985</v>
      </c>
      <c r="BL107" s="47"/>
      <c r="BM107" s="71">
        <f>IF($BO107,BI107/$BO107*100,0)</f>
        <v>0.66922612883875898</v>
      </c>
      <c r="BN107" s="47"/>
      <c r="BO107" s="70">
        <f>(U107+AA107+AG107+AM107+AS107+BC107+BI107)</f>
        <v>71096447</v>
      </c>
      <c r="BQ107" s="47">
        <v>16</v>
      </c>
      <c r="BS107" s="51">
        <v>55480</v>
      </c>
    </row>
    <row r="108" spans="1:71" ht="8.85" customHeight="1" x14ac:dyDescent="0.3">
      <c r="A108" s="47">
        <v>17</v>
      </c>
      <c r="B108" s="61"/>
      <c r="C108" s="47" t="s">
        <v>142</v>
      </c>
      <c r="E108" s="70">
        <v>22604412</v>
      </c>
      <c r="F108" s="67"/>
      <c r="G108" s="70">
        <v>3580335</v>
      </c>
      <c r="H108" s="47"/>
      <c r="I108" s="70">
        <v>10249586</v>
      </c>
      <c r="J108" s="70"/>
      <c r="K108" s="70">
        <v>56623</v>
      </c>
      <c r="L108" s="47"/>
      <c r="M108" s="70">
        <v>418512</v>
      </c>
      <c r="N108" s="47"/>
      <c r="O108" s="70">
        <v>0</v>
      </c>
      <c r="P108" s="47"/>
      <c r="Q108" s="70">
        <v>461884</v>
      </c>
      <c r="R108" s="47"/>
      <c r="S108" s="70">
        <v>517401</v>
      </c>
      <c r="T108" s="47"/>
      <c r="U108" s="70">
        <f>SUM(E108:S108)</f>
        <v>37888753</v>
      </c>
      <c r="V108" s="47"/>
      <c r="W108" s="71">
        <f>(U108/$BS108)</f>
        <v>1249.7114915231875</v>
      </c>
      <c r="X108" s="47"/>
      <c r="Y108" s="71">
        <f>IF($BO108,U108/$BO108*100,0)</f>
        <v>72.261410297732908</v>
      </c>
      <c r="Z108" s="47"/>
      <c r="AA108" s="70">
        <v>7231627</v>
      </c>
      <c r="AB108" s="47"/>
      <c r="AC108" s="71">
        <f>(AA108/$BS108)</f>
        <v>238.52585922554258</v>
      </c>
      <c r="AD108" s="47"/>
      <c r="AE108" s="71">
        <f>IF($BO108,AA108/$BO108*100,0)</f>
        <v>13.792155307068654</v>
      </c>
      <c r="AF108" s="47"/>
      <c r="AG108" s="70">
        <v>507986</v>
      </c>
      <c r="AH108" s="47"/>
      <c r="AI108" s="71">
        <f>(AG108/$BS108)</f>
        <v>16.755260901114848</v>
      </c>
      <c r="AJ108" s="47"/>
      <c r="AK108" s="71">
        <f>IF($BO108,AG108/$BO108*100,0)</f>
        <v>0.96883063877832432</v>
      </c>
      <c r="AL108" s="47"/>
      <c r="AM108" s="70">
        <v>318804</v>
      </c>
      <c r="AN108" s="47"/>
      <c r="AO108" s="71">
        <f>(AM108/$BS108)</f>
        <v>10.515337423312884</v>
      </c>
      <c r="AP108" s="47"/>
      <c r="AQ108" s="71">
        <f>IF($BO108,AM108/$BO108*100,0)</f>
        <v>0.60802282536346453</v>
      </c>
      <c r="AR108" s="47"/>
      <c r="AS108" s="70">
        <v>4110439</v>
      </c>
      <c r="AT108" s="47"/>
      <c r="AU108" s="71">
        <f>(AS108/$BS108)</f>
        <v>135.57751170921566</v>
      </c>
      <c r="AV108" s="47"/>
      <c r="AW108" s="71">
        <f>IF($BO108,AS108/$BO108*100,0)</f>
        <v>7.8394271535619815</v>
      </c>
      <c r="AX108" s="47"/>
      <c r="AY108" s="70">
        <v>353582</v>
      </c>
      <c r="AZ108" s="47"/>
      <c r="BA108" s="70">
        <v>81483</v>
      </c>
      <c r="BB108" s="47"/>
      <c r="BC108" s="70">
        <f>(AY108+BA108)</f>
        <v>435065</v>
      </c>
      <c r="BD108" s="47"/>
      <c r="BE108" s="71">
        <f>(BC108/$BS108)</f>
        <v>14.350056072300283</v>
      </c>
      <c r="BF108" s="47"/>
      <c r="BG108" s="71">
        <f>IF($BO108,BC108/$BO108*100,0)</f>
        <v>0.82975574496165583</v>
      </c>
      <c r="BH108" s="47"/>
      <c r="BI108" s="70">
        <v>1940226</v>
      </c>
      <c r="BJ108" s="47"/>
      <c r="BK108" s="71">
        <f>(BI108/$BS108)</f>
        <v>63.9958440530378</v>
      </c>
      <c r="BL108" s="47"/>
      <c r="BM108" s="71">
        <f>IF($BO108,BI108/$BO108*100,0)</f>
        <v>3.700398032533009</v>
      </c>
      <c r="BN108" s="47"/>
      <c r="BO108" s="70">
        <f>(U108+AA108+AG108+AM108+AS108+BC108+BI108)</f>
        <v>52432900</v>
      </c>
      <c r="BQ108" s="47">
        <v>17</v>
      </c>
      <c r="BS108" s="51">
        <v>30318</v>
      </c>
    </row>
    <row r="109" spans="1:71" ht="8.85" customHeight="1" x14ac:dyDescent="0.3">
      <c r="A109" s="47">
        <v>18</v>
      </c>
      <c r="B109" s="61"/>
      <c r="C109" s="47" t="s">
        <v>143</v>
      </c>
      <c r="E109" s="70">
        <v>22112148</v>
      </c>
      <c r="F109" s="67"/>
      <c r="G109" s="70">
        <v>949083</v>
      </c>
      <c r="H109" s="47"/>
      <c r="I109" s="70">
        <v>4210034</v>
      </c>
      <c r="J109" s="70"/>
      <c r="K109" s="70">
        <v>83966</v>
      </c>
      <c r="L109" s="47"/>
      <c r="M109" s="70">
        <v>968474</v>
      </c>
      <c r="N109" s="47"/>
      <c r="O109" s="70">
        <v>225488</v>
      </c>
      <c r="P109" s="47"/>
      <c r="Q109" s="70">
        <v>167866</v>
      </c>
      <c r="R109" s="47"/>
      <c r="S109" s="70">
        <v>467164</v>
      </c>
      <c r="T109" s="47"/>
      <c r="U109" s="70">
        <f>SUM(E109:S109)</f>
        <v>29184223</v>
      </c>
      <c r="V109" s="47"/>
      <c r="W109" s="71">
        <f>(U109/$BS109)</f>
        <v>1001.6207227923259</v>
      </c>
      <c r="X109" s="47"/>
      <c r="Y109" s="71">
        <f>IF($BO109,U109/$BO109*100,0)</f>
        <v>57.680192104562252</v>
      </c>
      <c r="Z109" s="47"/>
      <c r="AA109" s="70">
        <v>4685781</v>
      </c>
      <c r="AB109" s="47"/>
      <c r="AC109" s="71">
        <f>(AA109/$BS109)</f>
        <v>160.81892439166694</v>
      </c>
      <c r="AD109" s="47"/>
      <c r="AE109" s="71">
        <f>IF($BO109,AA109/$BO109*100,0)</f>
        <v>9.2610568470473869</v>
      </c>
      <c r="AF109" s="47"/>
      <c r="AG109" s="70">
        <v>133625</v>
      </c>
      <c r="AH109" s="47"/>
      <c r="AI109" s="71">
        <f>(AG109/$BS109)</f>
        <v>4.5860932834540273</v>
      </c>
      <c r="AJ109" s="47"/>
      <c r="AK109" s="71">
        <f>IF($BO109,AG109/$BO109*100,0)</f>
        <v>0.26409871079905511</v>
      </c>
      <c r="AL109" s="47"/>
      <c r="AM109" s="70">
        <v>849360</v>
      </c>
      <c r="AN109" s="47"/>
      <c r="AO109" s="71">
        <f>(AM109/$BS109)</f>
        <v>29.15056457425267</v>
      </c>
      <c r="AP109" s="47"/>
      <c r="AQ109" s="71">
        <f>IF($BO109,AM109/$BO109*100,0)</f>
        <v>1.6786894743070939</v>
      </c>
      <c r="AR109" s="47"/>
      <c r="AS109" s="70">
        <v>14642248</v>
      </c>
      <c r="AT109" s="47"/>
      <c r="AU109" s="71">
        <f>(AS109/$BS109)</f>
        <v>502.53107732436422</v>
      </c>
      <c r="AV109" s="47"/>
      <c r="AW109" s="71">
        <f>IF($BO109,AS109/$BO109*100,0)</f>
        <v>28.939186679139699</v>
      </c>
      <c r="AX109" s="47"/>
      <c r="AY109" s="70">
        <v>461188</v>
      </c>
      <c r="AZ109" s="47"/>
      <c r="BA109" s="70">
        <v>73066</v>
      </c>
      <c r="BB109" s="47"/>
      <c r="BC109" s="70">
        <f>(AY109+BA109)</f>
        <v>534254</v>
      </c>
      <c r="BD109" s="47"/>
      <c r="BE109" s="71">
        <f>(BC109/$BS109)</f>
        <v>18.33593026049353</v>
      </c>
      <c r="BF109" s="47"/>
      <c r="BG109" s="71">
        <f>IF($BO109,BC109/$BO109*100,0)</f>
        <v>1.0559086446341506</v>
      </c>
      <c r="BH109" s="47"/>
      <c r="BI109" s="70">
        <v>567121</v>
      </c>
      <c r="BJ109" s="47"/>
      <c r="BK109" s="71">
        <f>(BI109/$BS109)</f>
        <v>19.463946185262724</v>
      </c>
      <c r="BL109" s="47"/>
      <c r="BM109" s="71">
        <f>IF($BO109,BI109/$BO109*100,0)</f>
        <v>1.1208675395103529</v>
      </c>
      <c r="BN109" s="47"/>
      <c r="BO109" s="70">
        <f>(U109+AA109+AG109+AM109+AS109+BC109+BI109)</f>
        <v>50596612</v>
      </c>
      <c r="BQ109" s="47">
        <v>18</v>
      </c>
      <c r="BS109" s="51">
        <v>29137</v>
      </c>
    </row>
    <row r="110" spans="1:71" ht="8.85" customHeight="1" x14ac:dyDescent="0.3">
      <c r="A110" s="47">
        <v>19</v>
      </c>
      <c r="B110" s="61"/>
      <c r="C110" s="47" t="s">
        <v>144</v>
      </c>
      <c r="E110" s="70">
        <v>6377178</v>
      </c>
      <c r="F110" s="67"/>
      <c r="G110" s="70">
        <v>1212516</v>
      </c>
      <c r="H110" s="47"/>
      <c r="I110" s="70">
        <v>2204908</v>
      </c>
      <c r="J110" s="70"/>
      <c r="K110" s="70">
        <v>7973</v>
      </c>
      <c r="L110" s="47"/>
      <c r="M110" s="70">
        <v>270719</v>
      </c>
      <c r="N110" s="47"/>
      <c r="O110" s="70">
        <v>16952</v>
      </c>
      <c r="P110" s="47"/>
      <c r="Q110" s="70">
        <v>82586</v>
      </c>
      <c r="R110" s="47"/>
      <c r="S110" s="70">
        <v>62744</v>
      </c>
      <c r="T110" s="47"/>
      <c r="U110" s="70">
        <f>SUM(E110:S110)</f>
        <v>10235576</v>
      </c>
      <c r="V110" s="47"/>
      <c r="W110" s="71">
        <f>(U110/$BS110)</f>
        <v>1458.8905359179018</v>
      </c>
      <c r="X110" s="47"/>
      <c r="Y110" s="71">
        <f>IF($BO110,U110/$BO110*100,0)</f>
        <v>64.169378064761716</v>
      </c>
      <c r="Z110" s="47"/>
      <c r="AA110" s="70">
        <v>1229304</v>
      </c>
      <c r="AB110" s="47"/>
      <c r="AC110" s="71">
        <f>(AA110/$BS110)</f>
        <v>175.21436716077537</v>
      </c>
      <c r="AD110" s="47"/>
      <c r="AE110" s="71">
        <f>IF($BO110,AA110/$BO110*100,0)</f>
        <v>7.7068132885265896</v>
      </c>
      <c r="AF110" s="47"/>
      <c r="AG110" s="70">
        <v>133765</v>
      </c>
      <c r="AH110" s="47"/>
      <c r="AI110" s="71">
        <f>(AG110/$BS110)</f>
        <v>19.065706955530217</v>
      </c>
      <c r="AJ110" s="47"/>
      <c r="AK110" s="71">
        <f>IF($BO110,AG110/$BO110*100,0)</f>
        <v>0.83860613773302561</v>
      </c>
      <c r="AL110" s="47"/>
      <c r="AM110" s="70">
        <v>29347</v>
      </c>
      <c r="AN110" s="47"/>
      <c r="AO110" s="71">
        <f>(AM110/$BS110)</f>
        <v>4.1828677309007984</v>
      </c>
      <c r="AP110" s="47"/>
      <c r="AQ110" s="71">
        <f>IF($BO110,AM110/$BO110*100,0)</f>
        <v>0.18398366033006469</v>
      </c>
      <c r="AR110" s="47"/>
      <c r="AS110" s="70">
        <v>3857867</v>
      </c>
      <c r="AT110" s="47"/>
      <c r="AU110" s="71">
        <f>(AS110/$BS110)</f>
        <v>549.86701824401371</v>
      </c>
      <c r="AV110" s="47"/>
      <c r="AW110" s="71">
        <f>IF($BO110,AS110/$BO110*100,0)</f>
        <v>24.185930136864609</v>
      </c>
      <c r="AX110" s="47"/>
      <c r="AY110" s="70">
        <v>74494</v>
      </c>
      <c r="AZ110" s="47"/>
      <c r="BA110" s="70">
        <v>63203</v>
      </c>
      <c r="BB110" s="47"/>
      <c r="BC110" s="70">
        <f>(AY110+BA110)</f>
        <v>137697</v>
      </c>
      <c r="BD110" s="47"/>
      <c r="BE110" s="71">
        <f>(BC110/$BS110)</f>
        <v>19.626140250855187</v>
      </c>
      <c r="BF110" s="47"/>
      <c r="BG110" s="71">
        <f>IF($BO110,BC110/$BO110*100,0)</f>
        <v>0.86325682613108379</v>
      </c>
      <c r="BH110" s="47"/>
      <c r="BI110" s="70">
        <v>327317</v>
      </c>
      <c r="BJ110" s="47"/>
      <c r="BK110" s="71">
        <f>(BI110/$BS110)</f>
        <v>46.652936145952111</v>
      </c>
      <c r="BL110" s="47"/>
      <c r="BM110" s="71">
        <f>IF($BO110,BI110/$BO110*100,0)</f>
        <v>2.0520318856529043</v>
      </c>
      <c r="BN110" s="47"/>
      <c r="BO110" s="70">
        <f>(U110+AA110+AG110+AM110+AS110+BC110+BI110)</f>
        <v>15950873</v>
      </c>
      <c r="BQ110" s="47">
        <v>19</v>
      </c>
      <c r="BS110" s="51">
        <v>7016</v>
      </c>
    </row>
    <row r="111" spans="1:71" ht="8.85" customHeight="1" x14ac:dyDescent="0.3">
      <c r="A111" s="47">
        <v>20</v>
      </c>
      <c r="B111" s="61"/>
      <c r="C111" s="47" t="s">
        <v>145</v>
      </c>
      <c r="E111" s="70">
        <v>6264973</v>
      </c>
      <c r="F111" s="67"/>
      <c r="G111" s="70">
        <v>584519</v>
      </c>
      <c r="H111" s="47"/>
      <c r="I111" s="70">
        <v>3235024</v>
      </c>
      <c r="J111" s="70"/>
      <c r="K111" s="70">
        <v>27580</v>
      </c>
      <c r="L111" s="47"/>
      <c r="M111" s="70">
        <v>542575</v>
      </c>
      <c r="N111" s="47"/>
      <c r="O111" s="70">
        <v>30265</v>
      </c>
      <c r="P111" s="47"/>
      <c r="Q111" s="70">
        <v>113924</v>
      </c>
      <c r="R111" s="47"/>
      <c r="S111" s="70">
        <v>57810</v>
      </c>
      <c r="T111" s="47"/>
      <c r="U111" s="70">
        <f>SUM(E111:S111)</f>
        <v>10856670</v>
      </c>
      <c r="V111" s="47"/>
      <c r="W111" s="71">
        <f>(U111/$BS111)</f>
        <v>910.1836016096579</v>
      </c>
      <c r="X111" s="47"/>
      <c r="Y111" s="71">
        <f>IF($BO111,U111/$BO111*100,0)</f>
        <v>63.532184327701444</v>
      </c>
      <c r="Z111" s="47"/>
      <c r="AA111" s="70">
        <v>1409243</v>
      </c>
      <c r="AB111" s="47"/>
      <c r="AC111" s="71">
        <f>(AA111/$BS111)</f>
        <v>118.14579141515762</v>
      </c>
      <c r="AD111" s="47"/>
      <c r="AE111" s="71">
        <f>IF($BO111,AA111/$BO111*100,0)</f>
        <v>8.2467539345418963</v>
      </c>
      <c r="AF111" s="47"/>
      <c r="AG111" s="281">
        <v>110096</v>
      </c>
      <c r="AH111" s="47"/>
      <c r="AI111" s="71">
        <f>(AG111/$BS111)</f>
        <v>9.2300469483568079</v>
      </c>
      <c r="AJ111" s="47"/>
      <c r="AK111" s="71">
        <f>IF($BO111,AG111/$BO111*100,0)</f>
        <v>0.64427115918072653</v>
      </c>
      <c r="AL111" s="47"/>
      <c r="AM111" s="281">
        <v>232630</v>
      </c>
      <c r="AN111" s="47"/>
      <c r="AO111" s="71">
        <f>(AM111/$BS111)</f>
        <v>19.502850435949028</v>
      </c>
      <c r="AP111" s="47"/>
      <c r="AQ111" s="71">
        <f>IF($BO111,AM111/$BO111*100,0)</f>
        <v>1.3613282931279285</v>
      </c>
      <c r="AR111" s="47"/>
      <c r="AS111" s="281">
        <v>2988595</v>
      </c>
      <c r="AT111" s="47"/>
      <c r="AU111" s="71">
        <f>(AS111/$BS111)</f>
        <v>250.5529007377599</v>
      </c>
      <c r="AV111" s="47"/>
      <c r="AW111" s="71">
        <f>IF($BO111,AS111/$BO111*100,0)</f>
        <v>17.488969308346565</v>
      </c>
      <c r="AX111" s="47"/>
      <c r="AY111" s="281">
        <v>215460</v>
      </c>
      <c r="AZ111" s="47"/>
      <c r="BA111" s="281">
        <v>207525</v>
      </c>
      <c r="BB111" s="47"/>
      <c r="BC111" s="70">
        <f>(AY111+BA111)</f>
        <v>422985</v>
      </c>
      <c r="BD111" s="47"/>
      <c r="BE111" s="71">
        <f>(BC111/$BS111)</f>
        <v>35.46151911468813</v>
      </c>
      <c r="BF111" s="47"/>
      <c r="BG111" s="71">
        <f>IF($BO111,BC111/$BO111*100,0)</f>
        <v>2.4752673690784368</v>
      </c>
      <c r="BH111" s="47"/>
      <c r="BI111" s="281">
        <v>1068238</v>
      </c>
      <c r="BJ111" s="47"/>
      <c r="BK111" s="71">
        <f>(BI111/$BS111)</f>
        <v>89.557176391683427</v>
      </c>
      <c r="BL111" s="47"/>
      <c r="BM111" s="71">
        <f>IF($BO111,BI111/$BO111*100,0)</f>
        <v>6.251225608023006</v>
      </c>
      <c r="BN111" s="47"/>
      <c r="BO111" s="70">
        <f>(U111+AA111+AG111+AM111+AS111+BC111+BI111)</f>
        <v>17088457</v>
      </c>
      <c r="BQ111" s="47">
        <v>20</v>
      </c>
      <c r="BS111" s="51">
        <v>11928</v>
      </c>
    </row>
    <row r="112" spans="1:71" ht="8.85" customHeight="1" x14ac:dyDescent="0.3">
      <c r="A112" s="72"/>
      <c r="B112" s="61"/>
      <c r="E112" s="47"/>
      <c r="F112" s="47"/>
      <c r="G112" s="47"/>
      <c r="H112" s="47"/>
      <c r="I112" s="47"/>
      <c r="J112" s="47"/>
      <c r="K112" s="47"/>
      <c r="L112" s="47"/>
      <c r="M112" s="47"/>
      <c r="N112" s="47"/>
      <c r="O112" s="47"/>
      <c r="P112" s="47"/>
      <c r="Q112" s="47"/>
      <c r="R112" s="47"/>
      <c r="S112" s="47"/>
      <c r="T112" s="47"/>
      <c r="U112" s="6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67"/>
      <c r="BD112" s="47"/>
      <c r="BE112" s="47"/>
      <c r="BF112" s="47"/>
      <c r="BG112" s="47"/>
      <c r="BH112" s="47"/>
      <c r="BI112" s="47"/>
      <c r="BJ112" s="47"/>
      <c r="BK112" s="47"/>
      <c r="BL112" s="47"/>
      <c r="BM112" s="47"/>
      <c r="BN112" s="47"/>
      <c r="BO112" s="67"/>
      <c r="BQ112" s="73"/>
    </row>
    <row r="113" spans="1:71" ht="8.85" customHeight="1" x14ac:dyDescent="0.3">
      <c r="A113" s="47">
        <v>21</v>
      </c>
      <c r="B113" s="61"/>
      <c r="C113" s="47" t="s">
        <v>146</v>
      </c>
      <c r="E113" s="70">
        <v>384462449</v>
      </c>
      <c r="F113" s="67"/>
      <c r="G113" s="70">
        <v>17803134</v>
      </c>
      <c r="H113" s="47"/>
      <c r="I113" s="70">
        <v>83484338</v>
      </c>
      <c r="J113" s="70"/>
      <c r="K113" s="70">
        <v>80102</v>
      </c>
      <c r="L113" s="47"/>
      <c r="M113" s="70">
        <v>4670316</v>
      </c>
      <c r="N113" s="47"/>
      <c r="O113" s="70">
        <v>0</v>
      </c>
      <c r="P113" s="47"/>
      <c r="Q113" s="70">
        <v>2160401</v>
      </c>
      <c r="R113" s="47"/>
      <c r="S113" s="70">
        <v>1452644</v>
      </c>
      <c r="T113" s="47"/>
      <c r="U113" s="70">
        <f>SUM(E113:S113)</f>
        <v>494113384</v>
      </c>
      <c r="V113" s="47"/>
      <c r="W113" s="71">
        <f>(U113/$BS113)</f>
        <v>1408.6936480784582</v>
      </c>
      <c r="X113" s="47"/>
      <c r="Y113" s="71">
        <f>IF($BO113,U113/$BO113*100,0)</f>
        <v>69.7184688429505</v>
      </c>
      <c r="Z113" s="47"/>
      <c r="AA113" s="70">
        <v>116652399</v>
      </c>
      <c r="AB113" s="47"/>
      <c r="AC113" s="71">
        <f>(AA113/$BS113)</f>
        <v>332.57041566883339</v>
      </c>
      <c r="AD113" s="47"/>
      <c r="AE113" s="71">
        <f>IF($BO113,AA113/$BO113*100,0)</f>
        <v>16.459434025646491</v>
      </c>
      <c r="AF113" s="47"/>
      <c r="AG113" s="281">
        <v>8911771</v>
      </c>
      <c r="AH113" s="47"/>
      <c r="AI113" s="71">
        <f>(AG113/$BS113)</f>
        <v>25.407033299121906</v>
      </c>
      <c r="AJ113" s="47"/>
      <c r="AK113" s="71">
        <f>IF($BO113,AG113/$BO113*100,0)</f>
        <v>1.2574341212320002</v>
      </c>
      <c r="AL113" s="47"/>
      <c r="AM113" s="281">
        <v>1884988</v>
      </c>
      <c r="AN113" s="47"/>
      <c r="AO113" s="71">
        <f>(AM113/$BS113)</f>
        <v>5.3740107195803395</v>
      </c>
      <c r="AP113" s="47"/>
      <c r="AQ113" s="71">
        <f>IF($BO113,AM113/$BO113*100,0)</f>
        <v>0.26596826032815091</v>
      </c>
      <c r="AR113" s="47"/>
      <c r="AS113" s="281">
        <v>64587258</v>
      </c>
      <c r="AT113" s="47"/>
      <c r="AU113" s="71">
        <f>(AS113/$BS113)</f>
        <v>184.13518645227506</v>
      </c>
      <c r="AV113" s="47"/>
      <c r="AW113" s="71">
        <f>IF($BO113,AS113/$BO113*100,0)</f>
        <v>9.1131405874336835</v>
      </c>
      <c r="AX113" s="47"/>
      <c r="AY113" s="281">
        <v>11467097</v>
      </c>
      <c r="AZ113" s="47"/>
      <c r="BA113" s="281">
        <v>1478707</v>
      </c>
      <c r="BB113" s="47"/>
      <c r="BC113" s="70">
        <f>(AY113+BA113)</f>
        <v>12945804</v>
      </c>
      <c r="BD113" s="47"/>
      <c r="BE113" s="71">
        <f>(BC113/$BS113)</f>
        <v>36.90786862812179</v>
      </c>
      <c r="BF113" s="47"/>
      <c r="BG113" s="71">
        <f>IF($BO113,BC113/$BO113*100,0)</f>
        <v>1.8266285877836976</v>
      </c>
      <c r="BH113" s="47"/>
      <c r="BI113" s="281">
        <v>9631068</v>
      </c>
      <c r="BJ113" s="47"/>
      <c r="BK113" s="71">
        <f>(BI113/$BS113)</f>
        <v>27.457714676702018</v>
      </c>
      <c r="BL113" s="47"/>
      <c r="BM113" s="71">
        <f>IF($BO113,BI113/$BO113*100,0)</f>
        <v>1.3589255746254743</v>
      </c>
      <c r="BN113" s="47"/>
      <c r="BO113" s="70">
        <f>(U113+AA113+AG113+AM113+AS113+BC113+BI113)</f>
        <v>708726672</v>
      </c>
      <c r="BQ113" s="47">
        <v>21</v>
      </c>
      <c r="BS113" s="51">
        <v>350760</v>
      </c>
    </row>
    <row r="114" spans="1:71" ht="8.85" customHeight="1" x14ac:dyDescent="0.3">
      <c r="A114" s="47">
        <v>22</v>
      </c>
      <c r="B114" s="61"/>
      <c r="C114" s="47" t="s">
        <v>147</v>
      </c>
      <c r="E114" s="70">
        <v>15199458</v>
      </c>
      <c r="F114" s="67"/>
      <c r="G114" s="70">
        <v>482461</v>
      </c>
      <c r="H114" s="47"/>
      <c r="I114" s="70">
        <v>4987635</v>
      </c>
      <c r="J114" s="70"/>
      <c r="K114" s="70">
        <v>869</v>
      </c>
      <c r="L114" s="47"/>
      <c r="M114" s="70">
        <v>170796</v>
      </c>
      <c r="N114" s="47"/>
      <c r="O114" s="70">
        <v>0</v>
      </c>
      <c r="P114" s="47"/>
      <c r="Q114" s="70">
        <v>225776</v>
      </c>
      <c r="R114" s="47"/>
      <c r="S114" s="70">
        <v>121561</v>
      </c>
      <c r="T114" s="47"/>
      <c r="U114" s="70">
        <f>SUM(E114:S114)</f>
        <v>21188556</v>
      </c>
      <c r="V114" s="47"/>
      <c r="W114" s="71">
        <f>(U114/$BS114)</f>
        <v>1475.526183844011</v>
      </c>
      <c r="X114" s="47"/>
      <c r="Y114" s="71">
        <f>IF($BO114,U114/$BO114*100,0)</f>
        <v>79.171481796567065</v>
      </c>
      <c r="Z114" s="47"/>
      <c r="AA114" s="70">
        <v>2345551</v>
      </c>
      <c r="AB114" s="47"/>
      <c r="AC114" s="71">
        <f>(AA114/$BS114)</f>
        <v>163.3392061281337</v>
      </c>
      <c r="AD114" s="47"/>
      <c r="AE114" s="71">
        <f>IF($BO114,AA114/$BO114*100,0)</f>
        <v>8.7642002739318183</v>
      </c>
      <c r="AF114" s="47"/>
      <c r="AG114" s="70">
        <v>323687</v>
      </c>
      <c r="AH114" s="47"/>
      <c r="AI114" s="71">
        <f>(AG114/$BS114)</f>
        <v>22.540877437325904</v>
      </c>
      <c r="AJ114" s="47"/>
      <c r="AK114" s="71">
        <f>IF($BO114,AG114/$BO114*100,0)</f>
        <v>1.2094632323356722</v>
      </c>
      <c r="AL114" s="47"/>
      <c r="AM114" s="70">
        <v>233648</v>
      </c>
      <c r="AN114" s="47"/>
      <c r="AO114" s="71">
        <f>(AM114/$BS114)</f>
        <v>16.27075208913649</v>
      </c>
      <c r="AP114" s="47"/>
      <c r="AQ114" s="71">
        <f>IF($BO114,AM114/$BO114*100,0)</f>
        <v>0.87303062930783504</v>
      </c>
      <c r="AR114" s="47"/>
      <c r="AS114" s="70">
        <v>2112849</v>
      </c>
      <c r="AT114" s="47"/>
      <c r="AU114" s="71">
        <f>(AS114/$BS114)</f>
        <v>147.13433147632313</v>
      </c>
      <c r="AV114" s="47"/>
      <c r="AW114" s="71">
        <f>IF($BO114,AS114/$BO114*100,0)</f>
        <v>7.8947043933713514</v>
      </c>
      <c r="AX114" s="47"/>
      <c r="AY114" s="70">
        <v>124841</v>
      </c>
      <c r="AZ114" s="47"/>
      <c r="BA114" s="70">
        <v>115634</v>
      </c>
      <c r="BB114" s="47"/>
      <c r="BC114" s="70">
        <f>(AY114+BA114)</f>
        <v>240475</v>
      </c>
      <c r="BD114" s="47"/>
      <c r="BE114" s="71">
        <f>(BC114/$BS114)</f>
        <v>16.746169916434539</v>
      </c>
      <c r="BF114" s="47"/>
      <c r="BG114" s="71">
        <f>IF($BO114,BC114/$BO114*100,0)</f>
        <v>0.89853985731870845</v>
      </c>
      <c r="BH114" s="47"/>
      <c r="BI114" s="70">
        <v>318098</v>
      </c>
      <c r="BJ114" s="47"/>
      <c r="BK114" s="71">
        <f>(BI114/$BS114)</f>
        <v>22.151671309192199</v>
      </c>
      <c r="BL114" s="47"/>
      <c r="BM114" s="71">
        <f>IF($BO114,BI114/$BO114*100,0)</f>
        <v>1.1885798171675499</v>
      </c>
      <c r="BN114" s="47"/>
      <c r="BO114" s="70">
        <f>(U114+AA114+AG114+AM114+AS114+BC114+BI114)</f>
        <v>26762864</v>
      </c>
      <c r="BQ114" s="47">
        <v>22</v>
      </c>
      <c r="BS114" s="51">
        <v>14360</v>
      </c>
    </row>
    <row r="115" spans="1:71" ht="8.85" customHeight="1" x14ac:dyDescent="0.3">
      <c r="A115" s="47">
        <v>23</v>
      </c>
      <c r="B115" s="61"/>
      <c r="C115" s="47" t="s">
        <v>148</v>
      </c>
      <c r="E115" s="70">
        <v>3049245</v>
      </c>
      <c r="F115" s="67"/>
      <c r="G115" s="70">
        <v>116583</v>
      </c>
      <c r="H115" s="47"/>
      <c r="I115" s="70">
        <v>918556</v>
      </c>
      <c r="J115" s="70"/>
      <c r="K115" s="70">
        <v>19909</v>
      </c>
      <c r="L115" s="47"/>
      <c r="M115" s="70">
        <v>47716</v>
      </c>
      <c r="N115" s="47"/>
      <c r="O115" s="70">
        <v>12925</v>
      </c>
      <c r="P115" s="47"/>
      <c r="Q115" s="70">
        <v>37967</v>
      </c>
      <c r="R115" s="47"/>
      <c r="S115" s="70">
        <v>22032</v>
      </c>
      <c r="T115" s="47"/>
      <c r="U115" s="70">
        <f>SUM(E115:S115)</f>
        <v>4224933</v>
      </c>
      <c r="V115" s="47"/>
      <c r="W115" s="71">
        <f>(U115/$BS115)</f>
        <v>827.1207909162099</v>
      </c>
      <c r="X115" s="47"/>
      <c r="Y115" s="71">
        <f>IF($BO115,U115/$BO115*100,0)</f>
        <v>74.954414574562648</v>
      </c>
      <c r="Z115" s="47"/>
      <c r="AA115" s="70">
        <v>475834</v>
      </c>
      <c r="AB115" s="47"/>
      <c r="AC115" s="71">
        <f>(AA115/$BS115)</f>
        <v>93.154659357870003</v>
      </c>
      <c r="AD115" s="47"/>
      <c r="AE115" s="71">
        <f>IF($BO115,AA115/$BO115*100,0)</f>
        <v>8.441757278676949</v>
      </c>
      <c r="AF115" s="47"/>
      <c r="AG115" s="70">
        <v>25027</v>
      </c>
      <c r="AH115" s="47"/>
      <c r="AI115" s="71">
        <f>(AG115/$BS115)</f>
        <v>4.899569303054033</v>
      </c>
      <c r="AJ115" s="47"/>
      <c r="AK115" s="71">
        <f>IF($BO115,AG115/$BO115*100,0)</f>
        <v>0.44400328562786184</v>
      </c>
      <c r="AL115" s="47"/>
      <c r="AM115" s="70">
        <v>9440</v>
      </c>
      <c r="AN115" s="47"/>
      <c r="AO115" s="71">
        <f>(AM115/$BS115)</f>
        <v>1.8480814408770556</v>
      </c>
      <c r="AP115" s="47"/>
      <c r="AQ115" s="71">
        <f>IF($BO115,AM115/$BO115*100,0)</f>
        <v>0.1674747679037446</v>
      </c>
      <c r="AR115" s="47"/>
      <c r="AS115" s="70">
        <v>488540</v>
      </c>
      <c r="AT115" s="47"/>
      <c r="AU115" s="71">
        <f>(AS115/$BS115)</f>
        <v>95.642129992169146</v>
      </c>
      <c r="AV115" s="47"/>
      <c r="AW115" s="71">
        <f>IF($BO115,AS115/$BO115*100,0)</f>
        <v>8.667174058442308</v>
      </c>
      <c r="AX115" s="47"/>
      <c r="AY115" s="70">
        <v>25128</v>
      </c>
      <c r="AZ115" s="47"/>
      <c r="BA115" s="70">
        <v>44267</v>
      </c>
      <c r="BB115" s="47"/>
      <c r="BC115" s="70">
        <f>(AY115+BA115)</f>
        <v>69395</v>
      </c>
      <c r="BD115" s="47"/>
      <c r="BE115" s="71">
        <f>(BC115/$BS115)</f>
        <v>13.585552075176194</v>
      </c>
      <c r="BF115" s="47"/>
      <c r="BG115" s="71">
        <f>IF($BO115,BC115/$BO115*100,0)</f>
        <v>1.2311346947754613</v>
      </c>
      <c r="BH115" s="47"/>
      <c r="BI115" s="70">
        <v>343501</v>
      </c>
      <c r="BJ115" s="47"/>
      <c r="BK115" s="71">
        <f>(BI115/$BS115)</f>
        <v>67.247650743931089</v>
      </c>
      <c r="BL115" s="47"/>
      <c r="BM115" s="71">
        <f>IF($BO115,BI115/$BO115*100,0)</f>
        <v>6.0940413400110343</v>
      </c>
      <c r="BN115" s="47"/>
      <c r="BO115" s="70">
        <f>(U115+AA115+AG115+AM115+AS115+BC115+BI115)</f>
        <v>5636670</v>
      </c>
      <c r="BQ115" s="47">
        <v>23</v>
      </c>
      <c r="BS115" s="51">
        <v>5108</v>
      </c>
    </row>
    <row r="116" spans="1:71" ht="8.85" customHeight="1" x14ac:dyDescent="0.3">
      <c r="A116" s="47">
        <v>24</v>
      </c>
      <c r="B116" s="61"/>
      <c r="C116" s="47" t="s">
        <v>149</v>
      </c>
      <c r="E116" s="70">
        <v>34774242</v>
      </c>
      <c r="F116" s="67"/>
      <c r="G116" s="70">
        <v>1756468</v>
      </c>
      <c r="H116" s="47"/>
      <c r="I116" s="70">
        <v>25962907</v>
      </c>
      <c r="J116" s="70"/>
      <c r="K116" s="70">
        <v>14530</v>
      </c>
      <c r="L116" s="47"/>
      <c r="M116" s="70">
        <v>1925195</v>
      </c>
      <c r="N116" s="47"/>
      <c r="O116" s="70">
        <v>0</v>
      </c>
      <c r="P116" s="47"/>
      <c r="Q116" s="70">
        <v>566736</v>
      </c>
      <c r="R116" s="47"/>
      <c r="S116" s="70">
        <v>382383</v>
      </c>
      <c r="T116" s="47"/>
      <c r="U116" s="70">
        <f>SUM(E116:S116)</f>
        <v>65382461</v>
      </c>
      <c r="V116" s="47"/>
      <c r="W116" s="71">
        <f>(U116/$BS116)</f>
        <v>1257.4033808992654</v>
      </c>
      <c r="X116" s="47"/>
      <c r="Y116" s="71">
        <f>IF($BO116,U116/$BO116*100,0)</f>
        <v>72.163448053003449</v>
      </c>
      <c r="Z116" s="47"/>
      <c r="AA116" s="70">
        <v>9793364</v>
      </c>
      <c r="AB116" s="47"/>
      <c r="AC116" s="71">
        <f>(AA116/$BS116)</f>
        <v>188.34116696796031</v>
      </c>
      <c r="AD116" s="47"/>
      <c r="AE116" s="71">
        <f>IF($BO116,AA116/$BO116*100,0)</f>
        <v>10.809059546996162</v>
      </c>
      <c r="AF116" s="47"/>
      <c r="AG116" s="70">
        <v>1079778</v>
      </c>
      <c r="AH116" s="47"/>
      <c r="AI116" s="71">
        <f>(AG116/$BS116)</f>
        <v>20.765760221546984</v>
      </c>
      <c r="AJ116" s="47"/>
      <c r="AK116" s="71">
        <f>IF($BO116,AG116/$BO116*100,0)</f>
        <v>1.1917646172996756</v>
      </c>
      <c r="AL116" s="47"/>
      <c r="AM116" s="70">
        <v>63755</v>
      </c>
      <c r="AN116" s="47"/>
      <c r="AO116" s="71">
        <f>(AM116/$BS116)</f>
        <v>1.2261048501865457</v>
      </c>
      <c r="AP116" s="47"/>
      <c r="AQ116" s="71">
        <f>IF($BO116,AM116/$BO116*100,0)</f>
        <v>7.0367198790807758E-2</v>
      </c>
      <c r="AR116" s="47"/>
      <c r="AS116" s="70">
        <v>9409528</v>
      </c>
      <c r="AT116" s="47"/>
      <c r="AU116" s="71">
        <f>(AS116/$BS116)</f>
        <v>180.95942151621216</v>
      </c>
      <c r="AV116" s="47"/>
      <c r="AW116" s="71">
        <f>IF($BO116,AS116/$BO116*100,0)</f>
        <v>10.3854149055552</v>
      </c>
      <c r="AX116" s="47"/>
      <c r="AY116" s="70">
        <v>590191</v>
      </c>
      <c r="AZ116" s="47"/>
      <c r="BA116" s="70">
        <v>736469</v>
      </c>
      <c r="BB116" s="47"/>
      <c r="BC116" s="70">
        <f>(AY116+BA116)</f>
        <v>1326660</v>
      </c>
      <c r="BD116" s="47"/>
      <c r="BE116" s="71">
        <f>(BC116/$BS116)</f>
        <v>25.513673602830877</v>
      </c>
      <c r="BF116" s="47"/>
      <c r="BG116" s="71">
        <f>IF($BO116,BC116/$BO116*100,0)</f>
        <v>1.4642513990716497</v>
      </c>
      <c r="BH116" s="47"/>
      <c r="BI116" s="70">
        <v>3547748</v>
      </c>
      <c r="BJ116" s="47"/>
      <c r="BK116" s="71">
        <f>(BI116/$BS116)</f>
        <v>68.228547251817375</v>
      </c>
      <c r="BL116" s="47"/>
      <c r="BM116" s="71">
        <f>IF($BO116,BI116/$BO116*100,0)</f>
        <v>3.9156942792830467</v>
      </c>
      <c r="BN116" s="47"/>
      <c r="BO116" s="70">
        <f>(U116+AA116+AG116+AM116+AS116+BC116+BI116)</f>
        <v>90603294</v>
      </c>
      <c r="BQ116" s="47">
        <v>24</v>
      </c>
      <c r="BS116" s="51">
        <v>51998</v>
      </c>
    </row>
    <row r="117" spans="1:71" ht="8.85" customHeight="1" x14ac:dyDescent="0.3">
      <c r="A117" s="47">
        <v>25</v>
      </c>
      <c r="B117" s="61"/>
      <c r="C117" s="47" t="s">
        <v>150</v>
      </c>
      <c r="E117" s="70">
        <v>6415239</v>
      </c>
      <c r="F117" s="67"/>
      <c r="G117" s="70">
        <v>847209</v>
      </c>
      <c r="H117" s="47"/>
      <c r="I117" s="70">
        <v>2118219</v>
      </c>
      <c r="J117" s="70"/>
      <c r="K117" s="70">
        <v>44285</v>
      </c>
      <c r="L117" s="47"/>
      <c r="M117" s="70">
        <v>238438</v>
      </c>
      <c r="N117" s="47"/>
      <c r="O117" s="70">
        <v>0</v>
      </c>
      <c r="P117" s="47"/>
      <c r="Q117" s="70">
        <v>129622</v>
      </c>
      <c r="R117" s="47"/>
      <c r="S117" s="70">
        <v>238416</v>
      </c>
      <c r="T117" s="47"/>
      <c r="U117" s="70">
        <f>SUM(E117:S117)</f>
        <v>10031428</v>
      </c>
      <c r="V117" s="47"/>
      <c r="W117" s="71">
        <f>(U117/$BS117)</f>
        <v>1017.9023845763572</v>
      </c>
      <c r="X117" s="47"/>
      <c r="Y117" s="71">
        <f>IF($BO117,U117/$BO117*100,0)</f>
        <v>63.350907181524022</v>
      </c>
      <c r="Z117" s="47"/>
      <c r="AA117" s="70">
        <v>1268451</v>
      </c>
      <c r="AB117" s="47"/>
      <c r="AC117" s="71">
        <f>(AA117/$BS117)</f>
        <v>128.71141552511415</v>
      </c>
      <c r="AD117" s="47"/>
      <c r="AE117" s="71">
        <f>IF($BO117,AA117/$BO117*100,0)</f>
        <v>8.0105765166545915</v>
      </c>
      <c r="AF117" s="47"/>
      <c r="AG117" s="70">
        <v>98319</v>
      </c>
      <c r="AH117" s="47"/>
      <c r="AI117" s="71">
        <f>(AG117/$BS117)</f>
        <v>9.9765601217656013</v>
      </c>
      <c r="AJ117" s="47"/>
      <c r="AK117" s="71">
        <f>IF($BO117,AG117/$BO117*100,0)</f>
        <v>0.62090839341918824</v>
      </c>
      <c r="AL117" s="47"/>
      <c r="AM117" s="70">
        <v>81157</v>
      </c>
      <c r="AN117" s="47"/>
      <c r="AO117" s="71">
        <f>(AM117/$BS117)</f>
        <v>8.2351090816844241</v>
      </c>
      <c r="AP117" s="47"/>
      <c r="AQ117" s="71">
        <f>IF($BO117,AM117/$BO117*100,0)</f>
        <v>0.51252619010283929</v>
      </c>
      <c r="AR117" s="47"/>
      <c r="AS117" s="70">
        <v>2325360</v>
      </c>
      <c r="AT117" s="47"/>
      <c r="AU117" s="71">
        <f>(AS117/$BS117)</f>
        <v>235.95738203957382</v>
      </c>
      <c r="AV117" s="47"/>
      <c r="AW117" s="71">
        <f>IF($BO117,AS117/$BO117*100,0)</f>
        <v>14.685213862236631</v>
      </c>
      <c r="AX117" s="47"/>
      <c r="AY117" s="70">
        <v>86076</v>
      </c>
      <c r="AZ117" s="47"/>
      <c r="BA117" s="70">
        <v>14713</v>
      </c>
      <c r="BB117" s="47"/>
      <c r="BC117" s="70">
        <f>(AY117+BA117)</f>
        <v>100789</v>
      </c>
      <c r="BD117" s="47"/>
      <c r="BE117" s="71">
        <f>(BC117/$BS117)</f>
        <v>10.227194317605276</v>
      </c>
      <c r="BF117" s="47"/>
      <c r="BG117" s="71">
        <f>IF($BO117,BC117/$BO117*100,0)</f>
        <v>0.63650704405381009</v>
      </c>
      <c r="BH117" s="47"/>
      <c r="BI117" s="70">
        <v>1929199</v>
      </c>
      <c r="BJ117" s="47"/>
      <c r="BK117" s="71">
        <f>(BI117/$BS117)</f>
        <v>195.75839675291729</v>
      </c>
      <c r="BL117" s="47"/>
      <c r="BM117" s="71">
        <f>IF($BO117,BI117/$BO117*100,0)</f>
        <v>12.183360812008914</v>
      </c>
      <c r="BN117" s="47"/>
      <c r="BO117" s="70">
        <f>(U117+AA117+AG117+AM117+AS117+BC117+BI117)</f>
        <v>15834703</v>
      </c>
      <c r="BQ117" s="47">
        <v>25</v>
      </c>
      <c r="BS117" s="51">
        <v>9855</v>
      </c>
    </row>
    <row r="118" spans="1:71" ht="8.85" customHeight="1" x14ac:dyDescent="0.3">
      <c r="A118" s="72"/>
      <c r="B118" s="61"/>
      <c r="E118" s="47"/>
      <c r="F118" s="47"/>
      <c r="G118" s="47"/>
      <c r="H118" s="47"/>
      <c r="I118" s="47"/>
      <c r="J118" s="47"/>
      <c r="K118" s="47"/>
      <c r="L118" s="47"/>
      <c r="M118" s="47"/>
      <c r="N118" s="47"/>
      <c r="O118" s="47"/>
      <c r="P118" s="47"/>
      <c r="Q118" s="47"/>
      <c r="R118" s="47"/>
      <c r="S118" s="47"/>
      <c r="T118" s="47"/>
      <c r="U118" s="6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67"/>
      <c r="BD118" s="47"/>
      <c r="BE118" s="47"/>
      <c r="BF118" s="47"/>
      <c r="BG118" s="47"/>
      <c r="BH118" s="47"/>
      <c r="BI118" s="47"/>
      <c r="BJ118" s="47"/>
      <c r="BK118" s="47"/>
      <c r="BL118" s="47"/>
      <c r="BM118" s="47"/>
      <c r="BN118" s="47"/>
      <c r="BO118" s="67"/>
      <c r="BQ118" s="73"/>
    </row>
    <row r="119" spans="1:71" ht="8.85" customHeight="1" x14ac:dyDescent="0.3">
      <c r="A119" s="47">
        <v>26</v>
      </c>
      <c r="B119" s="61"/>
      <c r="C119" s="47" t="s">
        <v>151</v>
      </c>
      <c r="E119" s="70">
        <v>7723540</v>
      </c>
      <c r="F119" s="67"/>
      <c r="G119" s="70">
        <v>720770</v>
      </c>
      <c r="H119" s="47"/>
      <c r="I119" s="70">
        <v>1225642</v>
      </c>
      <c r="J119" s="70"/>
      <c r="K119" s="70">
        <v>57633</v>
      </c>
      <c r="L119" s="47"/>
      <c r="M119" s="70">
        <v>1349612</v>
      </c>
      <c r="N119" s="47"/>
      <c r="O119" s="70">
        <v>69550</v>
      </c>
      <c r="P119" s="47"/>
      <c r="Q119" s="70">
        <v>59192</v>
      </c>
      <c r="R119" s="47"/>
      <c r="S119" s="70">
        <v>231174</v>
      </c>
      <c r="T119" s="47"/>
      <c r="U119" s="70">
        <f>SUM(E119:S119)</f>
        <v>11437113</v>
      </c>
      <c r="V119" s="47"/>
      <c r="W119" s="71">
        <f>(U119/$BS119)</f>
        <v>799.85404573746416</v>
      </c>
      <c r="X119" s="47"/>
      <c r="Y119" s="71">
        <f>IF($BO119,U119/$BO119*100,0)</f>
        <v>52.007514800191167</v>
      </c>
      <c r="Z119" s="47"/>
      <c r="AA119" s="70">
        <v>7538067</v>
      </c>
      <c r="AB119" s="47"/>
      <c r="AC119" s="71">
        <f>(AA119/$BS119)</f>
        <v>527.17441779145395</v>
      </c>
      <c r="AD119" s="47"/>
      <c r="AE119" s="71">
        <f>IF($BO119,AA119/$BO119*100,0)</f>
        <v>34.277542861326339</v>
      </c>
      <c r="AF119" s="47"/>
      <c r="AG119" s="281">
        <v>9243</v>
      </c>
      <c r="AH119" s="47"/>
      <c r="AI119" s="71">
        <f>(AG119/$BS119)</f>
        <v>0.64640883977900554</v>
      </c>
      <c r="AJ119" s="47"/>
      <c r="AK119" s="71">
        <f>IF($BO119,AG119/$BO119*100,0)</f>
        <v>4.2030314756719374E-2</v>
      </c>
      <c r="AL119" s="47"/>
      <c r="AM119" s="281">
        <v>28736</v>
      </c>
      <c r="AN119" s="47"/>
      <c r="AO119" s="71">
        <f>(AM119/$BS119)</f>
        <v>2.0096510245471713</v>
      </c>
      <c r="AP119" s="47"/>
      <c r="AQ119" s="71">
        <f>IF($BO119,AM119/$BO119*100,0)</f>
        <v>0.13067003406351702</v>
      </c>
      <c r="AR119" s="47"/>
      <c r="AS119" s="281">
        <v>586070</v>
      </c>
      <c r="AT119" s="47"/>
      <c r="AU119" s="71">
        <f>(AS119/$BS119)</f>
        <v>40.986782292468007</v>
      </c>
      <c r="AV119" s="47"/>
      <c r="AW119" s="71">
        <f>IF($BO119,AS119/$BO119*100,0)</f>
        <v>2.6650120706989635</v>
      </c>
      <c r="AX119" s="47"/>
      <c r="AY119" s="281">
        <v>33466</v>
      </c>
      <c r="AZ119" s="47"/>
      <c r="BA119" s="281">
        <v>300097</v>
      </c>
      <c r="BB119" s="47"/>
      <c r="BC119" s="70">
        <f>(AY119+BA119)</f>
        <v>333563</v>
      </c>
      <c r="BD119" s="47"/>
      <c r="BE119" s="71">
        <f>(BC119/$BS119)</f>
        <v>23.327715224840897</v>
      </c>
      <c r="BF119" s="47"/>
      <c r="BG119" s="71">
        <f>IF($BO119,BC119/$BO119*100,0)</f>
        <v>1.516797347311001</v>
      </c>
      <c r="BH119" s="47"/>
      <c r="BI119" s="281">
        <v>2058478</v>
      </c>
      <c r="BJ119" s="47"/>
      <c r="BK119" s="71">
        <f>(BI119/$BS119)</f>
        <v>143.95957759283866</v>
      </c>
      <c r="BL119" s="47"/>
      <c r="BM119" s="71">
        <f>IF($BO119,BI119/$BO119*100,0)</f>
        <v>9.3604325716522965</v>
      </c>
      <c r="BN119" s="47"/>
      <c r="BO119" s="70">
        <f>(U119+AA119+AG119+AM119+AS119+BC119+BI119)</f>
        <v>21991270</v>
      </c>
      <c r="BQ119" s="47">
        <v>26</v>
      </c>
      <c r="BS119" s="51">
        <v>14299</v>
      </c>
    </row>
    <row r="120" spans="1:71" ht="8.85" customHeight="1" x14ac:dyDescent="0.3">
      <c r="A120" s="47">
        <v>27</v>
      </c>
      <c r="B120" s="61"/>
      <c r="C120" s="47" t="s">
        <v>152</v>
      </c>
      <c r="E120" s="70">
        <v>19441669</v>
      </c>
      <c r="F120" s="67"/>
      <c r="G120" s="70">
        <v>2061110</v>
      </c>
      <c r="H120" s="47"/>
      <c r="I120" s="70">
        <v>9962394</v>
      </c>
      <c r="J120" s="70"/>
      <c r="K120" s="70">
        <v>70226</v>
      </c>
      <c r="L120" s="47"/>
      <c r="M120" s="70">
        <v>2908236</v>
      </c>
      <c r="N120" s="47"/>
      <c r="O120" s="70">
        <v>0</v>
      </c>
      <c r="P120" s="47"/>
      <c r="Q120" s="70">
        <v>393337</v>
      </c>
      <c r="R120" s="47"/>
      <c r="S120" s="70">
        <v>291638</v>
      </c>
      <c r="T120" s="47"/>
      <c r="U120" s="70">
        <f>SUM(E120:S120)</f>
        <v>35128610</v>
      </c>
      <c r="V120" s="47"/>
      <c r="W120" s="71">
        <f>(U120/$BS120)</f>
        <v>1225.4023790421043</v>
      </c>
      <c r="X120" s="47"/>
      <c r="Y120" s="71">
        <f>IF($BO120,U120/$BO120*100,0)</f>
        <v>75.58304145499045</v>
      </c>
      <c r="Z120" s="47"/>
      <c r="AA120" s="70">
        <v>6037179</v>
      </c>
      <c r="AB120" s="47"/>
      <c r="AC120" s="71">
        <f>(AA120/$BS120)</f>
        <v>210.59681864164369</v>
      </c>
      <c r="AD120" s="47"/>
      <c r="AE120" s="71">
        <f>IF($BO120,AA120/$BO120*100,0)</f>
        <v>12.989650049580606</v>
      </c>
      <c r="AF120" s="47"/>
      <c r="AG120" s="70">
        <v>323504</v>
      </c>
      <c r="AH120" s="47"/>
      <c r="AI120" s="71">
        <f>(AG120/$BS120)</f>
        <v>11.284892036139114</v>
      </c>
      <c r="AJ120" s="47"/>
      <c r="AK120" s="71">
        <f>IF($BO120,AG120/$BO120*100,0)</f>
        <v>0.69605419180705508</v>
      </c>
      <c r="AL120" s="47"/>
      <c r="AM120" s="70">
        <v>855763</v>
      </c>
      <c r="AN120" s="47"/>
      <c r="AO120" s="71">
        <f>(AM120/$BS120)</f>
        <v>29.85185055987721</v>
      </c>
      <c r="AP120" s="47"/>
      <c r="AQ120" s="71">
        <f>IF($BO120,AM120/$BO120*100,0)</f>
        <v>1.8412675680776154</v>
      </c>
      <c r="AR120" s="47"/>
      <c r="AS120" s="70">
        <v>2972916</v>
      </c>
      <c r="AT120" s="47"/>
      <c r="AU120" s="71">
        <f>(AS120/$BS120)</f>
        <v>103.70516621899745</v>
      </c>
      <c r="AV120" s="47"/>
      <c r="AW120" s="71">
        <f>IF($BO120,AS120/$BO120*100,0)</f>
        <v>6.3965535006994134</v>
      </c>
      <c r="AX120" s="47"/>
      <c r="AY120" s="70">
        <v>284807</v>
      </c>
      <c r="AZ120" s="47"/>
      <c r="BA120" s="70">
        <v>248753</v>
      </c>
      <c r="BB120" s="47"/>
      <c r="BC120" s="70">
        <f>(AY120+BA120)</f>
        <v>533560</v>
      </c>
      <c r="BD120" s="47"/>
      <c r="BE120" s="71">
        <f>(BC120/$BS120)</f>
        <v>18.612341716956781</v>
      </c>
      <c r="BF120" s="47"/>
      <c r="BG120" s="71">
        <f>IF($BO120,BC120/$BO120*100,0)</f>
        <v>1.1480126198766392</v>
      </c>
      <c r="BH120" s="47"/>
      <c r="BI120" s="70">
        <v>625309</v>
      </c>
      <c r="BJ120" s="47"/>
      <c r="BK120" s="71">
        <f>(BI120/$BS120)</f>
        <v>21.812851013360309</v>
      </c>
      <c r="BL120" s="47"/>
      <c r="BM120" s="71">
        <f>IF($BO120,BI120/$BO120*100,0)</f>
        <v>1.345420614968216</v>
      </c>
      <c r="BN120" s="47"/>
      <c r="BO120" s="70">
        <f>(U120+AA120+AG120+AM120+AS120+BC120+BI120)</f>
        <v>46476841</v>
      </c>
      <c r="BQ120" s="47">
        <v>27</v>
      </c>
      <c r="BS120" s="51">
        <v>28667</v>
      </c>
    </row>
    <row r="121" spans="1:71" ht="8.85" customHeight="1" x14ac:dyDescent="0.3">
      <c r="A121" s="47">
        <v>28</v>
      </c>
      <c r="B121" s="61"/>
      <c r="C121" s="47" t="s">
        <v>153</v>
      </c>
      <c r="E121" s="70">
        <v>11372449</v>
      </c>
      <c r="F121" s="67"/>
      <c r="G121" s="70">
        <v>366217</v>
      </c>
      <c r="H121" s="47"/>
      <c r="I121" s="70">
        <v>3255557</v>
      </c>
      <c r="J121" s="70"/>
      <c r="K121" s="70">
        <v>48239</v>
      </c>
      <c r="L121" s="47"/>
      <c r="M121" s="70">
        <v>95010</v>
      </c>
      <c r="N121" s="47"/>
      <c r="O121" s="70">
        <v>91071</v>
      </c>
      <c r="P121" s="47"/>
      <c r="Q121" s="70">
        <v>160625</v>
      </c>
      <c r="R121" s="47"/>
      <c r="S121" s="70">
        <v>147636</v>
      </c>
      <c r="T121" s="47"/>
      <c r="U121" s="70">
        <f>SUM(E121:S121)</f>
        <v>15536804</v>
      </c>
      <c r="V121" s="47"/>
      <c r="W121" s="71">
        <f>(U121/$BS121)</f>
        <v>1443.2702275894101</v>
      </c>
      <c r="X121" s="47"/>
      <c r="Y121" s="71">
        <f>IF($BO121,U121/$BO121*100,0)</f>
        <v>73.864620801151958</v>
      </c>
      <c r="Z121" s="47"/>
      <c r="AA121" s="70">
        <v>2626777</v>
      </c>
      <c r="AB121" s="47"/>
      <c r="AC121" s="71">
        <f>(AA121/$BS121)</f>
        <v>244.01086855550395</v>
      </c>
      <c r="AD121" s="47"/>
      <c r="AE121" s="71">
        <f>IF($BO121,AA121/$BO121*100,0)</f>
        <v>12.48814666350863</v>
      </c>
      <c r="AF121" s="47"/>
      <c r="AG121" s="70">
        <v>80692</v>
      </c>
      <c r="AH121" s="47"/>
      <c r="AI121" s="71">
        <f>(AG121/$BS121)</f>
        <v>7.4957733395262425</v>
      </c>
      <c r="AJ121" s="47"/>
      <c r="AK121" s="71">
        <f>IF($BO121,AG121/$BO121*100,0)</f>
        <v>0.38362355486279887</v>
      </c>
      <c r="AL121" s="47"/>
      <c r="AM121" s="70">
        <v>30096</v>
      </c>
      <c r="AN121" s="47"/>
      <c r="AO121" s="71">
        <f>(AM121/$BS121)</f>
        <v>2.7957268927078496</v>
      </c>
      <c r="AP121" s="47"/>
      <c r="AQ121" s="71">
        <f>IF($BO121,AM121/$BO121*100,0)</f>
        <v>0.14308152613828876</v>
      </c>
      <c r="AR121" s="47"/>
      <c r="AS121" s="70">
        <v>2184085</v>
      </c>
      <c r="AT121" s="47"/>
      <c r="AU121" s="71">
        <f>(AS121/$BS121)</f>
        <v>202.88759869948908</v>
      </c>
      <c r="AV121" s="47"/>
      <c r="AW121" s="71">
        <f>IF($BO121,AS121/$BO121*100,0)</f>
        <v>10.383513258098896</v>
      </c>
      <c r="AX121" s="47"/>
      <c r="AY121" s="70">
        <v>86232</v>
      </c>
      <c r="AZ121" s="47"/>
      <c r="BA121" s="70">
        <v>44415</v>
      </c>
      <c r="BB121" s="47"/>
      <c r="BC121" s="70">
        <f>(AY121+BA121)</f>
        <v>130647</v>
      </c>
      <c r="BD121" s="47"/>
      <c r="BE121" s="71">
        <f>(BC121/$BS121)</f>
        <v>12.136274965164887</v>
      </c>
      <c r="BF121" s="47"/>
      <c r="BG121" s="71">
        <f>IF($BO121,BC121/$BO121*100,0)</f>
        <v>0.62111816006741793</v>
      </c>
      <c r="BH121" s="47"/>
      <c r="BI121" s="70">
        <v>445061</v>
      </c>
      <c r="BJ121" s="47"/>
      <c r="BK121" s="71">
        <f>(BI121/$BS121)</f>
        <v>41.343334881560615</v>
      </c>
      <c r="BL121" s="47"/>
      <c r="BM121" s="71">
        <f>IF($BO121,BI121/$BO121*100,0)</f>
        <v>2.1158960361720136</v>
      </c>
      <c r="BN121" s="47"/>
      <c r="BO121" s="70">
        <f>(U121+AA121+AG121+AM121+AS121+BC121+BI121)</f>
        <v>21034162</v>
      </c>
      <c r="BQ121" s="47">
        <v>28</v>
      </c>
      <c r="BS121" s="51">
        <v>10765</v>
      </c>
    </row>
    <row r="122" spans="1:71" ht="8.85" customHeight="1" x14ac:dyDescent="0.3">
      <c r="A122" s="47">
        <v>29</v>
      </c>
      <c r="B122" s="61"/>
      <c r="C122" s="47" t="s">
        <v>94</v>
      </c>
      <c r="E122" s="70">
        <v>2926403803</v>
      </c>
      <c r="F122" s="67"/>
      <c r="G122" s="70">
        <v>56733366</v>
      </c>
      <c r="H122" s="47"/>
      <c r="I122" s="70">
        <v>386619726</v>
      </c>
      <c r="J122" s="70"/>
      <c r="K122" s="70">
        <v>162329</v>
      </c>
      <c r="L122" s="47"/>
      <c r="M122" s="70">
        <v>1391997</v>
      </c>
      <c r="N122" s="47"/>
      <c r="O122" s="70">
        <v>0</v>
      </c>
      <c r="P122" s="47"/>
      <c r="Q122" s="70">
        <v>14424651</v>
      </c>
      <c r="R122" s="47"/>
      <c r="S122" s="70">
        <v>1359475</v>
      </c>
      <c r="T122" s="47"/>
      <c r="U122" s="70">
        <f>SUM(E122:S122)</f>
        <v>3387095347</v>
      </c>
      <c r="V122" s="47"/>
      <c r="W122" s="71">
        <f>(U122/$BS122)</f>
        <v>2961.9697523803529</v>
      </c>
      <c r="X122" s="47"/>
      <c r="Y122" s="71">
        <f>IF($BO122,U122/$BO122*100,0)</f>
        <v>73.229998348131673</v>
      </c>
      <c r="Z122" s="47"/>
      <c r="AA122" s="70">
        <v>526367961</v>
      </c>
      <c r="AB122" s="47"/>
      <c r="AC122" s="71">
        <f>(AA122/$BS122)</f>
        <v>460.30176873675151</v>
      </c>
      <c r="AD122" s="47"/>
      <c r="AE122" s="71">
        <f>IF($BO122,AA122/$BO122*100,0)</f>
        <v>11.380230246154756</v>
      </c>
      <c r="AF122" s="47"/>
      <c r="AG122" s="70">
        <v>76492974</v>
      </c>
      <c r="AH122" s="47"/>
      <c r="AI122" s="71">
        <f>(AG122/$BS122)</f>
        <v>66.892086595168635</v>
      </c>
      <c r="AJ122" s="47"/>
      <c r="AK122" s="71">
        <f>IF($BO122,AG122/$BO122*100,0)</f>
        <v>1.6538006125588054</v>
      </c>
      <c r="AL122" s="47"/>
      <c r="AM122" s="70">
        <v>12445284</v>
      </c>
      <c r="AN122" s="47"/>
      <c r="AO122" s="71">
        <f>(AM122/$BS122)</f>
        <v>10.883235041030915</v>
      </c>
      <c r="AP122" s="47"/>
      <c r="AQ122" s="71">
        <f>IF($BO122,AM122/$BO122*100,0)</f>
        <v>0.2690707031820766</v>
      </c>
      <c r="AR122" s="47"/>
      <c r="AS122" s="70">
        <v>465598652</v>
      </c>
      <c r="AT122" s="47"/>
      <c r="AU122" s="71">
        <f>(AS122/$BS122)</f>
        <v>407.15981768701772</v>
      </c>
      <c r="AV122" s="47"/>
      <c r="AW122" s="71">
        <f>IF($BO122,AS122/$BO122*100,0)</f>
        <v>10.066379898945414</v>
      </c>
      <c r="AX122" s="47"/>
      <c r="AY122" s="70">
        <v>66306063</v>
      </c>
      <c r="AZ122" s="47"/>
      <c r="BA122" s="70">
        <v>64576850</v>
      </c>
      <c r="BB122" s="47"/>
      <c r="BC122" s="70">
        <f>(AY122+BA122)</f>
        <v>130882913</v>
      </c>
      <c r="BD122" s="47"/>
      <c r="BE122" s="71">
        <f>(BC122/$BS122)</f>
        <v>114.45536357658055</v>
      </c>
      <c r="BF122" s="47"/>
      <c r="BG122" s="71">
        <f>IF($BO122,BC122/$BO122*100,0)</f>
        <v>2.8297271026863311</v>
      </c>
      <c r="BH122" s="47"/>
      <c r="BI122" s="70">
        <v>26400801</v>
      </c>
      <c r="BJ122" s="47"/>
      <c r="BK122" s="71">
        <f>(BI122/$BS122)</f>
        <v>23.087148718702121</v>
      </c>
      <c r="BL122" s="47"/>
      <c r="BM122" s="71">
        <f>IF($BO122,BI122/$BO122*100,0)</f>
        <v>0.57079308834093867</v>
      </c>
      <c r="BN122" s="47"/>
      <c r="BO122" s="70">
        <f>(U122+AA122+AG122+AM122+AS122+BC122+BI122)</f>
        <v>4625283932</v>
      </c>
      <c r="BQ122" s="47">
        <v>29</v>
      </c>
      <c r="BS122" s="51">
        <v>1143528</v>
      </c>
    </row>
    <row r="123" spans="1:71" ht="8.85" customHeight="1" x14ac:dyDescent="0.3">
      <c r="A123" s="47">
        <v>30</v>
      </c>
      <c r="B123" s="61"/>
      <c r="C123" s="47" t="s">
        <v>154</v>
      </c>
      <c r="E123" s="70">
        <v>120686782</v>
      </c>
      <c r="F123" s="67"/>
      <c r="G123" s="70">
        <v>7303045</v>
      </c>
      <c r="H123" s="47"/>
      <c r="I123" s="70">
        <v>27515504</v>
      </c>
      <c r="J123" s="70"/>
      <c r="K123" s="70">
        <v>83249</v>
      </c>
      <c r="L123" s="47"/>
      <c r="M123" s="70">
        <v>535600</v>
      </c>
      <c r="N123" s="47"/>
      <c r="O123" s="70">
        <v>0</v>
      </c>
      <c r="P123" s="47"/>
      <c r="Q123" s="70">
        <v>1188058</v>
      </c>
      <c r="R123" s="47"/>
      <c r="S123" s="70">
        <v>453604</v>
      </c>
      <c r="T123" s="47"/>
      <c r="U123" s="70">
        <f>SUM(E123:S123)</f>
        <v>157765842</v>
      </c>
      <c r="V123" s="47"/>
      <c r="W123" s="71">
        <f>(U123/$BS123)</f>
        <v>2235.2768773023517</v>
      </c>
      <c r="X123" s="47"/>
      <c r="Y123" s="71">
        <f>IF($BO123,U123/$BO123*100,0)</f>
        <v>80.759206509364617</v>
      </c>
      <c r="Z123" s="47"/>
      <c r="AA123" s="70">
        <v>18588693</v>
      </c>
      <c r="AB123" s="47"/>
      <c r="AC123" s="71">
        <f>(AA123/$BS123)</f>
        <v>263.37054406347409</v>
      </c>
      <c r="AD123" s="47"/>
      <c r="AE123" s="71">
        <f>IF($BO123,AA123/$BO123*100,0)</f>
        <v>9.5154190393518796</v>
      </c>
      <c r="AF123" s="47"/>
      <c r="AG123" s="281">
        <v>1555569</v>
      </c>
      <c r="AH123" s="47"/>
      <c r="AI123" s="71">
        <f>(AG123/$BS123)</f>
        <v>22.03979880986115</v>
      </c>
      <c r="AJ123" s="47"/>
      <c r="AK123" s="71">
        <f>IF($BO123,AG123/$BO123*100,0)</f>
        <v>0.79628464893285211</v>
      </c>
      <c r="AL123" s="47"/>
      <c r="AM123" s="281">
        <v>373936</v>
      </c>
      <c r="AN123" s="47"/>
      <c r="AO123" s="71">
        <f>(AM123/$BS123)</f>
        <v>5.2980447718900541</v>
      </c>
      <c r="AP123" s="47"/>
      <c r="AQ123" s="71">
        <f>IF($BO123,AM123/$BO123*100,0)</f>
        <v>0.19141516479394677</v>
      </c>
      <c r="AR123" s="47"/>
      <c r="AS123" s="281">
        <v>11692811</v>
      </c>
      <c r="AT123" s="47"/>
      <c r="AU123" s="71">
        <f>(AS123/$BS123)</f>
        <v>165.66748370643242</v>
      </c>
      <c r="AV123" s="47"/>
      <c r="AW123" s="71">
        <f>IF($BO123,AS123/$BO123*100,0)</f>
        <v>5.9854663484378969</v>
      </c>
      <c r="AX123" s="47"/>
      <c r="AY123" s="281">
        <v>1289013</v>
      </c>
      <c r="AZ123" s="47"/>
      <c r="BA123" s="281">
        <v>276147</v>
      </c>
      <c r="BB123" s="47"/>
      <c r="BC123" s="70">
        <f>(AY123+BA123)</f>
        <v>1565160</v>
      </c>
      <c r="BD123" s="47"/>
      <c r="BE123" s="71">
        <f>(BC123/$BS123)</f>
        <v>22.17568716350241</v>
      </c>
      <c r="BF123" s="47"/>
      <c r="BG123" s="71">
        <f>IF($BO123,BC123/$BO123*100,0)</f>
        <v>0.80119421325813422</v>
      </c>
      <c r="BH123" s="47"/>
      <c r="BI123" s="281">
        <v>3811372</v>
      </c>
      <c r="BJ123" s="47"/>
      <c r="BK123" s="71">
        <f>(BI123/$BS123)</f>
        <v>54.000736752621137</v>
      </c>
      <c r="BL123" s="47"/>
      <c r="BM123" s="71">
        <f>IF($BO123,BI123/$BO123*100,0)</f>
        <v>1.9510140758606673</v>
      </c>
      <c r="BN123" s="47"/>
      <c r="BO123" s="70">
        <f>(U123+AA123+AG123+AM123+AS123+BC123+BI123)</f>
        <v>195353383</v>
      </c>
      <c r="BQ123" s="47">
        <v>30</v>
      </c>
      <c r="BS123" s="51">
        <v>70580</v>
      </c>
    </row>
    <row r="124" spans="1:71" ht="8.85" customHeight="1" x14ac:dyDescent="0.3">
      <c r="A124" s="72"/>
      <c r="B124" s="61"/>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Q124" s="73"/>
    </row>
    <row r="125" spans="1:71" ht="8.85" customHeight="1" x14ac:dyDescent="0.3">
      <c r="A125" s="47">
        <v>31</v>
      </c>
      <c r="B125" s="61"/>
      <c r="C125" s="47" t="s">
        <v>155</v>
      </c>
      <c r="E125" s="70">
        <v>9871127</v>
      </c>
      <c r="F125" s="67"/>
      <c r="G125" s="70">
        <v>387290</v>
      </c>
      <c r="H125" s="47"/>
      <c r="I125" s="70">
        <v>2598288</v>
      </c>
      <c r="J125" s="70"/>
      <c r="K125" s="70">
        <v>55060</v>
      </c>
      <c r="L125" s="47"/>
      <c r="M125" s="70">
        <v>267270</v>
      </c>
      <c r="N125" s="47"/>
      <c r="O125" s="70">
        <v>74501</v>
      </c>
      <c r="P125" s="47"/>
      <c r="Q125" s="70">
        <v>101242</v>
      </c>
      <c r="R125" s="47"/>
      <c r="S125" s="70">
        <v>51687</v>
      </c>
      <c r="T125" s="47"/>
      <c r="U125" s="70">
        <f>SUM(E125:S125)</f>
        <v>13406465</v>
      </c>
      <c r="V125" s="47"/>
      <c r="W125" s="71">
        <f>(U125/$BS125)</f>
        <v>861.54263864790175</v>
      </c>
      <c r="X125" s="47"/>
      <c r="Y125" s="71">
        <f>IF($BO125,U125/$BO125*100,0)</f>
        <v>66.01331053197319</v>
      </c>
      <c r="Z125" s="47"/>
      <c r="AA125" s="70">
        <v>2228496</v>
      </c>
      <c r="AB125" s="47"/>
      <c r="AC125" s="71">
        <f>(AA125/$BS125)</f>
        <v>143.21033352612301</v>
      </c>
      <c r="AD125" s="47"/>
      <c r="AE125" s="71">
        <f>IF($BO125,AA125/$BO125*100,0)</f>
        <v>10.973093836985376</v>
      </c>
      <c r="AF125" s="47"/>
      <c r="AG125" s="281">
        <v>105809</v>
      </c>
      <c r="AH125" s="47"/>
      <c r="AI125" s="71">
        <f>(AG125/$BS125)</f>
        <v>6.7996272733114838</v>
      </c>
      <c r="AJ125" s="47"/>
      <c r="AK125" s="71">
        <f>IF($BO125,AG125/$BO125*100,0)</f>
        <v>0.52100254422605452</v>
      </c>
      <c r="AL125" s="47"/>
      <c r="AM125" s="281">
        <v>47604</v>
      </c>
      <c r="AN125" s="47"/>
      <c r="AO125" s="71">
        <f>(AM125/$BS125)</f>
        <v>3.0591864276074801</v>
      </c>
      <c r="AP125" s="47"/>
      <c r="AQ125" s="71">
        <f>IF($BO125,AM125/$BO125*100,0)</f>
        <v>0.23440165879402602</v>
      </c>
      <c r="AR125" s="47"/>
      <c r="AS125" s="281">
        <v>3601608</v>
      </c>
      <c r="AT125" s="47"/>
      <c r="AU125" s="71">
        <f>(AS125/$BS125)</f>
        <v>231.4509350298824</v>
      </c>
      <c r="AV125" s="47"/>
      <c r="AW125" s="71">
        <f>IF($BO125,AS125/$BO125*100,0)</f>
        <v>17.734284714012151</v>
      </c>
      <c r="AX125" s="47"/>
      <c r="AY125" s="281">
        <v>186355</v>
      </c>
      <c r="AZ125" s="47"/>
      <c r="BA125" s="281">
        <v>300159</v>
      </c>
      <c r="BB125" s="47"/>
      <c r="BC125" s="70">
        <f>(AY125+BA125)</f>
        <v>486514</v>
      </c>
      <c r="BD125" s="47"/>
      <c r="BE125" s="71">
        <f>(BC125/$BS125)</f>
        <v>31.264957264957264</v>
      </c>
      <c r="BF125" s="47"/>
      <c r="BG125" s="71">
        <f>IF($BO125,BC125/$BO125*100,0)</f>
        <v>2.3955904677446593</v>
      </c>
      <c r="BH125" s="47"/>
      <c r="BI125" s="281">
        <v>432234</v>
      </c>
      <c r="BJ125" s="47"/>
      <c r="BK125" s="71">
        <f>(BI125/$BS125)</f>
        <v>27.776749566223252</v>
      </c>
      <c r="BL125" s="47"/>
      <c r="BM125" s="71">
        <f>IF($BO125,BI125/$BO125*100,0)</f>
        <v>2.1283162462645375</v>
      </c>
      <c r="BN125" s="47"/>
      <c r="BO125" s="70">
        <f>(U125+AA125+AG125+AM125+AS125+BC125+BI125)</f>
        <v>20308730</v>
      </c>
      <c r="BQ125" s="47">
        <v>31</v>
      </c>
      <c r="BS125" s="51">
        <v>15561</v>
      </c>
    </row>
    <row r="126" spans="1:71" ht="8.85" customHeight="1" x14ac:dyDescent="0.3">
      <c r="A126" s="47">
        <v>32</v>
      </c>
      <c r="B126" s="61"/>
      <c r="C126" s="47" t="s">
        <v>156</v>
      </c>
      <c r="E126" s="70">
        <v>24860271</v>
      </c>
      <c r="F126" s="67"/>
      <c r="G126" s="70">
        <v>5483117</v>
      </c>
      <c r="H126" s="47"/>
      <c r="I126" s="70">
        <v>7297986</v>
      </c>
      <c r="J126" s="70"/>
      <c r="K126" s="70">
        <v>17584</v>
      </c>
      <c r="L126" s="47"/>
      <c r="M126" s="70">
        <v>22823</v>
      </c>
      <c r="N126" s="47"/>
      <c r="O126" s="70">
        <v>0</v>
      </c>
      <c r="P126" s="47"/>
      <c r="Q126" s="70">
        <v>397066</v>
      </c>
      <c r="R126" s="47"/>
      <c r="S126" s="70">
        <v>181111</v>
      </c>
      <c r="T126" s="47"/>
      <c r="U126" s="70">
        <f>SUM(E126:S126)</f>
        <v>38259958</v>
      </c>
      <c r="V126" s="47"/>
      <c r="W126" s="71">
        <f>(U126/$BS126)</f>
        <v>1415.0439381611066</v>
      </c>
      <c r="X126" s="47"/>
      <c r="Y126" s="71">
        <f>IF($BO126,U126/$BO126*100,0)</f>
        <v>81.259870902857827</v>
      </c>
      <c r="Z126" s="47"/>
      <c r="AA126" s="70">
        <v>4167715</v>
      </c>
      <c r="AB126" s="47"/>
      <c r="AC126" s="71">
        <f>(AA126/$BS126)</f>
        <v>154.14287299356462</v>
      </c>
      <c r="AD126" s="47"/>
      <c r="AE126" s="71">
        <f>IF($BO126,AA126/$BO126*100,0)</f>
        <v>8.8517604452128289</v>
      </c>
      <c r="AF126" s="47"/>
      <c r="AG126" s="70">
        <v>312286</v>
      </c>
      <c r="AH126" s="47"/>
      <c r="AI126" s="71">
        <f>(AG126/$BS126)</f>
        <v>11.54989274354612</v>
      </c>
      <c r="AJ126" s="47"/>
      <c r="AK126" s="71">
        <f>IF($BO126,AG126/$BO126*100,0)</f>
        <v>0.6632605306249908</v>
      </c>
      <c r="AL126" s="47"/>
      <c r="AM126" s="70">
        <v>57037</v>
      </c>
      <c r="AN126" s="47"/>
      <c r="AO126" s="71">
        <f>(AM126/$BS126)</f>
        <v>2.1095125379096089</v>
      </c>
      <c r="AP126" s="47"/>
      <c r="AQ126" s="71">
        <f>IF($BO126,AM126/$BO126*100,0)</f>
        <v>0.12114020764702101</v>
      </c>
      <c r="AR126" s="47"/>
      <c r="AS126" s="70">
        <v>3196828</v>
      </c>
      <c r="AT126" s="47"/>
      <c r="AU126" s="71">
        <f>(AS126/$BS126)</f>
        <v>118.23463273910792</v>
      </c>
      <c r="AV126" s="47"/>
      <c r="AW126" s="71">
        <f>IF($BO126,AS126/$BO126*100,0)</f>
        <v>6.7897050639376344</v>
      </c>
      <c r="AX126" s="47"/>
      <c r="AY126" s="70">
        <v>188518</v>
      </c>
      <c r="AZ126" s="47"/>
      <c r="BA126" s="70">
        <v>80406</v>
      </c>
      <c r="BB126" s="47"/>
      <c r="BC126" s="70">
        <f>(AY126+BA126)</f>
        <v>268924</v>
      </c>
      <c r="BD126" s="47"/>
      <c r="BE126" s="71">
        <f>(BC126/$BS126)</f>
        <v>9.9461498631555596</v>
      </c>
      <c r="BF126" s="47"/>
      <c r="BG126" s="71">
        <f>IF($BO126,BC126/$BO126*100,0)</f>
        <v>0.57116449324591889</v>
      </c>
      <c r="BH126" s="47"/>
      <c r="BI126" s="70">
        <v>820711</v>
      </c>
      <c r="BJ126" s="47"/>
      <c r="BK126" s="71">
        <f>(BI126/$BS126)</f>
        <v>30.353983282787187</v>
      </c>
      <c r="BL126" s="47"/>
      <c r="BM126" s="71">
        <f>IF($BO126,BI126/$BO126*100,0)</f>
        <v>1.743098356473767</v>
      </c>
      <c r="BN126" s="47"/>
      <c r="BO126" s="70">
        <f>(U126+AA126+AG126+AM126+AS126+BC126+BI126)</f>
        <v>47083459</v>
      </c>
      <c r="BQ126" s="47">
        <v>32</v>
      </c>
      <c r="BS126" s="51">
        <v>27038</v>
      </c>
    </row>
    <row r="127" spans="1:71" ht="8.85" customHeight="1" x14ac:dyDescent="0.3">
      <c r="A127" s="47">
        <v>33</v>
      </c>
      <c r="B127" s="61"/>
      <c r="C127" s="47" t="s">
        <v>96</v>
      </c>
      <c r="E127" s="70">
        <v>40845188</v>
      </c>
      <c r="F127" s="67"/>
      <c r="G127" s="70">
        <v>1107671</v>
      </c>
      <c r="H127" s="47"/>
      <c r="I127" s="70">
        <v>12941106</v>
      </c>
      <c r="J127" s="70"/>
      <c r="K127" s="70">
        <v>252864</v>
      </c>
      <c r="L127" s="47"/>
      <c r="M127" s="70">
        <v>920007</v>
      </c>
      <c r="N127" s="47"/>
      <c r="O127" s="70">
        <v>854721</v>
      </c>
      <c r="P127" s="47"/>
      <c r="Q127" s="70">
        <v>488812</v>
      </c>
      <c r="R127" s="47"/>
      <c r="S127" s="70">
        <v>203447</v>
      </c>
      <c r="T127" s="47"/>
      <c r="U127" s="70">
        <f>SUM(E127:S127)</f>
        <v>57613816</v>
      </c>
      <c r="V127" s="47"/>
      <c r="W127" s="71">
        <f>(U127/$BS127)</f>
        <v>1032.8388369007923</v>
      </c>
      <c r="X127" s="47"/>
      <c r="Y127" s="71">
        <f>IF($BO127,U127/$BO127*100,0)</f>
        <v>70.025540552615993</v>
      </c>
      <c r="Z127" s="47"/>
      <c r="AA127" s="70">
        <v>11076935</v>
      </c>
      <c r="AB127" s="47"/>
      <c r="AC127" s="71">
        <f>(AA127/$BS127)</f>
        <v>198.57543652074145</v>
      </c>
      <c r="AD127" s="47"/>
      <c r="AE127" s="71">
        <f>IF($BO127,AA127/$BO127*100,0)</f>
        <v>13.463235294832607</v>
      </c>
      <c r="AF127" s="47"/>
      <c r="AG127" s="70">
        <v>475697</v>
      </c>
      <c r="AH127" s="47"/>
      <c r="AI127" s="71">
        <f>(AG127/$BS127)</f>
        <v>8.5277867412426946</v>
      </c>
      <c r="AJ127" s="47"/>
      <c r="AK127" s="71">
        <f>IF($BO127,AG127/$BO127*100,0)</f>
        <v>0.5781762409950032</v>
      </c>
      <c r="AL127" s="47"/>
      <c r="AM127" s="70">
        <v>34923</v>
      </c>
      <c r="AN127" s="47"/>
      <c r="AO127" s="71">
        <f>(AM127/$BS127)</f>
        <v>0.62606217059266434</v>
      </c>
      <c r="AP127" s="47"/>
      <c r="AQ127" s="71">
        <f>IF($BO127,AM127/$BO127*100,0)</f>
        <v>4.2446449870965124E-2</v>
      </c>
      <c r="AR127" s="47"/>
      <c r="AS127" s="70">
        <v>11302899</v>
      </c>
      <c r="AT127" s="47"/>
      <c r="AU127" s="71">
        <f>(AS127/$BS127)</f>
        <v>202.62627729375066</v>
      </c>
      <c r="AV127" s="47"/>
      <c r="AW127" s="71">
        <f>IF($BO127,AS127/$BO127*100,0)</f>
        <v>13.737878641585255</v>
      </c>
      <c r="AX127" s="47"/>
      <c r="AY127" s="70">
        <v>826992</v>
      </c>
      <c r="AZ127" s="47"/>
      <c r="BA127" s="70">
        <v>145273</v>
      </c>
      <c r="BB127" s="47"/>
      <c r="BC127" s="70">
        <f>(AY127+BA127)</f>
        <v>972265</v>
      </c>
      <c r="BD127" s="47"/>
      <c r="BE127" s="71">
        <f>(BC127/$BS127)</f>
        <v>17.429726435050732</v>
      </c>
      <c r="BF127" s="47"/>
      <c r="BG127" s="71">
        <f>IF($BO127,BC127/$BO127*100,0)</f>
        <v>1.1817197143370819</v>
      </c>
      <c r="BH127" s="47"/>
      <c r="BI127" s="70">
        <v>798897</v>
      </c>
      <c r="BJ127" s="47"/>
      <c r="BK127" s="71">
        <f>(BI127/$BS127)</f>
        <v>14.321770463590406</v>
      </c>
      <c r="BL127" s="47"/>
      <c r="BM127" s="71">
        <f>IF($BO127,BI127/$BO127*100,0)</f>
        <v>0.97100310576309101</v>
      </c>
      <c r="BN127" s="47"/>
      <c r="BO127" s="70">
        <f>(U127+AA127+AG127+AM127+AS127+BC127+BI127)</f>
        <v>82275432</v>
      </c>
      <c r="BQ127" s="47">
        <v>33</v>
      </c>
      <c r="BS127" s="51">
        <v>55782</v>
      </c>
    </row>
    <row r="128" spans="1:71" ht="8.85" customHeight="1" x14ac:dyDescent="0.3">
      <c r="A128" s="47">
        <v>34</v>
      </c>
      <c r="B128" s="61"/>
      <c r="C128" s="47" t="s">
        <v>157</v>
      </c>
      <c r="E128" s="70">
        <v>67032756</v>
      </c>
      <c r="F128" s="67"/>
      <c r="G128" s="70">
        <v>2864071</v>
      </c>
      <c r="H128" s="47"/>
      <c r="I128" s="70">
        <v>42038744</v>
      </c>
      <c r="J128" s="70"/>
      <c r="K128" s="70">
        <v>190480</v>
      </c>
      <c r="L128" s="47"/>
      <c r="M128" s="70">
        <v>8428896</v>
      </c>
      <c r="N128" s="47"/>
      <c r="O128" s="70">
        <v>0</v>
      </c>
      <c r="P128" s="47"/>
      <c r="Q128" s="70">
        <v>1138422</v>
      </c>
      <c r="R128" s="47"/>
      <c r="S128" s="70">
        <v>605001</v>
      </c>
      <c r="T128" s="47"/>
      <c r="U128" s="70">
        <f>SUM(E128:S128)</f>
        <v>122298370</v>
      </c>
      <c r="V128" s="47"/>
      <c r="W128" s="71">
        <f>(U128/$BS128)</f>
        <v>1376.768771811325</v>
      </c>
      <c r="X128" s="47"/>
      <c r="Y128" s="71">
        <f>IF($BO128,U128/$BO128*100,0)</f>
        <v>65.754793065429681</v>
      </c>
      <c r="Z128" s="47"/>
      <c r="AA128" s="70">
        <v>39526350</v>
      </c>
      <c r="AB128" s="47"/>
      <c r="AC128" s="71">
        <f>(AA128/$BS128)</f>
        <v>444.96622762580211</v>
      </c>
      <c r="AD128" s="47"/>
      <c r="AE128" s="71">
        <f>IF($BO128,AA128/$BO128*100,0)</f>
        <v>21.25168933062433</v>
      </c>
      <c r="AF128" s="47"/>
      <c r="AG128" s="70">
        <v>2285194</v>
      </c>
      <c r="AH128" s="47"/>
      <c r="AI128" s="71">
        <f>(AG128/$BS128)</f>
        <v>25.725475627603288</v>
      </c>
      <c r="AJ128" s="47"/>
      <c r="AK128" s="71">
        <f>IF($BO128,AG128/$BO128*100,0)</f>
        <v>1.228654630346762</v>
      </c>
      <c r="AL128" s="47"/>
      <c r="AM128" s="70">
        <v>248111</v>
      </c>
      <c r="AN128" s="47"/>
      <c r="AO128" s="71">
        <f>(AM128/$BS128)</f>
        <v>2.7930991782055612</v>
      </c>
      <c r="AP128" s="47"/>
      <c r="AQ128" s="71">
        <f>IF($BO128,AM128/$BO128*100,0)</f>
        <v>0.13339905889389062</v>
      </c>
      <c r="AR128" s="47"/>
      <c r="AS128" s="70">
        <v>18570052</v>
      </c>
      <c r="AT128" s="47"/>
      <c r="AU128" s="71">
        <f>(AS128/$BS128)</f>
        <v>209.05158167285828</v>
      </c>
      <c r="AV128" s="47"/>
      <c r="AW128" s="71">
        <f>IF($BO128,AS128/$BO128*100,0)</f>
        <v>9.9843516023497987</v>
      </c>
      <c r="AX128" s="47"/>
      <c r="AY128" s="70">
        <v>2076175</v>
      </c>
      <c r="AZ128" s="47"/>
      <c r="BA128" s="70">
        <v>121445</v>
      </c>
      <c r="BB128" s="47"/>
      <c r="BC128" s="70">
        <f>(AY128+BA128)</f>
        <v>2197620</v>
      </c>
      <c r="BD128" s="47"/>
      <c r="BE128" s="71">
        <f>(BC128/$BS128)</f>
        <v>24.739614994934144</v>
      </c>
      <c r="BF128" s="47"/>
      <c r="BG128" s="71">
        <f>IF($BO128,BC128/$BO128*100,0)</f>
        <v>1.1815696998778444</v>
      </c>
      <c r="BH128" s="47"/>
      <c r="BI128" s="70">
        <v>865870</v>
      </c>
      <c r="BJ128" s="47"/>
      <c r="BK128" s="71">
        <f>(BI128/$BS128)</f>
        <v>9.7474952155803223</v>
      </c>
      <c r="BL128" s="47"/>
      <c r="BM128" s="71">
        <f>IF($BO128,BI128/$BO128*100,0)</f>
        <v>0.46554261247769368</v>
      </c>
      <c r="BN128" s="47"/>
      <c r="BO128" s="70">
        <f>(U128+AA128+AG128+AM128+AS128+BC128+BI128)</f>
        <v>185991567</v>
      </c>
      <c r="BQ128" s="47">
        <v>34</v>
      </c>
      <c r="BS128" s="51">
        <v>88830</v>
      </c>
    </row>
    <row r="129" spans="1:71" ht="8.85" customHeight="1" x14ac:dyDescent="0.3">
      <c r="A129" s="47">
        <v>35</v>
      </c>
      <c r="B129" s="61"/>
      <c r="C129" s="47" t="s">
        <v>158</v>
      </c>
      <c r="E129" s="70">
        <v>7524759</v>
      </c>
      <c r="F129" s="67"/>
      <c r="G129" s="70">
        <v>780051</v>
      </c>
      <c r="H129" s="47"/>
      <c r="I129" s="70">
        <v>2558627</v>
      </c>
      <c r="J129" s="70"/>
      <c r="K129" s="70">
        <v>84376</v>
      </c>
      <c r="L129" s="47"/>
      <c r="M129" s="70">
        <v>5265658</v>
      </c>
      <c r="N129" s="47"/>
      <c r="O129" s="70">
        <v>211223</v>
      </c>
      <c r="P129" s="47"/>
      <c r="Q129" s="70">
        <v>110708</v>
      </c>
      <c r="R129" s="47"/>
      <c r="S129" s="70">
        <v>77999</v>
      </c>
      <c r="T129" s="47"/>
      <c r="U129" s="70">
        <f>SUM(E129:S129)</f>
        <v>16613401</v>
      </c>
      <c r="V129" s="47"/>
      <c r="W129" s="71">
        <f>(U129/$BS129)</f>
        <v>991.43050665393571</v>
      </c>
      <c r="X129" s="47"/>
      <c r="Y129" s="71">
        <f>IF($BO129,U129/$BO129*100,0)</f>
        <v>65.309042137644298</v>
      </c>
      <c r="Z129" s="47"/>
      <c r="AA129" s="70">
        <v>2241131</v>
      </c>
      <c r="AB129" s="47"/>
      <c r="AC129" s="71">
        <f>(AA129/$BS129)</f>
        <v>133.74297308587455</v>
      </c>
      <c r="AD129" s="47"/>
      <c r="AE129" s="71">
        <f>IF($BO129,AA129/$BO129*100,0)</f>
        <v>8.8101237618342516</v>
      </c>
      <c r="AF129" s="47"/>
      <c r="AG129" s="70">
        <v>80657</v>
      </c>
      <c r="AH129" s="47"/>
      <c r="AI129" s="71">
        <f>(AG129/$BS129)</f>
        <v>4.8133317419585842</v>
      </c>
      <c r="AJ129" s="47"/>
      <c r="AK129" s="71">
        <f>IF($BO129,AG129/$BO129*100,0)</f>
        <v>0.31707122531358728</v>
      </c>
      <c r="AL129" s="47"/>
      <c r="AM129" s="70">
        <v>8984</v>
      </c>
      <c r="AN129" s="47"/>
      <c r="AO129" s="71">
        <f>(AM129/$BS129)</f>
        <v>0.53613415289132904</v>
      </c>
      <c r="AP129" s="47"/>
      <c r="AQ129" s="71">
        <f>IF($BO129,AM129/$BO129*100,0)</f>
        <v>3.5317057269886903E-2</v>
      </c>
      <c r="AR129" s="47"/>
      <c r="AS129" s="70">
        <v>4775873</v>
      </c>
      <c r="AT129" s="47"/>
      <c r="AU129" s="71">
        <f>(AS129/$BS129)</f>
        <v>285.00763859879453</v>
      </c>
      <c r="AV129" s="47"/>
      <c r="AW129" s="71">
        <f>IF($BO129,AS129/$BO129*100,0)</f>
        <v>18.774463519001177</v>
      </c>
      <c r="AX129" s="47"/>
      <c r="AY129" s="70">
        <v>172199</v>
      </c>
      <c r="AZ129" s="47"/>
      <c r="BA129" s="70">
        <v>677505</v>
      </c>
      <c r="BB129" s="47"/>
      <c r="BC129" s="70">
        <f>(AY129+BA129)</f>
        <v>849704</v>
      </c>
      <c r="BD129" s="47"/>
      <c r="BE129" s="71">
        <f>(BC129/$BS129)</f>
        <v>50.707405860237515</v>
      </c>
      <c r="BF129" s="47"/>
      <c r="BG129" s="71">
        <f>IF($BO129,BC129/$BO129*100,0)</f>
        <v>3.3402765839772912</v>
      </c>
      <c r="BH129" s="47"/>
      <c r="BI129" s="70">
        <v>868383</v>
      </c>
      <c r="BJ129" s="47"/>
      <c r="BK129" s="71">
        <f>(BI129/$BS129)</f>
        <v>51.82210419526168</v>
      </c>
      <c r="BL129" s="47"/>
      <c r="BM129" s="71">
        <f>IF($BO129,BI129/$BO129*100,0)</f>
        <v>3.4137057149595056</v>
      </c>
      <c r="BN129" s="47"/>
      <c r="BO129" s="70">
        <f>(U129+AA129+AG129+AM129+AS129+BC129+BI129)</f>
        <v>25438133</v>
      </c>
      <c r="BQ129" s="47">
        <v>35</v>
      </c>
      <c r="BS129" s="51">
        <v>16757</v>
      </c>
    </row>
    <row r="130" spans="1:71" ht="8.85" customHeight="1" x14ac:dyDescent="0.3">
      <c r="A130" s="61"/>
      <c r="B130" s="61"/>
      <c r="E130" s="47"/>
      <c r="F130" s="47"/>
      <c r="G130" s="47"/>
      <c r="H130" s="47"/>
      <c r="I130" s="47"/>
      <c r="J130" s="47"/>
      <c r="K130" s="47"/>
      <c r="L130" s="47"/>
      <c r="M130" s="47"/>
      <c r="N130" s="47"/>
      <c r="O130" s="47"/>
      <c r="P130" s="47"/>
      <c r="Q130" s="47"/>
      <c r="R130" s="47"/>
      <c r="S130" s="47"/>
      <c r="T130" s="47"/>
      <c r="U130" s="6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67"/>
      <c r="BD130" s="47"/>
      <c r="BE130" s="47"/>
      <c r="BF130" s="47"/>
      <c r="BG130" s="47"/>
      <c r="BH130" s="47"/>
      <c r="BI130" s="47"/>
      <c r="BJ130" s="47"/>
      <c r="BK130" s="47"/>
      <c r="BL130" s="47"/>
      <c r="BM130" s="47"/>
      <c r="BN130" s="47"/>
      <c r="BO130" s="67"/>
      <c r="BQ130" s="47"/>
      <c r="BS130" s="51"/>
    </row>
    <row r="131" spans="1:71" ht="8.85" customHeight="1" x14ac:dyDescent="0.3">
      <c r="A131" s="47">
        <v>36</v>
      </c>
      <c r="B131" s="61"/>
      <c r="C131" s="47" t="s">
        <v>159</v>
      </c>
      <c r="E131" s="70">
        <v>30417777</v>
      </c>
      <c r="F131" s="67"/>
      <c r="G131" s="70">
        <v>1030883</v>
      </c>
      <c r="H131" s="47"/>
      <c r="I131" s="70">
        <v>9364418</v>
      </c>
      <c r="J131" s="70"/>
      <c r="K131" s="70">
        <v>56860</v>
      </c>
      <c r="L131" s="47"/>
      <c r="M131" s="70">
        <v>268181</v>
      </c>
      <c r="N131" s="47"/>
      <c r="O131" s="70">
        <v>0</v>
      </c>
      <c r="P131" s="47"/>
      <c r="Q131" s="70">
        <v>353470</v>
      </c>
      <c r="R131" s="47"/>
      <c r="S131" s="70">
        <v>163466</v>
      </c>
      <c r="T131" s="47"/>
      <c r="U131" s="70">
        <f>SUM(E131:S131)</f>
        <v>41655055</v>
      </c>
      <c r="V131" s="47"/>
      <c r="W131" s="71">
        <f>(U131/$BS131)</f>
        <v>1123.0804799137234</v>
      </c>
      <c r="X131" s="47"/>
      <c r="Y131" s="71">
        <f>IF($BO131,U131/$BO131*100,0)</f>
        <v>66.715589232010814</v>
      </c>
      <c r="Z131" s="47"/>
      <c r="AA131" s="70">
        <v>11647256</v>
      </c>
      <c r="AB131" s="47"/>
      <c r="AC131" s="71">
        <f>(AA131/$BS131)</f>
        <v>314.02685359935293</v>
      </c>
      <c r="AD131" s="47"/>
      <c r="AE131" s="71">
        <f>IF($BO131,AA131/$BO131*100,0)</f>
        <v>18.654483758959707</v>
      </c>
      <c r="AF131" s="47"/>
      <c r="AG131" s="281">
        <v>458428</v>
      </c>
      <c r="AH131" s="47"/>
      <c r="AI131" s="71">
        <f>(AG131/$BS131)</f>
        <v>12.359881369641412</v>
      </c>
      <c r="AJ131" s="47"/>
      <c r="AK131" s="71">
        <f>IF($BO131,AG131/$BO131*100,0)</f>
        <v>0.73422767393902733</v>
      </c>
      <c r="AL131" s="47"/>
      <c r="AM131" s="281">
        <v>59632</v>
      </c>
      <c r="AN131" s="47"/>
      <c r="AO131" s="71">
        <f>(AM131/$BS131)</f>
        <v>1.6077648961984363</v>
      </c>
      <c r="AP131" s="47"/>
      <c r="AQ131" s="71">
        <f>IF($BO131,AM131/$BO131*100,0)</f>
        <v>9.5507832532768677E-2</v>
      </c>
      <c r="AR131" s="47"/>
      <c r="AS131" s="281">
        <v>7566252</v>
      </c>
      <c r="AT131" s="47"/>
      <c r="AU131" s="71">
        <f>(AS131/$BS131)</f>
        <v>203.99708816392558</v>
      </c>
      <c r="AV131" s="47"/>
      <c r="AW131" s="71">
        <f>IF($BO131,AS131/$BO131*100,0)</f>
        <v>12.1182641688477</v>
      </c>
      <c r="AX131" s="47"/>
      <c r="AY131" s="281">
        <v>311643</v>
      </c>
      <c r="AZ131" s="47"/>
      <c r="BA131" s="281">
        <v>108205</v>
      </c>
      <c r="BB131" s="47"/>
      <c r="BC131" s="70">
        <f>(AY131+BA131)</f>
        <v>419848</v>
      </c>
      <c r="BD131" s="47"/>
      <c r="BE131" s="71">
        <f>(BC131/$BS131)</f>
        <v>11.319708816392559</v>
      </c>
      <c r="BF131" s="47"/>
      <c r="BG131" s="71">
        <f>IF($BO131,BC131/$BO131*100,0)</f>
        <v>0.67243715577572216</v>
      </c>
      <c r="BH131" s="47"/>
      <c r="BI131" s="281">
        <v>630293</v>
      </c>
      <c r="BJ131" s="47"/>
      <c r="BK131" s="71">
        <f>(BI131/$BS131)</f>
        <v>16.993610137503371</v>
      </c>
      <c r="BL131" s="47"/>
      <c r="BM131" s="71">
        <f>IF($BO131,BI131/$BO131*100,0)</f>
        <v>1.0094901779342695</v>
      </c>
      <c r="BN131" s="47"/>
      <c r="BO131" s="70">
        <f>(U131+AA131+AG131+AM131+AS131+BC131+BI131)</f>
        <v>62436764</v>
      </c>
      <c r="BQ131" s="47">
        <v>36</v>
      </c>
      <c r="BS131" s="51">
        <v>37090</v>
      </c>
    </row>
    <row r="132" spans="1:71" ht="8.85" customHeight="1" x14ac:dyDescent="0.3">
      <c r="A132" s="47">
        <v>37</v>
      </c>
      <c r="B132" s="61"/>
      <c r="C132" s="47" t="s">
        <v>160</v>
      </c>
      <c r="E132" s="70">
        <v>27344869</v>
      </c>
      <c r="F132" s="67"/>
      <c r="G132" s="70">
        <v>823581</v>
      </c>
      <c r="H132" s="47"/>
      <c r="I132" s="70">
        <v>13412652</v>
      </c>
      <c r="J132" s="70"/>
      <c r="K132" s="70">
        <v>3978</v>
      </c>
      <c r="L132" s="47"/>
      <c r="M132" s="70">
        <v>479473</v>
      </c>
      <c r="N132" s="47"/>
      <c r="O132" s="70">
        <v>0</v>
      </c>
      <c r="P132" s="47"/>
      <c r="Q132" s="70">
        <v>205317</v>
      </c>
      <c r="R132" s="47"/>
      <c r="S132" s="70">
        <v>130042</v>
      </c>
      <c r="T132" s="47"/>
      <c r="U132" s="70">
        <f>SUM(E132:S132)</f>
        <v>42399912</v>
      </c>
      <c r="V132" s="47"/>
      <c r="W132" s="71">
        <f>(U132/$BS132)</f>
        <v>1806.4038854805726</v>
      </c>
      <c r="X132" s="47"/>
      <c r="Y132" s="71">
        <f>IF($BO132,U132/$BO132*100,0)</f>
        <v>76.486007604492784</v>
      </c>
      <c r="Z132" s="47"/>
      <c r="AA132" s="70">
        <v>7251410</v>
      </c>
      <c r="AB132" s="47"/>
      <c r="AC132" s="71">
        <f>(AA132/$BS132)</f>
        <v>308.93873551465578</v>
      </c>
      <c r="AD132" s="47"/>
      <c r="AE132" s="71">
        <f>IF($BO132,AA132/$BO132*100,0)</f>
        <v>13.080956403949493</v>
      </c>
      <c r="AF132" s="47"/>
      <c r="AG132" s="70">
        <v>1325504</v>
      </c>
      <c r="AH132" s="47"/>
      <c r="AI132" s="71">
        <f>(AG132/$BS132)</f>
        <v>56.47171097477846</v>
      </c>
      <c r="AJ132" s="47"/>
      <c r="AK132" s="71">
        <f>IF($BO132,AG132/$BO132*100,0)</f>
        <v>2.3911018736026057</v>
      </c>
      <c r="AL132" s="47"/>
      <c r="AM132" s="70">
        <v>54790</v>
      </c>
      <c r="AN132" s="47"/>
      <c r="AO132" s="71">
        <f>(AM132/$BS132)</f>
        <v>2.334270620313565</v>
      </c>
      <c r="AP132" s="47"/>
      <c r="AQ132" s="71">
        <f>IF($BO132,AM132/$BO132*100,0)</f>
        <v>9.8836722978343894E-2</v>
      </c>
      <c r="AR132" s="47"/>
      <c r="AS132" s="70">
        <v>2424421</v>
      </c>
      <c r="AT132" s="47"/>
      <c r="AU132" s="71">
        <f>(AS132/$BS132)</f>
        <v>103.28991990456714</v>
      </c>
      <c r="AV132" s="47"/>
      <c r="AW132" s="71">
        <f>IF($BO132,AS132/$BO132*100,0)</f>
        <v>4.373459148747572</v>
      </c>
      <c r="AX132" s="47"/>
      <c r="AY132" s="70">
        <v>909697</v>
      </c>
      <c r="AZ132" s="47"/>
      <c r="BA132" s="70">
        <v>42172</v>
      </c>
      <c r="BB132" s="47"/>
      <c r="BC132" s="70">
        <f>(AY132+BA132)</f>
        <v>951869</v>
      </c>
      <c r="BD132" s="47"/>
      <c r="BE132" s="71">
        <f>(BC132/$BS132)</f>
        <v>40.553382753919564</v>
      </c>
      <c r="BF132" s="47"/>
      <c r="BG132" s="71">
        <f>IF($BO132,BC132/$BO132*100,0)</f>
        <v>1.7170945914340798</v>
      </c>
      <c r="BH132" s="47"/>
      <c r="BI132" s="70">
        <v>1026955</v>
      </c>
      <c r="BJ132" s="47"/>
      <c r="BK132" s="71">
        <f>(BI132/$BS132)</f>
        <v>43.75234321745058</v>
      </c>
      <c r="BL132" s="47"/>
      <c r="BM132" s="71">
        <f>IF($BO132,BI132/$BO132*100,0)</f>
        <v>1.8525436547951297</v>
      </c>
      <c r="BN132" s="47"/>
      <c r="BO132" s="70">
        <f>(U132+AA132+AG132+AM132+AS132+BC132+BI132)</f>
        <v>55434861</v>
      </c>
      <c r="BQ132" s="47">
        <v>37</v>
      </c>
      <c r="BS132" s="51">
        <v>23472</v>
      </c>
    </row>
    <row r="133" spans="1:71" ht="8.85" customHeight="1" x14ac:dyDescent="0.3">
      <c r="A133" s="47">
        <v>38</v>
      </c>
      <c r="B133" s="61"/>
      <c r="C133" s="47" t="s">
        <v>161</v>
      </c>
      <c r="E133" s="70">
        <v>9258662</v>
      </c>
      <c r="F133" s="67"/>
      <c r="G133" s="70">
        <v>307229</v>
      </c>
      <c r="H133" s="47"/>
      <c r="I133" s="70">
        <v>1805976</v>
      </c>
      <c r="J133" s="70"/>
      <c r="K133" s="70">
        <v>24334</v>
      </c>
      <c r="L133" s="47"/>
      <c r="M133" s="70">
        <v>287502</v>
      </c>
      <c r="N133" s="47"/>
      <c r="O133" s="70">
        <v>40402</v>
      </c>
      <c r="P133" s="47"/>
      <c r="Q133" s="70">
        <v>87898</v>
      </c>
      <c r="R133" s="47"/>
      <c r="S133" s="70">
        <v>172762</v>
      </c>
      <c r="T133" s="47"/>
      <c r="U133" s="70">
        <f>SUM(E133:S133)</f>
        <v>11984765</v>
      </c>
      <c r="V133" s="47"/>
      <c r="W133" s="71">
        <f>(U133/$BS133)</f>
        <v>775.96406604078993</v>
      </c>
      <c r="X133" s="47"/>
      <c r="Y133" s="71">
        <f>IF($BO133,U133/$BO133*100,0)</f>
        <v>58.217612326734233</v>
      </c>
      <c r="Z133" s="47"/>
      <c r="AA133" s="70">
        <v>1457413</v>
      </c>
      <c r="AB133" s="47"/>
      <c r="AC133" s="71">
        <f>(AA133/$BS133)</f>
        <v>94.361476205891876</v>
      </c>
      <c r="AD133" s="47"/>
      <c r="AE133" s="71">
        <f>IF($BO133,AA133/$BO133*100,0)</f>
        <v>7.0795802031948671</v>
      </c>
      <c r="AF133" s="47"/>
      <c r="AG133" s="70">
        <v>59220</v>
      </c>
      <c r="AH133" s="47"/>
      <c r="AI133" s="71">
        <f>(AG133/$BS133)</f>
        <v>3.834250566526384</v>
      </c>
      <c r="AJ133" s="47"/>
      <c r="AK133" s="71">
        <f>IF($BO133,AG133/$BO133*100,0)</f>
        <v>0.28766913677399614</v>
      </c>
      <c r="AL133" s="47"/>
      <c r="AM133" s="70">
        <v>13445</v>
      </c>
      <c r="AN133" s="47"/>
      <c r="AO133" s="71">
        <f>(AM133/$BS133)</f>
        <v>0.87050825509873742</v>
      </c>
      <c r="AP133" s="47"/>
      <c r="AQ133" s="71">
        <f>IF($BO133,AM133/$BO133*100,0)</f>
        <v>6.5310900775521402E-2</v>
      </c>
      <c r="AR133" s="47"/>
      <c r="AS133" s="70">
        <v>6495178</v>
      </c>
      <c r="AT133" s="47"/>
      <c r="AU133" s="71">
        <f>(AS133/$BS133)</f>
        <v>420.5359663321463</v>
      </c>
      <c r="AV133" s="47"/>
      <c r="AW133" s="71">
        <f>IF($BO133,AS133/$BO133*100,0)</f>
        <v>31.551203114715477</v>
      </c>
      <c r="AX133" s="47"/>
      <c r="AY133" s="70">
        <v>160876</v>
      </c>
      <c r="AZ133" s="47"/>
      <c r="BA133" s="70">
        <v>39365</v>
      </c>
      <c r="BB133" s="47"/>
      <c r="BC133" s="70">
        <f>(AY133+BA133)</f>
        <v>200241</v>
      </c>
      <c r="BD133" s="47"/>
      <c r="BE133" s="71">
        <f>(BC133/$BS133)</f>
        <v>12.964778245386857</v>
      </c>
      <c r="BF133" s="47"/>
      <c r="BG133" s="71">
        <f>IF($BO133,BC133/$BO133*100,0)</f>
        <v>0.9726976632347476</v>
      </c>
      <c r="BH133" s="47"/>
      <c r="BI133" s="70">
        <v>375888</v>
      </c>
      <c r="BJ133" s="47"/>
      <c r="BK133" s="71">
        <f>(BI133/$BS133)</f>
        <v>24.337196503722886</v>
      </c>
      <c r="BL133" s="47"/>
      <c r="BM133" s="71">
        <f>IF($BO133,BI133/$BO133*100,0)</f>
        <v>1.8259266545711559</v>
      </c>
      <c r="BN133" s="47"/>
      <c r="BO133" s="70">
        <f>(U133+AA133+AG133+AM133+AS133+BC133+BI133)</f>
        <v>20586150</v>
      </c>
      <c r="BQ133" s="47">
        <v>38</v>
      </c>
      <c r="BS133" s="51">
        <v>15445</v>
      </c>
    </row>
    <row r="134" spans="1:71" ht="8.85" customHeight="1" x14ac:dyDescent="0.3">
      <c r="A134" s="47">
        <v>39</v>
      </c>
      <c r="B134" s="61"/>
      <c r="C134" s="47" t="s">
        <v>162</v>
      </c>
      <c r="E134" s="70">
        <v>16781735</v>
      </c>
      <c r="F134" s="67"/>
      <c r="G134" s="70">
        <v>481412</v>
      </c>
      <c r="H134" s="47"/>
      <c r="I134" s="70">
        <v>4737403</v>
      </c>
      <c r="J134" s="70"/>
      <c r="K134" s="70">
        <v>0</v>
      </c>
      <c r="L134" s="47"/>
      <c r="M134" s="70">
        <v>205684</v>
      </c>
      <c r="N134" s="47"/>
      <c r="O134" s="70">
        <v>0</v>
      </c>
      <c r="P134" s="47"/>
      <c r="Q134" s="70">
        <v>259619</v>
      </c>
      <c r="R134" s="47"/>
      <c r="S134" s="70">
        <v>115705</v>
      </c>
      <c r="T134" s="47"/>
      <c r="U134" s="70">
        <f>SUM(E134:S134)</f>
        <v>22581558</v>
      </c>
      <c r="V134" s="47"/>
      <c r="W134" s="71">
        <f>(U134/$BS134)</f>
        <v>1123.6283027317511</v>
      </c>
      <c r="X134" s="47"/>
      <c r="Y134" s="71">
        <f>IF($BO134,U134/$BO134*100,0)</f>
        <v>67.987717171220851</v>
      </c>
      <c r="Z134" s="47"/>
      <c r="AA134" s="70">
        <v>5530304</v>
      </c>
      <c r="AB134" s="47"/>
      <c r="AC134" s="71">
        <f>(AA134/$BS134)</f>
        <v>275.18057421505699</v>
      </c>
      <c r="AD134" s="47"/>
      <c r="AE134" s="71">
        <f>IF($BO134,AA134/$BO134*100,0)</f>
        <v>16.650434138462515</v>
      </c>
      <c r="AF134" s="47"/>
      <c r="AG134" s="70">
        <v>400256</v>
      </c>
      <c r="AH134" s="47"/>
      <c r="AI134" s="71">
        <f>(AG134/$BS134)</f>
        <v>19.91620639896502</v>
      </c>
      <c r="AJ134" s="47"/>
      <c r="AK134" s="71">
        <f>IF($BO134,AG134/$BO134*100,0)</f>
        <v>1.2050759174404253</v>
      </c>
      <c r="AL134" s="47"/>
      <c r="AM134" s="70">
        <v>87554</v>
      </c>
      <c r="AN134" s="47"/>
      <c r="AO134" s="71">
        <f>(AM134/$BS134)</f>
        <v>4.3565706324327014</v>
      </c>
      <c r="AP134" s="47"/>
      <c r="AQ134" s="71">
        <f>IF($BO134,AM134/$BO134*100,0)</f>
        <v>0.26360433541428235</v>
      </c>
      <c r="AR134" s="47"/>
      <c r="AS134" s="70">
        <v>4070600</v>
      </c>
      <c r="AT134" s="47"/>
      <c r="AU134" s="71">
        <f>(AS134/$BS134)</f>
        <v>202.54764392695427</v>
      </c>
      <c r="AV134" s="47"/>
      <c r="AW134" s="71">
        <f>IF($BO134,AS134/$BO134*100,0)</f>
        <v>12.255611482483697</v>
      </c>
      <c r="AX134" s="47"/>
      <c r="AY134" s="70">
        <v>158684</v>
      </c>
      <c r="AZ134" s="47"/>
      <c r="BA134" s="70">
        <v>62512</v>
      </c>
      <c r="BB134" s="47"/>
      <c r="BC134" s="70">
        <f>(AY134+BA134)</f>
        <v>221196</v>
      </c>
      <c r="BD134" s="47"/>
      <c r="BE134" s="71">
        <f>(BC134/$BS134)</f>
        <v>11.006418868487835</v>
      </c>
      <c r="BF134" s="47"/>
      <c r="BG134" s="71">
        <f>IF($BO134,BC134/$BO134*100,0)</f>
        <v>0.6659687116099503</v>
      </c>
      <c r="BH134" s="47"/>
      <c r="BI134" s="70">
        <v>322705</v>
      </c>
      <c r="BJ134" s="47"/>
      <c r="BK134" s="71">
        <f>(BI134/$BS134)</f>
        <v>16.05737174702692</v>
      </c>
      <c r="BL134" s="47"/>
      <c r="BM134" s="71">
        <f>IF($BO134,BI134/$BO134*100,0)</f>
        <v>0.97158824336827532</v>
      </c>
      <c r="BN134" s="47"/>
      <c r="BO134" s="70">
        <f>(U134+AA134+AG134+AM134+AS134+BC134+BI134)</f>
        <v>33214173</v>
      </c>
      <c r="BQ134" s="47">
        <v>39</v>
      </c>
      <c r="BS134" s="51">
        <v>20097</v>
      </c>
    </row>
    <row r="135" spans="1:71" ht="8.85" customHeight="1" x14ac:dyDescent="0.3">
      <c r="A135" s="47">
        <v>40</v>
      </c>
      <c r="B135" s="61"/>
      <c r="C135" s="47" t="s">
        <v>163</v>
      </c>
      <c r="E135" s="70">
        <v>4145531</v>
      </c>
      <c r="F135" s="67"/>
      <c r="G135" s="70">
        <v>6439289</v>
      </c>
      <c r="H135" s="47"/>
      <c r="I135" s="70">
        <v>2135896</v>
      </c>
      <c r="J135" s="70"/>
      <c r="K135" s="70">
        <v>35598</v>
      </c>
      <c r="L135" s="47"/>
      <c r="M135" s="70">
        <v>964379</v>
      </c>
      <c r="N135" s="47"/>
      <c r="O135" s="70">
        <v>0</v>
      </c>
      <c r="P135" s="47"/>
      <c r="Q135" s="70">
        <v>166913</v>
      </c>
      <c r="R135" s="47"/>
      <c r="S135" s="70">
        <v>51051</v>
      </c>
      <c r="T135" s="47"/>
      <c r="U135" s="70">
        <f>SUM(E135:S135)</f>
        <v>13938657</v>
      </c>
      <c r="V135" s="47"/>
      <c r="W135" s="71">
        <f>(U135/$BS135)</f>
        <v>1221.8317847124824</v>
      </c>
      <c r="X135" s="47"/>
      <c r="Y135" s="71">
        <f>IF($BO135,U135/$BO135*100,0)</f>
        <v>64.939481194435061</v>
      </c>
      <c r="Z135" s="47"/>
      <c r="AA135" s="70">
        <v>2152227</v>
      </c>
      <c r="AB135" s="47"/>
      <c r="AC135" s="71">
        <f>(AA135/$BS135)</f>
        <v>188.6594495091164</v>
      </c>
      <c r="AD135" s="47"/>
      <c r="AE135" s="71">
        <f>IF($BO135,AA135/$BO135*100,0)</f>
        <v>10.027114146840358</v>
      </c>
      <c r="AF135" s="47"/>
      <c r="AG135" s="281">
        <v>199301</v>
      </c>
      <c r="AH135" s="47"/>
      <c r="AI135" s="71">
        <f>(AG135/$BS135)</f>
        <v>17.470284011220198</v>
      </c>
      <c r="AJ135" s="47"/>
      <c r="AK135" s="71">
        <f>IF($BO135,AG135/$BO135*100,0)</f>
        <v>0.92853303883811045</v>
      </c>
      <c r="AL135" s="47"/>
      <c r="AM135" s="281">
        <v>1397165</v>
      </c>
      <c r="AN135" s="47"/>
      <c r="AO135" s="71">
        <f>(AM135/$BS135)</f>
        <v>122.47238779803646</v>
      </c>
      <c r="AP135" s="47"/>
      <c r="AQ135" s="71">
        <f>IF($BO135,AM135/$BO135*100,0)</f>
        <v>6.5093193872998558</v>
      </c>
      <c r="AR135" s="47"/>
      <c r="AS135" s="281">
        <v>2175177</v>
      </c>
      <c r="AT135" s="47"/>
      <c r="AU135" s="71">
        <f>(AS135/$BS135)</f>
        <v>190.67119565217391</v>
      </c>
      <c r="AV135" s="47"/>
      <c r="AW135" s="71">
        <f>IF($BO135,AS135/$BO135*100,0)</f>
        <v>10.134037008448351</v>
      </c>
      <c r="AX135" s="47"/>
      <c r="AY135" s="281">
        <v>193253</v>
      </c>
      <c r="AZ135" s="47"/>
      <c r="BA135" s="281">
        <v>833555</v>
      </c>
      <c r="BB135" s="47"/>
      <c r="BC135" s="70">
        <f>(AY135+BA135)</f>
        <v>1026808</v>
      </c>
      <c r="BD135" s="47"/>
      <c r="BE135" s="71">
        <f>(BC135/$BS135)</f>
        <v>90.007713884992981</v>
      </c>
      <c r="BF135" s="47"/>
      <c r="BG135" s="71">
        <f>IF($BO135,BC135/$BO135*100,0)</f>
        <v>4.7838453020470668</v>
      </c>
      <c r="BH135" s="47"/>
      <c r="BI135" s="281">
        <v>574737</v>
      </c>
      <c r="BJ135" s="47"/>
      <c r="BK135" s="71">
        <f>(BI135/$BS135)</f>
        <v>50.380171809256659</v>
      </c>
      <c r="BL135" s="47"/>
      <c r="BM135" s="71">
        <f>IF($BO135,BI135/$BO135*100,0)</f>
        <v>2.6776699220912041</v>
      </c>
      <c r="BN135" s="47"/>
      <c r="BO135" s="70">
        <f>(U135+AA135+AG135+AM135+AS135+BC135+BI135)</f>
        <v>21464072</v>
      </c>
      <c r="BQ135" s="47">
        <v>40</v>
      </c>
      <c r="BS135" s="51">
        <v>11408</v>
      </c>
    </row>
    <row r="136" spans="1:71" ht="8.85" customHeight="1" x14ac:dyDescent="0.3">
      <c r="A136" s="72"/>
      <c r="B136" s="61"/>
      <c r="E136" s="67"/>
      <c r="F136" s="47"/>
      <c r="G136" s="67"/>
      <c r="H136" s="47"/>
      <c r="I136" s="67"/>
      <c r="J136" s="67"/>
      <c r="K136" s="67"/>
      <c r="L136" s="47"/>
      <c r="M136" s="67"/>
      <c r="N136" s="47"/>
      <c r="O136" s="67"/>
      <c r="P136" s="47"/>
      <c r="Q136" s="67"/>
      <c r="R136" s="47"/>
      <c r="S136" s="67"/>
      <c r="T136" s="47"/>
      <c r="U136" s="67"/>
      <c r="V136" s="47"/>
      <c r="W136" s="47"/>
      <c r="X136" s="47"/>
      <c r="Y136" s="47"/>
      <c r="Z136" s="47"/>
      <c r="AA136" s="67"/>
      <c r="AB136" s="47"/>
      <c r="AC136" s="47"/>
      <c r="AD136" s="47"/>
      <c r="AE136" s="47"/>
      <c r="AF136" s="47"/>
      <c r="AG136" s="67"/>
      <c r="AH136" s="47"/>
      <c r="AI136" s="47"/>
      <c r="AJ136" s="47"/>
      <c r="AK136" s="47"/>
      <c r="AL136" s="47"/>
      <c r="AM136" s="67"/>
      <c r="AN136" s="47"/>
      <c r="AO136" s="47"/>
      <c r="AP136" s="47"/>
      <c r="AQ136" s="47"/>
      <c r="AR136" s="47"/>
      <c r="AS136" s="67"/>
      <c r="AT136" s="47"/>
      <c r="AU136" s="47"/>
      <c r="AV136" s="47"/>
      <c r="AW136" s="47"/>
      <c r="AX136" s="47"/>
      <c r="AY136" s="67"/>
      <c r="AZ136" s="47"/>
      <c r="BA136" s="67"/>
      <c r="BB136" s="47"/>
      <c r="BC136" s="67"/>
      <c r="BD136" s="47"/>
      <c r="BE136" s="47"/>
      <c r="BF136" s="47"/>
      <c r="BG136" s="47"/>
      <c r="BH136" s="47"/>
      <c r="BI136" s="67"/>
      <c r="BJ136" s="47"/>
      <c r="BK136" s="47"/>
      <c r="BL136" s="47"/>
      <c r="BM136" s="47"/>
      <c r="BN136" s="47"/>
      <c r="BO136" s="67"/>
      <c r="BQ136" s="73"/>
    </row>
    <row r="137" spans="1:71" ht="8.85" customHeight="1" x14ac:dyDescent="0.3">
      <c r="A137" s="47">
        <v>41</v>
      </c>
      <c r="B137" s="61"/>
      <c r="C137" s="47" t="s">
        <v>164</v>
      </c>
      <c r="E137" s="70">
        <v>13290214</v>
      </c>
      <c r="F137" s="67"/>
      <c r="G137" s="70">
        <v>5378119</v>
      </c>
      <c r="H137" s="47"/>
      <c r="I137" s="70">
        <v>7427527</v>
      </c>
      <c r="J137" s="70"/>
      <c r="K137" s="70">
        <v>71862</v>
      </c>
      <c r="L137" s="47"/>
      <c r="M137" s="70">
        <v>1525963</v>
      </c>
      <c r="N137" s="47"/>
      <c r="O137" s="70">
        <v>0</v>
      </c>
      <c r="P137" s="47"/>
      <c r="Q137" s="70">
        <v>739939</v>
      </c>
      <c r="R137" s="47"/>
      <c r="S137" s="70">
        <v>410969</v>
      </c>
      <c r="T137" s="47"/>
      <c r="U137" s="70">
        <f>SUM(E137:S137)</f>
        <v>28844593</v>
      </c>
      <c r="V137" s="47"/>
      <c r="W137" s="71">
        <f>(U137/$BS137)</f>
        <v>840.23982638585449</v>
      </c>
      <c r="X137" s="47"/>
      <c r="Y137" s="71">
        <f>IF($BO137,U137/$BO137*100,0)</f>
        <v>64.238544588147505</v>
      </c>
      <c r="Z137" s="47"/>
      <c r="AA137" s="70">
        <v>7554563</v>
      </c>
      <c r="AB137" s="47"/>
      <c r="AC137" s="71">
        <f>(AA137/$BS137)</f>
        <v>220.06359055026363</v>
      </c>
      <c r="AD137" s="47"/>
      <c r="AE137" s="71">
        <f>IF($BO137,AA137/$BO137*100,0)</f>
        <v>16.824440272721802</v>
      </c>
      <c r="AF137" s="47"/>
      <c r="AG137" s="281">
        <v>169516</v>
      </c>
      <c r="AH137" s="47"/>
      <c r="AI137" s="71">
        <f>(AG137/$BS137)</f>
        <v>4.9379824638061116</v>
      </c>
      <c r="AJ137" s="47"/>
      <c r="AK137" s="71">
        <f>IF($BO137,AG137/$BO137*100,0)</f>
        <v>0.37752174642937109</v>
      </c>
      <c r="AL137" s="47"/>
      <c r="AM137" s="281">
        <v>28272</v>
      </c>
      <c r="AN137" s="47"/>
      <c r="AO137" s="71">
        <f>(AM137/$BS137)</f>
        <v>0.82356025517783793</v>
      </c>
      <c r="AP137" s="47"/>
      <c r="AQ137" s="71">
        <f>IF($BO137,AM137/$BO137*100,0)</f>
        <v>6.2963347501422753E-2</v>
      </c>
      <c r="AR137" s="47"/>
      <c r="AS137" s="281">
        <v>7113569</v>
      </c>
      <c r="AT137" s="47"/>
      <c r="AU137" s="71">
        <f>(AS137/$BS137)</f>
        <v>207.21748376008622</v>
      </c>
      <c r="AV137" s="47"/>
      <c r="AW137" s="71">
        <f>IF($BO137,AS137/$BO137*100,0)</f>
        <v>15.842321622890083</v>
      </c>
      <c r="AX137" s="47"/>
      <c r="AY137" s="281">
        <v>112496</v>
      </c>
      <c r="AZ137" s="47"/>
      <c r="BA137" s="281">
        <v>292093</v>
      </c>
      <c r="BB137" s="47"/>
      <c r="BC137" s="70">
        <f>(AY137+BA137)</f>
        <v>404589</v>
      </c>
      <c r="BD137" s="47"/>
      <c r="BE137" s="71">
        <f>(BC137/$BS137)</f>
        <v>11.785633138163069</v>
      </c>
      <c r="BF137" s="47"/>
      <c r="BG137" s="71">
        <f>IF($BO137,BC137/$BO137*100,0)</f>
        <v>0.90104265005139828</v>
      </c>
      <c r="BH137" s="47"/>
      <c r="BI137" s="281">
        <v>787212</v>
      </c>
      <c r="BJ137" s="47"/>
      <c r="BK137" s="71">
        <f>(BI137/$BS137)</f>
        <v>22.93139910862536</v>
      </c>
      <c r="BL137" s="47"/>
      <c r="BM137" s="71">
        <f>IF($BO137,BI137/$BO137*100,0)</f>
        <v>1.7531657722584186</v>
      </c>
      <c r="BN137" s="47"/>
      <c r="BO137" s="70">
        <f>(U137+AA137+AG137+AM137+AS137+BC137+BI137)</f>
        <v>44902314</v>
      </c>
      <c r="BQ137" s="47">
        <v>41</v>
      </c>
      <c r="BS137" s="51">
        <v>34329</v>
      </c>
    </row>
    <row r="138" spans="1:71" ht="8.85" customHeight="1" x14ac:dyDescent="0.3">
      <c r="A138" s="47">
        <v>42</v>
      </c>
      <c r="B138" s="61"/>
      <c r="C138" s="47" t="s">
        <v>165</v>
      </c>
      <c r="E138" s="70">
        <v>121121560</v>
      </c>
      <c r="F138" s="67"/>
      <c r="G138" s="70">
        <v>6451827</v>
      </c>
      <c r="H138" s="47"/>
      <c r="I138" s="70">
        <v>39180712</v>
      </c>
      <c r="J138" s="70"/>
      <c r="K138" s="70">
        <v>33551</v>
      </c>
      <c r="L138" s="47"/>
      <c r="M138" s="70">
        <v>1971062</v>
      </c>
      <c r="N138" s="47"/>
      <c r="O138" s="70">
        <v>1573066</v>
      </c>
      <c r="P138" s="47"/>
      <c r="Q138" s="70">
        <v>909250</v>
      </c>
      <c r="R138" s="47"/>
      <c r="S138" s="70">
        <v>543970</v>
      </c>
      <c r="T138" s="47"/>
      <c r="U138" s="70">
        <f>SUM(E138:S138)</f>
        <v>171784998</v>
      </c>
      <c r="V138" s="47"/>
      <c r="W138" s="71">
        <f>(U138/$BS138)</f>
        <v>1591.6629419613075</v>
      </c>
      <c r="X138" s="47"/>
      <c r="Y138" s="71">
        <f>IF($BO138,U138/$BO138*100,0)</f>
        <v>75.066293630057828</v>
      </c>
      <c r="Z138" s="47"/>
      <c r="AA138" s="70">
        <v>33607151</v>
      </c>
      <c r="AB138" s="47"/>
      <c r="AC138" s="71">
        <f>(AA138/$BS138)</f>
        <v>311.38491401675191</v>
      </c>
      <c r="AD138" s="47"/>
      <c r="AE138" s="71">
        <f>IF($BO138,AA138/$BO138*100,0)</f>
        <v>14.68559125888101</v>
      </c>
      <c r="AF138" s="47"/>
      <c r="AG138" s="70">
        <v>2385238</v>
      </c>
      <c r="AH138" s="47"/>
      <c r="AI138" s="71">
        <f>(AG138/$BS138)</f>
        <v>22.10027055073753</v>
      </c>
      <c r="AJ138" s="47"/>
      <c r="AK138" s="71">
        <f>IF($BO138,AG138/$BO138*100,0)</f>
        <v>1.0422969302917351</v>
      </c>
      <c r="AL138" s="47"/>
      <c r="AM138" s="70">
        <v>863633</v>
      </c>
      <c r="AN138" s="47"/>
      <c r="AO138" s="71">
        <f>(AM138/$BS138)</f>
        <v>8.0019364761692984</v>
      </c>
      <c r="AP138" s="47"/>
      <c r="AQ138" s="71">
        <f>IF($BO138,AM138/$BO138*100,0)</f>
        <v>0.3773887657326615</v>
      </c>
      <c r="AR138" s="47"/>
      <c r="AS138" s="70">
        <v>14255737</v>
      </c>
      <c r="AT138" s="47"/>
      <c r="AU138" s="71">
        <f>(AS138/$BS138)</f>
        <v>132.08562189607886</v>
      </c>
      <c r="AV138" s="47"/>
      <c r="AW138" s="71">
        <f>IF($BO138,AS138/$BO138*100,0)</f>
        <v>6.2294458306241598</v>
      </c>
      <c r="AX138" s="47"/>
      <c r="AY138" s="70">
        <v>2289823</v>
      </c>
      <c r="AZ138" s="47"/>
      <c r="BA138" s="70">
        <v>1039881</v>
      </c>
      <c r="BB138" s="47"/>
      <c r="BC138" s="70">
        <f>(AY138+BA138)</f>
        <v>3329704</v>
      </c>
      <c r="BD138" s="47"/>
      <c r="BE138" s="71">
        <f>(BC138/$BS138)</f>
        <v>30.851160032614334</v>
      </c>
      <c r="BF138" s="47"/>
      <c r="BG138" s="71">
        <f>IF($BO138,BC138/$BO138*100,0)</f>
        <v>1.4550079522379367</v>
      </c>
      <c r="BH138" s="47"/>
      <c r="BI138" s="70">
        <v>2617924</v>
      </c>
      <c r="BJ138" s="47"/>
      <c r="BK138" s="71">
        <f>(BI138/$BS138)</f>
        <v>24.256207842265212</v>
      </c>
      <c r="BL138" s="47"/>
      <c r="BM138" s="71">
        <f>IF($BO138,BI138/$BO138*100,0)</f>
        <v>1.1439756321746761</v>
      </c>
      <c r="BN138" s="47"/>
      <c r="BO138" s="70">
        <f>(U138+AA138+AG138+AM138+AS138+BC138+BI138)</f>
        <v>228844385</v>
      </c>
      <c r="BQ138" s="47">
        <v>42</v>
      </c>
      <c r="BS138" s="51">
        <v>107928</v>
      </c>
    </row>
    <row r="139" spans="1:71" ht="8.85" customHeight="1" x14ac:dyDescent="0.3">
      <c r="A139" s="47">
        <v>43</v>
      </c>
      <c r="B139" s="61"/>
      <c r="C139" s="47" t="s">
        <v>166</v>
      </c>
      <c r="E139" s="70">
        <v>359910536</v>
      </c>
      <c r="F139" s="67"/>
      <c r="G139" s="70">
        <v>10611995</v>
      </c>
      <c r="H139" s="47"/>
      <c r="I139" s="70">
        <v>91756941</v>
      </c>
      <c r="J139" s="70"/>
      <c r="K139" s="70">
        <v>11316</v>
      </c>
      <c r="L139" s="47"/>
      <c r="M139" s="70">
        <v>917153</v>
      </c>
      <c r="N139" s="47"/>
      <c r="O139" s="70">
        <v>0</v>
      </c>
      <c r="P139" s="47"/>
      <c r="Q139" s="70">
        <v>2396464</v>
      </c>
      <c r="R139" s="47"/>
      <c r="S139" s="70">
        <v>593699</v>
      </c>
      <c r="T139" s="47"/>
      <c r="U139" s="70">
        <f>SUM(E139:S139)</f>
        <v>466198104</v>
      </c>
      <c r="V139" s="47"/>
      <c r="W139" s="71">
        <f>(U139/$BS139)</f>
        <v>1417.0198207289384</v>
      </c>
      <c r="X139" s="47"/>
      <c r="Y139" s="71">
        <f>IF($BO139,U139/$BO139*100,0)</f>
        <v>64.926475188994473</v>
      </c>
      <c r="Z139" s="47"/>
      <c r="AA139" s="70">
        <v>182573354</v>
      </c>
      <c r="AB139" s="47"/>
      <c r="AC139" s="71">
        <f>(AA139/$BS139)</f>
        <v>554.93589342216842</v>
      </c>
      <c r="AD139" s="47"/>
      <c r="AE139" s="71">
        <f>IF($BO139,AA139/$BO139*100,0)</f>
        <v>25.426624941084068</v>
      </c>
      <c r="AF139" s="47"/>
      <c r="AG139" s="70">
        <v>8620648</v>
      </c>
      <c r="AH139" s="47"/>
      <c r="AI139" s="71">
        <f>(AG139/$BS139)</f>
        <v>26.202657150933589</v>
      </c>
      <c r="AJ139" s="47"/>
      <c r="AK139" s="71">
        <f>IF($BO139,AG139/$BO139*100,0)</f>
        <v>1.2005803620450906</v>
      </c>
      <c r="AL139" s="47"/>
      <c r="AM139" s="70">
        <v>1885334</v>
      </c>
      <c r="AN139" s="47"/>
      <c r="AO139" s="71">
        <f>(AM139/$BS139)</f>
        <v>5.7305158982246143</v>
      </c>
      <c r="AP139" s="47"/>
      <c r="AQ139" s="71">
        <f>IF($BO139,AM139/$BO139*100,0)</f>
        <v>0.26256668597255323</v>
      </c>
      <c r="AR139" s="47"/>
      <c r="AS139" s="70">
        <v>35622972</v>
      </c>
      <c r="AT139" s="47"/>
      <c r="AU139" s="71">
        <f>(AS139/$BS139)</f>
        <v>108.27683974723327</v>
      </c>
      <c r="AV139" s="47"/>
      <c r="AW139" s="71">
        <f>IF($BO139,AS139/$BO139*100,0)</f>
        <v>4.9611398842502474</v>
      </c>
      <c r="AX139" s="47"/>
      <c r="AY139" s="70">
        <v>12157495</v>
      </c>
      <c r="AZ139" s="47"/>
      <c r="BA139" s="70">
        <v>1342078</v>
      </c>
      <c r="BB139" s="47"/>
      <c r="BC139" s="70">
        <f>(AY139+BA139)</f>
        <v>13499573</v>
      </c>
      <c r="BD139" s="47"/>
      <c r="BE139" s="71">
        <f>(BC139/$BS139)</f>
        <v>41.032261496235549</v>
      </c>
      <c r="BF139" s="47"/>
      <c r="BG139" s="71">
        <f>IF($BO139,BC139/$BO139*100,0)</f>
        <v>1.8800584642586184</v>
      </c>
      <c r="BH139" s="47"/>
      <c r="BI139" s="70">
        <v>9640079</v>
      </c>
      <c r="BJ139" s="47"/>
      <c r="BK139" s="71">
        <f>(BI139/$BS139)</f>
        <v>29.3012410372068</v>
      </c>
      <c r="BL139" s="47"/>
      <c r="BM139" s="71">
        <f>IF($BO139,BI139/$BO139*100,0)</f>
        <v>1.3425544733949553</v>
      </c>
      <c r="BN139" s="47"/>
      <c r="BO139" s="70">
        <f>(U139+AA139+AG139+AM139+AS139+BC139+BI139)</f>
        <v>718040064</v>
      </c>
      <c r="BQ139" s="47">
        <v>43</v>
      </c>
      <c r="BS139" s="51">
        <v>328999</v>
      </c>
    </row>
    <row r="140" spans="1:71" ht="8.85" customHeight="1" x14ac:dyDescent="0.3">
      <c r="A140" s="47">
        <v>44</v>
      </c>
      <c r="B140" s="61"/>
      <c r="C140" s="47" t="s">
        <v>167</v>
      </c>
      <c r="E140" s="70">
        <v>15997618</v>
      </c>
      <c r="F140" s="67"/>
      <c r="G140" s="70">
        <v>1090166</v>
      </c>
      <c r="H140" s="47"/>
      <c r="I140" s="70">
        <v>4953011</v>
      </c>
      <c r="J140" s="70"/>
      <c r="K140" s="70">
        <v>125215</v>
      </c>
      <c r="L140" s="47"/>
      <c r="M140" s="70">
        <v>5241578</v>
      </c>
      <c r="N140" s="47"/>
      <c r="O140" s="70">
        <v>0</v>
      </c>
      <c r="P140" s="47"/>
      <c r="Q140" s="70">
        <v>300719</v>
      </c>
      <c r="R140" s="47"/>
      <c r="S140" s="70">
        <v>185066</v>
      </c>
      <c r="T140" s="47"/>
      <c r="U140" s="70">
        <f>SUM(E140:S140)</f>
        <v>27893373</v>
      </c>
      <c r="V140" s="47"/>
      <c r="W140" s="71">
        <f>(U140/$BS140)</f>
        <v>546.7252004155315</v>
      </c>
      <c r="X140" s="47"/>
      <c r="Y140" s="71">
        <f>IF($BO140,U140/$BO140*100,0)</f>
        <v>50.245008917815916</v>
      </c>
      <c r="Z140" s="47"/>
      <c r="AA140" s="70">
        <v>13826354</v>
      </c>
      <c r="AB140" s="47"/>
      <c r="AC140" s="71">
        <f>(AA140/$BS140)</f>
        <v>271.00401811089984</v>
      </c>
      <c r="AD140" s="47"/>
      <c r="AE140" s="71">
        <f>IF($BO140,AA140/$BO140*100,0)</f>
        <v>24.905746609808705</v>
      </c>
      <c r="AF140" s="47"/>
      <c r="AG140" s="70">
        <v>49950</v>
      </c>
      <c r="AH140" s="47"/>
      <c r="AI140" s="71">
        <f>(AG140/$BS140)</f>
        <v>0.97904702169779889</v>
      </c>
      <c r="AJ140" s="47"/>
      <c r="AK140" s="71">
        <f>IF($BO140,AG140/$BO140*100,0)</f>
        <v>8.9976145783620537E-2</v>
      </c>
      <c r="AL140" s="47"/>
      <c r="AM140" s="70">
        <v>140504</v>
      </c>
      <c r="AN140" s="47"/>
      <c r="AO140" s="71">
        <f>(AM140/$BS140)</f>
        <v>2.7539544091416923</v>
      </c>
      <c r="AP140" s="47"/>
      <c r="AQ140" s="71">
        <f>IF($BO140,AM140/$BO140*100,0)</f>
        <v>0.25309326100464108</v>
      </c>
      <c r="AR140" s="47"/>
      <c r="AS140" s="70">
        <v>9128915</v>
      </c>
      <c r="AT140" s="47"/>
      <c r="AU140" s="71">
        <f>(AS140/$BS140)</f>
        <v>178.93167251416139</v>
      </c>
      <c r="AV140" s="47"/>
      <c r="AW140" s="71">
        <f>IF($BO140,AS140/$BO140*100,0)</f>
        <v>16.444135873599205</v>
      </c>
      <c r="AX140" s="47"/>
      <c r="AY140" s="70">
        <v>2085116</v>
      </c>
      <c r="AZ140" s="47"/>
      <c r="BA140" s="70">
        <v>457730</v>
      </c>
      <c r="BB140" s="47"/>
      <c r="BC140" s="70">
        <f>(AY140+BA140)</f>
        <v>2542846</v>
      </c>
      <c r="BD140" s="47"/>
      <c r="BE140" s="71">
        <f>(BC140/$BS140)</f>
        <v>49.841157215939162</v>
      </c>
      <c r="BF140" s="47"/>
      <c r="BG140" s="71">
        <f>IF($BO140,BC140/$BO140*100,0)</f>
        <v>4.580490138164091</v>
      </c>
      <c r="BH140" s="47"/>
      <c r="BI140" s="70">
        <v>1932772</v>
      </c>
      <c r="BJ140" s="47"/>
      <c r="BK140" s="71">
        <f>(BI140/$BS140)</f>
        <v>37.883376781199161</v>
      </c>
      <c r="BL140" s="47"/>
      <c r="BM140" s="71">
        <f>IF($BO140,BI140/$BO140*100,0)</f>
        <v>3.4815490538238203</v>
      </c>
      <c r="BN140" s="47"/>
      <c r="BO140" s="70">
        <f>(U140+AA140+AG140+AM140+AS140+BC140+BI140)</f>
        <v>55514714</v>
      </c>
      <c r="BQ140" s="47">
        <v>44</v>
      </c>
      <c r="BS140" s="51">
        <v>51019</v>
      </c>
    </row>
    <row r="141" spans="1:71" ht="8.85" customHeight="1" x14ac:dyDescent="0.3">
      <c r="A141" s="47">
        <v>45</v>
      </c>
      <c r="B141" s="61"/>
      <c r="C141" s="47" t="s">
        <v>168</v>
      </c>
      <c r="E141" s="70">
        <v>3109380</v>
      </c>
      <c r="F141" s="67"/>
      <c r="G141" s="70">
        <v>121848</v>
      </c>
      <c r="H141" s="47"/>
      <c r="I141" s="70">
        <v>481193</v>
      </c>
      <c r="J141" s="70"/>
      <c r="K141" s="70">
        <v>3998</v>
      </c>
      <c r="L141" s="47"/>
      <c r="M141" s="70">
        <v>1138</v>
      </c>
      <c r="N141" s="47"/>
      <c r="O141" s="70">
        <v>3420</v>
      </c>
      <c r="P141" s="47"/>
      <c r="Q141" s="70">
        <v>20692</v>
      </c>
      <c r="R141" s="47"/>
      <c r="S141" s="70">
        <v>15791</v>
      </c>
      <c r="T141" s="47"/>
      <c r="U141" s="70">
        <f>SUM(E141:S141)</f>
        <v>3757460</v>
      </c>
      <c r="V141" s="47"/>
      <c r="W141" s="71">
        <f>(U141/$BS141)</f>
        <v>1672.9563668744433</v>
      </c>
      <c r="X141" s="47"/>
      <c r="Y141" s="71">
        <f>IF($BO141,U141/$BO141*100,0)</f>
        <v>76.742167875458037</v>
      </c>
      <c r="Z141" s="47"/>
      <c r="AA141" s="70">
        <v>310972</v>
      </c>
      <c r="AB141" s="47"/>
      <c r="AC141" s="71">
        <f>(AA141/$BS141)</f>
        <v>138.4559216384684</v>
      </c>
      <c r="AD141" s="47"/>
      <c r="AE141" s="71">
        <f>IF($BO141,AA141/$BO141*100,0)</f>
        <v>6.3512759759430395</v>
      </c>
      <c r="AF141" s="47"/>
      <c r="AG141" s="70">
        <v>17171</v>
      </c>
      <c r="AH141" s="47"/>
      <c r="AI141" s="71">
        <f>(AG141/$BS141)</f>
        <v>7.6451469278717719</v>
      </c>
      <c r="AJ141" s="47"/>
      <c r="AK141" s="71">
        <f>IF($BO141,AG141/$BO141*100,0)</f>
        <v>0.35069961212880241</v>
      </c>
      <c r="AL141" s="47"/>
      <c r="AM141" s="70">
        <v>1529</v>
      </c>
      <c r="AN141" s="47"/>
      <c r="AO141" s="71">
        <f>(AM141/$BS141)</f>
        <v>0.68076580587711488</v>
      </c>
      <c r="AP141" s="47"/>
      <c r="AQ141" s="71">
        <f>IF($BO141,AM141/$BO141*100,0)</f>
        <v>3.1228216582897841E-2</v>
      </c>
      <c r="AR141" s="47"/>
      <c r="AS141" s="70">
        <v>671952</v>
      </c>
      <c r="AT141" s="47"/>
      <c r="AU141" s="71">
        <f>(AS141/$BS141)</f>
        <v>299.1772039180766</v>
      </c>
      <c r="AV141" s="47"/>
      <c r="AW141" s="71">
        <f>IF($BO141,AS141/$BO141*100,0)</f>
        <v>13.723912746443014</v>
      </c>
      <c r="AX141" s="47"/>
      <c r="AY141" s="70">
        <v>62543</v>
      </c>
      <c r="AZ141" s="47"/>
      <c r="BA141" s="70">
        <v>6397</v>
      </c>
      <c r="BB141" s="47"/>
      <c r="BC141" s="70">
        <f>(AY141+BA141)</f>
        <v>68940</v>
      </c>
      <c r="BD141" s="47"/>
      <c r="BE141" s="71">
        <f>(BC141/$BS141)</f>
        <v>30.694568121104187</v>
      </c>
      <c r="BF141" s="47"/>
      <c r="BG141" s="71">
        <f>IF($BO141,BC141/$BO141*100,0)</f>
        <v>1.4080269792184286</v>
      </c>
      <c r="BH141" s="47"/>
      <c r="BI141" s="70">
        <v>68189</v>
      </c>
      <c r="BJ141" s="47"/>
      <c r="BK141" s="71">
        <f>(BI141/$BS141)</f>
        <v>30.36019590382903</v>
      </c>
      <c r="BL141" s="47"/>
      <c r="BM141" s="71">
        <f>IF($BO141,BI141/$BO141*100,0)</f>
        <v>1.3926885942257823</v>
      </c>
      <c r="BN141" s="47"/>
      <c r="BO141" s="70">
        <f>(U141+AA141+AG141+AM141+AS141+BC141+BI141)</f>
        <v>4896213</v>
      </c>
      <c r="BQ141" s="47">
        <v>45</v>
      </c>
      <c r="BS141" s="51">
        <v>2246</v>
      </c>
    </row>
    <row r="142" spans="1:71" ht="8.85" customHeight="1" x14ac:dyDescent="0.3">
      <c r="A142" s="72"/>
      <c r="B142" s="61"/>
      <c r="E142" s="47"/>
      <c r="F142" s="47"/>
      <c r="G142" s="47"/>
      <c r="H142" s="47"/>
      <c r="I142" s="47"/>
      <c r="J142" s="47"/>
      <c r="K142" s="47"/>
      <c r="L142" s="47"/>
      <c r="M142" s="47"/>
      <c r="N142" s="47"/>
      <c r="O142" s="47"/>
      <c r="P142" s="47"/>
      <c r="Q142" s="47"/>
      <c r="R142" s="47"/>
      <c r="S142" s="47"/>
      <c r="T142" s="47"/>
      <c r="U142" s="6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67"/>
      <c r="BD142" s="47"/>
      <c r="BE142" s="47"/>
      <c r="BF142" s="47"/>
      <c r="BG142" s="47"/>
      <c r="BH142" s="47"/>
      <c r="BI142" s="47"/>
      <c r="BJ142" s="47"/>
      <c r="BK142" s="47"/>
      <c r="BL142" s="47"/>
      <c r="BM142" s="47"/>
      <c r="BN142" s="47"/>
      <c r="BO142" s="67"/>
      <c r="BQ142" s="73"/>
    </row>
    <row r="143" spans="1:71" ht="8.85" customHeight="1" x14ac:dyDescent="0.3">
      <c r="A143" s="47">
        <v>46</v>
      </c>
      <c r="B143" s="61"/>
      <c r="C143" s="47" t="s">
        <v>169</v>
      </c>
      <c r="E143" s="70">
        <v>38801929</v>
      </c>
      <c r="F143" s="67"/>
      <c r="G143" s="70">
        <v>1493974</v>
      </c>
      <c r="H143" s="47"/>
      <c r="I143" s="70">
        <v>11074305</v>
      </c>
      <c r="J143" s="70"/>
      <c r="K143" s="70">
        <v>132299</v>
      </c>
      <c r="L143" s="47"/>
      <c r="M143" s="70">
        <v>4986892</v>
      </c>
      <c r="N143" s="47"/>
      <c r="O143" s="70">
        <v>0</v>
      </c>
      <c r="P143" s="47"/>
      <c r="Q143" s="70">
        <v>372898</v>
      </c>
      <c r="R143" s="47"/>
      <c r="S143" s="70">
        <v>164420</v>
      </c>
      <c r="T143" s="47"/>
      <c r="U143" s="70">
        <f>SUM(E143:S143)</f>
        <v>57026717</v>
      </c>
      <c r="V143" s="47"/>
      <c r="W143" s="71">
        <f>(U143/$BS143)</f>
        <v>1514.6940688995724</v>
      </c>
      <c r="X143" s="47"/>
      <c r="Y143" s="71">
        <f>IF($BO143,U143/$BO143*100,0)</f>
        <v>71.1249316803395</v>
      </c>
      <c r="Z143" s="47"/>
      <c r="AA143" s="70">
        <v>6741072</v>
      </c>
      <c r="AB143" s="47"/>
      <c r="AC143" s="71">
        <f>(AA143/$BS143)</f>
        <v>179.0504927089697</v>
      </c>
      <c r="AD143" s="47"/>
      <c r="AE143" s="71">
        <f>IF($BO143,AA143/$BO143*100,0)</f>
        <v>8.4076080594337821</v>
      </c>
      <c r="AF143" s="47"/>
      <c r="AG143" s="281">
        <v>625097</v>
      </c>
      <c r="AH143" s="47"/>
      <c r="AI143" s="71">
        <f>(AG143/$BS143)</f>
        <v>16.603282955722594</v>
      </c>
      <c r="AJ143" s="47"/>
      <c r="AK143" s="71">
        <f>IF($BO143,AG143/$BO143*100,0)</f>
        <v>0.77963424439434548</v>
      </c>
      <c r="AL143" s="47"/>
      <c r="AM143" s="281">
        <v>137069</v>
      </c>
      <c r="AN143" s="47"/>
      <c r="AO143" s="71">
        <f>(AM143/$BS143)</f>
        <v>3.6407075885149673</v>
      </c>
      <c r="AP143" s="47"/>
      <c r="AQ143" s="71">
        <f>IF($BO143,AM143/$BO143*100,0)</f>
        <v>0.17095536571906206</v>
      </c>
      <c r="AR143" s="47"/>
      <c r="AS143" s="281">
        <v>10802180</v>
      </c>
      <c r="AT143" s="47"/>
      <c r="AU143" s="71">
        <f>(AS143/$BS143)</f>
        <v>286.91811203484821</v>
      </c>
      <c r="AV143" s="47"/>
      <c r="AW143" s="71">
        <f>IF($BO143,AS143/$BO143*100,0)</f>
        <v>13.472708143074932</v>
      </c>
      <c r="AX143" s="47"/>
      <c r="AY143" s="281">
        <v>1347522</v>
      </c>
      <c r="AZ143" s="47"/>
      <c r="BA143" s="281">
        <v>183216</v>
      </c>
      <c r="BB143" s="47"/>
      <c r="BC143" s="70">
        <f>(AY143+BA143)</f>
        <v>1530738</v>
      </c>
      <c r="BD143" s="47"/>
      <c r="BE143" s="71">
        <f>(BC143/$BS143)</f>
        <v>40.65813169008473</v>
      </c>
      <c r="BF143" s="47"/>
      <c r="BG143" s="71">
        <f>IF($BO143,BC143/$BO143*100,0)</f>
        <v>1.9091689193768513</v>
      </c>
      <c r="BH143" s="47"/>
      <c r="BI143" s="281">
        <v>3315365</v>
      </c>
      <c r="BJ143" s="47"/>
      <c r="BK143" s="71">
        <f>(BI143/$BS143)</f>
        <v>88.059842226885181</v>
      </c>
      <c r="BL143" s="47"/>
      <c r="BM143" s="71">
        <f>IF($BO143,BI143/$BO143*100,0)</f>
        <v>4.1349935876615298</v>
      </c>
      <c r="BN143" s="47"/>
      <c r="BO143" s="70">
        <f>(U143+AA143+AG143+AM143+AS143+BC143+BI143)</f>
        <v>80178238</v>
      </c>
      <c r="BQ143" s="47">
        <v>46</v>
      </c>
      <c r="BS143" s="51">
        <v>37649</v>
      </c>
    </row>
    <row r="144" spans="1:71" ht="8.85" customHeight="1" x14ac:dyDescent="0.3">
      <c r="A144" s="47">
        <v>47</v>
      </c>
      <c r="B144" s="61"/>
      <c r="C144" s="47" t="s">
        <v>170</v>
      </c>
      <c r="E144" s="70">
        <v>103234375</v>
      </c>
      <c r="F144" s="67"/>
      <c r="G144" s="70">
        <v>4025876</v>
      </c>
      <c r="H144" s="47"/>
      <c r="I144" s="70">
        <v>25981643</v>
      </c>
      <c r="J144" s="70"/>
      <c r="K144" s="70">
        <v>0</v>
      </c>
      <c r="L144" s="47"/>
      <c r="M144" s="70">
        <v>6358843</v>
      </c>
      <c r="N144" s="47"/>
      <c r="O144" s="70">
        <v>0</v>
      </c>
      <c r="P144" s="47"/>
      <c r="Q144" s="70">
        <v>587976</v>
      </c>
      <c r="R144" s="47"/>
      <c r="S144" s="70">
        <v>340523</v>
      </c>
      <c r="T144" s="47"/>
      <c r="U144" s="70">
        <f>SUM(E144:S144)</f>
        <v>140529236</v>
      </c>
      <c r="V144" s="47"/>
      <c r="W144" s="71">
        <f>(U144/$BS144)</f>
        <v>1851.3343433411937</v>
      </c>
      <c r="X144" s="47"/>
      <c r="Y144" s="71">
        <f>IF($BO144,U144/$BO144*100,0)</f>
        <v>73.156627509550674</v>
      </c>
      <c r="Z144" s="47"/>
      <c r="AA144" s="70">
        <v>33339684</v>
      </c>
      <c r="AB144" s="47"/>
      <c r="AC144" s="71">
        <f>(AA144/$BS144)</f>
        <v>439.21751617110414</v>
      </c>
      <c r="AD144" s="47"/>
      <c r="AE144" s="71">
        <f>IF($BO144,AA144/$BO144*100,0)</f>
        <v>17.355953203034041</v>
      </c>
      <c r="AF144" s="47"/>
      <c r="AG144" s="70">
        <v>1520530</v>
      </c>
      <c r="AH144" s="47"/>
      <c r="AI144" s="71">
        <f>(AG144/$BS144)</f>
        <v>20.031485897216331</v>
      </c>
      <c r="AJ144" s="47"/>
      <c r="AK144" s="71">
        <f>IF($BO144,AG144/$BO144*100,0)</f>
        <v>0.79155661834735302</v>
      </c>
      <c r="AL144" s="47"/>
      <c r="AM144" s="70">
        <v>231608</v>
      </c>
      <c r="AN144" s="47"/>
      <c r="AO144" s="71">
        <f>(AM144/$BS144)</f>
        <v>3.0512073985271448</v>
      </c>
      <c r="AP144" s="47"/>
      <c r="AQ144" s="71">
        <f>IF($BO144,AM144/$BO144*100,0)</f>
        <v>0.12057035721899187</v>
      </c>
      <c r="AR144" s="47"/>
      <c r="AS144" s="70">
        <v>12345712</v>
      </c>
      <c r="AT144" s="47"/>
      <c r="AU144" s="71">
        <f>(AS144/$BS144)</f>
        <v>162.64260213155572</v>
      </c>
      <c r="AV144" s="47"/>
      <c r="AW144" s="71">
        <f>IF($BO144,AS144/$BO144*100,0)</f>
        <v>6.4269235344322944</v>
      </c>
      <c r="AX144" s="47"/>
      <c r="AY144" s="70">
        <v>190748</v>
      </c>
      <c r="AZ144" s="47"/>
      <c r="BA144" s="70">
        <v>303597</v>
      </c>
      <c r="BB144" s="47"/>
      <c r="BC144" s="70">
        <f>(AY144+BA144)</f>
        <v>494345</v>
      </c>
      <c r="BD144" s="47"/>
      <c r="BE144" s="71">
        <f>(BC144/$BS144)</f>
        <v>6.512508727785316</v>
      </c>
      <c r="BF144" s="47"/>
      <c r="BG144" s="71">
        <f>IF($BO144,BC144/$BO144*100,0)</f>
        <v>0.25734583105688291</v>
      </c>
      <c r="BH144" s="47"/>
      <c r="BI144" s="70">
        <v>3632535</v>
      </c>
      <c r="BJ144" s="47"/>
      <c r="BK144" s="71">
        <f>(BI144/$BS144)</f>
        <v>47.855072654695881</v>
      </c>
      <c r="BL144" s="47"/>
      <c r="BM144" s="71">
        <f>IF($BO144,BI144/$BO144*100,0)</f>
        <v>1.8910229463597574</v>
      </c>
      <c r="BN144" s="47"/>
      <c r="BO144" s="70">
        <f>(U144+AA144+AG144+AM144+AS144+BC144+BI144)</f>
        <v>192093650</v>
      </c>
      <c r="BQ144" s="47">
        <v>47</v>
      </c>
      <c r="BS144" s="51">
        <v>75907</v>
      </c>
    </row>
    <row r="145" spans="1:71" ht="8.85" customHeight="1" x14ac:dyDescent="0.3">
      <c r="A145" s="47">
        <v>48</v>
      </c>
      <c r="B145" s="61"/>
      <c r="C145" s="47" t="s">
        <v>171</v>
      </c>
      <c r="E145" s="70">
        <v>4996809</v>
      </c>
      <c r="F145" s="67"/>
      <c r="G145" s="70">
        <v>170455</v>
      </c>
      <c r="H145" s="47"/>
      <c r="I145" s="70">
        <v>2005787</v>
      </c>
      <c r="J145" s="70"/>
      <c r="K145" s="70">
        <v>24586</v>
      </c>
      <c r="L145" s="47"/>
      <c r="M145" s="70">
        <v>283626</v>
      </c>
      <c r="N145" s="47"/>
      <c r="O145" s="70">
        <v>43807</v>
      </c>
      <c r="P145" s="47"/>
      <c r="Q145" s="70">
        <v>112763</v>
      </c>
      <c r="R145" s="47"/>
      <c r="S145" s="70">
        <v>49890</v>
      </c>
      <c r="T145" s="47"/>
      <c r="U145" s="70">
        <f>SUM(E145:S145)</f>
        <v>7687723</v>
      </c>
      <c r="V145" s="47"/>
      <c r="W145" s="71">
        <f>(U145/$BS145)</f>
        <v>1113.8399014778324</v>
      </c>
      <c r="X145" s="47"/>
      <c r="Y145" s="71">
        <f>IF($BO145,U145/$BO145*100,0)</f>
        <v>57.87057661435594</v>
      </c>
      <c r="Z145" s="47"/>
      <c r="AA145" s="70">
        <v>719416</v>
      </c>
      <c r="AB145" s="47"/>
      <c r="AC145" s="71">
        <f>(AA145/$BS145)</f>
        <v>104.23297594900029</v>
      </c>
      <c r="AD145" s="47"/>
      <c r="AE145" s="71">
        <f>IF($BO145,AA145/$BO145*100,0)</f>
        <v>5.4155201410864429</v>
      </c>
      <c r="AF145" s="47"/>
      <c r="AG145" s="70">
        <v>79501</v>
      </c>
      <c r="AH145" s="47"/>
      <c r="AI145" s="71">
        <f>(AG145/$BS145)</f>
        <v>11.518545349174152</v>
      </c>
      <c r="AJ145" s="47"/>
      <c r="AK145" s="71">
        <f>IF($BO145,AG145/$BO145*100,0)</f>
        <v>0.59845661861358834</v>
      </c>
      <c r="AL145" s="47"/>
      <c r="AM145" s="70">
        <v>165978</v>
      </c>
      <c r="AN145" s="47"/>
      <c r="AO145" s="71">
        <f>(AM145/$BS145)</f>
        <v>24.047812228339613</v>
      </c>
      <c r="AP145" s="47"/>
      <c r="AQ145" s="71">
        <f>IF($BO145,AM145/$BO145*100,0)</f>
        <v>1.2494262040005306</v>
      </c>
      <c r="AR145" s="47"/>
      <c r="AS145" s="70">
        <v>3689971</v>
      </c>
      <c r="AT145" s="47"/>
      <c r="AU145" s="71">
        <f>(AS145/$BS145)</f>
        <v>534.62344248044042</v>
      </c>
      <c r="AV145" s="47"/>
      <c r="AW145" s="71">
        <f>IF($BO145,AS145/$BO145*100,0)</f>
        <v>27.77685271181748</v>
      </c>
      <c r="AX145" s="47"/>
      <c r="AY145" s="70">
        <v>488329</v>
      </c>
      <c r="AZ145" s="47"/>
      <c r="BA145" s="70">
        <v>80419</v>
      </c>
      <c r="BB145" s="47"/>
      <c r="BC145" s="70">
        <f>(AY145+BA145)</f>
        <v>568748</v>
      </c>
      <c r="BD145" s="47"/>
      <c r="BE145" s="71">
        <f>(BC145/$BS145)</f>
        <v>82.403361344537814</v>
      </c>
      <c r="BF145" s="47"/>
      <c r="BG145" s="71">
        <f>IF($BO145,BC145/$BO145*100,0)</f>
        <v>4.2813424349786944</v>
      </c>
      <c r="BH145" s="47"/>
      <c r="BI145" s="70">
        <v>373001</v>
      </c>
      <c r="BJ145" s="47"/>
      <c r="BK145" s="71">
        <f>(BI145/$BS145)</f>
        <v>54.042451463343959</v>
      </c>
      <c r="BL145" s="47"/>
      <c r="BM145" s="71">
        <f>IF($BO145,BI145/$BO145*100,0)</f>
        <v>2.8078252751473203</v>
      </c>
      <c r="BN145" s="47"/>
      <c r="BO145" s="70">
        <f>(U145+AA145+AG145+AM145+AS145+BC145+BI145)</f>
        <v>13284338</v>
      </c>
      <c r="BQ145" s="47">
        <v>48</v>
      </c>
      <c r="BS145" s="51">
        <v>6902</v>
      </c>
    </row>
    <row r="146" spans="1:71" ht="8.85" customHeight="1" x14ac:dyDescent="0.3">
      <c r="A146" s="47">
        <v>49</v>
      </c>
      <c r="B146" s="61"/>
      <c r="C146" s="47" t="s">
        <v>172</v>
      </c>
      <c r="E146" s="70">
        <v>20009456</v>
      </c>
      <c r="F146" s="67"/>
      <c r="G146" s="70">
        <v>1798298</v>
      </c>
      <c r="H146" s="47"/>
      <c r="I146" s="70">
        <v>7040375</v>
      </c>
      <c r="J146" s="70"/>
      <c r="K146" s="70">
        <v>20836</v>
      </c>
      <c r="L146" s="47"/>
      <c r="M146" s="70">
        <v>170298</v>
      </c>
      <c r="N146" s="47"/>
      <c r="O146" s="70">
        <v>0</v>
      </c>
      <c r="P146" s="47"/>
      <c r="Q146" s="70">
        <v>282331</v>
      </c>
      <c r="R146" s="47"/>
      <c r="S146" s="70">
        <v>201879</v>
      </c>
      <c r="T146" s="47"/>
      <c r="U146" s="70">
        <f>SUM(E146:S146)</f>
        <v>29523473</v>
      </c>
      <c r="V146" s="47"/>
      <c r="W146" s="71">
        <f>(U146/$BS146)</f>
        <v>1134.8198416359164</v>
      </c>
      <c r="X146" s="47"/>
      <c r="Y146" s="71">
        <f>IF($BO146,U146/$BO146*100,0)</f>
        <v>54.883220590892257</v>
      </c>
      <c r="Z146" s="47"/>
      <c r="AA146" s="70">
        <v>8547263</v>
      </c>
      <c r="AB146" s="47"/>
      <c r="AC146" s="71">
        <f>(AA146/$BS146)</f>
        <v>328.53870694956947</v>
      </c>
      <c r="AD146" s="47"/>
      <c r="AE146" s="71">
        <f>IF($BO146,AA146/$BO146*100,0)</f>
        <v>15.889096810438646</v>
      </c>
      <c r="AF146" s="47"/>
      <c r="AG146" s="70">
        <v>10308753</v>
      </c>
      <c r="AH146" s="47"/>
      <c r="AI146" s="71">
        <f>(AG146/$BS146)</f>
        <v>396.24665590405903</v>
      </c>
      <c r="AJ146" s="47"/>
      <c r="AK146" s="71">
        <f>IF($BO146,AG146/$BO146*100,0)</f>
        <v>19.163652085106055</v>
      </c>
      <c r="AL146" s="47"/>
      <c r="AM146" s="70">
        <v>193780</v>
      </c>
      <c r="AN146" s="47"/>
      <c r="AO146" s="71">
        <f>(AM146/$BS146)</f>
        <v>7.4484932349323492</v>
      </c>
      <c r="AP146" s="47"/>
      <c r="AQ146" s="71">
        <f>IF($BO146,AM146/$BO146*100,0)</f>
        <v>0.36023100961404847</v>
      </c>
      <c r="AR146" s="47"/>
      <c r="AS146" s="70">
        <v>3679179</v>
      </c>
      <c r="AT146" s="47"/>
      <c r="AU146" s="71">
        <f>(AS146/$BS146)</f>
        <v>141.41985701107012</v>
      </c>
      <c r="AV146" s="47"/>
      <c r="AW146" s="71">
        <f>IF($BO146,AS146/$BO146*100,0)</f>
        <v>6.8394796455816138</v>
      </c>
      <c r="AX146" s="47"/>
      <c r="AY146" s="70">
        <v>712884</v>
      </c>
      <c r="AZ146" s="47"/>
      <c r="BA146" s="70">
        <v>63746</v>
      </c>
      <c r="BB146" s="47"/>
      <c r="BC146" s="70">
        <f>(AY146+BA146)</f>
        <v>776630</v>
      </c>
      <c r="BD146" s="47"/>
      <c r="BE146" s="71">
        <f>(BC146/$BS146)</f>
        <v>29.852014145141453</v>
      </c>
      <c r="BF146" s="47"/>
      <c r="BG146" s="71">
        <f>IF($BO146,BC146/$BO146*100,0)</f>
        <v>1.4437310816212121</v>
      </c>
      <c r="BH146" s="47"/>
      <c r="BI146" s="70">
        <v>764181</v>
      </c>
      <c r="BJ146" s="47"/>
      <c r="BK146" s="71">
        <f>(BI146/$BS146)</f>
        <v>29.373500922509226</v>
      </c>
      <c r="BL146" s="47"/>
      <c r="BM146" s="71">
        <f>IF($BO146,BI146/$BO146*100,0)</f>
        <v>1.4205887767461718</v>
      </c>
      <c r="BN146" s="47"/>
      <c r="BO146" s="70">
        <f>(U146+AA146+AG146+AM146+AS146+BC146+BI146)</f>
        <v>53793259</v>
      </c>
      <c r="BQ146" s="47">
        <v>49</v>
      </c>
      <c r="BS146" s="51">
        <v>26016</v>
      </c>
    </row>
    <row r="147" spans="1:71" ht="8.85" customHeight="1" x14ac:dyDescent="0.3">
      <c r="A147" s="47">
        <v>50</v>
      </c>
      <c r="B147" s="61"/>
      <c r="C147" s="47" t="s">
        <v>173</v>
      </c>
      <c r="E147" s="70">
        <v>12484930</v>
      </c>
      <c r="F147" s="67"/>
      <c r="G147" s="70">
        <v>402654</v>
      </c>
      <c r="H147" s="47"/>
      <c r="I147" s="70">
        <v>3725624</v>
      </c>
      <c r="J147" s="70"/>
      <c r="K147" s="70">
        <v>5357</v>
      </c>
      <c r="L147" s="47"/>
      <c r="M147" s="70">
        <v>1893476</v>
      </c>
      <c r="N147" s="47"/>
      <c r="O147" s="70">
        <v>0</v>
      </c>
      <c r="P147" s="47"/>
      <c r="Q147" s="70">
        <v>192063</v>
      </c>
      <c r="R147" s="47"/>
      <c r="S147" s="70">
        <v>158961</v>
      </c>
      <c r="T147" s="47"/>
      <c r="U147" s="70">
        <f>SUM(E147:S147)</f>
        <v>18863065</v>
      </c>
      <c r="V147" s="47"/>
      <c r="W147" s="71">
        <f>(U147/$BS147)</f>
        <v>1100.9785209828985</v>
      </c>
      <c r="X147" s="47"/>
      <c r="Y147" s="71">
        <f>IF($BO147,U147/$BO147*100,0)</f>
        <v>64.162038266130892</v>
      </c>
      <c r="Z147" s="47"/>
      <c r="AA147" s="70">
        <v>5433765</v>
      </c>
      <c r="AB147" s="47"/>
      <c r="AC147" s="71">
        <f>(AA147/$BS147)</f>
        <v>317.15198739275081</v>
      </c>
      <c r="AD147" s="47"/>
      <c r="AE147" s="71">
        <f>IF($BO147,AA147/$BO147*100,0)</f>
        <v>18.482756532894452</v>
      </c>
      <c r="AF147" s="47"/>
      <c r="AG147" s="281">
        <v>415954</v>
      </c>
      <c r="AH147" s="47"/>
      <c r="AI147" s="71">
        <f>(AG147/$BS147)</f>
        <v>24.277943150644955</v>
      </c>
      <c r="AJ147" s="47"/>
      <c r="AK147" s="71">
        <f>IF($BO147,AG147/$BO147*100,0)</f>
        <v>1.4148525950024669</v>
      </c>
      <c r="AL147" s="47"/>
      <c r="AM147" s="281">
        <v>62505</v>
      </c>
      <c r="AN147" s="47"/>
      <c r="AO147" s="71">
        <f>(AM147/$BS147)</f>
        <v>3.6482227280686397</v>
      </c>
      <c r="AP147" s="47"/>
      <c r="AQ147" s="71">
        <f>IF($BO147,AM147/$BO147*100,0)</f>
        <v>0.21260851308228601</v>
      </c>
      <c r="AR147" s="47"/>
      <c r="AS147" s="281">
        <v>4068160</v>
      </c>
      <c r="AT147" s="47"/>
      <c r="AU147" s="71">
        <f>(AS147/$BS147)</f>
        <v>237.44586470553901</v>
      </c>
      <c r="AV147" s="47"/>
      <c r="AW147" s="71">
        <f>IF($BO147,AS147/$BO147*100,0)</f>
        <v>13.83770016128042</v>
      </c>
      <c r="AX147" s="47"/>
      <c r="AY147" s="281">
        <v>139921</v>
      </c>
      <c r="AZ147" s="47"/>
      <c r="BA147" s="281">
        <v>68786</v>
      </c>
      <c r="BB147" s="47"/>
      <c r="BC147" s="70">
        <f>(AY147+BA147)</f>
        <v>208707</v>
      </c>
      <c r="BD147" s="47"/>
      <c r="BE147" s="71">
        <f>(BC147/$BS147)</f>
        <v>12.181579408159692</v>
      </c>
      <c r="BF147" s="47"/>
      <c r="BG147" s="71">
        <f>IF($BO147,BC147/$BO147*100,0)</f>
        <v>0.70990936628853163</v>
      </c>
      <c r="BH147" s="47"/>
      <c r="BI147" s="281">
        <v>346949</v>
      </c>
      <c r="BJ147" s="47"/>
      <c r="BK147" s="71">
        <f>(BI147/$BS147)</f>
        <v>20.25033560964221</v>
      </c>
      <c r="BL147" s="47"/>
      <c r="BM147" s="71">
        <f>IF($BO147,BI147/$BO147*100,0)</f>
        <v>1.180134565320951</v>
      </c>
      <c r="BN147" s="47"/>
      <c r="BO147" s="70">
        <f>(U147+AA147+AG147+AM147+AS147+BC147+BI147)</f>
        <v>29399105</v>
      </c>
      <c r="BQ147" s="47">
        <v>50</v>
      </c>
      <c r="BS147" s="51">
        <v>17133</v>
      </c>
    </row>
    <row r="148" spans="1:71" ht="8.85" customHeight="1" x14ac:dyDescent="0.3">
      <c r="A148" s="61"/>
      <c r="B148" s="61"/>
      <c r="E148" s="83"/>
      <c r="G148" s="83"/>
      <c r="I148" s="83"/>
      <c r="J148" s="83"/>
      <c r="K148" s="83"/>
      <c r="M148" s="83"/>
      <c r="BQ148" s="47"/>
    </row>
    <row r="149" spans="1:71" ht="0.6" customHeight="1" x14ac:dyDescent="0.3">
      <c r="A149" s="61"/>
      <c r="B149" s="61"/>
      <c r="E149" s="83"/>
      <c r="G149" s="83"/>
      <c r="I149" s="83"/>
      <c r="J149" s="83"/>
      <c r="K149" s="83"/>
      <c r="M149" s="83"/>
      <c r="BQ149" s="47"/>
    </row>
    <row r="150" spans="1:71" ht="0.6" customHeight="1" x14ac:dyDescent="0.3">
      <c r="A150" s="61"/>
      <c r="B150" s="61"/>
    </row>
    <row r="151" spans="1:71" s="46" customFormat="1" ht="10.5" customHeight="1" x14ac:dyDescent="0.3">
      <c r="A151" s="81" t="s">
        <v>287</v>
      </c>
      <c r="BQ151" s="82" t="s">
        <v>288</v>
      </c>
    </row>
    <row r="152" spans="1:71" s="46" customFormat="1" ht="10.5" customHeight="1" x14ac:dyDescent="0.3">
      <c r="AB152" s="48"/>
      <c r="AC152" s="48"/>
      <c r="AD152" s="48"/>
      <c r="AE152" s="49" t="s">
        <v>42</v>
      </c>
      <c r="AF152" s="48"/>
      <c r="AG152" s="50" t="s">
        <v>43</v>
      </c>
      <c r="BQ152" s="49" t="s">
        <v>254</v>
      </c>
    </row>
    <row r="153" spans="1:71" s="46" customFormat="1" ht="10.5" customHeight="1" x14ac:dyDescent="0.3">
      <c r="A153" s="51"/>
      <c r="AB153" s="48"/>
      <c r="AC153" s="48"/>
      <c r="AD153" s="48"/>
      <c r="AE153" s="49" t="s">
        <v>255</v>
      </c>
      <c r="AF153" s="48"/>
      <c r="AG153" s="50" t="s">
        <v>256</v>
      </c>
      <c r="BQ153" s="49" t="s">
        <v>174</v>
      </c>
    </row>
    <row r="154" spans="1:71" s="46" customFormat="1" ht="10.5" customHeight="1" x14ac:dyDescent="0.3">
      <c r="A154" s="52"/>
      <c r="AB154" s="48"/>
      <c r="AC154" s="48"/>
      <c r="AD154" s="48"/>
      <c r="AE154" s="49" t="s">
        <v>48</v>
      </c>
      <c r="AF154" s="48"/>
      <c r="AG154" s="53" t="s">
        <v>49</v>
      </c>
    </row>
    <row r="155" spans="1:71" s="47" customFormat="1" ht="9.6" customHeight="1" x14ac:dyDescent="0.3">
      <c r="BS155" s="46"/>
    </row>
    <row r="156" spans="1:71" s="47" customFormat="1" ht="9.6" customHeight="1" x14ac:dyDescent="0.3">
      <c r="AG156" s="54" t="s">
        <v>257</v>
      </c>
      <c r="AH156" s="54"/>
      <c r="AI156" s="54"/>
      <c r="AJ156" s="54"/>
      <c r="AK156" s="54"/>
      <c r="BS156" s="46"/>
    </row>
    <row r="157" spans="1:71" s="47" customFormat="1" ht="9.6" customHeight="1" x14ac:dyDescent="0.3">
      <c r="E157" s="286" t="s">
        <v>258</v>
      </c>
      <c r="F157" s="286"/>
      <c r="G157" s="286"/>
      <c r="H157" s="286"/>
      <c r="I157" s="286"/>
      <c r="J157" s="286"/>
      <c r="K157" s="286"/>
      <c r="L157" s="286"/>
      <c r="M157" s="286"/>
      <c r="N157" s="286"/>
      <c r="O157" s="286"/>
      <c r="P157" s="286"/>
      <c r="Q157" s="286"/>
      <c r="R157" s="286"/>
      <c r="S157" s="286"/>
      <c r="T157" s="286"/>
      <c r="U157" s="286"/>
      <c r="V157" s="286"/>
      <c r="W157" s="286"/>
      <c r="X157" s="286"/>
      <c r="Y157" s="286"/>
      <c r="Z157" s="54"/>
      <c r="AA157" s="55" t="s">
        <v>259</v>
      </c>
      <c r="AB157" s="56"/>
      <c r="AC157" s="56"/>
      <c r="AD157" s="56"/>
      <c r="AE157" s="56"/>
      <c r="AG157" s="57" t="s">
        <v>260</v>
      </c>
      <c r="AH157" s="57"/>
      <c r="AI157" s="57"/>
      <c r="AJ157" s="57"/>
      <c r="AK157" s="57"/>
      <c r="AM157" s="57" t="s">
        <v>261</v>
      </c>
      <c r="AN157" s="57"/>
      <c r="AO157" s="57"/>
      <c r="AP157" s="57"/>
      <c r="AQ157" s="57"/>
      <c r="AS157" s="57" t="s">
        <v>262</v>
      </c>
      <c r="AT157" s="57"/>
      <c r="AU157" s="57"/>
      <c r="AV157" s="57"/>
      <c r="AW157" s="57"/>
      <c r="AY157" s="57" t="s">
        <v>263</v>
      </c>
      <c r="AZ157" s="57"/>
      <c r="BA157" s="57"/>
      <c r="BB157" s="57"/>
      <c r="BC157" s="57"/>
      <c r="BD157" s="57"/>
      <c r="BE157" s="57"/>
      <c r="BF157" s="57"/>
      <c r="BG157" s="57"/>
      <c r="BI157" s="57" t="s">
        <v>264</v>
      </c>
      <c r="BJ157" s="57"/>
      <c r="BK157" s="57"/>
      <c r="BL157" s="57"/>
      <c r="BM157" s="57"/>
      <c r="BS157" s="46"/>
    </row>
    <row r="158" spans="1:71" s="47" customFormat="1" ht="9.6" customHeight="1" x14ac:dyDescent="0.3">
      <c r="BS158" s="46"/>
    </row>
    <row r="159" spans="1:71" s="47" customFormat="1" ht="9.6" customHeight="1" x14ac:dyDescent="0.3">
      <c r="U159" s="57" t="s">
        <v>65</v>
      </c>
      <c r="V159" s="57"/>
      <c r="W159" s="57"/>
      <c r="X159" s="57"/>
      <c r="Y159" s="57"/>
      <c r="BC159" s="57" t="s">
        <v>65</v>
      </c>
      <c r="BD159" s="57"/>
      <c r="BE159" s="57"/>
      <c r="BF159" s="57"/>
      <c r="BG159" s="57"/>
      <c r="BS159" s="46"/>
    </row>
    <row r="160" spans="1:71" s="47" customFormat="1" ht="9.6" customHeight="1" x14ac:dyDescent="0.3">
      <c r="G160" s="58" t="s">
        <v>265</v>
      </c>
      <c r="I160" s="286" t="s">
        <v>266</v>
      </c>
      <c r="J160" s="286"/>
      <c r="K160" s="286"/>
      <c r="M160" s="58" t="s">
        <v>267</v>
      </c>
      <c r="BA160" s="58" t="s">
        <v>268</v>
      </c>
      <c r="BS160" s="46"/>
    </row>
    <row r="161" spans="1:71" s="47" customFormat="1" ht="9.6" customHeight="1" x14ac:dyDescent="0.3">
      <c r="E161" s="58" t="s">
        <v>269</v>
      </c>
      <c r="G161" s="58" t="s">
        <v>270</v>
      </c>
      <c r="I161" s="58"/>
      <c r="J161" s="58"/>
      <c r="K161" s="58"/>
      <c r="M161" s="58" t="s">
        <v>271</v>
      </c>
      <c r="O161" s="59" t="s">
        <v>272</v>
      </c>
      <c r="W161" s="58" t="s">
        <v>63</v>
      </c>
      <c r="Y161" s="58" t="s">
        <v>273</v>
      </c>
      <c r="AC161" s="58" t="s">
        <v>63</v>
      </c>
      <c r="AE161" s="58" t="s">
        <v>273</v>
      </c>
      <c r="AI161" s="58" t="s">
        <v>63</v>
      </c>
      <c r="AK161" s="58" t="s">
        <v>273</v>
      </c>
      <c r="AO161" s="58" t="s">
        <v>63</v>
      </c>
      <c r="AQ161" s="58" t="s">
        <v>273</v>
      </c>
      <c r="AU161" s="58" t="s">
        <v>63</v>
      </c>
      <c r="AW161" s="58" t="s">
        <v>273</v>
      </c>
      <c r="BA161" s="58" t="s">
        <v>274</v>
      </c>
      <c r="BE161" s="58" t="s">
        <v>63</v>
      </c>
      <c r="BG161" s="58" t="s">
        <v>273</v>
      </c>
      <c r="BK161" s="58" t="s">
        <v>63</v>
      </c>
      <c r="BM161" s="58" t="s">
        <v>273</v>
      </c>
      <c r="BO161" s="58" t="s">
        <v>275</v>
      </c>
      <c r="BS161" s="46"/>
    </row>
    <row r="162" spans="1:71" s="47" customFormat="1" ht="9.6" customHeight="1" x14ac:dyDescent="0.3">
      <c r="A162" s="60" t="s">
        <v>71</v>
      </c>
      <c r="C162" s="60" t="s">
        <v>73</v>
      </c>
      <c r="E162" s="60" t="s">
        <v>276</v>
      </c>
      <c r="G162" s="60" t="s">
        <v>277</v>
      </c>
      <c r="I162" s="60" t="s">
        <v>61</v>
      </c>
      <c r="J162" s="58"/>
      <c r="K162" s="60" t="s">
        <v>278</v>
      </c>
      <c r="M162" s="60" t="s">
        <v>279</v>
      </c>
      <c r="O162" s="60" t="s">
        <v>280</v>
      </c>
      <c r="Q162" s="60" t="s">
        <v>281</v>
      </c>
      <c r="S162" s="60" t="s">
        <v>282</v>
      </c>
      <c r="U162" s="60" t="s">
        <v>74</v>
      </c>
      <c r="W162" s="60" t="s">
        <v>75</v>
      </c>
      <c r="Y162" s="60" t="s">
        <v>50</v>
      </c>
      <c r="AA162" s="60" t="s">
        <v>74</v>
      </c>
      <c r="AC162" s="60" t="s">
        <v>75</v>
      </c>
      <c r="AE162" s="60" t="s">
        <v>50</v>
      </c>
      <c r="AG162" s="60" t="s">
        <v>74</v>
      </c>
      <c r="AI162" s="60" t="s">
        <v>75</v>
      </c>
      <c r="AK162" s="60" t="s">
        <v>50</v>
      </c>
      <c r="AM162" s="60" t="s">
        <v>74</v>
      </c>
      <c r="AO162" s="60" t="s">
        <v>75</v>
      </c>
      <c r="AQ162" s="60" t="s">
        <v>50</v>
      </c>
      <c r="AS162" s="60" t="s">
        <v>74</v>
      </c>
      <c r="AU162" s="60" t="s">
        <v>75</v>
      </c>
      <c r="AW162" s="60" t="s">
        <v>50</v>
      </c>
      <c r="AY162" s="60" t="s">
        <v>282</v>
      </c>
      <c r="BA162" s="60" t="s">
        <v>276</v>
      </c>
      <c r="BC162" s="60" t="s">
        <v>74</v>
      </c>
      <c r="BE162" s="60" t="s">
        <v>75</v>
      </c>
      <c r="BG162" s="60" t="s">
        <v>50</v>
      </c>
      <c r="BI162" s="60" t="s">
        <v>74</v>
      </c>
      <c r="BK162" s="60" t="s">
        <v>75</v>
      </c>
      <c r="BM162" s="60" t="s">
        <v>50</v>
      </c>
      <c r="BO162" s="60" t="s">
        <v>50</v>
      </c>
      <c r="BQ162" s="60" t="s">
        <v>71</v>
      </c>
      <c r="BS162" s="46"/>
    </row>
    <row r="163" spans="1:71" s="47" customFormat="1" ht="8.85" customHeight="1" x14ac:dyDescent="0.3">
      <c r="BS163" s="46"/>
    </row>
    <row r="164" spans="1:71" s="47" customFormat="1" ht="8.85" customHeight="1" x14ac:dyDescent="0.3">
      <c r="B164" s="47" t="s">
        <v>286</v>
      </c>
      <c r="BS164" s="46"/>
    </row>
    <row r="165" spans="1:71" ht="8.85" customHeight="1" x14ac:dyDescent="0.3">
      <c r="A165" s="47">
        <v>51</v>
      </c>
      <c r="B165" s="61"/>
      <c r="C165" s="47" t="s">
        <v>175</v>
      </c>
      <c r="D165" s="62"/>
      <c r="E165" s="64">
        <v>16512508</v>
      </c>
      <c r="F165" s="63"/>
      <c r="G165" s="64">
        <v>427328</v>
      </c>
      <c r="H165" s="63"/>
      <c r="I165" s="64">
        <v>1542647</v>
      </c>
      <c r="J165" s="64"/>
      <c r="K165" s="64">
        <v>32741</v>
      </c>
      <c r="L165" s="63"/>
      <c r="M165" s="64">
        <v>6623</v>
      </c>
      <c r="N165" s="63"/>
      <c r="O165" s="64">
        <v>117064</v>
      </c>
      <c r="P165" s="63"/>
      <c r="Q165" s="64">
        <v>222200</v>
      </c>
      <c r="R165" s="63"/>
      <c r="S165" s="64">
        <v>70912</v>
      </c>
      <c r="T165" s="63"/>
      <c r="U165" s="64">
        <f>SUM(E165:S165)</f>
        <v>18932023</v>
      </c>
      <c r="V165" s="63"/>
      <c r="W165" s="65">
        <f>(U165/$BS165)</f>
        <v>1748.2706621109983</v>
      </c>
      <c r="X165" s="47"/>
      <c r="Y165" s="66">
        <f>IF($BO165,U165/$BO165*100,0)</f>
        <v>80.373022580665435</v>
      </c>
      <c r="Z165" s="63"/>
      <c r="AA165" s="64">
        <v>2377456</v>
      </c>
      <c r="AB165" s="63"/>
      <c r="AC165" s="65">
        <f>(AA165/$BS165)</f>
        <v>219.54529504109337</v>
      </c>
      <c r="AD165" s="47"/>
      <c r="AE165" s="66">
        <f>IF($BO165,AA165/$BO165*100,0)</f>
        <v>10.093127647929569</v>
      </c>
      <c r="AF165" s="67"/>
      <c r="AG165" s="64">
        <v>158117</v>
      </c>
      <c r="AH165" s="63"/>
      <c r="AI165" s="65">
        <f>(AG165/$BS165)</f>
        <v>14.601255886970172</v>
      </c>
      <c r="AJ165" s="47"/>
      <c r="AK165" s="66">
        <f>IF($BO165,AG165/$BO165*100,0)</f>
        <v>0.67126166133366072</v>
      </c>
      <c r="AL165" s="63"/>
      <c r="AM165" s="64">
        <v>27601</v>
      </c>
      <c r="AN165" s="63"/>
      <c r="AO165" s="65">
        <f>(AM165/$BS165)</f>
        <v>2.548804137039431</v>
      </c>
      <c r="AP165" s="47"/>
      <c r="AQ165" s="66">
        <f>IF($BO165,AM165/$BO165*100,0)</f>
        <v>0.11717584519356154</v>
      </c>
      <c r="AR165" s="63"/>
      <c r="AS165" s="64">
        <v>1468432</v>
      </c>
      <c r="AT165" s="63"/>
      <c r="AU165" s="65">
        <f>(AS165/$BS165)</f>
        <v>135.60180995475113</v>
      </c>
      <c r="AV165" s="47"/>
      <c r="AW165" s="66">
        <f>IF($BO165,AS165/$BO165*100,0)</f>
        <v>6.2340045907493185</v>
      </c>
      <c r="AX165" s="63"/>
      <c r="AY165" s="64">
        <v>164606</v>
      </c>
      <c r="AZ165" s="63"/>
      <c r="BA165" s="64">
        <v>65263</v>
      </c>
      <c r="BB165" s="63"/>
      <c r="BC165" s="64">
        <f>(AY165+BA165)</f>
        <v>229869</v>
      </c>
      <c r="BD165" s="63"/>
      <c r="BE165" s="65">
        <f>(BC165/$BS165)</f>
        <v>21.227167790193</v>
      </c>
      <c r="BF165" s="47"/>
      <c r="BG165" s="66">
        <f>IF($BO165,BC165/$BO165*100,0)</f>
        <v>0.97587385815002348</v>
      </c>
      <c r="BH165" s="63"/>
      <c r="BI165" s="64">
        <v>361698</v>
      </c>
      <c r="BJ165" s="63"/>
      <c r="BK165" s="65">
        <f>(BI165/$BS165)</f>
        <v>33.400868039523502</v>
      </c>
      <c r="BL165" s="47"/>
      <c r="BM165" s="66">
        <f>IF($BO165,BI165/$BO165*100,0)</f>
        <v>1.5355338159784364</v>
      </c>
      <c r="BN165" s="63"/>
      <c r="BO165" s="64">
        <f>(U165+AA165+AG165+AM165+AS165+BC165+BI165)</f>
        <v>23555196</v>
      </c>
      <c r="BQ165" s="47">
        <v>51</v>
      </c>
      <c r="BS165" s="51">
        <v>10829</v>
      </c>
    </row>
    <row r="166" spans="1:71" ht="8.85" customHeight="1" x14ac:dyDescent="0.3">
      <c r="A166" s="47">
        <v>52</v>
      </c>
      <c r="B166" s="61"/>
      <c r="C166" s="47" t="s">
        <v>176</v>
      </c>
      <c r="E166" s="70">
        <v>0</v>
      </c>
      <c r="F166" s="67"/>
      <c r="G166" s="70">
        <v>0</v>
      </c>
      <c r="H166" s="47"/>
      <c r="I166" s="70">
        <v>0</v>
      </c>
      <c r="J166" s="70"/>
      <c r="K166" s="70">
        <v>0</v>
      </c>
      <c r="L166" s="47"/>
      <c r="M166" s="70">
        <v>0</v>
      </c>
      <c r="N166" s="47"/>
      <c r="O166" s="70">
        <v>0</v>
      </c>
      <c r="P166" s="47"/>
      <c r="Q166" s="70">
        <v>0</v>
      </c>
      <c r="R166" s="47"/>
      <c r="S166" s="70">
        <v>0</v>
      </c>
      <c r="T166" s="47"/>
      <c r="U166" s="70">
        <f>SUM(E166:S166)</f>
        <v>0</v>
      </c>
      <c r="V166" s="47"/>
      <c r="W166" s="66">
        <v>0</v>
      </c>
      <c r="X166" s="47"/>
      <c r="Y166" s="66">
        <f>IF($BO166,U166/$BO166*100,0)</f>
        <v>0</v>
      </c>
      <c r="Z166" s="47"/>
      <c r="AA166" s="70">
        <v>0</v>
      </c>
      <c r="AB166" s="47"/>
      <c r="AC166" s="66">
        <v>0</v>
      </c>
      <c r="AD166" s="47"/>
      <c r="AE166" s="66">
        <f>IF($BO166,AA166/$BO166*100,0)</f>
        <v>0</v>
      </c>
      <c r="AF166" s="47"/>
      <c r="AG166" s="70">
        <v>0</v>
      </c>
      <c r="AH166" s="47"/>
      <c r="AI166" s="66">
        <v>0</v>
      </c>
      <c r="AJ166" s="47"/>
      <c r="AK166" s="66">
        <f>IF($BO166,AG166/$BO166*100,0)</f>
        <v>0</v>
      </c>
      <c r="AL166" s="47"/>
      <c r="AM166" s="70">
        <v>0</v>
      </c>
      <c r="AN166" s="47"/>
      <c r="AO166" s="66">
        <v>0</v>
      </c>
      <c r="AP166" s="47"/>
      <c r="AQ166" s="66">
        <f>IF($BO166,AM166/$BO166*100,0)</f>
        <v>0</v>
      </c>
      <c r="AR166" s="47"/>
      <c r="AS166" s="70">
        <v>0</v>
      </c>
      <c r="AT166" s="47"/>
      <c r="AU166" s="66">
        <v>0</v>
      </c>
      <c r="AV166" s="47"/>
      <c r="AW166" s="66">
        <f>IF($BO166,AS166/$BO166*100,0)</f>
        <v>0</v>
      </c>
      <c r="AX166" s="47"/>
      <c r="AY166" s="70">
        <v>0</v>
      </c>
      <c r="AZ166" s="47"/>
      <c r="BA166" s="70">
        <v>0</v>
      </c>
      <c r="BB166" s="47"/>
      <c r="BC166" s="70">
        <f>(AY166+BA166)</f>
        <v>0</v>
      </c>
      <c r="BD166" s="47"/>
      <c r="BE166" s="66">
        <v>0</v>
      </c>
      <c r="BF166" s="47"/>
      <c r="BG166" s="66">
        <f>IF($BO166,BC166/$BO166*100,0)</f>
        <v>0</v>
      </c>
      <c r="BH166" s="47"/>
      <c r="BI166" s="281">
        <v>0</v>
      </c>
      <c r="BJ166" s="47"/>
      <c r="BK166" s="66">
        <v>0</v>
      </c>
      <c r="BL166" s="47"/>
      <c r="BM166" s="66">
        <f>IF($BO166,BI166/$BO166*100,0)</f>
        <v>0</v>
      </c>
      <c r="BN166" s="47"/>
      <c r="BO166" s="70">
        <f>(U166+AA166+AG166+AM166+AS166+BC166+BI166)</f>
        <v>0</v>
      </c>
      <c r="BQ166" s="47">
        <v>52</v>
      </c>
      <c r="BS166" s="51">
        <v>0</v>
      </c>
    </row>
    <row r="167" spans="1:71" ht="8.85" customHeight="1" x14ac:dyDescent="0.3">
      <c r="A167" s="47">
        <v>53</v>
      </c>
      <c r="B167" s="61"/>
      <c r="C167" s="47" t="s">
        <v>177</v>
      </c>
      <c r="E167" s="70">
        <v>912415331</v>
      </c>
      <c r="F167" s="67"/>
      <c r="G167" s="70">
        <v>33628181</v>
      </c>
      <c r="H167" s="47"/>
      <c r="I167" s="70">
        <v>494830648</v>
      </c>
      <c r="J167" s="70"/>
      <c r="K167" s="70">
        <v>23161</v>
      </c>
      <c r="L167" s="47"/>
      <c r="M167" s="70">
        <v>2325220</v>
      </c>
      <c r="N167" s="47"/>
      <c r="O167" s="70">
        <v>0</v>
      </c>
      <c r="P167" s="47"/>
      <c r="Q167" s="70">
        <v>8181358</v>
      </c>
      <c r="R167" s="47"/>
      <c r="S167" s="70">
        <v>2907792</v>
      </c>
      <c r="T167" s="47"/>
      <c r="U167" s="70">
        <f>SUM(E167:S167)</f>
        <v>1454311691</v>
      </c>
      <c r="V167" s="47"/>
      <c r="W167" s="66">
        <f>(U167/$BS167)</f>
        <v>3516.6866346186398</v>
      </c>
      <c r="X167" s="47"/>
      <c r="Y167" s="66">
        <f>IF($BO167,U167/$BO167*100,0)</f>
        <v>82.377117003800578</v>
      </c>
      <c r="Z167" s="47"/>
      <c r="AA167" s="70">
        <v>187126709</v>
      </c>
      <c r="AB167" s="47"/>
      <c r="AC167" s="66">
        <f>(AA167/$BS167)</f>
        <v>452.4930938758929</v>
      </c>
      <c r="AD167" s="47"/>
      <c r="AE167" s="66">
        <f>IF($BO167,AA167/$BO167*100,0)</f>
        <v>10.599487645753335</v>
      </c>
      <c r="AF167" s="47"/>
      <c r="AG167" s="70">
        <v>21733966</v>
      </c>
      <c r="AH167" s="47"/>
      <c r="AI167" s="66">
        <f>(AG167/$BS167)</f>
        <v>52.555135341654861</v>
      </c>
      <c r="AJ167" s="47"/>
      <c r="AK167" s="66">
        <f>IF($BO167,AG167/$BO167*100,0)</f>
        <v>1.2310851045332232</v>
      </c>
      <c r="AL167" s="47"/>
      <c r="AM167" s="70">
        <v>1541034</v>
      </c>
      <c r="AN167" s="47"/>
      <c r="AO167" s="66">
        <f>(AM167/$BS167)</f>
        <v>3.7263907763586155</v>
      </c>
      <c r="AP167" s="47"/>
      <c r="AQ167" s="66">
        <f>IF($BO167,AM167/$BO167*100,0)</f>
        <v>8.7289360946789518E-2</v>
      </c>
      <c r="AR167" s="47"/>
      <c r="AS167" s="70">
        <v>48701469</v>
      </c>
      <c r="AT167" s="47"/>
      <c r="AU167" s="66">
        <f>(AS167/$BS167)</f>
        <v>117.76554240640702</v>
      </c>
      <c r="AV167" s="47"/>
      <c r="AW167" s="66">
        <f>IF($BO167,AS167/$BO167*100,0)</f>
        <v>2.7586153882262687</v>
      </c>
      <c r="AX167" s="47"/>
      <c r="AY167" s="70">
        <v>22870121</v>
      </c>
      <c r="AZ167" s="47"/>
      <c r="BA167" s="70">
        <v>1979830</v>
      </c>
      <c r="BB167" s="47"/>
      <c r="BC167" s="70">
        <f>(AY167+BA167)</f>
        <v>24849951</v>
      </c>
      <c r="BD167" s="47"/>
      <c r="BE167" s="66">
        <f>(BC167/$BS167)</f>
        <v>60.089931954365419</v>
      </c>
      <c r="BF167" s="47"/>
      <c r="BG167" s="66">
        <f>IF($BO167,BC167/$BO167*100,0)</f>
        <v>1.4075849996489582</v>
      </c>
      <c r="BH167" s="47"/>
      <c r="BI167" s="281">
        <v>27166824</v>
      </c>
      <c r="BJ167" s="47"/>
      <c r="BK167" s="66">
        <f>(BI167/$BS167)</f>
        <v>65.692387303951676</v>
      </c>
      <c r="BL167" s="47"/>
      <c r="BM167" s="66">
        <f>IF($BO167,BI167/$BO167*100,0)</f>
        <v>1.5388204970908519</v>
      </c>
      <c r="BN167" s="47"/>
      <c r="BO167" s="70">
        <f>(U167+AA167+AG167+AM167+AS167+BC167+BI167)</f>
        <v>1765431644</v>
      </c>
      <c r="BQ167" s="47">
        <v>53</v>
      </c>
      <c r="BS167" s="51">
        <v>413546</v>
      </c>
    </row>
    <row r="168" spans="1:71" ht="8.85" customHeight="1" x14ac:dyDescent="0.3">
      <c r="A168" s="47">
        <v>54</v>
      </c>
      <c r="B168" s="61"/>
      <c r="C168" s="47" t="s">
        <v>178</v>
      </c>
      <c r="E168" s="70">
        <v>36342730</v>
      </c>
      <c r="F168" s="67"/>
      <c r="G168" s="70">
        <v>16643034</v>
      </c>
      <c r="H168" s="47"/>
      <c r="I168" s="70">
        <v>9406603</v>
      </c>
      <c r="J168" s="70"/>
      <c r="K168" s="70">
        <v>67461</v>
      </c>
      <c r="L168" s="47"/>
      <c r="M168" s="70">
        <v>308414</v>
      </c>
      <c r="N168" s="47"/>
      <c r="O168" s="70">
        <v>499825</v>
      </c>
      <c r="P168" s="47"/>
      <c r="Q168" s="70">
        <v>438385</v>
      </c>
      <c r="R168" s="47"/>
      <c r="S168" s="70">
        <v>448550</v>
      </c>
      <c r="T168" s="47"/>
      <c r="U168" s="70">
        <f>SUM(E168:S168)</f>
        <v>64155002</v>
      </c>
      <c r="V168" s="47"/>
      <c r="W168" s="66">
        <f>(U168/$BS168)</f>
        <v>1751.911578372474</v>
      </c>
      <c r="X168" s="47"/>
      <c r="Y168" s="66">
        <f>IF($BO168,U168/$BO168*100,0)</f>
        <v>77.852031512627732</v>
      </c>
      <c r="Z168" s="47"/>
      <c r="AA168" s="70">
        <v>9106660</v>
      </c>
      <c r="AB168" s="47"/>
      <c r="AC168" s="66">
        <f>(AA168/$BS168)</f>
        <v>248.67995630802841</v>
      </c>
      <c r="AD168" s="47"/>
      <c r="AE168" s="66">
        <f>IF($BO168,AA168/$BO168*100,0)</f>
        <v>11.050922908470746</v>
      </c>
      <c r="AF168" s="47"/>
      <c r="AG168" s="70">
        <v>688088</v>
      </c>
      <c r="AH168" s="47"/>
      <c r="AI168" s="66">
        <f>(AG168/$BS168)</f>
        <v>18.789950846531951</v>
      </c>
      <c r="AJ168" s="47"/>
      <c r="AK168" s="66">
        <f>IF($BO168,AG168/$BO168*100,0)</f>
        <v>0.83499410785554951</v>
      </c>
      <c r="AL168" s="47"/>
      <c r="AM168" s="70">
        <v>83809</v>
      </c>
      <c r="AN168" s="47"/>
      <c r="AO168" s="66">
        <f>(AM168/$BS168)</f>
        <v>2.2886127799016931</v>
      </c>
      <c r="AP168" s="47"/>
      <c r="AQ168" s="66">
        <f>IF($BO168,AM168/$BO168*100,0)</f>
        <v>0.10170213865852297</v>
      </c>
      <c r="AR168" s="47"/>
      <c r="AS168" s="70">
        <v>6581981</v>
      </c>
      <c r="AT168" s="47"/>
      <c r="AU168" s="66">
        <f>(AS168/$BS168)</f>
        <v>179.73732932823594</v>
      </c>
      <c r="AV168" s="47"/>
      <c r="AW168" s="66">
        <f>IF($BO168,AS168/$BO168*100,0)</f>
        <v>7.9872274375038907</v>
      </c>
      <c r="AX168" s="47"/>
      <c r="AY168" s="70">
        <v>780171</v>
      </c>
      <c r="AZ168" s="47"/>
      <c r="BA168" s="70">
        <v>181737</v>
      </c>
      <c r="BB168" s="47"/>
      <c r="BC168" s="70">
        <f>(AY168+BA168)</f>
        <v>961908</v>
      </c>
      <c r="BD168" s="47"/>
      <c r="BE168" s="66">
        <f>(BC168/$BS168)</f>
        <v>26.267285636264337</v>
      </c>
      <c r="BF168" s="47"/>
      <c r="BG168" s="66">
        <f>IF($BO168,BC168/$BO168*100,0)</f>
        <v>1.1672744071966314</v>
      </c>
      <c r="BH168" s="47"/>
      <c r="BI168" s="281">
        <v>828882</v>
      </c>
      <c r="BJ168" s="47"/>
      <c r="BK168" s="66">
        <f>(BI168/$BS168)</f>
        <v>22.634680502457673</v>
      </c>
      <c r="BL168" s="47"/>
      <c r="BM168" s="66">
        <f>IF($BO168,BI168/$BO168*100,0)</f>
        <v>1.0058474876869288</v>
      </c>
      <c r="BN168" s="47"/>
      <c r="BO168" s="70">
        <f>(U168+AA168+AG168+AM168+AS168+BC168+BI168)</f>
        <v>82406330</v>
      </c>
      <c r="BQ168" s="47">
        <v>54</v>
      </c>
      <c r="BS168" s="51">
        <v>36620</v>
      </c>
    </row>
    <row r="169" spans="1:71" ht="8.85" customHeight="1" x14ac:dyDescent="0.3">
      <c r="A169" s="47">
        <v>55</v>
      </c>
      <c r="B169" s="61"/>
      <c r="C169" s="47" t="s">
        <v>179</v>
      </c>
      <c r="E169" s="70">
        <v>3569259</v>
      </c>
      <c r="F169" s="67"/>
      <c r="G169" s="70">
        <v>280781</v>
      </c>
      <c r="H169" s="47"/>
      <c r="I169" s="70">
        <v>2291589</v>
      </c>
      <c r="J169" s="70"/>
      <c r="K169" s="70">
        <v>23137</v>
      </c>
      <c r="L169" s="47"/>
      <c r="M169" s="70">
        <v>269551</v>
      </c>
      <c r="N169" s="47"/>
      <c r="O169" s="70">
        <v>112219</v>
      </c>
      <c r="P169" s="47"/>
      <c r="Q169" s="70">
        <v>74452</v>
      </c>
      <c r="R169" s="47"/>
      <c r="S169" s="70">
        <v>41865</v>
      </c>
      <c r="T169" s="47"/>
      <c r="U169" s="70">
        <f>SUM(E169:S169)</f>
        <v>6662853</v>
      </c>
      <c r="V169" s="47"/>
      <c r="W169" s="71">
        <f>(U169/$BS169)</f>
        <v>544.08402743753061</v>
      </c>
      <c r="X169" s="47"/>
      <c r="Y169" s="71">
        <f>IF($BO169,U169/$BO169*100,0)</f>
        <v>59.554774663375809</v>
      </c>
      <c r="Z169" s="47"/>
      <c r="AA169" s="70">
        <v>1035657</v>
      </c>
      <c r="AB169" s="47"/>
      <c r="AC169" s="71">
        <f>(AA169/$BS169)</f>
        <v>84.571043606075449</v>
      </c>
      <c r="AD169" s="47"/>
      <c r="AE169" s="71">
        <f>IF($BO169,AA169/$BO169*100,0)</f>
        <v>9.2570433811983843</v>
      </c>
      <c r="AF169" s="47"/>
      <c r="AG169" s="70">
        <v>42755</v>
      </c>
      <c r="AH169" s="47"/>
      <c r="AI169" s="71">
        <f>(AG169/$BS169)</f>
        <v>3.4913441123632207</v>
      </c>
      <c r="AJ169" s="47"/>
      <c r="AK169" s="71">
        <f>IF($BO169,AG169/$BO169*100,0)</f>
        <v>0.38215827224953525</v>
      </c>
      <c r="AL169" s="47"/>
      <c r="AM169" s="70">
        <v>34353</v>
      </c>
      <c r="AN169" s="47"/>
      <c r="AO169" s="71">
        <f>(AM169/$BS169)</f>
        <v>2.8052425281724647</v>
      </c>
      <c r="AP169" s="47"/>
      <c r="AQ169" s="71">
        <f>IF($BO169,AM169/$BO169*100,0)</f>
        <v>0.30705842887588086</v>
      </c>
      <c r="AR169" s="47"/>
      <c r="AS169" s="70">
        <v>2777624</v>
      </c>
      <c r="AT169" s="47"/>
      <c r="AU169" s="71">
        <f>(AS169/$BS169)</f>
        <v>226.81887963416625</v>
      </c>
      <c r="AV169" s="47"/>
      <c r="AW169" s="71">
        <f>IF($BO169,AS169/$BO169*100,0)</f>
        <v>24.827318180302729</v>
      </c>
      <c r="AX169" s="47"/>
      <c r="AY169" s="70">
        <v>82489</v>
      </c>
      <c r="AZ169" s="47"/>
      <c r="BA169" s="70">
        <v>37804</v>
      </c>
      <c r="BB169" s="47"/>
      <c r="BC169" s="70">
        <f>(AY169+BA169)</f>
        <v>120293</v>
      </c>
      <c r="BD169" s="47"/>
      <c r="BE169" s="71">
        <f>(BC169/$BS169)</f>
        <v>9.8230442593499916</v>
      </c>
      <c r="BF169" s="47"/>
      <c r="BG169" s="71">
        <f>IF($BO169,BC169/$BO169*100,0)</f>
        <v>1.0752184550044053</v>
      </c>
      <c r="BH169" s="47"/>
      <c r="BI169" s="281">
        <v>514238</v>
      </c>
      <c r="BJ169" s="47"/>
      <c r="BK169" s="71">
        <f>(BI169/$BS169)</f>
        <v>41.992324024171161</v>
      </c>
      <c r="BL169" s="47"/>
      <c r="BM169" s="71">
        <f>IF($BO169,BI169/$BO169*100,0)</f>
        <v>4.5964286189932526</v>
      </c>
      <c r="BN169" s="47"/>
      <c r="BO169" s="70">
        <f>(U169+AA169+AG169+AM169+AS169+BC169+BI169)</f>
        <v>11187773</v>
      </c>
      <c r="BQ169" s="47">
        <v>55</v>
      </c>
      <c r="BS169" s="51">
        <v>12246</v>
      </c>
    </row>
    <row r="170" spans="1:71" ht="8.85" customHeight="1" x14ac:dyDescent="0.3">
      <c r="A170" s="72"/>
      <c r="B170" s="61"/>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Q170" s="73"/>
    </row>
    <row r="171" spans="1:71" ht="8.85" customHeight="1" x14ac:dyDescent="0.3">
      <c r="A171" s="47">
        <v>56</v>
      </c>
      <c r="B171" s="61"/>
      <c r="C171" s="47" t="s">
        <v>180</v>
      </c>
      <c r="E171" s="70">
        <v>12420246</v>
      </c>
      <c r="F171" s="67"/>
      <c r="G171" s="70">
        <v>353556</v>
      </c>
      <c r="H171" s="47"/>
      <c r="I171" s="70">
        <v>3690610</v>
      </c>
      <c r="J171" s="70"/>
      <c r="K171" s="70">
        <v>7276</v>
      </c>
      <c r="L171" s="47"/>
      <c r="M171" s="70">
        <v>128184</v>
      </c>
      <c r="N171" s="47"/>
      <c r="O171" s="70">
        <v>231066</v>
      </c>
      <c r="P171" s="47"/>
      <c r="Q171" s="70">
        <v>207873</v>
      </c>
      <c r="R171" s="47"/>
      <c r="S171" s="70">
        <v>98631</v>
      </c>
      <c r="T171" s="47"/>
      <c r="U171" s="70">
        <f>SUM(E171:S171)</f>
        <v>17137442</v>
      </c>
      <c r="V171" s="47"/>
      <c r="W171" s="71">
        <f>(U171/$BS171)</f>
        <v>1293.2942419440042</v>
      </c>
      <c r="X171" s="47"/>
      <c r="Y171" s="71">
        <f>IF($BO171,U171/$BO171*100,0)</f>
        <v>71.782218942812619</v>
      </c>
      <c r="Z171" s="47"/>
      <c r="AA171" s="70">
        <v>2985140</v>
      </c>
      <c r="AB171" s="47"/>
      <c r="AC171" s="71">
        <f>(AA171/$BS171)</f>
        <v>225.27658289940382</v>
      </c>
      <c r="AD171" s="47"/>
      <c r="AE171" s="71">
        <f>IF($BO171,AA171/$BO171*100,0)</f>
        <v>12.50361477838686</v>
      </c>
      <c r="AF171" s="47"/>
      <c r="AG171" s="281">
        <v>214208</v>
      </c>
      <c r="AH171" s="47"/>
      <c r="AI171" s="71">
        <f>(AG171/$BS171)</f>
        <v>16.165421477624331</v>
      </c>
      <c r="AJ171" s="47"/>
      <c r="AK171" s="71">
        <f>IF($BO171,AG171/$BO171*100,0)</f>
        <v>0.89723574587747723</v>
      </c>
      <c r="AL171" s="47"/>
      <c r="AM171" s="281">
        <v>135608</v>
      </c>
      <c r="AN171" s="47"/>
      <c r="AO171" s="71">
        <f>(AM171/$BS171)</f>
        <v>10.233793675948984</v>
      </c>
      <c r="AP171" s="47"/>
      <c r="AQ171" s="71">
        <f>IF($BO171,AM171/$BO171*100,0)</f>
        <v>0.568010275185581</v>
      </c>
      <c r="AR171" s="47"/>
      <c r="AS171" s="281">
        <v>1808309</v>
      </c>
      <c r="AT171" s="47"/>
      <c r="AU171" s="71">
        <f>(AS171/$BS171)</f>
        <v>136.46585163383895</v>
      </c>
      <c r="AV171" s="47"/>
      <c r="AW171" s="71">
        <f>IF($BO171,AS171/$BO171*100,0)</f>
        <v>7.5743178330965932</v>
      </c>
      <c r="AX171" s="47"/>
      <c r="AY171" s="281">
        <v>181184</v>
      </c>
      <c r="AZ171" s="47"/>
      <c r="BA171" s="281">
        <v>8804</v>
      </c>
      <c r="BB171" s="47"/>
      <c r="BC171" s="70">
        <f>(AY171+BA171)</f>
        <v>189988</v>
      </c>
      <c r="BD171" s="47"/>
      <c r="BE171" s="71">
        <f>(BC171/$BS171)</f>
        <v>14.337634895479587</v>
      </c>
      <c r="BF171" s="47"/>
      <c r="BG171" s="71">
        <f>IF($BO171,BC171/$BO171*100,0)</f>
        <v>0.79578738836910912</v>
      </c>
      <c r="BH171" s="47"/>
      <c r="BI171" s="281">
        <v>1403521</v>
      </c>
      <c r="BJ171" s="47"/>
      <c r="BK171" s="71">
        <f>(BI171/$BS171)</f>
        <v>105.91811938721607</v>
      </c>
      <c r="BL171" s="47"/>
      <c r="BM171" s="71">
        <f>IF($BO171,BI171/$BO171*100,0)</f>
        <v>5.8788150362717673</v>
      </c>
      <c r="BN171" s="47"/>
      <c r="BO171" s="70">
        <f>(U171+AA171+AG171+AM171+AS171+BC171+BI171)</f>
        <v>23874216</v>
      </c>
      <c r="BQ171" s="47">
        <v>56</v>
      </c>
      <c r="BS171" s="51">
        <v>13251</v>
      </c>
    </row>
    <row r="172" spans="1:71" ht="8.85" customHeight="1" x14ac:dyDescent="0.3">
      <c r="A172" s="47">
        <v>57</v>
      </c>
      <c r="B172" s="61"/>
      <c r="C172" s="47" t="s">
        <v>181</v>
      </c>
      <c r="E172" s="70">
        <v>10405434</v>
      </c>
      <c r="F172" s="67"/>
      <c r="G172" s="70">
        <v>244232</v>
      </c>
      <c r="H172" s="47"/>
      <c r="I172" s="70">
        <v>2408367</v>
      </c>
      <c r="J172" s="70"/>
      <c r="K172" s="70">
        <v>34554</v>
      </c>
      <c r="L172" s="47"/>
      <c r="M172" s="70">
        <v>125672</v>
      </c>
      <c r="N172" s="47"/>
      <c r="O172" s="70">
        <v>0</v>
      </c>
      <c r="P172" s="47"/>
      <c r="Q172" s="70">
        <v>84252</v>
      </c>
      <c r="R172" s="47"/>
      <c r="S172" s="70">
        <v>48751</v>
      </c>
      <c r="T172" s="47"/>
      <c r="U172" s="70">
        <f>SUM(E172:S172)</f>
        <v>13351262</v>
      </c>
      <c r="V172" s="47"/>
      <c r="W172" s="71">
        <f>(U172/$BS172)</f>
        <v>1544.3912087912088</v>
      </c>
      <c r="X172" s="47"/>
      <c r="Y172" s="71">
        <f>IF($BO172,U172/$BO172*100,0)</f>
        <v>76.646454199432554</v>
      </c>
      <c r="Z172" s="47"/>
      <c r="AA172" s="70">
        <v>1761888</v>
      </c>
      <c r="AB172" s="47"/>
      <c r="AC172" s="71">
        <f>(AA172/$BS172)</f>
        <v>203.80427993059573</v>
      </c>
      <c r="AD172" s="47"/>
      <c r="AE172" s="71">
        <f>IF($BO172,AA172/$BO172*100,0)</f>
        <v>10.114584516170069</v>
      </c>
      <c r="AF172" s="47"/>
      <c r="AG172" s="281">
        <v>73570</v>
      </c>
      <c r="AH172" s="47"/>
      <c r="AI172" s="71">
        <f>(AG172/$BS172)</f>
        <v>8.5101214574898787</v>
      </c>
      <c r="AJ172" s="47"/>
      <c r="AK172" s="71">
        <f>IF($BO172,AG172/$BO172*100,0)</f>
        <v>0.4223480623368977</v>
      </c>
      <c r="AL172" s="47"/>
      <c r="AM172" s="281">
        <v>44280</v>
      </c>
      <c r="AN172" s="47"/>
      <c r="AO172" s="71">
        <f>(AM172/$BS172)</f>
        <v>5.1220358588779638</v>
      </c>
      <c r="AP172" s="47"/>
      <c r="AQ172" s="71">
        <f>IF($BO172,AM172/$BO172*100,0)</f>
        <v>0.25420106293703726</v>
      </c>
      <c r="AR172" s="47"/>
      <c r="AS172" s="281">
        <v>1765737</v>
      </c>
      <c r="AT172" s="47"/>
      <c r="AU172" s="71">
        <f>(AS172/$BS172)</f>
        <v>204.2495083863505</v>
      </c>
      <c r="AV172" s="47"/>
      <c r="AW172" s="71">
        <f>IF($BO172,AS172/$BO172*100,0)</f>
        <v>10.136680719676045</v>
      </c>
      <c r="AX172" s="47"/>
      <c r="AY172" s="281">
        <v>80904</v>
      </c>
      <c r="AZ172" s="47"/>
      <c r="BA172" s="281">
        <v>67058</v>
      </c>
      <c r="BB172" s="47"/>
      <c r="BC172" s="70">
        <f>(AY172+BA172)</f>
        <v>147962</v>
      </c>
      <c r="BD172" s="47"/>
      <c r="BE172" s="71">
        <f>(BC172/$BS172)</f>
        <v>17.115326778484672</v>
      </c>
      <c r="BF172" s="47"/>
      <c r="BG172" s="71">
        <f>IF($BO172,BC172/$BO172*100,0)</f>
        <v>0.84941503329471324</v>
      </c>
      <c r="BH172" s="47"/>
      <c r="BI172" s="281">
        <v>274583</v>
      </c>
      <c r="BJ172" s="47"/>
      <c r="BK172" s="71">
        <f>(BI172/$BS172)</f>
        <v>31.76205899363794</v>
      </c>
      <c r="BL172" s="47"/>
      <c r="BM172" s="71">
        <f>IF($BO172,BI172/$BO172*100,0)</f>
        <v>1.5763164061526762</v>
      </c>
      <c r="BN172" s="47"/>
      <c r="BO172" s="70">
        <f>(U172+AA172+AG172+AM172+AS172+BC172+BI172)</f>
        <v>17419282</v>
      </c>
      <c r="BQ172" s="47">
        <v>57</v>
      </c>
      <c r="BS172" s="51">
        <v>8645</v>
      </c>
    </row>
    <row r="173" spans="1:71" ht="8.85" customHeight="1" x14ac:dyDescent="0.3">
      <c r="A173" s="47">
        <v>58</v>
      </c>
      <c r="B173" s="61"/>
      <c r="C173" s="47" t="s">
        <v>182</v>
      </c>
      <c r="E173" s="70">
        <v>19155994</v>
      </c>
      <c r="F173" s="67"/>
      <c r="G173" s="70">
        <v>1596186</v>
      </c>
      <c r="H173" s="47"/>
      <c r="I173" s="70">
        <v>54102022</v>
      </c>
      <c r="J173" s="70"/>
      <c r="K173" s="70">
        <v>69939</v>
      </c>
      <c r="L173" s="47"/>
      <c r="M173" s="70">
        <v>767490</v>
      </c>
      <c r="N173" s="47"/>
      <c r="O173" s="70">
        <v>501881</v>
      </c>
      <c r="P173" s="47"/>
      <c r="Q173" s="70">
        <v>342547</v>
      </c>
      <c r="R173" s="47"/>
      <c r="S173" s="70">
        <v>199858</v>
      </c>
      <c r="T173" s="47"/>
      <c r="U173" s="70">
        <f>SUM(E173:S173)</f>
        <v>76735917</v>
      </c>
      <c r="V173" s="47"/>
      <c r="W173" s="71">
        <f>(U173/$BS173)</f>
        <v>2481.9975094608144</v>
      </c>
      <c r="X173" s="47"/>
      <c r="Y173" s="71">
        <f>IF($BO173,U173/$BO173*100,0)</f>
        <v>81.520508927512495</v>
      </c>
      <c r="Z173" s="47"/>
      <c r="AA173" s="70">
        <v>6786581</v>
      </c>
      <c r="AB173" s="47"/>
      <c r="AC173" s="71">
        <f>(AA173/$BS173)</f>
        <v>219.50968722709189</v>
      </c>
      <c r="AD173" s="47"/>
      <c r="AE173" s="71">
        <f>IF($BO173,AA173/$BO173*100,0)</f>
        <v>7.2097338329557807</v>
      </c>
      <c r="AF173" s="47"/>
      <c r="AG173" s="281">
        <v>808226</v>
      </c>
      <c r="AH173" s="47"/>
      <c r="AI173" s="71">
        <f>(AG173/$BS173)</f>
        <v>26.141799010253258</v>
      </c>
      <c r="AJ173" s="47"/>
      <c r="AK173" s="71">
        <f>IF($BO173,AG173/$BO173*100,0)</f>
        <v>0.85862002337768006</v>
      </c>
      <c r="AL173" s="47"/>
      <c r="AM173" s="281">
        <v>626045</v>
      </c>
      <c r="AN173" s="47"/>
      <c r="AO173" s="71">
        <f>(AM173/$BS173)</f>
        <v>20.249215641879871</v>
      </c>
      <c r="AP173" s="47"/>
      <c r="AQ173" s="71">
        <f>IF($BO173,AM173/$BO173*100,0)</f>
        <v>0.66507978280268099</v>
      </c>
      <c r="AR173" s="47"/>
      <c r="AS173" s="281">
        <v>4843661</v>
      </c>
      <c r="AT173" s="47"/>
      <c r="AU173" s="71">
        <f>(AS173/$BS173)</f>
        <v>156.66659119578225</v>
      </c>
      <c r="AV173" s="47"/>
      <c r="AW173" s="71">
        <f>IF($BO173,AS173/$BO173*100,0)</f>
        <v>5.1456700490377161</v>
      </c>
      <c r="AX173" s="47"/>
      <c r="AY173" s="281">
        <v>865438</v>
      </c>
      <c r="AZ173" s="47"/>
      <c r="BA173" s="281">
        <v>321144</v>
      </c>
      <c r="BB173" s="47"/>
      <c r="BC173" s="70">
        <f>(AY173+BA173)</f>
        <v>1186582</v>
      </c>
      <c r="BD173" s="47"/>
      <c r="BE173" s="71">
        <f>(BC173/$BS173)</f>
        <v>38.379596985477242</v>
      </c>
      <c r="BF173" s="47"/>
      <c r="BG173" s="71">
        <f>IF($BO173,BC173/$BO173*100,0)</f>
        <v>1.2605670500324591</v>
      </c>
      <c r="BH173" s="47"/>
      <c r="BI173" s="281">
        <v>3143800</v>
      </c>
      <c r="BJ173" s="47"/>
      <c r="BK173" s="71">
        <f>(BI173/$BS173)</f>
        <v>101.68515703334735</v>
      </c>
      <c r="BL173" s="47"/>
      <c r="BM173" s="71">
        <f>IF($BO173,BI173/$BO173*100,0)</f>
        <v>3.3398203342811921</v>
      </c>
      <c r="BN173" s="47"/>
      <c r="BO173" s="70">
        <f>(U173+AA173+AG173+AM173+AS173+BC173+BI173)</f>
        <v>94130812</v>
      </c>
      <c r="BQ173" s="47">
        <v>58</v>
      </c>
      <c r="BS173" s="51">
        <v>30917</v>
      </c>
    </row>
    <row r="174" spans="1:71" ht="8.85" customHeight="1" x14ac:dyDescent="0.3">
      <c r="A174" s="47">
        <v>59</v>
      </c>
      <c r="B174" s="61"/>
      <c r="C174" s="47" t="s">
        <v>183</v>
      </c>
      <c r="E174" s="70">
        <v>13877571</v>
      </c>
      <c r="F174" s="67"/>
      <c r="G174" s="70">
        <v>328493</v>
      </c>
      <c r="H174" s="47"/>
      <c r="I174" s="70">
        <v>2927378</v>
      </c>
      <c r="J174" s="70"/>
      <c r="K174" s="70">
        <v>68284</v>
      </c>
      <c r="L174" s="47"/>
      <c r="M174" s="70">
        <v>0</v>
      </c>
      <c r="N174" s="47"/>
      <c r="O174" s="70">
        <v>0</v>
      </c>
      <c r="P174" s="47"/>
      <c r="Q174" s="70">
        <v>162655</v>
      </c>
      <c r="R174" s="47"/>
      <c r="S174" s="70">
        <v>146637</v>
      </c>
      <c r="T174" s="47"/>
      <c r="U174" s="70">
        <f>SUM(E174:S174)</f>
        <v>17511018</v>
      </c>
      <c r="V174" s="47"/>
      <c r="W174" s="71">
        <f>(U174/$BS174)</f>
        <v>1634.7104182225542</v>
      </c>
      <c r="X174" s="47"/>
      <c r="Y174" s="71">
        <f>IF($BO174,U174/$BO174*100,0)</f>
        <v>75.260930939495793</v>
      </c>
      <c r="Z174" s="47"/>
      <c r="AA174" s="70">
        <v>2993537</v>
      </c>
      <c r="AB174" s="47"/>
      <c r="AC174" s="71">
        <f>(AA174/$BS174)</f>
        <v>279.45640403286035</v>
      </c>
      <c r="AD174" s="47"/>
      <c r="AE174" s="71">
        <f>IF($BO174,AA174/$BO174*100,0)</f>
        <v>12.865978518314893</v>
      </c>
      <c r="AF174" s="47"/>
      <c r="AG174" s="281">
        <v>157283</v>
      </c>
      <c r="AH174" s="47"/>
      <c r="AI174" s="71">
        <f>(AG174/$BS174)</f>
        <v>14.682879014189695</v>
      </c>
      <c r="AJ174" s="47"/>
      <c r="AK174" s="71">
        <f>IF($BO174,AG174/$BO174*100,0)</f>
        <v>0.675989539897493</v>
      </c>
      <c r="AL174" s="47"/>
      <c r="AM174" s="281">
        <v>7479</v>
      </c>
      <c r="AN174" s="47"/>
      <c r="AO174" s="71">
        <f>(AM174/$BS174)</f>
        <v>0.69818894697535472</v>
      </c>
      <c r="AP174" s="47"/>
      <c r="AQ174" s="71">
        <f>IF($BO174,AM174/$BO174*100,0)</f>
        <v>3.2144133624697833E-2</v>
      </c>
      <c r="AR174" s="47"/>
      <c r="AS174" s="281">
        <v>1768178</v>
      </c>
      <c r="AT174" s="47"/>
      <c r="AU174" s="71">
        <f>(AS174/$BS174)</f>
        <v>165.06516056758775</v>
      </c>
      <c r="AV174" s="47"/>
      <c r="AW174" s="71">
        <f>IF($BO174,AS174/$BO174*100,0)</f>
        <v>7.5994852124951144</v>
      </c>
      <c r="AX174" s="47"/>
      <c r="AY174" s="281">
        <v>32153</v>
      </c>
      <c r="AZ174" s="47"/>
      <c r="BA174" s="281">
        <v>213657</v>
      </c>
      <c r="BB174" s="47"/>
      <c r="BC174" s="70">
        <f>(AY174+BA174)</f>
        <v>245810</v>
      </c>
      <c r="BD174" s="47"/>
      <c r="BE174" s="71">
        <f>(BC174/$BS174)</f>
        <v>22.94716206123973</v>
      </c>
      <c r="BF174" s="47"/>
      <c r="BG174" s="71">
        <f>IF($BO174,BC174/$BO174*100,0)</f>
        <v>1.0564713847154665</v>
      </c>
      <c r="BH174" s="47"/>
      <c r="BI174" s="281">
        <v>583771</v>
      </c>
      <c r="BJ174" s="47"/>
      <c r="BK174" s="71">
        <f>(BI174/$BS174)</f>
        <v>54.496919342793127</v>
      </c>
      <c r="BL174" s="47"/>
      <c r="BM174" s="71">
        <f>IF($BO174,BI174/$BO174*100,0)</f>
        <v>2.5090002714565425</v>
      </c>
      <c r="BN174" s="47"/>
      <c r="BO174" s="70">
        <f>(U174+AA174+AG174+AM174+AS174+BC174+BI174)</f>
        <v>23267076</v>
      </c>
      <c r="BQ174" s="47">
        <v>59</v>
      </c>
      <c r="BS174" s="51">
        <v>10712</v>
      </c>
    </row>
    <row r="175" spans="1:71" ht="8.85" customHeight="1" x14ac:dyDescent="0.3">
      <c r="A175" s="47">
        <v>60</v>
      </c>
      <c r="B175" s="61"/>
      <c r="C175" s="47" t="s">
        <v>184</v>
      </c>
      <c r="E175" s="70">
        <v>73956966</v>
      </c>
      <c r="F175" s="67"/>
      <c r="G175" s="70">
        <v>3806578</v>
      </c>
      <c r="H175" s="47"/>
      <c r="I175" s="70">
        <v>15586501</v>
      </c>
      <c r="J175" s="70"/>
      <c r="K175" s="70">
        <v>207912</v>
      </c>
      <c r="L175" s="47"/>
      <c r="M175" s="70">
        <v>3095486</v>
      </c>
      <c r="N175" s="47"/>
      <c r="O175" s="70">
        <v>1499201</v>
      </c>
      <c r="P175" s="47"/>
      <c r="Q175" s="70">
        <v>680346</v>
      </c>
      <c r="R175" s="47"/>
      <c r="S175" s="70">
        <v>386899</v>
      </c>
      <c r="T175" s="47"/>
      <c r="U175" s="70">
        <f>SUM(E175:S175)</f>
        <v>99219889</v>
      </c>
      <c r="V175" s="47"/>
      <c r="W175" s="71">
        <f>(U175/$BS175)</f>
        <v>991.4751131673878</v>
      </c>
      <c r="X175" s="47"/>
      <c r="Y175" s="71">
        <f>IF($BO175,U175/$BO175*100,0)</f>
        <v>70.44996239670472</v>
      </c>
      <c r="Z175" s="47"/>
      <c r="AA175" s="70">
        <v>13306399</v>
      </c>
      <c r="AB175" s="47"/>
      <c r="AC175" s="71">
        <f>(AA175/$BS175)</f>
        <v>132.96692414537387</v>
      </c>
      <c r="AD175" s="47"/>
      <c r="AE175" s="71">
        <f>IF($BO175,AA175/$BO175*100,0)</f>
        <v>9.4480584349933032</v>
      </c>
      <c r="AF175" s="47"/>
      <c r="AG175" s="281">
        <v>394856</v>
      </c>
      <c r="AH175" s="47"/>
      <c r="AI175" s="71">
        <f>(AG175/$BS175)</f>
        <v>3.9456796538526877</v>
      </c>
      <c r="AJ175" s="47"/>
      <c r="AK175" s="71">
        <f>IF($BO175,AG175/$BO175*100,0)</f>
        <v>0.28036304648671034</v>
      </c>
      <c r="AL175" s="47"/>
      <c r="AM175" s="281">
        <v>51232</v>
      </c>
      <c r="AN175" s="47"/>
      <c r="AO175" s="71">
        <f>(AM175/$BS175)</f>
        <v>0.5119462792161722</v>
      </c>
      <c r="AP175" s="47"/>
      <c r="AQ175" s="71">
        <f>IF($BO175,AM175/$BO175*100,0)</f>
        <v>3.6376703399738496E-2</v>
      </c>
      <c r="AR175" s="47"/>
      <c r="AS175" s="281">
        <v>21761153</v>
      </c>
      <c r="AT175" s="47"/>
      <c r="AU175" s="71">
        <f>(AS175/$BS175)</f>
        <v>217.45278946369152</v>
      </c>
      <c r="AV175" s="47"/>
      <c r="AW175" s="71">
        <f>IF($BO175,AS175/$BO175*100,0)</f>
        <v>15.451261093014709</v>
      </c>
      <c r="AX175" s="47"/>
      <c r="AY175" s="281">
        <v>1516508</v>
      </c>
      <c r="AZ175" s="47"/>
      <c r="BA175" s="281">
        <v>1400472</v>
      </c>
      <c r="BB175" s="47"/>
      <c r="BC175" s="70">
        <f>(AY175+BA175)</f>
        <v>2916980</v>
      </c>
      <c r="BD175" s="47"/>
      <c r="BE175" s="71">
        <f>(BC175/$BS175)</f>
        <v>29.148521579247149</v>
      </c>
      <c r="BF175" s="47"/>
      <c r="BG175" s="71">
        <f>IF($BO175,BC175/$BO175*100,0)</f>
        <v>2.0711687281966191</v>
      </c>
      <c r="BH175" s="47"/>
      <c r="BI175" s="281">
        <v>3186882</v>
      </c>
      <c r="BJ175" s="47"/>
      <c r="BK175" s="71">
        <f>(BI175/$BS175)</f>
        <v>31.845572731905708</v>
      </c>
      <c r="BL175" s="47"/>
      <c r="BM175" s="71">
        <f>IF($BO175,BI175/$BO175*100,0)</f>
        <v>2.2628095972041971</v>
      </c>
      <c r="BN175" s="47"/>
      <c r="BO175" s="70">
        <f>(U175+AA175+AG175+AM175+AS175+BC175+BI175)</f>
        <v>140837391</v>
      </c>
      <c r="BQ175" s="47">
        <v>60</v>
      </c>
      <c r="BS175" s="51">
        <v>100073</v>
      </c>
    </row>
    <row r="176" spans="1:71" ht="8.85" customHeight="1" x14ac:dyDescent="0.3">
      <c r="A176" s="72"/>
      <c r="B176" s="61"/>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Q176" s="73"/>
    </row>
    <row r="177" spans="1:71" ht="8.85" customHeight="1" x14ac:dyDescent="0.3">
      <c r="A177" s="47">
        <v>61</v>
      </c>
      <c r="B177" s="61"/>
      <c r="C177" s="47" t="s">
        <v>185</v>
      </c>
      <c r="E177" s="70">
        <v>17802906</v>
      </c>
      <c r="F177" s="67"/>
      <c r="G177" s="70">
        <v>945077</v>
      </c>
      <c r="H177" s="47"/>
      <c r="I177" s="70">
        <v>2471300</v>
      </c>
      <c r="J177" s="70"/>
      <c r="K177" s="70">
        <v>17972</v>
      </c>
      <c r="L177" s="47"/>
      <c r="M177" s="70">
        <v>40168</v>
      </c>
      <c r="N177" s="47"/>
      <c r="O177" s="70">
        <v>0</v>
      </c>
      <c r="P177" s="47"/>
      <c r="Q177" s="70">
        <v>178169</v>
      </c>
      <c r="R177" s="47"/>
      <c r="S177" s="70">
        <v>141283</v>
      </c>
      <c r="T177" s="47"/>
      <c r="U177" s="70">
        <f>SUM(E177:S177)</f>
        <v>21596875</v>
      </c>
      <c r="V177" s="47"/>
      <c r="W177" s="71">
        <f>(U177/$BS177)</f>
        <v>1459.8401378937408</v>
      </c>
      <c r="X177" s="47"/>
      <c r="Y177" s="71">
        <f>IF($BO177,U177/$BO177*100,0)</f>
        <v>71.309591705732203</v>
      </c>
      <c r="Z177" s="47"/>
      <c r="AA177" s="70">
        <v>4680575</v>
      </c>
      <c r="AB177" s="47"/>
      <c r="AC177" s="71">
        <f>(AA177/$BS177)</f>
        <v>316.38333108016764</v>
      </c>
      <c r="AD177" s="47"/>
      <c r="AE177" s="71">
        <f>IF($BO177,AA177/$BO177*100,0)</f>
        <v>15.454545724696628</v>
      </c>
      <c r="AF177" s="47"/>
      <c r="AG177" s="281">
        <v>225841</v>
      </c>
      <c r="AH177" s="47"/>
      <c r="AI177" s="71">
        <f>(AG177/$BS177)</f>
        <v>15.265715830742193</v>
      </c>
      <c r="AJ177" s="47"/>
      <c r="AK177" s="71">
        <f>IF($BO177,AG177/$BO177*100,0)</f>
        <v>0.74569258285813422</v>
      </c>
      <c r="AL177" s="47"/>
      <c r="AM177" s="281">
        <v>88571</v>
      </c>
      <c r="AN177" s="47"/>
      <c r="AO177" s="71">
        <f>(AM177/$BS177)</f>
        <v>5.9869541706097067</v>
      </c>
      <c r="AP177" s="47"/>
      <c r="AQ177" s="71">
        <f>IF($BO177,AM177/$BO177*100,0)</f>
        <v>0.29244795124148315</v>
      </c>
      <c r="AR177" s="47"/>
      <c r="AS177" s="281">
        <v>2614953</v>
      </c>
      <c r="AT177" s="47"/>
      <c r="AU177" s="71">
        <f>(AS177/$BS177)</f>
        <v>176.75767202920102</v>
      </c>
      <c r="AV177" s="47"/>
      <c r="AW177" s="71">
        <f>IF($BO177,AS177/$BO177*100,0)</f>
        <v>8.6341765074659893</v>
      </c>
      <c r="AX177" s="47"/>
      <c r="AY177" s="281">
        <v>499742</v>
      </c>
      <c r="AZ177" s="47"/>
      <c r="BA177" s="281">
        <v>54123</v>
      </c>
      <c r="BB177" s="47"/>
      <c r="BC177" s="70">
        <f>(AY177+BA177)</f>
        <v>553865</v>
      </c>
      <c r="BD177" s="47"/>
      <c r="BE177" s="71">
        <f>(BC177/$BS177)</f>
        <v>37.438488576449913</v>
      </c>
      <c r="BF177" s="47"/>
      <c r="BG177" s="71">
        <f>IF($BO177,BC177/$BO177*100,0)</f>
        <v>1.828777867635728</v>
      </c>
      <c r="BH177" s="47"/>
      <c r="BI177" s="281">
        <v>525393</v>
      </c>
      <c r="BJ177" s="47"/>
      <c r="BK177" s="71">
        <f>(BI177/$BS177)</f>
        <v>35.513924564012434</v>
      </c>
      <c r="BL177" s="47"/>
      <c r="BM177" s="71">
        <f>IF($BO177,BI177/$BO177*100,0)</f>
        <v>1.7347676603698341</v>
      </c>
      <c r="BN177" s="47"/>
      <c r="BO177" s="70">
        <f>(U177+AA177+AG177+AM177+AS177+BC177+BI177)</f>
        <v>30286073</v>
      </c>
      <c r="BQ177" s="47">
        <v>61</v>
      </c>
      <c r="BS177" s="51">
        <v>14794</v>
      </c>
    </row>
    <row r="178" spans="1:71" ht="8.85" customHeight="1" x14ac:dyDescent="0.3">
      <c r="A178" s="47">
        <v>62</v>
      </c>
      <c r="B178" s="61"/>
      <c r="C178" s="47" t="s">
        <v>186</v>
      </c>
      <c r="E178" s="70">
        <v>24511854</v>
      </c>
      <c r="F178" s="67"/>
      <c r="G178" s="70">
        <v>1260109</v>
      </c>
      <c r="H178" s="47"/>
      <c r="I178" s="70">
        <v>6555117</v>
      </c>
      <c r="J178" s="70"/>
      <c r="K178" s="70">
        <v>36248</v>
      </c>
      <c r="L178" s="47"/>
      <c r="M178" s="70">
        <v>34553</v>
      </c>
      <c r="N178" s="47"/>
      <c r="O178" s="70">
        <v>0</v>
      </c>
      <c r="P178" s="47"/>
      <c r="Q178" s="70">
        <v>230469</v>
      </c>
      <c r="R178" s="47"/>
      <c r="S178" s="70">
        <v>181477</v>
      </c>
      <c r="T178" s="47"/>
      <c r="U178" s="70">
        <f>SUM(E178:S178)</f>
        <v>32809827</v>
      </c>
      <c r="V178" s="47"/>
      <c r="W178" s="71">
        <f>(U178/$BS178)</f>
        <v>1422.4324546952223</v>
      </c>
      <c r="X178" s="47"/>
      <c r="Y178" s="71">
        <f>IF($BO178,U178/$BO178*100,0)</f>
        <v>70.797116511672826</v>
      </c>
      <c r="Z178" s="47"/>
      <c r="AA178" s="70">
        <v>5815914</v>
      </c>
      <c r="AB178" s="47"/>
      <c r="AC178" s="71">
        <f>(AA178/$BS178)</f>
        <v>252.14228734934537</v>
      </c>
      <c r="AD178" s="47"/>
      <c r="AE178" s="71">
        <f>IF($BO178,AA178/$BO178*100,0)</f>
        <v>12.549591958527214</v>
      </c>
      <c r="AF178" s="47"/>
      <c r="AG178" s="70">
        <v>716577</v>
      </c>
      <c r="AH178" s="47"/>
      <c r="AI178" s="71">
        <f>(AG178/$BS178)</f>
        <v>31.06637475071534</v>
      </c>
      <c r="AJ178" s="47"/>
      <c r="AK178" s="71">
        <f>IF($BO178,AG178/$BO178*100,0)</f>
        <v>1.5462314189765454</v>
      </c>
      <c r="AL178" s="47"/>
      <c r="AM178" s="70">
        <v>202150</v>
      </c>
      <c r="AN178" s="47"/>
      <c r="AO178" s="71">
        <f>(AM178/$BS178)</f>
        <v>8.7639816179658379</v>
      </c>
      <c r="AP178" s="47"/>
      <c r="AQ178" s="71">
        <f>IF($BO178,AM178/$BO178*100,0)</f>
        <v>0.43619971244696476</v>
      </c>
      <c r="AR178" s="47"/>
      <c r="AS178" s="70">
        <v>1129525</v>
      </c>
      <c r="AT178" s="47"/>
      <c r="AU178" s="71">
        <f>(AS178/$BS178)</f>
        <v>48.969262117402238</v>
      </c>
      <c r="AV178" s="47"/>
      <c r="AW178" s="71">
        <f>IF($BO178,AS178/$BO178*100,0)</f>
        <v>2.4372915171984064</v>
      </c>
      <c r="AX178" s="47"/>
      <c r="AY178" s="70">
        <v>573318</v>
      </c>
      <c r="AZ178" s="47"/>
      <c r="BA178" s="70">
        <v>267037</v>
      </c>
      <c r="BB178" s="47"/>
      <c r="BC178" s="70">
        <f>(AY178+BA178)</f>
        <v>840355</v>
      </c>
      <c r="BD178" s="47"/>
      <c r="BE178" s="71">
        <f>(BC178/$BS178)</f>
        <v>36.432628110639037</v>
      </c>
      <c r="BF178" s="47"/>
      <c r="BG178" s="71">
        <f>IF($BO178,BC178/$BO178*100,0)</f>
        <v>1.8133198582902255</v>
      </c>
      <c r="BH178" s="47"/>
      <c r="BI178" s="70">
        <v>4829103</v>
      </c>
      <c r="BJ178" s="47"/>
      <c r="BK178" s="71">
        <f>(BI178/$BS178)</f>
        <v>209.36022717419578</v>
      </c>
      <c r="BL178" s="47"/>
      <c r="BM178" s="71">
        <f>IF($BO178,BI178/$BO178*100,0)</f>
        <v>10.42024902288783</v>
      </c>
      <c r="BN178" s="47"/>
      <c r="BO178" s="70">
        <f>(U178+AA178+AG178+AM178+AS178+BC178+BI178)</f>
        <v>46343451</v>
      </c>
      <c r="BQ178" s="47">
        <v>62</v>
      </c>
      <c r="BS178" s="51">
        <v>23066</v>
      </c>
    </row>
    <row r="179" spans="1:71" ht="8.85" customHeight="1" x14ac:dyDescent="0.3">
      <c r="A179" s="47">
        <v>63</v>
      </c>
      <c r="B179" s="61"/>
      <c r="C179" s="47" t="s">
        <v>187</v>
      </c>
      <c r="E179" s="70">
        <v>15706125</v>
      </c>
      <c r="F179" s="67"/>
      <c r="G179" s="70">
        <v>470114</v>
      </c>
      <c r="H179" s="47"/>
      <c r="I179" s="70">
        <v>2907947</v>
      </c>
      <c r="J179" s="70"/>
      <c r="K179" s="70">
        <v>22474</v>
      </c>
      <c r="L179" s="47"/>
      <c r="M179" s="70">
        <v>81014</v>
      </c>
      <c r="N179" s="47"/>
      <c r="O179" s="70">
        <v>0</v>
      </c>
      <c r="P179" s="47"/>
      <c r="Q179" s="70">
        <v>222078</v>
      </c>
      <c r="R179" s="47"/>
      <c r="S179" s="70">
        <v>200952</v>
      </c>
      <c r="T179" s="47"/>
      <c r="U179" s="70">
        <f>SUM(E179:S179)</f>
        <v>19610704</v>
      </c>
      <c r="V179" s="47"/>
      <c r="W179" s="71">
        <f>(U179/$BS179)</f>
        <v>1660.5168501270109</v>
      </c>
      <c r="X179" s="47"/>
      <c r="Y179" s="71">
        <f>IF($BO179,U179/$BO179*100,0)</f>
        <v>70.144226518301508</v>
      </c>
      <c r="Z179" s="47"/>
      <c r="AA179" s="70">
        <v>3224406</v>
      </c>
      <c r="AB179" s="47"/>
      <c r="AC179" s="71">
        <f>(AA179/$BS179)</f>
        <v>273.02337002540219</v>
      </c>
      <c r="AD179" s="47"/>
      <c r="AE179" s="71">
        <f>IF($BO179,AA179/$BO179*100,0)</f>
        <v>11.533163972643232</v>
      </c>
      <c r="AF179" s="47"/>
      <c r="AG179" s="70">
        <v>128213</v>
      </c>
      <c r="AH179" s="47"/>
      <c r="AI179" s="71">
        <f>(AG179/$BS179)</f>
        <v>10.856308213378492</v>
      </c>
      <c r="AJ179" s="47"/>
      <c r="AK179" s="71">
        <f>IF($BO179,AG179/$BO179*100,0)</f>
        <v>0.45859657636926204</v>
      </c>
      <c r="AL179" s="47"/>
      <c r="AM179" s="70">
        <v>511699</v>
      </c>
      <c r="AN179" s="47"/>
      <c r="AO179" s="71">
        <f>(AM179/$BS179)</f>
        <v>43.327603725656225</v>
      </c>
      <c r="AP179" s="47"/>
      <c r="AQ179" s="71">
        <f>IF($BO179,AM179/$BO179*100,0)</f>
        <v>1.8302622162462077</v>
      </c>
      <c r="AR179" s="47"/>
      <c r="AS179" s="70">
        <v>3617519</v>
      </c>
      <c r="AT179" s="47"/>
      <c r="AU179" s="71">
        <f>(AS179/$BS179)</f>
        <v>306.30982218458934</v>
      </c>
      <c r="AV179" s="47"/>
      <c r="AW179" s="71">
        <f>IF($BO179,AS179/$BO179*100,0)</f>
        <v>12.939263790339172</v>
      </c>
      <c r="AX179" s="47"/>
      <c r="AY179" s="70">
        <v>319557</v>
      </c>
      <c r="AZ179" s="47"/>
      <c r="BA179" s="70">
        <v>23099</v>
      </c>
      <c r="BB179" s="47"/>
      <c r="BC179" s="70">
        <f>(AY179+BA179)</f>
        <v>342656</v>
      </c>
      <c r="BD179" s="47"/>
      <c r="BE179" s="71">
        <f>(BC179/$BS179)</f>
        <v>29.014055884843351</v>
      </c>
      <c r="BF179" s="47"/>
      <c r="BG179" s="71">
        <f>IF($BO179,BC179/$BO179*100,0)</f>
        <v>1.2256235208004325</v>
      </c>
      <c r="BH179" s="47"/>
      <c r="BI179" s="70">
        <v>522491</v>
      </c>
      <c r="BJ179" s="47"/>
      <c r="BK179" s="71">
        <f>(BI179/$BS179)</f>
        <v>44.241405588484334</v>
      </c>
      <c r="BL179" s="47"/>
      <c r="BM179" s="71">
        <f>IF($BO179,BI179/$BO179*100,0)</f>
        <v>1.8688634053001807</v>
      </c>
      <c r="BN179" s="47"/>
      <c r="BO179" s="70">
        <f>(U179+AA179+AG179+AM179+AS179+BC179+BI179)</f>
        <v>27957688</v>
      </c>
      <c r="BQ179" s="47">
        <v>63</v>
      </c>
      <c r="BS179" s="51">
        <v>11810</v>
      </c>
    </row>
    <row r="180" spans="1:71" ht="8.85" customHeight="1" x14ac:dyDescent="0.3">
      <c r="A180" s="47">
        <v>64</v>
      </c>
      <c r="B180" s="61"/>
      <c r="C180" s="47" t="s">
        <v>188</v>
      </c>
      <c r="E180" s="70">
        <v>17030622</v>
      </c>
      <c r="F180" s="67"/>
      <c r="G180" s="70">
        <v>315743</v>
      </c>
      <c r="H180" s="47"/>
      <c r="I180" s="70">
        <v>3140661</v>
      </c>
      <c r="J180" s="70"/>
      <c r="K180" s="70">
        <v>31361</v>
      </c>
      <c r="L180" s="47"/>
      <c r="M180" s="70">
        <v>232806</v>
      </c>
      <c r="N180" s="47"/>
      <c r="O180" s="70">
        <v>44158</v>
      </c>
      <c r="P180" s="47"/>
      <c r="Q180" s="70">
        <v>132167</v>
      </c>
      <c r="R180" s="47"/>
      <c r="S180" s="70">
        <v>84252</v>
      </c>
      <c r="T180" s="47"/>
      <c r="U180" s="70">
        <f>SUM(E180:S180)</f>
        <v>21011770</v>
      </c>
      <c r="V180" s="47"/>
      <c r="W180" s="71">
        <f>(U180/$BS180)</f>
        <v>1753.7576162256908</v>
      </c>
      <c r="X180" s="47"/>
      <c r="Y180" s="71">
        <f>IF($BO180,U180/$BO180*100,0)</f>
        <v>78.633673693776799</v>
      </c>
      <c r="Z180" s="47"/>
      <c r="AA180" s="70">
        <v>2192579</v>
      </c>
      <c r="AB180" s="47"/>
      <c r="AC180" s="71">
        <f>(AA180/$BS180)</f>
        <v>183.00467406727319</v>
      </c>
      <c r="AD180" s="47"/>
      <c r="AE180" s="71">
        <f>IF($BO180,AA180/$BO180*100,0)</f>
        <v>8.2054268457073078</v>
      </c>
      <c r="AF180" s="47"/>
      <c r="AG180" s="70">
        <v>106133</v>
      </c>
      <c r="AH180" s="47"/>
      <c r="AI180" s="71">
        <f>(AG180/$BS180)</f>
        <v>8.8584425340121857</v>
      </c>
      <c r="AJ180" s="47"/>
      <c r="AK180" s="71">
        <f>IF($BO180,AG180/$BO180*100,0)</f>
        <v>0.39718822784285246</v>
      </c>
      <c r="AL180" s="47"/>
      <c r="AM180" s="70">
        <v>19406</v>
      </c>
      <c r="AN180" s="47"/>
      <c r="AO180" s="71">
        <f>(AM180/$BS180)</f>
        <v>1.6197312411317919</v>
      </c>
      <c r="AP180" s="47"/>
      <c r="AQ180" s="71">
        <f>IF($BO180,AM180/$BO180*100,0)</f>
        <v>7.2624299223788977E-2</v>
      </c>
      <c r="AR180" s="47"/>
      <c r="AS180" s="70">
        <v>2635080</v>
      </c>
      <c r="AT180" s="47"/>
      <c r="AU180" s="71">
        <f>(AS180/$BS180)</f>
        <v>219.93823553960436</v>
      </c>
      <c r="AV180" s="47"/>
      <c r="AW180" s="71">
        <f>IF($BO180,AS180/$BO180*100,0)</f>
        <v>9.861426280460778</v>
      </c>
      <c r="AX180" s="47"/>
      <c r="AY180" s="70">
        <v>147919</v>
      </c>
      <c r="AZ180" s="47"/>
      <c r="BA180" s="70">
        <v>118807</v>
      </c>
      <c r="BB180" s="47"/>
      <c r="BC180" s="70">
        <f>(AY180+BA180)</f>
        <v>266726</v>
      </c>
      <c r="BD180" s="47"/>
      <c r="BE180" s="71">
        <f>(BC180/$BS180)</f>
        <v>22.262415491194393</v>
      </c>
      <c r="BF180" s="47"/>
      <c r="BG180" s="71">
        <f>IF($BO180,BC180/$BO180*100,0)</f>
        <v>0.99818555265198083</v>
      </c>
      <c r="BH180" s="47"/>
      <c r="BI180" s="70">
        <v>489390</v>
      </c>
      <c r="BJ180" s="47"/>
      <c r="BK180" s="71">
        <f>(BI180/$BS180)</f>
        <v>40.847174693264336</v>
      </c>
      <c r="BL180" s="47"/>
      <c r="BM180" s="71">
        <f>IF($BO180,BI180/$BO180*100,0)</f>
        <v>1.8314751003364982</v>
      </c>
      <c r="BN180" s="47"/>
      <c r="BO180" s="70">
        <f>(U180+AA180+AG180+AM180+AS180+BC180+BI180)</f>
        <v>26721084</v>
      </c>
      <c r="BQ180" s="47">
        <v>64</v>
      </c>
      <c r="BS180" s="51">
        <v>11981</v>
      </c>
    </row>
    <row r="181" spans="1:71" ht="8.85" customHeight="1" x14ac:dyDescent="0.3">
      <c r="A181" s="47">
        <v>65</v>
      </c>
      <c r="B181" s="61"/>
      <c r="C181" s="47" t="s">
        <v>189</v>
      </c>
      <c r="E181" s="70">
        <v>4548009</v>
      </c>
      <c r="F181" s="67"/>
      <c r="G181" s="70">
        <v>619506</v>
      </c>
      <c r="H181" s="47"/>
      <c r="I181" s="70">
        <v>2177359</v>
      </c>
      <c r="J181" s="70"/>
      <c r="K181" s="70">
        <v>10622</v>
      </c>
      <c r="L181" s="47"/>
      <c r="M181" s="70">
        <v>118763</v>
      </c>
      <c r="N181" s="47"/>
      <c r="O181" s="70">
        <v>0</v>
      </c>
      <c r="P181" s="47"/>
      <c r="Q181" s="70">
        <v>129173</v>
      </c>
      <c r="R181" s="47"/>
      <c r="S181" s="70">
        <v>98762</v>
      </c>
      <c r="T181" s="47"/>
      <c r="U181" s="70">
        <f>SUM(E181:S181)</f>
        <v>7702194</v>
      </c>
      <c r="V181" s="47"/>
      <c r="W181" s="71">
        <f>(U181/$BS181)</f>
        <v>499.72062544605205</v>
      </c>
      <c r="X181" s="47"/>
      <c r="Y181" s="71">
        <f>IF($BO181,U181/$BO181*100,0)</f>
        <v>52.116268452784645</v>
      </c>
      <c r="Z181" s="47"/>
      <c r="AA181" s="70">
        <v>1998083</v>
      </c>
      <c r="AB181" s="47"/>
      <c r="AC181" s="71">
        <f>(AA181/$BS181)</f>
        <v>129.63621618114578</v>
      </c>
      <c r="AD181" s="47"/>
      <c r="AE181" s="71">
        <f>IF($BO181,AA181/$BO181*100,0)</f>
        <v>13.519865900410363</v>
      </c>
      <c r="AF181" s="47"/>
      <c r="AG181" s="70">
        <v>112580</v>
      </c>
      <c r="AH181" s="47"/>
      <c r="AI181" s="71">
        <f>(AG181/$BS181)</f>
        <v>7.3042237072601051</v>
      </c>
      <c r="AJ181" s="47"/>
      <c r="AK181" s="71">
        <f>IF($BO181,AG181/$BO181*100,0)</f>
        <v>0.76176340175468116</v>
      </c>
      <c r="AL181" s="47"/>
      <c r="AM181" s="70">
        <v>12578</v>
      </c>
      <c r="AN181" s="47"/>
      <c r="AO181" s="71">
        <f>(AM181/$BS181)</f>
        <v>0.81606436125348736</v>
      </c>
      <c r="AP181" s="47"/>
      <c r="AQ181" s="71">
        <f>IF($BO181,AM181/$BO181*100,0)</f>
        <v>8.5108012677832481E-2</v>
      </c>
      <c r="AR181" s="47"/>
      <c r="AS181" s="70">
        <v>3346163</v>
      </c>
      <c r="AT181" s="47"/>
      <c r="AU181" s="71">
        <f>(AS181/$BS181)</f>
        <v>217.10004541620711</v>
      </c>
      <c r="AV181" s="47"/>
      <c r="AW181" s="71">
        <f>IF($BO181,AS181/$BO181*100,0)</f>
        <v>22.641539436006834</v>
      </c>
      <c r="AX181" s="47"/>
      <c r="AY181" s="70">
        <v>448084</v>
      </c>
      <c r="AZ181" s="47"/>
      <c r="BA181" s="70">
        <v>536993</v>
      </c>
      <c r="BB181" s="47"/>
      <c r="BC181" s="70">
        <f>(AY181+BA181)</f>
        <v>985077</v>
      </c>
      <c r="BD181" s="47"/>
      <c r="BE181" s="71">
        <f>(BC181/$BS181)</f>
        <v>63.912087199117629</v>
      </c>
      <c r="BF181" s="47"/>
      <c r="BG181" s="71">
        <f>IF($BO181,BC181/$BO181*100,0)</f>
        <v>6.6654432981905849</v>
      </c>
      <c r="BH181" s="47"/>
      <c r="BI181" s="70">
        <v>622192</v>
      </c>
      <c r="BJ181" s="47"/>
      <c r="BK181" s="71">
        <f>(BI181/$BS181)</f>
        <v>40.368001038084735</v>
      </c>
      <c r="BL181" s="47"/>
      <c r="BM181" s="71">
        <f>IF($BO181,BI181/$BO181*100,0)</f>
        <v>4.2100114981750636</v>
      </c>
      <c r="BN181" s="47"/>
      <c r="BO181" s="70">
        <f>(U181+AA181+AG181+AM181+AS181+BC181+BI181)</f>
        <v>14778867</v>
      </c>
      <c r="BQ181" s="47">
        <v>65</v>
      </c>
      <c r="BS181" s="51">
        <v>15413</v>
      </c>
    </row>
    <row r="182" spans="1:71" ht="8.85" customHeight="1" x14ac:dyDescent="0.3">
      <c r="A182" s="72"/>
      <c r="B182" s="61"/>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Q182" s="73"/>
    </row>
    <row r="183" spans="1:71" ht="8.85" customHeight="1" x14ac:dyDescent="0.3">
      <c r="A183" s="47">
        <v>66</v>
      </c>
      <c r="B183" s="61"/>
      <c r="C183" s="47" t="s">
        <v>190</v>
      </c>
      <c r="E183" s="70">
        <v>31374397</v>
      </c>
      <c r="F183" s="67"/>
      <c r="G183" s="70">
        <v>1409826</v>
      </c>
      <c r="H183" s="47"/>
      <c r="I183" s="70">
        <v>9151729</v>
      </c>
      <c r="J183" s="70"/>
      <c r="K183" s="70">
        <v>38172</v>
      </c>
      <c r="L183" s="47"/>
      <c r="M183" s="70">
        <v>938412</v>
      </c>
      <c r="N183" s="47"/>
      <c r="O183" s="70">
        <v>221005</v>
      </c>
      <c r="P183" s="47"/>
      <c r="Q183" s="70">
        <v>335992</v>
      </c>
      <c r="R183" s="47"/>
      <c r="S183" s="70">
        <v>195766</v>
      </c>
      <c r="T183" s="47"/>
      <c r="U183" s="70">
        <f>SUM(E183:S183)</f>
        <v>43665299</v>
      </c>
      <c r="V183" s="47"/>
      <c r="W183" s="71">
        <f>(U183/$BS183)</f>
        <v>1215.5925224798864</v>
      </c>
      <c r="X183" s="47"/>
      <c r="Y183" s="71">
        <f>IF($BO183,U183/$BO183*100,0)</f>
        <v>73.793888430826669</v>
      </c>
      <c r="Z183" s="47"/>
      <c r="AA183" s="70">
        <v>7125926</v>
      </c>
      <c r="AB183" s="47"/>
      <c r="AC183" s="71">
        <f>(AA183/$BS183)</f>
        <v>198.37771776954983</v>
      </c>
      <c r="AD183" s="47"/>
      <c r="AE183" s="71">
        <f>IF($BO183,AA183/$BO183*100,0)</f>
        <v>12.04273874800049</v>
      </c>
      <c r="AF183" s="47"/>
      <c r="AG183" s="281">
        <v>521670</v>
      </c>
      <c r="AH183" s="47"/>
      <c r="AI183" s="71">
        <f>(AG183/$BS183)</f>
        <v>14.522702597366443</v>
      </c>
      <c r="AJ183" s="47"/>
      <c r="AK183" s="71">
        <f>IF($BO183,AG183/$BO183*100,0)</f>
        <v>0.88161672218732212</v>
      </c>
      <c r="AL183" s="47"/>
      <c r="AM183" s="281">
        <v>175827</v>
      </c>
      <c r="AN183" s="47"/>
      <c r="AO183" s="71">
        <f>(AM183/$BS183)</f>
        <v>4.8948247543219843</v>
      </c>
      <c r="AP183" s="47"/>
      <c r="AQ183" s="71">
        <f>IF($BO183,AM183/$BO183*100,0)</f>
        <v>0.29714575001826876</v>
      </c>
      <c r="AR183" s="47"/>
      <c r="AS183" s="281">
        <v>5327555</v>
      </c>
      <c r="AT183" s="47"/>
      <c r="AU183" s="71">
        <f>(AS183/$BS183)</f>
        <v>148.31310375546337</v>
      </c>
      <c r="AV183" s="47"/>
      <c r="AW183" s="71">
        <f>IF($BO183,AS183/$BO183*100,0)</f>
        <v>9.00351098658669</v>
      </c>
      <c r="AX183" s="47"/>
      <c r="AY183" s="281">
        <v>476486</v>
      </c>
      <c r="AZ183" s="47"/>
      <c r="BA183" s="281">
        <v>91403</v>
      </c>
      <c r="BB183" s="47"/>
      <c r="BC183" s="70">
        <f>(AY183+BA183)</f>
        <v>567889</v>
      </c>
      <c r="BD183" s="47"/>
      <c r="BE183" s="71">
        <f>(BC183/$BS183)</f>
        <v>15.809387266501489</v>
      </c>
      <c r="BF183" s="47"/>
      <c r="BG183" s="71">
        <f>IF($BO183,BC183/$BO183*100,0)</f>
        <v>0.95972633800340479</v>
      </c>
      <c r="BH183" s="47"/>
      <c r="BI183" s="281">
        <v>1787806</v>
      </c>
      <c r="BJ183" s="47"/>
      <c r="BK183" s="71">
        <f>(BI183/$BS183)</f>
        <v>49.770496367027647</v>
      </c>
      <c r="BL183" s="47"/>
      <c r="BM183" s="71">
        <f>IF($BO183,BI183/$BO183*100,0)</f>
        <v>3.0213730243771493</v>
      </c>
      <c r="BN183" s="47"/>
      <c r="BO183" s="70">
        <f>(U183+AA183+AG183+AM183+AS183+BC183+BI183)</f>
        <v>59171972</v>
      </c>
      <c r="BQ183" s="47">
        <v>66</v>
      </c>
      <c r="BS183" s="51">
        <v>35921</v>
      </c>
    </row>
    <row r="184" spans="1:71" ht="8.85" customHeight="1" x14ac:dyDescent="0.3">
      <c r="A184" s="47">
        <v>67</v>
      </c>
      <c r="B184" s="61"/>
      <c r="C184" s="47" t="s">
        <v>191</v>
      </c>
      <c r="E184" s="70">
        <v>15261608</v>
      </c>
      <c r="F184" s="67"/>
      <c r="G184" s="70">
        <v>796927</v>
      </c>
      <c r="H184" s="47"/>
      <c r="I184" s="70">
        <v>6561175</v>
      </c>
      <c r="J184" s="70"/>
      <c r="K184" s="70">
        <v>98116</v>
      </c>
      <c r="L184" s="47"/>
      <c r="M184" s="70">
        <v>416187</v>
      </c>
      <c r="N184" s="47"/>
      <c r="O184" s="70">
        <v>0</v>
      </c>
      <c r="P184" s="47"/>
      <c r="Q184" s="70">
        <v>254849</v>
      </c>
      <c r="R184" s="47"/>
      <c r="S184" s="70">
        <v>368823</v>
      </c>
      <c r="T184" s="47"/>
      <c r="U184" s="70">
        <f>SUM(E184:S184)</f>
        <v>23757685</v>
      </c>
      <c r="V184" s="47"/>
      <c r="W184" s="71">
        <f>(U184/$BS184)</f>
        <v>995.83707088066399</v>
      </c>
      <c r="X184" s="47"/>
      <c r="Y184" s="71">
        <f>IF($BO184,U184/$BO184*100,0)</f>
        <v>69.702748952911946</v>
      </c>
      <c r="Z184" s="47"/>
      <c r="AA184" s="70">
        <v>3952940</v>
      </c>
      <c r="AB184" s="47"/>
      <c r="AC184" s="71">
        <f>(AA184/$BS184)</f>
        <v>165.69308798256276</v>
      </c>
      <c r="AD184" s="47"/>
      <c r="AE184" s="71">
        <f>IF($BO184,AA184/$BO184*100,0)</f>
        <v>11.597543466289908</v>
      </c>
      <c r="AF184" s="47"/>
      <c r="AG184" s="70">
        <v>228338</v>
      </c>
      <c r="AH184" s="47"/>
      <c r="AI184" s="71">
        <f>(AG184/$BS184)</f>
        <v>9.5711112042587079</v>
      </c>
      <c r="AJ184" s="47"/>
      <c r="AK184" s="71">
        <f>IF($BO184,AG184/$BO184*100,0)</f>
        <v>0.66992159759715675</v>
      </c>
      <c r="AL184" s="47"/>
      <c r="AM184" s="70">
        <v>65882</v>
      </c>
      <c r="AN184" s="47"/>
      <c r="AO184" s="71">
        <f>(AM184/$BS184)</f>
        <v>2.7615374942364923</v>
      </c>
      <c r="AP184" s="47"/>
      <c r="AQ184" s="71">
        <f>IF($BO184,AM184/$BO184*100,0)</f>
        <v>0.1932914131370857</v>
      </c>
      <c r="AR184" s="47"/>
      <c r="AS184" s="70">
        <v>5106436</v>
      </c>
      <c r="AT184" s="47"/>
      <c r="AU184" s="71">
        <f>(AS184/$BS184)</f>
        <v>214.04350924257031</v>
      </c>
      <c r="AV184" s="47"/>
      <c r="AW184" s="71">
        <f>IF($BO184,AS184/$BO184*100,0)</f>
        <v>14.981789115905519</v>
      </c>
      <c r="AX184" s="47"/>
      <c r="AY184" s="70">
        <v>118875</v>
      </c>
      <c r="AZ184" s="47"/>
      <c r="BA184" s="70">
        <v>122295</v>
      </c>
      <c r="BB184" s="47"/>
      <c r="BC184" s="70">
        <f>(AY184+BA184)</f>
        <v>241170</v>
      </c>
      <c r="BD184" s="47"/>
      <c r="BE184" s="71">
        <f>(BC184/$BS184)</f>
        <v>10.108982688519093</v>
      </c>
      <c r="BF184" s="47"/>
      <c r="BG184" s="71">
        <f>IF($BO184,BC184/$BO184*100,0)</f>
        <v>0.70756944394934829</v>
      </c>
      <c r="BH184" s="47"/>
      <c r="BI184" s="70">
        <v>731836</v>
      </c>
      <c r="BJ184" s="47"/>
      <c r="BK184" s="71">
        <f>(BI184/$BS184)</f>
        <v>30.675944167330343</v>
      </c>
      <c r="BL184" s="47"/>
      <c r="BM184" s="71">
        <f>IF($BO184,BI184/$BO184*100,0)</f>
        <v>2.1471360102090444</v>
      </c>
      <c r="BN184" s="47"/>
      <c r="BO184" s="70">
        <f>(U184+AA184+AG184+AM184+AS184+BC184+BI184)</f>
        <v>34084287</v>
      </c>
      <c r="BQ184" s="47">
        <v>67</v>
      </c>
      <c r="BS184" s="51">
        <v>23857</v>
      </c>
    </row>
    <row r="185" spans="1:71" ht="8.85" customHeight="1" x14ac:dyDescent="0.3">
      <c r="A185" s="47">
        <v>68</v>
      </c>
      <c r="B185" s="61"/>
      <c r="C185" s="47" t="s">
        <v>192</v>
      </c>
      <c r="E185" s="70">
        <v>10750750</v>
      </c>
      <c r="F185" s="67"/>
      <c r="G185" s="70">
        <v>603872</v>
      </c>
      <c r="H185" s="47"/>
      <c r="I185" s="70">
        <v>2194954</v>
      </c>
      <c r="J185" s="70"/>
      <c r="K185" s="70">
        <v>100095</v>
      </c>
      <c r="L185" s="47"/>
      <c r="M185" s="70">
        <v>707108</v>
      </c>
      <c r="N185" s="47"/>
      <c r="O185" s="70">
        <v>0</v>
      </c>
      <c r="P185" s="47"/>
      <c r="Q185" s="70">
        <v>154426</v>
      </c>
      <c r="R185" s="47"/>
      <c r="S185" s="70">
        <v>85646</v>
      </c>
      <c r="T185" s="47"/>
      <c r="U185" s="70">
        <f>SUM(E185:S185)</f>
        <v>14596851</v>
      </c>
      <c r="V185" s="47"/>
      <c r="W185" s="71">
        <f>(U185/$BS185)</f>
        <v>822.2651532221721</v>
      </c>
      <c r="X185" s="47"/>
      <c r="Y185" s="71">
        <f>IF($BO185,U185/$BO185*100,0)</f>
        <v>67.333720293599612</v>
      </c>
      <c r="Z185" s="47"/>
      <c r="AA185" s="70">
        <v>2785240</v>
      </c>
      <c r="AB185" s="47"/>
      <c r="AC185" s="71">
        <f>(AA185/$BS185)</f>
        <v>156.89725101397025</v>
      </c>
      <c r="AD185" s="47"/>
      <c r="AE185" s="71">
        <f>IF($BO185,AA185/$BO185*100,0)</f>
        <v>12.848015720003264</v>
      </c>
      <c r="AF185" s="47"/>
      <c r="AG185" s="70">
        <v>72788</v>
      </c>
      <c r="AH185" s="47"/>
      <c r="AI185" s="71">
        <f>(AG185/$BS185)</f>
        <v>4.1002703920684995</v>
      </c>
      <c r="AJ185" s="47"/>
      <c r="AK185" s="71">
        <f>IF($BO185,AG185/$BO185*100,0)</f>
        <v>0.33576329803808563</v>
      </c>
      <c r="AL185" s="47"/>
      <c r="AM185" s="70">
        <v>20401</v>
      </c>
      <c r="AN185" s="47"/>
      <c r="AO185" s="71">
        <f>(AM185/$BS185)</f>
        <v>1.1492226228030644</v>
      </c>
      <c r="AP185" s="47"/>
      <c r="AQ185" s="71">
        <f>IF($BO185,AM185/$BO185*100,0)</f>
        <v>9.4107641963991101E-2</v>
      </c>
      <c r="AR185" s="47"/>
      <c r="AS185" s="70">
        <v>3385637</v>
      </c>
      <c r="AT185" s="47"/>
      <c r="AU185" s="71">
        <f>(AS185/$BS185)</f>
        <v>190.71862325371788</v>
      </c>
      <c r="AV185" s="47"/>
      <c r="AW185" s="71">
        <f>IF($BO185,AS185/$BO185*100,0)</f>
        <v>15.617583187884954</v>
      </c>
      <c r="AX185" s="47"/>
      <c r="AY185" s="70">
        <v>41899</v>
      </c>
      <c r="AZ185" s="47"/>
      <c r="BA185" s="70">
        <v>166734</v>
      </c>
      <c r="BB185" s="47"/>
      <c r="BC185" s="70">
        <f>(AY185+BA185)</f>
        <v>208633</v>
      </c>
      <c r="BD185" s="47"/>
      <c r="BE185" s="71">
        <f>(BC185/$BS185)</f>
        <v>11.752647589004056</v>
      </c>
      <c r="BF185" s="47"/>
      <c r="BG185" s="71">
        <f>IF($BO185,BC185/$BO185*100,0)</f>
        <v>0.96240182666895524</v>
      </c>
      <c r="BH185" s="47"/>
      <c r="BI185" s="70">
        <v>608817</v>
      </c>
      <c r="BJ185" s="47"/>
      <c r="BK185" s="71">
        <f>(BI185/$BS185)</f>
        <v>34.295684993240201</v>
      </c>
      <c r="BL185" s="47"/>
      <c r="BM185" s="71">
        <f>IF($BO185,BI185/$BO185*100,0)</f>
        <v>2.8084080318411435</v>
      </c>
      <c r="BN185" s="47"/>
      <c r="BO185" s="70">
        <f>(U185+AA185+AG185+AM185+AS185+BC185+BI185)</f>
        <v>21678367</v>
      </c>
      <c r="BQ185" s="47">
        <v>68</v>
      </c>
      <c r="BS185" s="51">
        <v>17752</v>
      </c>
    </row>
    <row r="186" spans="1:71" ht="8.85" customHeight="1" x14ac:dyDescent="0.3">
      <c r="A186" s="47">
        <v>69</v>
      </c>
      <c r="B186" s="61"/>
      <c r="C186" s="47" t="s">
        <v>193</v>
      </c>
      <c r="E186" s="70">
        <v>26453080</v>
      </c>
      <c r="F186" s="67"/>
      <c r="G186" s="70">
        <v>3190612</v>
      </c>
      <c r="H186" s="47"/>
      <c r="I186" s="70">
        <v>8610619</v>
      </c>
      <c r="J186" s="70"/>
      <c r="K186" s="70">
        <v>249613</v>
      </c>
      <c r="L186" s="47"/>
      <c r="M186" s="70">
        <v>1799912</v>
      </c>
      <c r="N186" s="47"/>
      <c r="O186" s="70">
        <v>368660</v>
      </c>
      <c r="P186" s="47"/>
      <c r="Q186" s="70">
        <v>426459</v>
      </c>
      <c r="R186" s="47"/>
      <c r="S186" s="70">
        <v>376244</v>
      </c>
      <c r="T186" s="47"/>
      <c r="U186" s="70">
        <f>SUM(E186:S186)</f>
        <v>41475199</v>
      </c>
      <c r="V186" s="47"/>
      <c r="W186" s="71">
        <f>(U186/$BS186)</f>
        <v>679.89900331136687</v>
      </c>
      <c r="X186" s="47"/>
      <c r="Y186" s="71">
        <f>IF($BO186,U186/$BO186*100,0)</f>
        <v>61.10078078688943</v>
      </c>
      <c r="Z186" s="47"/>
      <c r="AA186" s="70">
        <v>8062226</v>
      </c>
      <c r="AB186" s="47"/>
      <c r="AC186" s="71">
        <f>(AA186/$BS186)</f>
        <v>132.16330612111079</v>
      </c>
      <c r="AD186" s="47"/>
      <c r="AE186" s="71">
        <f>IF($BO186,AA186/$BO186*100,0)</f>
        <v>11.877177574973429</v>
      </c>
      <c r="AF186" s="47"/>
      <c r="AG186" s="70">
        <v>212697</v>
      </c>
      <c r="AH186" s="47"/>
      <c r="AI186" s="71">
        <f>(AG186/$BS186)</f>
        <v>3.486721746827973</v>
      </c>
      <c r="AJ186" s="47"/>
      <c r="AK186" s="71">
        <f>IF($BO186,AG186/$BO186*100,0)</f>
        <v>0.31334274661416384</v>
      </c>
      <c r="AL186" s="47"/>
      <c r="AM186" s="70">
        <v>133108</v>
      </c>
      <c r="AN186" s="47"/>
      <c r="AO186" s="71">
        <f>(AM186/$BS186)</f>
        <v>2.1820268187928265</v>
      </c>
      <c r="AP186" s="47"/>
      <c r="AQ186" s="71">
        <f>IF($BO186,AM186/$BO186*100,0)</f>
        <v>0.19609315747903411</v>
      </c>
      <c r="AR186" s="47"/>
      <c r="AS186" s="70">
        <v>11083004</v>
      </c>
      <c r="AT186" s="47"/>
      <c r="AU186" s="71">
        <f>(AS186/$BS186)</f>
        <v>181.68263335628339</v>
      </c>
      <c r="AV186" s="47"/>
      <c r="AW186" s="71">
        <f>IF($BO186,AS186/$BO186*100,0)</f>
        <v>16.327352591224905</v>
      </c>
      <c r="AX186" s="47"/>
      <c r="AY186" s="70">
        <v>555712</v>
      </c>
      <c r="AZ186" s="47"/>
      <c r="BA186" s="70">
        <v>565839</v>
      </c>
      <c r="BB186" s="47"/>
      <c r="BC186" s="70">
        <f>(AY186+BA186)</f>
        <v>1121551</v>
      </c>
      <c r="BD186" s="47"/>
      <c r="BE186" s="71">
        <f>(BC186/$BS186)</f>
        <v>18.385479164617553</v>
      </c>
      <c r="BF186" s="47"/>
      <c r="BG186" s="71">
        <f>IF($BO186,BC186/$BO186*100,0)</f>
        <v>1.6522558889305539</v>
      </c>
      <c r="BH186" s="47"/>
      <c r="BI186" s="70">
        <v>5792197</v>
      </c>
      <c r="BJ186" s="47"/>
      <c r="BK186" s="71">
        <f>(BI186/$BS186)</f>
        <v>94.950936034884108</v>
      </c>
      <c r="BL186" s="47"/>
      <c r="BM186" s="71">
        <f>IF($BO186,BI186/$BO186*100,0)</f>
        <v>8.5329972538884888</v>
      </c>
      <c r="BN186" s="47"/>
      <c r="BO186" s="70">
        <f>(U186+AA186+AG186+AM186+AS186+BC186+BI186)</f>
        <v>67879982</v>
      </c>
      <c r="BQ186" s="47">
        <v>69</v>
      </c>
      <c r="BS186" s="51">
        <v>61002</v>
      </c>
    </row>
    <row r="187" spans="1:71" ht="8.85" customHeight="1" x14ac:dyDescent="0.3">
      <c r="A187" s="47">
        <v>70</v>
      </c>
      <c r="B187" s="61"/>
      <c r="C187" s="47" t="s">
        <v>194</v>
      </c>
      <c r="E187" s="70">
        <v>31614393</v>
      </c>
      <c r="F187" s="67"/>
      <c r="G187" s="70">
        <v>950009</v>
      </c>
      <c r="H187" s="47"/>
      <c r="I187" s="70">
        <v>9191295</v>
      </c>
      <c r="J187" s="70"/>
      <c r="K187" s="70">
        <v>5399</v>
      </c>
      <c r="L187" s="47"/>
      <c r="M187" s="70">
        <v>432955</v>
      </c>
      <c r="N187" s="47"/>
      <c r="O187" s="70">
        <v>0</v>
      </c>
      <c r="P187" s="47"/>
      <c r="Q187" s="70">
        <v>320900</v>
      </c>
      <c r="R187" s="47"/>
      <c r="S187" s="70">
        <v>259027</v>
      </c>
      <c r="T187" s="47"/>
      <c r="U187" s="70">
        <f>SUM(E187:S187)</f>
        <v>42773978</v>
      </c>
      <c r="V187" s="47"/>
      <c r="W187" s="71">
        <f>(U187/$BS187)</f>
        <v>1432.1484581645293</v>
      </c>
      <c r="X187" s="47"/>
      <c r="Y187" s="71">
        <f>IF($BO187,U187/$BO187*100,0)</f>
        <v>78.740806940710982</v>
      </c>
      <c r="Z187" s="47"/>
      <c r="AA187" s="70">
        <v>6753157</v>
      </c>
      <c r="AB187" s="47"/>
      <c r="AC187" s="71">
        <f>(AA187/$BS187)</f>
        <v>226.10764388790304</v>
      </c>
      <c r="AD187" s="47"/>
      <c r="AE187" s="71">
        <f>IF($BO187,AA187/$BO187*100,0)</f>
        <v>12.431601091142634</v>
      </c>
      <c r="AF187" s="47"/>
      <c r="AG187" s="281">
        <v>1306569</v>
      </c>
      <c r="AH187" s="47"/>
      <c r="AI187" s="71">
        <f>(AG187/$BS187)</f>
        <v>43.746241671409919</v>
      </c>
      <c r="AJ187" s="47"/>
      <c r="AK187" s="71">
        <f>IF($BO187,AG187/$BO187*100,0)</f>
        <v>2.4052076097228507</v>
      </c>
      <c r="AL187" s="47"/>
      <c r="AM187" s="281">
        <v>123877</v>
      </c>
      <c r="AN187" s="47"/>
      <c r="AO187" s="71">
        <f>(AM187/$BS187)</f>
        <v>4.1476211202999966</v>
      </c>
      <c r="AP187" s="47"/>
      <c r="AQ187" s="71">
        <f>IF($BO187,AM187/$BO187*100,0)</f>
        <v>0.22803992982355892</v>
      </c>
      <c r="AR187" s="47"/>
      <c r="AS187" s="281">
        <v>2426539</v>
      </c>
      <c r="AT187" s="47"/>
      <c r="AU187" s="71">
        <f>(AS187/$BS187)</f>
        <v>81.244818696219909</v>
      </c>
      <c r="AV187" s="47"/>
      <c r="AW187" s="71">
        <f>IF($BO187,AS187/$BO187*100,0)</f>
        <v>4.4669130126991208</v>
      </c>
      <c r="AX187" s="47"/>
      <c r="AY187" s="281">
        <v>114507</v>
      </c>
      <c r="AZ187" s="47"/>
      <c r="BA187" s="281">
        <v>153579</v>
      </c>
      <c r="BB187" s="47"/>
      <c r="BC187" s="70">
        <f>(AY187+BA187)</f>
        <v>268086</v>
      </c>
      <c r="BD187" s="47"/>
      <c r="BE187" s="71">
        <f>(BC187/$BS187)</f>
        <v>8.9759935715003181</v>
      </c>
      <c r="BF187" s="47"/>
      <c r="BG187" s="71">
        <f>IF($BO187,BC187/$BO187*100,0)</f>
        <v>0.49350817848897394</v>
      </c>
      <c r="BH187" s="47"/>
      <c r="BI187" s="281">
        <v>670298</v>
      </c>
      <c r="BJ187" s="47"/>
      <c r="BK187" s="71">
        <f>(BI187/$BS187)</f>
        <v>22.442762915592461</v>
      </c>
      <c r="BL187" s="47"/>
      <c r="BM187" s="71">
        <f>IF($BO187,BI187/$BO187*100,0)</f>
        <v>1.2339232374118836</v>
      </c>
      <c r="BN187" s="47"/>
      <c r="BO187" s="70">
        <f>(U187+AA187+AG187+AM187+AS187+BC187+BI187)</f>
        <v>54322504</v>
      </c>
      <c r="BQ187" s="47">
        <v>70</v>
      </c>
      <c r="BS187" s="51">
        <v>29867</v>
      </c>
    </row>
    <row r="188" spans="1:71" ht="8.85" customHeight="1" x14ac:dyDescent="0.3">
      <c r="A188" s="72"/>
      <c r="B188" s="61"/>
      <c r="E188" s="47"/>
      <c r="F188" s="47"/>
      <c r="G188" s="47"/>
      <c r="H188" s="47"/>
      <c r="I188" s="47"/>
      <c r="J188" s="47"/>
      <c r="K188" s="47"/>
      <c r="L188" s="47"/>
      <c r="M188" s="47"/>
      <c r="N188" s="47"/>
      <c r="O188" s="47"/>
      <c r="P188" s="47"/>
      <c r="Q188" s="47"/>
      <c r="R188" s="47"/>
      <c r="S188" s="47"/>
      <c r="T188" s="47"/>
      <c r="U188" s="6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67"/>
      <c r="BD188" s="47"/>
      <c r="BE188" s="47"/>
      <c r="BF188" s="47"/>
      <c r="BG188" s="47"/>
      <c r="BH188" s="47"/>
      <c r="BI188" s="47"/>
      <c r="BJ188" s="47"/>
      <c r="BK188" s="47"/>
      <c r="BL188" s="47"/>
      <c r="BM188" s="47"/>
      <c r="BN188" s="47"/>
      <c r="BO188" s="67"/>
      <c r="BQ188" s="73"/>
    </row>
    <row r="189" spans="1:71" ht="8.85" customHeight="1" x14ac:dyDescent="0.3">
      <c r="A189" s="47">
        <v>71</v>
      </c>
      <c r="B189" s="61"/>
      <c r="C189" s="47" t="s">
        <v>195</v>
      </c>
      <c r="E189" s="70">
        <v>8089650</v>
      </c>
      <c r="F189" s="67"/>
      <c r="G189" s="70">
        <v>618519</v>
      </c>
      <c r="H189" s="47"/>
      <c r="I189" s="70">
        <v>5465211</v>
      </c>
      <c r="J189" s="70"/>
      <c r="K189" s="70">
        <v>42694</v>
      </c>
      <c r="L189" s="47"/>
      <c r="M189" s="70">
        <v>50396</v>
      </c>
      <c r="N189" s="47"/>
      <c r="O189" s="70">
        <v>399890</v>
      </c>
      <c r="P189" s="47"/>
      <c r="Q189" s="70">
        <v>204266</v>
      </c>
      <c r="R189" s="47"/>
      <c r="S189" s="70">
        <v>194286</v>
      </c>
      <c r="T189" s="47"/>
      <c r="U189" s="70">
        <f>SUM(E189:S189)</f>
        <v>15064912</v>
      </c>
      <c r="V189" s="47"/>
      <c r="W189" s="71">
        <f>(U189/$BS189)</f>
        <v>656.16586088244264</v>
      </c>
      <c r="X189" s="47"/>
      <c r="Y189" s="71">
        <f>IF($BO189,U189/$BO189*100,0)</f>
        <v>59.478136218716891</v>
      </c>
      <c r="Z189" s="47"/>
      <c r="AA189" s="70">
        <v>4238495</v>
      </c>
      <c r="AB189" s="47"/>
      <c r="AC189" s="71">
        <f>(AA189/$BS189)</f>
        <v>184.61148133629513</v>
      </c>
      <c r="AD189" s="47"/>
      <c r="AE189" s="71">
        <f>IF($BO189,AA189/$BO189*100,0)</f>
        <v>16.734102593652754</v>
      </c>
      <c r="AF189" s="47"/>
      <c r="AG189" s="281">
        <v>87525</v>
      </c>
      <c r="AH189" s="47"/>
      <c r="AI189" s="71">
        <f>(AG189/$BS189)</f>
        <v>3.8122304978439829</v>
      </c>
      <c r="AJ189" s="47"/>
      <c r="AK189" s="71">
        <f>IF($BO189,AG189/$BO189*100,0)</f>
        <v>0.34555952749960939</v>
      </c>
      <c r="AL189" s="47"/>
      <c r="AM189" s="281">
        <v>198232</v>
      </c>
      <c r="AN189" s="47"/>
      <c r="AO189" s="71">
        <f>(AM189/$BS189)</f>
        <v>8.6341739622805864</v>
      </c>
      <c r="AP189" s="47"/>
      <c r="AQ189" s="71">
        <f>IF($BO189,AM189/$BO189*100,0)</f>
        <v>0.78264445878666189</v>
      </c>
      <c r="AR189" s="47"/>
      <c r="AS189" s="281">
        <v>4549406</v>
      </c>
      <c r="AT189" s="47"/>
      <c r="AU189" s="71">
        <f>(AS189/$BS189)</f>
        <v>198.15349100570583</v>
      </c>
      <c r="AV189" s="47"/>
      <c r="AW189" s="71">
        <f>IF($BO189,AS189/$BO189*100,0)</f>
        <v>17.961617683677673</v>
      </c>
      <c r="AX189" s="47"/>
      <c r="AY189" s="281">
        <v>263772</v>
      </c>
      <c r="AZ189" s="47"/>
      <c r="BA189" s="281">
        <v>440279</v>
      </c>
      <c r="BB189" s="47"/>
      <c r="BC189" s="70">
        <f>(AY189+BA189)</f>
        <v>704051</v>
      </c>
      <c r="BD189" s="47"/>
      <c r="BE189" s="71">
        <f>(BC189/$BS189)</f>
        <v>30.665577769066598</v>
      </c>
      <c r="BF189" s="47"/>
      <c r="BG189" s="71">
        <f>IF($BO189,BC189/$BO189*100,0)</f>
        <v>2.7796804443944874</v>
      </c>
      <c r="BH189" s="47"/>
      <c r="BI189" s="281">
        <v>485866</v>
      </c>
      <c r="BJ189" s="47"/>
      <c r="BK189" s="71">
        <f>(BI189/$BS189)</f>
        <v>21.162332854218388</v>
      </c>
      <c r="BL189" s="47"/>
      <c r="BM189" s="71">
        <f>IF($BO189,BI189/$BO189*100,0)</f>
        <v>1.9182590732719249</v>
      </c>
      <c r="BN189" s="47"/>
      <c r="BO189" s="70">
        <f>(U189+AA189+AG189+AM189+AS189+BC189+BI189)</f>
        <v>25328487</v>
      </c>
      <c r="BQ189" s="47">
        <v>71</v>
      </c>
      <c r="BS189" s="51">
        <v>22959</v>
      </c>
    </row>
    <row r="190" spans="1:71" ht="8.85" customHeight="1" x14ac:dyDescent="0.3">
      <c r="A190" s="47">
        <v>72</v>
      </c>
      <c r="B190" s="61"/>
      <c r="C190" s="47" t="s">
        <v>196</v>
      </c>
      <c r="E190" s="70">
        <v>23994641</v>
      </c>
      <c r="F190" s="67"/>
      <c r="G190" s="70">
        <v>1607959</v>
      </c>
      <c r="H190" s="47"/>
      <c r="I190" s="70">
        <v>9877088</v>
      </c>
      <c r="J190" s="70"/>
      <c r="K190" s="70">
        <v>141100</v>
      </c>
      <c r="L190" s="47"/>
      <c r="M190" s="70">
        <v>1679036</v>
      </c>
      <c r="N190" s="47"/>
      <c r="O190" s="70">
        <v>0</v>
      </c>
      <c r="P190" s="47"/>
      <c r="Q190" s="70">
        <v>323797</v>
      </c>
      <c r="R190" s="47"/>
      <c r="S190" s="70">
        <v>292029</v>
      </c>
      <c r="T190" s="47"/>
      <c r="U190" s="70">
        <f>SUM(E190:S190)</f>
        <v>37915650</v>
      </c>
      <c r="V190" s="47"/>
      <c r="W190" s="71">
        <f>(U190/$BS190)</f>
        <v>1015.144578313253</v>
      </c>
      <c r="X190" s="47"/>
      <c r="Y190" s="71">
        <f>IF($BO190,U190/$BO190*100,0)</f>
        <v>70.675861970236269</v>
      </c>
      <c r="Z190" s="47"/>
      <c r="AA190" s="70">
        <v>9266843</v>
      </c>
      <c r="AB190" s="47"/>
      <c r="AC190" s="71">
        <f>(AA190/$BS190)</f>
        <v>248.10824631860777</v>
      </c>
      <c r="AD190" s="47"/>
      <c r="AE190" s="71">
        <f>IF($BO190,AA190/$BO190*100,0)</f>
        <v>17.273661845909281</v>
      </c>
      <c r="AF190" s="47"/>
      <c r="AG190" s="70">
        <v>626370</v>
      </c>
      <c r="AH190" s="47"/>
      <c r="AI190" s="71">
        <f>(AG190/$BS190)</f>
        <v>16.770281124497991</v>
      </c>
      <c r="AJ190" s="47"/>
      <c r="AK190" s="71">
        <f>IF($BO190,AG190/$BO190*100,0)</f>
        <v>1.1675716930158626</v>
      </c>
      <c r="AL190" s="47"/>
      <c r="AM190" s="70">
        <v>333211</v>
      </c>
      <c r="AN190" s="47"/>
      <c r="AO190" s="71">
        <f>(AM190/$BS190)</f>
        <v>8.9213119143239616</v>
      </c>
      <c r="AP190" s="47"/>
      <c r="AQ190" s="71">
        <f>IF($BO190,AM190/$BO190*100,0)</f>
        <v>0.6211148864114</v>
      </c>
      <c r="AR190" s="47"/>
      <c r="AS190" s="70">
        <v>4018513</v>
      </c>
      <c r="AT190" s="47"/>
      <c r="AU190" s="71">
        <f>(AS190/$BS190)</f>
        <v>107.59070950468541</v>
      </c>
      <c r="AV190" s="47"/>
      <c r="AW190" s="71">
        <f>IF($BO190,AS190/$BO190*100,0)</f>
        <v>7.4906237955461679</v>
      </c>
      <c r="AX190" s="47"/>
      <c r="AY190" s="70">
        <v>874500</v>
      </c>
      <c r="AZ190" s="47"/>
      <c r="BA190" s="70">
        <v>150298</v>
      </c>
      <c r="BB190" s="47"/>
      <c r="BC190" s="70">
        <f>(AY190+BA190)</f>
        <v>1024798</v>
      </c>
      <c r="BD190" s="47"/>
      <c r="BE190" s="71">
        <f>(BC190/$BS190)</f>
        <v>27.437697456492636</v>
      </c>
      <c r="BF190" s="47"/>
      <c r="BG190" s="71">
        <f>IF($BO190,BC190/$BO190*100,0)</f>
        <v>1.9102529429239428</v>
      </c>
      <c r="BH190" s="47"/>
      <c r="BI190" s="70">
        <v>461856</v>
      </c>
      <c r="BJ190" s="47"/>
      <c r="BK190" s="71">
        <f>(BI190/$BS190)</f>
        <v>12.36562248995984</v>
      </c>
      <c r="BL190" s="47"/>
      <c r="BM190" s="71">
        <f>IF($BO190,BI190/$BO190*100,0)</f>
        <v>0.86091286595707683</v>
      </c>
      <c r="BN190" s="47"/>
      <c r="BO190" s="70">
        <f>(U190+AA190+AG190+AM190+AS190+BC190+BI190)</f>
        <v>53647241</v>
      </c>
      <c r="BQ190" s="47">
        <v>72</v>
      </c>
      <c r="BS190" s="51">
        <v>37350</v>
      </c>
    </row>
    <row r="191" spans="1:71" ht="8.85" customHeight="1" x14ac:dyDescent="0.3">
      <c r="A191" s="47">
        <v>73</v>
      </c>
      <c r="B191" s="61"/>
      <c r="C191" s="47" t="s">
        <v>197</v>
      </c>
      <c r="E191" s="70">
        <v>752192000</v>
      </c>
      <c r="F191" s="67"/>
      <c r="G191" s="70">
        <v>22683000</v>
      </c>
      <c r="H191" s="47"/>
      <c r="I191" s="70">
        <v>152850000</v>
      </c>
      <c r="J191" s="70"/>
      <c r="K191" s="70">
        <v>89000</v>
      </c>
      <c r="L191" s="47"/>
      <c r="M191" s="70">
        <v>883000</v>
      </c>
      <c r="N191" s="47"/>
      <c r="O191" s="70">
        <v>0</v>
      </c>
      <c r="P191" s="47"/>
      <c r="Q191" s="70">
        <v>6824000</v>
      </c>
      <c r="R191" s="47"/>
      <c r="S191" s="70">
        <v>1267000</v>
      </c>
      <c r="T191" s="47"/>
      <c r="U191" s="70">
        <f>SUM(E191:S191)</f>
        <v>936788000</v>
      </c>
      <c r="V191" s="47"/>
      <c r="W191" s="71">
        <f>(U191/$BS191)</f>
        <v>2012.4425883677266</v>
      </c>
      <c r="X191" s="47"/>
      <c r="Y191" s="71">
        <f>IF($BO191,U191/$BO191*100,0)</f>
        <v>75.44477795128725</v>
      </c>
      <c r="Z191" s="47"/>
      <c r="AA191" s="70">
        <v>151000000</v>
      </c>
      <c r="AB191" s="47"/>
      <c r="AC191" s="71">
        <f>(AA191/$BS191)</f>
        <v>324.383778233204</v>
      </c>
      <c r="AD191" s="47"/>
      <c r="AE191" s="71">
        <f>IF($BO191,AA191/$BO191*100,0)</f>
        <v>12.160874680978379</v>
      </c>
      <c r="AF191" s="47"/>
      <c r="AG191" s="70">
        <v>19866000</v>
      </c>
      <c r="AH191" s="47"/>
      <c r="AI191" s="71">
        <f>(AG191/$BS191)</f>
        <v>42.676875088614771</v>
      </c>
      <c r="AJ191" s="47"/>
      <c r="AK191" s="71">
        <f>IF($BO191,AG191/$BO191*100,0)</f>
        <v>1.5999201086908375</v>
      </c>
      <c r="AL191" s="47"/>
      <c r="AM191" s="70">
        <v>2705000</v>
      </c>
      <c r="AN191" s="47"/>
      <c r="AO191" s="71">
        <f>(AM191/$BS191)</f>
        <v>5.8109809279524294</v>
      </c>
      <c r="AP191" s="47"/>
      <c r="AQ191" s="71">
        <f>IF($BO191,AM191/$BO191*100,0)</f>
        <v>0.2178487815367319</v>
      </c>
      <c r="AR191" s="47"/>
      <c r="AS191" s="70">
        <v>72145000</v>
      </c>
      <c r="AT191" s="47"/>
      <c r="AU191" s="71">
        <f>(AS191/$BS191)</f>
        <v>154.98455417638743</v>
      </c>
      <c r="AV191" s="47"/>
      <c r="AW191" s="71">
        <f>IF($BO191,AS191/$BO191*100,0)</f>
        <v>5.8102404229085112</v>
      </c>
      <c r="AX191" s="47"/>
      <c r="AY191" s="70">
        <v>30308000</v>
      </c>
      <c r="AZ191" s="47"/>
      <c r="BA191" s="70">
        <v>2513000</v>
      </c>
      <c r="BB191" s="47"/>
      <c r="BC191" s="70">
        <f>(AY191+BA191)</f>
        <v>32821000</v>
      </c>
      <c r="BD191" s="47"/>
      <c r="BE191" s="71">
        <f>(BC191/$BS191)</f>
        <v>70.507284671470131</v>
      </c>
      <c r="BF191" s="47"/>
      <c r="BG191" s="71">
        <f>IF($BO191,BC191/$BO191*100,0)</f>
        <v>2.6432587278436515</v>
      </c>
      <c r="BH191" s="47"/>
      <c r="BI191" s="70">
        <v>26362000</v>
      </c>
      <c r="BJ191" s="47"/>
      <c r="BK191" s="71">
        <f>(BI191/$BS191)</f>
        <v>56.631822263468372</v>
      </c>
      <c r="BL191" s="47"/>
      <c r="BM191" s="71">
        <f>IF($BO191,BI191/$BO191*100,0)</f>
        <v>2.1230793267546488</v>
      </c>
      <c r="BN191" s="47"/>
      <c r="BO191" s="70">
        <f>(U191+AA191+AG191+AM191+AS191+BC191+BI191)</f>
        <v>1241687000</v>
      </c>
      <c r="BQ191" s="47">
        <v>73</v>
      </c>
      <c r="BS191" s="51">
        <v>465498</v>
      </c>
    </row>
    <row r="192" spans="1:71" ht="8.85" customHeight="1" x14ac:dyDescent="0.3">
      <c r="A192" s="47">
        <v>74</v>
      </c>
      <c r="B192" s="61"/>
      <c r="C192" s="47" t="s">
        <v>198</v>
      </c>
      <c r="E192" s="70">
        <v>19696626</v>
      </c>
      <c r="F192" s="67"/>
      <c r="G192" s="70">
        <v>1064866</v>
      </c>
      <c r="H192" s="47"/>
      <c r="I192" s="70">
        <v>5672375</v>
      </c>
      <c r="J192" s="70"/>
      <c r="K192" s="70">
        <v>71215</v>
      </c>
      <c r="L192" s="47"/>
      <c r="M192" s="70">
        <v>4119661</v>
      </c>
      <c r="N192" s="47"/>
      <c r="O192" s="70">
        <v>10475</v>
      </c>
      <c r="P192" s="47"/>
      <c r="Q192" s="70">
        <v>250343</v>
      </c>
      <c r="R192" s="47"/>
      <c r="S192" s="70">
        <v>323369</v>
      </c>
      <c r="T192" s="47"/>
      <c r="U192" s="70">
        <f>SUM(E192:S192)</f>
        <v>31208930</v>
      </c>
      <c r="V192" s="47"/>
      <c r="W192" s="71">
        <f>(U192/$BS192)</f>
        <v>915.29841335014805</v>
      </c>
      <c r="X192" s="47"/>
      <c r="Y192" s="71">
        <f>IF($BO192,U192/$BO192*100,0)</f>
        <v>52.909421153121791</v>
      </c>
      <c r="Z192" s="47"/>
      <c r="AA192" s="70">
        <v>8270789</v>
      </c>
      <c r="AB192" s="47"/>
      <c r="AC192" s="71">
        <f>(AA192/$BS192)</f>
        <v>242.56647212364723</v>
      </c>
      <c r="AD192" s="47"/>
      <c r="AE192" s="71">
        <f>IF($BO192,AA192/$BO192*100,0)</f>
        <v>14.021712967077276</v>
      </c>
      <c r="AF192" s="47"/>
      <c r="AG192" s="70">
        <v>160975</v>
      </c>
      <c r="AH192" s="47"/>
      <c r="AI192" s="71">
        <f>(AG192/$BS192)</f>
        <v>4.7210898319500245</v>
      </c>
      <c r="AJ192" s="47"/>
      <c r="AK192" s="71">
        <f>IF($BO192,AG192/$BO192*100,0)</f>
        <v>0.27290567379669156</v>
      </c>
      <c r="AL192" s="47"/>
      <c r="AM192" s="70">
        <v>191397</v>
      </c>
      <c r="AN192" s="47"/>
      <c r="AO192" s="71">
        <f>(AM192/$BS192)</f>
        <v>5.6133090887761385</v>
      </c>
      <c r="AP192" s="47"/>
      <c r="AQ192" s="71">
        <f>IF($BO192,AM192/$BO192*100,0)</f>
        <v>0.32448098926954727</v>
      </c>
      <c r="AR192" s="47"/>
      <c r="AS192" s="70">
        <v>16544888</v>
      </c>
      <c r="AT192" s="47"/>
      <c r="AU192" s="71">
        <f>(AS192/$BS192)</f>
        <v>485.23002023638441</v>
      </c>
      <c r="AV192" s="47"/>
      <c r="AW192" s="71">
        <f>IF($BO192,AS192/$BO192*100,0)</f>
        <v>28.049037474954474</v>
      </c>
      <c r="AX192" s="47"/>
      <c r="AY192" s="70">
        <v>549770</v>
      </c>
      <c r="AZ192" s="47"/>
      <c r="BA192" s="70">
        <v>767847</v>
      </c>
      <c r="BB192" s="47"/>
      <c r="BC192" s="70">
        <f>(AY192+BA192)</f>
        <v>1317617</v>
      </c>
      <c r="BD192" s="47"/>
      <c r="BE192" s="71">
        <f>(BC192/$BS192)</f>
        <v>38.643194415931021</v>
      </c>
      <c r="BF192" s="47"/>
      <c r="BG192" s="71">
        <f>IF($BO192,BC192/$BO192*100,0)</f>
        <v>2.2337950314705717</v>
      </c>
      <c r="BH192" s="47"/>
      <c r="BI192" s="70">
        <v>1290986</v>
      </c>
      <c r="BJ192" s="47"/>
      <c r="BK192" s="71">
        <f>(BI192/$BS192)</f>
        <v>37.862157961110945</v>
      </c>
      <c r="BL192" s="47"/>
      <c r="BM192" s="71">
        <f>IF($BO192,BI192/$BO192*100,0)</f>
        <v>2.1886467103096483</v>
      </c>
      <c r="BN192" s="47"/>
      <c r="BO192" s="70">
        <f>(U192+AA192+AG192+AM192+AS192+BC192+BI192)</f>
        <v>58985582</v>
      </c>
      <c r="BQ192" s="47">
        <v>74</v>
      </c>
      <c r="BS192" s="51">
        <v>34097</v>
      </c>
    </row>
    <row r="193" spans="1:71" ht="8.85" customHeight="1" x14ac:dyDescent="0.3">
      <c r="A193" s="47">
        <v>75</v>
      </c>
      <c r="B193" s="61"/>
      <c r="C193" s="47" t="s">
        <v>199</v>
      </c>
      <c r="E193" s="70">
        <v>11854533</v>
      </c>
      <c r="F193" s="67"/>
      <c r="G193" s="70">
        <v>414865</v>
      </c>
      <c r="H193" s="47"/>
      <c r="I193" s="70">
        <v>2003899</v>
      </c>
      <c r="J193" s="70"/>
      <c r="K193" s="70">
        <v>714</v>
      </c>
      <c r="L193" s="47"/>
      <c r="M193" s="70">
        <v>0</v>
      </c>
      <c r="N193" s="47"/>
      <c r="O193" s="70">
        <v>0</v>
      </c>
      <c r="P193" s="47"/>
      <c r="Q193" s="70">
        <v>135101</v>
      </c>
      <c r="R193" s="47"/>
      <c r="S193" s="70">
        <v>95497</v>
      </c>
      <c r="T193" s="47"/>
      <c r="U193" s="70">
        <f>SUM(E193:S193)</f>
        <v>14504609</v>
      </c>
      <c r="V193" s="47"/>
      <c r="W193" s="71">
        <f>(U193/$BS193)</f>
        <v>1991.0238846945779</v>
      </c>
      <c r="X193" s="47"/>
      <c r="Y193" s="71">
        <f>IF($BO193,U193/$BO193*100,0)</f>
        <v>78.983160641159074</v>
      </c>
      <c r="Z193" s="47"/>
      <c r="AA193" s="70">
        <v>1634905</v>
      </c>
      <c r="AB193" s="47"/>
      <c r="AC193" s="71">
        <f>(AA193/$BS193)</f>
        <v>224.42072752230609</v>
      </c>
      <c r="AD193" s="47"/>
      <c r="AE193" s="71">
        <f>IF($BO193,AA193/$BO193*100,0)</f>
        <v>8.9026849498689824</v>
      </c>
      <c r="AF193" s="47"/>
      <c r="AG193" s="70">
        <v>139945</v>
      </c>
      <c r="AH193" s="47"/>
      <c r="AI193" s="71">
        <f>(AG193/$BS193)</f>
        <v>19.210020590253947</v>
      </c>
      <c r="AJ193" s="47"/>
      <c r="AK193" s="71">
        <f>IF($BO193,AG193/$BO193*100,0)</f>
        <v>0.76205421434848786</v>
      </c>
      <c r="AL193" s="47"/>
      <c r="AM193" s="70">
        <v>94900</v>
      </c>
      <c r="AN193" s="47"/>
      <c r="AO193" s="71">
        <f>(AM193/$BS193)</f>
        <v>13.026767330130404</v>
      </c>
      <c r="AP193" s="47"/>
      <c r="AQ193" s="71">
        <f>IF($BO193,AM193/$BO193*100,0)</f>
        <v>0.51676690801151526</v>
      </c>
      <c r="AR193" s="47"/>
      <c r="AS193" s="70">
        <v>624642</v>
      </c>
      <c r="AT193" s="47"/>
      <c r="AU193" s="71">
        <f>(AS193/$BS193)</f>
        <v>85.743582704186679</v>
      </c>
      <c r="AV193" s="47"/>
      <c r="AW193" s="71">
        <f>IF($BO193,AS193/$BO193*100,0)</f>
        <v>3.4014153314449831</v>
      </c>
      <c r="AX193" s="47"/>
      <c r="AY193" s="70">
        <v>122662</v>
      </c>
      <c r="AZ193" s="47"/>
      <c r="BA193" s="70">
        <v>6689</v>
      </c>
      <c r="BB193" s="47"/>
      <c r="BC193" s="70">
        <f>(AY193+BA193)</f>
        <v>129351</v>
      </c>
      <c r="BD193" s="47"/>
      <c r="BE193" s="71">
        <f>(BC193/$BS193)</f>
        <v>17.755799588194922</v>
      </c>
      <c r="BF193" s="47"/>
      <c r="BG193" s="71">
        <f>IF($BO193,BC193/$BO193*100,0)</f>
        <v>0.70436582000208114</v>
      </c>
      <c r="BH193" s="47"/>
      <c r="BI193" s="70">
        <v>1235827</v>
      </c>
      <c r="BJ193" s="47"/>
      <c r="BK193" s="71">
        <f>(BI193/$BS193)</f>
        <v>169.63994509265615</v>
      </c>
      <c r="BL193" s="47"/>
      <c r="BM193" s="71">
        <f>IF($BO193,BI193/$BO193*100,0)</f>
        <v>6.7295521351648775</v>
      </c>
      <c r="BN193" s="47"/>
      <c r="BO193" s="70">
        <f>(U193+AA193+AG193+AM193+AS193+BC193+BI193)</f>
        <v>18364179</v>
      </c>
      <c r="BQ193" s="47">
        <v>75</v>
      </c>
      <c r="BS193" s="51">
        <v>7285</v>
      </c>
    </row>
    <row r="194" spans="1:71" ht="8.85" customHeight="1" x14ac:dyDescent="0.3">
      <c r="A194" s="72"/>
      <c r="B194" s="61"/>
      <c r="E194" s="47"/>
      <c r="F194" s="47"/>
      <c r="G194" s="47"/>
      <c r="H194" s="47"/>
      <c r="I194" s="47"/>
      <c r="J194" s="47"/>
      <c r="K194" s="47"/>
      <c r="L194" s="47"/>
      <c r="M194" s="47"/>
      <c r="N194" s="47"/>
      <c r="O194" s="47"/>
      <c r="P194" s="47"/>
      <c r="Q194" s="47"/>
      <c r="R194" s="47"/>
      <c r="S194" s="47"/>
      <c r="T194" s="47"/>
      <c r="U194" s="6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67"/>
      <c r="BD194" s="47"/>
      <c r="BE194" s="47"/>
      <c r="BF194" s="47"/>
      <c r="BG194" s="47"/>
      <c r="BH194" s="47"/>
      <c r="BI194" s="47"/>
      <c r="BJ194" s="47"/>
      <c r="BK194" s="47"/>
      <c r="BL194" s="47"/>
      <c r="BM194" s="47"/>
      <c r="BN194" s="47"/>
      <c r="BO194" s="67"/>
      <c r="BQ194" s="73"/>
    </row>
    <row r="195" spans="1:71" ht="8.85" customHeight="1" x14ac:dyDescent="0.3">
      <c r="A195" s="47">
        <v>76</v>
      </c>
      <c r="B195" s="61"/>
      <c r="C195" s="47" t="s">
        <v>114</v>
      </c>
      <c r="E195" s="70">
        <v>5595311</v>
      </c>
      <c r="F195" s="67"/>
      <c r="G195" s="70">
        <v>542005</v>
      </c>
      <c r="H195" s="47"/>
      <c r="I195" s="70">
        <v>1811973</v>
      </c>
      <c r="J195" s="70"/>
      <c r="K195" s="70">
        <v>12581</v>
      </c>
      <c r="L195" s="47"/>
      <c r="M195" s="70">
        <v>38084</v>
      </c>
      <c r="N195" s="47"/>
      <c r="O195" s="70">
        <v>69450</v>
      </c>
      <c r="P195" s="47"/>
      <c r="Q195" s="70">
        <v>70826</v>
      </c>
      <c r="R195" s="47"/>
      <c r="S195" s="70">
        <v>29539</v>
      </c>
      <c r="T195" s="47"/>
      <c r="U195" s="70">
        <f>SUM(E195:S195)</f>
        <v>8169769</v>
      </c>
      <c r="V195" s="47"/>
      <c r="W195" s="71">
        <f>(U195/$BS195)</f>
        <v>888.79123150565704</v>
      </c>
      <c r="X195" s="47"/>
      <c r="Y195" s="71">
        <f>IF($BO195,U195/$BO195*100,0)</f>
        <v>61.047855922986358</v>
      </c>
      <c r="Z195" s="47"/>
      <c r="AA195" s="70">
        <v>2069252</v>
      </c>
      <c r="AB195" s="47"/>
      <c r="AC195" s="71">
        <f>(AA195/$BS195)</f>
        <v>225.11444734551785</v>
      </c>
      <c r="AD195" s="47"/>
      <c r="AE195" s="71">
        <f>IF($BO195,AA195/$BO195*100,0)</f>
        <v>15.462297399639008</v>
      </c>
      <c r="AF195" s="47"/>
      <c r="AG195" s="281">
        <v>74400</v>
      </c>
      <c r="AH195" s="47"/>
      <c r="AI195" s="71">
        <f>(AG195/$BS195)</f>
        <v>8.0939947780678843</v>
      </c>
      <c r="AJ195" s="47"/>
      <c r="AK195" s="71">
        <f>IF($BO195,AG195/$BO195*100,0)</f>
        <v>0.55594723433063842</v>
      </c>
      <c r="AL195" s="47"/>
      <c r="AM195" s="281">
        <v>25433</v>
      </c>
      <c r="AN195" s="47"/>
      <c r="AO195" s="71">
        <f>(AM195/$BS195)</f>
        <v>2.7668624891209745</v>
      </c>
      <c r="AP195" s="47"/>
      <c r="AQ195" s="71">
        <f>IF($BO195,AM195/$BO195*100,0)</f>
        <v>0.19004577971412803</v>
      </c>
      <c r="AR195" s="47"/>
      <c r="AS195" s="281">
        <v>2236047</v>
      </c>
      <c r="AT195" s="47"/>
      <c r="AU195" s="71">
        <f>(AS195/$BS195)</f>
        <v>243.26011749347259</v>
      </c>
      <c r="AV195" s="47"/>
      <c r="AW195" s="71">
        <f>IF($BO195,AS195/$BO195*100,0)</f>
        <v>16.708657869399477</v>
      </c>
      <c r="AX195" s="47"/>
      <c r="AY195" s="281">
        <v>85487</v>
      </c>
      <c r="AZ195" s="47"/>
      <c r="BA195" s="281">
        <v>22030</v>
      </c>
      <c r="BB195" s="47"/>
      <c r="BC195" s="70">
        <f>(AY195+BA195)</f>
        <v>107517</v>
      </c>
      <c r="BD195" s="47"/>
      <c r="BE195" s="71">
        <f>(BC195/$BS195)</f>
        <v>11.696801566579634</v>
      </c>
      <c r="BF195" s="47"/>
      <c r="BG195" s="71">
        <f>IF($BO195,BC195/$BO195*100,0)</f>
        <v>0.80341100528934473</v>
      </c>
      <c r="BH195" s="47"/>
      <c r="BI195" s="281">
        <v>700147</v>
      </c>
      <c r="BJ195" s="47"/>
      <c r="BK195" s="71">
        <f>(BI195/$BS195)</f>
        <v>76.16916884247172</v>
      </c>
      <c r="BL195" s="47"/>
      <c r="BM195" s="71">
        <f>IF($BO195,BI195/$BO195*100,0)</f>
        <v>5.2317847886410416</v>
      </c>
      <c r="BN195" s="47"/>
      <c r="BO195" s="70">
        <f>(U195+AA195+AG195+AM195+AS195+BC195+BI195)</f>
        <v>13382565</v>
      </c>
      <c r="BQ195" s="47">
        <v>76</v>
      </c>
      <c r="BS195" s="51">
        <v>9192</v>
      </c>
    </row>
    <row r="196" spans="1:71" ht="8.85" customHeight="1" x14ac:dyDescent="0.3">
      <c r="A196" s="47">
        <v>77</v>
      </c>
      <c r="B196" s="61"/>
      <c r="C196" s="47" t="s">
        <v>115</v>
      </c>
      <c r="E196" s="70">
        <v>96654392</v>
      </c>
      <c r="F196" s="67"/>
      <c r="G196" s="70">
        <v>3605949</v>
      </c>
      <c r="H196" s="47"/>
      <c r="I196" s="70">
        <v>20152687</v>
      </c>
      <c r="J196" s="70"/>
      <c r="K196" s="70">
        <v>57586</v>
      </c>
      <c r="L196" s="47"/>
      <c r="M196" s="70">
        <v>1935509</v>
      </c>
      <c r="N196" s="47"/>
      <c r="O196" s="70">
        <v>0</v>
      </c>
      <c r="P196" s="47"/>
      <c r="Q196" s="70">
        <v>479274</v>
      </c>
      <c r="R196" s="47"/>
      <c r="S196" s="70">
        <v>165549</v>
      </c>
      <c r="T196" s="47"/>
      <c r="U196" s="70">
        <f>SUM(E196:S196)</f>
        <v>123050946</v>
      </c>
      <c r="V196" s="47"/>
      <c r="W196" s="71">
        <f>(U196/$BS196)</f>
        <v>1311.7738500079954</v>
      </c>
      <c r="X196" s="47"/>
      <c r="Y196" s="71">
        <f>IF($BO196,U196/$BO196*100,0)</f>
        <v>66.519363313443861</v>
      </c>
      <c r="Z196" s="47"/>
      <c r="AA196" s="70">
        <v>33788191</v>
      </c>
      <c r="AB196" s="47"/>
      <c r="AC196" s="71">
        <f>(AA196/$BS196)</f>
        <v>360.19605564735355</v>
      </c>
      <c r="AD196" s="47"/>
      <c r="AE196" s="71">
        <f>IF($BO196,AA196/$BO196*100,0)</f>
        <v>18.265352895645631</v>
      </c>
      <c r="AF196" s="47"/>
      <c r="AG196" s="70">
        <v>837800</v>
      </c>
      <c r="AH196" s="47"/>
      <c r="AI196" s="71">
        <f>(AG196/$BS196)</f>
        <v>8.9312936410639097</v>
      </c>
      <c r="AJ196" s="47"/>
      <c r="AK196" s="71">
        <f>IF($BO196,AG196/$BO196*100,0)</f>
        <v>0.45290121202321576</v>
      </c>
      <c r="AL196" s="47"/>
      <c r="AM196" s="70">
        <v>364007</v>
      </c>
      <c r="AN196" s="47"/>
      <c r="AO196" s="71">
        <f>(AM196/$BS196)</f>
        <v>3.8804647939875272</v>
      </c>
      <c r="AP196" s="47"/>
      <c r="AQ196" s="71">
        <f>IF($BO196,AM196/$BO196*100,0)</f>
        <v>0.19677633263897673</v>
      </c>
      <c r="AR196" s="47"/>
      <c r="AS196" s="70">
        <v>22952234</v>
      </c>
      <c r="AT196" s="47"/>
      <c r="AU196" s="71">
        <f>(AS196/$BS196)</f>
        <v>244.68028356697405</v>
      </c>
      <c r="AV196" s="47"/>
      <c r="AW196" s="71">
        <f>IF($BO196,AS196/$BO196*100,0)</f>
        <v>12.407608733874984</v>
      </c>
      <c r="AX196" s="47"/>
      <c r="AY196" s="70">
        <v>1031509</v>
      </c>
      <c r="AZ196" s="47"/>
      <c r="BA196" s="70">
        <v>190484</v>
      </c>
      <c r="BB196" s="47"/>
      <c r="BC196" s="70">
        <f>(AY196+BA196)</f>
        <v>1221993</v>
      </c>
      <c r="BD196" s="47"/>
      <c r="BE196" s="71">
        <f>(BC196/$BS196)</f>
        <v>13.026949522946538</v>
      </c>
      <c r="BF196" s="47"/>
      <c r="BG196" s="71">
        <f>IF($BO196,BC196/$BO196*100,0)</f>
        <v>0.66058977176400746</v>
      </c>
      <c r="BH196" s="47"/>
      <c r="BI196" s="70">
        <v>2769982</v>
      </c>
      <c r="BJ196" s="47"/>
      <c r="BK196" s="71">
        <f>(BI196/$BS196)</f>
        <v>29.529150898139758</v>
      </c>
      <c r="BL196" s="47"/>
      <c r="BM196" s="71">
        <f>IF($BO196,BI196/$BO196*100,0)</f>
        <v>1.4974077406093234</v>
      </c>
      <c r="BN196" s="47"/>
      <c r="BO196" s="70">
        <f>(U196+AA196+AG196+AM196+AS196+BC196+BI196)</f>
        <v>184985153</v>
      </c>
      <c r="BQ196" s="47">
        <v>77</v>
      </c>
      <c r="BS196" s="51">
        <v>93805</v>
      </c>
    </row>
    <row r="197" spans="1:71" ht="8.85" customHeight="1" x14ac:dyDescent="0.3">
      <c r="A197" s="47">
        <v>78</v>
      </c>
      <c r="B197" s="61"/>
      <c r="C197" s="47" t="s">
        <v>200</v>
      </c>
      <c r="E197" s="70">
        <v>19450175</v>
      </c>
      <c r="F197" s="67"/>
      <c r="G197" s="70">
        <v>1739606</v>
      </c>
      <c r="H197" s="47"/>
      <c r="I197" s="70">
        <v>5813179</v>
      </c>
      <c r="J197" s="70"/>
      <c r="K197" s="70">
        <v>42146</v>
      </c>
      <c r="L197" s="47"/>
      <c r="M197" s="70">
        <v>497056</v>
      </c>
      <c r="N197" s="47"/>
      <c r="O197" s="70">
        <v>0</v>
      </c>
      <c r="P197" s="47"/>
      <c r="Q197" s="70">
        <v>303424</v>
      </c>
      <c r="R197" s="47"/>
      <c r="S197" s="70">
        <v>130399</v>
      </c>
      <c r="T197" s="47"/>
      <c r="U197" s="70">
        <f>SUM(E197:S197)</f>
        <v>27975985</v>
      </c>
      <c r="V197" s="47"/>
      <c r="W197" s="71">
        <f>(U197/$BS197)</f>
        <v>1243.3771111111112</v>
      </c>
      <c r="X197" s="47"/>
      <c r="Y197" s="71">
        <f>IF($BO197,U197/$BO197*100,0)</f>
        <v>59.856983326667454</v>
      </c>
      <c r="Z197" s="47"/>
      <c r="AA197" s="70">
        <v>8268670</v>
      </c>
      <c r="AB197" s="47"/>
      <c r="AC197" s="71">
        <f>(AA197/$BS197)</f>
        <v>367.49644444444442</v>
      </c>
      <c r="AD197" s="47"/>
      <c r="AE197" s="71">
        <f>IF($BO197,AA197/$BO197*100,0)</f>
        <v>17.691518004592705</v>
      </c>
      <c r="AF197" s="47"/>
      <c r="AG197" s="70">
        <v>273100</v>
      </c>
      <c r="AH197" s="47"/>
      <c r="AI197" s="71">
        <f>(AG197/$BS197)</f>
        <v>12.137777777777778</v>
      </c>
      <c r="AJ197" s="47"/>
      <c r="AK197" s="71">
        <f>IF($BO197,AG197/$BO197*100,0)</f>
        <v>0.58432052156565284</v>
      </c>
      <c r="AL197" s="47"/>
      <c r="AM197" s="70">
        <v>558259</v>
      </c>
      <c r="AN197" s="47"/>
      <c r="AO197" s="71">
        <f>(AM197/$BS197)</f>
        <v>24.811511111111113</v>
      </c>
      <c r="AP197" s="47"/>
      <c r="AQ197" s="71">
        <f>IF($BO197,AM197/$BO197*100,0)</f>
        <v>1.1944422923790547</v>
      </c>
      <c r="AR197" s="47"/>
      <c r="AS197" s="70">
        <v>7629716</v>
      </c>
      <c r="AT197" s="47"/>
      <c r="AU197" s="71">
        <f>(AS197/$BS197)</f>
        <v>339.09848888888888</v>
      </c>
      <c r="AV197" s="47"/>
      <c r="AW197" s="71">
        <f>IF($BO197,AS197/$BO197*100,0)</f>
        <v>16.324421942577104</v>
      </c>
      <c r="AX197" s="47"/>
      <c r="AY197" s="70">
        <v>400391</v>
      </c>
      <c r="AZ197" s="47"/>
      <c r="BA197" s="70">
        <v>21673</v>
      </c>
      <c r="BB197" s="47"/>
      <c r="BC197" s="70">
        <f>(AY197+BA197)</f>
        <v>422064</v>
      </c>
      <c r="BD197" s="47"/>
      <c r="BE197" s="71">
        <f>(BC197/$BS197)</f>
        <v>18.758400000000002</v>
      </c>
      <c r="BF197" s="47"/>
      <c r="BG197" s="71">
        <f>IF($BO197,BC197/$BO197*100,0)</f>
        <v>0.90304158408672919</v>
      </c>
      <c r="BH197" s="47"/>
      <c r="BI197" s="70">
        <v>1610253</v>
      </c>
      <c r="BJ197" s="47"/>
      <c r="BK197" s="71">
        <f>(BI197/$BS197)</f>
        <v>71.566800000000001</v>
      </c>
      <c r="BL197" s="47"/>
      <c r="BM197" s="71">
        <f>IF($BO197,BI197/$BO197*100,0)</f>
        <v>3.4452723281312978</v>
      </c>
      <c r="BN197" s="47"/>
      <c r="BO197" s="70">
        <f>(U197+AA197+AG197+AM197+AS197+BC197+BI197)</f>
        <v>46738047</v>
      </c>
      <c r="BQ197" s="47">
        <v>78</v>
      </c>
      <c r="BS197" s="51">
        <v>22500</v>
      </c>
    </row>
    <row r="198" spans="1:71" ht="8.85" customHeight="1" x14ac:dyDescent="0.3">
      <c r="A198" s="47">
        <v>79</v>
      </c>
      <c r="B198" s="61"/>
      <c r="C198" s="47" t="s">
        <v>201</v>
      </c>
      <c r="E198" s="70">
        <v>60267375</v>
      </c>
      <c r="F198" s="67"/>
      <c r="G198" s="70">
        <v>2550495</v>
      </c>
      <c r="H198" s="47"/>
      <c r="I198" s="70">
        <v>18083961</v>
      </c>
      <c r="J198" s="70"/>
      <c r="K198" s="70">
        <v>0</v>
      </c>
      <c r="L198" s="47"/>
      <c r="M198" s="70">
        <v>11805736</v>
      </c>
      <c r="N198" s="47"/>
      <c r="O198" s="70">
        <v>1483386</v>
      </c>
      <c r="P198" s="47"/>
      <c r="Q198" s="70">
        <v>587228</v>
      </c>
      <c r="R198" s="47"/>
      <c r="S198" s="70">
        <v>302351</v>
      </c>
      <c r="T198" s="47"/>
      <c r="U198" s="70">
        <f>SUM(E198:S198)</f>
        <v>95080532</v>
      </c>
      <c r="V198" s="47"/>
      <c r="W198" s="71">
        <f>(U198/$BS198)</f>
        <v>1156.5849065784353</v>
      </c>
      <c r="X198" s="47"/>
      <c r="Y198" s="71">
        <f>IF($BO198,U198/$BO198*100,0)</f>
        <v>69.858722691834032</v>
      </c>
      <c r="Z198" s="47"/>
      <c r="AA198" s="70">
        <v>14809820</v>
      </c>
      <c r="AB198" s="47"/>
      <c r="AC198" s="71">
        <f>(AA198/$BS198)</f>
        <v>180.15059361619308</v>
      </c>
      <c r="AD198" s="47"/>
      <c r="AE198" s="71">
        <f>IF($BO198,AA198/$BO198*100,0)</f>
        <v>10.881250732757547</v>
      </c>
      <c r="AF198" s="47"/>
      <c r="AG198" s="70">
        <v>1312113</v>
      </c>
      <c r="AH198" s="47"/>
      <c r="AI198" s="71">
        <f>(AG198/$BS198)</f>
        <v>15.960891884001557</v>
      </c>
      <c r="AJ198" s="47"/>
      <c r="AK198" s="71">
        <f>IF($BO198,AG198/$BO198*100,0)</f>
        <v>0.96405159162708953</v>
      </c>
      <c r="AL198" s="47"/>
      <c r="AM198" s="70">
        <v>181988</v>
      </c>
      <c r="AN198" s="47"/>
      <c r="AO198" s="71">
        <f>(AM198/$BS198)</f>
        <v>2.2137504865706501</v>
      </c>
      <c r="AP198" s="47"/>
      <c r="AQ198" s="71">
        <f>IF($BO198,AM198/$BO198*100,0)</f>
        <v>0.1337124325854791</v>
      </c>
      <c r="AR198" s="47"/>
      <c r="AS198" s="70">
        <v>18602248</v>
      </c>
      <c r="AT198" s="47"/>
      <c r="AU198" s="71">
        <f>(AS198/$BS198)</f>
        <v>226.28269754768391</v>
      </c>
      <c r="AV198" s="47"/>
      <c r="AW198" s="71">
        <f>IF($BO198,AS198/$BO198*100,0)</f>
        <v>13.667669470725343</v>
      </c>
      <c r="AX198" s="47"/>
      <c r="AY198" s="70">
        <v>1304370</v>
      </c>
      <c r="AZ198" s="47"/>
      <c r="BA198" s="70">
        <v>577438</v>
      </c>
      <c r="BB198" s="47"/>
      <c r="BC198" s="70">
        <f>(AY198+BA198)</f>
        <v>1881808</v>
      </c>
      <c r="BD198" s="47"/>
      <c r="BE198" s="71">
        <f>(BC198/$BS198)</f>
        <v>22.890813546126896</v>
      </c>
      <c r="BF198" s="47"/>
      <c r="BG198" s="71">
        <f>IF($BO198,BC198/$BO198*100,0)</f>
        <v>1.3826248177836742</v>
      </c>
      <c r="BH198" s="47"/>
      <c r="BI198" s="70">
        <v>4235514</v>
      </c>
      <c r="BJ198" s="47"/>
      <c r="BK198" s="71">
        <f>(BI198/$BS198)</f>
        <v>51.521920007785127</v>
      </c>
      <c r="BL198" s="47"/>
      <c r="BM198" s="71">
        <f>IF($BO198,BI198/$BO198*100,0)</f>
        <v>3.1119682626868421</v>
      </c>
      <c r="BN198" s="47"/>
      <c r="BO198" s="70">
        <f>(U198+AA198+AG198+AM198+AS198+BC198+BI198)</f>
        <v>136104023</v>
      </c>
      <c r="BQ198" s="47">
        <v>79</v>
      </c>
      <c r="BS198" s="51">
        <v>82208</v>
      </c>
    </row>
    <row r="199" spans="1:71" ht="8.85" customHeight="1" x14ac:dyDescent="0.3">
      <c r="A199" s="47">
        <v>80</v>
      </c>
      <c r="B199" s="61"/>
      <c r="C199" s="47" t="s">
        <v>202</v>
      </c>
      <c r="E199" s="70">
        <v>9004820</v>
      </c>
      <c r="F199" s="67"/>
      <c r="G199" s="70">
        <v>2094724</v>
      </c>
      <c r="H199" s="47"/>
      <c r="I199" s="70">
        <v>3652563</v>
      </c>
      <c r="J199" s="70"/>
      <c r="K199" s="70">
        <v>87719</v>
      </c>
      <c r="L199" s="47"/>
      <c r="M199" s="70">
        <v>957392</v>
      </c>
      <c r="N199" s="47"/>
      <c r="O199" s="70">
        <v>45631</v>
      </c>
      <c r="P199" s="47"/>
      <c r="Q199" s="70">
        <v>116822</v>
      </c>
      <c r="R199" s="47"/>
      <c r="S199" s="70">
        <v>252559</v>
      </c>
      <c r="T199" s="47"/>
      <c r="U199" s="70">
        <f>SUM(E199:S199)</f>
        <v>16212230</v>
      </c>
      <c r="V199" s="47"/>
      <c r="W199" s="71">
        <f>(U199/$BS199)</f>
        <v>604.25754752143121</v>
      </c>
      <c r="X199" s="47"/>
      <c r="Y199" s="71">
        <f>IF($BO199,U199/$BO199*100,0)</f>
        <v>56.405576084569866</v>
      </c>
      <c r="Z199" s="47"/>
      <c r="AA199" s="70">
        <v>3035109</v>
      </c>
      <c r="AB199" s="47"/>
      <c r="AC199" s="71">
        <f>(AA199/$BS199)</f>
        <v>113.12370480805069</v>
      </c>
      <c r="AD199" s="47"/>
      <c r="AE199" s="71">
        <f>IF($BO199,AA199/$BO199*100,0)</f>
        <v>10.559748512355348</v>
      </c>
      <c r="AF199" s="47"/>
      <c r="AG199" s="281">
        <v>47900</v>
      </c>
      <c r="AH199" s="47"/>
      <c r="AI199" s="71">
        <f>(AG199/$BS199)</f>
        <v>1.7853149459560194</v>
      </c>
      <c r="AJ199" s="47"/>
      <c r="AK199" s="71">
        <f>IF($BO199,AG199/$BO199*100,0)</f>
        <v>0.1666536370660234</v>
      </c>
      <c r="AL199" s="47"/>
      <c r="AM199" s="281">
        <v>6885</v>
      </c>
      <c r="AN199" s="47"/>
      <c r="AO199" s="71">
        <f>(AM199/$BS199)</f>
        <v>0.2566157286619456</v>
      </c>
      <c r="AP199" s="47"/>
      <c r="AQ199" s="71">
        <f>IF($BO199,AM199/$BO199*100,0)</f>
        <v>2.3954285828801068E-2</v>
      </c>
      <c r="AR199" s="47"/>
      <c r="AS199" s="281">
        <v>6302357</v>
      </c>
      <c r="AT199" s="47"/>
      <c r="AU199" s="71">
        <f>(AS199/$BS199)</f>
        <v>234.89962728289228</v>
      </c>
      <c r="AV199" s="47"/>
      <c r="AW199" s="71">
        <f>IF($BO199,AS199/$BO199*100,0)</f>
        <v>21.927154825438667</v>
      </c>
      <c r="AX199" s="47"/>
      <c r="AY199" s="281">
        <v>264105</v>
      </c>
      <c r="AZ199" s="47"/>
      <c r="BA199" s="281">
        <v>941768</v>
      </c>
      <c r="BB199" s="47"/>
      <c r="BC199" s="70">
        <f>(AY199+BA199)</f>
        <v>1205873</v>
      </c>
      <c r="BD199" s="47"/>
      <c r="BE199" s="71">
        <f>(BC199/$BS199)</f>
        <v>44.944949683190458</v>
      </c>
      <c r="BF199" s="47"/>
      <c r="BG199" s="71">
        <f>IF($BO199,BC199/$BO199*100,0)</f>
        <v>4.195472260745654</v>
      </c>
      <c r="BH199" s="47"/>
      <c r="BI199" s="281">
        <v>1931893</v>
      </c>
      <c r="BJ199" s="47"/>
      <c r="BK199" s="71">
        <f>(BI199/$BS199)</f>
        <v>72.004957137532614</v>
      </c>
      <c r="BL199" s="47"/>
      <c r="BM199" s="71">
        <f>IF($BO199,BI199/$BO199*100,0)</f>
        <v>6.72144039399564</v>
      </c>
      <c r="BN199" s="47"/>
      <c r="BO199" s="70">
        <f>(U199+AA199+AG199+AM199+AS199+BC199+BI199)</f>
        <v>28742247</v>
      </c>
      <c r="BQ199" s="47">
        <v>80</v>
      </c>
      <c r="BS199" s="51">
        <v>26830</v>
      </c>
    </row>
    <row r="200" spans="1:71" ht="8.85" customHeight="1" x14ac:dyDescent="0.3">
      <c r="A200" s="72"/>
      <c r="B200" s="61"/>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Q200" s="73"/>
    </row>
    <row r="201" spans="1:71" ht="8.85" customHeight="1" x14ac:dyDescent="0.3">
      <c r="A201" s="47">
        <v>81</v>
      </c>
      <c r="B201" s="61"/>
      <c r="C201" s="47" t="s">
        <v>203</v>
      </c>
      <c r="E201" s="70">
        <v>9570471</v>
      </c>
      <c r="F201" s="67"/>
      <c r="G201" s="70">
        <v>1003553</v>
      </c>
      <c r="H201" s="47"/>
      <c r="I201" s="70">
        <v>1477942</v>
      </c>
      <c r="J201" s="70"/>
      <c r="K201" s="70">
        <v>89667</v>
      </c>
      <c r="L201" s="47"/>
      <c r="M201" s="70">
        <v>165376</v>
      </c>
      <c r="N201" s="47"/>
      <c r="O201" s="70">
        <v>224727</v>
      </c>
      <c r="P201" s="47"/>
      <c r="Q201" s="70">
        <v>200840</v>
      </c>
      <c r="R201" s="47"/>
      <c r="S201" s="70">
        <v>139658</v>
      </c>
      <c r="T201" s="47"/>
      <c r="U201" s="70">
        <f>SUM(E201:S201)</f>
        <v>12872234</v>
      </c>
      <c r="V201" s="47"/>
      <c r="W201" s="71">
        <f>(U201/$BS201)</f>
        <v>587.98803215786586</v>
      </c>
      <c r="X201" s="47"/>
      <c r="Y201" s="71">
        <f>IF($BO201,U201/$BO201*100,0)</f>
        <v>53.113595917358523</v>
      </c>
      <c r="Z201" s="47"/>
      <c r="AA201" s="70">
        <v>2730306</v>
      </c>
      <c r="AB201" s="47"/>
      <c r="AC201" s="71">
        <f>(AA201/$BS201)</f>
        <v>124.7170655947378</v>
      </c>
      <c r="AD201" s="47"/>
      <c r="AE201" s="71">
        <f>IF($BO201,AA201/$BO201*100,0)</f>
        <v>11.265827642252271</v>
      </c>
      <c r="AF201" s="47"/>
      <c r="AG201" s="281">
        <v>70389</v>
      </c>
      <c r="AH201" s="47"/>
      <c r="AI201" s="71">
        <f>(AG201/$BS201)</f>
        <v>3.2152841220537183</v>
      </c>
      <c r="AJ201" s="47"/>
      <c r="AK201" s="71">
        <f>IF($BO201,AG201/$BO201*100,0)</f>
        <v>0.29044009789030789</v>
      </c>
      <c r="AL201" s="47"/>
      <c r="AM201" s="281">
        <v>286854</v>
      </c>
      <c r="AN201" s="47"/>
      <c r="AO201" s="71">
        <f>(AM201/$BS201)</f>
        <v>13.103142700529874</v>
      </c>
      <c r="AP201" s="47"/>
      <c r="AQ201" s="71">
        <f>IF($BO201,AM201/$BO201*100,0)</f>
        <v>1.1836210748870759</v>
      </c>
      <c r="AR201" s="47"/>
      <c r="AS201" s="281">
        <v>6414686</v>
      </c>
      <c r="AT201" s="47"/>
      <c r="AU201" s="71">
        <f>(AS201/$BS201)</f>
        <v>293.01507399963458</v>
      </c>
      <c r="AV201" s="47"/>
      <c r="AW201" s="71">
        <f>IF($BO201,AS201/$BO201*100,0)</f>
        <v>26.468369060159791</v>
      </c>
      <c r="AX201" s="47"/>
      <c r="AY201" s="281">
        <v>49277</v>
      </c>
      <c r="AZ201" s="47"/>
      <c r="BA201" s="281">
        <v>110890</v>
      </c>
      <c r="BB201" s="47"/>
      <c r="BC201" s="70">
        <f>(AY201+BA201)</f>
        <v>160167</v>
      </c>
      <c r="BD201" s="47"/>
      <c r="BE201" s="71">
        <f>(BC201/$BS201)</f>
        <v>7.3162342408185639</v>
      </c>
      <c r="BF201" s="47"/>
      <c r="BG201" s="71">
        <f>IF($BO201,BC201/$BO201*100,0)</f>
        <v>0.66088336471319298</v>
      </c>
      <c r="BH201" s="47"/>
      <c r="BI201" s="281">
        <v>1700654</v>
      </c>
      <c r="BJ201" s="47"/>
      <c r="BK201" s="71">
        <f>(BI201/$BS201)</f>
        <v>77.683811437968203</v>
      </c>
      <c r="BL201" s="47"/>
      <c r="BM201" s="71">
        <f>IF($BO201,BI201/$BO201*100,0)</f>
        <v>7.0172628427388322</v>
      </c>
      <c r="BN201" s="47"/>
      <c r="BO201" s="70">
        <f>(U201+AA201+AG201+AM201+AS201+BC201+BI201)</f>
        <v>24235290</v>
      </c>
      <c r="BQ201" s="47">
        <v>81</v>
      </c>
      <c r="BS201" s="51">
        <v>21892</v>
      </c>
    </row>
    <row r="202" spans="1:71" ht="8.85" customHeight="1" x14ac:dyDescent="0.3">
      <c r="A202" s="47">
        <v>82</v>
      </c>
      <c r="B202" s="61"/>
      <c r="C202" s="47" t="s">
        <v>204</v>
      </c>
      <c r="E202" s="70">
        <v>28421063</v>
      </c>
      <c r="F202" s="67"/>
      <c r="G202" s="70">
        <v>1844442</v>
      </c>
      <c r="H202" s="47"/>
      <c r="I202" s="70">
        <v>13731217</v>
      </c>
      <c r="J202" s="70"/>
      <c r="K202" s="70">
        <v>30299</v>
      </c>
      <c r="L202" s="47"/>
      <c r="M202" s="70">
        <v>3191118</v>
      </c>
      <c r="N202" s="47"/>
      <c r="O202" s="70">
        <v>281655</v>
      </c>
      <c r="P202" s="47"/>
      <c r="Q202" s="70">
        <v>347590</v>
      </c>
      <c r="R202" s="47"/>
      <c r="S202" s="70">
        <v>358988</v>
      </c>
      <c r="T202" s="47"/>
      <c r="U202" s="70">
        <f>SUM(E202:S202)</f>
        <v>48206372</v>
      </c>
      <c r="V202" s="47"/>
      <c r="W202" s="71">
        <f>(U202/$BS202)</f>
        <v>1121.4174517877498</v>
      </c>
      <c r="X202" s="47"/>
      <c r="Y202" s="71">
        <f>IF($BO202,U202/$BO202*100,0)</f>
        <v>72.737612667853242</v>
      </c>
      <c r="Z202" s="47"/>
      <c r="AA202" s="70">
        <v>6669883</v>
      </c>
      <c r="AB202" s="47"/>
      <c r="AC202" s="71">
        <f>(AA202/$BS202)</f>
        <v>155.16046711796591</v>
      </c>
      <c r="AD202" s="47"/>
      <c r="AE202" s="71">
        <f>IF($BO202,AA202/$BO202*100,0)</f>
        <v>10.064050582232136</v>
      </c>
      <c r="AF202" s="47"/>
      <c r="AG202" s="70">
        <v>521730</v>
      </c>
      <c r="AH202" s="47"/>
      <c r="AI202" s="71">
        <f>(AG202/$BS202)</f>
        <v>12.136925116895807</v>
      </c>
      <c r="AJ202" s="47"/>
      <c r="AK202" s="71">
        <f>IF($BO202,AG202/$BO202*100,0)</f>
        <v>0.78722776850328158</v>
      </c>
      <c r="AL202" s="47"/>
      <c r="AM202" s="70">
        <v>52365</v>
      </c>
      <c r="AN202" s="47"/>
      <c r="AO202" s="71">
        <f>(AM202/$BS202)</f>
        <v>1.2181589782957638</v>
      </c>
      <c r="AP202" s="47"/>
      <c r="AQ202" s="71">
        <f>IF($BO202,AM202/$BO202*100,0)</f>
        <v>7.9012481738972906E-2</v>
      </c>
      <c r="AR202" s="47"/>
      <c r="AS202" s="70">
        <v>8964263</v>
      </c>
      <c r="AT202" s="47"/>
      <c r="AU202" s="71">
        <f>(AS202/$BS202)</f>
        <v>208.53427780491776</v>
      </c>
      <c r="AV202" s="47"/>
      <c r="AW202" s="71">
        <f>IF($BO202,AS202/$BO202*100,0)</f>
        <v>13.525993823944438</v>
      </c>
      <c r="AX202" s="47"/>
      <c r="AY202" s="70">
        <v>365096</v>
      </c>
      <c r="AZ202" s="47"/>
      <c r="BA202" s="70">
        <v>391242</v>
      </c>
      <c r="BB202" s="47"/>
      <c r="BC202" s="70">
        <f>(AY202+BA202)</f>
        <v>756338</v>
      </c>
      <c r="BD202" s="47"/>
      <c r="BE202" s="71">
        <f>(BC202/$BS202)</f>
        <v>17.594575104101239</v>
      </c>
      <c r="BF202" s="47"/>
      <c r="BG202" s="71">
        <f>IF($BO202,BC202/$BO202*100,0)</f>
        <v>1.1412230003531232</v>
      </c>
      <c r="BH202" s="47"/>
      <c r="BI202" s="70">
        <v>1103388</v>
      </c>
      <c r="BJ202" s="47"/>
      <c r="BK202" s="71">
        <f>(BI202/$BS202)</f>
        <v>25.667946123246562</v>
      </c>
      <c r="BL202" s="47"/>
      <c r="BM202" s="71">
        <f>IF($BO202,BI202/$BO202*100,0)</f>
        <v>1.6648796753748081</v>
      </c>
      <c r="BN202" s="47"/>
      <c r="BO202" s="70">
        <f>(U202+AA202+AG202+AM202+AS202+BC202+BI202)</f>
        <v>66274339</v>
      </c>
      <c r="BQ202" s="47">
        <v>82</v>
      </c>
      <c r="BS202" s="51">
        <v>42987</v>
      </c>
    </row>
    <row r="203" spans="1:71" ht="8.85" customHeight="1" x14ac:dyDescent="0.3">
      <c r="A203" s="47">
        <v>83</v>
      </c>
      <c r="B203" s="61"/>
      <c r="C203" s="47" t="s">
        <v>205</v>
      </c>
      <c r="E203" s="70">
        <v>10705466</v>
      </c>
      <c r="F203" s="67"/>
      <c r="G203" s="70">
        <v>1311101</v>
      </c>
      <c r="H203" s="47"/>
      <c r="I203" s="70">
        <v>3518881</v>
      </c>
      <c r="J203" s="70"/>
      <c r="K203" s="70">
        <v>55056</v>
      </c>
      <c r="L203" s="47"/>
      <c r="M203" s="70">
        <v>1654265</v>
      </c>
      <c r="N203" s="47"/>
      <c r="O203" s="70">
        <v>264941</v>
      </c>
      <c r="P203" s="47"/>
      <c r="Q203" s="70">
        <v>182931</v>
      </c>
      <c r="R203" s="47"/>
      <c r="S203" s="70">
        <v>377702</v>
      </c>
      <c r="T203" s="47"/>
      <c r="U203" s="70">
        <f>SUM(E203:S203)</f>
        <v>18070343</v>
      </c>
      <c r="V203" s="47"/>
      <c r="W203" s="71">
        <f>(U203/$BS203)</f>
        <v>600.84266001662513</v>
      </c>
      <c r="X203" s="47"/>
      <c r="Y203" s="71">
        <f>IF($BO203,U203/$BO203*100,0)</f>
        <v>45.022885493104354</v>
      </c>
      <c r="Z203" s="47"/>
      <c r="AA203" s="70">
        <v>3791344</v>
      </c>
      <c r="AB203" s="47"/>
      <c r="AC203" s="71">
        <f>(AA203/$BS203)</f>
        <v>126.06297589359933</v>
      </c>
      <c r="AD203" s="47"/>
      <c r="AE203" s="71">
        <f>IF($BO203,AA203/$BO203*100,0)</f>
        <v>9.4462648980690762</v>
      </c>
      <c r="AF203" s="47"/>
      <c r="AG203" s="70">
        <v>111689</v>
      </c>
      <c r="AH203" s="47"/>
      <c r="AI203" s="71">
        <f>(AG203/$BS203)</f>
        <v>3.7136824605153782</v>
      </c>
      <c r="AJ203" s="47"/>
      <c r="AK203" s="71">
        <f>IF($BO203,AG203/$BO203*100,0)</f>
        <v>0.2782770121098051</v>
      </c>
      <c r="AL203" s="47"/>
      <c r="AM203" s="70">
        <v>1030656</v>
      </c>
      <c r="AN203" s="47"/>
      <c r="AO203" s="71">
        <f>(AM203/$BS203)</f>
        <v>34.269526184538655</v>
      </c>
      <c r="AP203" s="47"/>
      <c r="AQ203" s="71">
        <f>IF($BO203,AM203/$BO203*100,0)</f>
        <v>2.5679151231817214</v>
      </c>
      <c r="AR203" s="47"/>
      <c r="AS203" s="70">
        <v>15951087</v>
      </c>
      <c r="AT203" s="47"/>
      <c r="AU203" s="71">
        <f>(AS203/$BS203)</f>
        <v>530.37695760598501</v>
      </c>
      <c r="AV203" s="47"/>
      <c r="AW203" s="71">
        <f>IF($BO203,AS203/$BO203*100,0)</f>
        <v>39.742685763714917</v>
      </c>
      <c r="AX203" s="47"/>
      <c r="AY203" s="70">
        <v>276723</v>
      </c>
      <c r="AZ203" s="47"/>
      <c r="BA203" s="70">
        <v>132626</v>
      </c>
      <c r="BB203" s="47"/>
      <c r="BC203" s="70">
        <f>(AY203+BA203)</f>
        <v>409349</v>
      </c>
      <c r="BD203" s="47"/>
      <c r="BE203" s="71">
        <f>(BC203/$BS203)</f>
        <v>13.61093931837074</v>
      </c>
      <c r="BF203" s="47"/>
      <c r="BG203" s="71">
        <f>IF($BO203,BC203/$BO203*100,0)</f>
        <v>1.0199072122602639</v>
      </c>
      <c r="BH203" s="47"/>
      <c r="BI203" s="70">
        <v>771438</v>
      </c>
      <c r="BJ203" s="47"/>
      <c r="BK203" s="71">
        <f>(BI203/$BS203)</f>
        <v>25.650473815461346</v>
      </c>
      <c r="BL203" s="47"/>
      <c r="BM203" s="71">
        <f>IF($BO203,BI203/$BO203*100,0)</f>
        <v>1.9220644975598655</v>
      </c>
      <c r="BN203" s="47"/>
      <c r="BO203" s="70">
        <f>(U203+AA203+AG203+AM203+AS203+BC203+BI203)</f>
        <v>40135906</v>
      </c>
      <c r="BQ203" s="47">
        <v>83</v>
      </c>
      <c r="BS203" s="51">
        <v>30075</v>
      </c>
    </row>
    <row r="204" spans="1:71" ht="8.85" customHeight="1" x14ac:dyDescent="0.3">
      <c r="A204" s="47">
        <v>84</v>
      </c>
      <c r="B204" s="61"/>
      <c r="C204" s="47" t="s">
        <v>206</v>
      </c>
      <c r="E204" s="70">
        <v>12583842</v>
      </c>
      <c r="F204" s="67"/>
      <c r="G204" s="70">
        <v>2129515</v>
      </c>
      <c r="H204" s="47"/>
      <c r="I204" s="70">
        <v>5025934</v>
      </c>
      <c r="J204" s="70"/>
      <c r="K204" s="70">
        <v>68759</v>
      </c>
      <c r="L204" s="47"/>
      <c r="M204" s="70">
        <v>1778065</v>
      </c>
      <c r="N204" s="47"/>
      <c r="O204" s="70">
        <v>334437</v>
      </c>
      <c r="P204" s="47"/>
      <c r="Q204" s="70">
        <v>334075</v>
      </c>
      <c r="R204" s="47"/>
      <c r="S204" s="70">
        <v>190557</v>
      </c>
      <c r="T204" s="47"/>
      <c r="U204" s="70">
        <f>SUM(E204:S204)</f>
        <v>22445184</v>
      </c>
      <c r="V204" s="47"/>
      <c r="W204" s="71">
        <f>(U204/$BS204)</f>
        <v>1257.0811537384486</v>
      </c>
      <c r="X204" s="47"/>
      <c r="Y204" s="71">
        <f>IF($BO204,U204/$BO204*100,0)</f>
        <v>70.499752930937632</v>
      </c>
      <c r="Z204" s="47"/>
      <c r="AA204" s="70">
        <v>2415804</v>
      </c>
      <c r="AB204" s="47"/>
      <c r="AC204" s="71">
        <f>(AA204/$BS204)</f>
        <v>135.30126015121814</v>
      </c>
      <c r="AD204" s="47"/>
      <c r="AE204" s="71">
        <f>IF($BO204,AA204/$BO204*100,0)</f>
        <v>7.5879790127615285</v>
      </c>
      <c r="AF204" s="47"/>
      <c r="AG204" s="70">
        <v>17189</v>
      </c>
      <c r="AH204" s="47"/>
      <c r="AI204" s="71">
        <f>(AG204/$BS204)</f>
        <v>0.96269952394287317</v>
      </c>
      <c r="AJ204" s="47"/>
      <c r="AK204" s="71">
        <f>IF($BO204,AG204/$BO204*100,0)</f>
        <v>5.3990212471855294E-2</v>
      </c>
      <c r="AL204" s="47"/>
      <c r="AM204" s="70">
        <v>535541</v>
      </c>
      <c r="AN204" s="47"/>
      <c r="AO204" s="71">
        <f>(AM204/$BS204)</f>
        <v>29.993895267432091</v>
      </c>
      <c r="AP204" s="47"/>
      <c r="AQ204" s="71">
        <f>IF($BO204,AM204/$BO204*100,0)</f>
        <v>1.6821206805160194</v>
      </c>
      <c r="AR204" s="47"/>
      <c r="AS204" s="70">
        <v>4898853</v>
      </c>
      <c r="AT204" s="47"/>
      <c r="AU204" s="71">
        <f>(AS204/$BS204)</f>
        <v>274.36869224306918</v>
      </c>
      <c r="AV204" s="47"/>
      <c r="AW204" s="71">
        <f>IF($BO204,AS204/$BO204*100,0)</f>
        <v>15.38717286278351</v>
      </c>
      <c r="AX204" s="47"/>
      <c r="AY204" s="70">
        <v>58719</v>
      </c>
      <c r="AZ204" s="47"/>
      <c r="BA204" s="70">
        <v>168114</v>
      </c>
      <c r="BB204" s="47"/>
      <c r="BC204" s="70">
        <f>(AY204+BA204)</f>
        <v>226833</v>
      </c>
      <c r="BD204" s="47"/>
      <c r="BE204" s="71">
        <f>(BC204/$BS204)</f>
        <v>12.704172500700084</v>
      </c>
      <c r="BF204" s="47"/>
      <c r="BG204" s="71">
        <f>IF($BO204,BC204/$BO204*100,0)</f>
        <v>0.71247669239794942</v>
      </c>
      <c r="BH204" s="47"/>
      <c r="BI204" s="70">
        <v>1297848</v>
      </c>
      <c r="BJ204" s="47"/>
      <c r="BK204" s="71">
        <f>(BI204/$BS204)</f>
        <v>72.688210585270227</v>
      </c>
      <c r="BL204" s="47"/>
      <c r="BM204" s="71">
        <f>IF($BO204,BI204/$BO204*100,0)</f>
        <v>4.0765076081315055</v>
      </c>
      <c r="BN204" s="47"/>
      <c r="BO204" s="70">
        <f>(U204+AA204+AG204+AM204+AS204+BC204+BI204)</f>
        <v>31837252</v>
      </c>
      <c r="BQ204" s="47">
        <v>84</v>
      </c>
      <c r="BS204" s="51">
        <v>17855</v>
      </c>
    </row>
    <row r="205" spans="1:71" ht="8.85" customHeight="1" x14ac:dyDescent="0.3">
      <c r="A205" s="47">
        <v>85</v>
      </c>
      <c r="B205" s="61"/>
      <c r="C205" s="47" t="s">
        <v>207</v>
      </c>
      <c r="E205" s="70">
        <v>132168919</v>
      </c>
      <c r="F205" s="67"/>
      <c r="G205" s="70">
        <v>3364864</v>
      </c>
      <c r="H205" s="47"/>
      <c r="I205" s="70">
        <v>46522601</v>
      </c>
      <c r="J205" s="70"/>
      <c r="K205" s="70">
        <v>65897</v>
      </c>
      <c r="L205" s="47"/>
      <c r="M205" s="70">
        <v>873663</v>
      </c>
      <c r="N205" s="47"/>
      <c r="O205" s="70">
        <v>0</v>
      </c>
      <c r="P205" s="47"/>
      <c r="Q205" s="70">
        <v>1769666</v>
      </c>
      <c r="R205" s="47"/>
      <c r="S205" s="70">
        <v>1297275</v>
      </c>
      <c r="T205" s="47"/>
      <c r="U205" s="70">
        <f>SUM(E205:S205)</f>
        <v>186062885</v>
      </c>
      <c r="V205" s="47"/>
      <c r="W205" s="71">
        <f>(U205/$BS205)</f>
        <v>1370.9824632501934</v>
      </c>
      <c r="X205" s="47"/>
      <c r="Y205" s="71">
        <f>IF($BO205,U205/$BO205*100,0)</f>
        <v>67.183917397372511</v>
      </c>
      <c r="Z205" s="47"/>
      <c r="AA205" s="70">
        <v>52570914</v>
      </c>
      <c r="AB205" s="47"/>
      <c r="AC205" s="71">
        <f>(AA205/$BS205)</f>
        <v>387.36259072320672</v>
      </c>
      <c r="AD205" s="47"/>
      <c r="AE205" s="71">
        <f>IF($BO205,AA205/$BO205*100,0)</f>
        <v>18.982399115655841</v>
      </c>
      <c r="AF205" s="47"/>
      <c r="AG205" s="70">
        <v>5545355</v>
      </c>
      <c r="AH205" s="47"/>
      <c r="AI205" s="71">
        <f>(AG205/$BS205)</f>
        <v>40.860295472129096</v>
      </c>
      <c r="AJ205" s="47"/>
      <c r="AK205" s="71">
        <f>IF($BO205,AG205/$BO205*100,0)</f>
        <v>2.0023266448819532</v>
      </c>
      <c r="AL205" s="47"/>
      <c r="AM205" s="70">
        <v>356918</v>
      </c>
      <c r="AN205" s="47"/>
      <c r="AO205" s="71">
        <f>(AM205/$BS205)</f>
        <v>2.6299082636407176</v>
      </c>
      <c r="AP205" s="47"/>
      <c r="AQ205" s="71">
        <f>IF($BO205,AM205/$BO205*100,0)</f>
        <v>0.12887658615868181</v>
      </c>
      <c r="AR205" s="47"/>
      <c r="AS205" s="70">
        <v>26531175</v>
      </c>
      <c r="AT205" s="47"/>
      <c r="AU205" s="71">
        <f>(AS205/$BS205)</f>
        <v>195.49183951663412</v>
      </c>
      <c r="AV205" s="47"/>
      <c r="AW205" s="71">
        <f>IF($BO205,AS205/$BO205*100,0)</f>
        <v>9.5799238502360904</v>
      </c>
      <c r="AX205" s="47"/>
      <c r="AY205" s="70">
        <v>3209017</v>
      </c>
      <c r="AZ205" s="47"/>
      <c r="BA205" s="70">
        <v>859383</v>
      </c>
      <c r="BB205" s="47"/>
      <c r="BC205" s="70">
        <f>(AY205+BA205)</f>
        <v>4068400</v>
      </c>
      <c r="BD205" s="47"/>
      <c r="BE205" s="71">
        <f>(BC205/$BS205)</f>
        <v>29.9775264340714</v>
      </c>
      <c r="BF205" s="47"/>
      <c r="BG205" s="71">
        <f>IF($BO205,BC205/$BO205*100,0)</f>
        <v>1.4690251069656926</v>
      </c>
      <c r="BH205" s="47"/>
      <c r="BI205" s="70">
        <v>1809926</v>
      </c>
      <c r="BJ205" s="47"/>
      <c r="BK205" s="71">
        <f>(BI205/$BS205)</f>
        <v>13.336226651438677</v>
      </c>
      <c r="BL205" s="47"/>
      <c r="BM205" s="71">
        <f>IF($BO205,BI205/$BO205*100,0)</f>
        <v>0.65353129872922722</v>
      </c>
      <c r="BN205" s="47"/>
      <c r="BO205" s="70">
        <f>(U205+AA205+AG205+AM205+AS205+BC205+BI205)</f>
        <v>276945573</v>
      </c>
      <c r="BQ205" s="47">
        <v>85</v>
      </c>
      <c r="BS205" s="51">
        <v>135715</v>
      </c>
    </row>
    <row r="206" spans="1:71" ht="8.85" customHeight="1" x14ac:dyDescent="0.3">
      <c r="A206" s="61"/>
      <c r="B206" s="61"/>
      <c r="E206" s="47"/>
      <c r="F206" s="47"/>
      <c r="G206" s="47"/>
      <c r="H206" s="47"/>
      <c r="I206" s="47"/>
      <c r="J206" s="47"/>
      <c r="K206" s="47"/>
      <c r="L206" s="47"/>
      <c r="M206" s="47"/>
      <c r="N206" s="47"/>
      <c r="O206" s="47"/>
      <c r="P206" s="47"/>
      <c r="Q206" s="47"/>
      <c r="R206" s="47"/>
      <c r="S206" s="47"/>
      <c r="T206" s="47"/>
      <c r="U206" s="6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67"/>
      <c r="BD206" s="47"/>
      <c r="BE206" s="47"/>
      <c r="BF206" s="47"/>
      <c r="BG206" s="47"/>
      <c r="BH206" s="47"/>
      <c r="BI206" s="47"/>
      <c r="BJ206" s="47"/>
      <c r="BK206" s="47"/>
      <c r="BL206" s="47"/>
      <c r="BM206" s="47"/>
      <c r="BN206" s="47"/>
      <c r="BO206" s="67"/>
      <c r="BQ206" s="47"/>
      <c r="BS206" s="51"/>
    </row>
    <row r="207" spans="1:71" ht="8.85" customHeight="1" x14ac:dyDescent="0.3">
      <c r="A207" s="47">
        <v>86</v>
      </c>
      <c r="B207" s="61"/>
      <c r="C207" s="47" t="s">
        <v>208</v>
      </c>
      <c r="E207" s="70">
        <v>174607855</v>
      </c>
      <c r="F207" s="67"/>
      <c r="G207" s="70">
        <v>4250811</v>
      </c>
      <c r="H207" s="47"/>
      <c r="I207" s="70">
        <v>42130208</v>
      </c>
      <c r="J207" s="70"/>
      <c r="K207" s="70">
        <v>174124</v>
      </c>
      <c r="L207" s="47"/>
      <c r="M207" s="70">
        <v>0</v>
      </c>
      <c r="N207" s="47"/>
      <c r="O207" s="70">
        <v>967678</v>
      </c>
      <c r="P207" s="47"/>
      <c r="Q207" s="70">
        <v>1377433</v>
      </c>
      <c r="R207" s="47"/>
      <c r="S207" s="70">
        <v>776764</v>
      </c>
      <c r="T207" s="47"/>
      <c r="U207" s="70">
        <f>SUM(E207:S207)</f>
        <v>224284873</v>
      </c>
      <c r="V207" s="47"/>
      <c r="W207" s="71">
        <f>(U207/$BS207)</f>
        <v>1478.583634937273</v>
      </c>
      <c r="X207" s="47"/>
      <c r="Y207" s="71">
        <f>IF($BO207,U207/$BO207*100,0)</f>
        <v>70.058697467434357</v>
      </c>
      <c r="Z207" s="47"/>
      <c r="AA207" s="70">
        <v>49938505</v>
      </c>
      <c r="AB207" s="47"/>
      <c r="AC207" s="71">
        <f>(AA207/$BS207)</f>
        <v>329.21639011398321</v>
      </c>
      <c r="AD207" s="47"/>
      <c r="AE207" s="71">
        <f>IF($BO207,AA207/$BO207*100,0)</f>
        <v>15.599030674578568</v>
      </c>
      <c r="AF207" s="47"/>
      <c r="AG207" s="281">
        <v>4619745</v>
      </c>
      <c r="AH207" s="47"/>
      <c r="AI207" s="71">
        <f>(AG207/$BS207)</f>
        <v>30.455372505587089</v>
      </c>
      <c r="AJ207" s="47"/>
      <c r="AK207" s="71">
        <f>IF($BO207,AG207/$BO207*100,0)</f>
        <v>1.4430456811578753</v>
      </c>
      <c r="AL207" s="47"/>
      <c r="AM207" s="281">
        <v>673306</v>
      </c>
      <c r="AN207" s="47"/>
      <c r="AO207" s="71">
        <f>(AM207/$BS207)</f>
        <v>4.4387266050933158</v>
      </c>
      <c r="AP207" s="47"/>
      <c r="AQ207" s="71">
        <f>IF($BO207,AM207/$BO207*100,0)</f>
        <v>0.21031708793400597</v>
      </c>
      <c r="AR207" s="47"/>
      <c r="AS207" s="281">
        <v>25858933</v>
      </c>
      <c r="AT207" s="47"/>
      <c r="AU207" s="71">
        <f>(AS207/$BS207)</f>
        <v>170.4733566705562</v>
      </c>
      <c r="AV207" s="47"/>
      <c r="AW207" s="71">
        <f>IF($BO207,AS207/$BO207*100,0)</f>
        <v>8.0774202006822584</v>
      </c>
      <c r="AX207" s="47"/>
      <c r="AY207" s="281">
        <v>2782002</v>
      </c>
      <c r="AZ207" s="47"/>
      <c r="BA207" s="281">
        <v>411494</v>
      </c>
      <c r="BB207" s="47"/>
      <c r="BC207" s="70">
        <f>(AY207+BA207)</f>
        <v>3193496</v>
      </c>
      <c r="BD207" s="47"/>
      <c r="BE207" s="71">
        <f>(BC207/$BS207)</f>
        <v>21.052917482480602</v>
      </c>
      <c r="BF207" s="47"/>
      <c r="BG207" s="71">
        <f>IF($BO207,BC207/$BO207*100,0)</f>
        <v>0.99753571043314082</v>
      </c>
      <c r="BH207" s="47"/>
      <c r="BI207" s="281">
        <v>11569656</v>
      </c>
      <c r="BJ207" s="47"/>
      <c r="BK207" s="71">
        <f>(BI207/$BS207)</f>
        <v>76.272214860668868</v>
      </c>
      <c r="BL207" s="47"/>
      <c r="BM207" s="71">
        <f>IF($BO207,BI207/$BO207*100,0)</f>
        <v>3.6139531777797904</v>
      </c>
      <c r="BN207" s="47"/>
      <c r="BO207" s="70">
        <f>(U207+AA207+AG207+AM207+AS207+BC207+BI207)</f>
        <v>320138514</v>
      </c>
      <c r="BQ207" s="47">
        <v>86</v>
      </c>
      <c r="BS207" s="51">
        <v>151689</v>
      </c>
    </row>
    <row r="208" spans="1:71" ht="8.85" customHeight="1" x14ac:dyDescent="0.3">
      <c r="A208" s="47">
        <v>87</v>
      </c>
      <c r="B208" s="61"/>
      <c r="C208" s="47" t="s">
        <v>209</v>
      </c>
      <c r="E208" s="70">
        <v>6666740</v>
      </c>
      <c r="F208" s="67"/>
      <c r="G208" s="70">
        <v>13757889</v>
      </c>
      <c r="H208" s="47"/>
      <c r="I208" s="70">
        <v>1574633</v>
      </c>
      <c r="J208" s="70"/>
      <c r="K208" s="70">
        <v>0</v>
      </c>
      <c r="L208" s="47"/>
      <c r="M208" s="70">
        <v>0</v>
      </c>
      <c r="N208" s="47"/>
      <c r="O208" s="70">
        <v>0</v>
      </c>
      <c r="P208" s="47"/>
      <c r="Q208" s="70">
        <v>48738</v>
      </c>
      <c r="R208" s="47"/>
      <c r="S208" s="70">
        <v>56161</v>
      </c>
      <c r="T208" s="47"/>
      <c r="U208" s="70">
        <f>SUM(E208:S208)</f>
        <v>22104161</v>
      </c>
      <c r="V208" s="47"/>
      <c r="W208" s="71">
        <f>(U208/$BS208)</f>
        <v>3369.0231672001219</v>
      </c>
      <c r="X208" s="47"/>
      <c r="Y208" s="71">
        <f>IF($BO208,U208/$BO208*100,0)</f>
        <v>89.409019744671639</v>
      </c>
      <c r="Z208" s="47"/>
      <c r="AA208" s="70">
        <v>1118145</v>
      </c>
      <c r="AB208" s="47"/>
      <c r="AC208" s="71">
        <f>(AA208/$BS208)</f>
        <v>170.42295381801554</v>
      </c>
      <c r="AD208" s="47"/>
      <c r="AE208" s="71">
        <f>IF($BO208,AA208/$BO208*100,0)</f>
        <v>4.5227795971267977</v>
      </c>
      <c r="AF208" s="47"/>
      <c r="AG208" s="70">
        <v>38408</v>
      </c>
      <c r="AH208" s="47"/>
      <c r="AI208" s="71">
        <f>(AG208/$BS208)</f>
        <v>5.853985672915714</v>
      </c>
      <c r="AJ208" s="47"/>
      <c r="AK208" s="71">
        <f>IF($BO208,AG208/$BO208*100,0)</f>
        <v>0.15535634355691438</v>
      </c>
      <c r="AL208" s="47"/>
      <c r="AM208" s="70">
        <v>31272</v>
      </c>
      <c r="AN208" s="47"/>
      <c r="AO208" s="71">
        <f>(AM208/$BS208)</f>
        <v>4.7663465935070874</v>
      </c>
      <c r="AP208" s="47"/>
      <c r="AQ208" s="71">
        <f>IF($BO208,AM208/$BO208*100,0)</f>
        <v>0.12649196979045582</v>
      </c>
      <c r="AR208" s="47"/>
      <c r="AS208" s="70">
        <v>792557</v>
      </c>
      <c r="AT208" s="47"/>
      <c r="AU208" s="71">
        <f>(AS208/$BS208)</f>
        <v>120.79820149367474</v>
      </c>
      <c r="AV208" s="47"/>
      <c r="AW208" s="71">
        <f>IF($BO208,AS208/$BO208*100,0)</f>
        <v>3.2058101848687097</v>
      </c>
      <c r="AX208" s="47"/>
      <c r="AY208" s="70">
        <v>211914</v>
      </c>
      <c r="AZ208" s="47"/>
      <c r="BA208" s="70">
        <v>111802</v>
      </c>
      <c r="BB208" s="47"/>
      <c r="BC208" s="70">
        <f>(AY208+BA208)</f>
        <v>323716</v>
      </c>
      <c r="BD208" s="47"/>
      <c r="BE208" s="71">
        <f>(BC208/$BS208)</f>
        <v>49.339429964944365</v>
      </c>
      <c r="BF208" s="47"/>
      <c r="BG208" s="71">
        <f>IF($BO208,BC208/$BO208*100,0)</f>
        <v>1.3093973680189048</v>
      </c>
      <c r="BH208" s="47"/>
      <c r="BI208" s="70">
        <v>314259</v>
      </c>
      <c r="BJ208" s="47"/>
      <c r="BK208" s="71">
        <f>(BI208/$BS208)</f>
        <v>47.898033836305444</v>
      </c>
      <c r="BL208" s="47"/>
      <c r="BM208" s="71">
        <f>IF($BO208,BI208/$BO208*100,0)</f>
        <v>1.2711447919665788</v>
      </c>
      <c r="BN208" s="47"/>
      <c r="BO208" s="70">
        <f>(U208+AA208+AG208+AM208+AS208+BC208+BI208)</f>
        <v>24722518</v>
      </c>
      <c r="BQ208" s="47">
        <v>87</v>
      </c>
      <c r="BS208" s="51">
        <v>6561</v>
      </c>
    </row>
    <row r="209" spans="1:71" ht="8.85" customHeight="1" x14ac:dyDescent="0.3">
      <c r="A209" s="47">
        <v>88</v>
      </c>
      <c r="B209" s="61"/>
      <c r="C209" s="47" t="s">
        <v>210</v>
      </c>
      <c r="E209" s="70">
        <v>5240676</v>
      </c>
      <c r="F209" s="67"/>
      <c r="G209" s="70">
        <v>766419</v>
      </c>
      <c r="H209" s="47"/>
      <c r="I209" s="70">
        <v>2449363</v>
      </c>
      <c r="J209" s="70"/>
      <c r="K209" s="70">
        <v>14909</v>
      </c>
      <c r="L209" s="47"/>
      <c r="M209" s="70">
        <v>1120472</v>
      </c>
      <c r="N209" s="47"/>
      <c r="O209" s="70">
        <v>81905</v>
      </c>
      <c r="P209" s="47"/>
      <c r="Q209" s="70">
        <v>118577</v>
      </c>
      <c r="R209" s="47"/>
      <c r="S209" s="70">
        <v>83374</v>
      </c>
      <c r="T209" s="47"/>
      <c r="U209" s="70">
        <f>SUM(E209:S209)</f>
        <v>9875695</v>
      </c>
      <c r="V209" s="47"/>
      <c r="W209" s="71">
        <f>(U209/$BS209)</f>
        <v>862.58144816141146</v>
      </c>
      <c r="X209" s="47"/>
      <c r="Y209" s="71">
        <f>IF($BO209,U209/$BO209*100,0)</f>
        <v>50.356840427777129</v>
      </c>
      <c r="Z209" s="47"/>
      <c r="AA209" s="70">
        <v>1360220</v>
      </c>
      <c r="AB209" s="47"/>
      <c r="AC209" s="71">
        <f>(AA209/$BS209)</f>
        <v>118.80688269717879</v>
      </c>
      <c r="AD209" s="47"/>
      <c r="AE209" s="71">
        <f>IF($BO209,AA209/$BO209*100,0)</f>
        <v>6.9358542853612839</v>
      </c>
      <c r="AF209" s="47"/>
      <c r="AG209" s="70">
        <v>81849</v>
      </c>
      <c r="AH209" s="47"/>
      <c r="AI209" s="71">
        <f>(AG209/$BS209)</f>
        <v>7.1490086470434102</v>
      </c>
      <c r="AJ209" s="47"/>
      <c r="AK209" s="71">
        <f>IF($BO209,AG209/$BO209*100,0)</f>
        <v>0.41735361735788018</v>
      </c>
      <c r="AL209" s="47"/>
      <c r="AM209" s="70">
        <v>1019225</v>
      </c>
      <c r="AN209" s="47"/>
      <c r="AO209" s="71">
        <f>(AM209/$BS209)</f>
        <v>89.023058782426418</v>
      </c>
      <c r="AP209" s="47"/>
      <c r="AQ209" s="71">
        <f>IF($BO209,AM209/$BO209*100,0)</f>
        <v>5.1970975900937759</v>
      </c>
      <c r="AR209" s="47"/>
      <c r="AS209" s="70">
        <v>6684185</v>
      </c>
      <c r="AT209" s="47"/>
      <c r="AU209" s="71">
        <f>(AS209/$BS209)</f>
        <v>583.82260459428767</v>
      </c>
      <c r="AV209" s="47"/>
      <c r="AW209" s="71">
        <f>IF($BO209,AS209/$BO209*100,0)</f>
        <v>34.083113890692402</v>
      </c>
      <c r="AX209" s="47"/>
      <c r="AY209" s="70">
        <v>116426</v>
      </c>
      <c r="AZ209" s="47"/>
      <c r="BA209" s="70">
        <v>59413</v>
      </c>
      <c r="BB209" s="47"/>
      <c r="BC209" s="70">
        <f>(AY209+BA209)</f>
        <v>175839</v>
      </c>
      <c r="BD209" s="47"/>
      <c r="BE209" s="71">
        <f>(BC209/$BS209)</f>
        <v>15.358459254083327</v>
      </c>
      <c r="BF209" s="47"/>
      <c r="BG209" s="71">
        <f>IF($BO209,BC209/$BO209*100,0)</f>
        <v>0.89661501939659971</v>
      </c>
      <c r="BH209" s="47"/>
      <c r="BI209" s="70">
        <v>414414</v>
      </c>
      <c r="BJ209" s="47"/>
      <c r="BK209" s="71">
        <f>(BI209/$BS209)</f>
        <v>36.196523713861474</v>
      </c>
      <c r="BL209" s="47"/>
      <c r="BM209" s="71">
        <f>IF($BO209,BI209/$BO209*100,0)</f>
        <v>2.1131251693209272</v>
      </c>
      <c r="BN209" s="47"/>
      <c r="BO209" s="70">
        <f>(U209+AA209+AG209+AM209+AS209+BC209+BI209)</f>
        <v>19611427</v>
      </c>
      <c r="BQ209" s="47">
        <v>88</v>
      </c>
      <c r="BS209" s="51">
        <v>11449</v>
      </c>
    </row>
    <row r="210" spans="1:71" ht="8.85" customHeight="1" x14ac:dyDescent="0.3">
      <c r="A210" s="47">
        <v>89</v>
      </c>
      <c r="B210" s="61"/>
      <c r="C210" s="47" t="s">
        <v>211</v>
      </c>
      <c r="E210" s="70">
        <v>14784664</v>
      </c>
      <c r="F210" s="67"/>
      <c r="G210" s="70">
        <v>1547887</v>
      </c>
      <c r="H210" s="47"/>
      <c r="I210" s="70">
        <v>5524541</v>
      </c>
      <c r="J210" s="70"/>
      <c r="K210" s="70">
        <v>149625</v>
      </c>
      <c r="L210" s="47"/>
      <c r="M210" s="70">
        <v>1191085</v>
      </c>
      <c r="N210" s="47"/>
      <c r="O210" s="70">
        <v>777285</v>
      </c>
      <c r="P210" s="47"/>
      <c r="Q210" s="70">
        <v>303534</v>
      </c>
      <c r="R210" s="47"/>
      <c r="S210" s="70">
        <v>227032</v>
      </c>
      <c r="T210" s="47"/>
      <c r="U210" s="70">
        <f>SUM(E210:S210)</f>
        <v>24505653</v>
      </c>
      <c r="V210" s="47"/>
      <c r="W210" s="71">
        <f>(U210/$BS210)</f>
        <v>592.89782734926928</v>
      </c>
      <c r="X210" s="47"/>
      <c r="Y210" s="71">
        <f>IF($BO210,U210/$BO210*100,0)</f>
        <v>51.250321861430677</v>
      </c>
      <c r="Z210" s="47"/>
      <c r="AA210" s="70">
        <v>8520826</v>
      </c>
      <c r="AB210" s="47"/>
      <c r="AC210" s="71">
        <f>(AA210/$BS210)</f>
        <v>206.1556663118165</v>
      </c>
      <c r="AD210" s="47"/>
      <c r="AE210" s="71">
        <f>IF($BO210,AA210/$BO210*100,0)</f>
        <v>17.820177043445732</v>
      </c>
      <c r="AF210" s="47"/>
      <c r="AG210" s="70">
        <v>161334</v>
      </c>
      <c r="AH210" s="47"/>
      <c r="AI210" s="71">
        <f>(AG210/$BS210)</f>
        <v>3.9033678505758251</v>
      </c>
      <c r="AJ210" s="47"/>
      <c r="AK210" s="71">
        <f>IF($BO210,AG210/$BO210*100,0)</f>
        <v>0.33740865534952519</v>
      </c>
      <c r="AL210" s="47"/>
      <c r="AM210" s="70">
        <v>31217</v>
      </c>
      <c r="AN210" s="47"/>
      <c r="AO210" s="71">
        <f>(AM210/$BS210)</f>
        <v>0.75527436368915124</v>
      </c>
      <c r="AP210" s="47"/>
      <c r="AQ210" s="71">
        <f>IF($BO210,AM210/$BO210*100,0)</f>
        <v>6.5286213656427838E-2</v>
      </c>
      <c r="AR210" s="47"/>
      <c r="AS210" s="70">
        <v>12701047</v>
      </c>
      <c r="AT210" s="47"/>
      <c r="AU210" s="71">
        <f>(AS210/$BS210)</f>
        <v>307.29330784864027</v>
      </c>
      <c r="AV210" s="47"/>
      <c r="AW210" s="71">
        <f>IF($BO210,AS210/$BO210*100,0)</f>
        <v>26.562554636971257</v>
      </c>
      <c r="AX210" s="47"/>
      <c r="AY210" s="70">
        <v>188749</v>
      </c>
      <c r="AZ210" s="47"/>
      <c r="BA210" s="70">
        <v>633974</v>
      </c>
      <c r="BB210" s="47"/>
      <c r="BC210" s="70">
        <f>(AY210+BA210)</f>
        <v>822723</v>
      </c>
      <c r="BD210" s="47"/>
      <c r="BE210" s="71">
        <f>(BC210/$BS210)</f>
        <v>19.905230813897223</v>
      </c>
      <c r="BF210" s="47"/>
      <c r="BG210" s="71">
        <f>IF($BO210,BC210/$BO210*100,0)</f>
        <v>1.7206159963499785</v>
      </c>
      <c r="BH210" s="47"/>
      <c r="BI210" s="70">
        <v>1072808</v>
      </c>
      <c r="BJ210" s="47"/>
      <c r="BK210" s="71">
        <f>(BI210/$BS210)</f>
        <v>25.955869544178846</v>
      </c>
      <c r="BL210" s="47"/>
      <c r="BM210" s="71">
        <f>IF($BO210,BI210/$BO210*100,0)</f>
        <v>2.243635592796394</v>
      </c>
      <c r="BN210" s="47"/>
      <c r="BO210" s="70">
        <f>(U210+AA210+AG210+AM210+AS210+BC210+BI210)</f>
        <v>47815608</v>
      </c>
      <c r="BQ210" s="47">
        <v>89</v>
      </c>
      <c r="BS210" s="51">
        <v>41332</v>
      </c>
    </row>
    <row r="211" spans="1:71" ht="8.85" customHeight="1" x14ac:dyDescent="0.3">
      <c r="A211" s="47">
        <v>90</v>
      </c>
      <c r="B211" s="61"/>
      <c r="C211" s="47" t="s">
        <v>212</v>
      </c>
      <c r="E211" s="70">
        <v>34132665</v>
      </c>
      <c r="F211" s="67"/>
      <c r="G211" s="70">
        <v>7000793</v>
      </c>
      <c r="H211" s="47"/>
      <c r="I211" s="70">
        <v>11926302</v>
      </c>
      <c r="J211" s="70"/>
      <c r="K211" s="70">
        <v>8391</v>
      </c>
      <c r="L211" s="47"/>
      <c r="M211" s="70">
        <v>1575439</v>
      </c>
      <c r="N211" s="47"/>
      <c r="O211" s="70">
        <v>0</v>
      </c>
      <c r="P211" s="47"/>
      <c r="Q211" s="70">
        <v>520226</v>
      </c>
      <c r="R211" s="47"/>
      <c r="S211" s="70">
        <v>349918</v>
      </c>
      <c r="T211" s="47"/>
      <c r="U211" s="70">
        <f>SUM(E211:S211)</f>
        <v>55513734</v>
      </c>
      <c r="V211" s="47"/>
      <c r="W211" s="71">
        <f>(U211/$BS211)</f>
        <v>1390.0674579326924</v>
      </c>
      <c r="X211" s="47"/>
      <c r="Y211" s="71">
        <f>IF($BO211,U211/$BO211*100,0)</f>
        <v>74.273908324921607</v>
      </c>
      <c r="Z211" s="47"/>
      <c r="AA211" s="70">
        <v>9138178</v>
      </c>
      <c r="AB211" s="47"/>
      <c r="AC211" s="71">
        <f>(AA211/$BS211)</f>
        <v>228.82056290064102</v>
      </c>
      <c r="AD211" s="47"/>
      <c r="AE211" s="71">
        <f>IF($BO211,AA211/$BO211*100,0)</f>
        <v>12.2263113309729</v>
      </c>
      <c r="AF211" s="47"/>
      <c r="AG211" s="281">
        <v>634291</v>
      </c>
      <c r="AH211" s="47"/>
      <c r="AI211" s="71">
        <f>(AG211/$BS211)</f>
        <v>15.882687299679487</v>
      </c>
      <c r="AJ211" s="47"/>
      <c r="AK211" s="71">
        <f>IF($BO211,AG211/$BO211*100,0)</f>
        <v>0.848641735850859</v>
      </c>
      <c r="AL211" s="47"/>
      <c r="AM211" s="281">
        <v>61725</v>
      </c>
      <c r="AN211" s="47"/>
      <c r="AO211" s="71">
        <f>(AM211/$BS211)</f>
        <v>1.5455979567307692</v>
      </c>
      <c r="AP211" s="47"/>
      <c r="AQ211" s="71">
        <f>IF($BO211,AM211/$BO211*100,0)</f>
        <v>8.2584194234813793E-2</v>
      </c>
      <c r="AR211" s="47"/>
      <c r="AS211" s="281">
        <v>7514019</v>
      </c>
      <c r="AT211" s="47"/>
      <c r="AU211" s="71">
        <f>(AS211/$BS211)</f>
        <v>188.15151742788461</v>
      </c>
      <c r="AV211" s="47"/>
      <c r="AW211" s="71">
        <f>IF($BO211,AS211/$BO211*100,0)</f>
        <v>10.053288045039794</v>
      </c>
      <c r="AX211" s="47"/>
      <c r="AY211" s="281">
        <v>556934</v>
      </c>
      <c r="AZ211" s="47"/>
      <c r="BA211" s="281">
        <v>363815</v>
      </c>
      <c r="BB211" s="47"/>
      <c r="BC211" s="70">
        <f>(AY211+BA211)</f>
        <v>920749</v>
      </c>
      <c r="BD211" s="47"/>
      <c r="BE211" s="71">
        <f>(BC211/$BS211)</f>
        <v>23.055613982371796</v>
      </c>
      <c r="BF211" s="47"/>
      <c r="BG211" s="71">
        <f>IF($BO211,BC211/$BO211*100,0)</f>
        <v>1.2319046457271861</v>
      </c>
      <c r="BH211" s="47"/>
      <c r="BI211" s="281">
        <v>959209</v>
      </c>
      <c r="BJ211" s="47"/>
      <c r="BK211" s="71">
        <f>(BI211/$BS211)</f>
        <v>24.018654847756409</v>
      </c>
      <c r="BL211" s="47"/>
      <c r="BM211" s="71">
        <f>IF($BO211,BI211/$BO211*100,0)</f>
        <v>1.2833617232528394</v>
      </c>
      <c r="BN211" s="47"/>
      <c r="BO211" s="70">
        <f>(U211+AA211+AG211+AM211+AS211+BC211+BI211)</f>
        <v>74741905</v>
      </c>
      <c r="BQ211" s="47">
        <v>90</v>
      </c>
      <c r="BS211" s="51">
        <v>39936</v>
      </c>
    </row>
    <row r="212" spans="1:71" ht="8.85" customHeight="1" x14ac:dyDescent="0.3">
      <c r="A212" s="61"/>
      <c r="B212" s="61"/>
      <c r="E212" s="67"/>
      <c r="F212" s="47"/>
      <c r="G212" s="67"/>
      <c r="H212" s="47"/>
      <c r="I212" s="67"/>
      <c r="J212" s="67"/>
      <c r="K212" s="67"/>
      <c r="L212" s="47"/>
      <c r="M212" s="67"/>
      <c r="N212" s="47"/>
      <c r="O212" s="67"/>
      <c r="P212" s="47"/>
      <c r="Q212" s="67"/>
      <c r="R212" s="47"/>
      <c r="S212" s="67"/>
      <c r="T212" s="47"/>
      <c r="U212" s="67"/>
      <c r="V212" s="47"/>
      <c r="W212" s="47"/>
      <c r="X212" s="47"/>
      <c r="Y212" s="47"/>
      <c r="Z212" s="47"/>
      <c r="AA212" s="67"/>
      <c r="AB212" s="47"/>
      <c r="AC212" s="47"/>
      <c r="AD212" s="47"/>
      <c r="AE212" s="47"/>
      <c r="AF212" s="47"/>
      <c r="AG212" s="67"/>
      <c r="AH212" s="47"/>
      <c r="AI212" s="47"/>
      <c r="AJ212" s="47"/>
      <c r="AK212" s="47"/>
      <c r="AL212" s="47"/>
      <c r="AM212" s="67"/>
      <c r="AN212" s="47"/>
      <c r="AO212" s="47"/>
      <c r="AP212" s="47"/>
      <c r="AQ212" s="47"/>
      <c r="AR212" s="47"/>
      <c r="AS212" s="67"/>
      <c r="AT212" s="47"/>
      <c r="AU212" s="47"/>
      <c r="AV212" s="47"/>
      <c r="AW212" s="47"/>
      <c r="AX212" s="47"/>
      <c r="AY212" s="67"/>
      <c r="AZ212" s="47"/>
      <c r="BA212" s="67"/>
      <c r="BB212" s="47"/>
      <c r="BC212" s="67"/>
      <c r="BD212" s="47"/>
      <c r="BE212" s="47"/>
      <c r="BF212" s="47"/>
      <c r="BG212" s="47"/>
      <c r="BH212" s="47"/>
      <c r="BI212" s="67"/>
      <c r="BJ212" s="47"/>
      <c r="BK212" s="47"/>
      <c r="BL212" s="47"/>
      <c r="BM212" s="47"/>
      <c r="BN212" s="47"/>
      <c r="BO212" s="67"/>
      <c r="BQ212" s="47"/>
    </row>
    <row r="213" spans="1:71" ht="8.85" customHeight="1" x14ac:dyDescent="0.3">
      <c r="A213" s="47">
        <v>91</v>
      </c>
      <c r="B213" s="61"/>
      <c r="C213" s="47" t="s">
        <v>213</v>
      </c>
      <c r="E213" s="70">
        <v>25971216</v>
      </c>
      <c r="F213" s="67"/>
      <c r="G213" s="70">
        <v>1714552</v>
      </c>
      <c r="H213" s="47"/>
      <c r="I213" s="70">
        <v>7921440</v>
      </c>
      <c r="J213" s="70"/>
      <c r="K213" s="70">
        <v>133228</v>
      </c>
      <c r="L213" s="47"/>
      <c r="M213" s="70">
        <v>2921134</v>
      </c>
      <c r="N213" s="47"/>
      <c r="O213" s="70">
        <v>0</v>
      </c>
      <c r="P213" s="47"/>
      <c r="Q213" s="70">
        <v>289863</v>
      </c>
      <c r="R213" s="47"/>
      <c r="S213" s="70">
        <v>391217</v>
      </c>
      <c r="T213" s="47"/>
      <c r="U213" s="70">
        <f>SUM(E213:S213)</f>
        <v>39342650</v>
      </c>
      <c r="V213" s="47"/>
      <c r="W213" s="71">
        <f>(U213/$BS213)</f>
        <v>736.51927289065281</v>
      </c>
      <c r="X213" s="47"/>
      <c r="Y213" s="71">
        <f>IF($BO213,U213/$BO213*100,0)</f>
        <v>56.315447178444742</v>
      </c>
      <c r="Z213" s="47"/>
      <c r="AA213" s="70">
        <v>10723489</v>
      </c>
      <c r="AB213" s="47"/>
      <c r="AC213" s="71">
        <f>(AA213/$BS213)</f>
        <v>200.75049141659022</v>
      </c>
      <c r="AD213" s="47"/>
      <c r="AE213" s="71">
        <f>IF($BO213,AA213/$BO213*100,0)</f>
        <v>15.34970517614175</v>
      </c>
      <c r="AF213" s="47"/>
      <c r="AG213" s="281">
        <v>230221</v>
      </c>
      <c r="AH213" s="47"/>
      <c r="AI213" s="71">
        <f>(AG213/$BS213)</f>
        <v>4.3098826216373061</v>
      </c>
      <c r="AJ213" s="47"/>
      <c r="AK213" s="71">
        <f>IF($BO213,AG213/$BO213*100,0)</f>
        <v>0.32954055115424935</v>
      </c>
      <c r="AL213" s="47"/>
      <c r="AM213" s="281">
        <v>1163812</v>
      </c>
      <c r="AN213" s="47"/>
      <c r="AO213" s="71">
        <f>(AM213/$BS213)</f>
        <v>21.787296179119007</v>
      </c>
      <c r="AP213" s="47"/>
      <c r="AQ213" s="71">
        <f>IF($BO213,AM213/$BO213*100,0)</f>
        <v>1.6658916776485604</v>
      </c>
      <c r="AR213" s="47"/>
      <c r="AS213" s="281">
        <v>13983522</v>
      </c>
      <c r="AT213" s="47"/>
      <c r="AU213" s="71">
        <f>(AS213/$BS213)</f>
        <v>261.78036954527585</v>
      </c>
      <c r="AV213" s="47"/>
      <c r="AW213" s="71">
        <f>IF($BO213,AS213/$BO213*100,0)</f>
        <v>20.0161477317776</v>
      </c>
      <c r="AX213" s="47"/>
      <c r="AY213" s="281">
        <v>1098753</v>
      </c>
      <c r="AZ213" s="47"/>
      <c r="BA213" s="281">
        <v>287584</v>
      </c>
      <c r="BB213" s="47"/>
      <c r="BC213" s="70">
        <f>(AY213+BA213)</f>
        <v>1386337</v>
      </c>
      <c r="BD213" s="47"/>
      <c r="BE213" s="71">
        <f>(BC213/$BS213)</f>
        <v>25.953104816818616</v>
      </c>
      <c r="BF213" s="47"/>
      <c r="BG213" s="71">
        <f>IF($BO213,BC213/$BO213*100,0)</f>
        <v>1.9844161004666325</v>
      </c>
      <c r="BH213" s="47"/>
      <c r="BI213" s="281">
        <v>3031174</v>
      </c>
      <c r="BJ213" s="47"/>
      <c r="BK213" s="71">
        <f>(BI213/$BS213)</f>
        <v>56.745493007843947</v>
      </c>
      <c r="BL213" s="47"/>
      <c r="BM213" s="71">
        <f>IF($BO213,BI213/$BO213*100,0)</f>
        <v>4.3388515843664592</v>
      </c>
      <c r="BN213" s="47"/>
      <c r="BO213" s="70">
        <f>(U213+AA213+AG213+AM213+AS213+BC213+BI213)</f>
        <v>69861205</v>
      </c>
      <c r="BQ213" s="47">
        <v>91</v>
      </c>
      <c r="BS213" s="51">
        <v>53417</v>
      </c>
    </row>
    <row r="214" spans="1:71" ht="8.85" customHeight="1" x14ac:dyDescent="0.3">
      <c r="A214" s="47">
        <v>92</v>
      </c>
      <c r="B214" s="61"/>
      <c r="C214" s="47" t="s">
        <v>214</v>
      </c>
      <c r="E214" s="70">
        <v>15271973</v>
      </c>
      <c r="F214" s="67"/>
      <c r="G214" s="70">
        <v>447191</v>
      </c>
      <c r="H214" s="47"/>
      <c r="I214" s="70">
        <v>3884569</v>
      </c>
      <c r="J214" s="70"/>
      <c r="K214" s="70">
        <v>25996</v>
      </c>
      <c r="L214" s="47"/>
      <c r="M214" s="70">
        <v>191791</v>
      </c>
      <c r="N214" s="47"/>
      <c r="O214" s="70">
        <v>47813</v>
      </c>
      <c r="P214" s="47"/>
      <c r="Q214" s="70">
        <v>251397</v>
      </c>
      <c r="R214" s="47"/>
      <c r="S214" s="70">
        <v>115224</v>
      </c>
      <c r="T214" s="47"/>
      <c r="U214" s="70">
        <f>SUM(E214:S214)</f>
        <v>20235954</v>
      </c>
      <c r="V214" s="47"/>
      <c r="W214" s="71">
        <f>(U214/$BS214)</f>
        <v>1130.8160938809724</v>
      </c>
      <c r="X214" s="47"/>
      <c r="Y214" s="71">
        <f>IF($BO214,U214/$BO214*100,0)</f>
        <v>71.528312476929372</v>
      </c>
      <c r="Z214" s="47"/>
      <c r="AA214" s="70">
        <v>2439803</v>
      </c>
      <c r="AB214" s="47"/>
      <c r="AC214" s="71">
        <f>(AA214/$BS214)</f>
        <v>136.33992735400949</v>
      </c>
      <c r="AD214" s="47"/>
      <c r="AE214" s="71">
        <f>IF($BO214,AA214/$BO214*100,0)</f>
        <v>8.6240061311737364</v>
      </c>
      <c r="AF214" s="47"/>
      <c r="AG214" s="70">
        <v>520326</v>
      </c>
      <c r="AH214" s="47"/>
      <c r="AI214" s="71">
        <f>(AG214/$BS214)</f>
        <v>29.076613579212072</v>
      </c>
      <c r="AJ214" s="47"/>
      <c r="AK214" s="71">
        <f>IF($BO214,AG214/$BO214*100,0)</f>
        <v>1.8392036628404447</v>
      </c>
      <c r="AL214" s="47"/>
      <c r="AM214" s="70">
        <v>199475</v>
      </c>
      <c r="AN214" s="47"/>
      <c r="AO214" s="71">
        <f>(AM214/$BS214)</f>
        <v>11.146968426934897</v>
      </c>
      <c r="AP214" s="47"/>
      <c r="AQ214" s="71">
        <f>IF($BO214,AM214/$BO214*100,0)</f>
        <v>0.70508710048142453</v>
      </c>
      <c r="AR214" s="47"/>
      <c r="AS214" s="70">
        <v>3261502</v>
      </c>
      <c r="AT214" s="47"/>
      <c r="AU214" s="71">
        <f>(AS214/$BS214)</f>
        <v>182.25772562168203</v>
      </c>
      <c r="AV214" s="47"/>
      <c r="AW214" s="71">
        <f>IF($BO214,AS214/$BO214*100,0)</f>
        <v>11.528477194607682</v>
      </c>
      <c r="AX214" s="47"/>
      <c r="AY214" s="70">
        <v>228703</v>
      </c>
      <c r="AZ214" s="47"/>
      <c r="BA214" s="70">
        <v>212550</v>
      </c>
      <c r="BB214" s="47"/>
      <c r="BC214" s="70">
        <f>(AY214+BA214)</f>
        <v>441253</v>
      </c>
      <c r="BD214" s="47"/>
      <c r="BE214" s="71">
        <f>(BC214/$BS214)</f>
        <v>24.657893266275497</v>
      </c>
      <c r="BF214" s="47"/>
      <c r="BG214" s="71">
        <f>IF($BO214,BC214/$BO214*100,0)</f>
        <v>1.559703212676927</v>
      </c>
      <c r="BH214" s="47"/>
      <c r="BI214" s="70">
        <v>1192518</v>
      </c>
      <c r="BJ214" s="47"/>
      <c r="BK214" s="71">
        <f>(BI214/$BS214)</f>
        <v>66.639731768650464</v>
      </c>
      <c r="BL214" s="47"/>
      <c r="BM214" s="71">
        <f>IF($BO214,BI214/$BO214*100,0)</f>
        <v>4.215210221290425</v>
      </c>
      <c r="BN214" s="47"/>
      <c r="BO214" s="70">
        <f>(U214+AA214+AG214+AM214+AS214+BC214+BI214)</f>
        <v>28290831</v>
      </c>
      <c r="BQ214" s="47">
        <v>92</v>
      </c>
      <c r="BS214" s="51">
        <v>17895</v>
      </c>
    </row>
    <row r="215" spans="1:71" ht="8.85" customHeight="1" x14ac:dyDescent="0.3">
      <c r="A215" s="47">
        <v>93</v>
      </c>
      <c r="B215" s="61"/>
      <c r="C215" s="47" t="s">
        <v>215</v>
      </c>
      <c r="E215" s="70">
        <v>13117679</v>
      </c>
      <c r="F215" s="67"/>
      <c r="G215" s="70">
        <v>9387148</v>
      </c>
      <c r="H215" s="47"/>
      <c r="I215" s="70">
        <v>4191493</v>
      </c>
      <c r="J215" s="70"/>
      <c r="K215" s="70">
        <v>188209</v>
      </c>
      <c r="L215" s="47"/>
      <c r="M215" s="70">
        <v>576408</v>
      </c>
      <c r="N215" s="47"/>
      <c r="O215" s="70">
        <v>1022643</v>
      </c>
      <c r="P215" s="47"/>
      <c r="Q215" s="70">
        <v>189935</v>
      </c>
      <c r="R215" s="47"/>
      <c r="S215" s="70">
        <v>99773</v>
      </c>
      <c r="T215" s="47"/>
      <c r="U215" s="70">
        <f>SUM(E215:S215)</f>
        <v>28773288</v>
      </c>
      <c r="V215" s="47"/>
      <c r="W215" s="71">
        <f>(U215/$BS215)</f>
        <v>762.16592498410682</v>
      </c>
      <c r="X215" s="47"/>
      <c r="Y215" s="71">
        <f>IF($BO215,U215/$BO215*100,0)</f>
        <v>72.406126131603344</v>
      </c>
      <c r="Z215" s="47"/>
      <c r="AA215" s="70">
        <v>5555965</v>
      </c>
      <c r="AB215" s="47"/>
      <c r="AC215" s="71">
        <f>(AA215/$BS215)</f>
        <v>147.1700837041746</v>
      </c>
      <c r="AD215" s="47"/>
      <c r="AE215" s="71">
        <f>IF($BO215,AA215/$BO215*100,0)</f>
        <v>13.981228095057247</v>
      </c>
      <c r="AF215" s="47"/>
      <c r="AG215" s="70">
        <v>25580</v>
      </c>
      <c r="AH215" s="47"/>
      <c r="AI215" s="71">
        <f>(AG215/$BS215)</f>
        <v>0.67757999576181394</v>
      </c>
      <c r="AJ215" s="47"/>
      <c r="AK215" s="71">
        <f>IF($BO215,AG215/$BO215*100,0)</f>
        <v>6.4370422540740338E-2</v>
      </c>
      <c r="AL215" s="47"/>
      <c r="AM215" s="70">
        <v>53859</v>
      </c>
      <c r="AN215" s="47"/>
      <c r="AO215" s="71">
        <f>(AM215/$BS215)</f>
        <v>1.4266528925619835</v>
      </c>
      <c r="AP215" s="47"/>
      <c r="AQ215" s="71">
        <f>IF($BO215,AM215/$BO215*100,0)</f>
        <v>0.1355327047545635</v>
      </c>
      <c r="AR215" s="47"/>
      <c r="AS215" s="70">
        <v>3774270</v>
      </c>
      <c r="AT215" s="47"/>
      <c r="AU215" s="71">
        <f>(AS215/$BS215)</f>
        <v>99.975365543547355</v>
      </c>
      <c r="AV215" s="47"/>
      <c r="AW215" s="71">
        <f>IF($BO215,AS215/$BO215*100,0)</f>
        <v>9.4977073761860851</v>
      </c>
      <c r="AX215" s="47"/>
      <c r="AY215" s="70">
        <v>573988</v>
      </c>
      <c r="AZ215" s="47"/>
      <c r="BA215" s="70">
        <v>107004</v>
      </c>
      <c r="BB215" s="47"/>
      <c r="BC215" s="70">
        <f>(AY215+BA215)</f>
        <v>680992</v>
      </c>
      <c r="BD215" s="47"/>
      <c r="BE215" s="71">
        <f>(BC215/$BS215)</f>
        <v>18.038567493112946</v>
      </c>
      <c r="BF215" s="47"/>
      <c r="BG215" s="71">
        <f>IF($BO215,BC215/$BO215*100,0)</f>
        <v>1.7136725092597278</v>
      </c>
      <c r="BH215" s="47"/>
      <c r="BI215" s="70">
        <v>874794</v>
      </c>
      <c r="BJ215" s="47"/>
      <c r="BK215" s="71">
        <f>(BI215/$BS215)</f>
        <v>23.172123331214241</v>
      </c>
      <c r="BL215" s="47"/>
      <c r="BM215" s="71">
        <f>IF($BO215,BI215/$BO215*100,0)</f>
        <v>2.2013627605982955</v>
      </c>
      <c r="BN215" s="47"/>
      <c r="BO215" s="70">
        <f>(U215+AA215+AG215+AM215+AS215+BC215+BI215)</f>
        <v>39738748</v>
      </c>
      <c r="BQ215" s="47">
        <v>93</v>
      </c>
      <c r="BS215" s="51">
        <v>37752</v>
      </c>
    </row>
    <row r="216" spans="1:71" ht="8.85" customHeight="1" x14ac:dyDescent="0.3">
      <c r="A216" s="47">
        <v>94</v>
      </c>
      <c r="B216" s="61"/>
      <c r="C216" s="47" t="s">
        <v>216</v>
      </c>
      <c r="E216" s="70">
        <v>12539014</v>
      </c>
      <c r="F216" s="67"/>
      <c r="G216" s="70">
        <v>1957455</v>
      </c>
      <c r="H216" s="47"/>
      <c r="I216" s="70">
        <v>4796888</v>
      </c>
      <c r="J216" s="70"/>
      <c r="K216" s="70">
        <v>71579</v>
      </c>
      <c r="L216" s="47"/>
      <c r="M216" s="70">
        <v>1851308</v>
      </c>
      <c r="N216" s="47"/>
      <c r="O216" s="70">
        <v>372546</v>
      </c>
      <c r="P216" s="47"/>
      <c r="Q216" s="70">
        <v>132755</v>
      </c>
      <c r="R216" s="47"/>
      <c r="S216" s="70">
        <v>186460</v>
      </c>
      <c r="T216" s="47"/>
      <c r="U216" s="70">
        <f>SUM(E216:S216)</f>
        <v>21908005</v>
      </c>
      <c r="V216" s="47"/>
      <c r="W216" s="71">
        <f>(U216/$BS216)</f>
        <v>769.24174859550567</v>
      </c>
      <c r="X216" s="47"/>
      <c r="Y216" s="71">
        <f>IF($BO216,U216/$BO216*100,0)</f>
        <v>46.882176544566526</v>
      </c>
      <c r="Z216" s="47"/>
      <c r="AA216" s="70">
        <v>6551370</v>
      </c>
      <c r="AB216" s="47"/>
      <c r="AC216" s="71">
        <f>(AA216/$BS216)</f>
        <v>230.03405898876406</v>
      </c>
      <c r="AD216" s="47"/>
      <c r="AE216" s="71">
        <f>IF($BO216,AA216/$BO216*100,0)</f>
        <v>14.019646469351127</v>
      </c>
      <c r="AF216" s="47"/>
      <c r="AG216" s="70">
        <v>127253</v>
      </c>
      <c r="AH216" s="47"/>
      <c r="AI216" s="71">
        <f>(AG216/$BS216)</f>
        <v>4.4681530898876405</v>
      </c>
      <c r="AJ216" s="47"/>
      <c r="AK216" s="71">
        <f>IF($BO216,AG216/$BO216*100,0)</f>
        <v>0.27231587777279243</v>
      </c>
      <c r="AL216" s="47"/>
      <c r="AM216" s="70">
        <v>1024193</v>
      </c>
      <c r="AN216" s="47"/>
      <c r="AO216" s="71">
        <f>(AM216/$BS216)</f>
        <v>35.961832865168539</v>
      </c>
      <c r="AP216" s="47"/>
      <c r="AQ216" s="71">
        <f>IF($BO216,AM216/$BO216*100,0)</f>
        <v>2.1917284135049826</v>
      </c>
      <c r="AR216" s="47"/>
      <c r="AS216" s="70">
        <v>15529956</v>
      </c>
      <c r="AT216" s="47"/>
      <c r="AU216" s="71">
        <f>(AS216/$BS216)</f>
        <v>545.29339887640447</v>
      </c>
      <c r="AV216" s="47"/>
      <c r="AW216" s="71">
        <f>IF($BO216,AS216/$BO216*100,0)</f>
        <v>33.23342946659681</v>
      </c>
      <c r="AX216" s="47"/>
      <c r="AY216" s="70">
        <v>911209</v>
      </c>
      <c r="AZ216" s="47"/>
      <c r="BA216" s="70">
        <v>265801</v>
      </c>
      <c r="BB216" s="47"/>
      <c r="BC216" s="70">
        <f>(AY216+BA216)</f>
        <v>1177010</v>
      </c>
      <c r="BD216" s="47"/>
      <c r="BE216" s="71">
        <f>(BC216/$BS216)</f>
        <v>41.327598314606739</v>
      </c>
      <c r="BF216" s="47"/>
      <c r="BG216" s="71">
        <f>IF($BO216,BC216/$BO216*100,0)</f>
        <v>2.5187501378934436</v>
      </c>
      <c r="BH216" s="47"/>
      <c r="BI216" s="70">
        <v>412136</v>
      </c>
      <c r="BJ216" s="47"/>
      <c r="BK216" s="71">
        <f>(BI216/$BS216)</f>
        <v>14.471067415730337</v>
      </c>
      <c r="BL216" s="47"/>
      <c r="BM216" s="71">
        <f>IF($BO216,BI216/$BO216*100,0)</f>
        <v>0.88195309031431535</v>
      </c>
      <c r="BN216" s="47"/>
      <c r="BO216" s="70">
        <f>(U216+AA216+AG216+AM216+AS216+BC216+BI216)</f>
        <v>46729923</v>
      </c>
      <c r="BQ216" s="47">
        <v>94</v>
      </c>
      <c r="BS216" s="51">
        <v>28480</v>
      </c>
    </row>
    <row r="217" spans="1:71" ht="8.85" customHeight="1" x14ac:dyDescent="0.3">
      <c r="A217" s="74">
        <v>95</v>
      </c>
      <c r="B217" s="61"/>
      <c r="C217" s="47" t="s">
        <v>217</v>
      </c>
      <c r="E217" s="75">
        <v>73708103</v>
      </c>
      <c r="F217" s="67"/>
      <c r="G217" s="75">
        <v>3011715</v>
      </c>
      <c r="H217" s="47"/>
      <c r="I217" s="75">
        <v>15579858</v>
      </c>
      <c r="J217" s="100"/>
      <c r="K217" s="75">
        <v>25279</v>
      </c>
      <c r="L217" s="47"/>
      <c r="M217" s="75">
        <v>145317</v>
      </c>
      <c r="N217" s="47"/>
      <c r="O217" s="75">
        <v>0</v>
      </c>
      <c r="P217" s="47"/>
      <c r="Q217" s="75">
        <v>349440</v>
      </c>
      <c r="R217" s="47"/>
      <c r="S217" s="75">
        <v>204744</v>
      </c>
      <c r="T217" s="47"/>
      <c r="U217" s="75">
        <f>SUM(E217:S217)</f>
        <v>93024456</v>
      </c>
      <c r="V217" s="47"/>
      <c r="W217" s="71">
        <f>(U217/$BS217)</f>
        <v>1340.2748425951272</v>
      </c>
      <c r="X217" s="47"/>
      <c r="Y217" s="71">
        <f>IF($BO217,U217/$BO217*100,0)</f>
        <v>63.707200119261401</v>
      </c>
      <c r="Z217" s="47"/>
      <c r="AA217" s="75">
        <v>33848693</v>
      </c>
      <c r="AB217" s="47"/>
      <c r="AC217" s="71">
        <f>(AA217/$BS217)</f>
        <v>487.68413848747247</v>
      </c>
      <c r="AD217" s="47"/>
      <c r="AE217" s="71">
        <f>IF($BO217,AA217/$BO217*100,0)</f>
        <v>23.181059599278306</v>
      </c>
      <c r="AF217" s="47"/>
      <c r="AG217" s="75">
        <v>999687</v>
      </c>
      <c r="AH217" s="47"/>
      <c r="AI217" s="71">
        <f>(AG217/$BS217)</f>
        <v>14.403259037272898</v>
      </c>
      <c r="AJ217" s="47"/>
      <c r="AK217" s="71">
        <f>IF($BO217,AG217/$BO217*100,0)</f>
        <v>0.68462920939439909</v>
      </c>
      <c r="AL217" s="47"/>
      <c r="AM217" s="75">
        <v>380930</v>
      </c>
      <c r="AN217" s="47"/>
      <c r="AO217" s="71">
        <f>(AM217/$BS217)</f>
        <v>5.4883513190312216</v>
      </c>
      <c r="AP217" s="47"/>
      <c r="AQ217" s="71">
        <f>IF($BO217,AM217/$BO217*100,0)</f>
        <v>0.26087745937939422</v>
      </c>
      <c r="AR217" s="47"/>
      <c r="AS217" s="75">
        <v>14045807</v>
      </c>
      <c r="AT217" s="47"/>
      <c r="AU217" s="71">
        <f>(AS217/$BS217)</f>
        <v>202.36873802354231</v>
      </c>
      <c r="AV217" s="47"/>
      <c r="AW217" s="71">
        <f>IF($BO217,AS217/$BO217*100,0)</f>
        <v>9.619180545226973</v>
      </c>
      <c r="AX217" s="47"/>
      <c r="AY217" s="75">
        <v>938564</v>
      </c>
      <c r="AZ217" s="47"/>
      <c r="BA217" s="75">
        <v>1051979</v>
      </c>
      <c r="BB217" s="47"/>
      <c r="BC217" s="75">
        <f>(AY217+BA217)</f>
        <v>1990543</v>
      </c>
      <c r="BD217" s="47"/>
      <c r="BE217" s="71">
        <f>(BC217/$BS217)</f>
        <v>28.679283069431037</v>
      </c>
      <c r="BF217" s="47"/>
      <c r="BG217" s="71">
        <f>IF($BO217,BC217/$BO217*100,0)</f>
        <v>1.3632105652624826</v>
      </c>
      <c r="BH217" s="47"/>
      <c r="BI217" s="75">
        <v>1728632</v>
      </c>
      <c r="BJ217" s="47"/>
      <c r="BK217" s="71">
        <f>(BI217/$BS217)</f>
        <v>24.905729969599609</v>
      </c>
      <c r="BL217" s="47"/>
      <c r="BM217" s="71">
        <f>IF($BO217,BI217/$BO217*100,0)</f>
        <v>1.1838425021970467</v>
      </c>
      <c r="BN217" s="47"/>
      <c r="BO217" s="75">
        <f>(U217+AA217+AG217+AM217+AS217+BC217+BI217)</f>
        <v>146018748</v>
      </c>
      <c r="BQ217" s="74">
        <v>95</v>
      </c>
      <c r="BS217" s="80">
        <v>69407</v>
      </c>
    </row>
    <row r="218" spans="1:71" ht="10.35" customHeight="1" x14ac:dyDescent="0.3">
      <c r="A218" s="61"/>
      <c r="B218" s="61"/>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Q218" s="47"/>
    </row>
    <row r="219" spans="1:71" ht="10.5" customHeight="1" x14ac:dyDescent="0.3">
      <c r="A219" s="74">
        <f>A217</f>
        <v>95</v>
      </c>
      <c r="B219" s="61"/>
      <c r="C219" s="58" t="s">
        <v>65</v>
      </c>
      <c r="D219" s="62"/>
      <c r="E219" s="76">
        <f>SUM(E89:E218)</f>
        <v>8557681175</v>
      </c>
      <c r="F219" s="63"/>
      <c r="G219" s="76">
        <f>SUM(G89:G218)</f>
        <v>349244495</v>
      </c>
      <c r="H219" s="63"/>
      <c r="I219" s="76">
        <f>SUM(I89:I218)</f>
        <v>2076834563</v>
      </c>
      <c r="J219" s="77"/>
      <c r="K219" s="76">
        <f>SUM(K89:K218)</f>
        <v>5956186</v>
      </c>
      <c r="L219" s="63"/>
      <c r="M219" s="76">
        <f>SUM(M89:M218)</f>
        <v>139315432</v>
      </c>
      <c r="N219" s="63"/>
      <c r="O219" s="76">
        <f>SUM(O89:O218)</f>
        <v>14122354</v>
      </c>
      <c r="P219" s="78"/>
      <c r="Q219" s="76">
        <f>SUM(Q89:Q218)</f>
        <v>64243477</v>
      </c>
      <c r="R219" s="78"/>
      <c r="S219" s="76">
        <f>SUM(S89:S218)</f>
        <v>27990701</v>
      </c>
      <c r="T219" s="63"/>
      <c r="U219" s="76">
        <f>SUM(U89:U218)</f>
        <v>11235388383</v>
      </c>
      <c r="V219" s="63"/>
      <c r="W219" s="79">
        <f>(U219/$BS219)</f>
        <v>1917.770414715678</v>
      </c>
      <c r="X219" s="47"/>
      <c r="Y219" s="71">
        <f>IF($BO219,U219/$BO219*100,0)</f>
        <v>72.184755156632463</v>
      </c>
      <c r="Z219" s="63"/>
      <c r="AA219" s="76">
        <f>SUM(AA89:AA218)</f>
        <v>2160503729</v>
      </c>
      <c r="AB219" s="63"/>
      <c r="AC219" s="79">
        <f>(AA219/$BS219)</f>
        <v>368.77676063502207</v>
      </c>
      <c r="AD219" s="47"/>
      <c r="AE219" s="71">
        <f>IF($BO219,AA219/$BO219*100,0)</f>
        <v>13.880733569373435</v>
      </c>
      <c r="AF219" s="47"/>
      <c r="AG219" s="76">
        <f>SUM(AG89:AG218)</f>
        <v>197337094</v>
      </c>
      <c r="AH219" s="63"/>
      <c r="AI219" s="79">
        <f>(AG219/$BS219)</f>
        <v>33.683503204195972</v>
      </c>
      <c r="AJ219" s="47"/>
      <c r="AK219" s="71">
        <f>IF($BO219,AG219/$BO219*100,0)</f>
        <v>1.2678448957994839</v>
      </c>
      <c r="AL219" s="63"/>
      <c r="AM219" s="76">
        <f>SUM(AM89:AM218)</f>
        <v>48470927</v>
      </c>
      <c r="AN219" s="63"/>
      <c r="AO219" s="79">
        <f>(AM219/$BS219)</f>
        <v>8.273511035461226</v>
      </c>
      <c r="AP219" s="47"/>
      <c r="AQ219" s="71">
        <f>IF($BO219,AM219/$BO219*100,0)</f>
        <v>0.31141442364413952</v>
      </c>
      <c r="AR219" s="63"/>
      <c r="AS219" s="76">
        <f>SUM(AS89:AS218)</f>
        <v>1397951109</v>
      </c>
      <c r="AT219" s="63"/>
      <c r="AU219" s="79">
        <f>(AS219/$BS219)</f>
        <v>238.61652011208199</v>
      </c>
      <c r="AV219" s="47"/>
      <c r="AW219" s="71">
        <f>IF($BO219,AS219/$BO219*100,0)</f>
        <v>8.9815104813638218</v>
      </c>
      <c r="AX219" s="63"/>
      <c r="AY219" s="76">
        <f>SUM(AY89:AY218)</f>
        <v>201182426</v>
      </c>
      <c r="AZ219" s="63"/>
      <c r="BA219" s="76">
        <f>SUM(BA89:BA218)</f>
        <v>102587142</v>
      </c>
      <c r="BB219" s="63"/>
      <c r="BC219" s="76">
        <f>SUM(BC89:BC218)</f>
        <v>303769568</v>
      </c>
      <c r="BD219" s="63"/>
      <c r="BE219" s="79">
        <f>(BC219/$BS219)</f>
        <v>51.850480868362368</v>
      </c>
      <c r="BF219" s="47"/>
      <c r="BG219" s="71">
        <f>IF($BO219,BC219/$BO219*100,0)</f>
        <v>1.9516487675044725</v>
      </c>
      <c r="BH219" s="63"/>
      <c r="BI219" s="76">
        <f>SUM(BI89:BI218)</f>
        <v>221345405</v>
      </c>
      <c r="BJ219" s="63"/>
      <c r="BK219" s="79">
        <f>(BI219/$BS219)</f>
        <v>37.781486021840152</v>
      </c>
      <c r="BL219" s="47"/>
      <c r="BM219" s="71">
        <f>IF($BO219,BI219/$BO219*100,0)</f>
        <v>1.4220927056821842</v>
      </c>
      <c r="BN219" s="63"/>
      <c r="BO219" s="76">
        <f>SUM(BO89:BO218)</f>
        <v>15564766215</v>
      </c>
      <c r="BQ219" s="74">
        <f>BQ217</f>
        <v>95</v>
      </c>
      <c r="BS219" s="80">
        <f>SUM(BS89:BS218)</f>
        <v>5858568</v>
      </c>
    </row>
    <row r="220" spans="1:71" ht="8.85" customHeight="1" x14ac:dyDescent="0.3">
      <c r="A220" s="61"/>
      <c r="B220" s="61"/>
    </row>
    <row r="221" spans="1:71" ht="8.85" customHeight="1" x14ac:dyDescent="0.3">
      <c r="A221" s="61"/>
      <c r="B221" s="61"/>
    </row>
    <row r="222" spans="1:71" ht="8.85" customHeight="1" x14ac:dyDescent="0.3">
      <c r="A222" s="61"/>
      <c r="B222" s="61"/>
    </row>
    <row r="223" spans="1:71" ht="5.4" customHeight="1" x14ac:dyDescent="0.3">
      <c r="A223" s="61"/>
      <c r="B223" s="61"/>
    </row>
    <row r="224" spans="1:71" ht="8.85" hidden="1" customHeight="1" x14ac:dyDescent="0.3">
      <c r="A224" s="61"/>
      <c r="B224" s="61"/>
    </row>
    <row r="225" spans="1:71" ht="8.85" hidden="1" customHeight="1" x14ac:dyDescent="0.3">
      <c r="A225" s="61"/>
      <c r="B225" s="61"/>
    </row>
    <row r="226" spans="1:71" ht="8.85" customHeight="1" x14ac:dyDescent="0.3">
      <c r="A226" s="61"/>
      <c r="B226" s="61"/>
    </row>
    <row r="227" spans="1:71" s="46" customFormat="1" ht="10.5" customHeight="1" x14ac:dyDescent="0.3">
      <c r="A227" s="81" t="s">
        <v>289</v>
      </c>
      <c r="BQ227" s="82" t="s">
        <v>290</v>
      </c>
    </row>
    <row r="228" spans="1:71" s="46" customFormat="1" ht="10.5" customHeight="1" x14ac:dyDescent="0.3">
      <c r="AB228" s="48"/>
      <c r="AC228" s="48"/>
      <c r="AD228" s="48"/>
      <c r="AE228" s="49" t="s">
        <v>42</v>
      </c>
      <c r="AF228" s="48"/>
      <c r="AG228" s="50" t="s">
        <v>43</v>
      </c>
      <c r="BQ228" s="49" t="s">
        <v>254</v>
      </c>
    </row>
    <row r="229" spans="1:71" s="46" customFormat="1" ht="10.5" customHeight="1" x14ac:dyDescent="0.3">
      <c r="A229" s="51"/>
      <c r="AB229" s="48"/>
      <c r="AC229" s="48"/>
      <c r="AD229" s="48"/>
      <c r="AE229" s="49" t="s">
        <v>255</v>
      </c>
      <c r="AF229" s="48"/>
      <c r="AG229" s="50" t="s">
        <v>256</v>
      </c>
      <c r="BQ229" s="49" t="s">
        <v>219</v>
      </c>
    </row>
    <row r="230" spans="1:71" s="46" customFormat="1" ht="10.5" customHeight="1" x14ac:dyDescent="0.3">
      <c r="A230" s="52"/>
      <c r="AB230" s="48"/>
      <c r="AC230" s="48"/>
      <c r="AD230" s="48"/>
      <c r="AE230" s="49" t="s">
        <v>48</v>
      </c>
      <c r="AF230" s="48"/>
      <c r="AG230" s="53" t="s">
        <v>49</v>
      </c>
    </row>
    <row r="231" spans="1:71" s="47" customFormat="1" ht="9.6" customHeight="1" x14ac:dyDescent="0.3">
      <c r="BS231" s="46"/>
    </row>
    <row r="232" spans="1:71" s="47" customFormat="1" ht="9.6" customHeight="1" x14ac:dyDescent="0.3">
      <c r="AG232" s="54" t="s">
        <v>257</v>
      </c>
      <c r="AH232" s="54"/>
      <c r="AI232" s="54"/>
      <c r="AJ232" s="54"/>
      <c r="AK232" s="54"/>
      <c r="BS232" s="46"/>
    </row>
    <row r="233" spans="1:71" s="47" customFormat="1" ht="9.6" customHeight="1" x14ac:dyDescent="0.3">
      <c r="E233" s="286" t="s">
        <v>258</v>
      </c>
      <c r="F233" s="286"/>
      <c r="G233" s="286"/>
      <c r="H233" s="286"/>
      <c r="I233" s="286"/>
      <c r="J233" s="286"/>
      <c r="K233" s="286"/>
      <c r="L233" s="286"/>
      <c r="M233" s="286"/>
      <c r="N233" s="286"/>
      <c r="O233" s="286"/>
      <c r="P233" s="286"/>
      <c r="Q233" s="286"/>
      <c r="R233" s="286"/>
      <c r="S233" s="286"/>
      <c r="T233" s="286"/>
      <c r="U233" s="286"/>
      <c r="V233" s="286"/>
      <c r="W233" s="286"/>
      <c r="X233" s="286"/>
      <c r="Y233" s="286"/>
      <c r="Z233" s="54"/>
      <c r="AA233" s="55" t="s">
        <v>259</v>
      </c>
      <c r="AB233" s="56"/>
      <c r="AC233" s="56"/>
      <c r="AD233" s="56"/>
      <c r="AE233" s="56"/>
      <c r="AG233" s="57" t="s">
        <v>260</v>
      </c>
      <c r="AH233" s="57"/>
      <c r="AI233" s="57"/>
      <c r="AJ233" s="57"/>
      <c r="AK233" s="57"/>
      <c r="AM233" s="57" t="s">
        <v>261</v>
      </c>
      <c r="AN233" s="57"/>
      <c r="AO233" s="57"/>
      <c r="AP233" s="57"/>
      <c r="AQ233" s="57"/>
      <c r="AS233" s="57" t="s">
        <v>262</v>
      </c>
      <c r="AT233" s="57"/>
      <c r="AU233" s="57"/>
      <c r="AV233" s="57"/>
      <c r="AW233" s="57"/>
      <c r="AY233" s="57" t="s">
        <v>263</v>
      </c>
      <c r="AZ233" s="57"/>
      <c r="BA233" s="57"/>
      <c r="BB233" s="57"/>
      <c r="BC233" s="57"/>
      <c r="BD233" s="57"/>
      <c r="BE233" s="57"/>
      <c r="BF233" s="57"/>
      <c r="BG233" s="57"/>
      <c r="BI233" s="57" t="s">
        <v>264</v>
      </c>
      <c r="BJ233" s="57"/>
      <c r="BK233" s="57"/>
      <c r="BL233" s="57"/>
      <c r="BM233" s="57"/>
      <c r="BS233" s="46"/>
    </row>
    <row r="234" spans="1:71" s="47" customFormat="1" ht="9.6" customHeight="1" x14ac:dyDescent="0.3">
      <c r="BS234" s="46"/>
    </row>
    <row r="235" spans="1:71" s="47" customFormat="1" ht="9.6" customHeight="1" x14ac:dyDescent="0.3">
      <c r="U235" s="57" t="s">
        <v>65</v>
      </c>
      <c r="V235" s="57"/>
      <c r="W235" s="57"/>
      <c r="X235" s="57"/>
      <c r="Y235" s="57"/>
      <c r="BC235" s="57" t="s">
        <v>65</v>
      </c>
      <c r="BD235" s="57"/>
      <c r="BE235" s="57"/>
      <c r="BF235" s="57"/>
      <c r="BG235" s="57"/>
      <c r="BS235" s="46"/>
    </row>
    <row r="236" spans="1:71" s="47" customFormat="1" ht="9.6" customHeight="1" x14ac:dyDescent="0.3">
      <c r="G236" s="58" t="s">
        <v>265</v>
      </c>
      <c r="I236" s="286" t="s">
        <v>266</v>
      </c>
      <c r="J236" s="286"/>
      <c r="K236" s="286"/>
      <c r="M236" s="58" t="s">
        <v>267</v>
      </c>
      <c r="BA236" s="58" t="s">
        <v>268</v>
      </c>
      <c r="BS236" s="46"/>
    </row>
    <row r="237" spans="1:71" s="47" customFormat="1" ht="9.6" customHeight="1" x14ac:dyDescent="0.3">
      <c r="E237" s="58" t="s">
        <v>269</v>
      </c>
      <c r="G237" s="58" t="s">
        <v>270</v>
      </c>
      <c r="I237" s="58"/>
      <c r="J237" s="58"/>
      <c r="K237" s="58"/>
      <c r="M237" s="58" t="s">
        <v>271</v>
      </c>
      <c r="O237" s="59" t="s">
        <v>272</v>
      </c>
      <c r="W237" s="58" t="s">
        <v>63</v>
      </c>
      <c r="Y237" s="58" t="s">
        <v>273</v>
      </c>
      <c r="AC237" s="58" t="s">
        <v>63</v>
      </c>
      <c r="AE237" s="58" t="s">
        <v>273</v>
      </c>
      <c r="AI237" s="58" t="s">
        <v>63</v>
      </c>
      <c r="AK237" s="58" t="s">
        <v>273</v>
      </c>
      <c r="AO237" s="58" t="s">
        <v>63</v>
      </c>
      <c r="AQ237" s="58" t="s">
        <v>273</v>
      </c>
      <c r="AU237" s="58" t="s">
        <v>63</v>
      </c>
      <c r="AW237" s="58" t="s">
        <v>273</v>
      </c>
      <c r="BA237" s="58" t="s">
        <v>274</v>
      </c>
      <c r="BE237" s="58" t="s">
        <v>63</v>
      </c>
      <c r="BG237" s="58" t="s">
        <v>273</v>
      </c>
      <c r="BK237" s="58" t="s">
        <v>63</v>
      </c>
      <c r="BM237" s="58" t="s">
        <v>273</v>
      </c>
      <c r="BO237" s="58" t="s">
        <v>275</v>
      </c>
      <c r="BS237" s="46"/>
    </row>
    <row r="238" spans="1:71" s="47" customFormat="1" ht="9.6" customHeight="1" x14ac:dyDescent="0.3">
      <c r="A238" s="60" t="s">
        <v>71</v>
      </c>
      <c r="C238" s="60" t="s">
        <v>73</v>
      </c>
      <c r="E238" s="60" t="s">
        <v>276</v>
      </c>
      <c r="G238" s="60" t="s">
        <v>277</v>
      </c>
      <c r="I238" s="60" t="s">
        <v>61</v>
      </c>
      <c r="J238" s="58"/>
      <c r="K238" s="60" t="s">
        <v>278</v>
      </c>
      <c r="M238" s="60" t="s">
        <v>279</v>
      </c>
      <c r="O238" s="60" t="s">
        <v>280</v>
      </c>
      <c r="Q238" s="60" t="s">
        <v>281</v>
      </c>
      <c r="S238" s="60" t="s">
        <v>282</v>
      </c>
      <c r="U238" s="60" t="s">
        <v>74</v>
      </c>
      <c r="W238" s="60" t="s">
        <v>75</v>
      </c>
      <c r="Y238" s="60" t="s">
        <v>50</v>
      </c>
      <c r="AA238" s="60" t="s">
        <v>74</v>
      </c>
      <c r="AC238" s="60" t="s">
        <v>75</v>
      </c>
      <c r="AE238" s="60" t="s">
        <v>50</v>
      </c>
      <c r="AG238" s="60" t="s">
        <v>74</v>
      </c>
      <c r="AI238" s="60" t="s">
        <v>75</v>
      </c>
      <c r="AK238" s="60" t="s">
        <v>50</v>
      </c>
      <c r="AM238" s="60" t="s">
        <v>74</v>
      </c>
      <c r="AO238" s="60" t="s">
        <v>75</v>
      </c>
      <c r="AQ238" s="60" t="s">
        <v>50</v>
      </c>
      <c r="AS238" s="60" t="s">
        <v>74</v>
      </c>
      <c r="AU238" s="60" t="s">
        <v>75</v>
      </c>
      <c r="AW238" s="60" t="s">
        <v>50</v>
      </c>
      <c r="AY238" s="60" t="s">
        <v>282</v>
      </c>
      <c r="BA238" s="60" t="s">
        <v>276</v>
      </c>
      <c r="BC238" s="60" t="s">
        <v>74</v>
      </c>
      <c r="BE238" s="60" t="s">
        <v>75</v>
      </c>
      <c r="BG238" s="60" t="s">
        <v>50</v>
      </c>
      <c r="BI238" s="60" t="s">
        <v>74</v>
      </c>
      <c r="BK238" s="60" t="s">
        <v>75</v>
      </c>
      <c r="BM238" s="60" t="s">
        <v>50</v>
      </c>
      <c r="BO238" s="60" t="s">
        <v>50</v>
      </c>
      <c r="BQ238" s="60" t="s">
        <v>71</v>
      </c>
      <c r="BS238" s="46"/>
    </row>
    <row r="239" spans="1:71" s="47" customFormat="1" ht="8.85" customHeight="1" x14ac:dyDescent="0.3">
      <c r="BS239" s="46"/>
    </row>
    <row r="240" spans="1:71" s="47" customFormat="1" ht="8.85" customHeight="1" x14ac:dyDescent="0.3">
      <c r="B240" s="47" t="s">
        <v>291</v>
      </c>
      <c r="BS240" s="46"/>
    </row>
    <row r="241" spans="1:71" ht="8.85" customHeight="1" x14ac:dyDescent="0.3">
      <c r="A241" s="47">
        <v>1</v>
      </c>
      <c r="B241" s="58"/>
      <c r="C241" s="47" t="s">
        <v>220</v>
      </c>
      <c r="D241" s="62"/>
      <c r="E241" s="64">
        <v>2132816</v>
      </c>
      <c r="F241" s="63"/>
      <c r="G241" s="64">
        <v>75886</v>
      </c>
      <c r="H241" s="63"/>
      <c r="I241" s="64">
        <v>473737</v>
      </c>
      <c r="J241" s="64"/>
      <c r="K241" s="64">
        <v>2048</v>
      </c>
      <c r="L241" s="63"/>
      <c r="M241" s="64">
        <v>38080</v>
      </c>
      <c r="N241" s="63"/>
      <c r="O241" s="64">
        <v>0</v>
      </c>
      <c r="P241" s="63"/>
      <c r="Q241" s="64">
        <v>27857</v>
      </c>
      <c r="R241" s="63"/>
      <c r="S241" s="64">
        <v>22158</v>
      </c>
      <c r="T241" s="63"/>
      <c r="U241" s="64">
        <f>SUM(E241:S241)</f>
        <v>2772582</v>
      </c>
      <c r="V241" s="63"/>
      <c r="W241" s="65">
        <f>(U241/$BS241)</f>
        <v>338.49127090709317</v>
      </c>
      <c r="X241" s="47"/>
      <c r="Y241" s="66">
        <f>IF($BO241,U241/$BO241*100,0)</f>
        <v>27.618527544196308</v>
      </c>
      <c r="Z241" s="63"/>
      <c r="AA241" s="64">
        <v>6043691</v>
      </c>
      <c r="AB241" s="63"/>
      <c r="AC241" s="65">
        <f>(AA241/$BS241)</f>
        <v>737.84531803198638</v>
      </c>
      <c r="AD241" s="47"/>
      <c r="AE241" s="66">
        <f>IF($BO241,AA241/$BO241*100,0)</f>
        <v>60.203033256405512</v>
      </c>
      <c r="AF241" s="67"/>
      <c r="AG241" s="64">
        <v>40256</v>
      </c>
      <c r="AH241" s="63"/>
      <c r="AI241" s="65">
        <f>(AG241/$BS241)</f>
        <v>4.9146624343791965</v>
      </c>
      <c r="AJ241" s="47"/>
      <c r="AK241" s="66">
        <f>IF($BO241,AG241/$BO241*100,0)</f>
        <v>0.40100218670508808</v>
      </c>
      <c r="AL241" s="63"/>
      <c r="AM241" s="64">
        <v>19398</v>
      </c>
      <c r="AN241" s="63"/>
      <c r="AO241" s="65">
        <f>(AM241/$BS241)</f>
        <v>2.3682090098889024</v>
      </c>
      <c r="AP241" s="47"/>
      <c r="AQ241" s="66">
        <f>IF($BO241,AM241/$BO241*100,0)</f>
        <v>0.19322934264967456</v>
      </c>
      <c r="AR241" s="63"/>
      <c r="AS241" s="64">
        <v>768172</v>
      </c>
      <c r="AT241" s="63"/>
      <c r="AU241" s="65">
        <f>(AS241/$BS241)</f>
        <v>93.782444146013916</v>
      </c>
      <c r="AV241" s="47"/>
      <c r="AW241" s="66">
        <f>IF($BO241,AS241/$BO241*100,0)</f>
        <v>7.6519935355132382</v>
      </c>
      <c r="AX241" s="63"/>
      <c r="AY241" s="64">
        <v>84064</v>
      </c>
      <c r="AZ241" s="63"/>
      <c r="BA241" s="64">
        <v>0</v>
      </c>
      <c r="BB241" s="63"/>
      <c r="BC241" s="64">
        <f>(AY241+BA241)</f>
        <v>84064</v>
      </c>
      <c r="BD241" s="63"/>
      <c r="BE241" s="65">
        <f>(BC241/$BS241)</f>
        <v>10.262971554144793</v>
      </c>
      <c r="BF241" s="47"/>
      <c r="BG241" s="66">
        <f>IF($BO241,BC241/$BO241*100,0)</f>
        <v>0.83738691929591924</v>
      </c>
      <c r="BH241" s="63"/>
      <c r="BI241" s="64">
        <v>310685</v>
      </c>
      <c r="BJ241" s="63"/>
      <c r="BK241" s="65">
        <f>(BI241/$BS241)</f>
        <v>37.930045171529727</v>
      </c>
      <c r="BL241" s="47"/>
      <c r="BM241" s="66">
        <f>IF($BO241,BI241/$BO241*100,0)</f>
        <v>3.094827215234258</v>
      </c>
      <c r="BN241" s="63"/>
      <c r="BO241" s="64">
        <f>(U241+AA241+AG241+AM241+AS241+BC241+BI241)</f>
        <v>10038848</v>
      </c>
      <c r="BQ241" s="47">
        <v>1</v>
      </c>
      <c r="BS241" s="51">
        <v>8191</v>
      </c>
    </row>
    <row r="242" spans="1:71" ht="8.85" customHeight="1" x14ac:dyDescent="0.3">
      <c r="A242" s="47">
        <v>2</v>
      </c>
      <c r="B242" s="58"/>
      <c r="C242" s="47" t="s">
        <v>221</v>
      </c>
      <c r="E242" s="70">
        <v>852021</v>
      </c>
      <c r="F242" s="67"/>
      <c r="G242" s="70">
        <v>42042</v>
      </c>
      <c r="H242" s="47"/>
      <c r="I242" s="70">
        <v>451123</v>
      </c>
      <c r="J242" s="70"/>
      <c r="K242" s="70">
        <v>923</v>
      </c>
      <c r="L242" s="47"/>
      <c r="M242" s="70">
        <v>15217</v>
      </c>
      <c r="N242" s="47"/>
      <c r="O242" s="70">
        <v>0</v>
      </c>
      <c r="P242" s="47"/>
      <c r="Q242" s="70">
        <v>34423</v>
      </c>
      <c r="R242" s="47"/>
      <c r="S242" s="70">
        <v>19124</v>
      </c>
      <c r="T242" s="47"/>
      <c r="U242" s="70">
        <f>SUM(E242:S242)</f>
        <v>1414873</v>
      </c>
      <c r="V242" s="47"/>
      <c r="W242" s="66">
        <f>(U242/$BS242)</f>
        <v>195.83017301038063</v>
      </c>
      <c r="X242" s="47"/>
      <c r="Y242" s="66">
        <f>IF($BO242,U242/$BO242*100,0)</f>
        <v>19.809545277624547</v>
      </c>
      <c r="Z242" s="47"/>
      <c r="AA242" s="70">
        <v>5287866</v>
      </c>
      <c r="AB242" s="47"/>
      <c r="AC242" s="66">
        <f>(AA242/$BS242)</f>
        <v>731.88456747404848</v>
      </c>
      <c r="AD242" s="47"/>
      <c r="AE242" s="66">
        <f>IF($BO242,AA242/$BO242*100,0)</f>
        <v>74.035069542645445</v>
      </c>
      <c r="AF242" s="47"/>
      <c r="AG242" s="70">
        <v>33250</v>
      </c>
      <c r="AH242" s="47"/>
      <c r="AI242" s="66">
        <f>(AG242/$BS242)</f>
        <v>4.6020761245674739</v>
      </c>
      <c r="AJ242" s="47"/>
      <c r="AK242" s="66">
        <f>IF($BO242,AG242/$BO242*100,0)</f>
        <v>0.46553109747731147</v>
      </c>
      <c r="AL242" s="47"/>
      <c r="AM242" s="70">
        <v>83875</v>
      </c>
      <c r="AN242" s="47"/>
      <c r="AO242" s="66">
        <f>(AM242/$BS242)</f>
        <v>11.608996539792388</v>
      </c>
      <c r="AP242" s="47"/>
      <c r="AQ242" s="66">
        <f>IF($BO242,AM242/$BO242*100,0)</f>
        <v>1.1743284451401355</v>
      </c>
      <c r="AR242" s="47"/>
      <c r="AS242" s="70">
        <v>45464</v>
      </c>
      <c r="AT242" s="47"/>
      <c r="AU242" s="66">
        <f>(AS242/$BS242)</f>
        <v>6.2925951557093427</v>
      </c>
      <c r="AV242" s="47"/>
      <c r="AW242" s="66">
        <f>IF($BO242,AS242/$BO242*100,0)</f>
        <v>0.63653852077318762</v>
      </c>
      <c r="AX242" s="47"/>
      <c r="AY242" s="70">
        <v>108088</v>
      </c>
      <c r="AZ242" s="47"/>
      <c r="BA242" s="70">
        <v>24000</v>
      </c>
      <c r="BB242" s="47"/>
      <c r="BC242" s="70">
        <f>(AY242+BA242)</f>
        <v>132088</v>
      </c>
      <c r="BD242" s="47"/>
      <c r="BE242" s="66">
        <f>(BC242/$BS242)</f>
        <v>18.282076124567475</v>
      </c>
      <c r="BF242" s="47"/>
      <c r="BG242" s="66">
        <f>IF($BO242,BC242/$BO242*100,0)</f>
        <v>1.8493555369498684</v>
      </c>
      <c r="BH242" s="47"/>
      <c r="BI242" s="281">
        <v>144964</v>
      </c>
      <c r="BJ242" s="47"/>
      <c r="BK242" s="66">
        <f>(BI242/$BS242)</f>
        <v>20.064221453287196</v>
      </c>
      <c r="BL242" s="47"/>
      <c r="BM242" s="66">
        <f>IF($BO242,BI242/$BO242*100,0)</f>
        <v>2.0296315793895032</v>
      </c>
      <c r="BN242" s="47"/>
      <c r="BO242" s="70">
        <f>(U242+AA242+AG242+AM242+AS242+BC242+BI242)</f>
        <v>7142380</v>
      </c>
      <c r="BQ242" s="47">
        <v>2</v>
      </c>
      <c r="BS242" s="51">
        <v>7225</v>
      </c>
    </row>
    <row r="243" spans="1:71" ht="8.85" customHeight="1" x14ac:dyDescent="0.3">
      <c r="A243" s="47">
        <v>3</v>
      </c>
      <c r="B243" s="58"/>
      <c r="C243" s="47" t="s">
        <v>135</v>
      </c>
      <c r="E243" s="70">
        <v>1654334</v>
      </c>
      <c r="F243" s="67"/>
      <c r="G243" s="70">
        <v>28376</v>
      </c>
      <c r="H243" s="47"/>
      <c r="I243" s="70">
        <v>112768</v>
      </c>
      <c r="J243" s="70"/>
      <c r="K243" s="70">
        <v>0</v>
      </c>
      <c r="L243" s="47"/>
      <c r="M243" s="70">
        <v>0</v>
      </c>
      <c r="N243" s="47"/>
      <c r="O243" s="70">
        <v>0</v>
      </c>
      <c r="P243" s="47"/>
      <c r="Q243" s="70">
        <v>16771</v>
      </c>
      <c r="R243" s="47"/>
      <c r="S243" s="70">
        <v>5720</v>
      </c>
      <c r="T243" s="47"/>
      <c r="U243" s="70">
        <f>SUM(E243:S243)</f>
        <v>1817969</v>
      </c>
      <c r="V243" s="47"/>
      <c r="W243" s="66">
        <f>(U243/$BS243)</f>
        <v>294.55103694102399</v>
      </c>
      <c r="X243" s="47"/>
      <c r="Y243" s="66">
        <f>IF($BO243,U243/$BO243*100,0)</f>
        <v>29.215998297793561</v>
      </c>
      <c r="Z243" s="47"/>
      <c r="AA243" s="70">
        <v>2253227</v>
      </c>
      <c r="AB243" s="47"/>
      <c r="AC243" s="66">
        <f>(AA243/$BS243)</f>
        <v>365.07242384964354</v>
      </c>
      <c r="AD243" s="47"/>
      <c r="AE243" s="66">
        <f>IF($BO243,AA243/$BO243*100,0)</f>
        <v>36.210890392818854</v>
      </c>
      <c r="AF243" s="47"/>
      <c r="AG243" s="70">
        <v>29793</v>
      </c>
      <c r="AH243" s="47"/>
      <c r="AI243" s="66">
        <f>(AG243/$BS243)</f>
        <v>4.8271224886584578</v>
      </c>
      <c r="AJ243" s="47"/>
      <c r="AK243" s="66">
        <f>IF($BO243,AG243/$BO243*100,0)</f>
        <v>0.47879377331855688</v>
      </c>
      <c r="AL243" s="47"/>
      <c r="AM243" s="70">
        <v>41574</v>
      </c>
      <c r="AN243" s="47"/>
      <c r="AO243" s="66">
        <f>(AM243/$BS243)</f>
        <v>6.7359040829552823</v>
      </c>
      <c r="AP243" s="47"/>
      <c r="AQ243" s="66">
        <f>IF($BO243,AM243/$BO243*100,0)</f>
        <v>0.66812245601133435</v>
      </c>
      <c r="AR243" s="47"/>
      <c r="AS243" s="70">
        <v>989153</v>
      </c>
      <c r="AT243" s="47"/>
      <c r="AU243" s="66">
        <f>(AS243/$BS243)</f>
        <v>160.2645819831497</v>
      </c>
      <c r="AV243" s="47"/>
      <c r="AW243" s="66">
        <f>IF($BO243,AS243/$BO243*100,0)</f>
        <v>15.896361469451564</v>
      </c>
      <c r="AX243" s="47"/>
      <c r="AY243" s="70">
        <v>217963</v>
      </c>
      <c r="AZ243" s="47"/>
      <c r="BA243" s="70">
        <v>7607</v>
      </c>
      <c r="BB243" s="47"/>
      <c r="BC243" s="70">
        <f>(AY243+BA243)</f>
        <v>225570</v>
      </c>
      <c r="BD243" s="47"/>
      <c r="BE243" s="66">
        <f>(BC243/$BS243)</f>
        <v>36.547310434219057</v>
      </c>
      <c r="BF243" s="47"/>
      <c r="BG243" s="66">
        <f>IF($BO243,BC243/$BO243*100,0)</f>
        <v>3.6250633184797398</v>
      </c>
      <c r="BH243" s="47"/>
      <c r="BI243" s="281">
        <v>865226</v>
      </c>
      <c r="BJ243" s="47"/>
      <c r="BK243" s="66">
        <f>(BI243/$BS243)</f>
        <v>140.18567725210627</v>
      </c>
      <c r="BL243" s="47"/>
      <c r="BM243" s="66">
        <f>IF($BO243,BI243/$BO243*100,0)</f>
        <v>13.904770292126395</v>
      </c>
      <c r="BN243" s="47"/>
      <c r="BO243" s="70">
        <f>(U243+AA243+AG243+AM243+AS243+BC243+BI243)</f>
        <v>6222512</v>
      </c>
      <c r="BQ243" s="47">
        <v>3</v>
      </c>
      <c r="BS243" s="51">
        <v>6172</v>
      </c>
    </row>
    <row r="244" spans="1:71" ht="8.85" customHeight="1" x14ac:dyDescent="0.3">
      <c r="A244" s="47">
        <v>4</v>
      </c>
      <c r="B244" s="58"/>
      <c r="C244" s="47" t="s">
        <v>222</v>
      </c>
      <c r="E244" s="70">
        <v>1017237</v>
      </c>
      <c r="F244" s="67"/>
      <c r="G244" s="70">
        <v>11211</v>
      </c>
      <c r="H244" s="47"/>
      <c r="I244" s="70">
        <v>295441</v>
      </c>
      <c r="J244" s="70"/>
      <c r="K244" s="70">
        <v>0</v>
      </c>
      <c r="L244" s="47"/>
      <c r="M244" s="70">
        <v>163685</v>
      </c>
      <c r="N244" s="47"/>
      <c r="O244" s="70">
        <v>0</v>
      </c>
      <c r="P244" s="47"/>
      <c r="Q244" s="70">
        <v>7119</v>
      </c>
      <c r="R244" s="47"/>
      <c r="S244" s="70">
        <v>1550</v>
      </c>
      <c r="T244" s="47"/>
      <c r="U244" s="70">
        <f>SUM(E244:S244)</f>
        <v>1496243</v>
      </c>
      <c r="V244" s="47"/>
      <c r="W244" s="66">
        <f>(U244/$BS244)</f>
        <v>357.52520908004777</v>
      </c>
      <c r="X244" s="47"/>
      <c r="Y244" s="66">
        <f>IF($BO244,U244/$BO244*100,0)</f>
        <v>50.212967742065395</v>
      </c>
      <c r="Z244" s="47"/>
      <c r="AA244" s="70">
        <v>1083911</v>
      </c>
      <c r="AB244" s="47"/>
      <c r="AC244" s="66">
        <f>(AA244/$BS244)</f>
        <v>258.99904420549581</v>
      </c>
      <c r="AD244" s="47"/>
      <c r="AE244" s="66">
        <f>IF($BO244,AA244/$BO244*100,0)</f>
        <v>36.375366887778149</v>
      </c>
      <c r="AF244" s="47"/>
      <c r="AG244" s="70">
        <v>35642</v>
      </c>
      <c r="AH244" s="47"/>
      <c r="AI244" s="66">
        <f>(AG244/$BS244)</f>
        <v>8.5166069295101554</v>
      </c>
      <c r="AJ244" s="47"/>
      <c r="AK244" s="66">
        <f>IF($BO244,AG244/$BO244*100,0)</f>
        <v>1.1961229534659108</v>
      </c>
      <c r="AL244" s="47"/>
      <c r="AM244" s="70">
        <v>25091</v>
      </c>
      <c r="AN244" s="47"/>
      <c r="AO244" s="66">
        <f>(AM244/$BS244)</f>
        <v>5.9954599761051375</v>
      </c>
      <c r="AP244" s="47"/>
      <c r="AQ244" s="66">
        <f>IF($BO244,AM244/$BO244*100,0)</f>
        <v>0.84203807377288498</v>
      </c>
      <c r="AR244" s="47"/>
      <c r="AS244" s="70">
        <v>80131</v>
      </c>
      <c r="AT244" s="47"/>
      <c r="AU244" s="66">
        <f>(AS244/$BS244)</f>
        <v>19.147192353643966</v>
      </c>
      <c r="AV244" s="47"/>
      <c r="AW244" s="66">
        <f>IF($BO244,AS244/$BO244*100,0)</f>
        <v>2.6891456255029711</v>
      </c>
      <c r="AX244" s="47"/>
      <c r="AY244" s="70">
        <v>124927</v>
      </c>
      <c r="AZ244" s="47"/>
      <c r="BA244" s="70">
        <v>95246</v>
      </c>
      <c r="BB244" s="47"/>
      <c r="BC244" s="70">
        <f>(AY244+BA244)</f>
        <v>220173</v>
      </c>
      <c r="BD244" s="47"/>
      <c r="BE244" s="66">
        <f>(BC244/$BS244)</f>
        <v>52.610035842293904</v>
      </c>
      <c r="BF244" s="47"/>
      <c r="BG244" s="66">
        <f>IF($BO244,BC244/$BO244*100,0)</f>
        <v>7.3888664786894669</v>
      </c>
      <c r="BH244" s="47"/>
      <c r="BI244" s="281">
        <v>38603</v>
      </c>
      <c r="BJ244" s="47"/>
      <c r="BK244" s="66">
        <f>(BI244/$BS244)</f>
        <v>9.2241338112305851</v>
      </c>
      <c r="BL244" s="47"/>
      <c r="BM244" s="66">
        <f>IF($BO244,BI244/$BO244*100,0)</f>
        <v>1.2954922387252272</v>
      </c>
      <c r="BN244" s="47"/>
      <c r="BO244" s="70">
        <f>(U244+AA244+AG244+AM244+AS244+BC244+BI244)</f>
        <v>2979794</v>
      </c>
      <c r="BQ244" s="47">
        <v>4</v>
      </c>
      <c r="BS244" s="51">
        <v>4185</v>
      </c>
    </row>
    <row r="245" spans="1:71" ht="8.85" customHeight="1" x14ac:dyDescent="0.3">
      <c r="A245" s="47">
        <v>5</v>
      </c>
      <c r="B245" s="58"/>
      <c r="C245" s="47" t="s">
        <v>223</v>
      </c>
      <c r="E245" s="70">
        <v>773319</v>
      </c>
      <c r="F245" s="67"/>
      <c r="G245" s="70">
        <v>54062</v>
      </c>
      <c r="H245" s="47"/>
      <c r="I245" s="70">
        <v>98334</v>
      </c>
      <c r="J245" s="70"/>
      <c r="K245" s="70">
        <v>2449</v>
      </c>
      <c r="L245" s="47"/>
      <c r="M245" s="70">
        <v>0</v>
      </c>
      <c r="N245" s="47"/>
      <c r="O245" s="70">
        <v>48</v>
      </c>
      <c r="P245" s="47"/>
      <c r="Q245" s="70">
        <v>13409</v>
      </c>
      <c r="R245" s="47"/>
      <c r="S245" s="70">
        <v>15270</v>
      </c>
      <c r="T245" s="47"/>
      <c r="U245" s="70">
        <f>SUM(E245:S245)</f>
        <v>956891</v>
      </c>
      <c r="V245" s="47"/>
      <c r="W245" s="71">
        <f>(U245/$BS245)</f>
        <v>170.4472746704667</v>
      </c>
      <c r="X245" s="47"/>
      <c r="Y245" s="71">
        <f>IF($BO245,U245/$BO245*100,0)</f>
        <v>31.014470206349131</v>
      </c>
      <c r="Z245" s="47"/>
      <c r="AA245" s="70">
        <v>1527053</v>
      </c>
      <c r="AB245" s="47"/>
      <c r="AC245" s="71">
        <f>(AA245/$BS245)</f>
        <v>272.00801567509797</v>
      </c>
      <c r="AD245" s="47"/>
      <c r="AE245" s="71">
        <f>IF($BO245,AA245/$BO245*100,0)</f>
        <v>49.494393585075059</v>
      </c>
      <c r="AF245" s="47"/>
      <c r="AG245" s="70">
        <v>1028</v>
      </c>
      <c r="AH245" s="47"/>
      <c r="AI245" s="71">
        <f>(AG245/$BS245)</f>
        <v>0.18311364446027786</v>
      </c>
      <c r="AJ245" s="47"/>
      <c r="AK245" s="71">
        <f>IF($BO245,AG245/$BO245*100,0)</f>
        <v>3.3319234241023177E-2</v>
      </c>
      <c r="AL245" s="47"/>
      <c r="AM245" s="70">
        <v>10642</v>
      </c>
      <c r="AN245" s="47"/>
      <c r="AO245" s="71">
        <f>(AM245/$BS245)</f>
        <v>1.8956180976131101</v>
      </c>
      <c r="AP245" s="47"/>
      <c r="AQ245" s="71">
        <f>IF($BO245,AM245/$BO245*100,0)</f>
        <v>0.34492538014880214</v>
      </c>
      <c r="AR245" s="47"/>
      <c r="AS245" s="70">
        <v>530474</v>
      </c>
      <c r="AT245" s="47"/>
      <c r="AU245" s="71">
        <f>(AS245/$BS245)</f>
        <v>94.491271820448873</v>
      </c>
      <c r="AV245" s="47"/>
      <c r="AW245" s="71">
        <f>IF($BO245,AS245/$BO245*100,0)</f>
        <v>17.193567572735923</v>
      </c>
      <c r="AX245" s="47"/>
      <c r="AY245" s="70">
        <v>7008</v>
      </c>
      <c r="AZ245" s="47"/>
      <c r="BA245" s="70">
        <v>23592</v>
      </c>
      <c r="BB245" s="47"/>
      <c r="BC245" s="70">
        <f>(AY245+BA245)</f>
        <v>30600</v>
      </c>
      <c r="BD245" s="47"/>
      <c r="BE245" s="71">
        <f>(BC245/$BS245)</f>
        <v>5.4506590666191661</v>
      </c>
      <c r="BF245" s="47"/>
      <c r="BG245" s="71">
        <f>IF($BO245,BC245/$BO245*100,0)</f>
        <v>0.99179821768026177</v>
      </c>
      <c r="BH245" s="47"/>
      <c r="BI245" s="281">
        <v>28617</v>
      </c>
      <c r="BJ245" s="47"/>
      <c r="BK245" s="71">
        <f>(BI245/$BS245)</f>
        <v>5.0974349839686495</v>
      </c>
      <c r="BL245" s="47"/>
      <c r="BM245" s="71">
        <f>IF($BO245,BI245/$BO245*100,0)</f>
        <v>0.92752580376980565</v>
      </c>
      <c r="BN245" s="47"/>
      <c r="BO245" s="70">
        <f>(U245+AA245+AG245+AM245+AS245+BC245+BI245)</f>
        <v>3085305</v>
      </c>
      <c r="BQ245" s="47">
        <v>5</v>
      </c>
      <c r="BS245" s="51">
        <v>5614</v>
      </c>
    </row>
    <row r="246" spans="1:71" ht="8.85" customHeight="1" x14ac:dyDescent="0.3">
      <c r="A246" s="73"/>
      <c r="B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Q246" s="73"/>
    </row>
    <row r="247" spans="1:71" ht="8.85" customHeight="1" x14ac:dyDescent="0.3">
      <c r="A247" s="47">
        <v>6</v>
      </c>
      <c r="B247" s="58"/>
      <c r="C247" s="47" t="s">
        <v>224</v>
      </c>
      <c r="E247" s="70">
        <v>8724049</v>
      </c>
      <c r="F247" s="67"/>
      <c r="G247" s="70">
        <v>151558</v>
      </c>
      <c r="H247" s="47"/>
      <c r="I247" s="70">
        <v>0</v>
      </c>
      <c r="J247" s="70"/>
      <c r="K247" s="70">
        <v>0</v>
      </c>
      <c r="L247" s="47"/>
      <c r="M247" s="70">
        <v>0</v>
      </c>
      <c r="N247" s="47"/>
      <c r="O247" s="70">
        <v>0</v>
      </c>
      <c r="P247" s="47"/>
      <c r="Q247" s="70">
        <v>28409</v>
      </c>
      <c r="R247" s="47"/>
      <c r="S247" s="70">
        <v>16587</v>
      </c>
      <c r="T247" s="47"/>
      <c r="U247" s="70">
        <f>SUM(E247:S247)</f>
        <v>8920603</v>
      </c>
      <c r="V247" s="47"/>
      <c r="W247" s="71">
        <f>(U247/$BS247)</f>
        <v>209.30556076959175</v>
      </c>
      <c r="X247" s="47"/>
      <c r="Y247" s="71">
        <f>IF($BO247,U247/$BO247*100,0)</f>
        <v>29.329817544042385</v>
      </c>
      <c r="Z247" s="47"/>
      <c r="AA247" s="70">
        <v>13340782</v>
      </c>
      <c r="AB247" s="47"/>
      <c r="AC247" s="71">
        <f>(AA247/$BS247)</f>
        <v>313.01694040356642</v>
      </c>
      <c r="AD247" s="47"/>
      <c r="AE247" s="71">
        <f>IF($BO247,AA247/$BO247*100,0)</f>
        <v>43.86280859655394</v>
      </c>
      <c r="AF247" s="47"/>
      <c r="AG247" s="281">
        <v>1267883</v>
      </c>
      <c r="AH247" s="47"/>
      <c r="AI247" s="71">
        <f>(AG247/$BS247)</f>
        <v>29.748545283904271</v>
      </c>
      <c r="AJ247" s="47"/>
      <c r="AK247" s="71">
        <f>IF($BO247,AG247/$BO247*100,0)</f>
        <v>4.1686393909910677</v>
      </c>
      <c r="AL247" s="47"/>
      <c r="AM247" s="281">
        <v>142120</v>
      </c>
      <c r="AN247" s="47"/>
      <c r="AO247" s="71">
        <f>(AM247/$BS247)</f>
        <v>3.3345847020178319</v>
      </c>
      <c r="AP247" s="47"/>
      <c r="AQ247" s="71">
        <f>IF($BO247,AM247/$BO247*100,0)</f>
        <v>0.46727263497314075</v>
      </c>
      <c r="AR247" s="47"/>
      <c r="AS247" s="281">
        <v>5145761</v>
      </c>
      <c r="AT247" s="47"/>
      <c r="AU247" s="71">
        <f>(AS247/$BS247)</f>
        <v>120.73582824964805</v>
      </c>
      <c r="AV247" s="47"/>
      <c r="AW247" s="71">
        <f>IF($BO247,AS247/$BO247*100,0)</f>
        <v>16.918613153757551</v>
      </c>
      <c r="AX247" s="47"/>
      <c r="AY247" s="281">
        <v>441540</v>
      </c>
      <c r="AZ247" s="47"/>
      <c r="BA247" s="281">
        <v>509060</v>
      </c>
      <c r="BB247" s="47"/>
      <c r="BC247" s="70">
        <f>(AY247+BA247)</f>
        <v>950600</v>
      </c>
      <c r="BD247" s="47"/>
      <c r="BE247" s="71">
        <f>(BC247/$BS247)</f>
        <v>22.304082590333177</v>
      </c>
      <c r="BF247" s="47"/>
      <c r="BG247" s="71">
        <f>IF($BO247,BC247/$BO247*100,0)</f>
        <v>3.1254529046261434</v>
      </c>
      <c r="BH247" s="47"/>
      <c r="BI247" s="281">
        <v>647043</v>
      </c>
      <c r="BJ247" s="47"/>
      <c r="BK247" s="71">
        <f>(BI247/$BS247)</f>
        <v>15.181675269826373</v>
      </c>
      <c r="BL247" s="47"/>
      <c r="BM247" s="71">
        <f>IF($BO247,BI247/$BO247*100,0)</f>
        <v>2.1273957750557688</v>
      </c>
      <c r="BN247" s="47"/>
      <c r="BO247" s="70">
        <f>(U247+AA247+AG247+AM247+AS247+BC247+BI247)</f>
        <v>30414792</v>
      </c>
      <c r="BQ247" s="47">
        <v>6</v>
      </c>
      <c r="BS247" s="51">
        <v>42620</v>
      </c>
    </row>
    <row r="248" spans="1:71" ht="8.85" customHeight="1" x14ac:dyDescent="0.3">
      <c r="A248" s="47">
        <v>7</v>
      </c>
      <c r="B248" s="58"/>
      <c r="C248" s="47" t="s">
        <v>225</v>
      </c>
      <c r="E248" s="70">
        <v>387656</v>
      </c>
      <c r="F248" s="67"/>
      <c r="G248" s="70">
        <v>9367</v>
      </c>
      <c r="H248" s="47"/>
      <c r="I248" s="70">
        <v>107264</v>
      </c>
      <c r="J248" s="70"/>
      <c r="K248" s="70">
        <v>0</v>
      </c>
      <c r="L248" s="47"/>
      <c r="M248" s="70">
        <v>6879</v>
      </c>
      <c r="N248" s="47"/>
      <c r="O248" s="70">
        <v>0</v>
      </c>
      <c r="P248" s="47"/>
      <c r="Q248" s="70">
        <v>8325</v>
      </c>
      <c r="R248" s="47"/>
      <c r="S248" s="70">
        <v>8996</v>
      </c>
      <c r="T248" s="47"/>
      <c r="U248" s="70">
        <f>SUM(E248:S248)</f>
        <v>528487</v>
      </c>
      <c r="V248" s="47"/>
      <c r="W248" s="71">
        <f>(U248/$BS248)</f>
        <v>145.95056614194974</v>
      </c>
      <c r="X248" s="47"/>
      <c r="Y248" s="71">
        <f>IF($BO248,U248/$BO248*100,0)</f>
        <v>19.386093171452114</v>
      </c>
      <c r="Z248" s="47"/>
      <c r="AA248" s="70">
        <v>1272034</v>
      </c>
      <c r="AB248" s="47"/>
      <c r="AC248" s="71">
        <f>(AA248/$BS248)</f>
        <v>351.29356531344934</v>
      </c>
      <c r="AD248" s="47"/>
      <c r="AE248" s="71">
        <f>IF($BO248,AA248/$BO248*100,0)</f>
        <v>46.661071400535711</v>
      </c>
      <c r="AF248" s="47"/>
      <c r="AG248" s="281">
        <v>5575</v>
      </c>
      <c r="AH248" s="47"/>
      <c r="AI248" s="71">
        <f>(AG248/$BS248)</f>
        <v>1.5396299364816348</v>
      </c>
      <c r="AJ248" s="47"/>
      <c r="AK248" s="71">
        <f>IF($BO248,AG248/$BO248*100,0)</f>
        <v>0.20450355340972537</v>
      </c>
      <c r="AL248" s="47"/>
      <c r="AM248" s="281">
        <v>15700</v>
      </c>
      <c r="AN248" s="47"/>
      <c r="AO248" s="71">
        <f>(AM248/$BS248)</f>
        <v>4.3358188345760835</v>
      </c>
      <c r="AP248" s="47"/>
      <c r="AQ248" s="71">
        <f>IF($BO248,AM248/$BO248*100,0)</f>
        <v>0.5759113522031728</v>
      </c>
      <c r="AR248" s="47"/>
      <c r="AS248" s="281">
        <v>651391</v>
      </c>
      <c r="AT248" s="47"/>
      <c r="AU248" s="71">
        <f>(AS248/$BS248)</f>
        <v>179.89257111295223</v>
      </c>
      <c r="AV248" s="47"/>
      <c r="AW248" s="71">
        <f>IF($BO248,AS248/$BO248*100,0)</f>
        <v>23.894488638406173</v>
      </c>
      <c r="AX248" s="47"/>
      <c r="AY248" s="281">
        <v>53806</v>
      </c>
      <c r="AZ248" s="47"/>
      <c r="BA248" s="281">
        <v>19000</v>
      </c>
      <c r="BB248" s="47"/>
      <c r="BC248" s="70">
        <f>(AY248+BA248)</f>
        <v>72806</v>
      </c>
      <c r="BD248" s="47"/>
      <c r="BE248" s="71">
        <f>(BC248/$BS248)</f>
        <v>20.106600386633527</v>
      </c>
      <c r="BF248" s="47"/>
      <c r="BG248" s="71">
        <f>IF($BO248,BC248/$BO248*100,0)</f>
        <v>2.6706880196499485</v>
      </c>
      <c r="BH248" s="47"/>
      <c r="BI248" s="281">
        <v>180121</v>
      </c>
      <c r="BJ248" s="47"/>
      <c r="BK248" s="71">
        <f>(BI248/$BS248)</f>
        <v>49.743441038387189</v>
      </c>
      <c r="BL248" s="47"/>
      <c r="BM248" s="71">
        <f>IF($BO248,BI248/$BO248*100,0)</f>
        <v>6.6072438643431637</v>
      </c>
      <c r="BN248" s="47"/>
      <c r="BO248" s="70">
        <f>(U248+AA248+AG248+AM248+AS248+BC248+BI248)</f>
        <v>2726114</v>
      </c>
      <c r="BQ248" s="47">
        <v>7</v>
      </c>
      <c r="BS248" s="51">
        <v>3621</v>
      </c>
    </row>
    <row r="249" spans="1:71" ht="8.85" customHeight="1" x14ac:dyDescent="0.3">
      <c r="A249" s="47">
        <v>8</v>
      </c>
      <c r="B249" s="58"/>
      <c r="C249" s="47" t="s">
        <v>226</v>
      </c>
      <c r="E249" s="70">
        <v>722958</v>
      </c>
      <c r="F249" s="67"/>
      <c r="G249" s="70">
        <v>46718</v>
      </c>
      <c r="H249" s="47"/>
      <c r="I249" s="70">
        <v>170659</v>
      </c>
      <c r="J249" s="70"/>
      <c r="K249" s="70">
        <v>1387</v>
      </c>
      <c r="L249" s="47"/>
      <c r="M249" s="70">
        <v>17483</v>
      </c>
      <c r="N249" s="47"/>
      <c r="O249" s="70">
        <v>0</v>
      </c>
      <c r="P249" s="47"/>
      <c r="Q249" s="70">
        <v>4994</v>
      </c>
      <c r="R249" s="47"/>
      <c r="S249" s="70">
        <v>350</v>
      </c>
      <c r="T249" s="47"/>
      <c r="U249" s="70">
        <f>SUM(E249:S249)</f>
        <v>964549</v>
      </c>
      <c r="V249" s="47"/>
      <c r="W249" s="71">
        <f>(U249/$BS249)</f>
        <v>177.17652461425422</v>
      </c>
      <c r="X249" s="47"/>
      <c r="Y249" s="71">
        <f>IF($BO249,U249/$BO249*100,0)</f>
        <v>18.305603982125376</v>
      </c>
      <c r="Z249" s="47"/>
      <c r="AA249" s="70">
        <v>3178444</v>
      </c>
      <c r="AB249" s="47"/>
      <c r="AC249" s="71">
        <f>(AA249/$BS249)</f>
        <v>583.8434974283615</v>
      </c>
      <c r="AD249" s="47"/>
      <c r="AE249" s="71">
        <f>IF($BO249,AA249/$BO249*100,0)</f>
        <v>60.32180546904565</v>
      </c>
      <c r="AF249" s="47"/>
      <c r="AG249" s="281">
        <v>18770</v>
      </c>
      <c r="AH249" s="47"/>
      <c r="AI249" s="71">
        <f>(AG249/$BS249)</f>
        <v>3.4478324761204995</v>
      </c>
      <c r="AJ249" s="47"/>
      <c r="AK249" s="71">
        <f>IF($BO249,AG249/$BO249*100,0)</f>
        <v>0.35622470889969643</v>
      </c>
      <c r="AL249" s="47"/>
      <c r="AM249" s="281">
        <v>39759</v>
      </c>
      <c r="AN249" s="47"/>
      <c r="AO249" s="71">
        <f>(AM249/$BS249)</f>
        <v>7.3032696546656872</v>
      </c>
      <c r="AP249" s="47"/>
      <c r="AQ249" s="71">
        <f>IF($BO249,AM249/$BO249*100,0)</f>
        <v>0.75456250405663461</v>
      </c>
      <c r="AR249" s="47"/>
      <c r="AS249" s="281">
        <v>888828</v>
      </c>
      <c r="AT249" s="47"/>
      <c r="AU249" s="71">
        <f>(AS249/$BS249)</f>
        <v>163.26745040411461</v>
      </c>
      <c r="AV249" s="47"/>
      <c r="AW249" s="71">
        <f>IF($BO249,AS249/$BO249*100,0)</f>
        <v>16.868539987314833</v>
      </c>
      <c r="AX249" s="47"/>
      <c r="AY249" s="281">
        <v>33475</v>
      </c>
      <c r="AZ249" s="47"/>
      <c r="BA249" s="281">
        <v>12800</v>
      </c>
      <c r="BB249" s="47"/>
      <c r="BC249" s="70">
        <f>(AY249+BA249)</f>
        <v>46275</v>
      </c>
      <c r="BD249" s="47"/>
      <c r="BE249" s="71">
        <f>(BC249/$BS249)</f>
        <v>8.5001836884643645</v>
      </c>
      <c r="BF249" s="47"/>
      <c r="BG249" s="71">
        <f>IF($BO249,BC249/$BO249*100,0)</f>
        <v>0.87822580736992306</v>
      </c>
      <c r="BH249" s="47"/>
      <c r="BI249" s="281">
        <v>132521</v>
      </c>
      <c r="BJ249" s="47"/>
      <c r="BK249" s="71">
        <f>(BI249/$BS249)</f>
        <v>24.342578986039676</v>
      </c>
      <c r="BL249" s="47"/>
      <c r="BM249" s="71">
        <f>IF($BO249,BI249/$BO249*100,0)</f>
        <v>2.5150375411878887</v>
      </c>
      <c r="BN249" s="47"/>
      <c r="BO249" s="70">
        <f>(U249+AA249+AG249+AM249+AS249+BC249+BI249)</f>
        <v>5269146</v>
      </c>
      <c r="BQ249" s="47">
        <v>8</v>
      </c>
      <c r="BS249" s="51">
        <v>5444</v>
      </c>
    </row>
    <row r="250" spans="1:71" ht="8.85" customHeight="1" x14ac:dyDescent="0.3">
      <c r="A250" s="47">
        <v>9</v>
      </c>
      <c r="B250" s="58"/>
      <c r="C250" s="47" t="s">
        <v>227</v>
      </c>
      <c r="E250" s="70">
        <v>0</v>
      </c>
      <c r="F250" s="67"/>
      <c r="G250" s="70">
        <v>0</v>
      </c>
      <c r="H250" s="47"/>
      <c r="I250" s="70">
        <v>279532</v>
      </c>
      <c r="J250" s="70"/>
      <c r="K250" s="70">
        <v>0</v>
      </c>
      <c r="L250" s="47"/>
      <c r="M250" s="70">
        <v>0</v>
      </c>
      <c r="N250" s="47"/>
      <c r="O250" s="70">
        <v>0</v>
      </c>
      <c r="P250" s="47"/>
      <c r="Q250" s="70">
        <v>2095</v>
      </c>
      <c r="R250" s="47"/>
      <c r="S250" s="70">
        <v>472</v>
      </c>
      <c r="T250" s="47"/>
      <c r="U250" s="70">
        <f>SUM(E250:S250)</f>
        <v>282099</v>
      </c>
      <c r="V250" s="47"/>
      <c r="W250" s="71">
        <f>(U250/$BS250)</f>
        <v>49.982104890148833</v>
      </c>
      <c r="X250" s="47"/>
      <c r="Y250" s="71">
        <f>IF($BO250,U250/$BO250*100,0)</f>
        <v>7.4082351189405422</v>
      </c>
      <c r="Z250" s="47"/>
      <c r="AA250" s="70">
        <v>2236256</v>
      </c>
      <c r="AB250" s="47"/>
      <c r="AC250" s="71">
        <f>(AA250/$BS250)</f>
        <v>396.21828490432318</v>
      </c>
      <c r="AD250" s="47"/>
      <c r="AE250" s="71">
        <f>IF($BO250,AA250/$BO250*100,0)</f>
        <v>58.726582632839893</v>
      </c>
      <c r="AF250" s="47"/>
      <c r="AG250" s="281">
        <v>29422</v>
      </c>
      <c r="AH250" s="47"/>
      <c r="AI250" s="71">
        <f>(AG250/$BS250)</f>
        <v>5.212969525159461</v>
      </c>
      <c r="AJ250" s="47"/>
      <c r="AK250" s="71">
        <f>IF($BO250,AG250/$BO250*100,0)</f>
        <v>0.77265461298859139</v>
      </c>
      <c r="AL250" s="47"/>
      <c r="AM250" s="281">
        <v>41849</v>
      </c>
      <c r="AN250" s="47"/>
      <c r="AO250" s="71">
        <f>(AM250/$BS250)</f>
        <v>7.4147767540751239</v>
      </c>
      <c r="AP250" s="47"/>
      <c r="AQ250" s="71">
        <f>IF($BO250,AM250/$BO250*100,0)</f>
        <v>1.0990015260335655</v>
      </c>
      <c r="AR250" s="47"/>
      <c r="AS250" s="281">
        <v>984419</v>
      </c>
      <c r="AT250" s="47"/>
      <c r="AU250" s="71">
        <f>(AS250/$BS250)</f>
        <v>174.41867469879517</v>
      </c>
      <c r="AV250" s="47"/>
      <c r="AW250" s="71">
        <f>IF($BO250,AS250/$BO250*100,0)</f>
        <v>25.851943493427239</v>
      </c>
      <c r="AX250" s="47"/>
      <c r="AY250" s="281">
        <v>9680</v>
      </c>
      <c r="AZ250" s="47"/>
      <c r="BA250" s="281">
        <v>135465</v>
      </c>
      <c r="BB250" s="47"/>
      <c r="BC250" s="70">
        <f>(AY250+BA250)</f>
        <v>145145</v>
      </c>
      <c r="BD250" s="47"/>
      <c r="BE250" s="71">
        <f>(BC250/$BS250)</f>
        <v>25.716690290574061</v>
      </c>
      <c r="BF250" s="47"/>
      <c r="BG250" s="71">
        <f>IF($BO250,BC250/$BO250*100,0)</f>
        <v>3.8116699681268811</v>
      </c>
      <c r="BH250" s="47"/>
      <c r="BI250" s="281">
        <v>88721</v>
      </c>
      <c r="BJ250" s="47"/>
      <c r="BK250" s="71">
        <f>(BI250/$BS250)</f>
        <v>15.719525159461375</v>
      </c>
      <c r="BL250" s="47"/>
      <c r="BM250" s="71">
        <f>IF($BO250,BI250/$BO250*100,0)</f>
        <v>2.3299126476432881</v>
      </c>
      <c r="BN250" s="47"/>
      <c r="BO250" s="70">
        <f>(U250+AA250+AG250+AM250+AS250+BC250+BI250)</f>
        <v>3807911</v>
      </c>
      <c r="BQ250" s="47">
        <v>9</v>
      </c>
      <c r="BS250" s="51">
        <v>5644</v>
      </c>
    </row>
    <row r="251" spans="1:71" ht="8.85" customHeight="1" x14ac:dyDescent="0.3">
      <c r="A251" s="47">
        <v>10</v>
      </c>
      <c r="B251" s="58"/>
      <c r="C251" s="47" t="s">
        <v>228</v>
      </c>
      <c r="E251" s="70">
        <v>199738</v>
      </c>
      <c r="F251" s="67"/>
      <c r="G251" s="70">
        <v>3809</v>
      </c>
      <c r="H251" s="47"/>
      <c r="I251" s="70">
        <v>124920</v>
      </c>
      <c r="J251" s="70"/>
      <c r="K251" s="70">
        <v>121</v>
      </c>
      <c r="L251" s="47"/>
      <c r="M251" s="70">
        <v>22016</v>
      </c>
      <c r="N251" s="47"/>
      <c r="O251" s="70">
        <v>0</v>
      </c>
      <c r="P251" s="47"/>
      <c r="Q251" s="70">
        <v>1141</v>
      </c>
      <c r="R251" s="47"/>
      <c r="S251" s="70">
        <v>2317</v>
      </c>
      <c r="T251" s="47"/>
      <c r="U251" s="70">
        <f>SUM(E251:S251)</f>
        <v>354062</v>
      </c>
      <c r="V251" s="47"/>
      <c r="W251" s="71">
        <f>(U251/$BS251)</f>
        <v>95.925765375237063</v>
      </c>
      <c r="X251" s="47"/>
      <c r="Y251" s="71">
        <f>IF($BO251,U251/$BO251*100,0)</f>
        <v>25.642266118665241</v>
      </c>
      <c r="Z251" s="47"/>
      <c r="AA251" s="70">
        <v>774983</v>
      </c>
      <c r="AB251" s="47"/>
      <c r="AC251" s="71">
        <f>(AA251/$BS251)</f>
        <v>209.96559198049309</v>
      </c>
      <c r="AD251" s="47"/>
      <c r="AE251" s="71">
        <f>IF($BO251,AA251/$BO251*100,0)</f>
        <v>56.126667994423421</v>
      </c>
      <c r="AF251" s="47"/>
      <c r="AG251" s="281">
        <v>6389</v>
      </c>
      <c r="AH251" s="47"/>
      <c r="AI251" s="71">
        <f>(AG251/$BS251)</f>
        <v>1.7309672175562179</v>
      </c>
      <c r="AJ251" s="47"/>
      <c r="AK251" s="71">
        <f>IF($BO251,AG251/$BO251*100,0)</f>
        <v>0.46271115858847389</v>
      </c>
      <c r="AL251" s="47"/>
      <c r="AM251" s="281">
        <v>11046</v>
      </c>
      <c r="AN251" s="47"/>
      <c r="AO251" s="71">
        <f>(AM251/$BS251)</f>
        <v>2.9926849092386889</v>
      </c>
      <c r="AP251" s="47"/>
      <c r="AQ251" s="71">
        <f>IF($BO251,AM251/$BO251*100,0)</f>
        <v>0.79998551538085494</v>
      </c>
      <c r="AR251" s="47"/>
      <c r="AS251" s="281">
        <v>211018</v>
      </c>
      <c r="AT251" s="47"/>
      <c r="AU251" s="71">
        <f>(AS251/$BS251)</f>
        <v>57.170956380384716</v>
      </c>
      <c r="AV251" s="47"/>
      <c r="AW251" s="71">
        <f>IF($BO251,AS251/$BO251*100,0)</f>
        <v>15.282576813745905</v>
      </c>
      <c r="AX251" s="47"/>
      <c r="AY251" s="281">
        <v>6907</v>
      </c>
      <c r="AZ251" s="47"/>
      <c r="BA251" s="281">
        <v>14000</v>
      </c>
      <c r="BB251" s="47"/>
      <c r="BC251" s="70">
        <f>(AY251+BA251)</f>
        <v>20907</v>
      </c>
      <c r="BD251" s="47"/>
      <c r="BE251" s="71">
        <f>(BC251/$BS251)</f>
        <v>5.664318612842048</v>
      </c>
      <c r="BF251" s="47"/>
      <c r="BG251" s="71">
        <f>IF($BO251,BC251/$BO251*100,0)</f>
        <v>1.5141496623273161</v>
      </c>
      <c r="BH251" s="47"/>
      <c r="BI251" s="281">
        <v>2370</v>
      </c>
      <c r="BJ251" s="47"/>
      <c r="BK251" s="71">
        <f>(BI251/$BS251)</f>
        <v>0.64210241127065837</v>
      </c>
      <c r="BL251" s="47"/>
      <c r="BM251" s="71">
        <f>IF($BO251,BI251/$BO251*100,0)</f>
        <v>0.17164273686878745</v>
      </c>
      <c r="BN251" s="47"/>
      <c r="BO251" s="70">
        <f>(U251+AA251+AG251+AM251+AS251+BC251+BI251)</f>
        <v>1380775</v>
      </c>
      <c r="BQ251" s="47">
        <v>10</v>
      </c>
      <c r="BS251" s="51">
        <v>3691</v>
      </c>
    </row>
    <row r="252" spans="1:71" ht="8.85" customHeight="1" x14ac:dyDescent="0.3">
      <c r="A252" s="73"/>
      <c r="B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Q252" s="73"/>
    </row>
    <row r="253" spans="1:71" ht="8.85" customHeight="1" x14ac:dyDescent="0.3">
      <c r="A253" s="47">
        <v>11</v>
      </c>
      <c r="B253" s="58"/>
      <c r="C253" s="47" t="s">
        <v>229</v>
      </c>
      <c r="E253" s="70">
        <v>3665098</v>
      </c>
      <c r="F253" s="67"/>
      <c r="G253" s="70">
        <v>95399</v>
      </c>
      <c r="H253" s="47"/>
      <c r="I253" s="70">
        <v>839316</v>
      </c>
      <c r="J253" s="70"/>
      <c r="K253" s="70">
        <v>6009</v>
      </c>
      <c r="L253" s="47"/>
      <c r="M253" s="70">
        <v>307354</v>
      </c>
      <c r="N253" s="47"/>
      <c r="O253" s="70">
        <v>0</v>
      </c>
      <c r="P253" s="47"/>
      <c r="Q253" s="70">
        <v>27462</v>
      </c>
      <c r="R253" s="47"/>
      <c r="S253" s="70">
        <v>23783</v>
      </c>
      <c r="T253" s="47"/>
      <c r="U253" s="70">
        <f>SUM(E253:S253)</f>
        <v>4964421</v>
      </c>
      <c r="V253" s="47"/>
      <c r="W253" s="71">
        <f>(U253/$BS253)</f>
        <v>235.94035454588661</v>
      </c>
      <c r="X253" s="47"/>
      <c r="Y253" s="71">
        <f>IF($BO253,U253/$BO253*100,0)</f>
        <v>17.227465538708071</v>
      </c>
      <c r="Z253" s="47"/>
      <c r="AA253" s="70">
        <v>15622437</v>
      </c>
      <c r="AB253" s="47"/>
      <c r="AC253" s="71">
        <f>(AA253/$BS253)</f>
        <v>742.47597547645069</v>
      </c>
      <c r="AD253" s="47"/>
      <c r="AE253" s="71">
        <f>IF($BO253,AA253/$BO253*100,0)</f>
        <v>54.212766211434904</v>
      </c>
      <c r="AF253" s="47"/>
      <c r="AG253" s="281">
        <v>326681</v>
      </c>
      <c r="AH253" s="47"/>
      <c r="AI253" s="71">
        <f>(AG253/$BS253)</f>
        <v>15.525925573879569</v>
      </c>
      <c r="AJ253" s="47"/>
      <c r="AK253" s="71">
        <f>IF($BO253,AG253/$BO253*100,0)</f>
        <v>1.1336439173169823</v>
      </c>
      <c r="AL253" s="47"/>
      <c r="AM253" s="281">
        <v>64153</v>
      </c>
      <c r="AN253" s="47"/>
      <c r="AO253" s="71">
        <f>(AM253/$BS253)</f>
        <v>3.048952046005418</v>
      </c>
      <c r="AP253" s="47"/>
      <c r="AQ253" s="71">
        <f>IF($BO253,AM253/$BO253*100,0)</f>
        <v>0.22262285908160062</v>
      </c>
      <c r="AR253" s="47"/>
      <c r="AS253" s="281">
        <v>6403607</v>
      </c>
      <c r="AT253" s="47"/>
      <c r="AU253" s="71">
        <f>(AS253/$BS253)</f>
        <v>304.33948006273465</v>
      </c>
      <c r="AV253" s="47"/>
      <c r="AW253" s="71">
        <f>IF($BO253,AS253/$BO253*100,0)</f>
        <v>22.221709020232122</v>
      </c>
      <c r="AX253" s="47"/>
      <c r="AY253" s="281">
        <v>650214</v>
      </c>
      <c r="AZ253" s="47"/>
      <c r="BA253" s="281">
        <v>255607</v>
      </c>
      <c r="BB253" s="47"/>
      <c r="BC253" s="70">
        <f>(AY253+BA253)</f>
        <v>905821</v>
      </c>
      <c r="BD253" s="47"/>
      <c r="BE253" s="71">
        <f>(BC253/$BS253)</f>
        <v>43.050282781236632</v>
      </c>
      <c r="BF253" s="47"/>
      <c r="BG253" s="71">
        <f>IF($BO253,BC253/$BO253*100,0)</f>
        <v>3.1433675874262241</v>
      </c>
      <c r="BH253" s="47"/>
      <c r="BI253" s="281">
        <v>529777</v>
      </c>
      <c r="BJ253" s="47"/>
      <c r="BK253" s="71">
        <f>(BI253/$BS253)</f>
        <v>25.178318520982842</v>
      </c>
      <c r="BL253" s="47"/>
      <c r="BM253" s="71">
        <f>IF($BO253,BI253/$BO253*100,0)</f>
        <v>1.8384248658000897</v>
      </c>
      <c r="BN253" s="47"/>
      <c r="BO253" s="70">
        <f>(U253+AA253+AG253+AM253+AS253+BC253+BI253)</f>
        <v>28816897</v>
      </c>
      <c r="BQ253" s="47">
        <v>11</v>
      </c>
      <c r="BS253" s="51">
        <v>21041</v>
      </c>
    </row>
    <row r="254" spans="1:71" ht="8.85" customHeight="1" x14ac:dyDescent="0.3">
      <c r="A254" s="47">
        <v>12</v>
      </c>
      <c r="B254" s="58"/>
      <c r="C254" s="47" t="s">
        <v>230</v>
      </c>
      <c r="E254" s="70">
        <v>312004</v>
      </c>
      <c r="F254" s="67"/>
      <c r="G254" s="70">
        <v>38777</v>
      </c>
      <c r="H254" s="47"/>
      <c r="I254" s="70">
        <v>249781</v>
      </c>
      <c r="J254" s="70"/>
      <c r="K254" s="70">
        <v>0</v>
      </c>
      <c r="L254" s="47"/>
      <c r="M254" s="70">
        <v>1994</v>
      </c>
      <c r="N254" s="47"/>
      <c r="O254" s="70">
        <v>0</v>
      </c>
      <c r="P254" s="47"/>
      <c r="Q254" s="70">
        <v>8427</v>
      </c>
      <c r="R254" s="47"/>
      <c r="S254" s="70">
        <v>10664</v>
      </c>
      <c r="T254" s="47"/>
      <c r="U254" s="70">
        <f>SUM(E254:S254)</f>
        <v>621647</v>
      </c>
      <c r="V254" s="47"/>
      <c r="W254" s="71">
        <f>(U254/$BS254)</f>
        <v>160.05329557157569</v>
      </c>
      <c r="X254" s="47"/>
      <c r="Y254" s="71">
        <f>IF($BO254,U254/$BO254*100,0)</f>
        <v>32.716300179883945</v>
      </c>
      <c r="Z254" s="47"/>
      <c r="AA254" s="70">
        <v>1018502</v>
      </c>
      <c r="AB254" s="47"/>
      <c r="AC254" s="71">
        <f>(AA254/$BS254)</f>
        <v>262.23017507723995</v>
      </c>
      <c r="AD254" s="47"/>
      <c r="AE254" s="71">
        <f>IF($BO254,AA254/$BO254*100,0)</f>
        <v>53.602152291915118</v>
      </c>
      <c r="AF254" s="47"/>
      <c r="AG254" s="70">
        <v>1890</v>
      </c>
      <c r="AH254" s="47"/>
      <c r="AI254" s="71">
        <f>(AG254/$BS254)</f>
        <v>0.4866117404737384</v>
      </c>
      <c r="AJ254" s="47"/>
      <c r="AK254" s="71">
        <f>IF($BO254,AG254/$BO254*100,0)</f>
        <v>9.9467716147557464E-2</v>
      </c>
      <c r="AL254" s="47"/>
      <c r="AM254" s="70">
        <v>17847</v>
      </c>
      <c r="AN254" s="47"/>
      <c r="AO254" s="71">
        <f>(AM254/$BS254)</f>
        <v>4.5950051493305875</v>
      </c>
      <c r="AP254" s="47"/>
      <c r="AQ254" s="71">
        <f>IF($BO254,AM254/$BO254*100,0)</f>
        <v>0.93925943390764965</v>
      </c>
      <c r="AR254" s="47"/>
      <c r="AS254" s="70">
        <v>83869</v>
      </c>
      <c r="AT254" s="47"/>
      <c r="AU254" s="71">
        <f>(AS254/$BS254)</f>
        <v>21.59346035015448</v>
      </c>
      <c r="AV254" s="47"/>
      <c r="AW254" s="71">
        <f>IF($BO254,AS254/$BO254*100,0)</f>
        <v>4.413893061153173</v>
      </c>
      <c r="AX254" s="47"/>
      <c r="AY254" s="70">
        <v>11060</v>
      </c>
      <c r="AZ254" s="47"/>
      <c r="BA254" s="70">
        <v>29167</v>
      </c>
      <c r="BB254" s="47"/>
      <c r="BC254" s="70">
        <f>(AY254+BA254)</f>
        <v>40227</v>
      </c>
      <c r="BD254" s="47"/>
      <c r="BE254" s="71">
        <f>(BC254/$BS254)</f>
        <v>10.357106076210092</v>
      </c>
      <c r="BF254" s="47"/>
      <c r="BG254" s="71">
        <f>IF($BO254,BC254/$BO254*100,0)</f>
        <v>2.1170835013057108</v>
      </c>
      <c r="BH254" s="47"/>
      <c r="BI254" s="70">
        <v>116132</v>
      </c>
      <c r="BJ254" s="47"/>
      <c r="BK254" s="71">
        <f>(BI254/$BS254)</f>
        <v>29.900102986611742</v>
      </c>
      <c r="BL254" s="47"/>
      <c r="BM254" s="71">
        <f>IF($BO254,BI254/$BO254*100,0)</f>
        <v>6.1118438156868482</v>
      </c>
      <c r="BN254" s="47"/>
      <c r="BO254" s="70">
        <f>(U254+AA254+AG254+AM254+AS254+BC254+BI254)</f>
        <v>1900114</v>
      </c>
      <c r="BQ254" s="47">
        <v>12</v>
      </c>
      <c r="BS254" s="51">
        <v>3884</v>
      </c>
    </row>
    <row r="255" spans="1:71" ht="8.85" customHeight="1" x14ac:dyDescent="0.3">
      <c r="A255" s="47">
        <v>13</v>
      </c>
      <c r="B255" s="58"/>
      <c r="C255" s="47" t="s">
        <v>231</v>
      </c>
      <c r="E255" s="70">
        <v>3893833</v>
      </c>
      <c r="F255" s="67"/>
      <c r="G255" s="70">
        <v>67915</v>
      </c>
      <c r="H255" s="47"/>
      <c r="I255" s="70">
        <v>487556</v>
      </c>
      <c r="J255" s="70"/>
      <c r="K255" s="70">
        <v>0</v>
      </c>
      <c r="L255" s="47"/>
      <c r="M255" s="70">
        <v>0</v>
      </c>
      <c r="N255" s="47"/>
      <c r="O255" s="70">
        <v>0</v>
      </c>
      <c r="P255" s="47"/>
      <c r="Q255" s="70">
        <v>39475</v>
      </c>
      <c r="R255" s="47"/>
      <c r="S255" s="70">
        <v>20768</v>
      </c>
      <c r="T255" s="47"/>
      <c r="U255" s="70">
        <f>SUM(E255:S255)</f>
        <v>4509547</v>
      </c>
      <c r="V255" s="47"/>
      <c r="W255" s="71">
        <f>(U255/$BS255)</f>
        <v>1273.1640316205533</v>
      </c>
      <c r="X255" s="47"/>
      <c r="Y255" s="71">
        <f>IF($BO255,U255/$BO255*100,0)</f>
        <v>72.660913363700374</v>
      </c>
      <c r="Z255" s="47"/>
      <c r="AA255" s="70">
        <v>1259022</v>
      </c>
      <c r="AB255" s="47"/>
      <c r="AC255" s="71">
        <f>(AA255/$BS255)</f>
        <v>355.45511010728404</v>
      </c>
      <c r="AD255" s="47"/>
      <c r="AE255" s="71">
        <f>IF($BO255,AA255/$BO255*100,0)</f>
        <v>20.286225748393967</v>
      </c>
      <c r="AF255" s="47"/>
      <c r="AG255" s="70">
        <v>33290</v>
      </c>
      <c r="AH255" s="47"/>
      <c r="AI255" s="71">
        <f>(AG255/$BS255)</f>
        <v>9.3986448334274417</v>
      </c>
      <c r="AJ255" s="47"/>
      <c r="AK255" s="71">
        <f>IF($BO255,AG255/$BO255*100,0)</f>
        <v>0.5363913062393153</v>
      </c>
      <c r="AL255" s="47"/>
      <c r="AM255" s="70">
        <v>19638</v>
      </c>
      <c r="AN255" s="47"/>
      <c r="AO255" s="71">
        <f>(AM255/$BS255)</f>
        <v>5.5443252399774137</v>
      </c>
      <c r="AP255" s="47"/>
      <c r="AQ255" s="71">
        <f>IF($BO255,AM255/$BO255*100,0)</f>
        <v>0.31642092135559247</v>
      </c>
      <c r="AR255" s="47"/>
      <c r="AS255" s="70">
        <v>232667</v>
      </c>
      <c r="AT255" s="47"/>
      <c r="AU255" s="71">
        <f>(AS255/$BS255)</f>
        <v>65.688029361942412</v>
      </c>
      <c r="AV255" s="47"/>
      <c r="AW255" s="71">
        <f>IF($BO255,AS255/$BO255*100,0)</f>
        <v>3.7488902387738894</v>
      </c>
      <c r="AX255" s="47"/>
      <c r="AY255" s="70">
        <v>49905</v>
      </c>
      <c r="AZ255" s="47"/>
      <c r="BA255" s="70">
        <v>26987</v>
      </c>
      <c r="BB255" s="47"/>
      <c r="BC255" s="70">
        <f>(AY255+BA255)</f>
        <v>76892</v>
      </c>
      <c r="BD255" s="47"/>
      <c r="BE255" s="71">
        <f>(BC255/$BS255)</f>
        <v>21.708639186900058</v>
      </c>
      <c r="BF255" s="47"/>
      <c r="BG255" s="71">
        <f>IF($BO255,BC255/$BO255*100,0)</f>
        <v>1.2389366271959577</v>
      </c>
      <c r="BH255" s="47"/>
      <c r="BI255" s="70">
        <v>75234</v>
      </c>
      <c r="BJ255" s="47"/>
      <c r="BK255" s="71">
        <f>(BI255/$BS255)</f>
        <v>21.240542066629022</v>
      </c>
      <c r="BL255" s="47"/>
      <c r="BM255" s="71">
        <f>IF($BO255,BI255/$BO255*100,0)</f>
        <v>1.2122217943409026</v>
      </c>
      <c r="BN255" s="47"/>
      <c r="BO255" s="70">
        <f>(U255+AA255+AG255+AM255+AS255+BC255+BI255)</f>
        <v>6206290</v>
      </c>
      <c r="BQ255" s="47">
        <v>13</v>
      </c>
      <c r="BS255" s="51">
        <v>3542</v>
      </c>
    </row>
    <row r="256" spans="1:71" ht="8.85" customHeight="1" x14ac:dyDescent="0.3">
      <c r="A256" s="47">
        <v>14</v>
      </c>
      <c r="B256" s="58"/>
      <c r="C256" s="47" t="s">
        <v>149</v>
      </c>
      <c r="E256" s="70">
        <v>1409629</v>
      </c>
      <c r="F256" s="67"/>
      <c r="G256" s="70">
        <v>39988</v>
      </c>
      <c r="H256" s="47"/>
      <c r="I256" s="70">
        <v>1755583</v>
      </c>
      <c r="J256" s="70"/>
      <c r="K256" s="70">
        <v>0</v>
      </c>
      <c r="L256" s="47"/>
      <c r="M256" s="70">
        <v>236094</v>
      </c>
      <c r="N256" s="47"/>
      <c r="O256" s="70">
        <v>0</v>
      </c>
      <c r="P256" s="47"/>
      <c r="Q256" s="70">
        <v>46351</v>
      </c>
      <c r="R256" s="47"/>
      <c r="S256" s="70">
        <v>31875</v>
      </c>
      <c r="T256" s="47"/>
      <c r="U256" s="70">
        <f>SUM(E256:S256)</f>
        <v>3519520</v>
      </c>
      <c r="V256" s="47"/>
      <c r="W256" s="71">
        <f>(U256/$BS256)</f>
        <v>214.88002930581843</v>
      </c>
      <c r="X256" s="47"/>
      <c r="Y256" s="71">
        <f>IF($BO256,U256/$BO256*100,0)</f>
        <v>25.622358789900616</v>
      </c>
      <c r="Z256" s="47"/>
      <c r="AA256" s="70">
        <v>7888836</v>
      </c>
      <c r="AB256" s="47"/>
      <c r="AC256" s="71">
        <f>(AA256/$BS256)</f>
        <v>481.64332376823984</v>
      </c>
      <c r="AD256" s="47"/>
      <c r="AE256" s="71">
        <f>IF($BO256,AA256/$BO256*100,0)</f>
        <v>57.431293593070762</v>
      </c>
      <c r="AF256" s="47"/>
      <c r="AG256" s="70">
        <v>396997</v>
      </c>
      <c r="AH256" s="47"/>
      <c r="AI256" s="71">
        <f>(AG256/$BS256)</f>
        <v>24.238170828499907</v>
      </c>
      <c r="AJ256" s="47"/>
      <c r="AK256" s="71">
        <f>IF($BO256,AG256/$BO256*100,0)</f>
        <v>2.8901667194714551</v>
      </c>
      <c r="AL256" s="47"/>
      <c r="AM256" s="70">
        <v>99125</v>
      </c>
      <c r="AN256" s="47"/>
      <c r="AO256" s="71">
        <f>(AM256/$BS256)</f>
        <v>6.0519567739178219</v>
      </c>
      <c r="AP256" s="47"/>
      <c r="AQ256" s="71">
        <f>IF($BO256,AM256/$BO256*100,0)</f>
        <v>0.72163713092947301</v>
      </c>
      <c r="AR256" s="47"/>
      <c r="AS256" s="70">
        <v>332449</v>
      </c>
      <c r="AT256" s="47"/>
      <c r="AU256" s="71">
        <f>(AS256/$BS256)</f>
        <v>20.297270895659075</v>
      </c>
      <c r="AV256" s="47"/>
      <c r="AW256" s="71">
        <f>IF($BO256,AS256/$BO256*100,0)</f>
        <v>2.4202526359684473</v>
      </c>
      <c r="AX256" s="47"/>
      <c r="AY256" s="70">
        <v>479049</v>
      </c>
      <c r="AZ256" s="47"/>
      <c r="BA256" s="70">
        <v>233300</v>
      </c>
      <c r="BB256" s="47"/>
      <c r="BC256" s="70">
        <f>(AY256+BA256)</f>
        <v>712349</v>
      </c>
      <c r="BD256" s="47"/>
      <c r="BE256" s="71">
        <f>(BC256/$BS256)</f>
        <v>43.491605104096706</v>
      </c>
      <c r="BF256" s="47"/>
      <c r="BG256" s="71">
        <f>IF($BO256,BC256/$BO256*100,0)</f>
        <v>5.1859519655029427</v>
      </c>
      <c r="BH256" s="47"/>
      <c r="BI256" s="70">
        <v>786852</v>
      </c>
      <c r="BJ256" s="47"/>
      <c r="BK256" s="71">
        <f>(BI256/$BS256)</f>
        <v>48.040295500335795</v>
      </c>
      <c r="BL256" s="47"/>
      <c r="BM256" s="71">
        <f>IF($BO256,BI256/$BO256*100,0)</f>
        <v>5.7283391651562949</v>
      </c>
      <c r="BN256" s="47"/>
      <c r="BO256" s="70">
        <f>(U256+AA256+AG256+AM256+AS256+BC256+BI256)</f>
        <v>13736128</v>
      </c>
      <c r="BQ256" s="47">
        <v>14</v>
      </c>
      <c r="BS256" s="51">
        <v>16379</v>
      </c>
    </row>
    <row r="257" spans="1:71" ht="8.85" customHeight="1" x14ac:dyDescent="0.3">
      <c r="A257" s="47">
        <v>15</v>
      </c>
      <c r="B257" s="58"/>
      <c r="C257" s="47" t="s">
        <v>232</v>
      </c>
      <c r="E257" s="70">
        <v>932705</v>
      </c>
      <c r="F257" s="67"/>
      <c r="G257" s="70">
        <v>26629</v>
      </c>
      <c r="H257" s="47"/>
      <c r="I257" s="70">
        <v>0</v>
      </c>
      <c r="J257" s="70"/>
      <c r="K257" s="70">
        <v>0</v>
      </c>
      <c r="L257" s="47"/>
      <c r="M257" s="70">
        <v>0</v>
      </c>
      <c r="N257" s="47"/>
      <c r="O257" s="70">
        <v>0</v>
      </c>
      <c r="P257" s="47"/>
      <c r="Q257" s="70">
        <v>5496</v>
      </c>
      <c r="R257" s="47"/>
      <c r="S257" s="70">
        <v>124</v>
      </c>
      <c r="T257" s="47"/>
      <c r="U257" s="70">
        <f>SUM(E257:S257)</f>
        <v>964954</v>
      </c>
      <c r="V257" s="47"/>
      <c r="W257" s="71">
        <f>(U257/$BS257)</f>
        <v>194.50796210441445</v>
      </c>
      <c r="X257" s="47"/>
      <c r="Y257" s="71">
        <f>IF($BO257,U257/$BO257*100,0)</f>
        <v>23.185581677087061</v>
      </c>
      <c r="Z257" s="47"/>
      <c r="AA257" s="70">
        <v>2086465</v>
      </c>
      <c r="AB257" s="47"/>
      <c r="AC257" s="71">
        <f>(AA257/$BS257)</f>
        <v>420.57347309010282</v>
      </c>
      <c r="AD257" s="47"/>
      <c r="AE257" s="71">
        <f>IF($BO257,AA257/$BO257*100,0)</f>
        <v>50.132860917601718</v>
      </c>
      <c r="AF257" s="47"/>
      <c r="AG257" s="70">
        <v>443515</v>
      </c>
      <c r="AH257" s="47"/>
      <c r="AI257" s="71">
        <f>(AG257/$BS257)</f>
        <v>89.400322515621852</v>
      </c>
      <c r="AJ257" s="47"/>
      <c r="AK257" s="71">
        <f>IF($BO257,AG257/$BO257*100,0)</f>
        <v>10.656625349512275</v>
      </c>
      <c r="AL257" s="47"/>
      <c r="AM257" s="70">
        <v>25232</v>
      </c>
      <c r="AN257" s="47"/>
      <c r="AO257" s="71">
        <f>(AM257/$BS257)</f>
        <v>5.0860713565813347</v>
      </c>
      <c r="AP257" s="47"/>
      <c r="AQ257" s="71">
        <f>IF($BO257,AM257/$BO257*100,0)</f>
        <v>0.60626578767097772</v>
      </c>
      <c r="AR257" s="47"/>
      <c r="AS257" s="70">
        <v>0</v>
      </c>
      <c r="AT257" s="47"/>
      <c r="AU257" s="71">
        <f>(AS257/$BS257)</f>
        <v>0</v>
      </c>
      <c r="AV257" s="47"/>
      <c r="AW257" s="71">
        <f>IF($BO257,AS257/$BO257*100,0)</f>
        <v>0</v>
      </c>
      <c r="AX257" s="47"/>
      <c r="AY257" s="70">
        <v>51706</v>
      </c>
      <c r="AZ257" s="47"/>
      <c r="BA257" s="70">
        <v>547388</v>
      </c>
      <c r="BB257" s="47"/>
      <c r="BC257" s="70">
        <f>(AY257+BA257)</f>
        <v>599094</v>
      </c>
      <c r="BD257" s="47"/>
      <c r="BE257" s="71">
        <f>(BC257/$BS257)</f>
        <v>120.76073372303971</v>
      </c>
      <c r="BF257" s="47"/>
      <c r="BG257" s="71">
        <f>IF($BO257,BC257/$BO257*100,0)</f>
        <v>14.39482386647736</v>
      </c>
      <c r="BH257" s="47"/>
      <c r="BI257" s="70">
        <v>42611</v>
      </c>
      <c r="BJ257" s="47"/>
      <c r="BK257" s="71">
        <f>(BI257/$BS257)</f>
        <v>8.5891957266680112</v>
      </c>
      <c r="BL257" s="47"/>
      <c r="BM257" s="71">
        <f>IF($BO257,BI257/$BO257*100,0)</f>
        <v>1.0238424016506038</v>
      </c>
      <c r="BN257" s="47"/>
      <c r="BO257" s="70">
        <f>(U257+AA257+AG257+AM257+AS257+BC257+BI257)</f>
        <v>4161871</v>
      </c>
      <c r="BQ257" s="47">
        <v>15</v>
      </c>
      <c r="BS257" s="51">
        <v>4961</v>
      </c>
    </row>
    <row r="258" spans="1:71" ht="8.85" customHeight="1" x14ac:dyDescent="0.3">
      <c r="A258" s="73"/>
      <c r="B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Q258" s="73"/>
    </row>
    <row r="259" spans="1:71" ht="8.85" customHeight="1" x14ac:dyDescent="0.3">
      <c r="A259" s="47">
        <v>16</v>
      </c>
      <c r="B259" s="58"/>
      <c r="C259" s="47" t="s">
        <v>233</v>
      </c>
      <c r="E259" s="70">
        <v>673794</v>
      </c>
      <c r="F259" s="67"/>
      <c r="G259" s="70">
        <v>46968</v>
      </c>
      <c r="H259" s="47"/>
      <c r="I259" s="70">
        <v>214854</v>
      </c>
      <c r="J259" s="70"/>
      <c r="K259" s="70">
        <v>0</v>
      </c>
      <c r="L259" s="47"/>
      <c r="M259" s="70">
        <v>0</v>
      </c>
      <c r="N259" s="47"/>
      <c r="O259" s="70">
        <v>0</v>
      </c>
      <c r="P259" s="47"/>
      <c r="Q259" s="70">
        <v>3857</v>
      </c>
      <c r="R259" s="47"/>
      <c r="S259" s="70">
        <v>965</v>
      </c>
      <c r="T259" s="47"/>
      <c r="U259" s="70">
        <f>SUM(E259:S259)</f>
        <v>940438</v>
      </c>
      <c r="V259" s="47"/>
      <c r="W259" s="71">
        <f>(U259/$BS259)</f>
        <v>114.46421616358325</v>
      </c>
      <c r="X259" s="47"/>
      <c r="Y259" s="71">
        <f>IF($BO259,U259/$BO259*100,0)</f>
        <v>10.401332077644067</v>
      </c>
      <c r="Z259" s="47"/>
      <c r="AA259" s="70">
        <v>5929339</v>
      </c>
      <c r="AB259" s="47"/>
      <c r="AC259" s="71">
        <f>(AA259/$BS259)</f>
        <v>721.68196202531647</v>
      </c>
      <c r="AD259" s="47"/>
      <c r="AE259" s="71">
        <f>IF($BO259,AA259/$BO259*100,0)</f>
        <v>65.579042892701054</v>
      </c>
      <c r="AF259" s="47"/>
      <c r="AG259" s="281">
        <v>62565</v>
      </c>
      <c r="AH259" s="47"/>
      <c r="AI259" s="71">
        <f>(AG259/$BS259)</f>
        <v>7.6150194741966892</v>
      </c>
      <c r="AJ259" s="47"/>
      <c r="AK259" s="71">
        <f>IF($BO259,AG259/$BO259*100,0)</f>
        <v>0.69197474095878841</v>
      </c>
      <c r="AL259" s="47"/>
      <c r="AM259" s="281">
        <v>104651</v>
      </c>
      <c r="AN259" s="47"/>
      <c r="AO259" s="71">
        <f>(AM259/$BS259)</f>
        <v>12.737463485881207</v>
      </c>
      <c r="AP259" s="47"/>
      <c r="AQ259" s="71">
        <f>IF($BO259,AM259/$BO259*100,0)</f>
        <v>1.1574498300340152</v>
      </c>
      <c r="AR259" s="47"/>
      <c r="AS259" s="281">
        <v>1063818</v>
      </c>
      <c r="AT259" s="47"/>
      <c r="AU259" s="71">
        <f>(AS259/$BS259)</f>
        <v>129.48125608568645</v>
      </c>
      <c r="AV259" s="47"/>
      <c r="AW259" s="71">
        <f>IF($BO259,AS259/$BO259*100,0)</f>
        <v>11.76592639618471</v>
      </c>
      <c r="AX259" s="47"/>
      <c r="AY259" s="281">
        <v>27410</v>
      </c>
      <c r="AZ259" s="47"/>
      <c r="BA259" s="281">
        <v>309145</v>
      </c>
      <c r="BB259" s="47"/>
      <c r="BC259" s="70">
        <f>(AY259+BA259)</f>
        <v>336555</v>
      </c>
      <c r="BD259" s="47"/>
      <c r="BE259" s="71">
        <f>(BC259/$BS259)</f>
        <v>40.96336416747809</v>
      </c>
      <c r="BF259" s="47"/>
      <c r="BG259" s="71">
        <f>IF($BO259,BC259/$BO259*100,0)</f>
        <v>3.7223297201851682</v>
      </c>
      <c r="BH259" s="47"/>
      <c r="BI259" s="281">
        <v>604149</v>
      </c>
      <c r="BJ259" s="47"/>
      <c r="BK259" s="71">
        <f>(BI259/$BS259)</f>
        <v>73.533227848101262</v>
      </c>
      <c r="BL259" s="47"/>
      <c r="BM259" s="71">
        <f>IF($BO259,BI259/$BO259*100,0)</f>
        <v>6.6819443422921942</v>
      </c>
      <c r="BN259" s="47"/>
      <c r="BO259" s="70">
        <f>(U259+AA259+AG259+AM259+AS259+BC259+BI259)</f>
        <v>9041515</v>
      </c>
      <c r="BQ259" s="47">
        <v>16</v>
      </c>
      <c r="BS259" s="51">
        <v>8216</v>
      </c>
    </row>
    <row r="260" spans="1:71" ht="8.85" customHeight="1" x14ac:dyDescent="0.3">
      <c r="A260" s="47">
        <v>17</v>
      </c>
      <c r="B260" s="58"/>
      <c r="C260" s="47" t="s">
        <v>234</v>
      </c>
      <c r="E260" s="70">
        <v>1755701</v>
      </c>
      <c r="F260" s="67"/>
      <c r="G260" s="70">
        <v>22065</v>
      </c>
      <c r="H260" s="47"/>
      <c r="I260" s="70">
        <v>319006</v>
      </c>
      <c r="J260" s="70"/>
      <c r="K260" s="70">
        <v>0</v>
      </c>
      <c r="L260" s="47"/>
      <c r="M260" s="70">
        <v>0</v>
      </c>
      <c r="N260" s="47"/>
      <c r="O260" s="70">
        <v>0</v>
      </c>
      <c r="P260" s="47"/>
      <c r="Q260" s="70">
        <v>18074</v>
      </c>
      <c r="R260" s="47"/>
      <c r="S260" s="70">
        <v>22171</v>
      </c>
      <c r="T260" s="47"/>
      <c r="U260" s="70">
        <f>SUM(E260:S260)</f>
        <v>2137017</v>
      </c>
      <c r="V260" s="47"/>
      <c r="W260" s="71">
        <f>(U260/$BS260)</f>
        <v>147.99286703601109</v>
      </c>
      <c r="X260" s="47"/>
      <c r="Y260" s="71">
        <f>IF($BO260,U260/$BO260*100,0)</f>
        <v>22.484225132113501</v>
      </c>
      <c r="Z260" s="47"/>
      <c r="AA260" s="70">
        <v>4952160</v>
      </c>
      <c r="AB260" s="47"/>
      <c r="AC260" s="71">
        <f>(AA260/$BS260)</f>
        <v>342.94736842105266</v>
      </c>
      <c r="AD260" s="47"/>
      <c r="AE260" s="71">
        <f>IF($BO260,AA260/$BO260*100,0)</f>
        <v>52.103226287038055</v>
      </c>
      <c r="AF260" s="47"/>
      <c r="AG260" s="70">
        <v>43230</v>
      </c>
      <c r="AH260" s="47"/>
      <c r="AI260" s="71">
        <f>(AG260/$BS260)</f>
        <v>2.9937673130193905</v>
      </c>
      <c r="AJ260" s="47"/>
      <c r="AK260" s="71">
        <f>IF($BO260,AG260/$BO260*100,0)</f>
        <v>0.454836368854935</v>
      </c>
      <c r="AL260" s="47"/>
      <c r="AM260" s="70">
        <v>161939</v>
      </c>
      <c r="AN260" s="47"/>
      <c r="AO260" s="71">
        <f>(AM260/$BS260)</f>
        <v>11.214612188365651</v>
      </c>
      <c r="AP260" s="47"/>
      <c r="AQ260" s="71">
        <f>IF($BO260,AM260/$BO260*100,0)</f>
        <v>1.703810935368941</v>
      </c>
      <c r="AR260" s="47"/>
      <c r="AS260" s="70">
        <v>1113035</v>
      </c>
      <c r="AT260" s="47"/>
      <c r="AU260" s="71">
        <f>(AS260/$BS260)</f>
        <v>77.079986149584485</v>
      </c>
      <c r="AV260" s="47"/>
      <c r="AW260" s="71">
        <f>IF($BO260,AS260/$BO260*100,0)</f>
        <v>11.710589817452059</v>
      </c>
      <c r="AX260" s="47"/>
      <c r="AY260" s="70">
        <v>313999</v>
      </c>
      <c r="AZ260" s="47"/>
      <c r="BA260" s="70">
        <v>7934</v>
      </c>
      <c r="BB260" s="47"/>
      <c r="BC260" s="70">
        <f>(AY260+BA260)</f>
        <v>321933</v>
      </c>
      <c r="BD260" s="47"/>
      <c r="BE260" s="71">
        <f>(BC260/$BS260)</f>
        <v>22.294529085872576</v>
      </c>
      <c r="BF260" s="47"/>
      <c r="BG260" s="71">
        <f>IF($BO260,BC260/$BO260*100,0)</f>
        <v>3.3871579165990235</v>
      </c>
      <c r="BH260" s="47"/>
      <c r="BI260" s="70">
        <v>775203</v>
      </c>
      <c r="BJ260" s="47"/>
      <c r="BK260" s="71">
        <f>(BI260/$BS260)</f>
        <v>53.684418282548478</v>
      </c>
      <c r="BL260" s="47"/>
      <c r="BM260" s="71">
        <f>IF($BO260,BI260/$BO260*100,0)</f>
        <v>8.1561535425734935</v>
      </c>
      <c r="BN260" s="47"/>
      <c r="BO260" s="70">
        <f>(U260+AA260+AG260+AM260+AS260+BC260+BI260)</f>
        <v>9504517</v>
      </c>
      <c r="BQ260" s="47">
        <v>17</v>
      </c>
      <c r="BS260" s="51">
        <v>14440</v>
      </c>
    </row>
    <row r="261" spans="1:71" ht="8.85" customHeight="1" x14ac:dyDescent="0.3">
      <c r="A261" s="47">
        <v>18</v>
      </c>
      <c r="B261" s="58"/>
      <c r="C261" s="47" t="s">
        <v>235</v>
      </c>
      <c r="E261" s="70">
        <v>11980655</v>
      </c>
      <c r="F261" s="67"/>
      <c r="G261" s="70">
        <v>323483</v>
      </c>
      <c r="H261" s="47"/>
      <c r="I261" s="70">
        <v>0</v>
      </c>
      <c r="J261" s="70"/>
      <c r="K261" s="70">
        <v>0</v>
      </c>
      <c r="L261" s="47"/>
      <c r="M261" s="70">
        <v>0</v>
      </c>
      <c r="N261" s="47"/>
      <c r="O261" s="70">
        <v>0</v>
      </c>
      <c r="P261" s="47"/>
      <c r="Q261" s="70">
        <v>26899</v>
      </c>
      <c r="R261" s="47"/>
      <c r="S261" s="70">
        <v>26899</v>
      </c>
      <c r="T261" s="47"/>
      <c r="U261" s="70">
        <f>SUM(E261:S261)</f>
        <v>12357936</v>
      </c>
      <c r="V261" s="47"/>
      <c r="W261" s="71">
        <f>(U261/$BS261)</f>
        <v>530.56568778979909</v>
      </c>
      <c r="X261" s="47"/>
      <c r="Y261" s="71">
        <f>IF($BO261,U261/$BO261*100,0)</f>
        <v>38.205344868245597</v>
      </c>
      <c r="Z261" s="47"/>
      <c r="AA261" s="70">
        <v>14212059</v>
      </c>
      <c r="AB261" s="47"/>
      <c r="AC261" s="71">
        <f>(AA261/$BS261)</f>
        <v>610.16911385883566</v>
      </c>
      <c r="AD261" s="47"/>
      <c r="AE261" s="71">
        <f>IF($BO261,AA261/$BO261*100,0)</f>
        <v>43.937484008887381</v>
      </c>
      <c r="AF261" s="47"/>
      <c r="AG261" s="70">
        <v>585191</v>
      </c>
      <c r="AH261" s="47"/>
      <c r="AI261" s="71">
        <f>(AG261/$BS261)</f>
        <v>25.124119869483085</v>
      </c>
      <c r="AJ261" s="47"/>
      <c r="AK261" s="71">
        <f>IF($BO261,AG261/$BO261*100,0)</f>
        <v>1.8091551832598509</v>
      </c>
      <c r="AL261" s="47"/>
      <c r="AM261" s="70">
        <v>353592</v>
      </c>
      <c r="AN261" s="47"/>
      <c r="AO261" s="71">
        <f>(AM261/$BS261)</f>
        <v>15.180834621329211</v>
      </c>
      <c r="AP261" s="47"/>
      <c r="AQ261" s="71">
        <f>IF($BO261,AM261/$BO261*100,0)</f>
        <v>1.0931521495703407</v>
      </c>
      <c r="AR261" s="47"/>
      <c r="AS261" s="70">
        <v>3313963</v>
      </c>
      <c r="AT261" s="47"/>
      <c r="AU261" s="71">
        <f>(AS261/$BS261)</f>
        <v>142.27902284046024</v>
      </c>
      <c r="AV261" s="47"/>
      <c r="AW261" s="71">
        <f>IF($BO261,AS261/$BO261*100,0)</f>
        <v>10.245327318057464</v>
      </c>
      <c r="AX261" s="47"/>
      <c r="AY261" s="70">
        <v>479084</v>
      </c>
      <c r="AZ261" s="47"/>
      <c r="BA261" s="70">
        <v>815149</v>
      </c>
      <c r="BB261" s="47"/>
      <c r="BC261" s="70">
        <f>(AY261+BA261)</f>
        <v>1294233</v>
      </c>
      <c r="BD261" s="47"/>
      <c r="BE261" s="71">
        <f>(BC261/$BS261)</f>
        <v>55.56555899021123</v>
      </c>
      <c r="BF261" s="47"/>
      <c r="BG261" s="71">
        <f>IF($BO261,BC261/$BO261*100,0)</f>
        <v>4.0012036075331752</v>
      </c>
      <c r="BH261" s="47"/>
      <c r="BI261" s="70">
        <v>229118</v>
      </c>
      <c r="BJ261" s="47"/>
      <c r="BK261" s="71">
        <f>(BI261/$BS261)</f>
        <v>9.8367679890091022</v>
      </c>
      <c r="BL261" s="47"/>
      <c r="BM261" s="71">
        <f>IF($BO261,BI261/$BO261*100,0)</f>
        <v>0.70833286444619026</v>
      </c>
      <c r="BN261" s="47"/>
      <c r="BO261" s="70">
        <f>(U261+AA261+AG261+AM261+AS261+BC261+BI261)</f>
        <v>32346092</v>
      </c>
      <c r="BQ261" s="47">
        <v>18</v>
      </c>
      <c r="BS261" s="51">
        <v>23292</v>
      </c>
    </row>
    <row r="262" spans="1:71" ht="8.85" customHeight="1" x14ac:dyDescent="0.3">
      <c r="A262" s="47">
        <v>19</v>
      </c>
      <c r="B262" s="58"/>
      <c r="C262" s="47" t="s">
        <v>236</v>
      </c>
      <c r="E262" s="70">
        <v>14850410</v>
      </c>
      <c r="F262" s="67"/>
      <c r="G262" s="70">
        <v>370553</v>
      </c>
      <c r="H262" s="47"/>
      <c r="I262" s="70">
        <v>1388901</v>
      </c>
      <c r="J262" s="70"/>
      <c r="K262" s="70">
        <v>0</v>
      </c>
      <c r="L262" s="47"/>
      <c r="M262" s="70">
        <v>10198</v>
      </c>
      <c r="N262" s="47"/>
      <c r="O262" s="70">
        <v>0</v>
      </c>
      <c r="P262" s="47"/>
      <c r="Q262" s="70">
        <v>84959</v>
      </c>
      <c r="R262" s="47"/>
      <c r="S262" s="70">
        <v>49270</v>
      </c>
      <c r="T262" s="47"/>
      <c r="U262" s="70">
        <f>SUM(E262:S262)</f>
        <v>16754291</v>
      </c>
      <c r="V262" s="47"/>
      <c r="W262" s="71">
        <f>(U262/$BS262)</f>
        <v>393.14555565984608</v>
      </c>
      <c r="X262" s="47"/>
      <c r="Y262" s="71">
        <f>IF($BO262,U262/$BO262*100,0)</f>
        <v>36.632213000484057</v>
      </c>
      <c r="Z262" s="47"/>
      <c r="AA262" s="70">
        <v>20475016</v>
      </c>
      <c r="AB262" s="47"/>
      <c r="AC262" s="71">
        <f>(AA262/$BS262)</f>
        <v>480.45372629998121</v>
      </c>
      <c r="AD262" s="47"/>
      <c r="AE262" s="71">
        <f>IF($BO262,AA262/$BO262*100,0)</f>
        <v>44.767346305511765</v>
      </c>
      <c r="AF262" s="47"/>
      <c r="AG262" s="70">
        <v>1582992</v>
      </c>
      <c r="AH262" s="47"/>
      <c r="AI262" s="71">
        <f>(AG262/$BS262)</f>
        <v>37.145485263750707</v>
      </c>
      <c r="AJ262" s="47"/>
      <c r="AK262" s="71">
        <f>IF($BO262,AG262/$BO262*100,0)</f>
        <v>3.461113342370755</v>
      </c>
      <c r="AL262" s="47"/>
      <c r="AM262" s="70">
        <v>426867</v>
      </c>
      <c r="AN262" s="47"/>
      <c r="AO262" s="71">
        <f>(AM262/$BS262)</f>
        <v>10.016590013140604</v>
      </c>
      <c r="AP262" s="47"/>
      <c r="AQ262" s="71">
        <f>IF($BO262,AM262/$BO262*100,0)</f>
        <v>0.93331808948988804</v>
      </c>
      <c r="AR262" s="47"/>
      <c r="AS262" s="70">
        <v>3496906</v>
      </c>
      <c r="AT262" s="47"/>
      <c r="AU262" s="71">
        <f>(AS262/$BS262)</f>
        <v>82.056176084099874</v>
      </c>
      <c r="AV262" s="47"/>
      <c r="AW262" s="71">
        <f>IF($BO262,AS262/$BO262*100,0)</f>
        <v>7.6457670118461412</v>
      </c>
      <c r="AX262" s="47"/>
      <c r="AY262" s="70">
        <v>863164</v>
      </c>
      <c r="AZ262" s="47"/>
      <c r="BA262" s="70">
        <v>1917671</v>
      </c>
      <c r="BB262" s="47"/>
      <c r="BC262" s="70">
        <f>(AY262+BA262)</f>
        <v>2780835</v>
      </c>
      <c r="BD262" s="47"/>
      <c r="BE262" s="71">
        <f>(BC262/$BS262)</f>
        <v>65.253308616482073</v>
      </c>
      <c r="BF262" s="47"/>
      <c r="BG262" s="71">
        <f>IF($BO262,BC262/$BO262*100,0)</f>
        <v>6.0801224020282971</v>
      </c>
      <c r="BH262" s="47"/>
      <c r="BI262" s="70">
        <v>219590</v>
      </c>
      <c r="BJ262" s="47"/>
      <c r="BK262" s="71">
        <f>(BI262/$BS262)</f>
        <v>5.1527595269382394</v>
      </c>
      <c r="BL262" s="47"/>
      <c r="BM262" s="71">
        <f>IF($BO262,BI262/$BO262*100,0)</f>
        <v>0.48011984826909676</v>
      </c>
      <c r="BN262" s="47"/>
      <c r="BO262" s="70">
        <f>(U262+AA262+AG262+AM262+AS262+BC262+BI262)</f>
        <v>45736497</v>
      </c>
      <c r="BQ262" s="47">
        <v>19</v>
      </c>
      <c r="BS262" s="51">
        <v>42616</v>
      </c>
    </row>
    <row r="263" spans="1:71" ht="8.85" customHeight="1" x14ac:dyDescent="0.3">
      <c r="A263" s="47">
        <v>20</v>
      </c>
      <c r="B263" s="58"/>
      <c r="C263" s="47" t="s">
        <v>237</v>
      </c>
      <c r="E263" s="70">
        <v>1244383</v>
      </c>
      <c r="F263" s="67"/>
      <c r="G263" s="70">
        <v>60272</v>
      </c>
      <c r="H263" s="47"/>
      <c r="I263" s="70">
        <v>132957</v>
      </c>
      <c r="J263" s="70"/>
      <c r="K263" s="70">
        <v>779</v>
      </c>
      <c r="L263" s="47"/>
      <c r="M263" s="70">
        <v>52565</v>
      </c>
      <c r="N263" s="47"/>
      <c r="O263" s="70">
        <v>0</v>
      </c>
      <c r="P263" s="47"/>
      <c r="Q263" s="70">
        <v>10258</v>
      </c>
      <c r="R263" s="47"/>
      <c r="S263" s="70">
        <v>10817</v>
      </c>
      <c r="T263" s="47"/>
      <c r="U263" s="70">
        <f>SUM(E263:S263)</f>
        <v>1512031</v>
      </c>
      <c r="V263" s="47"/>
      <c r="W263" s="71">
        <f>(U263/$BS263)</f>
        <v>308.8929519918284</v>
      </c>
      <c r="X263" s="47"/>
      <c r="Y263" s="71">
        <f>IF($BO263,U263/$BO263*100,0)</f>
        <v>39.934178624665506</v>
      </c>
      <c r="Z263" s="47"/>
      <c r="AA263" s="70">
        <v>1866375</v>
      </c>
      <c r="AB263" s="47"/>
      <c r="AC263" s="71">
        <f>(AA263/$BS263)</f>
        <v>381.28192032686417</v>
      </c>
      <c r="AD263" s="47"/>
      <c r="AE263" s="71">
        <f>IF($BO263,AA263/$BO263*100,0)</f>
        <v>49.292741108224689</v>
      </c>
      <c r="AF263" s="47"/>
      <c r="AG263" s="281">
        <v>6579</v>
      </c>
      <c r="AH263" s="47"/>
      <c r="AI263" s="71">
        <f>(AG263/$BS263)</f>
        <v>1.3440245148110317</v>
      </c>
      <c r="AJ263" s="47"/>
      <c r="AK263" s="71">
        <f>IF($BO263,AG263/$BO263*100,0)</f>
        <v>0.1737576552145256</v>
      </c>
      <c r="AL263" s="47"/>
      <c r="AM263" s="281">
        <v>7993</v>
      </c>
      <c r="AN263" s="47"/>
      <c r="AO263" s="71">
        <f>(AM263/$BS263)</f>
        <v>1.6328907048008172</v>
      </c>
      <c r="AP263" s="47"/>
      <c r="AQ263" s="71">
        <f>IF($BO263,AM263/$BO263*100,0)</f>
        <v>0.21110274177378066</v>
      </c>
      <c r="AR263" s="47"/>
      <c r="AS263" s="281">
        <v>315881</v>
      </c>
      <c r="AT263" s="47"/>
      <c r="AU263" s="71">
        <f>(AS263/$BS263)</f>
        <v>64.531358529111344</v>
      </c>
      <c r="AV263" s="47"/>
      <c r="AW263" s="71">
        <f>IF($BO263,AS263/$BO263*100,0)</f>
        <v>8.3427180250523723</v>
      </c>
      <c r="AX263" s="47"/>
      <c r="AY263" s="281">
        <v>13906</v>
      </c>
      <c r="AZ263" s="47"/>
      <c r="BA263" s="281">
        <v>13849</v>
      </c>
      <c r="BB263" s="47"/>
      <c r="BC263" s="70">
        <f>(AY263+BA263)</f>
        <v>27755</v>
      </c>
      <c r="BD263" s="47"/>
      <c r="BE263" s="71">
        <f>(BC263/$BS263)</f>
        <v>5.6700715015321759</v>
      </c>
      <c r="BF263" s="47"/>
      <c r="BG263" s="71">
        <f>IF($BO263,BC263/$BO263*100,0)</f>
        <v>0.73303598122498215</v>
      </c>
      <c r="BH263" s="47"/>
      <c r="BI263" s="281">
        <v>49694</v>
      </c>
      <c r="BJ263" s="47"/>
      <c r="BK263" s="71">
        <f>(BI263/$BS263)</f>
        <v>10.151991828396323</v>
      </c>
      <c r="BL263" s="47"/>
      <c r="BM263" s="71">
        <f>IF($BO263,BI263/$BO263*100,0)</f>
        <v>1.3124658638441458</v>
      </c>
      <c r="BN263" s="47"/>
      <c r="BO263" s="70">
        <f>(U263+AA263+AG263+AM263+AS263+BC263+BI263)</f>
        <v>3786308</v>
      </c>
      <c r="BQ263" s="47">
        <v>20</v>
      </c>
      <c r="BS263" s="51">
        <v>4895</v>
      </c>
    </row>
    <row r="264" spans="1:71" ht="8.85" customHeight="1" x14ac:dyDescent="0.3">
      <c r="A264" s="73"/>
      <c r="B264" s="47"/>
      <c r="E264" s="47"/>
      <c r="F264" s="47"/>
      <c r="G264" s="47"/>
      <c r="H264" s="47"/>
      <c r="I264" s="47"/>
      <c r="J264" s="47"/>
      <c r="K264" s="47"/>
      <c r="L264" s="47"/>
      <c r="M264" s="47"/>
      <c r="N264" s="47"/>
      <c r="O264" s="47"/>
      <c r="P264" s="47"/>
      <c r="Q264" s="47"/>
      <c r="R264" s="47"/>
      <c r="S264" s="47"/>
      <c r="T264" s="47"/>
      <c r="U264" s="6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67"/>
      <c r="BD264" s="47"/>
      <c r="BE264" s="47"/>
      <c r="BF264" s="47"/>
      <c r="BG264" s="47"/>
      <c r="BH264" s="47"/>
      <c r="BI264" s="47"/>
      <c r="BJ264" s="47"/>
      <c r="BK264" s="47"/>
      <c r="BL264" s="47"/>
      <c r="BM264" s="47"/>
      <c r="BN264" s="47"/>
      <c r="BO264" s="67"/>
      <c r="BQ264" s="73"/>
    </row>
    <row r="265" spans="1:71" ht="8.85" customHeight="1" x14ac:dyDescent="0.3">
      <c r="A265" s="47">
        <v>21</v>
      </c>
      <c r="B265" s="58"/>
      <c r="C265" s="47" t="s">
        <v>238</v>
      </c>
      <c r="E265" s="70">
        <v>514560</v>
      </c>
      <c r="F265" s="67"/>
      <c r="G265" s="70">
        <v>26179</v>
      </c>
      <c r="H265" s="47"/>
      <c r="I265" s="70">
        <v>120581</v>
      </c>
      <c r="J265" s="70"/>
      <c r="K265" s="70">
        <v>0</v>
      </c>
      <c r="L265" s="47"/>
      <c r="M265" s="70">
        <v>63224</v>
      </c>
      <c r="N265" s="47"/>
      <c r="O265" s="70">
        <v>0</v>
      </c>
      <c r="P265" s="47"/>
      <c r="Q265" s="70">
        <v>7619</v>
      </c>
      <c r="R265" s="47"/>
      <c r="S265" s="70">
        <v>14185</v>
      </c>
      <c r="T265" s="47"/>
      <c r="U265" s="70">
        <f t="shared" ref="U265:U277" si="17">SUM(E265:S265)</f>
        <v>746348</v>
      </c>
      <c r="V265" s="47"/>
      <c r="W265" s="71">
        <f t="shared" ref="W265:W277" si="18">(U265/$BS265)</f>
        <v>125.0583109919571</v>
      </c>
      <c r="X265" s="47"/>
      <c r="Y265" s="71">
        <f t="shared" ref="Y265:Y277" si="19">IF($BO265,U265/$BO265*100,0)</f>
        <v>15.503156516349243</v>
      </c>
      <c r="Z265" s="47"/>
      <c r="AA265" s="70">
        <v>2769240</v>
      </c>
      <c r="AB265" s="47"/>
      <c r="AC265" s="71">
        <f t="shared" ref="AC265:AC277" si="20">(AA265/$BS265)</f>
        <v>464.01474530831098</v>
      </c>
      <c r="AD265" s="47"/>
      <c r="AE265" s="71">
        <f t="shared" ref="AE265:AE277" si="21">IF($BO265,AA265/$BO265*100,0)</f>
        <v>57.522712128035415</v>
      </c>
      <c r="AF265" s="47"/>
      <c r="AG265" s="281">
        <v>626</v>
      </c>
      <c r="AH265" s="47"/>
      <c r="AI265" s="71">
        <f t="shared" ref="AI265:AI277" si="22">(AG265/$BS265)</f>
        <v>0.10489276139410188</v>
      </c>
      <c r="AJ265" s="47"/>
      <c r="AK265" s="71">
        <f t="shared" ref="AK265:AK277" si="23">IF($BO265,AG265/$BO265*100,0)</f>
        <v>1.3003285302880998E-2</v>
      </c>
      <c r="AL265" s="47"/>
      <c r="AM265" s="281">
        <v>17832</v>
      </c>
      <c r="AN265" s="47"/>
      <c r="AO265" s="71">
        <f t="shared" ref="AO265:AO277" si="24">(AM265/$BS265)</f>
        <v>2.987935656836461</v>
      </c>
      <c r="AP265" s="47"/>
      <c r="AQ265" s="71">
        <f t="shared" ref="AQ265:AQ277" si="25">IF($BO265,AM265/$BO265*100,0)</f>
        <v>0.37040668294085288</v>
      </c>
      <c r="AR265" s="47"/>
      <c r="AS265" s="281">
        <v>1233897</v>
      </c>
      <c r="AT265" s="47"/>
      <c r="AU265" s="71">
        <f t="shared" ref="AU265:AU277" si="26">(AS265/$BS265)</f>
        <v>206.75217828418229</v>
      </c>
      <c r="AV265" s="47"/>
      <c r="AW265" s="71">
        <f t="shared" ref="AW265:AW277" si="27">IF($BO265,AS265/$BO265*100,0)</f>
        <v>25.630534705062225</v>
      </c>
      <c r="AX265" s="47"/>
      <c r="AY265" s="281">
        <v>647</v>
      </c>
      <c r="AZ265" s="47"/>
      <c r="BA265" s="281">
        <v>10926</v>
      </c>
      <c r="BB265" s="47"/>
      <c r="BC265" s="70">
        <f t="shared" ref="BC265:BC277" si="28">(AY265+BA265)</f>
        <v>11573</v>
      </c>
      <c r="BD265" s="47"/>
      <c r="BE265" s="71">
        <f t="shared" ref="BE265:BE277" si="29">(BC265/$BS265)</f>
        <v>1.9391756032171581</v>
      </c>
      <c r="BF265" s="47"/>
      <c r="BG265" s="71">
        <f t="shared" ref="BG265:BG277" si="30">IF($BO265,BC265/$BO265*100,0)</f>
        <v>0.24039460193329357</v>
      </c>
      <c r="BH265" s="47"/>
      <c r="BI265" s="281">
        <v>34652</v>
      </c>
      <c r="BJ265" s="47"/>
      <c r="BK265" s="71">
        <f t="shared" ref="BK265:BK277" si="31">(BI265/$BS265)</f>
        <v>5.806300268096515</v>
      </c>
      <c r="BL265" s="47"/>
      <c r="BM265" s="71">
        <f t="shared" ref="BM265:BM277" si="32">IF($BO265,BI265/$BO265*100,0)</f>
        <v>0.71979208037608988</v>
      </c>
      <c r="BN265" s="47"/>
      <c r="BO265" s="70">
        <f t="shared" ref="BO265:BO277" si="33">(U265+AA265+AG265+AM265+AS265+BC265+BI265)</f>
        <v>4814168</v>
      </c>
      <c r="BQ265" s="47">
        <v>21</v>
      </c>
      <c r="BS265" s="51">
        <v>5968</v>
      </c>
    </row>
    <row r="266" spans="1:71" ht="8.85" customHeight="1" x14ac:dyDescent="0.3">
      <c r="A266" s="47">
        <v>22</v>
      </c>
      <c r="B266" s="58"/>
      <c r="C266" s="47" t="s">
        <v>190</v>
      </c>
      <c r="E266" s="70">
        <v>610672</v>
      </c>
      <c r="F266" s="67"/>
      <c r="G266" s="70">
        <v>32242</v>
      </c>
      <c r="H266" s="47"/>
      <c r="I266" s="70">
        <v>196816</v>
      </c>
      <c r="J266" s="70"/>
      <c r="K266" s="70">
        <v>0</v>
      </c>
      <c r="L266" s="47"/>
      <c r="M266" s="70">
        <v>0</v>
      </c>
      <c r="N266" s="47"/>
      <c r="O266" s="70">
        <v>0</v>
      </c>
      <c r="P266" s="47"/>
      <c r="Q266" s="70">
        <v>0</v>
      </c>
      <c r="R266" s="47"/>
      <c r="S266" s="70">
        <v>0</v>
      </c>
      <c r="T266" s="47"/>
      <c r="U266" s="70">
        <f t="shared" si="17"/>
        <v>839730</v>
      </c>
      <c r="V266" s="47"/>
      <c r="W266" s="71">
        <f t="shared" si="18"/>
        <v>177.87121372590553</v>
      </c>
      <c r="X266" s="47"/>
      <c r="Y266" s="71">
        <f t="shared" si="19"/>
        <v>24.105291319993846</v>
      </c>
      <c r="Z266" s="47"/>
      <c r="AA266" s="70">
        <v>2218166</v>
      </c>
      <c r="AB266" s="47"/>
      <c r="AC266" s="71">
        <f t="shared" si="20"/>
        <v>469.85087905104848</v>
      </c>
      <c r="AD266" s="47"/>
      <c r="AE266" s="71">
        <f t="shared" si="21"/>
        <v>63.674678320538113</v>
      </c>
      <c r="AF266" s="47"/>
      <c r="AG266" s="70">
        <v>9250</v>
      </c>
      <c r="AH266" s="47"/>
      <c r="AI266" s="71">
        <f t="shared" si="22"/>
        <v>1.9593306502859564</v>
      </c>
      <c r="AJ266" s="47"/>
      <c r="AK266" s="71">
        <f t="shared" si="23"/>
        <v>0.26553052136989636</v>
      </c>
      <c r="AL266" s="47"/>
      <c r="AM266" s="70">
        <v>112562</v>
      </c>
      <c r="AN266" s="47"/>
      <c r="AO266" s="71">
        <f t="shared" si="24"/>
        <v>23.842829908917601</v>
      </c>
      <c r="AP266" s="47"/>
      <c r="AQ266" s="71">
        <f t="shared" si="25"/>
        <v>3.2312050320473809</v>
      </c>
      <c r="AR266" s="47"/>
      <c r="AS266" s="70">
        <v>181578</v>
      </c>
      <c r="AT266" s="47"/>
      <c r="AU266" s="71">
        <f t="shared" si="26"/>
        <v>38.461766574878204</v>
      </c>
      <c r="AV266" s="47"/>
      <c r="AW266" s="71">
        <f t="shared" si="27"/>
        <v>5.2123784874922201</v>
      </c>
      <c r="AX266" s="47"/>
      <c r="AY266" s="70">
        <v>14441</v>
      </c>
      <c r="AZ266" s="47"/>
      <c r="BA266" s="70">
        <v>3455</v>
      </c>
      <c r="BB266" s="47"/>
      <c r="BC266" s="70">
        <f t="shared" si="28"/>
        <v>17896</v>
      </c>
      <c r="BD266" s="47"/>
      <c r="BE266" s="71">
        <f t="shared" si="29"/>
        <v>3.7907223045964837</v>
      </c>
      <c r="BF266" s="47"/>
      <c r="BG266" s="71">
        <f t="shared" si="30"/>
        <v>0.51372261734439628</v>
      </c>
      <c r="BH266" s="47"/>
      <c r="BI266" s="70">
        <v>104410</v>
      </c>
      <c r="BJ266" s="47"/>
      <c r="BK266" s="71">
        <f t="shared" si="31"/>
        <v>22.116077102308832</v>
      </c>
      <c r="BL266" s="47"/>
      <c r="BM266" s="71">
        <f t="shared" si="32"/>
        <v>2.9971937012141492</v>
      </c>
      <c r="BN266" s="47"/>
      <c r="BO266" s="70">
        <f t="shared" si="33"/>
        <v>3483592</v>
      </c>
      <c r="BQ266" s="47">
        <v>22</v>
      </c>
      <c r="BS266" s="51">
        <v>4721</v>
      </c>
    </row>
    <row r="267" spans="1:71" ht="8.85" customHeight="1" x14ac:dyDescent="0.3">
      <c r="A267" s="47">
        <v>23</v>
      </c>
      <c r="B267" s="58"/>
      <c r="C267" s="47" t="s">
        <v>198</v>
      </c>
      <c r="E267" s="70">
        <v>1531293</v>
      </c>
      <c r="F267" s="67"/>
      <c r="G267" s="70">
        <v>61464</v>
      </c>
      <c r="H267" s="47"/>
      <c r="I267" s="70">
        <v>378700</v>
      </c>
      <c r="J267" s="70"/>
      <c r="K267" s="70">
        <v>0</v>
      </c>
      <c r="L267" s="47"/>
      <c r="M267" s="70">
        <v>520998</v>
      </c>
      <c r="N267" s="47"/>
      <c r="O267" s="70">
        <v>0</v>
      </c>
      <c r="P267" s="47"/>
      <c r="Q267" s="70">
        <v>20364</v>
      </c>
      <c r="R267" s="47"/>
      <c r="S267" s="70">
        <v>39820</v>
      </c>
      <c r="T267" s="47"/>
      <c r="U267" s="70">
        <f t="shared" si="17"/>
        <v>2552639</v>
      </c>
      <c r="V267" s="47"/>
      <c r="W267" s="71">
        <f t="shared" si="18"/>
        <v>280.94199867928683</v>
      </c>
      <c r="X267" s="47"/>
      <c r="Y267" s="71">
        <f t="shared" si="19"/>
        <v>42.936090019420689</v>
      </c>
      <c r="Z267" s="47"/>
      <c r="AA267" s="70">
        <v>2838767</v>
      </c>
      <c r="AB267" s="47"/>
      <c r="AC267" s="71">
        <f t="shared" si="20"/>
        <v>312.43308386528724</v>
      </c>
      <c r="AD267" s="47"/>
      <c r="AE267" s="71">
        <f t="shared" si="21"/>
        <v>47.748841671760403</v>
      </c>
      <c r="AF267" s="47"/>
      <c r="AG267" s="70">
        <v>26854</v>
      </c>
      <c r="AH267" s="47"/>
      <c r="AI267" s="71">
        <f t="shared" si="22"/>
        <v>2.9555359894342943</v>
      </c>
      <c r="AJ267" s="47"/>
      <c r="AK267" s="71">
        <f t="shared" si="23"/>
        <v>0.45169166552008461</v>
      </c>
      <c r="AL267" s="47"/>
      <c r="AM267" s="70">
        <v>61335</v>
      </c>
      <c r="AN267" s="47"/>
      <c r="AO267" s="71">
        <f t="shared" si="24"/>
        <v>6.7504952674444203</v>
      </c>
      <c r="AP267" s="47"/>
      <c r="AQ267" s="71">
        <f t="shared" si="25"/>
        <v>1.0316715686554849</v>
      </c>
      <c r="AR267" s="47"/>
      <c r="AS267" s="70">
        <v>237521</v>
      </c>
      <c r="AT267" s="47"/>
      <c r="AU267" s="71">
        <f t="shared" si="26"/>
        <v>26.14142637023993</v>
      </c>
      <c r="AV267" s="47"/>
      <c r="AW267" s="71">
        <f t="shared" si="27"/>
        <v>3.9951685442018325</v>
      </c>
      <c r="AX267" s="47"/>
      <c r="AY267" s="70">
        <v>41795</v>
      </c>
      <c r="AZ267" s="47"/>
      <c r="BA267" s="70">
        <v>9674</v>
      </c>
      <c r="BB267" s="47"/>
      <c r="BC267" s="70">
        <f t="shared" si="28"/>
        <v>51469</v>
      </c>
      <c r="BD267" s="47"/>
      <c r="BE267" s="71">
        <f t="shared" si="29"/>
        <v>5.6646489104116222</v>
      </c>
      <c r="BF267" s="47"/>
      <c r="BG267" s="71">
        <f t="shared" si="30"/>
        <v>0.86572273525929966</v>
      </c>
      <c r="BH267" s="47"/>
      <c r="BI267" s="70">
        <v>176621</v>
      </c>
      <c r="BJ267" s="47"/>
      <c r="BK267" s="71">
        <f t="shared" si="31"/>
        <v>19.438806955756107</v>
      </c>
      <c r="BL267" s="47"/>
      <c r="BM267" s="71">
        <f t="shared" si="32"/>
        <v>2.9708137951822025</v>
      </c>
      <c r="BN267" s="47"/>
      <c r="BO267" s="70">
        <f t="shared" si="33"/>
        <v>5945206</v>
      </c>
      <c r="BQ267" s="47">
        <v>23</v>
      </c>
      <c r="BS267" s="51">
        <v>9086</v>
      </c>
    </row>
    <row r="268" spans="1:71" ht="8.85" customHeight="1" x14ac:dyDescent="0.3">
      <c r="A268" s="47">
        <v>24</v>
      </c>
      <c r="B268" s="58"/>
      <c r="C268" s="84" t="s">
        <v>239</v>
      </c>
      <c r="E268" s="70">
        <v>3761143</v>
      </c>
      <c r="F268" s="67"/>
      <c r="G268" s="70">
        <v>47893</v>
      </c>
      <c r="H268" s="47"/>
      <c r="I268" s="70">
        <v>568101</v>
      </c>
      <c r="J268" s="70"/>
      <c r="K268" s="70">
        <v>0</v>
      </c>
      <c r="L268" s="47"/>
      <c r="M268" s="70">
        <v>0</v>
      </c>
      <c r="N268" s="47"/>
      <c r="O268" s="70">
        <v>0</v>
      </c>
      <c r="P268" s="47"/>
      <c r="Q268" s="70">
        <v>14333</v>
      </c>
      <c r="R268" s="47"/>
      <c r="S268" s="70">
        <v>13997</v>
      </c>
      <c r="T268" s="47"/>
      <c r="U268" s="70">
        <f t="shared" si="17"/>
        <v>4405467</v>
      </c>
      <c r="V268" s="47"/>
      <c r="W268" s="71">
        <f t="shared" si="18"/>
        <v>570.13938138993137</v>
      </c>
      <c r="X268" s="47"/>
      <c r="Y268" s="71">
        <f t="shared" si="19"/>
        <v>44.834699620527985</v>
      </c>
      <c r="Z268" s="47"/>
      <c r="AA268" s="70">
        <v>4989637</v>
      </c>
      <c r="AB268" s="47"/>
      <c r="AC268" s="71">
        <f t="shared" si="20"/>
        <v>645.74052025365597</v>
      </c>
      <c r="AD268" s="47"/>
      <c r="AE268" s="71">
        <f t="shared" si="21"/>
        <v>50.779832446928417</v>
      </c>
      <c r="AF268" s="47"/>
      <c r="AG268" s="70">
        <v>113098</v>
      </c>
      <c r="AH268" s="47"/>
      <c r="AI268" s="71">
        <f t="shared" si="22"/>
        <v>14.636728355118416</v>
      </c>
      <c r="AJ268" s="47"/>
      <c r="AK268" s="71">
        <f t="shared" si="23"/>
        <v>1.1510050711269597</v>
      </c>
      <c r="AL268" s="47"/>
      <c r="AM268" s="70">
        <v>45866</v>
      </c>
      <c r="AN268" s="47"/>
      <c r="AO268" s="71">
        <f t="shared" si="24"/>
        <v>5.9358094991587942</v>
      </c>
      <c r="AP268" s="47"/>
      <c r="AQ268" s="71">
        <f t="shared" si="25"/>
        <v>0.46678100932208472</v>
      </c>
      <c r="AR268" s="47"/>
      <c r="AS268" s="70">
        <v>0</v>
      </c>
      <c r="AT268" s="47"/>
      <c r="AU268" s="71">
        <f t="shared" si="26"/>
        <v>0</v>
      </c>
      <c r="AV268" s="47"/>
      <c r="AW268" s="71">
        <f t="shared" si="27"/>
        <v>0</v>
      </c>
      <c r="AX268" s="47"/>
      <c r="AY268" s="70">
        <v>108743</v>
      </c>
      <c r="AZ268" s="47"/>
      <c r="BA268" s="70">
        <v>68890</v>
      </c>
      <c r="BB268" s="47"/>
      <c r="BC268" s="70">
        <f t="shared" si="28"/>
        <v>177633</v>
      </c>
      <c r="BD268" s="47"/>
      <c r="BE268" s="71">
        <f t="shared" si="29"/>
        <v>22.988611362753979</v>
      </c>
      <c r="BF268" s="47"/>
      <c r="BG268" s="71">
        <f t="shared" si="30"/>
        <v>1.8077816035605869</v>
      </c>
      <c r="BH268" s="47"/>
      <c r="BI268" s="70">
        <v>94320</v>
      </c>
      <c r="BJ268" s="47"/>
      <c r="BK268" s="71">
        <f t="shared" si="31"/>
        <v>12.206548466416463</v>
      </c>
      <c r="BL268" s="47"/>
      <c r="BM268" s="71">
        <f t="shared" si="32"/>
        <v>0.95990024853396905</v>
      </c>
      <c r="BN268" s="47"/>
      <c r="BO268" s="70">
        <f t="shared" si="33"/>
        <v>9826021</v>
      </c>
      <c r="BQ268" s="47">
        <v>24</v>
      </c>
      <c r="BS268" s="51">
        <v>7727</v>
      </c>
    </row>
    <row r="269" spans="1:71" ht="8.85" customHeight="1" x14ac:dyDescent="0.3">
      <c r="A269" s="47">
        <v>25</v>
      </c>
      <c r="B269" s="58"/>
      <c r="C269" s="47" t="s">
        <v>240</v>
      </c>
      <c r="E269" s="70">
        <v>432554</v>
      </c>
      <c r="F269" s="67"/>
      <c r="G269" s="70">
        <v>35887</v>
      </c>
      <c r="H269" s="47"/>
      <c r="I269" s="70">
        <v>0</v>
      </c>
      <c r="J269" s="70"/>
      <c r="K269" s="70">
        <v>13500</v>
      </c>
      <c r="L269" s="47"/>
      <c r="M269" s="70">
        <v>0</v>
      </c>
      <c r="N269" s="47"/>
      <c r="O269" s="70">
        <v>0</v>
      </c>
      <c r="P269" s="47"/>
      <c r="Q269" s="70">
        <v>8736</v>
      </c>
      <c r="R269" s="47"/>
      <c r="S269" s="70">
        <v>8736</v>
      </c>
      <c r="T269" s="47"/>
      <c r="U269" s="70">
        <f t="shared" si="17"/>
        <v>499413</v>
      </c>
      <c r="V269" s="47"/>
      <c r="W269" s="71">
        <f t="shared" si="18"/>
        <v>85.765584750128795</v>
      </c>
      <c r="X269" s="47"/>
      <c r="Y269" s="71">
        <f t="shared" si="19"/>
        <v>13.080829775531051</v>
      </c>
      <c r="Z269" s="47"/>
      <c r="AA269" s="70">
        <v>2109952</v>
      </c>
      <c r="AB269" s="47"/>
      <c r="AC269" s="71">
        <f t="shared" si="20"/>
        <v>362.34793061995538</v>
      </c>
      <c r="AD269" s="47"/>
      <c r="AE269" s="71">
        <f t="shared" si="21"/>
        <v>55.264726682207495</v>
      </c>
      <c r="AF269" s="47"/>
      <c r="AG269" s="70">
        <v>1295</v>
      </c>
      <c r="AH269" s="47"/>
      <c r="AI269" s="71">
        <f t="shared" si="22"/>
        <v>0.22239395500601064</v>
      </c>
      <c r="AJ269" s="47"/>
      <c r="AK269" s="71">
        <f t="shared" si="23"/>
        <v>3.3919170224468949E-2</v>
      </c>
      <c r="AL269" s="47"/>
      <c r="AM269" s="70">
        <v>38418</v>
      </c>
      <c r="AN269" s="47"/>
      <c r="AO269" s="71">
        <f t="shared" si="24"/>
        <v>6.5976300875837195</v>
      </c>
      <c r="AP269" s="47"/>
      <c r="AQ269" s="71">
        <f t="shared" si="25"/>
        <v>1.006259985856099</v>
      </c>
      <c r="AR269" s="47"/>
      <c r="AS269" s="70">
        <v>1061344</v>
      </c>
      <c r="AT269" s="47"/>
      <c r="AU269" s="71">
        <f t="shared" si="26"/>
        <v>182.26755967714237</v>
      </c>
      <c r="AV269" s="47"/>
      <c r="AW269" s="71">
        <f t="shared" si="27"/>
        <v>27.799156604416041</v>
      </c>
      <c r="AX269" s="47"/>
      <c r="AY269" s="70">
        <v>9531</v>
      </c>
      <c r="AZ269" s="47"/>
      <c r="BA269" s="70">
        <v>3820</v>
      </c>
      <c r="BB269" s="47"/>
      <c r="BC269" s="70">
        <f t="shared" si="28"/>
        <v>13351</v>
      </c>
      <c r="BD269" s="47"/>
      <c r="BE269" s="71">
        <f t="shared" si="29"/>
        <v>2.2928043963592648</v>
      </c>
      <c r="BF269" s="47"/>
      <c r="BG269" s="71">
        <f t="shared" si="30"/>
        <v>0.34969485843002696</v>
      </c>
      <c r="BH269" s="47"/>
      <c r="BI269" s="70">
        <v>94127</v>
      </c>
      <c r="BJ269" s="47"/>
      <c r="BK269" s="71">
        <f t="shared" si="31"/>
        <v>16.164691739653101</v>
      </c>
      <c r="BL269" s="47"/>
      <c r="BM269" s="71">
        <f t="shared" si="32"/>
        <v>2.4654129233348177</v>
      </c>
      <c r="BN269" s="47"/>
      <c r="BO269" s="70">
        <f t="shared" si="33"/>
        <v>3817900</v>
      </c>
      <c r="BQ269" s="47">
        <v>25</v>
      </c>
      <c r="BS269" s="51">
        <v>5823</v>
      </c>
    </row>
    <row r="270" spans="1:71" ht="8.85" customHeight="1" x14ac:dyDescent="0.3">
      <c r="A270" s="73"/>
      <c r="B270" s="47"/>
      <c r="E270" s="47"/>
      <c r="F270" s="47"/>
      <c r="G270" s="47"/>
      <c r="H270" s="47"/>
      <c r="I270" s="47"/>
      <c r="J270" s="47"/>
      <c r="K270" s="47"/>
      <c r="L270" s="47"/>
      <c r="M270" s="47"/>
      <c r="N270" s="47"/>
      <c r="O270" s="47"/>
      <c r="P270" s="47"/>
      <c r="Q270" s="47"/>
      <c r="R270" s="47"/>
      <c r="S270" s="47"/>
      <c r="T270" s="47"/>
      <c r="U270" s="6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67"/>
      <c r="BD270" s="47"/>
      <c r="BE270" s="47"/>
      <c r="BF270" s="47"/>
      <c r="BG270" s="47"/>
      <c r="BH270" s="47"/>
      <c r="BI270" s="47"/>
      <c r="BJ270" s="47"/>
      <c r="BK270" s="47"/>
      <c r="BL270" s="47"/>
      <c r="BM270" s="47"/>
      <c r="BN270" s="47"/>
      <c r="BO270" s="67"/>
      <c r="BQ270" s="73"/>
    </row>
    <row r="271" spans="1:71" ht="8.85" customHeight="1" x14ac:dyDescent="0.3">
      <c r="A271" s="47">
        <v>26</v>
      </c>
      <c r="B271" s="58"/>
      <c r="C271" s="47" t="s">
        <v>241</v>
      </c>
      <c r="E271" s="70">
        <v>0</v>
      </c>
      <c r="F271" s="67"/>
      <c r="G271" s="70">
        <v>0</v>
      </c>
      <c r="H271" s="47"/>
      <c r="I271" s="70">
        <v>0</v>
      </c>
      <c r="J271" s="70"/>
      <c r="K271" s="70">
        <v>0</v>
      </c>
      <c r="L271" s="47"/>
      <c r="M271" s="70">
        <v>0</v>
      </c>
      <c r="N271" s="47"/>
      <c r="O271" s="70">
        <v>0</v>
      </c>
      <c r="P271" s="47"/>
      <c r="Q271" s="70">
        <v>0</v>
      </c>
      <c r="R271" s="47"/>
      <c r="S271" s="70">
        <v>0</v>
      </c>
      <c r="T271" s="47"/>
      <c r="U271" s="70">
        <f t="shared" si="17"/>
        <v>0</v>
      </c>
      <c r="V271" s="47"/>
      <c r="W271" s="71">
        <v>0</v>
      </c>
      <c r="X271" s="47"/>
      <c r="Y271" s="71">
        <f t="shared" si="19"/>
        <v>0</v>
      </c>
      <c r="Z271" s="47"/>
      <c r="AA271" s="70">
        <v>0</v>
      </c>
      <c r="AB271" s="47"/>
      <c r="AC271" s="71">
        <v>0</v>
      </c>
      <c r="AD271" s="47"/>
      <c r="AE271" s="71">
        <f t="shared" si="21"/>
        <v>0</v>
      </c>
      <c r="AF271" s="47"/>
      <c r="AG271" s="281">
        <v>0</v>
      </c>
      <c r="AH271" s="47"/>
      <c r="AI271" s="71">
        <v>0</v>
      </c>
      <c r="AJ271" s="47"/>
      <c r="AK271" s="71">
        <f t="shared" si="23"/>
        <v>0</v>
      </c>
      <c r="AL271" s="47"/>
      <c r="AM271" s="281">
        <v>0</v>
      </c>
      <c r="AN271" s="47"/>
      <c r="AO271" s="71">
        <v>0</v>
      </c>
      <c r="AP271" s="47"/>
      <c r="AQ271" s="71">
        <f t="shared" si="25"/>
        <v>0</v>
      </c>
      <c r="AR271" s="47"/>
      <c r="AS271" s="281">
        <v>0</v>
      </c>
      <c r="AT271" s="47"/>
      <c r="AU271" s="71">
        <v>0</v>
      </c>
      <c r="AV271" s="47"/>
      <c r="AW271" s="71">
        <f t="shared" si="27"/>
        <v>0</v>
      </c>
      <c r="AX271" s="47"/>
      <c r="AY271" s="281">
        <v>0</v>
      </c>
      <c r="AZ271" s="47"/>
      <c r="BA271" s="281">
        <v>0</v>
      </c>
      <c r="BB271" s="47"/>
      <c r="BC271" s="70">
        <f t="shared" si="28"/>
        <v>0</v>
      </c>
      <c r="BD271" s="47"/>
      <c r="BE271" s="71">
        <v>0</v>
      </c>
      <c r="BF271" s="47"/>
      <c r="BG271" s="71">
        <f t="shared" si="30"/>
        <v>0</v>
      </c>
      <c r="BH271" s="47"/>
      <c r="BI271" s="281">
        <v>0</v>
      </c>
      <c r="BJ271" s="47"/>
      <c r="BK271" s="71">
        <v>0</v>
      </c>
      <c r="BL271" s="47"/>
      <c r="BM271" s="71">
        <f t="shared" si="32"/>
        <v>0</v>
      </c>
      <c r="BN271" s="47"/>
      <c r="BO271" s="70">
        <f t="shared" si="33"/>
        <v>0</v>
      </c>
      <c r="BQ271" s="47">
        <v>26</v>
      </c>
      <c r="BS271" s="51">
        <v>0</v>
      </c>
    </row>
    <row r="272" spans="1:71" ht="8.85" customHeight="1" x14ac:dyDescent="0.3">
      <c r="A272" s="47">
        <v>27</v>
      </c>
      <c r="B272" s="58"/>
      <c r="C272" s="47" t="s">
        <v>242</v>
      </c>
      <c r="E272" s="70">
        <v>2231845</v>
      </c>
      <c r="F272" s="67"/>
      <c r="G272" s="70">
        <v>35285</v>
      </c>
      <c r="H272" s="47"/>
      <c r="I272" s="70">
        <v>538922</v>
      </c>
      <c r="J272" s="70"/>
      <c r="K272" s="70">
        <v>0</v>
      </c>
      <c r="L272" s="47"/>
      <c r="M272" s="70">
        <v>182974</v>
      </c>
      <c r="N272" s="47"/>
      <c r="O272" s="70">
        <v>0</v>
      </c>
      <c r="P272" s="47"/>
      <c r="Q272" s="70">
        <v>30814</v>
      </c>
      <c r="R272" s="47"/>
      <c r="S272" s="70">
        <v>11207</v>
      </c>
      <c r="T272" s="47"/>
      <c r="U272" s="70">
        <f t="shared" si="17"/>
        <v>3031047</v>
      </c>
      <c r="V272" s="47"/>
      <c r="W272" s="71">
        <f t="shared" si="18"/>
        <v>374.7122017554704</v>
      </c>
      <c r="X272" s="47"/>
      <c r="Y272" s="71">
        <f t="shared" si="19"/>
        <v>29.868649943175551</v>
      </c>
      <c r="Z272" s="47"/>
      <c r="AA272" s="70">
        <v>3576266</v>
      </c>
      <c r="AB272" s="47"/>
      <c r="AC272" s="71">
        <f t="shared" si="20"/>
        <v>442.1147236988503</v>
      </c>
      <c r="AD272" s="47"/>
      <c r="AE272" s="71">
        <f t="shared" si="21"/>
        <v>35.241366187221992</v>
      </c>
      <c r="AF272" s="47"/>
      <c r="AG272" s="70">
        <v>104934</v>
      </c>
      <c r="AH272" s="47"/>
      <c r="AI272" s="71">
        <f t="shared" si="22"/>
        <v>12.972431697366794</v>
      </c>
      <c r="AJ272" s="47"/>
      <c r="AK272" s="71">
        <f t="shared" si="23"/>
        <v>1.0340443131159573</v>
      </c>
      <c r="AL272" s="47"/>
      <c r="AM272" s="70">
        <v>43739</v>
      </c>
      <c r="AN272" s="47"/>
      <c r="AO272" s="71">
        <f t="shared" si="24"/>
        <v>5.4072196810483373</v>
      </c>
      <c r="AP272" s="47"/>
      <c r="AQ272" s="71">
        <f t="shared" si="25"/>
        <v>0.43101439201192043</v>
      </c>
      <c r="AR272" s="47"/>
      <c r="AS272" s="70">
        <v>0</v>
      </c>
      <c r="AT272" s="47"/>
      <c r="AU272" s="71">
        <f t="shared" si="26"/>
        <v>0</v>
      </c>
      <c r="AV272" s="47"/>
      <c r="AW272" s="71">
        <f t="shared" si="27"/>
        <v>0</v>
      </c>
      <c r="AX272" s="47"/>
      <c r="AY272" s="70">
        <v>79893</v>
      </c>
      <c r="AZ272" s="47"/>
      <c r="BA272" s="70">
        <v>324424</v>
      </c>
      <c r="BB272" s="47"/>
      <c r="BC272" s="70">
        <f t="shared" si="28"/>
        <v>404317</v>
      </c>
      <c r="BD272" s="47"/>
      <c r="BE272" s="71">
        <f t="shared" si="29"/>
        <v>49.983557918160464</v>
      </c>
      <c r="BF272" s="47"/>
      <c r="BG272" s="71">
        <f t="shared" si="30"/>
        <v>3.9842348004088723</v>
      </c>
      <c r="BH272" s="47"/>
      <c r="BI272" s="70">
        <v>2987618</v>
      </c>
      <c r="BJ272" s="47"/>
      <c r="BK272" s="71">
        <f t="shared" si="31"/>
        <v>369.34330572382248</v>
      </c>
      <c r="BL272" s="47"/>
      <c r="BM272" s="71">
        <f t="shared" si="32"/>
        <v>29.440690364065702</v>
      </c>
      <c r="BN272" s="47"/>
      <c r="BO272" s="70">
        <f t="shared" si="33"/>
        <v>10147921</v>
      </c>
      <c r="BQ272" s="47">
        <v>27</v>
      </c>
      <c r="BS272" s="51">
        <v>8089</v>
      </c>
    </row>
    <row r="273" spans="1:71" ht="8.85" customHeight="1" x14ac:dyDescent="0.3">
      <c r="A273" s="47">
        <v>28</v>
      </c>
      <c r="B273" s="58"/>
      <c r="C273" s="47" t="s">
        <v>243</v>
      </c>
      <c r="E273" s="70">
        <v>1002959</v>
      </c>
      <c r="F273" s="67"/>
      <c r="G273" s="70">
        <v>72245</v>
      </c>
      <c r="H273" s="47"/>
      <c r="I273" s="70">
        <v>663429</v>
      </c>
      <c r="J273" s="70"/>
      <c r="K273" s="70">
        <v>887</v>
      </c>
      <c r="L273" s="47"/>
      <c r="M273" s="70">
        <v>4922</v>
      </c>
      <c r="N273" s="47"/>
      <c r="O273" s="70">
        <v>0</v>
      </c>
      <c r="P273" s="47"/>
      <c r="Q273" s="70">
        <v>25227</v>
      </c>
      <c r="R273" s="47"/>
      <c r="S273" s="70">
        <v>17767</v>
      </c>
      <c r="T273" s="47"/>
      <c r="U273" s="70">
        <f t="shared" si="17"/>
        <v>1787436</v>
      </c>
      <c r="V273" s="47"/>
      <c r="W273" s="71">
        <f t="shared" si="18"/>
        <v>219.5327929255711</v>
      </c>
      <c r="X273" s="47"/>
      <c r="Y273" s="71">
        <f t="shared" si="19"/>
        <v>27.209990861682591</v>
      </c>
      <c r="Z273" s="47"/>
      <c r="AA273" s="70">
        <v>4324415</v>
      </c>
      <c r="AB273" s="47"/>
      <c r="AC273" s="71">
        <f t="shared" si="20"/>
        <v>531.12441660525667</v>
      </c>
      <c r="AD273" s="47"/>
      <c r="AE273" s="71">
        <f t="shared" si="21"/>
        <v>65.83021301580763</v>
      </c>
      <c r="AF273" s="47"/>
      <c r="AG273" s="70">
        <v>2610</v>
      </c>
      <c r="AH273" s="47"/>
      <c r="AI273" s="71">
        <f t="shared" si="22"/>
        <v>0.32056005895357403</v>
      </c>
      <c r="AJ273" s="47"/>
      <c r="AK273" s="71">
        <f t="shared" si="23"/>
        <v>3.9731814816861451E-2</v>
      </c>
      <c r="AL273" s="47"/>
      <c r="AM273" s="70">
        <v>38987</v>
      </c>
      <c r="AN273" s="47"/>
      <c r="AO273" s="71">
        <f t="shared" si="24"/>
        <v>4.7883812331122577</v>
      </c>
      <c r="AP273" s="47"/>
      <c r="AQ273" s="71">
        <f t="shared" si="25"/>
        <v>0.59349588669156228</v>
      </c>
      <c r="AR273" s="47"/>
      <c r="AS273" s="70">
        <v>33002</v>
      </c>
      <c r="AT273" s="47"/>
      <c r="AU273" s="71">
        <f t="shared" si="26"/>
        <v>4.0533038565463029</v>
      </c>
      <c r="AV273" s="47"/>
      <c r="AW273" s="71">
        <f t="shared" si="27"/>
        <v>0.50238672512875926</v>
      </c>
      <c r="AX273" s="47"/>
      <c r="AY273" s="70">
        <v>44614</v>
      </c>
      <c r="AZ273" s="47"/>
      <c r="BA273" s="70">
        <v>55751</v>
      </c>
      <c r="BB273" s="47"/>
      <c r="BC273" s="70">
        <f t="shared" si="28"/>
        <v>100365</v>
      </c>
      <c r="BD273" s="47"/>
      <c r="BE273" s="71">
        <f t="shared" si="29"/>
        <v>12.326823876197494</v>
      </c>
      <c r="BF273" s="47"/>
      <c r="BG273" s="71">
        <f t="shared" si="30"/>
        <v>1.5278481203426435</v>
      </c>
      <c r="BH273" s="47"/>
      <c r="BI273" s="70">
        <v>282228</v>
      </c>
      <c r="BJ273" s="47"/>
      <c r="BK273" s="71">
        <f t="shared" si="31"/>
        <v>34.663227708179811</v>
      </c>
      <c r="BL273" s="47"/>
      <c r="BM273" s="71">
        <f t="shared" si="32"/>
        <v>4.2963335755299514</v>
      </c>
      <c r="BN273" s="47"/>
      <c r="BO273" s="70">
        <f t="shared" si="33"/>
        <v>6569043</v>
      </c>
      <c r="BQ273" s="47">
        <v>28</v>
      </c>
      <c r="BS273" s="51">
        <v>8142</v>
      </c>
    </row>
    <row r="274" spans="1:71" ht="8.85" customHeight="1" x14ac:dyDescent="0.3">
      <c r="A274" s="47">
        <v>29</v>
      </c>
      <c r="B274" s="58"/>
      <c r="C274" s="47" t="s">
        <v>244</v>
      </c>
      <c r="E274" s="70">
        <v>1456132</v>
      </c>
      <c r="F274" s="67"/>
      <c r="G274" s="70">
        <v>68306</v>
      </c>
      <c r="H274" s="47"/>
      <c r="I274" s="70">
        <v>449338</v>
      </c>
      <c r="J274" s="70"/>
      <c r="K274" s="70">
        <v>1841</v>
      </c>
      <c r="L274" s="47"/>
      <c r="M274" s="70">
        <v>298892</v>
      </c>
      <c r="N274" s="47"/>
      <c r="O274" s="70">
        <v>0</v>
      </c>
      <c r="P274" s="47"/>
      <c r="Q274" s="70">
        <v>9222</v>
      </c>
      <c r="R274" s="47"/>
      <c r="S274" s="70">
        <v>10123</v>
      </c>
      <c r="T274" s="47"/>
      <c r="U274" s="70">
        <f t="shared" si="17"/>
        <v>2293854</v>
      </c>
      <c r="V274" s="47"/>
      <c r="W274" s="71">
        <f t="shared" si="18"/>
        <v>493.30193548387098</v>
      </c>
      <c r="X274" s="47"/>
      <c r="Y274" s="71">
        <f t="shared" si="19"/>
        <v>27.125723669669959</v>
      </c>
      <c r="Z274" s="47"/>
      <c r="AA274" s="70">
        <v>4656648</v>
      </c>
      <c r="AB274" s="47"/>
      <c r="AC274" s="71">
        <f t="shared" si="20"/>
        <v>1001.4296774193548</v>
      </c>
      <c r="AD274" s="47"/>
      <c r="AE274" s="71">
        <f t="shared" si="21"/>
        <v>55.066689891737354</v>
      </c>
      <c r="AF274" s="47"/>
      <c r="AG274" s="70">
        <v>42909</v>
      </c>
      <c r="AH274" s="47"/>
      <c r="AI274" s="71">
        <f t="shared" si="22"/>
        <v>9.2277419354838717</v>
      </c>
      <c r="AJ274" s="47"/>
      <c r="AK274" s="71">
        <f t="shared" si="23"/>
        <v>0.50741576270410771</v>
      </c>
      <c r="AL274" s="47"/>
      <c r="AM274" s="70">
        <v>73931</v>
      </c>
      <c r="AN274" s="47"/>
      <c r="AO274" s="71">
        <f t="shared" si="24"/>
        <v>15.899139784946236</v>
      </c>
      <c r="AP274" s="47"/>
      <c r="AQ274" s="71">
        <f t="shared" si="25"/>
        <v>0.8742630858905448</v>
      </c>
      <c r="AR274" s="47"/>
      <c r="AS274" s="70">
        <v>738799</v>
      </c>
      <c r="AT274" s="47"/>
      <c r="AU274" s="71">
        <f t="shared" si="26"/>
        <v>158.88150537634408</v>
      </c>
      <c r="AV274" s="47"/>
      <c r="AW274" s="71">
        <f t="shared" si="27"/>
        <v>8.7365880833865184</v>
      </c>
      <c r="AX274" s="47"/>
      <c r="AY274" s="70">
        <v>257496</v>
      </c>
      <c r="AZ274" s="47"/>
      <c r="BA274" s="70">
        <v>55684</v>
      </c>
      <c r="BB274" s="47"/>
      <c r="BC274" s="70">
        <f t="shared" si="28"/>
        <v>313180</v>
      </c>
      <c r="BD274" s="47"/>
      <c r="BE274" s="71">
        <f t="shared" si="29"/>
        <v>67.350537634408596</v>
      </c>
      <c r="BF274" s="47"/>
      <c r="BG274" s="71">
        <f t="shared" si="30"/>
        <v>3.7034763933830308</v>
      </c>
      <c r="BH274" s="47"/>
      <c r="BI274" s="70">
        <v>337058</v>
      </c>
      <c r="BJ274" s="47"/>
      <c r="BK274" s="71">
        <f t="shared" si="31"/>
        <v>72.485591397849461</v>
      </c>
      <c r="BL274" s="47"/>
      <c r="BM274" s="71">
        <f t="shared" si="32"/>
        <v>3.9858431132284871</v>
      </c>
      <c r="BN274" s="47"/>
      <c r="BO274" s="70">
        <f t="shared" si="33"/>
        <v>8456379</v>
      </c>
      <c r="BQ274" s="47">
        <v>29</v>
      </c>
      <c r="BS274" s="51">
        <v>4650</v>
      </c>
    </row>
    <row r="275" spans="1:71" ht="8.85" customHeight="1" x14ac:dyDescent="0.3">
      <c r="A275" s="47">
        <v>30</v>
      </c>
      <c r="B275" s="58"/>
      <c r="C275" s="47" t="s">
        <v>245</v>
      </c>
      <c r="E275" s="70">
        <v>974448</v>
      </c>
      <c r="F275" s="67"/>
      <c r="G275" s="70">
        <v>52752</v>
      </c>
      <c r="H275" s="47"/>
      <c r="I275" s="70">
        <v>537374</v>
      </c>
      <c r="J275" s="70"/>
      <c r="K275" s="70">
        <v>0</v>
      </c>
      <c r="L275" s="47"/>
      <c r="M275" s="70">
        <v>323167</v>
      </c>
      <c r="N275" s="47"/>
      <c r="O275" s="70">
        <v>0</v>
      </c>
      <c r="P275" s="47"/>
      <c r="Q275" s="70">
        <v>39934</v>
      </c>
      <c r="R275" s="47"/>
      <c r="S275" s="70">
        <v>3206</v>
      </c>
      <c r="T275" s="47"/>
      <c r="U275" s="70">
        <f t="shared" si="17"/>
        <v>1930881</v>
      </c>
      <c r="V275" s="47"/>
      <c r="W275" s="71">
        <f t="shared" si="18"/>
        <v>301.79446702094407</v>
      </c>
      <c r="X275" s="47"/>
      <c r="Y275" s="71">
        <f t="shared" si="19"/>
        <v>41.584275480176153</v>
      </c>
      <c r="Z275" s="47"/>
      <c r="AA275" s="70">
        <v>2051317</v>
      </c>
      <c r="AB275" s="47"/>
      <c r="AC275" s="71">
        <f t="shared" si="20"/>
        <v>320.61847452328851</v>
      </c>
      <c r="AD275" s="47"/>
      <c r="AE275" s="71">
        <f t="shared" si="21"/>
        <v>44.178036463753337</v>
      </c>
      <c r="AF275" s="47"/>
      <c r="AG275" s="281">
        <v>36262</v>
      </c>
      <c r="AH275" s="47"/>
      <c r="AI275" s="71">
        <f t="shared" si="22"/>
        <v>5.6677086589559238</v>
      </c>
      <c r="AJ275" s="47"/>
      <c r="AK275" s="71">
        <f t="shared" si="23"/>
        <v>0.78095387414457318</v>
      </c>
      <c r="AL275" s="47"/>
      <c r="AM275" s="281">
        <v>22778</v>
      </c>
      <c r="AN275" s="47"/>
      <c r="AO275" s="71">
        <f t="shared" si="24"/>
        <v>3.5601750547045952</v>
      </c>
      <c r="AP275" s="47"/>
      <c r="AQ275" s="71">
        <f t="shared" si="25"/>
        <v>0.4905567079936321</v>
      </c>
      <c r="AR275" s="47"/>
      <c r="AS275" s="281">
        <v>416088</v>
      </c>
      <c r="AT275" s="47"/>
      <c r="AU275" s="71">
        <f t="shared" si="26"/>
        <v>65.034073147858706</v>
      </c>
      <c r="AV275" s="47"/>
      <c r="AW275" s="71">
        <f t="shared" si="27"/>
        <v>8.9610483587520591</v>
      </c>
      <c r="AX275" s="47"/>
      <c r="AY275" s="281">
        <v>25415</v>
      </c>
      <c r="AZ275" s="47"/>
      <c r="BA275" s="281">
        <v>73398</v>
      </c>
      <c r="BB275" s="47"/>
      <c r="BC275" s="70">
        <f t="shared" si="28"/>
        <v>98813</v>
      </c>
      <c r="BD275" s="47"/>
      <c r="BE275" s="71">
        <f t="shared" si="29"/>
        <v>15.444357611753674</v>
      </c>
      <c r="BF275" s="47"/>
      <c r="BG275" s="71">
        <f t="shared" si="30"/>
        <v>2.1280788474394052</v>
      </c>
      <c r="BH275" s="47"/>
      <c r="BI275" s="281">
        <v>87157</v>
      </c>
      <c r="BJ275" s="47"/>
      <c r="BK275" s="71">
        <f t="shared" si="31"/>
        <v>13.62253829321663</v>
      </c>
      <c r="BL275" s="47"/>
      <c r="BM275" s="71">
        <f t="shared" si="32"/>
        <v>1.877050267740846</v>
      </c>
      <c r="BN275" s="47"/>
      <c r="BO275" s="70">
        <f t="shared" si="33"/>
        <v>4643296</v>
      </c>
      <c r="BQ275" s="47">
        <v>30</v>
      </c>
      <c r="BS275" s="51">
        <v>6398</v>
      </c>
    </row>
    <row r="276" spans="1:71" ht="8.85" customHeight="1" x14ac:dyDescent="0.3">
      <c r="A276" s="73"/>
      <c r="B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Q276" s="73"/>
    </row>
    <row r="277" spans="1:71" ht="8.85" customHeight="1" x14ac:dyDescent="0.3">
      <c r="A277" s="47">
        <v>31</v>
      </c>
      <c r="B277" s="58"/>
      <c r="C277" s="47" t="s">
        <v>211</v>
      </c>
      <c r="E277" s="70">
        <v>730400</v>
      </c>
      <c r="F277" s="67"/>
      <c r="G277" s="70">
        <v>46721</v>
      </c>
      <c r="H277" s="47"/>
      <c r="I277" s="70">
        <v>123807</v>
      </c>
      <c r="J277" s="70"/>
      <c r="K277" s="70">
        <v>0</v>
      </c>
      <c r="L277" s="47"/>
      <c r="M277" s="70">
        <v>0</v>
      </c>
      <c r="N277" s="47"/>
      <c r="O277" s="70">
        <v>0</v>
      </c>
      <c r="P277" s="47"/>
      <c r="Q277" s="70">
        <v>30414</v>
      </c>
      <c r="R277" s="47"/>
      <c r="S277" s="70">
        <v>0</v>
      </c>
      <c r="T277" s="47"/>
      <c r="U277" s="70">
        <f t="shared" si="17"/>
        <v>931342</v>
      </c>
      <c r="V277" s="47"/>
      <c r="W277" s="71">
        <f t="shared" si="18"/>
        <v>201.28420142641019</v>
      </c>
      <c r="X277" s="47"/>
      <c r="Y277" s="71">
        <f t="shared" si="19"/>
        <v>20.138970578059482</v>
      </c>
      <c r="Z277" s="47"/>
      <c r="AA277" s="70">
        <v>1862630</v>
      </c>
      <c r="AB277" s="47"/>
      <c r="AC277" s="71">
        <f t="shared" si="20"/>
        <v>402.55673222390317</v>
      </c>
      <c r="AD277" s="47"/>
      <c r="AE277" s="71">
        <f t="shared" si="21"/>
        <v>40.276773481504037</v>
      </c>
      <c r="AF277" s="47"/>
      <c r="AG277" s="281">
        <v>2686</v>
      </c>
      <c r="AH277" s="47"/>
      <c r="AI277" s="71">
        <f t="shared" si="22"/>
        <v>0.5805057272530797</v>
      </c>
      <c r="AJ277" s="47"/>
      <c r="AK277" s="71">
        <f t="shared" si="23"/>
        <v>5.8081000290621236E-2</v>
      </c>
      <c r="AL277" s="47"/>
      <c r="AM277" s="281">
        <v>23629</v>
      </c>
      <c r="AN277" s="47"/>
      <c r="AO277" s="71">
        <f t="shared" si="24"/>
        <v>5.1067646423168362</v>
      </c>
      <c r="AP277" s="47"/>
      <c r="AQ277" s="71">
        <f t="shared" si="25"/>
        <v>0.51094413844642195</v>
      </c>
      <c r="AR277" s="47"/>
      <c r="AS277" s="281">
        <v>1666899</v>
      </c>
      <c r="AT277" s="47"/>
      <c r="AU277" s="71">
        <f t="shared" si="26"/>
        <v>360.25480873135939</v>
      </c>
      <c r="AV277" s="47"/>
      <c r="AW277" s="71">
        <f t="shared" si="27"/>
        <v>36.044363850869786</v>
      </c>
      <c r="AX277" s="47"/>
      <c r="AY277" s="281">
        <v>7865</v>
      </c>
      <c r="AZ277" s="47"/>
      <c r="BA277" s="281">
        <v>0</v>
      </c>
      <c r="BB277" s="47"/>
      <c r="BC277" s="70">
        <f t="shared" si="28"/>
        <v>7865</v>
      </c>
      <c r="BD277" s="47"/>
      <c r="BE277" s="71">
        <f t="shared" si="29"/>
        <v>1.6998054895180463</v>
      </c>
      <c r="BF277" s="47"/>
      <c r="BG277" s="71">
        <f t="shared" si="30"/>
        <v>0.1700696453036992</v>
      </c>
      <c r="BH277" s="47"/>
      <c r="BI277" s="281">
        <v>129525</v>
      </c>
      <c r="BJ277" s="47"/>
      <c r="BK277" s="71">
        <f t="shared" si="31"/>
        <v>27.993300194510482</v>
      </c>
      <c r="BL277" s="47"/>
      <c r="BM277" s="71">
        <f t="shared" si="32"/>
        <v>2.8007973055259554</v>
      </c>
      <c r="BN277" s="47"/>
      <c r="BO277" s="70">
        <f t="shared" si="33"/>
        <v>4624576</v>
      </c>
      <c r="BQ277" s="47">
        <v>31</v>
      </c>
      <c r="BS277" s="51">
        <v>4627</v>
      </c>
    </row>
    <row r="278" spans="1:71" ht="8.85" customHeight="1" x14ac:dyDescent="0.3">
      <c r="A278" s="47">
        <v>32</v>
      </c>
      <c r="B278" s="58"/>
      <c r="C278" s="47" t="s">
        <v>246</v>
      </c>
      <c r="E278" s="70">
        <v>11733578</v>
      </c>
      <c r="F278" s="67"/>
      <c r="G278" s="70">
        <v>105143</v>
      </c>
      <c r="H278" s="47"/>
      <c r="I278" s="70">
        <v>0</v>
      </c>
      <c r="J278" s="70"/>
      <c r="K278" s="70">
        <v>0</v>
      </c>
      <c r="L278" s="47"/>
      <c r="M278" s="70">
        <v>0</v>
      </c>
      <c r="N278" s="47"/>
      <c r="O278" s="70">
        <v>0</v>
      </c>
      <c r="P278" s="47"/>
      <c r="Q278" s="70">
        <v>38685</v>
      </c>
      <c r="R278" s="47"/>
      <c r="S278" s="70">
        <v>6526</v>
      </c>
      <c r="T278" s="47"/>
      <c r="U278" s="70">
        <f>SUM(E278:S278)</f>
        <v>11883932</v>
      </c>
      <c r="V278" s="47"/>
      <c r="W278" s="71">
        <f>(U278/$BS278)</f>
        <v>757.56562758972393</v>
      </c>
      <c r="X278" s="47"/>
      <c r="Y278" s="71">
        <f>IF($BO278,U278/$BO278*100,0)</f>
        <v>48.053164475067526</v>
      </c>
      <c r="Z278" s="47"/>
      <c r="AA278" s="70">
        <v>9846067</v>
      </c>
      <c r="AB278" s="47"/>
      <c r="AC278" s="71">
        <f>(AA278/$BS278)</f>
        <v>627.65774207942877</v>
      </c>
      <c r="AD278" s="47"/>
      <c r="AE278" s="71">
        <f>IF($BO278,AA278/$BO278*100,0)</f>
        <v>39.812974105164415</v>
      </c>
      <c r="AF278" s="47"/>
      <c r="AG278" s="281">
        <v>332230</v>
      </c>
      <c r="AH278" s="47"/>
      <c r="AI278" s="71">
        <f>(AG278/$BS278)</f>
        <v>21.178682985911902</v>
      </c>
      <c r="AJ278" s="47"/>
      <c r="AK278" s="71">
        <f>IF($BO278,AG278/$BO278*100,0)</f>
        <v>1.3433855758810875</v>
      </c>
      <c r="AL278" s="47"/>
      <c r="AM278" s="281">
        <v>265581</v>
      </c>
      <c r="AN278" s="47"/>
      <c r="AO278" s="71">
        <f>(AM278/$BS278)</f>
        <v>16.930005737234652</v>
      </c>
      <c r="AP278" s="47"/>
      <c r="AQ278" s="71">
        <f>IF($BO278,AM278/$BO278*100,0)</f>
        <v>1.0738876219127567</v>
      </c>
      <c r="AR278" s="47"/>
      <c r="AS278" s="281">
        <v>546483</v>
      </c>
      <c r="AT278" s="47"/>
      <c r="AU278" s="71">
        <f>(AS278/$BS278)</f>
        <v>34.836680053547525</v>
      </c>
      <c r="AV278" s="47"/>
      <c r="AW278" s="71">
        <f>IF($BO278,AS278/$BO278*100,0)</f>
        <v>2.2097263331554173</v>
      </c>
      <c r="AX278" s="47"/>
      <c r="AY278" s="281">
        <v>207582</v>
      </c>
      <c r="AZ278" s="47"/>
      <c r="BA278" s="281">
        <v>155946</v>
      </c>
      <c r="BB278" s="47"/>
      <c r="BC278" s="70">
        <f>(AY278+BA278)</f>
        <v>363528</v>
      </c>
      <c r="BD278" s="47"/>
      <c r="BE278" s="71">
        <f>(BC278/$BS278)</f>
        <v>23.173838209982787</v>
      </c>
      <c r="BF278" s="47"/>
      <c r="BG278" s="71">
        <f>IF($BO278,BC278/$BO278*100,0)</f>
        <v>1.4699403173370857</v>
      </c>
      <c r="BH278" s="47"/>
      <c r="BI278" s="281">
        <v>1492979</v>
      </c>
      <c r="BJ278" s="47"/>
      <c r="BK278" s="71">
        <f>(BI278/$BS278)</f>
        <v>95.173009498310705</v>
      </c>
      <c r="BL278" s="47"/>
      <c r="BM278" s="71">
        <f>IF($BO278,BI278/$BO278*100,0)</f>
        <v>6.0369215714817157</v>
      </c>
      <c r="BN278" s="47"/>
      <c r="BO278" s="70">
        <f>(U278+AA278+AG278+AM278+AS278+BC278+BI278)</f>
        <v>24730800</v>
      </c>
      <c r="BQ278" s="47">
        <v>32</v>
      </c>
      <c r="BS278" s="51">
        <v>15687</v>
      </c>
    </row>
    <row r="279" spans="1:71" ht="8.85" customHeight="1" x14ac:dyDescent="0.3">
      <c r="A279" s="47">
        <v>33</v>
      </c>
      <c r="B279" s="58"/>
      <c r="C279" s="47" t="s">
        <v>247</v>
      </c>
      <c r="E279" s="70">
        <v>337536</v>
      </c>
      <c r="F279" s="67"/>
      <c r="G279" s="70">
        <v>13230</v>
      </c>
      <c r="H279" s="47"/>
      <c r="I279" s="70">
        <v>298275</v>
      </c>
      <c r="J279" s="70"/>
      <c r="K279" s="70">
        <v>19</v>
      </c>
      <c r="L279" s="47"/>
      <c r="M279" s="70">
        <v>73088</v>
      </c>
      <c r="N279" s="47"/>
      <c r="O279" s="70">
        <v>0</v>
      </c>
      <c r="P279" s="47"/>
      <c r="Q279" s="70">
        <v>14238</v>
      </c>
      <c r="R279" s="47"/>
      <c r="S279" s="70">
        <v>13482</v>
      </c>
      <c r="T279" s="47"/>
      <c r="U279" s="70">
        <f>SUM(E279:S279)</f>
        <v>749868</v>
      </c>
      <c r="V279" s="47"/>
      <c r="W279" s="71">
        <f>(U279/$BS279)</f>
        <v>92.599160286490488</v>
      </c>
      <c r="X279" s="47"/>
      <c r="Y279" s="71">
        <f>IF($BO279,U279/$BO279*100,0)</f>
        <v>11.940217703708504</v>
      </c>
      <c r="Z279" s="47"/>
      <c r="AA279" s="70">
        <v>4581998</v>
      </c>
      <c r="AB279" s="47"/>
      <c r="AC279" s="71">
        <f>(AA279/$BS279)</f>
        <v>565.81847369720924</v>
      </c>
      <c r="AD279" s="47"/>
      <c r="AE279" s="71">
        <f>IF($BO279,AA279/$BO279*100,0)</f>
        <v>72.959579069858904</v>
      </c>
      <c r="AF279" s="47"/>
      <c r="AG279" s="281">
        <v>4592</v>
      </c>
      <c r="AH279" s="47"/>
      <c r="AI279" s="71">
        <f>(AG279/$BS279)</f>
        <v>0.56705359347987161</v>
      </c>
      <c r="AJ279" s="47"/>
      <c r="AK279" s="71">
        <f>IF($BO279,AG279/$BO279*100,0)</f>
        <v>7.3118841843403712E-2</v>
      </c>
      <c r="AL279" s="47"/>
      <c r="AM279" s="281">
        <v>54486</v>
      </c>
      <c r="AN279" s="47"/>
      <c r="AO279" s="71">
        <f>(AM279/$BS279)</f>
        <v>6.7283279822178317</v>
      </c>
      <c r="AP279" s="47"/>
      <c r="AQ279" s="71">
        <f>IF($BO279,AM279/$BO279*100,0)</f>
        <v>0.86758563081003792</v>
      </c>
      <c r="AR279" s="47"/>
      <c r="AS279" s="281">
        <v>389569</v>
      </c>
      <c r="AT279" s="47"/>
      <c r="AU279" s="71">
        <f>(AS279/$BS279)</f>
        <v>48.106816497900716</v>
      </c>
      <c r="AV279" s="47"/>
      <c r="AW279" s="71">
        <f>IF($BO279,AS279/$BO279*100,0)</f>
        <v>6.2031433140446302</v>
      </c>
      <c r="AX279" s="47"/>
      <c r="AY279" s="281">
        <v>49421</v>
      </c>
      <c r="AZ279" s="47"/>
      <c r="BA279" s="281">
        <v>117246</v>
      </c>
      <c r="BB279" s="47"/>
      <c r="BC279" s="70">
        <f>(AY279+BA279)</f>
        <v>166667</v>
      </c>
      <c r="BD279" s="47"/>
      <c r="BE279" s="71">
        <f>(BC279/$BS279)</f>
        <v>20.581254630773032</v>
      </c>
      <c r="BF279" s="47"/>
      <c r="BG279" s="71">
        <f>IF($BO279,BC279/$BO279*100,0)</f>
        <v>2.6538540970197224</v>
      </c>
      <c r="BH279" s="47"/>
      <c r="BI279" s="281">
        <v>333007</v>
      </c>
      <c r="BJ279" s="47"/>
      <c r="BK279" s="71">
        <f>(BI279/$BS279)</f>
        <v>41.122128920721167</v>
      </c>
      <c r="BL279" s="47"/>
      <c r="BM279" s="71">
        <f>IF($BO279,BI279/$BO279*100,0)</f>
        <v>5.3025013427147956</v>
      </c>
      <c r="BN279" s="47"/>
      <c r="BO279" s="70">
        <f>(U279+AA279+AG279+AM279+AS279+BC279+BI279)</f>
        <v>6280187</v>
      </c>
      <c r="BQ279" s="47">
        <v>33</v>
      </c>
      <c r="BS279" s="51">
        <v>8098</v>
      </c>
    </row>
    <row r="280" spans="1:71" ht="8.85" customHeight="1" x14ac:dyDescent="0.3">
      <c r="A280" s="47">
        <v>34</v>
      </c>
      <c r="B280" s="58"/>
      <c r="C280" s="47" t="s">
        <v>248</v>
      </c>
      <c r="E280" s="70">
        <v>842252</v>
      </c>
      <c r="F280" s="67"/>
      <c r="G280" s="70">
        <v>5648</v>
      </c>
      <c r="H280" s="47"/>
      <c r="I280" s="70">
        <v>484961</v>
      </c>
      <c r="J280" s="70"/>
      <c r="K280" s="70">
        <v>0</v>
      </c>
      <c r="L280" s="47"/>
      <c r="M280" s="70">
        <v>7228</v>
      </c>
      <c r="N280" s="47"/>
      <c r="O280" s="70">
        <v>0</v>
      </c>
      <c r="P280" s="47"/>
      <c r="Q280" s="70">
        <v>15449</v>
      </c>
      <c r="R280" s="47"/>
      <c r="S280" s="70">
        <v>5366</v>
      </c>
      <c r="T280" s="47"/>
      <c r="U280" s="70">
        <f>SUM(E280:S280)</f>
        <v>1360904</v>
      </c>
      <c r="V280" s="47"/>
      <c r="W280" s="71">
        <f>(U280/$BS280)</f>
        <v>141.59858495473935</v>
      </c>
      <c r="X280" s="47"/>
      <c r="Y280" s="71">
        <f>IF($BO280,U280/$BO280*100,0)</f>
        <v>12.439364105305319</v>
      </c>
      <c r="Z280" s="47"/>
      <c r="AA280" s="70">
        <v>7421819</v>
      </c>
      <c r="AB280" s="47"/>
      <c r="AC280" s="71">
        <f>(AA280/$BS280)</f>
        <v>772.22130891686606</v>
      </c>
      <c r="AD280" s="47"/>
      <c r="AE280" s="71">
        <f>IF($BO280,AA280/$BO280*100,0)</f>
        <v>67.839251603840552</v>
      </c>
      <c r="AF280" s="47"/>
      <c r="AG280" s="281">
        <v>226685</v>
      </c>
      <c r="AH280" s="47"/>
      <c r="AI280" s="71">
        <f>(AG280/$BS280)</f>
        <v>23.585995213817501</v>
      </c>
      <c r="AJ280" s="47"/>
      <c r="AK280" s="71">
        <f>IF($BO280,AG280/$BO280*100,0)</f>
        <v>2.0720177559997888</v>
      </c>
      <c r="AL280" s="47"/>
      <c r="AM280" s="281">
        <v>155478</v>
      </c>
      <c r="AN280" s="47"/>
      <c r="AO280" s="71">
        <f>(AM280/$BS280)</f>
        <v>16.177088752471128</v>
      </c>
      <c r="AP280" s="47"/>
      <c r="AQ280" s="71">
        <f>IF($BO280,AM280/$BO280*100,0)</f>
        <v>1.4211490688282644</v>
      </c>
      <c r="AR280" s="47"/>
      <c r="AS280" s="281">
        <v>871183</v>
      </c>
      <c r="AT280" s="47"/>
      <c r="AU280" s="71">
        <f>(AS280/$BS280)</f>
        <v>90.644365830818856</v>
      </c>
      <c r="AV280" s="47"/>
      <c r="AW280" s="71">
        <f>IF($BO280,AS280/$BO280*100,0)</f>
        <v>7.9630617143841187</v>
      </c>
      <c r="AX280" s="47"/>
      <c r="AY280" s="281">
        <v>310494</v>
      </c>
      <c r="AZ280" s="47"/>
      <c r="BA280" s="281">
        <v>19466</v>
      </c>
      <c r="BB280" s="47"/>
      <c r="BC280" s="70">
        <f>(AY280+BA280)</f>
        <v>329960</v>
      </c>
      <c r="BD280" s="47"/>
      <c r="BE280" s="71">
        <f>(BC280/$BS280)</f>
        <v>34.331495161793775</v>
      </c>
      <c r="BF280" s="47"/>
      <c r="BG280" s="71">
        <f>IF($BO280,BC280/$BO280*100,0)</f>
        <v>3.0160044942086608</v>
      </c>
      <c r="BH280" s="47"/>
      <c r="BI280" s="281">
        <v>574273</v>
      </c>
      <c r="BJ280" s="47"/>
      <c r="BK280" s="71">
        <f>(BI280/$BS280)</f>
        <v>59.751638747268757</v>
      </c>
      <c r="BL280" s="47"/>
      <c r="BM280" s="71">
        <f>IF($BO280,BI280/$BO280*100,0)</f>
        <v>5.2491512574332964</v>
      </c>
      <c r="BN280" s="47"/>
      <c r="BO280" s="70">
        <f>(U280+AA280+AG280+AM280+AS280+BC280+BI280)</f>
        <v>10940302</v>
      </c>
      <c r="BQ280" s="47">
        <v>34</v>
      </c>
      <c r="BS280" s="51">
        <v>9611</v>
      </c>
    </row>
    <row r="281" spans="1:71" ht="8.85" customHeight="1" x14ac:dyDescent="0.3">
      <c r="A281" s="47">
        <v>35</v>
      </c>
      <c r="B281" s="58"/>
      <c r="C281" s="47" t="s">
        <v>249</v>
      </c>
      <c r="E281" s="70">
        <v>2294458</v>
      </c>
      <c r="F281" s="67"/>
      <c r="G281" s="70">
        <v>113187</v>
      </c>
      <c r="H281" s="47"/>
      <c r="I281" s="70">
        <v>624316</v>
      </c>
      <c r="J281" s="70"/>
      <c r="K281" s="70">
        <v>0</v>
      </c>
      <c r="L281" s="47"/>
      <c r="M281" s="70">
        <v>3205549</v>
      </c>
      <c r="N281" s="47"/>
      <c r="O281" s="70">
        <v>0</v>
      </c>
      <c r="P281" s="47"/>
      <c r="Q281" s="70">
        <v>28842</v>
      </c>
      <c r="R281" s="47"/>
      <c r="S281" s="70">
        <v>37212</v>
      </c>
      <c r="T281" s="47"/>
      <c r="U281" s="70">
        <f>SUM(E281:S281)</f>
        <v>6303564</v>
      </c>
      <c r="V281" s="47"/>
      <c r="W281" s="71">
        <f>(U281/$BS281)</f>
        <v>1906.7041742286751</v>
      </c>
      <c r="X281" s="47"/>
      <c r="Y281" s="71">
        <f>IF($BO281,U281/$BO281*100,0)</f>
        <v>71.771118096931872</v>
      </c>
      <c r="Z281" s="47"/>
      <c r="AA281" s="70">
        <v>1125260</v>
      </c>
      <c r="AB281" s="47"/>
      <c r="AC281" s="71">
        <f>(AA281/$BS281)</f>
        <v>340.36902601330911</v>
      </c>
      <c r="AD281" s="47"/>
      <c r="AE281" s="71">
        <f>IF($BO281,AA281/$BO281*100,0)</f>
        <v>12.811985148362664</v>
      </c>
      <c r="AF281" s="47"/>
      <c r="AG281" s="281">
        <v>33668</v>
      </c>
      <c r="AH281" s="47"/>
      <c r="AI281" s="71">
        <f>(AG281/$BS281)</f>
        <v>10.183908045977011</v>
      </c>
      <c r="AJ281" s="47"/>
      <c r="AK281" s="71">
        <f>IF($BO281,AG281/$BO281*100,0)</f>
        <v>0.38333710962361961</v>
      </c>
      <c r="AL281" s="47"/>
      <c r="AM281" s="281">
        <v>18357</v>
      </c>
      <c r="AN281" s="47"/>
      <c r="AO281" s="71">
        <f>(AM281/$BS281)</f>
        <v>5.5526315789473681</v>
      </c>
      <c r="AP281" s="47"/>
      <c r="AQ281" s="71">
        <f>IF($BO281,AM281/$BO281*100,0)</f>
        <v>0.20900912799574628</v>
      </c>
      <c r="AR281" s="47"/>
      <c r="AS281" s="281">
        <v>324326</v>
      </c>
      <c r="AT281" s="47"/>
      <c r="AU281" s="71">
        <f>(AS281/$BS281)</f>
        <v>98.102238354506952</v>
      </c>
      <c r="AV281" s="47"/>
      <c r="AW281" s="71">
        <f>IF($BO281,AS281/$BO281*100,0)</f>
        <v>3.6927109247888215</v>
      </c>
      <c r="AX281" s="47"/>
      <c r="AY281" s="281">
        <v>105233</v>
      </c>
      <c r="AZ281" s="47"/>
      <c r="BA281" s="281">
        <v>306716</v>
      </c>
      <c r="BB281" s="47"/>
      <c r="BC281" s="70">
        <f>(AY281+BA281)</f>
        <v>411949</v>
      </c>
      <c r="BD281" s="47"/>
      <c r="BE281" s="71">
        <f>(BC281/$BS281)</f>
        <v>124.60647307924985</v>
      </c>
      <c r="BF281" s="47"/>
      <c r="BG281" s="71">
        <f>IF($BO281,BC281/$BO281*100,0)</f>
        <v>4.6903688657580034</v>
      </c>
      <c r="BH281" s="47"/>
      <c r="BI281" s="281">
        <v>565746</v>
      </c>
      <c r="BJ281" s="47"/>
      <c r="BK281" s="85">
        <f>(BI281/$BS281)</f>
        <v>171.12704174228676</v>
      </c>
      <c r="BL281" s="47"/>
      <c r="BM281" s="71">
        <f>IF($BO281,BI281/$BO281*100,0)</f>
        <v>6.4414707265392748</v>
      </c>
      <c r="BN281" s="47"/>
      <c r="BO281" s="70">
        <f>(U281+AA281+AG281+AM281+AS281+BC281+BI281)</f>
        <v>8782870</v>
      </c>
      <c r="BQ281" s="47">
        <v>35</v>
      </c>
      <c r="BS281" s="51">
        <v>3306</v>
      </c>
    </row>
    <row r="282" spans="1:71" ht="8.85" customHeight="1" x14ac:dyDescent="0.3">
      <c r="A282" s="47"/>
      <c r="B282" s="58"/>
      <c r="E282" s="70"/>
      <c r="F282" s="67"/>
      <c r="G282" s="70"/>
      <c r="H282" s="47"/>
      <c r="I282" s="70"/>
      <c r="J282" s="70"/>
      <c r="K282" s="70"/>
      <c r="L282" s="47"/>
      <c r="M282" s="70"/>
      <c r="N282" s="47"/>
      <c r="O282" s="70"/>
      <c r="P282" s="47"/>
      <c r="Q282" s="70"/>
      <c r="R282" s="47"/>
      <c r="S282" s="70"/>
      <c r="T282" s="47"/>
      <c r="U282" s="70"/>
      <c r="V282" s="47"/>
      <c r="W282" s="71"/>
      <c r="X282" s="47"/>
      <c r="Y282" s="71"/>
      <c r="Z282" s="47"/>
      <c r="AA282" s="70"/>
      <c r="AB282" s="47"/>
      <c r="AC282" s="71"/>
      <c r="AD282" s="47"/>
      <c r="AE282" s="71"/>
      <c r="AF282" s="47"/>
      <c r="AG282" s="281"/>
      <c r="AH282" s="47"/>
      <c r="AI282" s="71"/>
      <c r="AJ282" s="47"/>
      <c r="AK282" s="71"/>
      <c r="AL282" s="47"/>
      <c r="AM282" s="281"/>
      <c r="AN282" s="47"/>
      <c r="AO282" s="71"/>
      <c r="AP282" s="47"/>
      <c r="AQ282" s="71"/>
      <c r="AR282" s="47"/>
      <c r="AS282" s="281"/>
      <c r="AT282" s="47"/>
      <c r="AU282" s="71"/>
      <c r="AV282" s="47"/>
      <c r="AW282" s="71"/>
      <c r="AX282" s="47"/>
      <c r="AY282" s="281"/>
      <c r="AZ282" s="47"/>
      <c r="BA282" s="281"/>
      <c r="BB282" s="47"/>
      <c r="BC282" s="70"/>
      <c r="BD282" s="47"/>
      <c r="BE282" s="71"/>
      <c r="BF282" s="47"/>
      <c r="BG282" s="71"/>
      <c r="BH282" s="47"/>
      <c r="BI282" s="281"/>
      <c r="BJ282" s="47"/>
      <c r="BK282" s="71"/>
      <c r="BL282" s="47"/>
      <c r="BM282" s="71"/>
      <c r="BN282" s="47"/>
      <c r="BO282" s="70"/>
      <c r="BQ282" s="47"/>
      <c r="BS282" s="51"/>
    </row>
    <row r="283" spans="1:71" ht="8.85" customHeight="1" x14ac:dyDescent="0.3">
      <c r="A283" s="47">
        <v>36</v>
      </c>
      <c r="B283" s="58"/>
      <c r="C283" s="47" t="s">
        <v>215</v>
      </c>
      <c r="E283" s="70">
        <v>605067</v>
      </c>
      <c r="F283" s="67"/>
      <c r="G283" s="70">
        <v>17397</v>
      </c>
      <c r="H283" s="47"/>
      <c r="I283" s="70">
        <v>132782</v>
      </c>
      <c r="J283" s="70"/>
      <c r="K283" s="70">
        <v>10126</v>
      </c>
      <c r="L283" s="47"/>
      <c r="M283" s="70">
        <v>0</v>
      </c>
      <c r="N283" s="47"/>
      <c r="O283" s="70">
        <v>0</v>
      </c>
      <c r="P283" s="47"/>
      <c r="Q283" s="70">
        <v>10368</v>
      </c>
      <c r="R283" s="47"/>
      <c r="S283" s="70">
        <v>3036</v>
      </c>
      <c r="T283" s="47"/>
      <c r="U283" s="70">
        <f>SUM(E283:S283)</f>
        <v>778776</v>
      </c>
      <c r="V283" s="47"/>
      <c r="W283" s="71">
        <f>(U283/$BS283)</f>
        <v>236.99817407181985</v>
      </c>
      <c r="X283" s="47"/>
      <c r="Y283" s="71">
        <f>IF($BO283,U283/$BO283*100,0)</f>
        <v>22.84694364305567</v>
      </c>
      <c r="Z283" s="47"/>
      <c r="AA283" s="70">
        <v>2039581</v>
      </c>
      <c r="AB283" s="47"/>
      <c r="AC283" s="71">
        <f>(AA283/$BS283)</f>
        <v>620.68807060255631</v>
      </c>
      <c r="AD283" s="47"/>
      <c r="AE283" s="71">
        <f>IF($BO283,AA283/$BO283*100,0)</f>
        <v>59.835167188571717</v>
      </c>
      <c r="AF283" s="47"/>
      <c r="AG283" s="281">
        <v>550</v>
      </c>
      <c r="AH283" s="47"/>
      <c r="AI283" s="71">
        <f>(AG283/$BS283)</f>
        <v>0.16737674984783932</v>
      </c>
      <c r="AJ283" s="47"/>
      <c r="AK283" s="71">
        <f>IF($BO283,AG283/$BO283*100,0)</f>
        <v>1.6135344442664668E-2</v>
      </c>
      <c r="AL283" s="47"/>
      <c r="AM283" s="281">
        <v>3391</v>
      </c>
      <c r="AN283" s="47"/>
      <c r="AO283" s="71">
        <f>(AM283/$BS283)</f>
        <v>1.0319537431527692</v>
      </c>
      <c r="AP283" s="47"/>
      <c r="AQ283" s="71">
        <f>IF($BO283,AM283/$BO283*100,0)</f>
        <v>9.9481732736501599E-2</v>
      </c>
      <c r="AR283" s="47"/>
      <c r="AS283" s="281">
        <v>315770</v>
      </c>
      <c r="AT283" s="47"/>
      <c r="AU283" s="71">
        <f>(AS283/$BS283)</f>
        <v>96.095556908094949</v>
      </c>
      <c r="AV283" s="47"/>
      <c r="AW283" s="71">
        <f>IF($BO283,AS283/$BO283*100,0)</f>
        <v>9.2637412993822217</v>
      </c>
      <c r="AX283" s="47"/>
      <c r="AY283" s="281">
        <v>108332</v>
      </c>
      <c r="AZ283" s="47"/>
      <c r="BA283" s="281">
        <v>0</v>
      </c>
      <c r="BB283" s="47"/>
      <c r="BC283" s="70">
        <f>(AY283+BA283)</f>
        <v>108332</v>
      </c>
      <c r="BD283" s="47"/>
      <c r="BE283" s="71">
        <f>(BC283/$BS283)</f>
        <v>32.967741935483872</v>
      </c>
      <c r="BF283" s="47"/>
      <c r="BG283" s="71">
        <f>IF($BO283,BC283/$BO283*100,0)</f>
        <v>3.1781347893868164</v>
      </c>
      <c r="BH283" s="47"/>
      <c r="BI283" s="281">
        <v>162266</v>
      </c>
      <c r="BJ283" s="47"/>
      <c r="BK283" s="71">
        <f>(BI283/$BS283)</f>
        <v>49.381010346926352</v>
      </c>
      <c r="BL283" s="47"/>
      <c r="BM283" s="71">
        <f>IF($BO283,BI283/$BO283*100,0)</f>
        <v>4.7603960024244083</v>
      </c>
      <c r="BN283" s="47"/>
      <c r="BO283" s="70">
        <f>(U283+AA283+AG283+AM283+AS283+BC283+BI283)</f>
        <v>3408666</v>
      </c>
      <c r="BQ283" s="47">
        <v>36</v>
      </c>
      <c r="BS283" s="51">
        <v>3286</v>
      </c>
    </row>
    <row r="284" spans="1:71" ht="8.85" customHeight="1" x14ac:dyDescent="0.3">
      <c r="A284" s="47">
        <v>37</v>
      </c>
      <c r="B284" s="58"/>
      <c r="C284" s="47" t="s">
        <v>250</v>
      </c>
      <c r="E284" s="70">
        <v>848912</v>
      </c>
      <c r="F284" s="67"/>
      <c r="G284" s="70">
        <v>25514</v>
      </c>
      <c r="H284" s="47"/>
      <c r="I284" s="70">
        <v>326131</v>
      </c>
      <c r="J284" s="70"/>
      <c r="K284" s="70">
        <v>0</v>
      </c>
      <c r="L284" s="47"/>
      <c r="M284" s="70">
        <v>1805</v>
      </c>
      <c r="N284" s="47"/>
      <c r="O284" s="70">
        <v>0</v>
      </c>
      <c r="P284" s="47"/>
      <c r="Q284" s="70">
        <v>4477</v>
      </c>
      <c r="R284" s="47"/>
      <c r="S284" s="70">
        <v>7650</v>
      </c>
      <c r="T284" s="47"/>
      <c r="U284" s="70">
        <f>SUM(E284:S284)</f>
        <v>1214489</v>
      </c>
      <c r="V284" s="47"/>
      <c r="W284" s="71">
        <f>(U284/$BS284)</f>
        <v>238.27525995683735</v>
      </c>
      <c r="X284" s="47"/>
      <c r="Y284" s="71">
        <f>IF($BO284,U284/$BO284*100,0)</f>
        <v>26.673060645579564</v>
      </c>
      <c r="Z284" s="47"/>
      <c r="AA284" s="70">
        <v>2982093</v>
      </c>
      <c r="AB284" s="47"/>
      <c r="AC284" s="71">
        <f>(AA284/$BS284)</f>
        <v>585.06827545615067</v>
      </c>
      <c r="AD284" s="47"/>
      <c r="AE284" s="71">
        <f>IF($BO284,AA284/$BO284*100,0)</f>
        <v>65.493839334698222</v>
      </c>
      <c r="AF284" s="47"/>
      <c r="AG284" s="281">
        <v>17189</v>
      </c>
      <c r="AH284" s="47"/>
      <c r="AI284" s="71">
        <f>(AG284/$BS284)</f>
        <v>3.3723759073965076</v>
      </c>
      <c r="AJ284" s="47"/>
      <c r="AK284" s="71">
        <f>IF($BO284,AG284/$BO284*100,0)</f>
        <v>0.37751123265576481</v>
      </c>
      <c r="AL284" s="47"/>
      <c r="AM284" s="281">
        <v>20602</v>
      </c>
      <c r="AN284" s="47"/>
      <c r="AO284" s="71">
        <f>(AM284/$BS284)</f>
        <v>4.0419854816558756</v>
      </c>
      <c r="AP284" s="47"/>
      <c r="AQ284" s="71">
        <f>IF($BO284,AM284/$BO284*100,0)</f>
        <v>0.45246881233196046</v>
      </c>
      <c r="AR284" s="47"/>
      <c r="AS284" s="281">
        <v>245816</v>
      </c>
      <c r="AT284" s="47"/>
      <c r="AU284" s="71">
        <f>(AS284/$BS284)</f>
        <v>48.227584853835587</v>
      </c>
      <c r="AV284" s="47"/>
      <c r="AW284" s="71">
        <f>IF($BO284,AS284/$BO284*100,0)</f>
        <v>5.3987027265407814</v>
      </c>
      <c r="AX284" s="47"/>
      <c r="AY284" s="281">
        <v>44721</v>
      </c>
      <c r="AZ284" s="47"/>
      <c r="BA284" s="281">
        <v>4075</v>
      </c>
      <c r="BB284" s="47"/>
      <c r="BC284" s="70">
        <f>(AY284+BA284)</f>
        <v>48796</v>
      </c>
      <c r="BD284" s="47"/>
      <c r="BE284" s="71">
        <f>(BC284/$BS284)</f>
        <v>9.5734745928977834</v>
      </c>
      <c r="BF284" s="47"/>
      <c r="BG284" s="71">
        <f>IF($BO284,BC284/$BO284*100,0)</f>
        <v>1.0716759618750773</v>
      </c>
      <c r="BH284" s="47"/>
      <c r="BI284" s="281">
        <v>24257</v>
      </c>
      <c r="BJ284" s="47"/>
      <c r="BK284" s="71">
        <f>(BI284/$BS284)</f>
        <v>4.7590739650774969</v>
      </c>
      <c r="BL284" s="47"/>
      <c r="BM284" s="71">
        <f>IF($BO284,BI284/$BO284*100,0)</f>
        <v>0.53274128631862738</v>
      </c>
      <c r="BN284" s="47"/>
      <c r="BO284" s="70">
        <f>(U284+AA284+AG284+AM284+AS284+BC284+BI284)</f>
        <v>4553242</v>
      </c>
      <c r="BQ284" s="47">
        <v>37</v>
      </c>
      <c r="BS284" s="51">
        <v>5097</v>
      </c>
    </row>
    <row r="285" spans="1:71" ht="8.85" customHeight="1" x14ac:dyDescent="0.3">
      <c r="A285" s="74">
        <v>38</v>
      </c>
      <c r="B285" s="58"/>
      <c r="C285" s="47" t="s">
        <v>251</v>
      </c>
      <c r="E285" s="75">
        <v>1275871</v>
      </c>
      <c r="F285" s="67"/>
      <c r="G285" s="75">
        <v>59285</v>
      </c>
      <c r="H285" s="47"/>
      <c r="I285" s="75">
        <v>173456</v>
      </c>
      <c r="J285" s="100"/>
      <c r="K285" s="75">
        <v>1421</v>
      </c>
      <c r="L285" s="47"/>
      <c r="M285" s="75">
        <v>136408</v>
      </c>
      <c r="N285" s="47"/>
      <c r="O285" s="75">
        <v>0</v>
      </c>
      <c r="P285" s="47"/>
      <c r="Q285" s="75">
        <v>13540</v>
      </c>
      <c r="R285" s="47"/>
      <c r="S285" s="75">
        <v>7697</v>
      </c>
      <c r="T285" s="47"/>
      <c r="U285" s="75">
        <f>SUM(E285:S285)</f>
        <v>1667678</v>
      </c>
      <c r="V285" s="47"/>
      <c r="W285" s="71">
        <f>(U285/$BS285)</f>
        <v>203.1029107295092</v>
      </c>
      <c r="X285" s="47"/>
      <c r="Y285" s="71">
        <f>IF($BO285,U285/$BO285*100,0)</f>
        <v>14.925467441699784</v>
      </c>
      <c r="Z285" s="47"/>
      <c r="AA285" s="75">
        <v>7495317</v>
      </c>
      <c r="AB285" s="47"/>
      <c r="AC285" s="71">
        <f>(AA285/$BS285)</f>
        <v>912.83850931677023</v>
      </c>
      <c r="AD285" s="47"/>
      <c r="AE285" s="71">
        <f>IF($BO285,AA285/$BO285*100,0)</f>
        <v>67.081960575554092</v>
      </c>
      <c r="AF285" s="47"/>
      <c r="AG285" s="75">
        <v>200919</v>
      </c>
      <c r="AH285" s="47"/>
      <c r="AI285" s="71">
        <f>(AG285/$BS285)</f>
        <v>24.469492144683961</v>
      </c>
      <c r="AJ285" s="47"/>
      <c r="AK285" s="71">
        <f>IF($BO285,AG285/$BO285*100,0)</f>
        <v>1.7981948511156705</v>
      </c>
      <c r="AL285" s="47"/>
      <c r="AM285" s="75">
        <v>38285</v>
      </c>
      <c r="AN285" s="47"/>
      <c r="AO285" s="71">
        <f>(AM285/$BS285)</f>
        <v>4.6626476677627569</v>
      </c>
      <c r="AP285" s="47"/>
      <c r="AQ285" s="71">
        <f>IF($BO285,AM285/$BO285*100,0)</f>
        <v>0.34264499561994355</v>
      </c>
      <c r="AR285" s="47"/>
      <c r="AS285" s="75">
        <v>837878</v>
      </c>
      <c r="AT285" s="47"/>
      <c r="AU285" s="71">
        <f>(AS285/$BS285)</f>
        <v>102.04335647302399</v>
      </c>
      <c r="AV285" s="47"/>
      <c r="AW285" s="71">
        <f>IF($BO285,AS285/$BO285*100,0)</f>
        <v>7.4988821637729419</v>
      </c>
      <c r="AX285" s="47"/>
      <c r="AY285" s="75">
        <v>252900</v>
      </c>
      <c r="AZ285" s="47"/>
      <c r="BA285" s="75">
        <v>66603</v>
      </c>
      <c r="BB285" s="47"/>
      <c r="BC285" s="75">
        <f>(AY285+BA285)</f>
        <v>319503</v>
      </c>
      <c r="BD285" s="47"/>
      <c r="BE285" s="71">
        <f>(BC285/$BS285)</f>
        <v>38.91158202411399</v>
      </c>
      <c r="BF285" s="47"/>
      <c r="BG285" s="71">
        <f>IF($BO285,BC285/$BO285*100,0)</f>
        <v>2.8595038274927207</v>
      </c>
      <c r="BH285" s="47"/>
      <c r="BI285" s="75">
        <v>613792</v>
      </c>
      <c r="BJ285" s="47"/>
      <c r="BK285" s="71">
        <f>(BI285/$BS285)</f>
        <v>74.752405309950063</v>
      </c>
      <c r="BL285" s="47"/>
      <c r="BM285" s="71">
        <f>IF($BO285,BI285/$BO285*100,0)</f>
        <v>5.4933461447448453</v>
      </c>
      <c r="BN285" s="47"/>
      <c r="BO285" s="75">
        <f>(U285+AA285+AG285+AM285+AS285+BC285+BI285)</f>
        <v>11173372</v>
      </c>
      <c r="BQ285" s="74">
        <v>38</v>
      </c>
      <c r="BS285" s="80">
        <v>8211</v>
      </c>
    </row>
    <row r="286" spans="1:71" ht="8.85" customHeight="1" x14ac:dyDescent="0.3">
      <c r="A286" s="61"/>
      <c r="B286" s="61"/>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Q286" s="47"/>
    </row>
    <row r="287" spans="1:71" ht="12.75" customHeight="1" x14ac:dyDescent="0.3">
      <c r="A287" s="74">
        <f>A285</f>
        <v>38</v>
      </c>
      <c r="B287" s="61"/>
      <c r="C287" s="58" t="s">
        <v>65</v>
      </c>
      <c r="D287" s="62"/>
      <c r="E287" s="76">
        <f>SUM(E241:E285)</f>
        <v>88366020</v>
      </c>
      <c r="F287" s="63"/>
      <c r="G287" s="76">
        <f>SUM(G241:G285)</f>
        <v>2333456</v>
      </c>
      <c r="H287" s="63"/>
      <c r="I287" s="76">
        <f>SUM(I241:I285)</f>
        <v>13118721</v>
      </c>
      <c r="J287" s="77"/>
      <c r="K287" s="76">
        <f>SUM(K241:K285)</f>
        <v>41510</v>
      </c>
      <c r="L287" s="63"/>
      <c r="M287" s="76">
        <f>SUM(M241:M285)</f>
        <v>5689820</v>
      </c>
      <c r="N287" s="63"/>
      <c r="O287" s="76">
        <f>SUM(O241:O285)</f>
        <v>48</v>
      </c>
      <c r="P287" s="78"/>
      <c r="Q287" s="76">
        <f>SUM(Q241:Q285)</f>
        <v>728063</v>
      </c>
      <c r="R287" s="78"/>
      <c r="S287" s="76">
        <f>SUM(S241:S285)</f>
        <v>489890</v>
      </c>
      <c r="T287" s="63"/>
      <c r="U287" s="76">
        <f>SUM(E287:S287)</f>
        <v>110767528</v>
      </c>
      <c r="V287" s="63"/>
      <c r="W287" s="79">
        <f>(U287/$BS287)</f>
        <v>312.72594014680971</v>
      </c>
      <c r="X287" s="47"/>
      <c r="Y287" s="71">
        <f>IF($BO287,U287/$BO287*100,0)</f>
        <v>30.725967856092367</v>
      </c>
      <c r="Z287" s="63"/>
      <c r="AA287" s="76">
        <f>SUM(AA241:AA285)</f>
        <v>179197631</v>
      </c>
      <c r="AB287" s="63"/>
      <c r="AC287" s="79">
        <f>(AA287/$BS287)</f>
        <v>505.92216544325242</v>
      </c>
      <c r="AD287" s="47"/>
      <c r="AE287" s="71">
        <f>IF($BO287,AA287/$BO287*100,0)</f>
        <v>49.707894988808462</v>
      </c>
      <c r="AF287" s="47"/>
      <c r="AG287" s="76">
        <f>SUM(AG241:AG285)</f>
        <v>6107295</v>
      </c>
      <c r="AH287" s="63"/>
      <c r="AI287" s="79">
        <f>(AG287/$BS287)</f>
        <v>17.242504234895538</v>
      </c>
      <c r="AJ287" s="47"/>
      <c r="AK287" s="71">
        <f>IF($BO287,AG287/$BO287*100,0)</f>
        <v>1.6941115618078397</v>
      </c>
      <c r="AL287" s="63"/>
      <c r="AM287" s="76">
        <f>SUM(AM241:AM285)</f>
        <v>2747348</v>
      </c>
      <c r="AN287" s="63"/>
      <c r="AO287" s="79">
        <f>(AM287/$BS287)</f>
        <v>7.7564878599661204</v>
      </c>
      <c r="AP287" s="47"/>
      <c r="AQ287" s="71">
        <f>IF($BO287,AM287/$BO287*100,0)</f>
        <v>0.76209091113326688</v>
      </c>
      <c r="AR287" s="63"/>
      <c r="AS287" s="76">
        <f>SUM(AS241:AS285)</f>
        <v>35751159</v>
      </c>
      <c r="AT287" s="63"/>
      <c r="AU287" s="79">
        <f>(AS287/$BS287)</f>
        <v>100.93494918125353</v>
      </c>
      <c r="AV287" s="47"/>
      <c r="AW287" s="71">
        <f>IF($BO287,AS287/$BO287*100,0)</f>
        <v>9.9170666899061537</v>
      </c>
      <c r="AX287" s="63"/>
      <c r="AY287" s="76">
        <f>SUM(AY241:AY285)</f>
        <v>5696078</v>
      </c>
      <c r="AZ287" s="63"/>
      <c r="BA287" s="76">
        <f>SUM(BA241:BA285)</f>
        <v>6273041</v>
      </c>
      <c r="BB287" s="63"/>
      <c r="BC287" s="76">
        <f>SUM(BC241:BC285)</f>
        <v>11969119</v>
      </c>
      <c r="BD287" s="63"/>
      <c r="BE287" s="79">
        <f>(BC287/$BS287)</f>
        <v>33.791979107848675</v>
      </c>
      <c r="BF287" s="47"/>
      <c r="BG287" s="71">
        <f>IF($BO287,BC287/$BO287*100,0)</f>
        <v>3.3201315611173019</v>
      </c>
      <c r="BH287" s="63"/>
      <c r="BI287" s="76">
        <f>SUM(BI241:BI285)</f>
        <v>13961267</v>
      </c>
      <c r="BJ287" s="63"/>
      <c r="BK287" s="79">
        <f>(BI287/$BS287)</f>
        <v>39.416338226990398</v>
      </c>
      <c r="BL287" s="47"/>
      <c r="BM287" s="71">
        <f>IF($BO287,BI287/$BO287*100,0)</f>
        <v>3.8727364311346109</v>
      </c>
      <c r="BN287" s="63"/>
      <c r="BO287" s="76">
        <f>SUM(BO241:BO285)</f>
        <v>360501347</v>
      </c>
      <c r="BQ287" s="74">
        <f>BQ285</f>
        <v>38</v>
      </c>
      <c r="BS287" s="80">
        <f>SUM(BS241:BS285)</f>
        <v>354200</v>
      </c>
    </row>
    <row r="288" spans="1:71" ht="8.85" customHeight="1" x14ac:dyDescent="0.3">
      <c r="A288" s="61"/>
      <c r="B288" s="61"/>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Q288" s="47"/>
    </row>
    <row r="289" spans="1:71" ht="15" thickBot="1" x14ac:dyDescent="0.35">
      <c r="A289" s="86">
        <f>(A60+A219+A287)</f>
        <v>171</v>
      </c>
      <c r="B289" s="61"/>
      <c r="C289" s="58" t="s">
        <v>252</v>
      </c>
      <c r="D289" s="62"/>
      <c r="E289" s="87">
        <f>(E60+E219+E287)</f>
        <v>11859525881</v>
      </c>
      <c r="F289" s="63"/>
      <c r="G289" s="87">
        <f>(G60+G219+G287)</f>
        <v>449390964</v>
      </c>
      <c r="H289" s="63"/>
      <c r="I289" s="87">
        <f>(I60+I219+I287)</f>
        <v>2696050048</v>
      </c>
      <c r="J289" s="77"/>
      <c r="K289" s="87">
        <f>(K60+K219+K287)</f>
        <v>6542516</v>
      </c>
      <c r="L289" s="63"/>
      <c r="M289" s="87">
        <f>(M60+M219+M287)</f>
        <v>237597355</v>
      </c>
      <c r="N289" s="63"/>
      <c r="O289" s="87">
        <f>(O60+O219+O287)</f>
        <v>14326264</v>
      </c>
      <c r="P289" s="78"/>
      <c r="Q289" s="87">
        <f>(Q60+Q219+Q287)</f>
        <v>87490085</v>
      </c>
      <c r="R289" s="78"/>
      <c r="S289" s="87">
        <f>(S60+S219+S287)</f>
        <v>43734286</v>
      </c>
      <c r="T289" s="63"/>
      <c r="U289" s="87">
        <f>(U60+U219+U287)</f>
        <v>15394657399</v>
      </c>
      <c r="V289" s="63"/>
      <c r="W289" s="79">
        <f>(U289/$BS289)</f>
        <v>1757.577404940575</v>
      </c>
      <c r="X289" s="47"/>
      <c r="Y289" s="71">
        <f>IF($BO289,U289/$BO289*100,0)</f>
        <v>67.390741586401049</v>
      </c>
      <c r="Z289" s="63"/>
      <c r="AA289" s="87">
        <f>(AA60+AA219+AA287)</f>
        <v>3983761144</v>
      </c>
      <c r="AB289" s="63"/>
      <c r="AC289" s="79">
        <f>(AA289/$BS289)</f>
        <v>454.81808343649362</v>
      </c>
      <c r="AD289" s="47"/>
      <c r="AE289" s="71">
        <f>IF($BO289,AA289/$BO289*100,0)</f>
        <v>17.439077131699502</v>
      </c>
      <c r="AF289" s="47"/>
      <c r="AG289" s="87">
        <f>(AG60+AG219+AG287)</f>
        <v>256848966</v>
      </c>
      <c r="AH289" s="63"/>
      <c r="AI289" s="79">
        <f>(AG289/$BS289)</f>
        <v>29.323935403283084</v>
      </c>
      <c r="AJ289" s="47"/>
      <c r="AK289" s="71">
        <f>IF($BO289,AG289/$BO289*100,0)</f>
        <v>1.1243668401197857</v>
      </c>
      <c r="AL289" s="63"/>
      <c r="AM289" s="87">
        <f>(AM60+AM219+AM287)</f>
        <v>81692868</v>
      </c>
      <c r="AN289" s="63"/>
      <c r="AO289" s="79">
        <f>(AM289/$BS289)</f>
        <v>9.3267121976303056</v>
      </c>
      <c r="AP289" s="47"/>
      <c r="AQ289" s="71">
        <f>IF($BO289,AM289/$BO289*100,0)</f>
        <v>0.35761386656110877</v>
      </c>
      <c r="AR289" s="63"/>
      <c r="AS289" s="87">
        <f>(AS60+AS219+AS287)</f>
        <v>2253637157</v>
      </c>
      <c r="AT289" s="63"/>
      <c r="AU289" s="79">
        <f>(AS289/$BS289)</f>
        <v>257.29327021821274</v>
      </c>
      <c r="AV289" s="47"/>
      <c r="AW289" s="71">
        <f>IF($BO289,AS289/$BO289*100,0)</f>
        <v>9.8653887086025005</v>
      </c>
      <c r="AX289" s="63"/>
      <c r="AY289" s="87">
        <f>(AY60+AY219+AY287)</f>
        <v>265297849</v>
      </c>
      <c r="AZ289" s="63"/>
      <c r="BA289" s="87">
        <f>(BA60+BA219+BA287)</f>
        <v>158763470</v>
      </c>
      <c r="BB289" s="63"/>
      <c r="BC289" s="87">
        <f>(BC60+BC219+BC287)</f>
        <v>424061319</v>
      </c>
      <c r="BD289" s="63"/>
      <c r="BE289" s="79">
        <f>(BC289/$BS289)</f>
        <v>48.414237047724853</v>
      </c>
      <c r="BF289" s="47"/>
      <c r="BG289" s="71">
        <f>IF($BO289,BC289/$BO289*100,0)</f>
        <v>1.8563457454645094</v>
      </c>
      <c r="BH289" s="63"/>
      <c r="BI289" s="87">
        <f>(BI60+BI219+BI287)</f>
        <v>449217081</v>
      </c>
      <c r="BJ289" s="63"/>
      <c r="BK289" s="79">
        <f>(BI289/$BS289)</f>
        <v>51.286220343574925</v>
      </c>
      <c r="BL289" s="47"/>
      <c r="BM289" s="71">
        <f>IF($BO289,BI289/$BO289*100,0)</f>
        <v>1.9664661211515402</v>
      </c>
      <c r="BN289" s="63"/>
      <c r="BO289" s="87">
        <f>(BO60+BO219+BO287)</f>
        <v>22843875934</v>
      </c>
      <c r="BQ289" s="86">
        <f>(BQ60+BQ219+BQ287)</f>
        <v>171</v>
      </c>
      <c r="BS289" s="88">
        <f>BS60+BS219+BS287</f>
        <v>8759021</v>
      </c>
    </row>
    <row r="290" spans="1:71" ht="8.85" customHeight="1" thickTop="1" x14ac:dyDescent="0.3">
      <c r="A290" s="61"/>
      <c r="B290" s="61"/>
    </row>
    <row r="291" spans="1:71" ht="8.85" customHeight="1" x14ac:dyDescent="0.3">
      <c r="A291" s="61"/>
      <c r="B291" s="61"/>
    </row>
    <row r="292" spans="1:71" ht="10.5" customHeight="1" x14ac:dyDescent="0.3">
      <c r="A292" s="61"/>
      <c r="B292" s="61"/>
      <c r="C292" s="47" t="s">
        <v>253</v>
      </c>
    </row>
    <row r="293" spans="1:71" ht="4.5" customHeight="1" x14ac:dyDescent="0.3">
      <c r="A293" s="61"/>
      <c r="B293" s="61"/>
    </row>
    <row r="294" spans="1:71" ht="8.85" customHeight="1" x14ac:dyDescent="0.3">
      <c r="A294" s="61"/>
      <c r="B294" s="61"/>
    </row>
    <row r="295" spans="1:71" ht="8.85" customHeight="1" x14ac:dyDescent="0.3">
      <c r="A295" s="61"/>
      <c r="B295" s="61"/>
    </row>
    <row r="296" spans="1:71" ht="8.85" customHeight="1" x14ac:dyDescent="0.3">
      <c r="A296" s="61"/>
      <c r="B296" s="61"/>
    </row>
    <row r="297" spans="1:71" ht="8.85" customHeight="1" x14ac:dyDescent="0.3">
      <c r="A297" s="61"/>
      <c r="B297" s="61"/>
    </row>
    <row r="298" spans="1:71" ht="8.85" customHeight="1" x14ac:dyDescent="0.3">
      <c r="A298" s="61"/>
      <c r="B298" s="61"/>
    </row>
    <row r="299" spans="1:71" ht="8.85" customHeight="1" x14ac:dyDescent="0.3">
      <c r="A299" s="61"/>
      <c r="B299" s="61"/>
    </row>
    <row r="300" spans="1:71" ht="8.4" customHeight="1" x14ac:dyDescent="0.3">
      <c r="A300" s="61"/>
      <c r="B300" s="61"/>
    </row>
    <row r="301" spans="1:71" ht="8.85" hidden="1" customHeight="1" x14ac:dyDescent="0.3">
      <c r="A301" s="61"/>
      <c r="B301" s="61"/>
    </row>
    <row r="302" spans="1:71" ht="1.2" customHeight="1" x14ac:dyDescent="0.3">
      <c r="A302" s="61"/>
      <c r="B302" s="61"/>
    </row>
    <row r="303" spans="1:71" ht="8.85" hidden="1" customHeight="1" x14ac:dyDescent="0.3">
      <c r="A303" s="61"/>
      <c r="B303" s="61"/>
    </row>
    <row r="304" spans="1:71" ht="8.85" customHeight="1" x14ac:dyDescent="0.3">
      <c r="A304" s="61"/>
      <c r="B304" s="61"/>
    </row>
    <row r="305" spans="1:69" s="46" customFormat="1" ht="10.5" customHeight="1" x14ac:dyDescent="0.3">
      <c r="A305" s="81" t="s">
        <v>292</v>
      </c>
      <c r="BQ305" s="82" t="s">
        <v>293</v>
      </c>
    </row>
    <row r="306" spans="1:69" ht="9.75" customHeight="1" x14ac:dyDescent="0.3">
      <c r="A306" s="47"/>
      <c r="B306" s="47"/>
    </row>
    <row r="307" spans="1:69" ht="9.75" customHeight="1" x14ac:dyDescent="0.3">
      <c r="A307" s="47"/>
      <c r="B307" s="47"/>
    </row>
    <row r="308" spans="1:69" ht="9.75" customHeight="1" x14ac:dyDescent="0.3">
      <c r="A308" s="47"/>
      <c r="B308" s="47"/>
    </row>
    <row r="309" spans="1:69" ht="9.75" customHeight="1" x14ac:dyDescent="0.3">
      <c r="A309" s="47"/>
      <c r="B309" s="47"/>
    </row>
    <row r="310" spans="1:69" ht="9.75" customHeight="1" x14ac:dyDescent="0.3">
      <c r="A310" s="47"/>
      <c r="B310" s="47"/>
    </row>
    <row r="311" spans="1:69" ht="9.75" customHeight="1" x14ac:dyDescent="0.3">
      <c r="A311" s="47"/>
      <c r="B311" s="47"/>
    </row>
    <row r="312" spans="1:69" ht="9.75" customHeight="1" x14ac:dyDescent="0.3">
      <c r="A312" s="47"/>
      <c r="B312" s="47"/>
    </row>
    <row r="313" spans="1:69" ht="9.75" customHeight="1" x14ac:dyDescent="0.3">
      <c r="A313" s="47"/>
      <c r="B313" s="47"/>
    </row>
    <row r="314" spans="1:69" ht="9.75" customHeight="1" x14ac:dyDescent="0.3">
      <c r="A314" s="47"/>
      <c r="B314" s="47"/>
    </row>
    <row r="315" spans="1:69" ht="9.75" customHeight="1" x14ac:dyDescent="0.3">
      <c r="A315" s="47"/>
      <c r="B315" s="47"/>
    </row>
    <row r="316" spans="1:69" ht="9.75" customHeight="1" x14ac:dyDescent="0.3">
      <c r="A316" s="47"/>
      <c r="B316" s="47"/>
    </row>
    <row r="317" spans="1:69" ht="9.75" customHeight="1" x14ac:dyDescent="0.3">
      <c r="A317" s="47"/>
      <c r="B317" s="47"/>
    </row>
    <row r="318" spans="1:69" ht="9.75" customHeight="1" x14ac:dyDescent="0.3">
      <c r="A318" s="47"/>
      <c r="B318" s="47"/>
    </row>
    <row r="319" spans="1:69" ht="9.75" customHeight="1" x14ac:dyDescent="0.3">
      <c r="A319" s="47"/>
      <c r="B319" s="47"/>
    </row>
    <row r="320" spans="1:69" ht="9.75" customHeight="1" x14ac:dyDescent="0.3">
      <c r="A320" s="47"/>
      <c r="B320" s="47"/>
    </row>
    <row r="321" spans="4:71" s="47" customFormat="1" ht="9.75" customHeight="1" x14ac:dyDescent="0.3">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c r="BS321" s="46"/>
    </row>
    <row r="322" spans="4:71" s="47" customFormat="1" ht="9.75" customHeight="1" x14ac:dyDescent="0.3">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46"/>
    </row>
    <row r="323" spans="4:71" s="47" customFormat="1" ht="9.75" customHeight="1" x14ac:dyDescent="0.3">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46"/>
    </row>
    <row r="324" spans="4:71" s="47" customFormat="1" ht="9.75" customHeight="1" x14ac:dyDescent="0.3">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c r="BS324" s="46"/>
    </row>
    <row r="325" spans="4:71" s="47" customFormat="1" ht="9.75" customHeight="1" x14ac:dyDescent="0.3">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c r="BS325" s="46"/>
    </row>
    <row r="326" spans="4:71" s="47" customFormat="1" ht="9.75" customHeight="1" x14ac:dyDescent="0.3">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c r="BG326" s="69"/>
      <c r="BH326" s="69"/>
      <c r="BI326" s="69"/>
      <c r="BJ326" s="69"/>
      <c r="BK326" s="69"/>
      <c r="BL326" s="69"/>
      <c r="BM326" s="69"/>
      <c r="BN326" s="69"/>
      <c r="BO326" s="69"/>
      <c r="BP326" s="69"/>
      <c r="BQ326" s="69"/>
      <c r="BR326" s="69"/>
      <c r="BS326" s="46"/>
    </row>
    <row r="327" spans="4:71" s="47" customFormat="1" ht="9.75" customHeight="1" x14ac:dyDescent="0.3">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c r="BG327" s="69"/>
      <c r="BH327" s="69"/>
      <c r="BI327" s="69"/>
      <c r="BJ327" s="69"/>
      <c r="BK327" s="69"/>
      <c r="BL327" s="69"/>
      <c r="BM327" s="69"/>
      <c r="BN327" s="69"/>
      <c r="BO327" s="69"/>
      <c r="BP327" s="69"/>
      <c r="BQ327" s="69"/>
      <c r="BR327" s="69"/>
      <c r="BS327" s="46"/>
    </row>
    <row r="328" spans="4:71" s="47" customFormat="1" ht="9.75" customHeight="1" x14ac:dyDescent="0.3">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c r="BG328" s="69"/>
      <c r="BH328" s="69"/>
      <c r="BI328" s="69"/>
      <c r="BJ328" s="69"/>
      <c r="BK328" s="69"/>
      <c r="BL328" s="69"/>
      <c r="BM328" s="69"/>
      <c r="BN328" s="69"/>
      <c r="BO328" s="69"/>
      <c r="BP328" s="69"/>
      <c r="BQ328" s="69"/>
      <c r="BR328" s="69"/>
      <c r="BS328" s="46"/>
    </row>
    <row r="329" spans="4:71" s="47" customFormat="1" ht="9.75" customHeight="1" x14ac:dyDescent="0.3">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s="69"/>
      <c r="BO329" s="69"/>
      <c r="BP329" s="69"/>
      <c r="BQ329" s="69"/>
      <c r="BR329" s="69"/>
      <c r="BS329" s="46"/>
    </row>
    <row r="330" spans="4:71" s="47" customFormat="1" ht="9.75" customHeight="1" x14ac:dyDescent="0.3">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s="69"/>
      <c r="BO330" s="69"/>
      <c r="BP330" s="69"/>
      <c r="BQ330" s="69"/>
      <c r="BR330" s="69"/>
      <c r="BS330" s="46"/>
    </row>
    <row r="331" spans="4:71" s="47" customFormat="1" ht="9.75" customHeight="1" x14ac:dyDescent="0.3">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s="69"/>
      <c r="BO331" s="69"/>
      <c r="BP331" s="69"/>
      <c r="BQ331" s="69"/>
      <c r="BR331" s="69"/>
      <c r="BS331" s="46"/>
    </row>
    <row r="332" spans="4:71" s="47" customFormat="1" ht="9.75" customHeight="1" x14ac:dyDescent="0.3">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c r="BG332" s="69"/>
      <c r="BH332" s="69"/>
      <c r="BI332" s="69"/>
      <c r="BJ332" s="69"/>
      <c r="BK332" s="69"/>
      <c r="BL332" s="69"/>
      <c r="BM332" s="69"/>
      <c r="BN332" s="69"/>
      <c r="BO332" s="69"/>
      <c r="BP332" s="69"/>
      <c r="BQ332" s="69"/>
      <c r="BR332" s="69"/>
      <c r="BS332" s="46"/>
    </row>
    <row r="333" spans="4:71" s="47" customFormat="1" ht="9.75" customHeight="1" x14ac:dyDescent="0.3">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46"/>
    </row>
    <row r="334" spans="4:71" s="47" customFormat="1" ht="9.75" customHeight="1" x14ac:dyDescent="0.3">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c r="BG334" s="69"/>
      <c r="BH334" s="69"/>
      <c r="BI334" s="69"/>
      <c r="BJ334" s="69"/>
      <c r="BK334" s="69"/>
      <c r="BL334" s="69"/>
      <c r="BM334" s="69"/>
      <c r="BN334" s="69"/>
      <c r="BO334" s="69"/>
      <c r="BP334" s="69"/>
      <c r="BQ334" s="69"/>
      <c r="BR334" s="69"/>
      <c r="BS334" s="46"/>
    </row>
    <row r="335" spans="4:71" s="47" customFormat="1" ht="9.75" customHeight="1" x14ac:dyDescent="0.3">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c r="BS335" s="46"/>
    </row>
    <row r="336" spans="4:71" s="47" customFormat="1" ht="9.75" customHeight="1" x14ac:dyDescent="0.3">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c r="BG336" s="69"/>
      <c r="BH336" s="69"/>
      <c r="BI336" s="69"/>
      <c r="BJ336" s="69"/>
      <c r="BK336" s="69"/>
      <c r="BL336" s="69"/>
      <c r="BM336" s="69"/>
      <c r="BN336" s="69"/>
      <c r="BO336" s="69"/>
      <c r="BP336" s="69"/>
      <c r="BQ336" s="69"/>
      <c r="BR336" s="69"/>
      <c r="BS336" s="46"/>
    </row>
    <row r="337" spans="4:71" s="47" customFormat="1" ht="9.75" customHeight="1" x14ac:dyDescent="0.3">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c r="BS337" s="46"/>
    </row>
    <row r="338" spans="4:71" s="47" customFormat="1" ht="9.75" customHeight="1" x14ac:dyDescent="0.3">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c r="BG338" s="69"/>
      <c r="BH338" s="69"/>
      <c r="BI338" s="69"/>
      <c r="BJ338" s="69"/>
      <c r="BK338" s="69"/>
      <c r="BL338" s="69"/>
      <c r="BM338" s="69"/>
      <c r="BN338" s="69"/>
      <c r="BO338" s="69"/>
      <c r="BP338" s="69"/>
      <c r="BQ338" s="69"/>
      <c r="BR338" s="69"/>
      <c r="BS338" s="46"/>
    </row>
    <row r="339" spans="4:71" s="47" customFormat="1" ht="9.75" customHeight="1" x14ac:dyDescent="0.3">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c r="BG339" s="69"/>
      <c r="BH339" s="69"/>
      <c r="BI339" s="69"/>
      <c r="BJ339" s="69"/>
      <c r="BK339" s="69"/>
      <c r="BL339" s="69"/>
      <c r="BM339" s="69"/>
      <c r="BN339" s="69"/>
      <c r="BO339" s="69"/>
      <c r="BP339" s="69"/>
      <c r="BQ339" s="69"/>
      <c r="BR339" s="69"/>
      <c r="BS339" s="46"/>
    </row>
    <row r="340" spans="4:71" s="47" customFormat="1" ht="9.75" customHeight="1" x14ac:dyDescent="0.3">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c r="BG340" s="69"/>
      <c r="BH340" s="69"/>
      <c r="BI340" s="69"/>
      <c r="BJ340" s="69"/>
      <c r="BK340" s="69"/>
      <c r="BL340" s="69"/>
      <c r="BM340" s="69"/>
      <c r="BN340" s="69"/>
      <c r="BO340" s="69"/>
      <c r="BP340" s="69"/>
      <c r="BQ340" s="69"/>
      <c r="BR340" s="69"/>
      <c r="BS340" s="46"/>
    </row>
    <row r="341" spans="4:71" s="47" customFormat="1" ht="9.75" customHeight="1" x14ac:dyDescent="0.3">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c r="BG341" s="69"/>
      <c r="BH341" s="69"/>
      <c r="BI341" s="69"/>
      <c r="BJ341" s="69"/>
      <c r="BK341" s="69"/>
      <c r="BL341" s="69"/>
      <c r="BM341" s="69"/>
      <c r="BN341" s="69"/>
      <c r="BO341" s="69"/>
      <c r="BP341" s="69"/>
      <c r="BQ341" s="69"/>
      <c r="BR341" s="69"/>
      <c r="BS341" s="46"/>
    </row>
    <row r="342" spans="4:71" s="47" customFormat="1" ht="9.75" customHeight="1" x14ac:dyDescent="0.3">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c r="BG342" s="69"/>
      <c r="BH342" s="69"/>
      <c r="BI342" s="69"/>
      <c r="BJ342" s="69"/>
      <c r="BK342" s="69"/>
      <c r="BL342" s="69"/>
      <c r="BM342" s="69"/>
      <c r="BN342" s="69"/>
      <c r="BO342" s="69"/>
      <c r="BP342" s="69"/>
      <c r="BQ342" s="69"/>
      <c r="BR342" s="69"/>
      <c r="BS342" s="46"/>
    </row>
    <row r="343" spans="4:71" s="47" customFormat="1" ht="9.75" customHeight="1" x14ac:dyDescent="0.3">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c r="BG343" s="69"/>
      <c r="BH343" s="69"/>
      <c r="BI343" s="69"/>
      <c r="BJ343" s="69"/>
      <c r="BK343" s="69"/>
      <c r="BL343" s="69"/>
      <c r="BM343" s="69"/>
      <c r="BN343" s="69"/>
      <c r="BO343" s="69"/>
      <c r="BP343" s="69"/>
      <c r="BQ343" s="69"/>
      <c r="BR343" s="69"/>
      <c r="BS343" s="46"/>
    </row>
    <row r="344" spans="4:71" s="47" customFormat="1" ht="9.75" customHeight="1" x14ac:dyDescent="0.3">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c r="BG344" s="69"/>
      <c r="BH344" s="69"/>
      <c r="BI344" s="69"/>
      <c r="BJ344" s="69"/>
      <c r="BK344" s="69"/>
      <c r="BL344" s="69"/>
      <c r="BM344" s="69"/>
      <c r="BN344" s="69"/>
      <c r="BO344" s="69"/>
      <c r="BP344" s="69"/>
      <c r="BQ344" s="69"/>
      <c r="BR344" s="69"/>
      <c r="BS344" s="46"/>
    </row>
    <row r="345" spans="4:71" s="47" customFormat="1" ht="9.75" customHeight="1" x14ac:dyDescent="0.3">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c r="BG345" s="69"/>
      <c r="BH345" s="69"/>
      <c r="BI345" s="69"/>
      <c r="BJ345" s="69"/>
      <c r="BK345" s="69"/>
      <c r="BL345" s="69"/>
      <c r="BM345" s="69"/>
      <c r="BN345" s="69"/>
      <c r="BO345" s="69"/>
      <c r="BP345" s="69"/>
      <c r="BQ345" s="69"/>
      <c r="BR345" s="69"/>
      <c r="BS345" s="46"/>
    </row>
    <row r="346" spans="4:71" s="47" customFormat="1" ht="9.75" customHeight="1" x14ac:dyDescent="0.3">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c r="BG346" s="69"/>
      <c r="BH346" s="69"/>
      <c r="BI346" s="69"/>
      <c r="BJ346" s="69"/>
      <c r="BK346" s="69"/>
      <c r="BL346" s="69"/>
      <c r="BM346" s="69"/>
      <c r="BN346" s="69"/>
      <c r="BO346" s="69"/>
      <c r="BP346" s="69"/>
      <c r="BQ346" s="69"/>
      <c r="BR346" s="69"/>
      <c r="BS346" s="46"/>
    </row>
    <row r="347" spans="4:71" s="47" customFormat="1" ht="9.75" customHeight="1" x14ac:dyDescent="0.3">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c r="BG347" s="69"/>
      <c r="BH347" s="69"/>
      <c r="BI347" s="69"/>
      <c r="BJ347" s="69"/>
      <c r="BK347" s="69"/>
      <c r="BL347" s="69"/>
      <c r="BM347" s="69"/>
      <c r="BN347" s="69"/>
      <c r="BO347" s="69"/>
      <c r="BP347" s="69"/>
      <c r="BQ347" s="69"/>
      <c r="BR347" s="69"/>
      <c r="BS347" s="46"/>
    </row>
    <row r="348" spans="4:71" s="47" customFormat="1" ht="9.75" customHeight="1" x14ac:dyDescent="0.3">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c r="BG348" s="69"/>
      <c r="BH348" s="69"/>
      <c r="BI348" s="69"/>
      <c r="BJ348" s="69"/>
      <c r="BK348" s="69"/>
      <c r="BL348" s="69"/>
      <c r="BM348" s="69"/>
      <c r="BN348" s="69"/>
      <c r="BO348" s="69"/>
      <c r="BP348" s="69"/>
      <c r="BQ348" s="69"/>
      <c r="BR348" s="69"/>
      <c r="BS348" s="46"/>
    </row>
    <row r="349" spans="4:71" s="47" customFormat="1" ht="9.75" customHeight="1" x14ac:dyDescent="0.3">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c r="BS349" s="46"/>
    </row>
    <row r="350" spans="4:71" s="47" customFormat="1" ht="9.75" customHeight="1" x14ac:dyDescent="0.3">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c r="BS350" s="46"/>
    </row>
    <row r="351" spans="4:71" s="47" customFormat="1" ht="9.75" customHeight="1" x14ac:dyDescent="0.3">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c r="BS351" s="46"/>
    </row>
    <row r="352" spans="4:71" s="47" customFormat="1" ht="9.75" customHeight="1" x14ac:dyDescent="0.3">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c r="BS352" s="46"/>
    </row>
    <row r="353" spans="4:71" s="47" customFormat="1" ht="9.75" customHeight="1" x14ac:dyDescent="0.3">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c r="BS353" s="46"/>
    </row>
    <row r="354" spans="4:71" s="47" customFormat="1" ht="9.75" customHeight="1" x14ac:dyDescent="0.3">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c r="BS354" s="46"/>
    </row>
    <row r="355" spans="4:71" s="47" customFormat="1" ht="9.75" customHeight="1" x14ac:dyDescent="0.3">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c r="BS355" s="46"/>
    </row>
    <row r="356" spans="4:71" s="47" customFormat="1" ht="9.75" customHeight="1" x14ac:dyDescent="0.3">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c r="BS356" s="46"/>
    </row>
    <row r="357" spans="4:71" s="47" customFormat="1" ht="9.75" customHeight="1" x14ac:dyDescent="0.3">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c r="BS357" s="46"/>
    </row>
    <row r="358" spans="4:71" s="47" customFormat="1" ht="9.75" customHeight="1" x14ac:dyDescent="0.3">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c r="BS358" s="46"/>
    </row>
    <row r="359" spans="4:71" s="47" customFormat="1" ht="9.75" customHeight="1" x14ac:dyDescent="0.3">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c r="BS359" s="46"/>
    </row>
    <row r="360" spans="4:71" s="47" customFormat="1" ht="9.75" customHeight="1" x14ac:dyDescent="0.3">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c r="BS360" s="46"/>
    </row>
    <row r="361" spans="4:71" s="47" customFormat="1" ht="9.75" customHeight="1" x14ac:dyDescent="0.3">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c r="BS361" s="46"/>
    </row>
    <row r="362" spans="4:71" s="47" customFormat="1" ht="9.75" customHeight="1" x14ac:dyDescent="0.3">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c r="BS362" s="46"/>
    </row>
    <row r="363" spans="4:71" s="47" customFormat="1" ht="9.75" customHeight="1" x14ac:dyDescent="0.3">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c r="BM363" s="69"/>
      <c r="BN363" s="69"/>
      <c r="BO363" s="69"/>
      <c r="BP363" s="69"/>
      <c r="BQ363" s="69"/>
      <c r="BR363" s="69"/>
      <c r="BS363" s="46"/>
    </row>
    <row r="364" spans="4:71" s="47" customFormat="1" ht="9.75" customHeight="1" x14ac:dyDescent="0.3">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c r="BS364" s="46"/>
    </row>
    <row r="365" spans="4:71" s="47" customFormat="1" ht="9.75" customHeight="1" x14ac:dyDescent="0.3">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c r="BS365" s="46"/>
    </row>
    <row r="366" spans="4:71" s="47" customFormat="1" ht="9.75" customHeight="1" x14ac:dyDescent="0.3">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c r="BS366" s="46"/>
    </row>
    <row r="367" spans="4:71" s="47" customFormat="1" ht="9.75" customHeight="1" x14ac:dyDescent="0.3">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c r="BG367" s="69"/>
      <c r="BH367" s="69"/>
      <c r="BI367" s="69"/>
      <c r="BJ367" s="69"/>
      <c r="BK367" s="69"/>
      <c r="BL367" s="69"/>
      <c r="BM367" s="69"/>
      <c r="BN367" s="69"/>
      <c r="BO367" s="69"/>
      <c r="BP367" s="69"/>
      <c r="BQ367" s="69"/>
      <c r="BR367" s="69"/>
      <c r="BS367" s="46"/>
    </row>
    <row r="368" spans="4:71" s="47" customFormat="1" ht="9.75" customHeight="1" x14ac:dyDescent="0.3">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c r="BG368" s="69"/>
      <c r="BH368" s="69"/>
      <c r="BI368" s="69"/>
      <c r="BJ368" s="69"/>
      <c r="BK368" s="69"/>
      <c r="BL368" s="69"/>
      <c r="BM368" s="69"/>
      <c r="BN368" s="69"/>
      <c r="BO368" s="69"/>
      <c r="BP368" s="69"/>
      <c r="BQ368" s="69"/>
      <c r="BR368" s="69"/>
      <c r="BS368" s="46"/>
    </row>
    <row r="369" spans="4:71" s="47" customFormat="1" ht="9.75" customHeight="1" x14ac:dyDescent="0.3">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c r="BG369" s="69"/>
      <c r="BH369" s="69"/>
      <c r="BI369" s="69"/>
      <c r="BJ369" s="69"/>
      <c r="BK369" s="69"/>
      <c r="BL369" s="69"/>
      <c r="BM369" s="69"/>
      <c r="BN369" s="69"/>
      <c r="BO369" s="69"/>
      <c r="BP369" s="69"/>
      <c r="BQ369" s="69"/>
      <c r="BR369" s="69"/>
      <c r="BS369" s="46"/>
    </row>
    <row r="370" spans="4:71" s="47" customFormat="1" ht="9.75" customHeight="1" x14ac:dyDescent="0.3">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c r="BG370" s="69"/>
      <c r="BH370" s="69"/>
      <c r="BI370" s="69"/>
      <c r="BJ370" s="69"/>
      <c r="BK370" s="69"/>
      <c r="BL370" s="69"/>
      <c r="BM370" s="69"/>
      <c r="BN370" s="69"/>
      <c r="BO370" s="69"/>
      <c r="BP370" s="69"/>
      <c r="BQ370" s="69"/>
      <c r="BR370" s="69"/>
      <c r="BS370" s="46"/>
    </row>
    <row r="371" spans="4:71" s="47" customFormat="1" ht="9.75" customHeight="1" x14ac:dyDescent="0.3">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c r="BM371" s="69"/>
      <c r="BN371" s="69"/>
      <c r="BO371" s="69"/>
      <c r="BP371" s="69"/>
      <c r="BQ371" s="69"/>
      <c r="BR371" s="69"/>
      <c r="BS371" s="46"/>
    </row>
    <row r="372" spans="4:71" s="47" customFormat="1" ht="9.75" customHeight="1" x14ac:dyDescent="0.3">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c r="BS372" s="46"/>
    </row>
    <row r="373" spans="4:71" s="47" customFormat="1" ht="9.75" customHeight="1" x14ac:dyDescent="0.3">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BJ373" s="69"/>
      <c r="BK373" s="69"/>
      <c r="BL373" s="69"/>
      <c r="BM373" s="69"/>
      <c r="BN373" s="69"/>
      <c r="BO373" s="69"/>
      <c r="BP373" s="69"/>
      <c r="BQ373" s="69"/>
      <c r="BR373" s="69"/>
      <c r="BS373" s="46"/>
    </row>
    <row r="374" spans="4:71" s="47" customFormat="1" ht="9.75" customHeight="1" x14ac:dyDescent="0.3">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BK374" s="69"/>
      <c r="BL374" s="69"/>
      <c r="BM374" s="69"/>
      <c r="BN374" s="69"/>
      <c r="BO374" s="69"/>
      <c r="BP374" s="69"/>
      <c r="BQ374" s="69"/>
      <c r="BR374" s="69"/>
      <c r="BS374" s="46"/>
    </row>
    <row r="375" spans="4:71" s="47" customFormat="1" ht="9.75" customHeight="1" x14ac:dyDescent="0.3">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c r="BM375" s="69"/>
      <c r="BN375" s="69"/>
      <c r="BO375" s="69"/>
      <c r="BP375" s="69"/>
      <c r="BQ375" s="69"/>
      <c r="BR375" s="69"/>
      <c r="BS375" s="46"/>
    </row>
    <row r="376" spans="4:71" s="47" customFormat="1" ht="9.75" customHeight="1" x14ac:dyDescent="0.3">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c r="BM376" s="69"/>
      <c r="BN376" s="69"/>
      <c r="BO376" s="69"/>
      <c r="BP376" s="69"/>
      <c r="BQ376" s="69"/>
      <c r="BR376" s="69"/>
      <c r="BS376" s="46"/>
    </row>
    <row r="377" spans="4:71" s="47" customFormat="1" ht="9.75" customHeight="1" x14ac:dyDescent="0.3">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c r="BI377" s="69"/>
      <c r="BJ377" s="69"/>
      <c r="BK377" s="69"/>
      <c r="BL377" s="69"/>
      <c r="BM377" s="69"/>
      <c r="BN377" s="69"/>
      <c r="BO377" s="69"/>
      <c r="BP377" s="69"/>
      <c r="BQ377" s="69"/>
      <c r="BR377" s="69"/>
      <c r="BS377" s="46"/>
    </row>
    <row r="378" spans="4:71" s="47" customFormat="1" ht="9.75" customHeight="1" x14ac:dyDescent="0.3">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c r="BS378" s="46"/>
    </row>
    <row r="379" spans="4:71" s="47" customFormat="1" ht="9.75" customHeight="1" x14ac:dyDescent="0.3">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9"/>
      <c r="BN379" s="69"/>
      <c r="BO379" s="69"/>
      <c r="BP379" s="69"/>
      <c r="BQ379" s="69"/>
      <c r="BR379" s="69"/>
      <c r="BS379" s="46"/>
    </row>
    <row r="380" spans="4:71" s="47" customFormat="1" ht="9.75" customHeight="1" x14ac:dyDescent="0.3">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9"/>
      <c r="BN380" s="69"/>
      <c r="BO380" s="69"/>
      <c r="BP380" s="69"/>
      <c r="BQ380" s="69"/>
      <c r="BR380" s="69"/>
      <c r="BS380" s="46"/>
    </row>
    <row r="381" spans="4:71" s="47" customFormat="1" ht="9.75" customHeight="1" x14ac:dyDescent="0.3">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9"/>
      <c r="BN381" s="69"/>
      <c r="BO381" s="69"/>
      <c r="BP381" s="69"/>
      <c r="BQ381" s="69"/>
      <c r="BR381" s="69"/>
      <c r="BS381" s="46"/>
    </row>
    <row r="382" spans="4:71" s="47" customFormat="1" ht="9.75" customHeight="1" x14ac:dyDescent="0.3">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c r="BG382" s="69"/>
      <c r="BH382" s="69"/>
      <c r="BI382" s="69"/>
      <c r="BJ382" s="69"/>
      <c r="BK382" s="69"/>
      <c r="BL382" s="69"/>
      <c r="BM382" s="69"/>
      <c r="BN382" s="69"/>
      <c r="BO382" s="69"/>
      <c r="BP382" s="69"/>
      <c r="BQ382" s="69"/>
      <c r="BR382" s="69"/>
      <c r="BS382" s="46"/>
    </row>
    <row r="383" spans="4:71" s="47" customFormat="1" ht="9.75" customHeight="1" x14ac:dyDescent="0.3">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c r="BG383" s="69"/>
      <c r="BH383" s="69"/>
      <c r="BI383" s="69"/>
      <c r="BJ383" s="69"/>
      <c r="BK383" s="69"/>
      <c r="BL383" s="69"/>
      <c r="BM383" s="69"/>
      <c r="BN383" s="69"/>
      <c r="BO383" s="69"/>
      <c r="BP383" s="69"/>
      <c r="BQ383" s="69"/>
      <c r="BR383" s="69"/>
      <c r="BS383" s="46"/>
    </row>
    <row r="384" spans="4:71" s="47" customFormat="1" ht="9.75" customHeight="1" x14ac:dyDescent="0.3">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69"/>
      <c r="BS384" s="46"/>
    </row>
    <row r="385" spans="4:71" s="47" customFormat="1" ht="9.75" customHeight="1" x14ac:dyDescent="0.3">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c r="BG385" s="69"/>
      <c r="BH385" s="69"/>
      <c r="BI385" s="69"/>
      <c r="BJ385" s="69"/>
      <c r="BK385" s="69"/>
      <c r="BL385" s="69"/>
      <c r="BM385" s="69"/>
      <c r="BN385" s="69"/>
      <c r="BO385" s="69"/>
      <c r="BP385" s="69"/>
      <c r="BQ385" s="69"/>
      <c r="BR385" s="69"/>
      <c r="BS385" s="46"/>
    </row>
    <row r="386" spans="4:71" s="47" customFormat="1" ht="9.75" customHeight="1" x14ac:dyDescent="0.3">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c r="BS386" s="46"/>
    </row>
    <row r="387" spans="4:71" s="47" customFormat="1" ht="9.75" customHeight="1" x14ac:dyDescent="0.3">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c r="BS387" s="46"/>
    </row>
    <row r="388" spans="4:71" s="47" customFormat="1" ht="9.75" customHeight="1" x14ac:dyDescent="0.3">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c r="BG388" s="69"/>
      <c r="BH388" s="69"/>
      <c r="BI388" s="69"/>
      <c r="BJ388" s="69"/>
      <c r="BK388" s="69"/>
      <c r="BL388" s="69"/>
      <c r="BM388" s="69"/>
      <c r="BN388" s="69"/>
      <c r="BO388" s="69"/>
      <c r="BP388" s="69"/>
      <c r="BQ388" s="69"/>
      <c r="BR388" s="69"/>
      <c r="BS388" s="46"/>
    </row>
    <row r="389" spans="4:71" s="47" customFormat="1" ht="9.75" customHeight="1" x14ac:dyDescent="0.3">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c r="BS389" s="46"/>
    </row>
    <row r="390" spans="4:71" s="47" customFormat="1" ht="9.75" customHeight="1" x14ac:dyDescent="0.3">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46"/>
    </row>
    <row r="391" spans="4:71" s="47" customFormat="1" ht="9.75" customHeight="1" x14ac:dyDescent="0.3">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c r="BS391" s="46"/>
    </row>
    <row r="392" spans="4:71" s="47" customFormat="1" ht="9.75" customHeight="1" x14ac:dyDescent="0.3">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c r="BS392" s="46"/>
    </row>
    <row r="393" spans="4:71" s="47" customFormat="1" ht="9.75" customHeight="1" x14ac:dyDescent="0.3">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c r="BS393" s="46"/>
    </row>
    <row r="394" spans="4:71" s="47" customFormat="1" ht="9.75" customHeight="1" x14ac:dyDescent="0.3">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c r="BS394" s="46"/>
    </row>
    <row r="395" spans="4:71" s="47" customFormat="1" ht="9.75" customHeight="1" x14ac:dyDescent="0.3">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c r="BS395" s="46"/>
    </row>
    <row r="396" spans="4:71" s="47" customFormat="1" ht="9.75" customHeight="1" x14ac:dyDescent="0.3">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c r="BG396" s="69"/>
      <c r="BH396" s="69"/>
      <c r="BI396" s="69"/>
      <c r="BJ396" s="69"/>
      <c r="BK396" s="69"/>
      <c r="BL396" s="69"/>
      <c r="BM396" s="69"/>
      <c r="BN396" s="69"/>
      <c r="BO396" s="69"/>
      <c r="BP396" s="69"/>
      <c r="BQ396" s="69"/>
      <c r="BR396" s="69"/>
      <c r="BS396" s="46"/>
    </row>
    <row r="397" spans="4:71" s="47" customFormat="1" ht="9.75" customHeight="1" x14ac:dyDescent="0.3">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c r="BS397" s="46"/>
    </row>
    <row r="398" spans="4:71" s="47" customFormat="1" ht="9.75" customHeight="1" x14ac:dyDescent="0.3">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c r="BG398" s="69"/>
      <c r="BH398" s="69"/>
      <c r="BI398" s="69"/>
      <c r="BJ398" s="69"/>
      <c r="BK398" s="69"/>
      <c r="BL398" s="69"/>
      <c r="BM398" s="69"/>
      <c r="BN398" s="69"/>
      <c r="BO398" s="69"/>
      <c r="BP398" s="69"/>
      <c r="BQ398" s="69"/>
      <c r="BR398" s="69"/>
      <c r="BS398" s="46"/>
    </row>
    <row r="399" spans="4:71" s="47" customFormat="1" ht="9.75" customHeight="1" x14ac:dyDescent="0.3">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c r="BG399" s="69"/>
      <c r="BH399" s="69"/>
      <c r="BI399" s="69"/>
      <c r="BJ399" s="69"/>
      <c r="BK399" s="69"/>
      <c r="BL399" s="69"/>
      <c r="BM399" s="69"/>
      <c r="BN399" s="69"/>
      <c r="BO399" s="69"/>
      <c r="BP399" s="69"/>
      <c r="BQ399" s="69"/>
      <c r="BR399" s="69"/>
      <c r="BS399" s="46"/>
    </row>
    <row r="400" spans="4:71" s="47" customFormat="1" ht="9.75" customHeight="1" x14ac:dyDescent="0.3">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c r="BS400" s="46"/>
    </row>
    <row r="401" spans="4:71" s="47" customFormat="1" ht="9.75" customHeight="1" x14ac:dyDescent="0.3">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c r="BG401" s="69"/>
      <c r="BH401" s="69"/>
      <c r="BI401" s="69"/>
      <c r="BJ401" s="69"/>
      <c r="BK401" s="69"/>
      <c r="BL401" s="69"/>
      <c r="BM401" s="69"/>
      <c r="BN401" s="69"/>
      <c r="BO401" s="69"/>
      <c r="BP401" s="69"/>
      <c r="BQ401" s="69"/>
      <c r="BR401" s="69"/>
      <c r="BS401" s="46"/>
    </row>
    <row r="402" spans="4:71" s="47" customFormat="1" ht="9.75" customHeight="1" x14ac:dyDescent="0.3">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c r="BG402" s="69"/>
      <c r="BH402" s="69"/>
      <c r="BI402" s="69"/>
      <c r="BJ402" s="69"/>
      <c r="BK402" s="69"/>
      <c r="BL402" s="69"/>
      <c r="BM402" s="69"/>
      <c r="BN402" s="69"/>
      <c r="BO402" s="69"/>
      <c r="BP402" s="69"/>
      <c r="BQ402" s="69"/>
      <c r="BR402" s="69"/>
      <c r="BS402" s="46"/>
    </row>
    <row r="403" spans="4:71" s="47" customFormat="1" ht="9.75" customHeight="1" x14ac:dyDescent="0.3">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69"/>
      <c r="BQ403" s="69"/>
      <c r="BR403" s="69"/>
      <c r="BS403" s="46"/>
    </row>
    <row r="404" spans="4:71" s="47" customFormat="1" ht="9.75" customHeight="1" x14ac:dyDescent="0.3">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c r="BG404" s="69"/>
      <c r="BH404" s="69"/>
      <c r="BI404" s="69"/>
      <c r="BJ404" s="69"/>
      <c r="BK404" s="69"/>
      <c r="BL404" s="69"/>
      <c r="BM404" s="69"/>
      <c r="BN404" s="69"/>
      <c r="BO404" s="69"/>
      <c r="BP404" s="69"/>
      <c r="BQ404" s="69"/>
      <c r="BR404" s="69"/>
      <c r="BS404" s="46"/>
    </row>
    <row r="405" spans="4:71" s="47" customFormat="1" ht="9.75" customHeight="1" x14ac:dyDescent="0.3">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c r="BG405" s="69"/>
      <c r="BH405" s="69"/>
      <c r="BI405" s="69"/>
      <c r="BJ405" s="69"/>
      <c r="BK405" s="69"/>
      <c r="BL405" s="69"/>
      <c r="BM405" s="69"/>
      <c r="BN405" s="69"/>
      <c r="BO405" s="69"/>
      <c r="BP405" s="69"/>
      <c r="BQ405" s="69"/>
      <c r="BR405" s="69"/>
      <c r="BS405" s="46"/>
    </row>
    <row r="406" spans="4:71" s="47" customFormat="1" ht="9.75" customHeight="1" x14ac:dyDescent="0.3">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c r="BG406" s="69"/>
      <c r="BH406" s="69"/>
      <c r="BI406" s="69"/>
      <c r="BJ406" s="69"/>
      <c r="BK406" s="69"/>
      <c r="BL406" s="69"/>
      <c r="BM406" s="69"/>
      <c r="BN406" s="69"/>
      <c r="BO406" s="69"/>
      <c r="BP406" s="69"/>
      <c r="BQ406" s="69"/>
      <c r="BR406" s="69"/>
      <c r="BS406" s="46"/>
    </row>
    <row r="407" spans="4:71" s="47" customFormat="1" ht="9.75" customHeight="1" x14ac:dyDescent="0.3">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c r="BG407" s="69"/>
      <c r="BH407" s="69"/>
      <c r="BI407" s="69"/>
      <c r="BJ407" s="69"/>
      <c r="BK407" s="69"/>
      <c r="BL407" s="69"/>
      <c r="BM407" s="69"/>
      <c r="BN407" s="69"/>
      <c r="BO407" s="69"/>
      <c r="BP407" s="69"/>
      <c r="BQ407" s="69"/>
      <c r="BR407" s="69"/>
      <c r="BS407" s="46"/>
    </row>
    <row r="408" spans="4:71" s="47" customFormat="1" ht="9.75" customHeight="1" x14ac:dyDescent="0.3">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c r="BS408" s="46"/>
    </row>
    <row r="409" spans="4:71" s="47" customFormat="1" ht="9.75" customHeight="1" x14ac:dyDescent="0.3">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c r="BS409" s="46"/>
    </row>
    <row r="410" spans="4:71" s="47" customFormat="1" ht="9.75" customHeight="1" x14ac:dyDescent="0.3">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c r="BG410" s="69"/>
      <c r="BH410" s="69"/>
      <c r="BI410" s="69"/>
      <c r="BJ410" s="69"/>
      <c r="BK410" s="69"/>
      <c r="BL410" s="69"/>
      <c r="BM410" s="69"/>
      <c r="BN410" s="69"/>
      <c r="BO410" s="69"/>
      <c r="BP410" s="69"/>
      <c r="BQ410" s="69"/>
      <c r="BR410" s="69"/>
      <c r="BS410" s="46"/>
    </row>
    <row r="411" spans="4:71" s="47" customFormat="1" ht="9.75" customHeight="1" x14ac:dyDescent="0.3">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c r="BS411" s="46"/>
    </row>
    <row r="412" spans="4:71" s="47" customFormat="1" ht="9.75" customHeight="1" x14ac:dyDescent="0.3">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9"/>
      <c r="BJ412" s="69"/>
      <c r="BK412" s="69"/>
      <c r="BL412" s="69"/>
      <c r="BM412" s="69"/>
      <c r="BN412" s="69"/>
      <c r="BO412" s="69"/>
      <c r="BP412" s="69"/>
      <c r="BQ412" s="69"/>
      <c r="BR412" s="69"/>
      <c r="BS412" s="46"/>
    </row>
    <row r="413" spans="4:71" s="47" customFormat="1" ht="9.75" customHeight="1" x14ac:dyDescent="0.3">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c r="BQ413" s="69"/>
      <c r="BR413" s="69"/>
      <c r="BS413" s="46"/>
    </row>
    <row r="414" spans="4:71" s="47" customFormat="1" ht="9.75" customHeight="1" x14ac:dyDescent="0.3">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c r="BS414" s="46"/>
    </row>
    <row r="415" spans="4:71" s="47" customFormat="1" ht="9.75" customHeight="1" x14ac:dyDescent="0.3">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c r="BS415" s="46"/>
    </row>
    <row r="416" spans="4:71" s="47" customFormat="1" ht="9.75" customHeight="1" x14ac:dyDescent="0.3">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c r="BS416" s="46"/>
    </row>
    <row r="417" spans="4:71" s="47" customFormat="1" ht="9.75" customHeight="1" x14ac:dyDescent="0.3">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c r="BS417" s="46"/>
    </row>
    <row r="418" spans="4:71" s="47" customFormat="1" ht="9.75" customHeight="1" x14ac:dyDescent="0.3">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c r="BS418" s="46"/>
    </row>
    <row r="419" spans="4:71" s="47" customFormat="1" ht="9.75" customHeight="1" x14ac:dyDescent="0.3">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c r="BS419" s="46"/>
    </row>
    <row r="420" spans="4:71" s="47" customFormat="1" ht="9.75" customHeight="1" x14ac:dyDescent="0.3">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c r="BS420" s="46"/>
    </row>
    <row r="421" spans="4:71" s="47" customFormat="1" ht="9.75" customHeight="1" x14ac:dyDescent="0.3">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c r="BS421" s="46"/>
    </row>
    <row r="422" spans="4:71" s="47" customFormat="1" ht="9.75" customHeight="1" x14ac:dyDescent="0.3">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46"/>
    </row>
    <row r="423" spans="4:71" s="47" customFormat="1" ht="9.75" customHeight="1" x14ac:dyDescent="0.3">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46"/>
    </row>
    <row r="424" spans="4:71" s="47" customFormat="1" ht="9.75" customHeight="1" x14ac:dyDescent="0.3">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46"/>
    </row>
    <row r="425" spans="4:71" s="47" customFormat="1" ht="9.75" customHeight="1" x14ac:dyDescent="0.3">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c r="BS425" s="46"/>
    </row>
    <row r="426" spans="4:71" s="47" customFormat="1" ht="9.75" customHeight="1" x14ac:dyDescent="0.3">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46"/>
    </row>
    <row r="427" spans="4:71" s="47" customFormat="1" ht="9.75" customHeight="1" x14ac:dyDescent="0.3">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c r="BS427" s="46"/>
    </row>
    <row r="428" spans="4:71" s="47" customFormat="1" ht="9.75" customHeight="1" x14ac:dyDescent="0.3">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c r="BS428" s="46"/>
    </row>
    <row r="429" spans="4:71" s="47" customFormat="1" ht="9.75" customHeight="1" x14ac:dyDescent="0.3">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c r="BS429" s="46"/>
    </row>
    <row r="430" spans="4:71" s="47" customFormat="1" ht="9.75" customHeight="1" x14ac:dyDescent="0.3">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46"/>
    </row>
    <row r="431" spans="4:71" s="47" customFormat="1" ht="9.75" customHeight="1" x14ac:dyDescent="0.3">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c r="BS431" s="46"/>
    </row>
    <row r="432" spans="4:71" s="47" customFormat="1" ht="9.75" customHeight="1" x14ac:dyDescent="0.3">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46"/>
    </row>
    <row r="433" spans="4:71" s="47" customFormat="1" ht="9.75" customHeight="1" x14ac:dyDescent="0.3">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c r="BS433" s="46"/>
    </row>
    <row r="434" spans="4:71" s="47" customFormat="1" ht="9.75" customHeight="1" x14ac:dyDescent="0.3">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46"/>
    </row>
    <row r="435" spans="4:71" s="47" customFormat="1" ht="9.75" customHeight="1" x14ac:dyDescent="0.3">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46"/>
    </row>
    <row r="436" spans="4:71" s="47" customFormat="1" ht="9.75" customHeight="1" x14ac:dyDescent="0.3">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c r="BS436" s="46"/>
    </row>
    <row r="437" spans="4:71" s="47" customFormat="1" ht="9.75" customHeight="1" x14ac:dyDescent="0.3">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c r="BS437" s="46"/>
    </row>
    <row r="438" spans="4:71" s="47" customFormat="1" ht="9.75" customHeight="1" x14ac:dyDescent="0.3">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BS438" s="46"/>
    </row>
    <row r="439" spans="4:71" s="47" customFormat="1" ht="9.75" customHeight="1" x14ac:dyDescent="0.3">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46"/>
    </row>
    <row r="440" spans="4:71" s="47" customFormat="1" ht="9.75" customHeight="1" x14ac:dyDescent="0.3">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c r="BS440" s="46"/>
    </row>
    <row r="441" spans="4:71" s="47" customFormat="1" ht="9.75" customHeight="1" x14ac:dyDescent="0.3">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c r="BS441" s="46"/>
    </row>
    <row r="442" spans="4:71" s="47" customFormat="1" ht="9.75" customHeight="1" x14ac:dyDescent="0.3">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c r="BS442" s="46"/>
    </row>
    <row r="443" spans="4:71" s="47" customFormat="1" ht="9.75" customHeight="1" x14ac:dyDescent="0.3">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c r="BS443" s="46"/>
    </row>
    <row r="444" spans="4:71" s="47" customFormat="1" ht="9.75" customHeight="1" x14ac:dyDescent="0.3">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46"/>
    </row>
    <row r="445" spans="4:71" s="47" customFormat="1" ht="9.75" customHeight="1" x14ac:dyDescent="0.3">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c r="BS445" s="46"/>
    </row>
    <row r="446" spans="4:71" s="47" customFormat="1" ht="9.75" customHeight="1" x14ac:dyDescent="0.3">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46"/>
    </row>
    <row r="447" spans="4:71" s="47" customFormat="1" ht="9.75" customHeight="1" x14ac:dyDescent="0.3">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c r="BS447" s="46"/>
    </row>
    <row r="448" spans="4:71" s="47" customFormat="1" ht="9.75" customHeight="1" x14ac:dyDescent="0.3">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c r="BS448" s="46"/>
    </row>
    <row r="449" spans="4:71" s="47" customFormat="1" ht="9.75" customHeight="1" x14ac:dyDescent="0.3">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c r="BS449" s="46"/>
    </row>
    <row r="450" spans="4:71" s="47" customFormat="1" ht="9.75" customHeight="1" x14ac:dyDescent="0.3">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c r="BS450" s="46"/>
    </row>
    <row r="451" spans="4:71" s="47" customFormat="1" ht="9.75" customHeight="1" x14ac:dyDescent="0.3">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46"/>
    </row>
    <row r="452" spans="4:71" s="47" customFormat="1" ht="9.75" customHeight="1" x14ac:dyDescent="0.3">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46"/>
    </row>
    <row r="453" spans="4:71" s="47" customFormat="1" ht="9.75" customHeight="1" x14ac:dyDescent="0.3">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46"/>
    </row>
    <row r="454" spans="4:71" s="47" customFormat="1" ht="9.75" customHeight="1" x14ac:dyDescent="0.3">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46"/>
    </row>
    <row r="455" spans="4:71" s="47" customFormat="1" ht="9.75" customHeight="1" x14ac:dyDescent="0.3">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46"/>
    </row>
    <row r="456" spans="4:71" s="47" customFormat="1" ht="9.75" customHeight="1" x14ac:dyDescent="0.3">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46"/>
    </row>
    <row r="457" spans="4:71" s="47" customFormat="1" ht="9.75" customHeight="1" x14ac:dyDescent="0.3">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46"/>
    </row>
    <row r="458" spans="4:71" s="47" customFormat="1" ht="9.75" customHeight="1" x14ac:dyDescent="0.3">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c r="BS458" s="46"/>
    </row>
    <row r="459" spans="4:71" s="47" customFormat="1" ht="9.75" customHeight="1" x14ac:dyDescent="0.3">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c r="BS459" s="46"/>
    </row>
    <row r="460" spans="4:71" s="47" customFormat="1" ht="9.75" customHeight="1" x14ac:dyDescent="0.3">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46"/>
    </row>
    <row r="461" spans="4:71" s="47" customFormat="1" ht="9.75" customHeight="1" x14ac:dyDescent="0.3">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c r="BS461" s="46"/>
    </row>
    <row r="462" spans="4:71" s="47" customFormat="1" ht="9.75" customHeight="1" x14ac:dyDescent="0.3">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c r="BS462" s="46"/>
    </row>
    <row r="463" spans="4:71" s="47" customFormat="1" ht="9.75" customHeight="1" x14ac:dyDescent="0.3">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c r="BS463" s="46"/>
    </row>
    <row r="464" spans="4:71" s="47" customFormat="1" ht="9.75" customHeight="1" x14ac:dyDescent="0.3">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c r="BS464" s="46"/>
    </row>
    <row r="465" spans="4:71" s="47" customFormat="1" ht="9.75" customHeight="1" x14ac:dyDescent="0.3">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46"/>
    </row>
    <row r="466" spans="4:71" s="47" customFormat="1" ht="9.75" customHeight="1" x14ac:dyDescent="0.3">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c r="BS466" s="46"/>
    </row>
    <row r="467" spans="4:71" s="47" customFormat="1" ht="9.75" customHeight="1" x14ac:dyDescent="0.3">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c r="BS467" s="46"/>
    </row>
    <row r="468" spans="4:71" s="47" customFormat="1" ht="9.75" customHeight="1" x14ac:dyDescent="0.3">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46"/>
    </row>
    <row r="469" spans="4:71" s="47" customFormat="1" ht="9.75" customHeight="1" x14ac:dyDescent="0.3">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c r="BS469" s="46"/>
    </row>
    <row r="470" spans="4:71" s="47" customFormat="1" ht="9.75" customHeight="1" x14ac:dyDescent="0.3">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c r="BS470" s="46"/>
    </row>
    <row r="471" spans="4:71" s="47" customFormat="1" ht="9.75" customHeight="1" x14ac:dyDescent="0.3">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46"/>
    </row>
    <row r="472" spans="4:71" s="47" customFormat="1" ht="9.75" customHeight="1" x14ac:dyDescent="0.3">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c r="BS472" s="46"/>
    </row>
    <row r="473" spans="4:71" s="47" customFormat="1" ht="9.75" customHeight="1" x14ac:dyDescent="0.3">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46"/>
    </row>
    <row r="474" spans="4:71" s="47" customFormat="1" ht="9.75" customHeight="1" x14ac:dyDescent="0.3">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c r="BS474" s="46"/>
    </row>
    <row r="475" spans="4:71" s="47" customFormat="1" ht="9.75" customHeight="1" x14ac:dyDescent="0.3">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c r="BS475" s="46"/>
    </row>
    <row r="476" spans="4:71" s="47" customFormat="1" ht="9.75" customHeight="1" x14ac:dyDescent="0.3">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c r="BS476" s="46"/>
    </row>
    <row r="477" spans="4:71" s="47" customFormat="1" ht="9.75" customHeight="1" x14ac:dyDescent="0.3">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c r="BS477" s="46"/>
    </row>
    <row r="478" spans="4:71" s="47" customFormat="1" ht="9.75" customHeight="1" x14ac:dyDescent="0.3">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c r="BS478" s="46"/>
    </row>
    <row r="479" spans="4:71" s="47" customFormat="1" ht="9.75" customHeight="1" x14ac:dyDescent="0.3">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c r="BS479" s="46"/>
    </row>
    <row r="480" spans="4:71" s="47" customFormat="1" ht="9.75" customHeight="1" x14ac:dyDescent="0.3">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46"/>
    </row>
    <row r="481" spans="4:71" s="47" customFormat="1" ht="9.75" customHeight="1" x14ac:dyDescent="0.3">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46"/>
    </row>
    <row r="482" spans="4:71" s="47" customFormat="1" ht="9.75" customHeight="1" x14ac:dyDescent="0.3">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c r="BS482" s="46"/>
    </row>
    <row r="483" spans="4:71" s="47" customFormat="1" ht="9.75" customHeight="1" x14ac:dyDescent="0.3">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c r="BS483" s="46"/>
    </row>
    <row r="484" spans="4:71" s="47" customFormat="1" ht="9.75" customHeight="1" x14ac:dyDescent="0.3">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c r="BG484" s="69"/>
      <c r="BH484" s="69"/>
      <c r="BI484" s="69"/>
      <c r="BJ484" s="69"/>
      <c r="BK484" s="69"/>
      <c r="BL484" s="69"/>
      <c r="BM484" s="69"/>
      <c r="BN484" s="69"/>
      <c r="BO484" s="69"/>
      <c r="BP484" s="69"/>
      <c r="BQ484" s="69"/>
      <c r="BR484" s="69"/>
      <c r="BS484" s="46"/>
    </row>
    <row r="485" spans="4:71" s="47" customFormat="1" ht="9.75" customHeight="1" x14ac:dyDescent="0.3">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69"/>
      <c r="BM485" s="69"/>
      <c r="BN485" s="69"/>
      <c r="BO485" s="69"/>
      <c r="BP485" s="69"/>
      <c r="BQ485" s="69"/>
      <c r="BR485" s="69"/>
      <c r="BS485" s="46"/>
    </row>
    <row r="486" spans="4:71" s="47" customFormat="1" ht="9.75" customHeight="1" x14ac:dyDescent="0.3">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69"/>
      <c r="BK486" s="69"/>
      <c r="BL486" s="69"/>
      <c r="BM486" s="69"/>
      <c r="BN486" s="69"/>
      <c r="BO486" s="69"/>
      <c r="BP486" s="69"/>
      <c r="BQ486" s="69"/>
      <c r="BR486" s="69"/>
      <c r="BS486" s="46"/>
    </row>
    <row r="487" spans="4:71" s="47" customFormat="1" ht="9.75" customHeight="1" x14ac:dyDescent="0.3">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69"/>
      <c r="BK487" s="69"/>
      <c r="BL487" s="69"/>
      <c r="BM487" s="69"/>
      <c r="BN487" s="69"/>
      <c r="BO487" s="69"/>
      <c r="BP487" s="69"/>
      <c r="BQ487" s="69"/>
      <c r="BR487" s="69"/>
      <c r="BS487" s="46"/>
    </row>
    <row r="488" spans="4:71" s="47" customFormat="1" ht="9.75" customHeight="1" x14ac:dyDescent="0.3">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c r="BM488" s="69"/>
      <c r="BN488" s="69"/>
      <c r="BO488" s="69"/>
      <c r="BP488" s="69"/>
      <c r="BQ488" s="69"/>
      <c r="BR488" s="69"/>
      <c r="BS488" s="46"/>
    </row>
    <row r="489" spans="4:71" s="47" customFormat="1" ht="9.75" customHeight="1" x14ac:dyDescent="0.3">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c r="BS489" s="46"/>
    </row>
    <row r="490" spans="4:71" s="47" customFormat="1" ht="9.75" customHeight="1" x14ac:dyDescent="0.3">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c r="BS490" s="46"/>
    </row>
    <row r="491" spans="4:71" s="47" customFormat="1" ht="9.75" customHeight="1" x14ac:dyDescent="0.3">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69"/>
      <c r="BK491" s="69"/>
      <c r="BL491" s="69"/>
      <c r="BM491" s="69"/>
      <c r="BN491" s="69"/>
      <c r="BO491" s="69"/>
      <c r="BP491" s="69"/>
      <c r="BQ491" s="69"/>
      <c r="BR491" s="69"/>
      <c r="BS491" s="46"/>
    </row>
    <row r="492" spans="4:71" s="47" customFormat="1" ht="9.75" customHeight="1" x14ac:dyDescent="0.3">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c r="BM492" s="69"/>
      <c r="BN492" s="69"/>
      <c r="BO492" s="69"/>
      <c r="BP492" s="69"/>
      <c r="BQ492" s="69"/>
      <c r="BR492" s="69"/>
      <c r="BS492" s="46"/>
    </row>
    <row r="493" spans="4:71" s="47" customFormat="1" ht="9.75" customHeight="1" x14ac:dyDescent="0.3">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69"/>
      <c r="BK493" s="69"/>
      <c r="BL493" s="69"/>
      <c r="BM493" s="69"/>
      <c r="BN493" s="69"/>
      <c r="BO493" s="69"/>
      <c r="BP493" s="69"/>
      <c r="BQ493" s="69"/>
      <c r="BR493" s="69"/>
      <c r="BS493" s="46"/>
    </row>
    <row r="494" spans="4:71" s="47" customFormat="1" ht="9.75" customHeight="1" x14ac:dyDescent="0.3">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c r="BS494" s="46"/>
    </row>
    <row r="495" spans="4:71" s="47" customFormat="1" ht="9.75" customHeight="1" x14ac:dyDescent="0.3">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69"/>
      <c r="BK495" s="69"/>
      <c r="BL495" s="69"/>
      <c r="BM495" s="69"/>
      <c r="BN495" s="69"/>
      <c r="BO495" s="69"/>
      <c r="BP495" s="69"/>
      <c r="BQ495" s="69"/>
      <c r="BR495" s="69"/>
      <c r="BS495" s="46"/>
    </row>
    <row r="496" spans="4:71" s="47" customFormat="1" ht="9.75" customHeight="1" x14ac:dyDescent="0.3">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69"/>
      <c r="BK496" s="69"/>
      <c r="BL496" s="69"/>
      <c r="BM496" s="69"/>
      <c r="BN496" s="69"/>
      <c r="BO496" s="69"/>
      <c r="BP496" s="69"/>
      <c r="BQ496" s="69"/>
      <c r="BR496" s="69"/>
      <c r="BS496" s="46"/>
    </row>
    <row r="497" spans="4:71" s="47" customFormat="1" ht="9.75" customHeight="1" x14ac:dyDescent="0.3">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69"/>
      <c r="BK497" s="69"/>
      <c r="BL497" s="69"/>
      <c r="BM497" s="69"/>
      <c r="BN497" s="69"/>
      <c r="BO497" s="69"/>
      <c r="BP497" s="69"/>
      <c r="BQ497" s="69"/>
      <c r="BR497" s="69"/>
      <c r="BS497" s="46"/>
    </row>
    <row r="498" spans="4:71" s="47" customFormat="1" ht="9.75" customHeight="1" x14ac:dyDescent="0.3">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c r="BS498" s="46"/>
    </row>
    <row r="499" spans="4:71" s="47" customFormat="1" ht="9.75" customHeight="1" x14ac:dyDescent="0.3">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c r="BS499" s="46"/>
    </row>
    <row r="500" spans="4:71" s="47" customFormat="1" ht="9.75" customHeight="1" x14ac:dyDescent="0.3">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69"/>
      <c r="BK500" s="69"/>
      <c r="BL500" s="69"/>
      <c r="BM500" s="69"/>
      <c r="BN500" s="69"/>
      <c r="BO500" s="69"/>
      <c r="BP500" s="69"/>
      <c r="BQ500" s="69"/>
      <c r="BR500" s="69"/>
      <c r="BS500" s="46"/>
    </row>
    <row r="501" spans="4:71" s="47" customFormat="1" ht="9.75" customHeight="1" x14ac:dyDescent="0.3">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c r="BS501" s="46"/>
    </row>
    <row r="502" spans="4:71" s="47" customFormat="1" ht="9.75" customHeight="1" x14ac:dyDescent="0.3">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c r="BS502" s="46"/>
    </row>
    <row r="503" spans="4:71" s="47" customFormat="1" ht="9.75" customHeight="1" x14ac:dyDescent="0.3">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c r="BG503" s="69"/>
      <c r="BH503" s="69"/>
      <c r="BI503" s="69"/>
      <c r="BJ503" s="69"/>
      <c r="BK503" s="69"/>
      <c r="BL503" s="69"/>
      <c r="BM503" s="69"/>
      <c r="BN503" s="69"/>
      <c r="BO503" s="69"/>
      <c r="BP503" s="69"/>
      <c r="BQ503" s="69"/>
      <c r="BR503" s="69"/>
      <c r="BS503" s="46"/>
    </row>
    <row r="504" spans="4:71" s="47" customFormat="1" ht="9.75" customHeight="1" x14ac:dyDescent="0.3">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c r="BG504" s="69"/>
      <c r="BH504" s="69"/>
      <c r="BI504" s="69"/>
      <c r="BJ504" s="69"/>
      <c r="BK504" s="69"/>
      <c r="BL504" s="69"/>
      <c r="BM504" s="69"/>
      <c r="BN504" s="69"/>
      <c r="BO504" s="69"/>
      <c r="BP504" s="69"/>
      <c r="BQ504" s="69"/>
      <c r="BR504" s="69"/>
      <c r="BS504" s="46"/>
    </row>
    <row r="505" spans="4:71" s="47" customFormat="1" ht="9.75" customHeight="1" x14ac:dyDescent="0.3">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c r="BG505" s="69"/>
      <c r="BH505" s="69"/>
      <c r="BI505" s="69"/>
      <c r="BJ505" s="69"/>
      <c r="BK505" s="69"/>
      <c r="BL505" s="69"/>
      <c r="BM505" s="69"/>
      <c r="BN505" s="69"/>
      <c r="BO505" s="69"/>
      <c r="BP505" s="69"/>
      <c r="BQ505" s="69"/>
      <c r="BR505" s="69"/>
      <c r="BS505" s="46"/>
    </row>
    <row r="506" spans="4:71" s="47" customFormat="1" ht="9.75" customHeight="1" x14ac:dyDescent="0.3">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c r="BG506" s="69"/>
      <c r="BH506" s="69"/>
      <c r="BI506" s="69"/>
      <c r="BJ506" s="69"/>
      <c r="BK506" s="69"/>
      <c r="BL506" s="69"/>
      <c r="BM506" s="69"/>
      <c r="BN506" s="69"/>
      <c r="BO506" s="69"/>
      <c r="BP506" s="69"/>
      <c r="BQ506" s="69"/>
      <c r="BR506" s="69"/>
      <c r="BS506" s="46"/>
    </row>
    <row r="507" spans="4:71" s="47" customFormat="1" ht="9.75" customHeight="1" x14ac:dyDescent="0.3">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c r="BG507" s="69"/>
      <c r="BH507" s="69"/>
      <c r="BI507" s="69"/>
      <c r="BJ507" s="69"/>
      <c r="BK507" s="69"/>
      <c r="BL507" s="69"/>
      <c r="BM507" s="69"/>
      <c r="BN507" s="69"/>
      <c r="BO507" s="69"/>
      <c r="BP507" s="69"/>
      <c r="BQ507" s="69"/>
      <c r="BR507" s="69"/>
      <c r="BS507" s="46"/>
    </row>
    <row r="508" spans="4:71" s="47" customFormat="1" ht="9.75" customHeight="1" x14ac:dyDescent="0.3">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c r="BG508" s="69"/>
      <c r="BH508" s="69"/>
      <c r="BI508" s="69"/>
      <c r="BJ508" s="69"/>
      <c r="BK508" s="69"/>
      <c r="BL508" s="69"/>
      <c r="BM508" s="69"/>
      <c r="BN508" s="69"/>
      <c r="BO508" s="69"/>
      <c r="BP508" s="69"/>
      <c r="BQ508" s="69"/>
      <c r="BR508" s="69"/>
      <c r="BS508" s="46"/>
    </row>
    <row r="509" spans="4:71" s="47" customFormat="1" ht="9.75" customHeight="1" x14ac:dyDescent="0.3">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c r="BG509" s="69"/>
      <c r="BH509" s="69"/>
      <c r="BI509" s="69"/>
      <c r="BJ509" s="69"/>
      <c r="BK509" s="69"/>
      <c r="BL509" s="69"/>
      <c r="BM509" s="69"/>
      <c r="BN509" s="69"/>
      <c r="BO509" s="69"/>
      <c r="BP509" s="69"/>
      <c r="BQ509" s="69"/>
      <c r="BR509" s="69"/>
      <c r="BS509" s="46"/>
    </row>
    <row r="510" spans="4:71" s="47" customFormat="1" ht="9.75" customHeight="1" x14ac:dyDescent="0.3">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c r="BG510" s="69"/>
      <c r="BH510" s="69"/>
      <c r="BI510" s="69"/>
      <c r="BJ510" s="69"/>
      <c r="BK510" s="69"/>
      <c r="BL510" s="69"/>
      <c r="BM510" s="69"/>
      <c r="BN510" s="69"/>
      <c r="BO510" s="69"/>
      <c r="BP510" s="69"/>
      <c r="BQ510" s="69"/>
      <c r="BR510" s="69"/>
      <c r="BS510" s="46"/>
    </row>
    <row r="511" spans="4:71" s="47" customFormat="1" ht="9.75" customHeight="1" x14ac:dyDescent="0.3">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c r="BG511" s="69"/>
      <c r="BH511" s="69"/>
      <c r="BI511" s="69"/>
      <c r="BJ511" s="69"/>
      <c r="BK511" s="69"/>
      <c r="BL511" s="69"/>
      <c r="BM511" s="69"/>
      <c r="BN511" s="69"/>
      <c r="BO511" s="69"/>
      <c r="BP511" s="69"/>
      <c r="BQ511" s="69"/>
      <c r="BR511" s="69"/>
      <c r="BS511" s="46"/>
    </row>
    <row r="512" spans="4:71" s="47" customFormat="1" ht="9.75" customHeight="1" x14ac:dyDescent="0.3">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c r="BG512" s="69"/>
      <c r="BH512" s="69"/>
      <c r="BI512" s="69"/>
      <c r="BJ512" s="69"/>
      <c r="BK512" s="69"/>
      <c r="BL512" s="69"/>
      <c r="BM512" s="69"/>
      <c r="BN512" s="69"/>
      <c r="BO512" s="69"/>
      <c r="BP512" s="69"/>
      <c r="BQ512" s="69"/>
      <c r="BR512" s="69"/>
      <c r="BS512" s="46"/>
    </row>
    <row r="513" spans="4:71" s="47" customFormat="1" ht="9.75" customHeight="1" x14ac:dyDescent="0.3">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c r="BG513" s="69"/>
      <c r="BH513" s="69"/>
      <c r="BI513" s="69"/>
      <c r="BJ513" s="69"/>
      <c r="BK513" s="69"/>
      <c r="BL513" s="69"/>
      <c r="BM513" s="69"/>
      <c r="BN513" s="69"/>
      <c r="BO513" s="69"/>
      <c r="BP513" s="69"/>
      <c r="BQ513" s="69"/>
      <c r="BR513" s="69"/>
      <c r="BS513" s="46"/>
    </row>
    <row r="514" spans="4:71" s="47" customFormat="1" ht="9.75" customHeight="1" x14ac:dyDescent="0.3">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c r="BI514" s="69"/>
      <c r="BJ514" s="69"/>
      <c r="BK514" s="69"/>
      <c r="BL514" s="69"/>
      <c r="BM514" s="69"/>
      <c r="BN514" s="69"/>
      <c r="BO514" s="69"/>
      <c r="BP514" s="69"/>
      <c r="BQ514" s="69"/>
      <c r="BR514" s="69"/>
      <c r="BS514" s="46"/>
    </row>
    <row r="515" spans="4:71" s="47" customFormat="1" ht="9.75" customHeight="1" x14ac:dyDescent="0.3">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c r="BG515" s="69"/>
      <c r="BH515" s="69"/>
      <c r="BI515" s="69"/>
      <c r="BJ515" s="69"/>
      <c r="BK515" s="69"/>
      <c r="BL515" s="69"/>
      <c r="BM515" s="69"/>
      <c r="BN515" s="69"/>
      <c r="BO515" s="69"/>
      <c r="BP515" s="69"/>
      <c r="BQ515" s="69"/>
      <c r="BR515" s="69"/>
      <c r="BS515" s="46"/>
    </row>
    <row r="516" spans="4:71" s="47" customFormat="1" ht="9.75" customHeight="1" x14ac:dyDescent="0.3">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c r="BG516" s="69"/>
      <c r="BH516" s="69"/>
      <c r="BI516" s="69"/>
      <c r="BJ516" s="69"/>
      <c r="BK516" s="69"/>
      <c r="BL516" s="69"/>
      <c r="BM516" s="69"/>
      <c r="BN516" s="69"/>
      <c r="BO516" s="69"/>
      <c r="BP516" s="69"/>
      <c r="BQ516" s="69"/>
      <c r="BR516" s="69"/>
      <c r="BS516" s="46"/>
    </row>
    <row r="517" spans="4:71" s="47" customFormat="1" ht="9.75" customHeight="1" x14ac:dyDescent="0.3">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c r="BG517" s="69"/>
      <c r="BH517" s="69"/>
      <c r="BI517" s="69"/>
      <c r="BJ517" s="69"/>
      <c r="BK517" s="69"/>
      <c r="BL517" s="69"/>
      <c r="BM517" s="69"/>
      <c r="BN517" s="69"/>
      <c r="BO517" s="69"/>
      <c r="BP517" s="69"/>
      <c r="BQ517" s="69"/>
      <c r="BR517" s="69"/>
      <c r="BS517" s="46"/>
    </row>
    <row r="518" spans="4:71" s="47" customFormat="1" ht="9.75" customHeight="1" x14ac:dyDescent="0.3">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c r="BG518" s="69"/>
      <c r="BH518" s="69"/>
      <c r="BI518" s="69"/>
      <c r="BJ518" s="69"/>
      <c r="BK518" s="69"/>
      <c r="BL518" s="69"/>
      <c r="BM518" s="69"/>
      <c r="BN518" s="69"/>
      <c r="BO518" s="69"/>
      <c r="BP518" s="69"/>
      <c r="BQ518" s="69"/>
      <c r="BR518" s="69"/>
      <c r="BS518" s="46"/>
    </row>
    <row r="519" spans="4:71" s="47" customFormat="1" ht="9.75" customHeight="1" x14ac:dyDescent="0.3">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c r="BG519" s="69"/>
      <c r="BH519" s="69"/>
      <c r="BI519" s="69"/>
      <c r="BJ519" s="69"/>
      <c r="BK519" s="69"/>
      <c r="BL519" s="69"/>
      <c r="BM519" s="69"/>
      <c r="BN519" s="69"/>
      <c r="BO519" s="69"/>
      <c r="BP519" s="69"/>
      <c r="BQ519" s="69"/>
      <c r="BR519" s="69"/>
      <c r="BS519" s="46"/>
    </row>
    <row r="520" spans="4:71" s="47" customFormat="1" ht="9.75" customHeight="1" x14ac:dyDescent="0.3">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c r="BG520" s="69"/>
      <c r="BH520" s="69"/>
      <c r="BI520" s="69"/>
      <c r="BJ520" s="69"/>
      <c r="BK520" s="69"/>
      <c r="BL520" s="69"/>
      <c r="BM520" s="69"/>
      <c r="BN520" s="69"/>
      <c r="BO520" s="69"/>
      <c r="BP520" s="69"/>
      <c r="BQ520" s="69"/>
      <c r="BR520" s="69"/>
      <c r="BS520" s="46"/>
    </row>
    <row r="521" spans="4:71" s="47" customFormat="1" ht="9.75" customHeight="1" x14ac:dyDescent="0.3">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c r="BG521" s="69"/>
      <c r="BH521" s="69"/>
      <c r="BI521" s="69"/>
      <c r="BJ521" s="69"/>
      <c r="BK521" s="69"/>
      <c r="BL521" s="69"/>
      <c r="BM521" s="69"/>
      <c r="BN521" s="69"/>
      <c r="BO521" s="69"/>
      <c r="BP521" s="69"/>
      <c r="BQ521" s="69"/>
      <c r="BR521" s="69"/>
      <c r="BS521" s="46"/>
    </row>
    <row r="522" spans="4:71" s="47" customFormat="1" ht="9.75" customHeight="1" x14ac:dyDescent="0.3">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c r="BG522" s="69"/>
      <c r="BH522" s="69"/>
      <c r="BI522" s="69"/>
      <c r="BJ522" s="69"/>
      <c r="BK522" s="69"/>
      <c r="BL522" s="69"/>
      <c r="BM522" s="69"/>
      <c r="BN522" s="69"/>
      <c r="BO522" s="69"/>
      <c r="BP522" s="69"/>
      <c r="BQ522" s="69"/>
      <c r="BR522" s="69"/>
      <c r="BS522" s="46"/>
    </row>
    <row r="523" spans="4:71" s="47" customFormat="1" ht="9.75" customHeight="1" x14ac:dyDescent="0.3">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c r="BI523" s="69"/>
      <c r="BJ523" s="69"/>
      <c r="BK523" s="69"/>
      <c r="BL523" s="69"/>
      <c r="BM523" s="69"/>
      <c r="BN523" s="69"/>
      <c r="BO523" s="69"/>
      <c r="BP523" s="69"/>
      <c r="BQ523" s="69"/>
      <c r="BR523" s="69"/>
      <c r="BS523" s="46"/>
    </row>
    <row r="524" spans="4:71" s="47" customFormat="1" ht="9.75" customHeight="1" x14ac:dyDescent="0.3">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c r="BI524" s="69"/>
      <c r="BJ524" s="69"/>
      <c r="BK524" s="69"/>
      <c r="BL524" s="69"/>
      <c r="BM524" s="69"/>
      <c r="BN524" s="69"/>
      <c r="BO524" s="69"/>
      <c r="BP524" s="69"/>
      <c r="BQ524" s="69"/>
      <c r="BR524" s="69"/>
      <c r="BS524" s="46"/>
    </row>
    <row r="525" spans="4:71" s="47" customFormat="1" ht="9.75" customHeight="1" x14ac:dyDescent="0.3">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c r="BI525" s="69"/>
      <c r="BJ525" s="69"/>
      <c r="BK525" s="69"/>
      <c r="BL525" s="69"/>
      <c r="BM525" s="69"/>
      <c r="BN525" s="69"/>
      <c r="BO525" s="69"/>
      <c r="BP525" s="69"/>
      <c r="BQ525" s="69"/>
      <c r="BR525" s="69"/>
      <c r="BS525" s="46"/>
    </row>
    <row r="526" spans="4:71" s="47" customFormat="1" ht="9.75" customHeight="1" x14ac:dyDescent="0.3">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c r="BG526" s="69"/>
      <c r="BH526" s="69"/>
      <c r="BI526" s="69"/>
      <c r="BJ526" s="69"/>
      <c r="BK526" s="69"/>
      <c r="BL526" s="69"/>
      <c r="BM526" s="69"/>
      <c r="BN526" s="69"/>
      <c r="BO526" s="69"/>
      <c r="BP526" s="69"/>
      <c r="BQ526" s="69"/>
      <c r="BR526" s="69"/>
      <c r="BS526" s="46"/>
    </row>
    <row r="527" spans="4:71" s="47" customFormat="1" ht="9.75" customHeight="1" x14ac:dyDescent="0.3">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c r="BG527" s="69"/>
      <c r="BH527" s="69"/>
      <c r="BI527" s="69"/>
      <c r="BJ527" s="69"/>
      <c r="BK527" s="69"/>
      <c r="BL527" s="69"/>
      <c r="BM527" s="69"/>
      <c r="BN527" s="69"/>
      <c r="BO527" s="69"/>
      <c r="BP527" s="69"/>
      <c r="BQ527" s="69"/>
      <c r="BR527" s="69"/>
      <c r="BS527" s="46"/>
    </row>
    <row r="528" spans="4:71" s="47" customFormat="1" ht="9.75" customHeight="1" x14ac:dyDescent="0.3">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c r="BG528" s="69"/>
      <c r="BH528" s="69"/>
      <c r="BI528" s="69"/>
      <c r="BJ528" s="69"/>
      <c r="BK528" s="69"/>
      <c r="BL528" s="69"/>
      <c r="BM528" s="69"/>
      <c r="BN528" s="69"/>
      <c r="BO528" s="69"/>
      <c r="BP528" s="69"/>
      <c r="BQ528" s="69"/>
      <c r="BR528" s="69"/>
      <c r="BS528" s="46"/>
    </row>
    <row r="529" spans="4:71" s="47" customFormat="1" ht="9.75" customHeight="1" x14ac:dyDescent="0.3">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c r="BG529" s="69"/>
      <c r="BH529" s="69"/>
      <c r="BI529" s="69"/>
      <c r="BJ529" s="69"/>
      <c r="BK529" s="69"/>
      <c r="BL529" s="69"/>
      <c r="BM529" s="69"/>
      <c r="BN529" s="69"/>
      <c r="BO529" s="69"/>
      <c r="BP529" s="69"/>
      <c r="BQ529" s="69"/>
      <c r="BR529" s="69"/>
      <c r="BS529" s="46"/>
    </row>
    <row r="530" spans="4:71" s="47" customFormat="1" ht="9.75" customHeight="1" x14ac:dyDescent="0.3">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c r="BG530" s="69"/>
      <c r="BH530" s="69"/>
      <c r="BI530" s="69"/>
      <c r="BJ530" s="69"/>
      <c r="BK530" s="69"/>
      <c r="BL530" s="69"/>
      <c r="BM530" s="69"/>
      <c r="BN530" s="69"/>
      <c r="BO530" s="69"/>
      <c r="BP530" s="69"/>
      <c r="BQ530" s="69"/>
      <c r="BR530" s="69"/>
      <c r="BS530" s="46"/>
    </row>
    <row r="531" spans="4:71" s="47" customFormat="1" ht="9.75" customHeight="1" x14ac:dyDescent="0.3">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c r="BG531" s="69"/>
      <c r="BH531" s="69"/>
      <c r="BI531" s="69"/>
      <c r="BJ531" s="69"/>
      <c r="BK531" s="69"/>
      <c r="BL531" s="69"/>
      <c r="BM531" s="69"/>
      <c r="BN531" s="69"/>
      <c r="BO531" s="69"/>
      <c r="BP531" s="69"/>
      <c r="BQ531" s="69"/>
      <c r="BR531" s="69"/>
      <c r="BS531" s="46"/>
    </row>
    <row r="532" spans="4:71" s="47" customFormat="1" ht="9.75" customHeight="1" x14ac:dyDescent="0.3">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c r="BG532" s="69"/>
      <c r="BH532" s="69"/>
      <c r="BI532" s="69"/>
      <c r="BJ532" s="69"/>
      <c r="BK532" s="69"/>
      <c r="BL532" s="69"/>
      <c r="BM532" s="69"/>
      <c r="BN532" s="69"/>
      <c r="BO532" s="69"/>
      <c r="BP532" s="69"/>
      <c r="BQ532" s="69"/>
      <c r="BR532" s="69"/>
      <c r="BS532" s="46"/>
    </row>
    <row r="533" spans="4:71" s="47" customFormat="1" ht="9.75" customHeight="1" x14ac:dyDescent="0.3">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c r="BG533" s="69"/>
      <c r="BH533" s="69"/>
      <c r="BI533" s="69"/>
      <c r="BJ533" s="69"/>
      <c r="BK533" s="69"/>
      <c r="BL533" s="69"/>
      <c r="BM533" s="69"/>
      <c r="BN533" s="69"/>
      <c r="BO533" s="69"/>
      <c r="BP533" s="69"/>
      <c r="BQ533" s="69"/>
      <c r="BR533" s="69"/>
      <c r="BS533" s="46"/>
    </row>
    <row r="534" spans="4:71" s="47" customFormat="1" ht="9.75" customHeight="1" x14ac:dyDescent="0.3">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c r="BG534" s="69"/>
      <c r="BH534" s="69"/>
      <c r="BI534" s="69"/>
      <c r="BJ534" s="69"/>
      <c r="BK534" s="69"/>
      <c r="BL534" s="69"/>
      <c r="BM534" s="69"/>
      <c r="BN534" s="69"/>
      <c r="BO534" s="69"/>
      <c r="BP534" s="69"/>
      <c r="BQ534" s="69"/>
      <c r="BR534" s="69"/>
      <c r="BS534" s="46"/>
    </row>
    <row r="535" spans="4:71" s="47" customFormat="1" ht="9.75" customHeight="1" x14ac:dyDescent="0.3">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c r="BG535" s="69"/>
      <c r="BH535" s="69"/>
      <c r="BI535" s="69"/>
      <c r="BJ535" s="69"/>
      <c r="BK535" s="69"/>
      <c r="BL535" s="69"/>
      <c r="BM535" s="69"/>
      <c r="BN535" s="69"/>
      <c r="BO535" s="69"/>
      <c r="BP535" s="69"/>
      <c r="BQ535" s="69"/>
      <c r="BR535" s="69"/>
      <c r="BS535" s="46"/>
    </row>
    <row r="536" spans="4:71" s="47" customFormat="1" ht="9.75" customHeight="1" x14ac:dyDescent="0.3">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c r="BG536" s="69"/>
      <c r="BH536" s="69"/>
      <c r="BI536" s="69"/>
      <c r="BJ536" s="69"/>
      <c r="BK536" s="69"/>
      <c r="BL536" s="69"/>
      <c r="BM536" s="69"/>
      <c r="BN536" s="69"/>
      <c r="BO536" s="69"/>
      <c r="BP536" s="69"/>
      <c r="BQ536" s="69"/>
      <c r="BR536" s="69"/>
      <c r="BS536" s="46"/>
    </row>
    <row r="537" spans="4:71" s="47" customFormat="1" ht="9.75" customHeight="1" x14ac:dyDescent="0.3">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c r="BG537" s="69"/>
      <c r="BH537" s="69"/>
      <c r="BI537" s="69"/>
      <c r="BJ537" s="69"/>
      <c r="BK537" s="69"/>
      <c r="BL537" s="69"/>
      <c r="BM537" s="69"/>
      <c r="BN537" s="69"/>
      <c r="BO537" s="69"/>
      <c r="BP537" s="69"/>
      <c r="BQ537" s="69"/>
      <c r="BR537" s="69"/>
      <c r="BS537" s="46"/>
    </row>
    <row r="538" spans="4:71" s="47" customFormat="1" ht="9.75" customHeight="1" x14ac:dyDescent="0.3">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c r="BG538" s="69"/>
      <c r="BH538" s="69"/>
      <c r="BI538" s="69"/>
      <c r="BJ538" s="69"/>
      <c r="BK538" s="69"/>
      <c r="BL538" s="69"/>
      <c r="BM538" s="69"/>
      <c r="BN538" s="69"/>
      <c r="BO538" s="69"/>
      <c r="BP538" s="69"/>
      <c r="BQ538" s="69"/>
      <c r="BR538" s="69"/>
      <c r="BS538" s="46"/>
    </row>
    <row r="539" spans="4:71" s="47" customFormat="1" ht="9.75" customHeight="1" x14ac:dyDescent="0.3">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c r="BG539" s="69"/>
      <c r="BH539" s="69"/>
      <c r="BI539" s="69"/>
      <c r="BJ539" s="69"/>
      <c r="BK539" s="69"/>
      <c r="BL539" s="69"/>
      <c r="BM539" s="69"/>
      <c r="BN539" s="69"/>
      <c r="BO539" s="69"/>
      <c r="BP539" s="69"/>
      <c r="BQ539" s="69"/>
      <c r="BR539" s="69"/>
      <c r="BS539" s="46"/>
    </row>
    <row r="540" spans="4:71" s="47" customFormat="1" ht="9.75" customHeight="1" x14ac:dyDescent="0.3">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c r="BG540" s="69"/>
      <c r="BH540" s="69"/>
      <c r="BI540" s="69"/>
      <c r="BJ540" s="69"/>
      <c r="BK540" s="69"/>
      <c r="BL540" s="69"/>
      <c r="BM540" s="69"/>
      <c r="BN540" s="69"/>
      <c r="BO540" s="69"/>
      <c r="BP540" s="69"/>
      <c r="BQ540" s="69"/>
      <c r="BR540" s="69"/>
      <c r="BS540" s="46"/>
    </row>
    <row r="541" spans="4:71" s="47" customFormat="1" ht="9.75" customHeight="1" x14ac:dyDescent="0.3">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c r="BG541" s="69"/>
      <c r="BH541" s="69"/>
      <c r="BI541" s="69"/>
      <c r="BJ541" s="69"/>
      <c r="BK541" s="69"/>
      <c r="BL541" s="69"/>
      <c r="BM541" s="69"/>
      <c r="BN541" s="69"/>
      <c r="BO541" s="69"/>
      <c r="BP541" s="69"/>
      <c r="BQ541" s="69"/>
      <c r="BR541" s="69"/>
      <c r="BS541" s="46"/>
    </row>
    <row r="542" spans="4:71" s="47" customFormat="1" ht="9.75" customHeight="1" x14ac:dyDescent="0.3">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c r="BG542" s="69"/>
      <c r="BH542" s="69"/>
      <c r="BI542" s="69"/>
      <c r="BJ542" s="69"/>
      <c r="BK542" s="69"/>
      <c r="BL542" s="69"/>
      <c r="BM542" s="69"/>
      <c r="BN542" s="69"/>
      <c r="BO542" s="69"/>
      <c r="BP542" s="69"/>
      <c r="BQ542" s="69"/>
      <c r="BR542" s="69"/>
      <c r="BS542" s="46"/>
    </row>
    <row r="543" spans="4:71" s="47" customFormat="1" ht="9.75" customHeight="1" x14ac:dyDescent="0.3">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c r="BG543" s="69"/>
      <c r="BH543" s="69"/>
      <c r="BI543" s="69"/>
      <c r="BJ543" s="69"/>
      <c r="BK543" s="69"/>
      <c r="BL543" s="69"/>
      <c r="BM543" s="69"/>
      <c r="BN543" s="69"/>
      <c r="BO543" s="69"/>
      <c r="BP543" s="69"/>
      <c r="BQ543" s="69"/>
      <c r="BR543" s="69"/>
      <c r="BS543" s="46"/>
    </row>
    <row r="544" spans="4:71" s="47" customFormat="1" ht="9.75" customHeight="1" x14ac:dyDescent="0.3">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c r="BG544" s="69"/>
      <c r="BH544" s="69"/>
      <c r="BI544" s="69"/>
      <c r="BJ544" s="69"/>
      <c r="BK544" s="69"/>
      <c r="BL544" s="69"/>
      <c r="BM544" s="69"/>
      <c r="BN544" s="69"/>
      <c r="BO544" s="69"/>
      <c r="BP544" s="69"/>
      <c r="BQ544" s="69"/>
      <c r="BR544" s="69"/>
      <c r="BS544" s="46"/>
    </row>
    <row r="545" spans="4:71" s="47" customFormat="1" ht="9.75" customHeight="1" x14ac:dyDescent="0.3">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c r="BG545" s="69"/>
      <c r="BH545" s="69"/>
      <c r="BI545" s="69"/>
      <c r="BJ545" s="69"/>
      <c r="BK545" s="69"/>
      <c r="BL545" s="69"/>
      <c r="BM545" s="69"/>
      <c r="BN545" s="69"/>
      <c r="BO545" s="69"/>
      <c r="BP545" s="69"/>
      <c r="BQ545" s="69"/>
      <c r="BR545" s="69"/>
      <c r="BS545" s="46"/>
    </row>
    <row r="546" spans="4:71" s="47" customFormat="1" ht="9.75" customHeight="1" x14ac:dyDescent="0.3">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c r="BG546" s="69"/>
      <c r="BH546" s="69"/>
      <c r="BI546" s="69"/>
      <c r="BJ546" s="69"/>
      <c r="BK546" s="69"/>
      <c r="BL546" s="69"/>
      <c r="BM546" s="69"/>
      <c r="BN546" s="69"/>
      <c r="BO546" s="69"/>
      <c r="BP546" s="69"/>
      <c r="BQ546" s="69"/>
      <c r="BR546" s="69"/>
      <c r="BS546" s="46"/>
    </row>
    <row r="547" spans="4:71" s="47" customFormat="1" ht="9.75" customHeight="1" x14ac:dyDescent="0.3">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c r="BG547" s="69"/>
      <c r="BH547" s="69"/>
      <c r="BI547" s="69"/>
      <c r="BJ547" s="69"/>
      <c r="BK547" s="69"/>
      <c r="BL547" s="69"/>
      <c r="BM547" s="69"/>
      <c r="BN547" s="69"/>
      <c r="BO547" s="69"/>
      <c r="BP547" s="69"/>
      <c r="BQ547" s="69"/>
      <c r="BR547" s="69"/>
      <c r="BS547" s="46"/>
    </row>
    <row r="548" spans="4:71" s="47" customFormat="1" ht="9.75" customHeight="1" x14ac:dyDescent="0.3">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c r="BG548" s="69"/>
      <c r="BH548" s="69"/>
      <c r="BI548" s="69"/>
      <c r="BJ548" s="69"/>
      <c r="BK548" s="69"/>
      <c r="BL548" s="69"/>
      <c r="BM548" s="69"/>
      <c r="BN548" s="69"/>
      <c r="BO548" s="69"/>
      <c r="BP548" s="69"/>
      <c r="BQ548" s="69"/>
      <c r="BR548" s="69"/>
      <c r="BS548" s="46"/>
    </row>
    <row r="549" spans="4:71" s="47" customFormat="1" ht="9.75" customHeight="1" x14ac:dyDescent="0.3">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c r="BG549" s="69"/>
      <c r="BH549" s="69"/>
      <c r="BI549" s="69"/>
      <c r="BJ549" s="69"/>
      <c r="BK549" s="69"/>
      <c r="BL549" s="69"/>
      <c r="BM549" s="69"/>
      <c r="BN549" s="69"/>
      <c r="BO549" s="69"/>
      <c r="BP549" s="69"/>
      <c r="BQ549" s="69"/>
      <c r="BR549" s="69"/>
      <c r="BS549" s="46"/>
    </row>
    <row r="550" spans="4:71" s="47" customFormat="1" ht="9.75" customHeight="1" x14ac:dyDescent="0.3">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c r="BG550" s="69"/>
      <c r="BH550" s="69"/>
      <c r="BI550" s="69"/>
      <c r="BJ550" s="69"/>
      <c r="BK550" s="69"/>
      <c r="BL550" s="69"/>
      <c r="BM550" s="69"/>
      <c r="BN550" s="69"/>
      <c r="BO550" s="69"/>
      <c r="BP550" s="69"/>
      <c r="BQ550" s="69"/>
      <c r="BR550" s="69"/>
      <c r="BS550" s="46"/>
    </row>
    <row r="551" spans="4:71" s="47" customFormat="1" ht="9.75" customHeight="1" x14ac:dyDescent="0.3">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c r="BG551" s="69"/>
      <c r="BH551" s="69"/>
      <c r="BI551" s="69"/>
      <c r="BJ551" s="69"/>
      <c r="BK551" s="69"/>
      <c r="BL551" s="69"/>
      <c r="BM551" s="69"/>
      <c r="BN551" s="69"/>
      <c r="BO551" s="69"/>
      <c r="BP551" s="69"/>
      <c r="BQ551" s="69"/>
      <c r="BR551" s="69"/>
      <c r="BS551" s="46"/>
    </row>
    <row r="552" spans="4:71" s="47" customFormat="1" ht="9.75" customHeight="1" x14ac:dyDescent="0.3">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c r="BG552" s="69"/>
      <c r="BH552" s="69"/>
      <c r="BI552" s="69"/>
      <c r="BJ552" s="69"/>
      <c r="BK552" s="69"/>
      <c r="BL552" s="69"/>
      <c r="BM552" s="69"/>
      <c r="BN552" s="69"/>
      <c r="BO552" s="69"/>
      <c r="BP552" s="69"/>
      <c r="BQ552" s="69"/>
      <c r="BR552" s="69"/>
      <c r="BS552" s="46"/>
    </row>
    <row r="553" spans="4:71" s="47" customFormat="1" ht="9.75" customHeight="1" x14ac:dyDescent="0.3">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c r="BG553" s="69"/>
      <c r="BH553" s="69"/>
      <c r="BI553" s="69"/>
      <c r="BJ553" s="69"/>
      <c r="BK553" s="69"/>
      <c r="BL553" s="69"/>
      <c r="BM553" s="69"/>
      <c r="BN553" s="69"/>
      <c r="BO553" s="69"/>
      <c r="BP553" s="69"/>
      <c r="BQ553" s="69"/>
      <c r="BR553" s="69"/>
      <c r="BS553" s="46"/>
    </row>
    <row r="554" spans="4:71" s="47" customFormat="1" ht="9.75" customHeight="1" x14ac:dyDescent="0.3">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c r="BG554" s="69"/>
      <c r="BH554" s="69"/>
      <c r="BI554" s="69"/>
      <c r="BJ554" s="69"/>
      <c r="BK554" s="69"/>
      <c r="BL554" s="69"/>
      <c r="BM554" s="69"/>
      <c r="BN554" s="69"/>
      <c r="BO554" s="69"/>
      <c r="BP554" s="69"/>
      <c r="BQ554" s="69"/>
      <c r="BR554" s="69"/>
      <c r="BS554" s="46"/>
    </row>
    <row r="555" spans="4:71" s="47" customFormat="1" ht="9.75" customHeight="1" x14ac:dyDescent="0.3">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c r="BG555" s="69"/>
      <c r="BH555" s="69"/>
      <c r="BI555" s="69"/>
      <c r="BJ555" s="69"/>
      <c r="BK555" s="69"/>
      <c r="BL555" s="69"/>
      <c r="BM555" s="69"/>
      <c r="BN555" s="69"/>
      <c r="BO555" s="69"/>
      <c r="BP555" s="69"/>
      <c r="BQ555" s="69"/>
      <c r="BR555" s="69"/>
      <c r="BS555" s="46"/>
    </row>
    <row r="556" spans="4:71" s="47" customFormat="1" ht="9.75" customHeight="1" x14ac:dyDescent="0.3">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c r="BG556" s="69"/>
      <c r="BH556" s="69"/>
      <c r="BI556" s="69"/>
      <c r="BJ556" s="69"/>
      <c r="BK556" s="69"/>
      <c r="BL556" s="69"/>
      <c r="BM556" s="69"/>
      <c r="BN556" s="69"/>
      <c r="BO556" s="69"/>
      <c r="BP556" s="69"/>
      <c r="BQ556" s="69"/>
      <c r="BR556" s="69"/>
      <c r="BS556" s="46"/>
    </row>
    <row r="557" spans="4:71" s="47" customFormat="1" ht="9.75" customHeight="1" x14ac:dyDescent="0.3">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c r="BG557" s="69"/>
      <c r="BH557" s="69"/>
      <c r="BI557" s="69"/>
      <c r="BJ557" s="69"/>
      <c r="BK557" s="69"/>
      <c r="BL557" s="69"/>
      <c r="BM557" s="69"/>
      <c r="BN557" s="69"/>
      <c r="BO557" s="69"/>
      <c r="BP557" s="69"/>
      <c r="BQ557" s="69"/>
      <c r="BR557" s="69"/>
      <c r="BS557" s="46"/>
    </row>
    <row r="558" spans="4:71" s="47" customFormat="1" ht="9.75" customHeight="1" x14ac:dyDescent="0.3">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69"/>
      <c r="BK558" s="69"/>
      <c r="BL558" s="69"/>
      <c r="BM558" s="69"/>
      <c r="BN558" s="69"/>
      <c r="BO558" s="69"/>
      <c r="BP558" s="69"/>
      <c r="BQ558" s="69"/>
      <c r="BR558" s="69"/>
      <c r="BS558" s="46"/>
    </row>
    <row r="559" spans="4:71" s="47" customFormat="1" ht="9.75" customHeight="1" x14ac:dyDescent="0.3">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c r="BG559" s="69"/>
      <c r="BH559" s="69"/>
      <c r="BI559" s="69"/>
      <c r="BJ559" s="69"/>
      <c r="BK559" s="69"/>
      <c r="BL559" s="69"/>
      <c r="BM559" s="69"/>
      <c r="BN559" s="69"/>
      <c r="BO559" s="69"/>
      <c r="BP559" s="69"/>
      <c r="BQ559" s="69"/>
      <c r="BR559" s="69"/>
      <c r="BS559" s="46"/>
    </row>
    <row r="560" spans="4:71" s="47" customFormat="1" ht="9.75" customHeight="1" x14ac:dyDescent="0.3">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c r="BG560" s="69"/>
      <c r="BH560" s="69"/>
      <c r="BI560" s="69"/>
      <c r="BJ560" s="69"/>
      <c r="BK560" s="69"/>
      <c r="BL560" s="69"/>
      <c r="BM560" s="69"/>
      <c r="BN560" s="69"/>
      <c r="BO560" s="69"/>
      <c r="BP560" s="69"/>
      <c r="BQ560" s="69"/>
      <c r="BR560" s="69"/>
      <c r="BS560" s="46"/>
    </row>
    <row r="561" spans="4:71" s="47" customFormat="1" ht="9.75" customHeight="1" x14ac:dyDescent="0.3">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c r="BG561" s="69"/>
      <c r="BH561" s="69"/>
      <c r="BI561" s="69"/>
      <c r="BJ561" s="69"/>
      <c r="BK561" s="69"/>
      <c r="BL561" s="69"/>
      <c r="BM561" s="69"/>
      <c r="BN561" s="69"/>
      <c r="BO561" s="69"/>
      <c r="BP561" s="69"/>
      <c r="BQ561" s="69"/>
      <c r="BR561" s="69"/>
      <c r="BS561" s="46"/>
    </row>
    <row r="562" spans="4:71" s="47" customFormat="1" ht="9.75" customHeight="1" x14ac:dyDescent="0.3">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c r="BG562" s="69"/>
      <c r="BH562" s="69"/>
      <c r="BI562" s="69"/>
      <c r="BJ562" s="69"/>
      <c r="BK562" s="69"/>
      <c r="BL562" s="69"/>
      <c r="BM562" s="69"/>
      <c r="BN562" s="69"/>
      <c r="BO562" s="69"/>
      <c r="BP562" s="69"/>
      <c r="BQ562" s="69"/>
      <c r="BR562" s="69"/>
      <c r="BS562" s="46"/>
    </row>
    <row r="563" spans="4:71" s="47" customFormat="1" ht="9.75" customHeight="1" x14ac:dyDescent="0.3">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c r="BG563" s="69"/>
      <c r="BH563" s="69"/>
      <c r="BI563" s="69"/>
      <c r="BJ563" s="69"/>
      <c r="BK563" s="69"/>
      <c r="BL563" s="69"/>
      <c r="BM563" s="69"/>
      <c r="BN563" s="69"/>
      <c r="BO563" s="69"/>
      <c r="BP563" s="69"/>
      <c r="BQ563" s="69"/>
      <c r="BR563" s="69"/>
      <c r="BS563" s="46"/>
    </row>
    <row r="564" spans="4:71" s="47" customFormat="1" ht="9.75" customHeight="1" x14ac:dyDescent="0.3">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c r="BG564" s="69"/>
      <c r="BH564" s="69"/>
      <c r="BI564" s="69"/>
      <c r="BJ564" s="69"/>
      <c r="BK564" s="69"/>
      <c r="BL564" s="69"/>
      <c r="BM564" s="69"/>
      <c r="BN564" s="69"/>
      <c r="BO564" s="69"/>
      <c r="BP564" s="69"/>
      <c r="BQ564" s="69"/>
      <c r="BR564" s="69"/>
      <c r="BS564" s="46"/>
    </row>
    <row r="565" spans="4:71" s="47" customFormat="1" ht="9.75" customHeight="1" x14ac:dyDescent="0.3">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c r="BG565" s="69"/>
      <c r="BH565" s="69"/>
      <c r="BI565" s="69"/>
      <c r="BJ565" s="69"/>
      <c r="BK565" s="69"/>
      <c r="BL565" s="69"/>
      <c r="BM565" s="69"/>
      <c r="BN565" s="69"/>
      <c r="BO565" s="69"/>
      <c r="BP565" s="69"/>
      <c r="BQ565" s="69"/>
      <c r="BR565" s="69"/>
      <c r="BS565" s="46"/>
    </row>
    <row r="566" spans="4:71" s="47" customFormat="1" ht="9.75" customHeight="1" x14ac:dyDescent="0.3">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c r="BG566" s="69"/>
      <c r="BH566" s="69"/>
      <c r="BI566" s="69"/>
      <c r="BJ566" s="69"/>
      <c r="BK566" s="69"/>
      <c r="BL566" s="69"/>
      <c r="BM566" s="69"/>
      <c r="BN566" s="69"/>
      <c r="BO566" s="69"/>
      <c r="BP566" s="69"/>
      <c r="BQ566" s="69"/>
      <c r="BR566" s="69"/>
      <c r="BS566" s="46"/>
    </row>
    <row r="567" spans="4:71" s="47" customFormat="1" ht="9.75" customHeight="1" x14ac:dyDescent="0.3">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c r="BG567" s="69"/>
      <c r="BH567" s="69"/>
      <c r="BI567" s="69"/>
      <c r="BJ567" s="69"/>
      <c r="BK567" s="69"/>
      <c r="BL567" s="69"/>
      <c r="BM567" s="69"/>
      <c r="BN567" s="69"/>
      <c r="BO567" s="69"/>
      <c r="BP567" s="69"/>
      <c r="BQ567" s="69"/>
      <c r="BR567" s="69"/>
      <c r="BS567" s="46"/>
    </row>
    <row r="568" spans="4:71" s="47" customFormat="1" ht="9.75" customHeight="1" x14ac:dyDescent="0.3">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c r="BG568" s="69"/>
      <c r="BH568" s="69"/>
      <c r="BI568" s="69"/>
      <c r="BJ568" s="69"/>
      <c r="BK568" s="69"/>
      <c r="BL568" s="69"/>
      <c r="BM568" s="69"/>
      <c r="BN568" s="69"/>
      <c r="BO568" s="69"/>
      <c r="BP568" s="69"/>
      <c r="BQ568" s="69"/>
      <c r="BR568" s="69"/>
      <c r="BS568" s="46"/>
    </row>
    <row r="569" spans="4:71" s="47" customFormat="1" ht="9.75" customHeight="1" x14ac:dyDescent="0.3">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c r="BG569" s="69"/>
      <c r="BH569" s="69"/>
      <c r="BI569" s="69"/>
      <c r="BJ569" s="69"/>
      <c r="BK569" s="69"/>
      <c r="BL569" s="69"/>
      <c r="BM569" s="69"/>
      <c r="BN569" s="69"/>
      <c r="BO569" s="69"/>
      <c r="BP569" s="69"/>
      <c r="BQ569" s="69"/>
      <c r="BR569" s="69"/>
      <c r="BS569" s="46"/>
    </row>
    <row r="570" spans="4:71" s="47" customFormat="1" ht="9.75" customHeight="1" x14ac:dyDescent="0.3">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c r="BG570" s="69"/>
      <c r="BH570" s="69"/>
      <c r="BI570" s="69"/>
      <c r="BJ570" s="69"/>
      <c r="BK570" s="69"/>
      <c r="BL570" s="69"/>
      <c r="BM570" s="69"/>
      <c r="BN570" s="69"/>
      <c r="BO570" s="69"/>
      <c r="BP570" s="69"/>
      <c r="BQ570" s="69"/>
      <c r="BR570" s="69"/>
      <c r="BS570" s="46"/>
    </row>
    <row r="571" spans="4:71" s="47" customFormat="1" ht="9.75" customHeight="1" x14ac:dyDescent="0.3">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c r="BG571" s="69"/>
      <c r="BH571" s="69"/>
      <c r="BI571" s="69"/>
      <c r="BJ571" s="69"/>
      <c r="BK571" s="69"/>
      <c r="BL571" s="69"/>
      <c r="BM571" s="69"/>
      <c r="BN571" s="69"/>
      <c r="BO571" s="69"/>
      <c r="BP571" s="69"/>
      <c r="BQ571" s="69"/>
      <c r="BR571" s="69"/>
      <c r="BS571" s="46"/>
    </row>
    <row r="572" spans="4:71" s="47" customFormat="1" ht="9.75" customHeight="1" x14ac:dyDescent="0.3">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c r="BG572" s="69"/>
      <c r="BH572" s="69"/>
      <c r="BI572" s="69"/>
      <c r="BJ572" s="69"/>
      <c r="BK572" s="69"/>
      <c r="BL572" s="69"/>
      <c r="BM572" s="69"/>
      <c r="BN572" s="69"/>
      <c r="BO572" s="69"/>
      <c r="BP572" s="69"/>
      <c r="BQ572" s="69"/>
      <c r="BR572" s="69"/>
      <c r="BS572" s="46"/>
    </row>
    <row r="573" spans="4:71" s="47" customFormat="1" ht="9.75" customHeight="1" x14ac:dyDescent="0.3">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c r="BG573" s="69"/>
      <c r="BH573" s="69"/>
      <c r="BI573" s="69"/>
      <c r="BJ573" s="69"/>
      <c r="BK573" s="69"/>
      <c r="BL573" s="69"/>
      <c r="BM573" s="69"/>
      <c r="BN573" s="69"/>
      <c r="BO573" s="69"/>
      <c r="BP573" s="69"/>
      <c r="BQ573" s="69"/>
      <c r="BR573" s="69"/>
      <c r="BS573" s="46"/>
    </row>
    <row r="574" spans="4:71" s="47" customFormat="1" ht="9.75" customHeight="1" x14ac:dyDescent="0.3">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c r="BG574" s="69"/>
      <c r="BH574" s="69"/>
      <c r="BI574" s="69"/>
      <c r="BJ574" s="69"/>
      <c r="BK574" s="69"/>
      <c r="BL574" s="69"/>
      <c r="BM574" s="69"/>
      <c r="BN574" s="69"/>
      <c r="BO574" s="69"/>
      <c r="BP574" s="69"/>
      <c r="BQ574" s="69"/>
      <c r="BR574" s="69"/>
      <c r="BS574" s="46"/>
    </row>
    <row r="575" spans="4:71" s="47" customFormat="1" ht="9.75" customHeight="1" x14ac:dyDescent="0.3">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c r="BG575" s="69"/>
      <c r="BH575" s="69"/>
      <c r="BI575" s="69"/>
      <c r="BJ575" s="69"/>
      <c r="BK575" s="69"/>
      <c r="BL575" s="69"/>
      <c r="BM575" s="69"/>
      <c r="BN575" s="69"/>
      <c r="BO575" s="69"/>
      <c r="BP575" s="69"/>
      <c r="BQ575" s="69"/>
      <c r="BR575" s="69"/>
      <c r="BS575" s="46"/>
    </row>
    <row r="576" spans="4:71" s="47" customFormat="1" ht="9.75" customHeight="1" x14ac:dyDescent="0.3">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c r="BG576" s="69"/>
      <c r="BH576" s="69"/>
      <c r="BI576" s="69"/>
      <c r="BJ576" s="69"/>
      <c r="BK576" s="69"/>
      <c r="BL576" s="69"/>
      <c r="BM576" s="69"/>
      <c r="BN576" s="69"/>
      <c r="BO576" s="69"/>
      <c r="BP576" s="69"/>
      <c r="BQ576" s="69"/>
      <c r="BR576" s="69"/>
      <c r="BS576" s="46"/>
    </row>
    <row r="577" spans="4:71" s="47" customFormat="1" ht="9.75" customHeight="1" x14ac:dyDescent="0.3">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c r="BG577" s="69"/>
      <c r="BH577" s="69"/>
      <c r="BI577" s="69"/>
      <c r="BJ577" s="69"/>
      <c r="BK577" s="69"/>
      <c r="BL577" s="69"/>
      <c r="BM577" s="69"/>
      <c r="BN577" s="69"/>
      <c r="BO577" s="69"/>
      <c r="BP577" s="69"/>
      <c r="BQ577" s="69"/>
      <c r="BR577" s="69"/>
      <c r="BS577" s="46"/>
    </row>
    <row r="578" spans="4:71" s="47" customFormat="1" ht="9.75" customHeight="1" x14ac:dyDescent="0.3">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c r="BG578" s="69"/>
      <c r="BH578" s="69"/>
      <c r="BI578" s="69"/>
      <c r="BJ578" s="69"/>
      <c r="BK578" s="69"/>
      <c r="BL578" s="69"/>
      <c r="BM578" s="69"/>
      <c r="BN578" s="69"/>
      <c r="BO578" s="69"/>
      <c r="BP578" s="69"/>
      <c r="BQ578" s="69"/>
      <c r="BR578" s="69"/>
      <c r="BS578" s="46"/>
    </row>
    <row r="579" spans="4:71" s="47" customFormat="1" ht="9.75" customHeight="1" x14ac:dyDescent="0.3">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c r="BG579" s="69"/>
      <c r="BH579" s="69"/>
      <c r="BI579" s="69"/>
      <c r="BJ579" s="69"/>
      <c r="BK579" s="69"/>
      <c r="BL579" s="69"/>
      <c r="BM579" s="69"/>
      <c r="BN579" s="69"/>
      <c r="BO579" s="69"/>
      <c r="BP579" s="69"/>
      <c r="BQ579" s="69"/>
      <c r="BR579" s="69"/>
      <c r="BS579" s="46"/>
    </row>
    <row r="580" spans="4:71" s="47" customFormat="1" ht="9.75" customHeight="1" x14ac:dyDescent="0.3">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c r="BG580" s="69"/>
      <c r="BH580" s="69"/>
      <c r="BI580" s="69"/>
      <c r="BJ580" s="69"/>
      <c r="BK580" s="69"/>
      <c r="BL580" s="69"/>
      <c r="BM580" s="69"/>
      <c r="BN580" s="69"/>
      <c r="BO580" s="69"/>
      <c r="BP580" s="69"/>
      <c r="BQ580" s="69"/>
      <c r="BR580" s="69"/>
      <c r="BS580" s="46"/>
    </row>
    <row r="581" spans="4:71" s="47" customFormat="1" ht="9.75" customHeight="1" x14ac:dyDescent="0.3">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c r="BG581" s="69"/>
      <c r="BH581" s="69"/>
      <c r="BI581" s="69"/>
      <c r="BJ581" s="69"/>
      <c r="BK581" s="69"/>
      <c r="BL581" s="69"/>
      <c r="BM581" s="69"/>
      <c r="BN581" s="69"/>
      <c r="BO581" s="69"/>
      <c r="BP581" s="69"/>
      <c r="BQ581" s="69"/>
      <c r="BR581" s="69"/>
      <c r="BS581" s="46"/>
    </row>
    <row r="582" spans="4:71" s="47" customFormat="1" ht="9.75" customHeight="1" x14ac:dyDescent="0.3">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c r="BG582" s="69"/>
      <c r="BH582" s="69"/>
      <c r="BI582" s="69"/>
      <c r="BJ582" s="69"/>
      <c r="BK582" s="69"/>
      <c r="BL582" s="69"/>
      <c r="BM582" s="69"/>
      <c r="BN582" s="69"/>
      <c r="BO582" s="69"/>
      <c r="BP582" s="69"/>
      <c r="BQ582" s="69"/>
      <c r="BR582" s="69"/>
      <c r="BS582" s="46"/>
    </row>
    <row r="583" spans="4:71" s="47" customFormat="1" ht="9.75" customHeight="1" x14ac:dyDescent="0.3">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c r="BG583" s="69"/>
      <c r="BH583" s="69"/>
      <c r="BI583" s="69"/>
      <c r="BJ583" s="69"/>
      <c r="BK583" s="69"/>
      <c r="BL583" s="69"/>
      <c r="BM583" s="69"/>
      <c r="BN583" s="69"/>
      <c r="BO583" s="69"/>
      <c r="BP583" s="69"/>
      <c r="BQ583" s="69"/>
      <c r="BR583" s="69"/>
      <c r="BS583" s="46"/>
    </row>
    <row r="584" spans="4:71" s="47" customFormat="1" ht="9.75" customHeight="1" x14ac:dyDescent="0.3">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c r="BG584" s="69"/>
      <c r="BH584" s="69"/>
      <c r="BI584" s="69"/>
      <c r="BJ584" s="69"/>
      <c r="BK584" s="69"/>
      <c r="BL584" s="69"/>
      <c r="BM584" s="69"/>
      <c r="BN584" s="69"/>
      <c r="BO584" s="69"/>
      <c r="BP584" s="69"/>
      <c r="BQ584" s="69"/>
      <c r="BR584" s="69"/>
      <c r="BS584" s="46"/>
    </row>
    <row r="585" spans="4:71" s="47" customFormat="1" ht="9.75" customHeight="1" x14ac:dyDescent="0.3">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c r="BG585" s="69"/>
      <c r="BH585" s="69"/>
      <c r="BI585" s="69"/>
      <c r="BJ585" s="69"/>
      <c r="BK585" s="69"/>
      <c r="BL585" s="69"/>
      <c r="BM585" s="69"/>
      <c r="BN585" s="69"/>
      <c r="BO585" s="69"/>
      <c r="BP585" s="69"/>
      <c r="BQ585" s="69"/>
      <c r="BR585" s="69"/>
      <c r="BS585" s="46"/>
    </row>
    <row r="586" spans="4:71" s="47" customFormat="1" ht="9.75" customHeight="1" x14ac:dyDescent="0.3">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c r="BG586" s="69"/>
      <c r="BH586" s="69"/>
      <c r="BI586" s="69"/>
      <c r="BJ586" s="69"/>
      <c r="BK586" s="69"/>
      <c r="BL586" s="69"/>
      <c r="BM586" s="69"/>
      <c r="BN586" s="69"/>
      <c r="BO586" s="69"/>
      <c r="BP586" s="69"/>
      <c r="BQ586" s="69"/>
      <c r="BR586" s="69"/>
      <c r="BS586" s="46"/>
    </row>
    <row r="587" spans="4:71" s="47" customFormat="1" ht="9.75" customHeight="1" x14ac:dyDescent="0.3">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c r="BG587" s="69"/>
      <c r="BH587" s="69"/>
      <c r="BI587" s="69"/>
      <c r="BJ587" s="69"/>
      <c r="BK587" s="69"/>
      <c r="BL587" s="69"/>
      <c r="BM587" s="69"/>
      <c r="BN587" s="69"/>
      <c r="BO587" s="69"/>
      <c r="BP587" s="69"/>
      <c r="BQ587" s="69"/>
      <c r="BR587" s="69"/>
      <c r="BS587" s="46"/>
    </row>
    <row r="588" spans="4:71" s="47" customFormat="1" ht="9.75" customHeight="1" x14ac:dyDescent="0.3">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c r="BG588" s="69"/>
      <c r="BH588" s="69"/>
      <c r="BI588" s="69"/>
      <c r="BJ588" s="69"/>
      <c r="BK588" s="69"/>
      <c r="BL588" s="69"/>
      <c r="BM588" s="69"/>
      <c r="BN588" s="69"/>
      <c r="BO588" s="69"/>
      <c r="BP588" s="69"/>
      <c r="BQ588" s="69"/>
      <c r="BR588" s="69"/>
      <c r="BS588" s="46"/>
    </row>
    <row r="589" spans="4:71" s="47" customFormat="1" ht="9.75" customHeight="1" x14ac:dyDescent="0.3">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c r="BG589" s="69"/>
      <c r="BH589" s="69"/>
      <c r="BI589" s="69"/>
      <c r="BJ589" s="69"/>
      <c r="BK589" s="69"/>
      <c r="BL589" s="69"/>
      <c r="BM589" s="69"/>
      <c r="BN589" s="69"/>
      <c r="BO589" s="69"/>
      <c r="BP589" s="69"/>
      <c r="BQ589" s="69"/>
      <c r="BR589" s="69"/>
      <c r="BS589" s="46"/>
    </row>
    <row r="590" spans="4:71" s="47" customFormat="1" ht="9.75" customHeight="1" x14ac:dyDescent="0.3">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c r="BG590" s="69"/>
      <c r="BH590" s="69"/>
      <c r="BI590" s="69"/>
      <c r="BJ590" s="69"/>
      <c r="BK590" s="69"/>
      <c r="BL590" s="69"/>
      <c r="BM590" s="69"/>
      <c r="BN590" s="69"/>
      <c r="BO590" s="69"/>
      <c r="BP590" s="69"/>
      <c r="BQ590" s="69"/>
      <c r="BR590" s="69"/>
      <c r="BS590" s="46"/>
    </row>
    <row r="591" spans="4:71" s="47" customFormat="1" ht="9.75" customHeight="1" x14ac:dyDescent="0.3">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c r="BG591" s="69"/>
      <c r="BH591" s="69"/>
      <c r="BI591" s="69"/>
      <c r="BJ591" s="69"/>
      <c r="BK591" s="69"/>
      <c r="BL591" s="69"/>
      <c r="BM591" s="69"/>
      <c r="BN591" s="69"/>
      <c r="BO591" s="69"/>
      <c r="BP591" s="69"/>
      <c r="BQ591" s="69"/>
      <c r="BR591" s="69"/>
      <c r="BS591" s="46"/>
    </row>
    <row r="592" spans="4:71" s="47" customFormat="1" ht="9.75" customHeight="1" x14ac:dyDescent="0.3">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c r="BG592" s="69"/>
      <c r="BH592" s="69"/>
      <c r="BI592" s="69"/>
      <c r="BJ592" s="69"/>
      <c r="BK592" s="69"/>
      <c r="BL592" s="69"/>
      <c r="BM592" s="69"/>
      <c r="BN592" s="69"/>
      <c r="BO592" s="69"/>
      <c r="BP592" s="69"/>
      <c r="BQ592" s="69"/>
      <c r="BR592" s="69"/>
      <c r="BS592" s="46"/>
    </row>
    <row r="593" spans="4:71" s="47" customFormat="1" ht="9.75" customHeight="1" x14ac:dyDescent="0.3">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c r="BG593" s="69"/>
      <c r="BH593" s="69"/>
      <c r="BI593" s="69"/>
      <c r="BJ593" s="69"/>
      <c r="BK593" s="69"/>
      <c r="BL593" s="69"/>
      <c r="BM593" s="69"/>
      <c r="BN593" s="69"/>
      <c r="BO593" s="69"/>
      <c r="BP593" s="69"/>
      <c r="BQ593" s="69"/>
      <c r="BR593" s="69"/>
      <c r="BS593" s="46"/>
    </row>
    <row r="594" spans="4:71" s="47" customFormat="1" ht="9.75" customHeight="1" x14ac:dyDescent="0.3">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c r="BG594" s="69"/>
      <c r="BH594" s="69"/>
      <c r="BI594" s="69"/>
      <c r="BJ594" s="69"/>
      <c r="BK594" s="69"/>
      <c r="BL594" s="69"/>
      <c r="BM594" s="69"/>
      <c r="BN594" s="69"/>
      <c r="BO594" s="69"/>
      <c r="BP594" s="69"/>
      <c r="BQ594" s="69"/>
      <c r="BR594" s="69"/>
      <c r="BS594" s="46"/>
    </row>
    <row r="595" spans="4:71" s="47" customFormat="1" ht="9.75" customHeight="1" x14ac:dyDescent="0.3">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c r="BG595" s="69"/>
      <c r="BH595" s="69"/>
      <c r="BI595" s="69"/>
      <c r="BJ595" s="69"/>
      <c r="BK595" s="69"/>
      <c r="BL595" s="69"/>
      <c r="BM595" s="69"/>
      <c r="BN595" s="69"/>
      <c r="BO595" s="69"/>
      <c r="BP595" s="69"/>
      <c r="BQ595" s="69"/>
      <c r="BR595" s="69"/>
      <c r="BS595" s="46"/>
    </row>
    <row r="596" spans="4:71" s="47" customFormat="1" ht="9.75" customHeight="1" x14ac:dyDescent="0.3">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c r="BG596" s="69"/>
      <c r="BH596" s="69"/>
      <c r="BI596" s="69"/>
      <c r="BJ596" s="69"/>
      <c r="BK596" s="69"/>
      <c r="BL596" s="69"/>
      <c r="BM596" s="69"/>
      <c r="BN596" s="69"/>
      <c r="BO596" s="69"/>
      <c r="BP596" s="69"/>
      <c r="BQ596" s="69"/>
      <c r="BR596" s="69"/>
      <c r="BS596" s="46"/>
    </row>
    <row r="597" spans="4:71" s="47" customFormat="1" ht="9.75" customHeight="1" x14ac:dyDescent="0.3">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c r="BG597" s="69"/>
      <c r="BH597" s="69"/>
      <c r="BI597" s="69"/>
      <c r="BJ597" s="69"/>
      <c r="BK597" s="69"/>
      <c r="BL597" s="69"/>
      <c r="BM597" s="69"/>
      <c r="BN597" s="69"/>
      <c r="BO597" s="69"/>
      <c r="BP597" s="69"/>
      <c r="BQ597" s="69"/>
      <c r="BR597" s="69"/>
      <c r="BS597" s="46"/>
    </row>
    <row r="598" spans="4:71" s="47" customFormat="1" ht="9.75" customHeight="1" x14ac:dyDescent="0.3">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c r="BG598" s="69"/>
      <c r="BH598" s="69"/>
      <c r="BI598" s="69"/>
      <c r="BJ598" s="69"/>
      <c r="BK598" s="69"/>
      <c r="BL598" s="69"/>
      <c r="BM598" s="69"/>
      <c r="BN598" s="69"/>
      <c r="BO598" s="69"/>
      <c r="BP598" s="69"/>
      <c r="BQ598" s="69"/>
      <c r="BR598" s="69"/>
      <c r="BS598" s="46"/>
    </row>
    <row r="599" spans="4:71" s="47" customFormat="1" ht="9.75" customHeight="1" x14ac:dyDescent="0.3">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c r="BG599" s="69"/>
      <c r="BH599" s="69"/>
      <c r="BI599" s="69"/>
      <c r="BJ599" s="69"/>
      <c r="BK599" s="69"/>
      <c r="BL599" s="69"/>
      <c r="BM599" s="69"/>
      <c r="BN599" s="69"/>
      <c r="BO599" s="69"/>
      <c r="BP599" s="69"/>
      <c r="BQ599" s="69"/>
      <c r="BR599" s="69"/>
      <c r="BS599" s="46"/>
    </row>
    <row r="600" spans="4:71" s="47" customFormat="1" ht="9.75" customHeight="1" x14ac:dyDescent="0.3">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c r="BG600" s="69"/>
      <c r="BH600" s="69"/>
      <c r="BI600" s="69"/>
      <c r="BJ600" s="69"/>
      <c r="BK600" s="69"/>
      <c r="BL600" s="69"/>
      <c r="BM600" s="69"/>
      <c r="BN600" s="69"/>
      <c r="BO600" s="69"/>
      <c r="BP600" s="69"/>
      <c r="BQ600" s="69"/>
      <c r="BR600" s="69"/>
      <c r="BS600" s="46"/>
    </row>
    <row r="601" spans="4:71" s="47" customFormat="1" ht="9.75" customHeight="1" x14ac:dyDescent="0.3">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c r="BG601" s="69"/>
      <c r="BH601" s="69"/>
      <c r="BI601" s="69"/>
      <c r="BJ601" s="69"/>
      <c r="BK601" s="69"/>
      <c r="BL601" s="69"/>
      <c r="BM601" s="69"/>
      <c r="BN601" s="69"/>
      <c r="BO601" s="69"/>
      <c r="BP601" s="69"/>
      <c r="BQ601" s="69"/>
      <c r="BR601" s="69"/>
      <c r="BS601" s="46"/>
    </row>
    <row r="602" spans="4:71" s="47" customFormat="1" ht="9.75" customHeight="1" x14ac:dyDescent="0.3">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c r="BG602" s="69"/>
      <c r="BH602" s="69"/>
      <c r="BI602" s="69"/>
      <c r="BJ602" s="69"/>
      <c r="BK602" s="69"/>
      <c r="BL602" s="69"/>
      <c r="BM602" s="69"/>
      <c r="BN602" s="69"/>
      <c r="BO602" s="69"/>
      <c r="BP602" s="69"/>
      <c r="BQ602" s="69"/>
      <c r="BR602" s="69"/>
      <c r="BS602" s="46"/>
    </row>
    <row r="603" spans="4:71" s="47" customFormat="1" ht="9.75" customHeight="1" x14ac:dyDescent="0.3">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c r="BG603" s="69"/>
      <c r="BH603" s="69"/>
      <c r="BI603" s="69"/>
      <c r="BJ603" s="69"/>
      <c r="BK603" s="69"/>
      <c r="BL603" s="69"/>
      <c r="BM603" s="69"/>
      <c r="BN603" s="69"/>
      <c r="BO603" s="69"/>
      <c r="BP603" s="69"/>
      <c r="BQ603" s="69"/>
      <c r="BR603" s="69"/>
      <c r="BS603" s="46"/>
    </row>
    <row r="604" spans="4:71" s="47" customFormat="1" ht="9.75" customHeight="1" x14ac:dyDescent="0.3">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c r="BG604" s="69"/>
      <c r="BH604" s="69"/>
      <c r="BI604" s="69"/>
      <c r="BJ604" s="69"/>
      <c r="BK604" s="69"/>
      <c r="BL604" s="69"/>
      <c r="BM604" s="69"/>
      <c r="BN604" s="69"/>
      <c r="BO604" s="69"/>
      <c r="BP604" s="69"/>
      <c r="BQ604" s="69"/>
      <c r="BR604" s="69"/>
      <c r="BS604" s="46"/>
    </row>
    <row r="605" spans="4:71" s="47" customFormat="1" ht="9.75" customHeight="1" x14ac:dyDescent="0.3">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c r="BG605" s="69"/>
      <c r="BH605" s="69"/>
      <c r="BI605" s="69"/>
      <c r="BJ605" s="69"/>
      <c r="BK605" s="69"/>
      <c r="BL605" s="69"/>
      <c r="BM605" s="69"/>
      <c r="BN605" s="69"/>
      <c r="BO605" s="69"/>
      <c r="BP605" s="69"/>
      <c r="BQ605" s="69"/>
      <c r="BR605" s="69"/>
      <c r="BS605" s="46"/>
    </row>
    <row r="606" spans="4:71" s="47" customFormat="1" ht="9.75" customHeight="1" x14ac:dyDescent="0.3">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c r="BG606" s="69"/>
      <c r="BH606" s="69"/>
      <c r="BI606" s="69"/>
      <c r="BJ606" s="69"/>
      <c r="BK606" s="69"/>
      <c r="BL606" s="69"/>
      <c r="BM606" s="69"/>
      <c r="BN606" s="69"/>
      <c r="BO606" s="69"/>
      <c r="BP606" s="69"/>
      <c r="BQ606" s="69"/>
      <c r="BR606" s="69"/>
      <c r="BS606" s="46"/>
    </row>
    <row r="607" spans="4:71" s="47" customFormat="1" ht="9.75" customHeight="1" x14ac:dyDescent="0.3">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c r="BG607" s="69"/>
      <c r="BH607" s="69"/>
      <c r="BI607" s="69"/>
      <c r="BJ607" s="69"/>
      <c r="BK607" s="69"/>
      <c r="BL607" s="69"/>
      <c r="BM607" s="69"/>
      <c r="BN607" s="69"/>
      <c r="BO607" s="69"/>
      <c r="BP607" s="69"/>
      <c r="BQ607" s="69"/>
      <c r="BR607" s="69"/>
      <c r="BS607" s="46"/>
    </row>
    <row r="608" spans="4:71" s="47" customFormat="1" ht="9.75" customHeight="1" x14ac:dyDescent="0.3">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c r="BG608" s="69"/>
      <c r="BH608" s="69"/>
      <c r="BI608" s="69"/>
      <c r="BJ608" s="69"/>
      <c r="BK608" s="69"/>
      <c r="BL608" s="69"/>
      <c r="BM608" s="69"/>
      <c r="BN608" s="69"/>
      <c r="BO608" s="69"/>
      <c r="BP608" s="69"/>
      <c r="BQ608" s="69"/>
      <c r="BR608" s="69"/>
      <c r="BS608" s="46"/>
    </row>
    <row r="609" spans="4:71" s="47" customFormat="1" ht="9.75" customHeight="1" x14ac:dyDescent="0.3">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c r="BG609" s="69"/>
      <c r="BH609" s="69"/>
      <c r="BI609" s="69"/>
      <c r="BJ609" s="69"/>
      <c r="BK609" s="69"/>
      <c r="BL609" s="69"/>
      <c r="BM609" s="69"/>
      <c r="BN609" s="69"/>
      <c r="BO609" s="69"/>
      <c r="BP609" s="69"/>
      <c r="BQ609" s="69"/>
      <c r="BR609" s="69"/>
      <c r="BS609" s="46"/>
    </row>
    <row r="610" spans="4:71" s="47" customFormat="1" ht="9.75" customHeight="1" x14ac:dyDescent="0.3">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c r="BG610" s="69"/>
      <c r="BH610" s="69"/>
      <c r="BI610" s="69"/>
      <c r="BJ610" s="69"/>
      <c r="BK610" s="69"/>
      <c r="BL610" s="69"/>
      <c r="BM610" s="69"/>
      <c r="BN610" s="69"/>
      <c r="BO610" s="69"/>
      <c r="BP610" s="69"/>
      <c r="BQ610" s="69"/>
      <c r="BR610" s="69"/>
      <c r="BS610" s="46"/>
    </row>
    <row r="611" spans="4:71" s="47" customFormat="1" ht="9.75" customHeight="1" x14ac:dyDescent="0.3">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c r="BG611" s="69"/>
      <c r="BH611" s="69"/>
      <c r="BI611" s="69"/>
      <c r="BJ611" s="69"/>
      <c r="BK611" s="69"/>
      <c r="BL611" s="69"/>
      <c r="BM611" s="69"/>
      <c r="BN611" s="69"/>
      <c r="BO611" s="69"/>
      <c r="BP611" s="69"/>
      <c r="BQ611" s="69"/>
      <c r="BR611" s="69"/>
      <c r="BS611" s="46"/>
    </row>
    <row r="612" spans="4:71" s="47" customFormat="1" ht="9.75" customHeight="1" x14ac:dyDescent="0.3">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c r="BG612" s="69"/>
      <c r="BH612" s="69"/>
      <c r="BI612" s="69"/>
      <c r="BJ612" s="69"/>
      <c r="BK612" s="69"/>
      <c r="BL612" s="69"/>
      <c r="BM612" s="69"/>
      <c r="BN612" s="69"/>
      <c r="BO612" s="69"/>
      <c r="BP612" s="69"/>
      <c r="BQ612" s="69"/>
      <c r="BR612" s="69"/>
      <c r="BS612" s="46"/>
    </row>
    <row r="613" spans="4:71" s="47" customFormat="1" ht="9.75" customHeight="1" x14ac:dyDescent="0.3">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c r="BG613" s="69"/>
      <c r="BH613" s="69"/>
      <c r="BI613" s="69"/>
      <c r="BJ613" s="69"/>
      <c r="BK613" s="69"/>
      <c r="BL613" s="69"/>
      <c r="BM613" s="69"/>
      <c r="BN613" s="69"/>
      <c r="BO613" s="69"/>
      <c r="BP613" s="69"/>
      <c r="BQ613" s="69"/>
      <c r="BR613" s="69"/>
      <c r="BS613" s="46"/>
    </row>
    <row r="614" spans="4:71" s="47" customFormat="1" ht="9.75" customHeight="1" x14ac:dyDescent="0.3">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c r="BG614" s="69"/>
      <c r="BH614" s="69"/>
      <c r="BI614" s="69"/>
      <c r="BJ614" s="69"/>
      <c r="BK614" s="69"/>
      <c r="BL614" s="69"/>
      <c r="BM614" s="69"/>
      <c r="BN614" s="69"/>
      <c r="BO614" s="69"/>
      <c r="BP614" s="69"/>
      <c r="BQ614" s="69"/>
      <c r="BR614" s="69"/>
      <c r="BS614" s="46"/>
    </row>
    <row r="615" spans="4:71" s="47" customFormat="1" ht="9.75" customHeight="1" x14ac:dyDescent="0.3">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c r="BG615" s="69"/>
      <c r="BH615" s="69"/>
      <c r="BI615" s="69"/>
      <c r="BJ615" s="69"/>
      <c r="BK615" s="69"/>
      <c r="BL615" s="69"/>
      <c r="BM615" s="69"/>
      <c r="BN615" s="69"/>
      <c r="BO615" s="69"/>
      <c r="BP615" s="69"/>
      <c r="BQ615" s="69"/>
      <c r="BR615" s="69"/>
      <c r="BS615" s="46"/>
    </row>
    <row r="616" spans="4:71" s="47" customFormat="1" ht="9.75" customHeight="1" x14ac:dyDescent="0.3">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c r="BG616" s="69"/>
      <c r="BH616" s="69"/>
      <c r="BI616" s="69"/>
      <c r="BJ616" s="69"/>
      <c r="BK616" s="69"/>
      <c r="BL616" s="69"/>
      <c r="BM616" s="69"/>
      <c r="BN616" s="69"/>
      <c r="BO616" s="69"/>
      <c r="BP616" s="69"/>
      <c r="BQ616" s="69"/>
      <c r="BR616" s="69"/>
      <c r="BS616" s="46"/>
    </row>
    <row r="617" spans="4:71" s="47" customFormat="1" ht="9.75" customHeight="1" x14ac:dyDescent="0.3">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c r="BG617" s="69"/>
      <c r="BH617" s="69"/>
      <c r="BI617" s="69"/>
      <c r="BJ617" s="69"/>
      <c r="BK617" s="69"/>
      <c r="BL617" s="69"/>
      <c r="BM617" s="69"/>
      <c r="BN617" s="69"/>
      <c r="BO617" s="69"/>
      <c r="BP617" s="69"/>
      <c r="BQ617" s="69"/>
      <c r="BR617" s="69"/>
      <c r="BS617" s="46"/>
    </row>
    <row r="618" spans="4:71" s="47" customFormat="1" ht="9.75" customHeight="1" x14ac:dyDescent="0.3">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c r="BG618" s="69"/>
      <c r="BH618" s="69"/>
      <c r="BI618" s="69"/>
      <c r="BJ618" s="69"/>
      <c r="BK618" s="69"/>
      <c r="BL618" s="69"/>
      <c r="BM618" s="69"/>
      <c r="BN618" s="69"/>
      <c r="BO618" s="69"/>
      <c r="BP618" s="69"/>
      <c r="BQ618" s="69"/>
      <c r="BR618" s="69"/>
      <c r="BS618" s="46"/>
    </row>
    <row r="619" spans="4:71" s="47" customFormat="1" ht="9.75" customHeight="1" x14ac:dyDescent="0.3">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c r="BG619" s="69"/>
      <c r="BH619" s="69"/>
      <c r="BI619" s="69"/>
      <c r="BJ619" s="69"/>
      <c r="BK619" s="69"/>
      <c r="BL619" s="69"/>
      <c r="BM619" s="69"/>
      <c r="BN619" s="69"/>
      <c r="BO619" s="69"/>
      <c r="BP619" s="69"/>
      <c r="BQ619" s="69"/>
      <c r="BR619" s="69"/>
      <c r="BS619" s="46"/>
    </row>
    <row r="620" spans="4:71" s="47" customFormat="1" ht="9.75" customHeight="1" x14ac:dyDescent="0.3">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c r="BG620" s="69"/>
      <c r="BH620" s="69"/>
      <c r="BI620" s="69"/>
      <c r="BJ620" s="69"/>
      <c r="BK620" s="69"/>
      <c r="BL620" s="69"/>
      <c r="BM620" s="69"/>
      <c r="BN620" s="69"/>
      <c r="BO620" s="69"/>
      <c r="BP620" s="69"/>
      <c r="BQ620" s="69"/>
      <c r="BR620" s="69"/>
      <c r="BS620" s="46"/>
    </row>
    <row r="621" spans="4:71" s="47" customFormat="1" ht="9.75" customHeight="1" x14ac:dyDescent="0.3">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c r="BG621" s="69"/>
      <c r="BH621" s="69"/>
      <c r="BI621" s="69"/>
      <c r="BJ621" s="69"/>
      <c r="BK621" s="69"/>
      <c r="BL621" s="69"/>
      <c r="BM621" s="69"/>
      <c r="BN621" s="69"/>
      <c r="BO621" s="69"/>
      <c r="BP621" s="69"/>
      <c r="BQ621" s="69"/>
      <c r="BR621" s="69"/>
      <c r="BS621" s="46"/>
    </row>
    <row r="622" spans="4:71" s="47" customFormat="1" ht="9.75" customHeight="1" x14ac:dyDescent="0.3">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c r="BG622" s="69"/>
      <c r="BH622" s="69"/>
      <c r="BI622" s="69"/>
      <c r="BJ622" s="69"/>
      <c r="BK622" s="69"/>
      <c r="BL622" s="69"/>
      <c r="BM622" s="69"/>
      <c r="BN622" s="69"/>
      <c r="BO622" s="69"/>
      <c r="BP622" s="69"/>
      <c r="BQ622" s="69"/>
      <c r="BR622" s="69"/>
      <c r="BS622" s="46"/>
    </row>
    <row r="623" spans="4:71" s="47" customFormat="1" ht="9.75" customHeight="1" x14ac:dyDescent="0.3">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c r="BG623" s="69"/>
      <c r="BH623" s="69"/>
      <c r="BI623" s="69"/>
      <c r="BJ623" s="69"/>
      <c r="BK623" s="69"/>
      <c r="BL623" s="69"/>
      <c r="BM623" s="69"/>
      <c r="BN623" s="69"/>
      <c r="BO623" s="69"/>
      <c r="BP623" s="69"/>
      <c r="BQ623" s="69"/>
      <c r="BR623" s="69"/>
      <c r="BS623" s="46"/>
    </row>
    <row r="624" spans="4:71" s="47" customFormat="1" ht="9.75" customHeight="1" x14ac:dyDescent="0.3">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c r="BG624" s="69"/>
      <c r="BH624" s="69"/>
      <c r="BI624" s="69"/>
      <c r="BJ624" s="69"/>
      <c r="BK624" s="69"/>
      <c r="BL624" s="69"/>
      <c r="BM624" s="69"/>
      <c r="BN624" s="69"/>
      <c r="BO624" s="69"/>
      <c r="BP624" s="69"/>
      <c r="BQ624" s="69"/>
      <c r="BR624" s="69"/>
      <c r="BS624" s="46"/>
    </row>
    <row r="625" spans="4:71" s="47" customFormat="1" ht="9.75" customHeight="1" x14ac:dyDescent="0.3">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c r="BG625" s="69"/>
      <c r="BH625" s="69"/>
      <c r="BI625" s="69"/>
      <c r="BJ625" s="69"/>
      <c r="BK625" s="69"/>
      <c r="BL625" s="69"/>
      <c r="BM625" s="69"/>
      <c r="BN625" s="69"/>
      <c r="BO625" s="69"/>
      <c r="BP625" s="69"/>
      <c r="BQ625" s="69"/>
      <c r="BR625" s="69"/>
      <c r="BS625" s="46"/>
    </row>
    <row r="626" spans="4:71" s="47" customFormat="1" ht="9.75" customHeight="1" x14ac:dyDescent="0.3">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c r="BG626" s="69"/>
      <c r="BH626" s="69"/>
      <c r="BI626" s="69"/>
      <c r="BJ626" s="69"/>
      <c r="BK626" s="69"/>
      <c r="BL626" s="69"/>
      <c r="BM626" s="69"/>
      <c r="BN626" s="69"/>
      <c r="BO626" s="69"/>
      <c r="BP626" s="69"/>
      <c r="BQ626" s="69"/>
      <c r="BR626" s="69"/>
      <c r="BS626" s="46"/>
    </row>
    <row r="627" spans="4:71" s="47" customFormat="1" ht="9.75" customHeight="1" x14ac:dyDescent="0.3">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c r="BG627" s="69"/>
      <c r="BH627" s="69"/>
      <c r="BI627" s="69"/>
      <c r="BJ627" s="69"/>
      <c r="BK627" s="69"/>
      <c r="BL627" s="69"/>
      <c r="BM627" s="69"/>
      <c r="BN627" s="69"/>
      <c r="BO627" s="69"/>
      <c r="BP627" s="69"/>
      <c r="BQ627" s="69"/>
      <c r="BR627" s="69"/>
      <c r="BS627" s="46"/>
    </row>
    <row r="628" spans="4:71" s="47" customFormat="1" ht="9.75" customHeight="1" x14ac:dyDescent="0.3">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c r="BG628" s="69"/>
      <c r="BH628" s="69"/>
      <c r="BI628" s="69"/>
      <c r="BJ628" s="69"/>
      <c r="BK628" s="69"/>
      <c r="BL628" s="69"/>
      <c r="BM628" s="69"/>
      <c r="BN628" s="69"/>
      <c r="BO628" s="69"/>
      <c r="BP628" s="69"/>
      <c r="BQ628" s="69"/>
      <c r="BR628" s="69"/>
      <c r="BS628" s="46"/>
    </row>
    <row r="629" spans="4:71" s="47" customFormat="1" ht="9.75" customHeight="1" x14ac:dyDescent="0.3">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c r="BG629" s="69"/>
      <c r="BH629" s="69"/>
      <c r="BI629" s="69"/>
      <c r="BJ629" s="69"/>
      <c r="BK629" s="69"/>
      <c r="BL629" s="69"/>
      <c r="BM629" s="69"/>
      <c r="BN629" s="69"/>
      <c r="BO629" s="69"/>
      <c r="BP629" s="69"/>
      <c r="BQ629" s="69"/>
      <c r="BR629" s="69"/>
      <c r="BS629" s="46"/>
    </row>
    <row r="630" spans="4:71" s="47" customFormat="1" ht="9.75" customHeight="1" x14ac:dyDescent="0.3">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c r="BG630" s="69"/>
      <c r="BH630" s="69"/>
      <c r="BI630" s="69"/>
      <c r="BJ630" s="69"/>
      <c r="BK630" s="69"/>
      <c r="BL630" s="69"/>
      <c r="BM630" s="69"/>
      <c r="BN630" s="69"/>
      <c r="BO630" s="69"/>
      <c r="BP630" s="69"/>
      <c r="BQ630" s="69"/>
      <c r="BR630" s="69"/>
      <c r="BS630" s="46"/>
    </row>
    <row r="631" spans="4:71" s="47" customFormat="1" ht="9.75" customHeight="1" x14ac:dyDescent="0.3">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c r="BG631" s="69"/>
      <c r="BH631" s="69"/>
      <c r="BI631" s="69"/>
      <c r="BJ631" s="69"/>
      <c r="BK631" s="69"/>
      <c r="BL631" s="69"/>
      <c r="BM631" s="69"/>
      <c r="BN631" s="69"/>
      <c r="BO631" s="69"/>
      <c r="BP631" s="69"/>
      <c r="BQ631" s="69"/>
      <c r="BR631" s="69"/>
      <c r="BS631" s="46"/>
    </row>
    <row r="632" spans="4:71" s="47" customFormat="1" ht="9.75" customHeight="1" x14ac:dyDescent="0.3">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c r="BG632" s="69"/>
      <c r="BH632" s="69"/>
      <c r="BI632" s="69"/>
      <c r="BJ632" s="69"/>
      <c r="BK632" s="69"/>
      <c r="BL632" s="69"/>
      <c r="BM632" s="69"/>
      <c r="BN632" s="69"/>
      <c r="BO632" s="69"/>
      <c r="BP632" s="69"/>
      <c r="BQ632" s="69"/>
      <c r="BR632" s="69"/>
      <c r="BS632" s="46"/>
    </row>
    <row r="633" spans="4:71" s="47" customFormat="1" ht="9.75" customHeight="1" x14ac:dyDescent="0.3">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c r="BG633" s="69"/>
      <c r="BH633" s="69"/>
      <c r="BI633" s="69"/>
      <c r="BJ633" s="69"/>
      <c r="BK633" s="69"/>
      <c r="BL633" s="69"/>
      <c r="BM633" s="69"/>
      <c r="BN633" s="69"/>
      <c r="BO633" s="69"/>
      <c r="BP633" s="69"/>
      <c r="BQ633" s="69"/>
      <c r="BR633" s="69"/>
      <c r="BS633" s="46"/>
    </row>
    <row r="634" spans="4:71" s="47" customFormat="1" ht="9.75" customHeight="1" x14ac:dyDescent="0.3">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c r="BG634" s="69"/>
      <c r="BH634" s="69"/>
      <c r="BI634" s="69"/>
      <c r="BJ634" s="69"/>
      <c r="BK634" s="69"/>
      <c r="BL634" s="69"/>
      <c r="BM634" s="69"/>
      <c r="BN634" s="69"/>
      <c r="BO634" s="69"/>
      <c r="BP634" s="69"/>
      <c r="BQ634" s="69"/>
      <c r="BR634" s="69"/>
      <c r="BS634" s="46"/>
    </row>
    <row r="635" spans="4:71" s="47" customFormat="1" ht="9.75" customHeight="1" x14ac:dyDescent="0.3">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c r="BG635" s="69"/>
      <c r="BH635" s="69"/>
      <c r="BI635" s="69"/>
      <c r="BJ635" s="69"/>
      <c r="BK635" s="69"/>
      <c r="BL635" s="69"/>
      <c r="BM635" s="69"/>
      <c r="BN635" s="69"/>
      <c r="BO635" s="69"/>
      <c r="BP635" s="69"/>
      <c r="BQ635" s="69"/>
      <c r="BR635" s="69"/>
      <c r="BS635" s="46"/>
    </row>
    <row r="636" spans="4:71" s="47" customFormat="1" ht="9.75" customHeight="1" x14ac:dyDescent="0.3">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c r="BG636" s="69"/>
      <c r="BH636" s="69"/>
      <c r="BI636" s="69"/>
      <c r="BJ636" s="69"/>
      <c r="BK636" s="69"/>
      <c r="BL636" s="69"/>
      <c r="BM636" s="69"/>
      <c r="BN636" s="69"/>
      <c r="BO636" s="69"/>
      <c r="BP636" s="69"/>
      <c r="BQ636" s="69"/>
      <c r="BR636" s="69"/>
      <c r="BS636" s="46"/>
    </row>
    <row r="637" spans="4:71" s="47" customFormat="1" ht="9.75" customHeight="1" x14ac:dyDescent="0.3">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c r="BG637" s="69"/>
      <c r="BH637" s="69"/>
      <c r="BI637" s="69"/>
      <c r="BJ637" s="69"/>
      <c r="BK637" s="69"/>
      <c r="BL637" s="69"/>
      <c r="BM637" s="69"/>
      <c r="BN637" s="69"/>
      <c r="BO637" s="69"/>
      <c r="BP637" s="69"/>
      <c r="BQ637" s="69"/>
      <c r="BR637" s="69"/>
      <c r="BS637" s="46"/>
    </row>
    <row r="638" spans="4:71" s="47" customFormat="1" ht="9.75" customHeight="1" x14ac:dyDescent="0.3">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c r="BG638" s="69"/>
      <c r="BH638" s="69"/>
      <c r="BI638" s="69"/>
      <c r="BJ638" s="69"/>
      <c r="BK638" s="69"/>
      <c r="BL638" s="69"/>
      <c r="BM638" s="69"/>
      <c r="BN638" s="69"/>
      <c r="BO638" s="69"/>
      <c r="BP638" s="69"/>
      <c r="BQ638" s="69"/>
      <c r="BR638" s="69"/>
      <c r="BS638" s="46"/>
    </row>
    <row r="639" spans="4:71" s="47" customFormat="1" ht="9.75" customHeight="1" x14ac:dyDescent="0.3">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c r="BG639" s="69"/>
      <c r="BH639" s="69"/>
      <c r="BI639" s="69"/>
      <c r="BJ639" s="69"/>
      <c r="BK639" s="69"/>
      <c r="BL639" s="69"/>
      <c r="BM639" s="69"/>
      <c r="BN639" s="69"/>
      <c r="BO639" s="69"/>
      <c r="BP639" s="69"/>
      <c r="BQ639" s="69"/>
      <c r="BR639" s="69"/>
      <c r="BS639" s="46"/>
    </row>
    <row r="640" spans="4:71" s="47" customFormat="1" ht="9.75" customHeight="1" x14ac:dyDescent="0.3">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c r="BG640" s="69"/>
      <c r="BH640" s="69"/>
      <c r="BI640" s="69"/>
      <c r="BJ640" s="69"/>
      <c r="BK640" s="69"/>
      <c r="BL640" s="69"/>
      <c r="BM640" s="69"/>
      <c r="BN640" s="69"/>
      <c r="BO640" s="69"/>
      <c r="BP640" s="69"/>
      <c r="BQ640" s="69"/>
      <c r="BR640" s="69"/>
      <c r="BS640" s="46"/>
    </row>
    <row r="641" spans="4:71" s="47" customFormat="1" ht="9.75" customHeight="1" x14ac:dyDescent="0.3">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c r="BG641" s="69"/>
      <c r="BH641" s="69"/>
      <c r="BI641" s="69"/>
      <c r="BJ641" s="69"/>
      <c r="BK641" s="69"/>
      <c r="BL641" s="69"/>
      <c r="BM641" s="69"/>
      <c r="BN641" s="69"/>
      <c r="BO641" s="69"/>
      <c r="BP641" s="69"/>
      <c r="BQ641" s="69"/>
      <c r="BR641" s="69"/>
      <c r="BS641" s="46"/>
    </row>
    <row r="642" spans="4:71" s="47" customFormat="1" ht="9.75" customHeight="1" x14ac:dyDescent="0.3">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c r="BG642" s="69"/>
      <c r="BH642" s="69"/>
      <c r="BI642" s="69"/>
      <c r="BJ642" s="69"/>
      <c r="BK642" s="69"/>
      <c r="BL642" s="69"/>
      <c r="BM642" s="69"/>
      <c r="BN642" s="69"/>
      <c r="BO642" s="69"/>
      <c r="BP642" s="69"/>
      <c r="BQ642" s="69"/>
      <c r="BR642" s="69"/>
      <c r="BS642" s="46"/>
    </row>
    <row r="643" spans="4:71" s="47" customFormat="1" ht="9.75" customHeight="1" x14ac:dyDescent="0.3">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c r="BG643" s="69"/>
      <c r="BH643" s="69"/>
      <c r="BI643" s="69"/>
      <c r="BJ643" s="69"/>
      <c r="BK643" s="69"/>
      <c r="BL643" s="69"/>
      <c r="BM643" s="69"/>
      <c r="BN643" s="69"/>
      <c r="BO643" s="69"/>
      <c r="BP643" s="69"/>
      <c r="BQ643" s="69"/>
      <c r="BR643" s="69"/>
      <c r="BS643" s="46"/>
    </row>
    <row r="644" spans="4:71" s="47" customFormat="1" ht="9.75" customHeight="1" x14ac:dyDescent="0.3">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c r="BG644" s="69"/>
      <c r="BH644" s="69"/>
      <c r="BI644" s="69"/>
      <c r="BJ644" s="69"/>
      <c r="BK644" s="69"/>
      <c r="BL644" s="69"/>
      <c r="BM644" s="69"/>
      <c r="BN644" s="69"/>
      <c r="BO644" s="69"/>
      <c r="BP644" s="69"/>
      <c r="BQ644" s="69"/>
      <c r="BR644" s="69"/>
      <c r="BS644" s="46"/>
    </row>
    <row r="645" spans="4:71" s="47" customFormat="1" ht="9.75" customHeight="1" x14ac:dyDescent="0.3">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c r="BG645" s="69"/>
      <c r="BH645" s="69"/>
      <c r="BI645" s="69"/>
      <c r="BJ645" s="69"/>
      <c r="BK645" s="69"/>
      <c r="BL645" s="69"/>
      <c r="BM645" s="69"/>
      <c r="BN645" s="69"/>
      <c r="BO645" s="69"/>
      <c r="BP645" s="69"/>
      <c r="BQ645" s="69"/>
      <c r="BR645" s="69"/>
      <c r="BS645" s="46"/>
    </row>
    <row r="646" spans="4:71" s="47" customFormat="1" ht="9.75" customHeight="1" x14ac:dyDescent="0.3">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c r="BG646" s="69"/>
      <c r="BH646" s="69"/>
      <c r="BI646" s="69"/>
      <c r="BJ646" s="69"/>
      <c r="BK646" s="69"/>
      <c r="BL646" s="69"/>
      <c r="BM646" s="69"/>
      <c r="BN646" s="69"/>
      <c r="BO646" s="69"/>
      <c r="BP646" s="69"/>
      <c r="BQ646" s="69"/>
      <c r="BR646" s="69"/>
      <c r="BS646" s="46"/>
    </row>
    <row r="647" spans="4:71" s="47" customFormat="1" ht="9.75" customHeight="1" x14ac:dyDescent="0.3">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c r="BG647" s="69"/>
      <c r="BH647" s="69"/>
      <c r="BI647" s="69"/>
      <c r="BJ647" s="69"/>
      <c r="BK647" s="69"/>
      <c r="BL647" s="69"/>
      <c r="BM647" s="69"/>
      <c r="BN647" s="69"/>
      <c r="BO647" s="69"/>
      <c r="BP647" s="69"/>
      <c r="BQ647" s="69"/>
      <c r="BR647" s="69"/>
      <c r="BS647" s="46"/>
    </row>
    <row r="648" spans="4:71" s="47" customFormat="1" ht="9.75" customHeight="1" x14ac:dyDescent="0.3">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c r="BG648" s="69"/>
      <c r="BH648" s="69"/>
      <c r="BI648" s="69"/>
      <c r="BJ648" s="69"/>
      <c r="BK648" s="69"/>
      <c r="BL648" s="69"/>
      <c r="BM648" s="69"/>
      <c r="BN648" s="69"/>
      <c r="BO648" s="69"/>
      <c r="BP648" s="69"/>
      <c r="BQ648" s="69"/>
      <c r="BR648" s="69"/>
      <c r="BS648" s="46"/>
    </row>
    <row r="649" spans="4:71" s="47" customFormat="1" ht="9.75" customHeight="1" x14ac:dyDescent="0.3">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c r="BG649" s="69"/>
      <c r="BH649" s="69"/>
      <c r="BI649" s="69"/>
      <c r="BJ649" s="69"/>
      <c r="BK649" s="69"/>
      <c r="BL649" s="69"/>
      <c r="BM649" s="69"/>
      <c r="BN649" s="69"/>
      <c r="BO649" s="69"/>
      <c r="BP649" s="69"/>
      <c r="BQ649" s="69"/>
      <c r="BR649" s="69"/>
      <c r="BS649" s="46"/>
    </row>
    <row r="650" spans="4:71" s="47" customFormat="1" ht="9.75" customHeight="1" x14ac:dyDescent="0.3">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c r="BG650" s="69"/>
      <c r="BH650" s="69"/>
      <c r="BI650" s="69"/>
      <c r="BJ650" s="69"/>
      <c r="BK650" s="69"/>
      <c r="BL650" s="69"/>
      <c r="BM650" s="69"/>
      <c r="BN650" s="69"/>
      <c r="BO650" s="69"/>
      <c r="BP650" s="69"/>
      <c r="BQ650" s="69"/>
      <c r="BR650" s="69"/>
      <c r="BS650" s="46"/>
    </row>
    <row r="651" spans="4:71" s="47" customFormat="1" ht="9.75" customHeight="1" x14ac:dyDescent="0.3">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c r="BG651" s="69"/>
      <c r="BH651" s="69"/>
      <c r="BI651" s="69"/>
      <c r="BJ651" s="69"/>
      <c r="BK651" s="69"/>
      <c r="BL651" s="69"/>
      <c r="BM651" s="69"/>
      <c r="BN651" s="69"/>
      <c r="BO651" s="69"/>
      <c r="BP651" s="69"/>
      <c r="BQ651" s="69"/>
      <c r="BR651" s="69"/>
      <c r="BS651" s="46"/>
    </row>
    <row r="652" spans="4:71" s="47" customFormat="1" ht="9.75" customHeight="1" x14ac:dyDescent="0.3">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c r="BG652" s="69"/>
      <c r="BH652" s="69"/>
      <c r="BI652" s="69"/>
      <c r="BJ652" s="69"/>
      <c r="BK652" s="69"/>
      <c r="BL652" s="69"/>
      <c r="BM652" s="69"/>
      <c r="BN652" s="69"/>
      <c r="BO652" s="69"/>
      <c r="BP652" s="69"/>
      <c r="BQ652" s="69"/>
      <c r="BR652" s="69"/>
      <c r="BS652" s="46"/>
    </row>
    <row r="653" spans="4:71" s="47" customFormat="1" ht="9.75" customHeight="1" x14ac:dyDescent="0.3">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c r="BG653" s="69"/>
      <c r="BH653" s="69"/>
      <c r="BI653" s="69"/>
      <c r="BJ653" s="69"/>
      <c r="BK653" s="69"/>
      <c r="BL653" s="69"/>
      <c r="BM653" s="69"/>
      <c r="BN653" s="69"/>
      <c r="BO653" s="69"/>
      <c r="BP653" s="69"/>
      <c r="BQ653" s="69"/>
      <c r="BR653" s="69"/>
      <c r="BS653" s="46"/>
    </row>
    <row r="654" spans="4:71" s="47" customFormat="1" ht="9.75" customHeight="1" x14ac:dyDescent="0.3">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c r="BG654" s="69"/>
      <c r="BH654" s="69"/>
      <c r="BI654" s="69"/>
      <c r="BJ654" s="69"/>
      <c r="BK654" s="69"/>
      <c r="BL654" s="69"/>
      <c r="BM654" s="69"/>
      <c r="BN654" s="69"/>
      <c r="BO654" s="69"/>
      <c r="BP654" s="69"/>
      <c r="BQ654" s="69"/>
      <c r="BR654" s="69"/>
      <c r="BS654" s="46"/>
    </row>
    <row r="655" spans="4:71" s="47" customFormat="1" ht="9.75" customHeight="1" x14ac:dyDescent="0.3">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c r="BG655" s="69"/>
      <c r="BH655" s="69"/>
      <c r="BI655" s="69"/>
      <c r="BJ655" s="69"/>
      <c r="BK655" s="69"/>
      <c r="BL655" s="69"/>
      <c r="BM655" s="69"/>
      <c r="BN655" s="69"/>
      <c r="BO655" s="69"/>
      <c r="BP655" s="69"/>
      <c r="BQ655" s="69"/>
      <c r="BR655" s="69"/>
      <c r="BS655" s="46"/>
    </row>
    <row r="656" spans="4:71" s="47" customFormat="1" ht="9.75" customHeight="1" x14ac:dyDescent="0.3">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c r="BG656" s="69"/>
      <c r="BH656" s="69"/>
      <c r="BI656" s="69"/>
      <c r="BJ656" s="69"/>
      <c r="BK656" s="69"/>
      <c r="BL656" s="69"/>
      <c r="BM656" s="69"/>
      <c r="BN656" s="69"/>
      <c r="BO656" s="69"/>
      <c r="BP656" s="69"/>
      <c r="BQ656" s="69"/>
      <c r="BR656" s="69"/>
      <c r="BS656" s="46"/>
    </row>
    <row r="657" spans="4:71" s="47" customFormat="1" ht="9.75" customHeight="1" x14ac:dyDescent="0.3">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c r="BG657" s="69"/>
      <c r="BH657" s="69"/>
      <c r="BI657" s="69"/>
      <c r="BJ657" s="69"/>
      <c r="BK657" s="69"/>
      <c r="BL657" s="69"/>
      <c r="BM657" s="69"/>
      <c r="BN657" s="69"/>
      <c r="BO657" s="69"/>
      <c r="BP657" s="69"/>
      <c r="BQ657" s="69"/>
      <c r="BR657" s="69"/>
      <c r="BS657" s="46"/>
    </row>
    <row r="658" spans="4:71" s="47" customFormat="1" ht="9.75" customHeight="1" x14ac:dyDescent="0.3">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c r="BG658" s="69"/>
      <c r="BH658" s="69"/>
      <c r="BI658" s="69"/>
      <c r="BJ658" s="69"/>
      <c r="BK658" s="69"/>
      <c r="BL658" s="69"/>
      <c r="BM658" s="69"/>
      <c r="BN658" s="69"/>
      <c r="BO658" s="69"/>
      <c r="BP658" s="69"/>
      <c r="BQ658" s="69"/>
      <c r="BR658" s="69"/>
      <c r="BS658" s="46"/>
    </row>
    <row r="659" spans="4:71" s="47" customFormat="1" ht="9.75" customHeight="1" x14ac:dyDescent="0.3">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c r="BG659" s="69"/>
      <c r="BH659" s="69"/>
      <c r="BI659" s="69"/>
      <c r="BJ659" s="69"/>
      <c r="BK659" s="69"/>
      <c r="BL659" s="69"/>
      <c r="BM659" s="69"/>
      <c r="BN659" s="69"/>
      <c r="BO659" s="69"/>
      <c r="BP659" s="69"/>
      <c r="BQ659" s="69"/>
      <c r="BR659" s="69"/>
      <c r="BS659" s="46"/>
    </row>
    <row r="660" spans="4:71" s="47" customFormat="1" ht="9.75" customHeight="1" x14ac:dyDescent="0.3">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c r="BG660" s="69"/>
      <c r="BH660" s="69"/>
      <c r="BI660" s="69"/>
      <c r="BJ660" s="69"/>
      <c r="BK660" s="69"/>
      <c r="BL660" s="69"/>
      <c r="BM660" s="69"/>
      <c r="BN660" s="69"/>
      <c r="BO660" s="69"/>
      <c r="BP660" s="69"/>
      <c r="BQ660" s="69"/>
      <c r="BR660" s="69"/>
      <c r="BS660" s="46"/>
    </row>
    <row r="661" spans="4:71" s="47" customFormat="1" ht="9.75" customHeight="1" x14ac:dyDescent="0.3">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c r="BG661" s="69"/>
      <c r="BH661" s="69"/>
      <c r="BI661" s="69"/>
      <c r="BJ661" s="69"/>
      <c r="BK661" s="69"/>
      <c r="BL661" s="69"/>
      <c r="BM661" s="69"/>
      <c r="BN661" s="69"/>
      <c r="BO661" s="69"/>
      <c r="BP661" s="69"/>
      <c r="BQ661" s="69"/>
      <c r="BR661" s="69"/>
      <c r="BS661" s="46"/>
    </row>
    <row r="662" spans="4:71" s="47" customFormat="1" ht="9.75" customHeight="1" x14ac:dyDescent="0.3">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c r="BG662" s="69"/>
      <c r="BH662" s="69"/>
      <c r="BI662" s="69"/>
      <c r="BJ662" s="69"/>
      <c r="BK662" s="69"/>
      <c r="BL662" s="69"/>
      <c r="BM662" s="69"/>
      <c r="BN662" s="69"/>
      <c r="BO662" s="69"/>
      <c r="BP662" s="69"/>
      <c r="BQ662" s="69"/>
      <c r="BR662" s="69"/>
      <c r="BS662" s="46"/>
    </row>
    <row r="663" spans="4:71" s="47" customFormat="1" ht="9.75" customHeight="1" x14ac:dyDescent="0.3">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c r="BG663" s="69"/>
      <c r="BH663" s="69"/>
      <c r="BI663" s="69"/>
      <c r="BJ663" s="69"/>
      <c r="BK663" s="69"/>
      <c r="BL663" s="69"/>
      <c r="BM663" s="69"/>
      <c r="BN663" s="69"/>
      <c r="BO663" s="69"/>
      <c r="BP663" s="69"/>
      <c r="BQ663" s="69"/>
      <c r="BR663" s="69"/>
      <c r="BS663" s="46"/>
    </row>
    <row r="664" spans="4:71" s="47" customFormat="1" ht="9.75" customHeight="1" x14ac:dyDescent="0.3">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c r="BG664" s="69"/>
      <c r="BH664" s="69"/>
      <c r="BI664" s="69"/>
      <c r="BJ664" s="69"/>
      <c r="BK664" s="69"/>
      <c r="BL664" s="69"/>
      <c r="BM664" s="69"/>
      <c r="BN664" s="69"/>
      <c r="BO664" s="69"/>
      <c r="BP664" s="69"/>
      <c r="BQ664" s="69"/>
      <c r="BR664" s="69"/>
      <c r="BS664" s="46"/>
    </row>
    <row r="665" spans="4:71" s="47" customFormat="1" ht="9.75" customHeight="1" x14ac:dyDescent="0.3">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c r="BG665" s="69"/>
      <c r="BH665" s="69"/>
      <c r="BI665" s="69"/>
      <c r="BJ665" s="69"/>
      <c r="BK665" s="69"/>
      <c r="BL665" s="69"/>
      <c r="BM665" s="69"/>
      <c r="BN665" s="69"/>
      <c r="BO665" s="69"/>
      <c r="BP665" s="69"/>
      <c r="BQ665" s="69"/>
      <c r="BR665" s="69"/>
      <c r="BS665" s="46"/>
    </row>
    <row r="666" spans="4:71" s="47" customFormat="1" ht="9.75" customHeight="1" x14ac:dyDescent="0.3">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c r="BG666" s="69"/>
      <c r="BH666" s="69"/>
      <c r="BI666" s="69"/>
      <c r="BJ666" s="69"/>
      <c r="BK666" s="69"/>
      <c r="BL666" s="69"/>
      <c r="BM666" s="69"/>
      <c r="BN666" s="69"/>
      <c r="BO666" s="69"/>
      <c r="BP666" s="69"/>
      <c r="BQ666" s="69"/>
      <c r="BR666" s="69"/>
      <c r="BS666" s="46"/>
    </row>
    <row r="667" spans="4:71" s="47" customFormat="1" ht="9.75" customHeight="1" x14ac:dyDescent="0.3">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c r="BG667" s="69"/>
      <c r="BH667" s="69"/>
      <c r="BI667" s="69"/>
      <c r="BJ667" s="69"/>
      <c r="BK667" s="69"/>
      <c r="BL667" s="69"/>
      <c r="BM667" s="69"/>
      <c r="BN667" s="69"/>
      <c r="BO667" s="69"/>
      <c r="BP667" s="69"/>
      <c r="BQ667" s="69"/>
      <c r="BR667" s="69"/>
      <c r="BS667" s="46"/>
    </row>
    <row r="668" spans="4:71" s="47" customFormat="1" ht="9.75" customHeight="1" x14ac:dyDescent="0.3">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c r="BG668" s="69"/>
      <c r="BH668" s="69"/>
      <c r="BI668" s="69"/>
      <c r="BJ668" s="69"/>
      <c r="BK668" s="69"/>
      <c r="BL668" s="69"/>
      <c r="BM668" s="69"/>
      <c r="BN668" s="69"/>
      <c r="BO668" s="69"/>
      <c r="BP668" s="69"/>
      <c r="BQ668" s="69"/>
      <c r="BR668" s="69"/>
      <c r="BS668" s="46"/>
    </row>
    <row r="669" spans="4:71" s="47" customFormat="1" ht="9.75" customHeight="1" x14ac:dyDescent="0.3">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c r="BG669" s="69"/>
      <c r="BH669" s="69"/>
      <c r="BI669" s="69"/>
      <c r="BJ669" s="69"/>
      <c r="BK669" s="69"/>
      <c r="BL669" s="69"/>
      <c r="BM669" s="69"/>
      <c r="BN669" s="69"/>
      <c r="BO669" s="69"/>
      <c r="BP669" s="69"/>
      <c r="BQ669" s="69"/>
      <c r="BR669" s="69"/>
      <c r="BS669" s="46"/>
    </row>
    <row r="670" spans="4:71" s="47" customFormat="1" ht="9.75" customHeight="1" x14ac:dyDescent="0.3">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c r="BG670" s="69"/>
      <c r="BH670" s="69"/>
      <c r="BI670" s="69"/>
      <c r="BJ670" s="69"/>
      <c r="BK670" s="69"/>
      <c r="BL670" s="69"/>
      <c r="BM670" s="69"/>
      <c r="BN670" s="69"/>
      <c r="BO670" s="69"/>
      <c r="BP670" s="69"/>
      <c r="BQ670" s="69"/>
      <c r="BR670" s="69"/>
      <c r="BS670" s="46"/>
    </row>
    <row r="671" spans="4:71" s="47" customFormat="1" ht="9.75" customHeight="1" x14ac:dyDescent="0.3">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c r="BG671" s="69"/>
      <c r="BH671" s="69"/>
      <c r="BI671" s="69"/>
      <c r="BJ671" s="69"/>
      <c r="BK671" s="69"/>
      <c r="BL671" s="69"/>
      <c r="BM671" s="69"/>
      <c r="BN671" s="69"/>
      <c r="BO671" s="69"/>
      <c r="BP671" s="69"/>
      <c r="BQ671" s="69"/>
      <c r="BR671" s="69"/>
      <c r="BS671" s="46"/>
    </row>
    <row r="672" spans="4:71" s="47" customFormat="1" ht="9.75" customHeight="1" x14ac:dyDescent="0.3">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c r="BG672" s="69"/>
      <c r="BH672" s="69"/>
      <c r="BI672" s="69"/>
      <c r="BJ672" s="69"/>
      <c r="BK672" s="69"/>
      <c r="BL672" s="69"/>
      <c r="BM672" s="69"/>
      <c r="BN672" s="69"/>
      <c r="BO672" s="69"/>
      <c r="BP672" s="69"/>
      <c r="BQ672" s="69"/>
      <c r="BR672" s="69"/>
      <c r="BS672" s="46"/>
    </row>
    <row r="673" spans="4:71" s="47" customFormat="1" ht="9.75" customHeight="1" x14ac:dyDescent="0.3">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c r="BG673" s="69"/>
      <c r="BH673" s="69"/>
      <c r="BI673" s="69"/>
      <c r="BJ673" s="69"/>
      <c r="BK673" s="69"/>
      <c r="BL673" s="69"/>
      <c r="BM673" s="69"/>
      <c r="BN673" s="69"/>
      <c r="BO673" s="69"/>
      <c r="BP673" s="69"/>
      <c r="BQ673" s="69"/>
      <c r="BR673" s="69"/>
      <c r="BS673" s="46"/>
    </row>
    <row r="674" spans="4:71" s="47" customFormat="1" ht="9.75" customHeight="1" x14ac:dyDescent="0.3">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c r="BG674" s="69"/>
      <c r="BH674" s="69"/>
      <c r="BI674" s="69"/>
      <c r="BJ674" s="69"/>
      <c r="BK674" s="69"/>
      <c r="BL674" s="69"/>
      <c r="BM674" s="69"/>
      <c r="BN674" s="69"/>
      <c r="BO674" s="69"/>
      <c r="BP674" s="69"/>
      <c r="BQ674" s="69"/>
      <c r="BR674" s="69"/>
      <c r="BS674" s="46"/>
    </row>
    <row r="675" spans="4:71" s="47" customFormat="1" ht="9.75" customHeight="1" x14ac:dyDescent="0.3">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c r="BG675" s="69"/>
      <c r="BH675" s="69"/>
      <c r="BI675" s="69"/>
      <c r="BJ675" s="69"/>
      <c r="BK675" s="69"/>
      <c r="BL675" s="69"/>
      <c r="BM675" s="69"/>
      <c r="BN675" s="69"/>
      <c r="BO675" s="69"/>
      <c r="BP675" s="69"/>
      <c r="BQ675" s="69"/>
      <c r="BR675" s="69"/>
      <c r="BS675" s="46"/>
    </row>
    <row r="676" spans="4:71" s="47" customFormat="1" ht="9.75" customHeight="1" x14ac:dyDescent="0.3">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c r="BG676" s="69"/>
      <c r="BH676" s="69"/>
      <c r="BI676" s="69"/>
      <c r="BJ676" s="69"/>
      <c r="BK676" s="69"/>
      <c r="BL676" s="69"/>
      <c r="BM676" s="69"/>
      <c r="BN676" s="69"/>
      <c r="BO676" s="69"/>
      <c r="BP676" s="69"/>
      <c r="BQ676" s="69"/>
      <c r="BR676" s="69"/>
      <c r="BS676" s="46"/>
    </row>
    <row r="677" spans="4:71" s="47" customFormat="1" ht="9.75" customHeight="1" x14ac:dyDescent="0.3">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c r="BG677" s="69"/>
      <c r="BH677" s="69"/>
      <c r="BI677" s="69"/>
      <c r="BJ677" s="69"/>
      <c r="BK677" s="69"/>
      <c r="BL677" s="69"/>
      <c r="BM677" s="69"/>
      <c r="BN677" s="69"/>
      <c r="BO677" s="69"/>
      <c r="BP677" s="69"/>
      <c r="BQ677" s="69"/>
      <c r="BR677" s="69"/>
      <c r="BS677" s="46"/>
    </row>
    <row r="678" spans="4:71" s="47" customFormat="1" ht="9.75" customHeight="1" x14ac:dyDescent="0.3">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c r="BG678" s="69"/>
      <c r="BH678" s="69"/>
      <c r="BI678" s="69"/>
      <c r="BJ678" s="69"/>
      <c r="BK678" s="69"/>
      <c r="BL678" s="69"/>
      <c r="BM678" s="69"/>
      <c r="BN678" s="69"/>
      <c r="BO678" s="69"/>
      <c r="BP678" s="69"/>
      <c r="BQ678" s="69"/>
      <c r="BR678" s="69"/>
      <c r="BS678" s="46"/>
    </row>
    <row r="679" spans="4:71" s="47" customFormat="1" ht="9.75" customHeight="1" x14ac:dyDescent="0.3">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c r="BG679" s="69"/>
      <c r="BH679" s="69"/>
      <c r="BI679" s="69"/>
      <c r="BJ679" s="69"/>
      <c r="BK679" s="69"/>
      <c r="BL679" s="69"/>
      <c r="BM679" s="69"/>
      <c r="BN679" s="69"/>
      <c r="BO679" s="69"/>
      <c r="BP679" s="69"/>
      <c r="BQ679" s="69"/>
      <c r="BR679" s="69"/>
      <c r="BS679" s="46"/>
    </row>
    <row r="680" spans="4:71" s="47" customFormat="1" ht="9.75" customHeight="1" x14ac:dyDescent="0.3">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c r="BG680" s="69"/>
      <c r="BH680" s="69"/>
      <c r="BI680" s="69"/>
      <c r="BJ680" s="69"/>
      <c r="BK680" s="69"/>
      <c r="BL680" s="69"/>
      <c r="BM680" s="69"/>
      <c r="BN680" s="69"/>
      <c r="BO680" s="69"/>
      <c r="BP680" s="69"/>
      <c r="BQ680" s="69"/>
      <c r="BR680" s="69"/>
      <c r="BS680" s="46"/>
    </row>
    <row r="681" spans="4:71" s="47" customFormat="1" ht="9.75" customHeight="1" x14ac:dyDescent="0.3">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c r="BG681" s="69"/>
      <c r="BH681" s="69"/>
      <c r="BI681" s="69"/>
      <c r="BJ681" s="69"/>
      <c r="BK681" s="69"/>
      <c r="BL681" s="69"/>
      <c r="BM681" s="69"/>
      <c r="BN681" s="69"/>
      <c r="BO681" s="69"/>
      <c r="BP681" s="69"/>
      <c r="BQ681" s="69"/>
      <c r="BR681" s="69"/>
      <c r="BS681" s="46"/>
    </row>
    <row r="682" spans="4:71" s="47" customFormat="1" ht="9.75" customHeight="1" x14ac:dyDescent="0.3">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c r="BG682" s="69"/>
      <c r="BH682" s="69"/>
      <c r="BI682" s="69"/>
      <c r="BJ682" s="69"/>
      <c r="BK682" s="69"/>
      <c r="BL682" s="69"/>
      <c r="BM682" s="69"/>
      <c r="BN682" s="69"/>
      <c r="BO682" s="69"/>
      <c r="BP682" s="69"/>
      <c r="BQ682" s="69"/>
      <c r="BR682" s="69"/>
      <c r="BS682" s="46"/>
    </row>
    <row r="683" spans="4:71" s="47" customFormat="1" ht="9.75" customHeight="1" x14ac:dyDescent="0.3">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c r="BG683" s="69"/>
      <c r="BH683" s="69"/>
      <c r="BI683" s="69"/>
      <c r="BJ683" s="69"/>
      <c r="BK683" s="69"/>
      <c r="BL683" s="69"/>
      <c r="BM683" s="69"/>
      <c r="BN683" s="69"/>
      <c r="BO683" s="69"/>
      <c r="BP683" s="69"/>
      <c r="BQ683" s="69"/>
      <c r="BR683" s="69"/>
      <c r="BS683" s="46"/>
    </row>
    <row r="684" spans="4:71" s="47" customFormat="1" ht="9.75" customHeight="1" x14ac:dyDescent="0.3">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c r="BG684" s="69"/>
      <c r="BH684" s="69"/>
      <c r="BI684" s="69"/>
      <c r="BJ684" s="69"/>
      <c r="BK684" s="69"/>
      <c r="BL684" s="69"/>
      <c r="BM684" s="69"/>
      <c r="BN684" s="69"/>
      <c r="BO684" s="69"/>
      <c r="BP684" s="69"/>
      <c r="BQ684" s="69"/>
      <c r="BR684" s="69"/>
      <c r="BS684" s="46"/>
    </row>
    <row r="685" spans="4:71" s="47" customFormat="1" ht="9.75" customHeight="1" x14ac:dyDescent="0.3">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c r="BG685" s="69"/>
      <c r="BH685" s="69"/>
      <c r="BI685" s="69"/>
      <c r="BJ685" s="69"/>
      <c r="BK685" s="69"/>
      <c r="BL685" s="69"/>
      <c r="BM685" s="69"/>
      <c r="BN685" s="69"/>
      <c r="BO685" s="69"/>
      <c r="BP685" s="69"/>
      <c r="BQ685" s="69"/>
      <c r="BR685" s="69"/>
      <c r="BS685" s="46"/>
    </row>
    <row r="686" spans="4:71" s="47" customFormat="1" ht="9.75" customHeight="1" x14ac:dyDescent="0.3">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c r="BG686" s="69"/>
      <c r="BH686" s="69"/>
      <c r="BI686" s="69"/>
      <c r="BJ686" s="69"/>
      <c r="BK686" s="69"/>
      <c r="BL686" s="69"/>
      <c r="BM686" s="69"/>
      <c r="BN686" s="69"/>
      <c r="BO686" s="69"/>
      <c r="BP686" s="69"/>
      <c r="BQ686" s="69"/>
      <c r="BR686" s="69"/>
      <c r="BS686" s="46"/>
    </row>
    <row r="687" spans="4:71" s="47" customFormat="1" ht="9.75" customHeight="1" x14ac:dyDescent="0.3">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c r="BG687" s="69"/>
      <c r="BH687" s="69"/>
      <c r="BI687" s="69"/>
      <c r="BJ687" s="69"/>
      <c r="BK687" s="69"/>
      <c r="BL687" s="69"/>
      <c r="BM687" s="69"/>
      <c r="BN687" s="69"/>
      <c r="BO687" s="69"/>
      <c r="BP687" s="69"/>
      <c r="BQ687" s="69"/>
      <c r="BR687" s="69"/>
      <c r="BS687" s="46"/>
    </row>
    <row r="688" spans="4:71" s="47" customFormat="1" ht="9.75" customHeight="1" x14ac:dyDescent="0.3">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c r="BG688" s="69"/>
      <c r="BH688" s="69"/>
      <c r="BI688" s="69"/>
      <c r="BJ688" s="69"/>
      <c r="BK688" s="69"/>
      <c r="BL688" s="69"/>
      <c r="BM688" s="69"/>
      <c r="BN688" s="69"/>
      <c r="BO688" s="69"/>
      <c r="BP688" s="69"/>
      <c r="BQ688" s="69"/>
      <c r="BR688" s="69"/>
      <c r="BS688" s="46"/>
    </row>
    <row r="689" spans="4:71" s="47" customFormat="1" ht="9.75" customHeight="1" x14ac:dyDescent="0.3">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c r="BG689" s="69"/>
      <c r="BH689" s="69"/>
      <c r="BI689" s="69"/>
      <c r="BJ689" s="69"/>
      <c r="BK689" s="69"/>
      <c r="BL689" s="69"/>
      <c r="BM689" s="69"/>
      <c r="BN689" s="69"/>
      <c r="BO689" s="69"/>
      <c r="BP689" s="69"/>
      <c r="BQ689" s="69"/>
      <c r="BR689" s="69"/>
      <c r="BS689" s="46"/>
    </row>
    <row r="690" spans="4:71" s="47" customFormat="1" ht="9.75" customHeight="1" x14ac:dyDescent="0.3">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c r="BG690" s="69"/>
      <c r="BH690" s="69"/>
      <c r="BI690" s="69"/>
      <c r="BJ690" s="69"/>
      <c r="BK690" s="69"/>
      <c r="BL690" s="69"/>
      <c r="BM690" s="69"/>
      <c r="BN690" s="69"/>
      <c r="BO690" s="69"/>
      <c r="BP690" s="69"/>
      <c r="BQ690" s="69"/>
      <c r="BR690" s="69"/>
      <c r="BS690" s="46"/>
    </row>
    <row r="691" spans="4:71" s="47" customFormat="1" ht="9.75" customHeight="1" x14ac:dyDescent="0.3">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c r="BG691" s="69"/>
      <c r="BH691" s="69"/>
      <c r="BI691" s="69"/>
      <c r="BJ691" s="69"/>
      <c r="BK691" s="69"/>
      <c r="BL691" s="69"/>
      <c r="BM691" s="69"/>
      <c r="BN691" s="69"/>
      <c r="BO691" s="69"/>
      <c r="BP691" s="69"/>
      <c r="BQ691" s="69"/>
      <c r="BR691" s="69"/>
      <c r="BS691" s="46"/>
    </row>
    <row r="692" spans="4:71" s="47" customFormat="1" ht="9.75" customHeight="1" x14ac:dyDescent="0.3">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c r="BG692" s="69"/>
      <c r="BH692" s="69"/>
      <c r="BI692" s="69"/>
      <c r="BJ692" s="69"/>
      <c r="BK692" s="69"/>
      <c r="BL692" s="69"/>
      <c r="BM692" s="69"/>
      <c r="BN692" s="69"/>
      <c r="BO692" s="69"/>
      <c r="BP692" s="69"/>
      <c r="BQ692" s="69"/>
      <c r="BR692" s="69"/>
      <c r="BS692" s="46"/>
    </row>
    <row r="693" spans="4:71" s="47" customFormat="1" ht="9.75" customHeight="1" x14ac:dyDescent="0.3">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c r="BG693" s="69"/>
      <c r="BH693" s="69"/>
      <c r="BI693" s="69"/>
      <c r="BJ693" s="69"/>
      <c r="BK693" s="69"/>
      <c r="BL693" s="69"/>
      <c r="BM693" s="69"/>
      <c r="BN693" s="69"/>
      <c r="BO693" s="69"/>
      <c r="BP693" s="69"/>
      <c r="BQ693" s="69"/>
      <c r="BR693" s="69"/>
      <c r="BS693" s="46"/>
    </row>
    <row r="694" spans="4:71" s="47" customFormat="1" ht="9.75" customHeight="1" x14ac:dyDescent="0.3">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c r="BG694" s="69"/>
      <c r="BH694" s="69"/>
      <c r="BI694" s="69"/>
      <c r="BJ694" s="69"/>
      <c r="BK694" s="69"/>
      <c r="BL694" s="69"/>
      <c r="BM694" s="69"/>
      <c r="BN694" s="69"/>
      <c r="BO694" s="69"/>
      <c r="BP694" s="69"/>
      <c r="BQ694" s="69"/>
      <c r="BR694" s="69"/>
      <c r="BS694" s="46"/>
    </row>
    <row r="695" spans="4:71" s="47" customFormat="1" ht="9.75" customHeight="1" x14ac:dyDescent="0.3">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c r="BG695" s="69"/>
      <c r="BH695" s="69"/>
      <c r="BI695" s="69"/>
      <c r="BJ695" s="69"/>
      <c r="BK695" s="69"/>
      <c r="BL695" s="69"/>
      <c r="BM695" s="69"/>
      <c r="BN695" s="69"/>
      <c r="BO695" s="69"/>
      <c r="BP695" s="69"/>
      <c r="BQ695" s="69"/>
      <c r="BR695" s="69"/>
      <c r="BS695" s="46"/>
    </row>
    <row r="696" spans="4:71" s="47" customFormat="1" ht="9.75" customHeight="1" x14ac:dyDescent="0.3">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c r="BG696" s="69"/>
      <c r="BH696" s="69"/>
      <c r="BI696" s="69"/>
      <c r="BJ696" s="69"/>
      <c r="BK696" s="69"/>
      <c r="BL696" s="69"/>
      <c r="BM696" s="69"/>
      <c r="BN696" s="69"/>
      <c r="BO696" s="69"/>
      <c r="BP696" s="69"/>
      <c r="BQ696" s="69"/>
      <c r="BR696" s="69"/>
      <c r="BS696" s="46"/>
    </row>
    <row r="697" spans="4:71" s="47" customFormat="1" ht="9.75" customHeight="1" x14ac:dyDescent="0.3">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c r="BG697" s="69"/>
      <c r="BH697" s="69"/>
      <c r="BI697" s="69"/>
      <c r="BJ697" s="69"/>
      <c r="BK697" s="69"/>
      <c r="BL697" s="69"/>
      <c r="BM697" s="69"/>
      <c r="BN697" s="69"/>
      <c r="BO697" s="69"/>
      <c r="BP697" s="69"/>
      <c r="BQ697" s="69"/>
      <c r="BR697" s="69"/>
      <c r="BS697" s="46"/>
    </row>
    <row r="698" spans="4:71" s="47" customFormat="1" ht="9.75" customHeight="1" x14ac:dyDescent="0.3">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c r="BG698" s="69"/>
      <c r="BH698" s="69"/>
      <c r="BI698" s="69"/>
      <c r="BJ698" s="69"/>
      <c r="BK698" s="69"/>
      <c r="BL698" s="69"/>
      <c r="BM698" s="69"/>
      <c r="BN698" s="69"/>
      <c r="BO698" s="69"/>
      <c r="BP698" s="69"/>
      <c r="BQ698" s="69"/>
      <c r="BR698" s="69"/>
      <c r="BS698" s="46"/>
    </row>
    <row r="699" spans="4:71" s="47" customFormat="1" ht="9.75" customHeight="1" x14ac:dyDescent="0.3">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c r="BG699" s="69"/>
      <c r="BH699" s="69"/>
      <c r="BI699" s="69"/>
      <c r="BJ699" s="69"/>
      <c r="BK699" s="69"/>
      <c r="BL699" s="69"/>
      <c r="BM699" s="69"/>
      <c r="BN699" s="69"/>
      <c r="BO699" s="69"/>
      <c r="BP699" s="69"/>
      <c r="BQ699" s="69"/>
      <c r="BR699" s="69"/>
      <c r="BS699" s="46"/>
    </row>
    <row r="700" spans="4:71" s="47" customFormat="1" ht="9.75" customHeight="1" x14ac:dyDescent="0.3">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c r="BG700" s="69"/>
      <c r="BH700" s="69"/>
      <c r="BI700" s="69"/>
      <c r="BJ700" s="69"/>
      <c r="BK700" s="69"/>
      <c r="BL700" s="69"/>
      <c r="BM700" s="69"/>
      <c r="BN700" s="69"/>
      <c r="BO700" s="69"/>
      <c r="BP700" s="69"/>
      <c r="BQ700" s="69"/>
      <c r="BR700" s="69"/>
      <c r="BS700" s="46"/>
    </row>
    <row r="701" spans="4:71" s="47" customFormat="1" ht="9.75" customHeight="1" x14ac:dyDescent="0.3">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c r="BG701" s="69"/>
      <c r="BH701" s="69"/>
      <c r="BI701" s="69"/>
      <c r="BJ701" s="69"/>
      <c r="BK701" s="69"/>
      <c r="BL701" s="69"/>
      <c r="BM701" s="69"/>
      <c r="BN701" s="69"/>
      <c r="BO701" s="69"/>
      <c r="BP701" s="69"/>
      <c r="BQ701" s="69"/>
      <c r="BR701" s="69"/>
      <c r="BS701" s="46"/>
    </row>
    <row r="702" spans="4:71" s="47" customFormat="1" ht="9.75" customHeight="1" x14ac:dyDescent="0.3">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c r="BG702" s="69"/>
      <c r="BH702" s="69"/>
      <c r="BI702" s="69"/>
      <c r="BJ702" s="69"/>
      <c r="BK702" s="69"/>
      <c r="BL702" s="69"/>
      <c r="BM702" s="69"/>
      <c r="BN702" s="69"/>
      <c r="BO702" s="69"/>
      <c r="BP702" s="69"/>
      <c r="BQ702" s="69"/>
      <c r="BR702" s="69"/>
      <c r="BS702" s="46"/>
    </row>
    <row r="703" spans="4:71" s="47" customFormat="1" ht="9.75" customHeight="1" x14ac:dyDescent="0.3">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c r="BG703" s="69"/>
      <c r="BH703" s="69"/>
      <c r="BI703" s="69"/>
      <c r="BJ703" s="69"/>
      <c r="BK703" s="69"/>
      <c r="BL703" s="69"/>
      <c r="BM703" s="69"/>
      <c r="BN703" s="69"/>
      <c r="BO703" s="69"/>
      <c r="BP703" s="69"/>
      <c r="BQ703" s="69"/>
      <c r="BR703" s="69"/>
      <c r="BS703" s="46"/>
    </row>
    <row r="704" spans="4:71" s="47" customFormat="1" ht="9.75" customHeight="1" x14ac:dyDescent="0.3">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c r="BG704" s="69"/>
      <c r="BH704" s="69"/>
      <c r="BI704" s="69"/>
      <c r="BJ704" s="69"/>
      <c r="BK704" s="69"/>
      <c r="BL704" s="69"/>
      <c r="BM704" s="69"/>
      <c r="BN704" s="69"/>
      <c r="BO704" s="69"/>
      <c r="BP704" s="69"/>
      <c r="BQ704" s="69"/>
      <c r="BR704" s="69"/>
      <c r="BS704" s="46"/>
    </row>
    <row r="705" spans="4:71" s="47" customFormat="1" ht="9.75" customHeight="1" x14ac:dyDescent="0.3">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c r="BG705" s="69"/>
      <c r="BH705" s="69"/>
      <c r="BI705" s="69"/>
      <c r="BJ705" s="69"/>
      <c r="BK705" s="69"/>
      <c r="BL705" s="69"/>
      <c r="BM705" s="69"/>
      <c r="BN705" s="69"/>
      <c r="BO705" s="69"/>
      <c r="BP705" s="69"/>
      <c r="BQ705" s="69"/>
      <c r="BR705" s="69"/>
      <c r="BS705" s="46"/>
    </row>
    <row r="706" spans="4:71" s="47" customFormat="1" ht="9.75" customHeight="1" x14ac:dyDescent="0.3">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c r="BG706" s="69"/>
      <c r="BH706" s="69"/>
      <c r="BI706" s="69"/>
      <c r="BJ706" s="69"/>
      <c r="BK706" s="69"/>
      <c r="BL706" s="69"/>
      <c r="BM706" s="69"/>
      <c r="BN706" s="69"/>
      <c r="BO706" s="69"/>
      <c r="BP706" s="69"/>
      <c r="BQ706" s="69"/>
      <c r="BR706" s="69"/>
      <c r="BS706" s="46"/>
    </row>
    <row r="707" spans="4:71" s="47" customFormat="1" ht="9.75" customHeight="1" x14ac:dyDescent="0.3">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c r="BG707" s="69"/>
      <c r="BH707" s="69"/>
      <c r="BI707" s="69"/>
      <c r="BJ707" s="69"/>
      <c r="BK707" s="69"/>
      <c r="BL707" s="69"/>
      <c r="BM707" s="69"/>
      <c r="BN707" s="69"/>
      <c r="BO707" s="69"/>
      <c r="BP707" s="69"/>
      <c r="BQ707" s="69"/>
      <c r="BR707" s="69"/>
      <c r="BS707" s="46"/>
    </row>
    <row r="708" spans="4:71" s="47" customFormat="1" ht="9.75" customHeight="1" x14ac:dyDescent="0.3">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c r="BG708" s="69"/>
      <c r="BH708" s="69"/>
      <c r="BI708" s="69"/>
      <c r="BJ708" s="69"/>
      <c r="BK708" s="69"/>
      <c r="BL708" s="69"/>
      <c r="BM708" s="69"/>
      <c r="BN708" s="69"/>
      <c r="BO708" s="69"/>
      <c r="BP708" s="69"/>
      <c r="BQ708" s="69"/>
      <c r="BR708" s="69"/>
      <c r="BS708" s="46"/>
    </row>
    <row r="709" spans="4:71" s="47" customFormat="1" ht="9.75" customHeight="1" x14ac:dyDescent="0.3">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c r="BG709" s="69"/>
      <c r="BH709" s="69"/>
      <c r="BI709" s="69"/>
      <c r="BJ709" s="69"/>
      <c r="BK709" s="69"/>
      <c r="BL709" s="69"/>
      <c r="BM709" s="69"/>
      <c r="BN709" s="69"/>
      <c r="BO709" s="69"/>
      <c r="BP709" s="69"/>
      <c r="BQ709" s="69"/>
      <c r="BR709" s="69"/>
      <c r="BS709" s="46"/>
    </row>
    <row r="710" spans="4:71" s="47" customFormat="1" ht="9.75" customHeight="1" x14ac:dyDescent="0.3">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c r="BG710" s="69"/>
      <c r="BH710" s="69"/>
      <c r="BI710" s="69"/>
      <c r="BJ710" s="69"/>
      <c r="BK710" s="69"/>
      <c r="BL710" s="69"/>
      <c r="BM710" s="69"/>
      <c r="BN710" s="69"/>
      <c r="BO710" s="69"/>
      <c r="BP710" s="69"/>
      <c r="BQ710" s="69"/>
      <c r="BR710" s="69"/>
      <c r="BS710" s="46"/>
    </row>
    <row r="711" spans="4:71" s="47" customFormat="1" ht="9.75" customHeight="1" x14ac:dyDescent="0.3">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c r="BG711" s="69"/>
      <c r="BH711" s="69"/>
      <c r="BI711" s="69"/>
      <c r="BJ711" s="69"/>
      <c r="BK711" s="69"/>
      <c r="BL711" s="69"/>
      <c r="BM711" s="69"/>
      <c r="BN711" s="69"/>
      <c r="BO711" s="69"/>
      <c r="BP711" s="69"/>
      <c r="BQ711" s="69"/>
      <c r="BR711" s="69"/>
      <c r="BS711" s="46"/>
    </row>
    <row r="712" spans="4:71" s="47" customFormat="1" ht="9.75" customHeight="1" x14ac:dyDescent="0.3">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c r="BG712" s="69"/>
      <c r="BH712" s="69"/>
      <c r="BI712" s="69"/>
      <c r="BJ712" s="69"/>
      <c r="BK712" s="69"/>
      <c r="BL712" s="69"/>
      <c r="BM712" s="69"/>
      <c r="BN712" s="69"/>
      <c r="BO712" s="69"/>
      <c r="BP712" s="69"/>
      <c r="BQ712" s="69"/>
      <c r="BR712" s="69"/>
      <c r="BS712" s="46"/>
    </row>
    <row r="713" spans="4:71" s="47" customFormat="1" ht="9.75" customHeight="1" x14ac:dyDescent="0.3">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c r="BG713" s="69"/>
      <c r="BH713" s="69"/>
      <c r="BI713" s="69"/>
      <c r="BJ713" s="69"/>
      <c r="BK713" s="69"/>
      <c r="BL713" s="69"/>
      <c r="BM713" s="69"/>
      <c r="BN713" s="69"/>
      <c r="BO713" s="69"/>
      <c r="BP713" s="69"/>
      <c r="BQ713" s="69"/>
      <c r="BR713" s="69"/>
      <c r="BS713" s="46"/>
    </row>
    <row r="714" spans="4:71" s="47" customFormat="1" ht="9.75" customHeight="1" x14ac:dyDescent="0.3">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c r="BG714" s="69"/>
      <c r="BH714" s="69"/>
      <c r="BI714" s="69"/>
      <c r="BJ714" s="69"/>
      <c r="BK714" s="69"/>
      <c r="BL714" s="69"/>
      <c r="BM714" s="69"/>
      <c r="BN714" s="69"/>
      <c r="BO714" s="69"/>
      <c r="BP714" s="69"/>
      <c r="BQ714" s="69"/>
      <c r="BR714" s="69"/>
      <c r="BS714" s="46"/>
    </row>
    <row r="715" spans="4:71" s="47" customFormat="1" ht="9.75" customHeight="1" x14ac:dyDescent="0.3">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c r="BG715" s="69"/>
      <c r="BH715" s="69"/>
      <c r="BI715" s="69"/>
      <c r="BJ715" s="69"/>
      <c r="BK715" s="69"/>
      <c r="BL715" s="69"/>
      <c r="BM715" s="69"/>
      <c r="BN715" s="69"/>
      <c r="BO715" s="69"/>
      <c r="BP715" s="69"/>
      <c r="BQ715" s="69"/>
      <c r="BR715" s="69"/>
      <c r="BS715" s="46"/>
    </row>
    <row r="716" spans="4:71" s="47" customFormat="1" ht="9.75" customHeight="1" x14ac:dyDescent="0.3">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c r="BG716" s="69"/>
      <c r="BH716" s="69"/>
      <c r="BI716" s="69"/>
      <c r="BJ716" s="69"/>
      <c r="BK716" s="69"/>
      <c r="BL716" s="69"/>
      <c r="BM716" s="69"/>
      <c r="BN716" s="69"/>
      <c r="BO716" s="69"/>
      <c r="BP716" s="69"/>
      <c r="BQ716" s="69"/>
      <c r="BR716" s="69"/>
      <c r="BS716" s="46"/>
    </row>
    <row r="717" spans="4:71" s="47" customFormat="1" ht="9.75" customHeight="1" x14ac:dyDescent="0.3">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c r="BG717" s="69"/>
      <c r="BH717" s="69"/>
      <c r="BI717" s="69"/>
      <c r="BJ717" s="69"/>
      <c r="BK717" s="69"/>
      <c r="BL717" s="69"/>
      <c r="BM717" s="69"/>
      <c r="BN717" s="69"/>
      <c r="BO717" s="69"/>
      <c r="BP717" s="69"/>
      <c r="BQ717" s="69"/>
      <c r="BR717" s="69"/>
      <c r="BS717" s="46"/>
    </row>
    <row r="718" spans="4:71" s="47" customFormat="1" ht="9.75" customHeight="1" x14ac:dyDescent="0.3">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c r="BG718" s="69"/>
      <c r="BH718" s="69"/>
      <c r="BI718" s="69"/>
      <c r="BJ718" s="69"/>
      <c r="BK718" s="69"/>
      <c r="BL718" s="69"/>
      <c r="BM718" s="69"/>
      <c r="BN718" s="69"/>
      <c r="BO718" s="69"/>
      <c r="BP718" s="69"/>
      <c r="BQ718" s="69"/>
      <c r="BR718" s="69"/>
      <c r="BS718" s="46"/>
    </row>
    <row r="719" spans="4:71" s="47" customFormat="1" ht="9.75" customHeight="1" x14ac:dyDescent="0.3">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c r="BG719" s="69"/>
      <c r="BH719" s="69"/>
      <c r="BI719" s="69"/>
      <c r="BJ719" s="69"/>
      <c r="BK719" s="69"/>
      <c r="BL719" s="69"/>
      <c r="BM719" s="69"/>
      <c r="BN719" s="69"/>
      <c r="BO719" s="69"/>
      <c r="BP719" s="69"/>
      <c r="BQ719" s="69"/>
      <c r="BR719" s="69"/>
      <c r="BS719" s="46"/>
    </row>
    <row r="720" spans="4:71" s="47" customFormat="1" ht="9.75" customHeight="1" x14ac:dyDescent="0.3">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c r="BG720" s="69"/>
      <c r="BH720" s="69"/>
      <c r="BI720" s="69"/>
      <c r="BJ720" s="69"/>
      <c r="BK720" s="69"/>
      <c r="BL720" s="69"/>
      <c r="BM720" s="69"/>
      <c r="BN720" s="69"/>
      <c r="BO720" s="69"/>
      <c r="BP720" s="69"/>
      <c r="BQ720" s="69"/>
      <c r="BR720" s="69"/>
      <c r="BS720" s="46"/>
    </row>
    <row r="721" spans="4:71" s="47" customFormat="1" ht="9.75" customHeight="1" x14ac:dyDescent="0.3">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c r="BG721" s="69"/>
      <c r="BH721" s="69"/>
      <c r="BI721" s="69"/>
      <c r="BJ721" s="69"/>
      <c r="BK721" s="69"/>
      <c r="BL721" s="69"/>
      <c r="BM721" s="69"/>
      <c r="BN721" s="69"/>
      <c r="BO721" s="69"/>
      <c r="BP721" s="69"/>
      <c r="BQ721" s="69"/>
      <c r="BR721" s="69"/>
      <c r="BS721" s="46"/>
    </row>
    <row r="722" spans="4:71" s="47" customFormat="1" ht="9.75" customHeight="1" x14ac:dyDescent="0.3">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c r="BG722" s="69"/>
      <c r="BH722" s="69"/>
      <c r="BI722" s="69"/>
      <c r="BJ722" s="69"/>
      <c r="BK722" s="69"/>
      <c r="BL722" s="69"/>
      <c r="BM722" s="69"/>
      <c r="BN722" s="69"/>
      <c r="BO722" s="69"/>
      <c r="BP722" s="69"/>
      <c r="BQ722" s="69"/>
      <c r="BR722" s="69"/>
      <c r="BS722" s="46"/>
    </row>
    <row r="723" spans="4:71" s="47" customFormat="1" ht="9.75" customHeight="1" x14ac:dyDescent="0.3">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c r="BG723" s="69"/>
      <c r="BH723" s="69"/>
      <c r="BI723" s="69"/>
      <c r="BJ723" s="69"/>
      <c r="BK723" s="69"/>
      <c r="BL723" s="69"/>
      <c r="BM723" s="69"/>
      <c r="BN723" s="69"/>
      <c r="BO723" s="69"/>
      <c r="BP723" s="69"/>
      <c r="BQ723" s="69"/>
      <c r="BR723" s="69"/>
      <c r="BS723" s="46"/>
    </row>
    <row r="724" spans="4:71" s="47" customFormat="1" ht="9.75" customHeight="1" x14ac:dyDescent="0.3">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c r="BG724" s="69"/>
      <c r="BH724" s="69"/>
      <c r="BI724" s="69"/>
      <c r="BJ724" s="69"/>
      <c r="BK724" s="69"/>
      <c r="BL724" s="69"/>
      <c r="BM724" s="69"/>
      <c r="BN724" s="69"/>
      <c r="BO724" s="69"/>
      <c r="BP724" s="69"/>
      <c r="BQ724" s="69"/>
      <c r="BR724" s="69"/>
      <c r="BS724" s="46"/>
    </row>
    <row r="725" spans="4:71" s="47" customFormat="1" ht="9.75" customHeight="1" x14ac:dyDescent="0.3">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c r="BG725" s="69"/>
      <c r="BH725" s="69"/>
      <c r="BI725" s="69"/>
      <c r="BJ725" s="69"/>
      <c r="BK725" s="69"/>
      <c r="BL725" s="69"/>
      <c r="BM725" s="69"/>
      <c r="BN725" s="69"/>
      <c r="BO725" s="69"/>
      <c r="BP725" s="69"/>
      <c r="BQ725" s="69"/>
      <c r="BR725" s="69"/>
      <c r="BS725" s="46"/>
    </row>
    <row r="726" spans="4:71" s="47" customFormat="1" ht="9.75" customHeight="1" x14ac:dyDescent="0.3">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c r="BG726" s="69"/>
      <c r="BH726" s="69"/>
      <c r="BI726" s="69"/>
      <c r="BJ726" s="69"/>
      <c r="BK726" s="69"/>
      <c r="BL726" s="69"/>
      <c r="BM726" s="69"/>
      <c r="BN726" s="69"/>
      <c r="BO726" s="69"/>
      <c r="BP726" s="69"/>
      <c r="BQ726" s="69"/>
      <c r="BR726" s="69"/>
      <c r="BS726" s="46"/>
    </row>
    <row r="727" spans="4:71" s="47" customFormat="1" ht="9.75" customHeight="1" x14ac:dyDescent="0.3">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c r="BG727" s="69"/>
      <c r="BH727" s="69"/>
      <c r="BI727" s="69"/>
      <c r="BJ727" s="69"/>
      <c r="BK727" s="69"/>
      <c r="BL727" s="69"/>
      <c r="BM727" s="69"/>
      <c r="BN727" s="69"/>
      <c r="BO727" s="69"/>
      <c r="BP727" s="69"/>
      <c r="BQ727" s="69"/>
      <c r="BR727" s="69"/>
      <c r="BS727" s="46"/>
    </row>
    <row r="728" spans="4:71" s="47" customFormat="1" ht="9.75" customHeight="1" x14ac:dyDescent="0.3">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c r="BG728" s="69"/>
      <c r="BH728" s="69"/>
      <c r="BI728" s="69"/>
      <c r="BJ728" s="69"/>
      <c r="BK728" s="69"/>
      <c r="BL728" s="69"/>
      <c r="BM728" s="69"/>
      <c r="BN728" s="69"/>
      <c r="BO728" s="69"/>
      <c r="BP728" s="69"/>
      <c r="BQ728" s="69"/>
      <c r="BR728" s="69"/>
      <c r="BS728" s="46"/>
    </row>
    <row r="729" spans="4:71" s="47" customFormat="1" ht="9.75" customHeight="1" x14ac:dyDescent="0.3">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c r="BG729" s="69"/>
      <c r="BH729" s="69"/>
      <c r="BI729" s="69"/>
      <c r="BJ729" s="69"/>
      <c r="BK729" s="69"/>
      <c r="BL729" s="69"/>
      <c r="BM729" s="69"/>
      <c r="BN729" s="69"/>
      <c r="BO729" s="69"/>
      <c r="BP729" s="69"/>
      <c r="BQ729" s="69"/>
      <c r="BR729" s="69"/>
      <c r="BS729" s="46"/>
    </row>
    <row r="730" spans="4:71" s="47" customFormat="1" ht="9.75" customHeight="1" x14ac:dyDescent="0.3">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c r="BG730" s="69"/>
      <c r="BH730" s="69"/>
      <c r="BI730" s="69"/>
      <c r="BJ730" s="69"/>
      <c r="BK730" s="69"/>
      <c r="BL730" s="69"/>
      <c r="BM730" s="69"/>
      <c r="BN730" s="69"/>
      <c r="BO730" s="69"/>
      <c r="BP730" s="69"/>
      <c r="BQ730" s="69"/>
      <c r="BR730" s="69"/>
      <c r="BS730" s="46"/>
    </row>
    <row r="731" spans="4:71" s="47" customFormat="1" ht="9.75" customHeight="1" x14ac:dyDescent="0.3">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c r="BG731" s="69"/>
      <c r="BH731" s="69"/>
      <c r="BI731" s="69"/>
      <c r="BJ731" s="69"/>
      <c r="BK731" s="69"/>
      <c r="BL731" s="69"/>
      <c r="BM731" s="69"/>
      <c r="BN731" s="69"/>
      <c r="BO731" s="69"/>
      <c r="BP731" s="69"/>
      <c r="BQ731" s="69"/>
      <c r="BR731" s="69"/>
      <c r="BS731" s="46"/>
    </row>
    <row r="732" spans="4:71" s="47" customFormat="1" ht="9.75" customHeight="1" x14ac:dyDescent="0.3">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c r="BG732" s="69"/>
      <c r="BH732" s="69"/>
      <c r="BI732" s="69"/>
      <c r="BJ732" s="69"/>
      <c r="BK732" s="69"/>
      <c r="BL732" s="69"/>
      <c r="BM732" s="69"/>
      <c r="BN732" s="69"/>
      <c r="BO732" s="69"/>
      <c r="BP732" s="69"/>
      <c r="BQ732" s="69"/>
      <c r="BR732" s="69"/>
      <c r="BS732" s="46"/>
    </row>
    <row r="733" spans="4:71" s="47" customFormat="1" ht="9.75" customHeight="1" x14ac:dyDescent="0.3">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c r="BG733" s="69"/>
      <c r="BH733" s="69"/>
      <c r="BI733" s="69"/>
      <c r="BJ733" s="69"/>
      <c r="BK733" s="69"/>
      <c r="BL733" s="69"/>
      <c r="BM733" s="69"/>
      <c r="BN733" s="69"/>
      <c r="BO733" s="69"/>
      <c r="BP733" s="69"/>
      <c r="BQ733" s="69"/>
      <c r="BR733" s="69"/>
      <c r="BS733" s="46"/>
    </row>
    <row r="734" spans="4:71" s="47" customFormat="1" ht="9.75" customHeight="1" x14ac:dyDescent="0.3">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c r="BG734" s="69"/>
      <c r="BH734" s="69"/>
      <c r="BI734" s="69"/>
      <c r="BJ734" s="69"/>
      <c r="BK734" s="69"/>
      <c r="BL734" s="69"/>
      <c r="BM734" s="69"/>
      <c r="BN734" s="69"/>
      <c r="BO734" s="69"/>
      <c r="BP734" s="69"/>
      <c r="BQ734" s="69"/>
      <c r="BR734" s="69"/>
      <c r="BS734" s="46"/>
    </row>
    <row r="735" spans="4:71" s="47" customFormat="1" ht="9.75" customHeight="1" x14ac:dyDescent="0.3">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c r="BG735" s="69"/>
      <c r="BH735" s="69"/>
      <c r="BI735" s="69"/>
      <c r="BJ735" s="69"/>
      <c r="BK735" s="69"/>
      <c r="BL735" s="69"/>
      <c r="BM735" s="69"/>
      <c r="BN735" s="69"/>
      <c r="BO735" s="69"/>
      <c r="BP735" s="69"/>
      <c r="BQ735" s="69"/>
      <c r="BR735" s="69"/>
      <c r="BS735" s="46"/>
    </row>
    <row r="736" spans="4:71" s="47" customFormat="1" ht="9.75" customHeight="1" x14ac:dyDescent="0.3">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c r="BG736" s="69"/>
      <c r="BH736" s="69"/>
      <c r="BI736" s="69"/>
      <c r="BJ736" s="69"/>
      <c r="BK736" s="69"/>
      <c r="BL736" s="69"/>
      <c r="BM736" s="69"/>
      <c r="BN736" s="69"/>
      <c r="BO736" s="69"/>
      <c r="BP736" s="69"/>
      <c r="BQ736" s="69"/>
      <c r="BR736" s="69"/>
      <c r="BS736" s="46"/>
    </row>
    <row r="737" spans="4:71" s="47" customFormat="1" ht="9.75" customHeight="1" x14ac:dyDescent="0.3">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c r="BG737" s="69"/>
      <c r="BH737" s="69"/>
      <c r="BI737" s="69"/>
      <c r="BJ737" s="69"/>
      <c r="BK737" s="69"/>
      <c r="BL737" s="69"/>
      <c r="BM737" s="69"/>
      <c r="BN737" s="69"/>
      <c r="BO737" s="69"/>
      <c r="BP737" s="69"/>
      <c r="BQ737" s="69"/>
      <c r="BR737" s="69"/>
      <c r="BS737" s="46"/>
    </row>
    <row r="738" spans="4:71" s="47" customFormat="1" ht="9.75" customHeight="1" x14ac:dyDescent="0.3">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c r="BG738" s="69"/>
      <c r="BH738" s="69"/>
      <c r="BI738" s="69"/>
      <c r="BJ738" s="69"/>
      <c r="BK738" s="69"/>
      <c r="BL738" s="69"/>
      <c r="BM738" s="69"/>
      <c r="BN738" s="69"/>
      <c r="BO738" s="69"/>
      <c r="BP738" s="69"/>
      <c r="BQ738" s="69"/>
      <c r="BR738" s="69"/>
      <c r="BS738" s="46"/>
    </row>
    <row r="739" spans="4:71" s="47" customFormat="1" ht="9.75" customHeight="1" x14ac:dyDescent="0.3">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c r="BG739" s="69"/>
      <c r="BH739" s="69"/>
      <c r="BI739" s="69"/>
      <c r="BJ739" s="69"/>
      <c r="BK739" s="69"/>
      <c r="BL739" s="69"/>
      <c r="BM739" s="69"/>
      <c r="BN739" s="69"/>
      <c r="BO739" s="69"/>
      <c r="BP739" s="69"/>
      <c r="BQ739" s="69"/>
      <c r="BR739" s="69"/>
      <c r="BS739" s="46"/>
    </row>
    <row r="740" spans="4:71" s="47" customFormat="1" ht="9.75" customHeight="1" x14ac:dyDescent="0.3">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c r="BG740" s="69"/>
      <c r="BH740" s="69"/>
      <c r="BI740" s="69"/>
      <c r="BJ740" s="69"/>
      <c r="BK740" s="69"/>
      <c r="BL740" s="69"/>
      <c r="BM740" s="69"/>
      <c r="BN740" s="69"/>
      <c r="BO740" s="69"/>
      <c r="BP740" s="69"/>
      <c r="BQ740" s="69"/>
      <c r="BR740" s="69"/>
      <c r="BS740" s="46"/>
    </row>
    <row r="741" spans="4:71" s="47" customFormat="1" ht="9.75" customHeight="1" x14ac:dyDescent="0.3">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c r="BG741" s="69"/>
      <c r="BH741" s="69"/>
      <c r="BI741" s="69"/>
      <c r="BJ741" s="69"/>
      <c r="BK741" s="69"/>
      <c r="BL741" s="69"/>
      <c r="BM741" s="69"/>
      <c r="BN741" s="69"/>
      <c r="BO741" s="69"/>
      <c r="BP741" s="69"/>
      <c r="BQ741" s="69"/>
      <c r="BR741" s="69"/>
      <c r="BS741" s="46"/>
    </row>
    <row r="742" spans="4:71" s="47" customFormat="1" ht="9.75" customHeight="1" x14ac:dyDescent="0.3">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c r="BG742" s="69"/>
      <c r="BH742" s="69"/>
      <c r="BI742" s="69"/>
      <c r="BJ742" s="69"/>
      <c r="BK742" s="69"/>
      <c r="BL742" s="69"/>
      <c r="BM742" s="69"/>
      <c r="BN742" s="69"/>
      <c r="BO742" s="69"/>
      <c r="BP742" s="69"/>
      <c r="BQ742" s="69"/>
      <c r="BR742" s="69"/>
      <c r="BS742" s="46"/>
    </row>
    <row r="743" spans="4:71" s="47" customFormat="1" ht="9.75" customHeight="1" x14ac:dyDescent="0.3">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c r="BG743" s="69"/>
      <c r="BH743" s="69"/>
      <c r="BI743" s="69"/>
      <c r="BJ743" s="69"/>
      <c r="BK743" s="69"/>
      <c r="BL743" s="69"/>
      <c r="BM743" s="69"/>
      <c r="BN743" s="69"/>
      <c r="BO743" s="69"/>
      <c r="BP743" s="69"/>
      <c r="BQ743" s="69"/>
      <c r="BR743" s="69"/>
      <c r="BS743" s="46"/>
    </row>
    <row r="744" spans="4:71" s="47" customFormat="1" ht="9.75" customHeight="1" x14ac:dyDescent="0.3">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c r="BG744" s="69"/>
      <c r="BH744" s="69"/>
      <c r="BI744" s="69"/>
      <c r="BJ744" s="69"/>
      <c r="BK744" s="69"/>
      <c r="BL744" s="69"/>
      <c r="BM744" s="69"/>
      <c r="BN744" s="69"/>
      <c r="BO744" s="69"/>
      <c r="BP744" s="69"/>
      <c r="BQ744" s="69"/>
      <c r="BR744" s="69"/>
      <c r="BS744" s="46"/>
    </row>
    <row r="745" spans="4:71" s="47" customFormat="1" ht="9.75" customHeight="1" x14ac:dyDescent="0.3">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c r="BG745" s="69"/>
      <c r="BH745" s="69"/>
      <c r="BI745" s="69"/>
      <c r="BJ745" s="69"/>
      <c r="BK745" s="69"/>
      <c r="BL745" s="69"/>
      <c r="BM745" s="69"/>
      <c r="BN745" s="69"/>
      <c r="BO745" s="69"/>
      <c r="BP745" s="69"/>
      <c r="BQ745" s="69"/>
      <c r="BR745" s="69"/>
      <c r="BS745" s="46"/>
    </row>
    <row r="746" spans="4:71" s="47" customFormat="1" ht="9.75" customHeight="1" x14ac:dyDescent="0.3">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c r="BG746" s="69"/>
      <c r="BH746" s="69"/>
      <c r="BI746" s="69"/>
      <c r="BJ746" s="69"/>
      <c r="BK746" s="69"/>
      <c r="BL746" s="69"/>
      <c r="BM746" s="69"/>
      <c r="BN746" s="69"/>
      <c r="BO746" s="69"/>
      <c r="BP746" s="69"/>
      <c r="BQ746" s="69"/>
      <c r="BR746" s="69"/>
      <c r="BS746" s="46"/>
    </row>
    <row r="747" spans="4:71" s="47" customFormat="1" ht="9.75" customHeight="1" x14ac:dyDescent="0.3">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c r="BG747" s="69"/>
      <c r="BH747" s="69"/>
      <c r="BI747" s="69"/>
      <c r="BJ747" s="69"/>
      <c r="BK747" s="69"/>
      <c r="BL747" s="69"/>
      <c r="BM747" s="69"/>
      <c r="BN747" s="69"/>
      <c r="BO747" s="69"/>
      <c r="BP747" s="69"/>
      <c r="BQ747" s="69"/>
      <c r="BR747" s="69"/>
      <c r="BS747" s="46"/>
    </row>
    <row r="748" spans="4:71" s="47" customFormat="1" ht="9.75" customHeight="1" x14ac:dyDescent="0.3">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c r="BG748" s="69"/>
      <c r="BH748" s="69"/>
      <c r="BI748" s="69"/>
      <c r="BJ748" s="69"/>
      <c r="BK748" s="69"/>
      <c r="BL748" s="69"/>
      <c r="BM748" s="69"/>
      <c r="BN748" s="69"/>
      <c r="BO748" s="69"/>
      <c r="BP748" s="69"/>
      <c r="BQ748" s="69"/>
      <c r="BR748" s="69"/>
      <c r="BS748" s="46"/>
    </row>
    <row r="749" spans="4:71" s="47" customFormat="1" ht="9.75" customHeight="1" x14ac:dyDescent="0.3">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c r="BG749" s="69"/>
      <c r="BH749" s="69"/>
      <c r="BI749" s="69"/>
      <c r="BJ749" s="69"/>
      <c r="BK749" s="69"/>
      <c r="BL749" s="69"/>
      <c r="BM749" s="69"/>
      <c r="BN749" s="69"/>
      <c r="BO749" s="69"/>
      <c r="BP749" s="69"/>
      <c r="BQ749" s="69"/>
      <c r="BR749" s="69"/>
      <c r="BS749" s="46"/>
    </row>
    <row r="750" spans="4:71" s="47" customFormat="1" ht="9.75" customHeight="1" x14ac:dyDescent="0.3">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c r="BG750" s="69"/>
      <c r="BH750" s="69"/>
      <c r="BI750" s="69"/>
      <c r="BJ750" s="69"/>
      <c r="BK750" s="69"/>
      <c r="BL750" s="69"/>
      <c r="BM750" s="69"/>
      <c r="BN750" s="69"/>
      <c r="BO750" s="69"/>
      <c r="BP750" s="69"/>
      <c r="BQ750" s="69"/>
      <c r="BR750" s="69"/>
      <c r="BS750" s="46"/>
    </row>
    <row r="751" spans="4:71" s="47" customFormat="1" ht="9.75" customHeight="1" x14ac:dyDescent="0.3">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c r="BG751" s="69"/>
      <c r="BH751" s="69"/>
      <c r="BI751" s="69"/>
      <c r="BJ751" s="69"/>
      <c r="BK751" s="69"/>
      <c r="BL751" s="69"/>
      <c r="BM751" s="69"/>
      <c r="BN751" s="69"/>
      <c r="BO751" s="69"/>
      <c r="BP751" s="69"/>
      <c r="BQ751" s="69"/>
      <c r="BR751" s="69"/>
      <c r="BS751" s="46"/>
    </row>
    <row r="752" spans="4:71" s="47" customFormat="1" ht="9.75" customHeight="1" x14ac:dyDescent="0.3">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c r="BG752" s="69"/>
      <c r="BH752" s="69"/>
      <c r="BI752" s="69"/>
      <c r="BJ752" s="69"/>
      <c r="BK752" s="69"/>
      <c r="BL752" s="69"/>
      <c r="BM752" s="69"/>
      <c r="BN752" s="69"/>
      <c r="BO752" s="69"/>
      <c r="BP752" s="69"/>
      <c r="BQ752" s="69"/>
      <c r="BR752" s="69"/>
      <c r="BS752" s="46"/>
    </row>
    <row r="753" spans="4:71" s="47" customFormat="1" ht="9.75" customHeight="1" x14ac:dyDescent="0.3">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c r="BG753" s="69"/>
      <c r="BH753" s="69"/>
      <c r="BI753" s="69"/>
      <c r="BJ753" s="69"/>
      <c r="BK753" s="69"/>
      <c r="BL753" s="69"/>
      <c r="BM753" s="69"/>
      <c r="BN753" s="69"/>
      <c r="BO753" s="69"/>
      <c r="BP753" s="69"/>
      <c r="BQ753" s="69"/>
      <c r="BR753" s="69"/>
      <c r="BS753" s="46"/>
    </row>
    <row r="754" spans="4:71" s="47" customFormat="1" ht="9.75" customHeight="1" x14ac:dyDescent="0.3">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c r="BG754" s="69"/>
      <c r="BH754" s="69"/>
      <c r="BI754" s="69"/>
      <c r="BJ754" s="69"/>
      <c r="BK754" s="69"/>
      <c r="BL754" s="69"/>
      <c r="BM754" s="69"/>
      <c r="BN754" s="69"/>
      <c r="BO754" s="69"/>
      <c r="BP754" s="69"/>
      <c r="BQ754" s="69"/>
      <c r="BR754" s="69"/>
      <c r="BS754" s="46"/>
    </row>
    <row r="755" spans="4:71" s="47" customFormat="1" ht="9.75" customHeight="1" x14ac:dyDescent="0.3">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c r="BG755" s="69"/>
      <c r="BH755" s="69"/>
      <c r="BI755" s="69"/>
      <c r="BJ755" s="69"/>
      <c r="BK755" s="69"/>
      <c r="BL755" s="69"/>
      <c r="BM755" s="69"/>
      <c r="BN755" s="69"/>
      <c r="BO755" s="69"/>
      <c r="BP755" s="69"/>
      <c r="BQ755" s="69"/>
      <c r="BR755" s="69"/>
      <c r="BS755" s="46"/>
    </row>
    <row r="756" spans="4:71" s="47" customFormat="1" ht="9.75" customHeight="1" x14ac:dyDescent="0.3">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c r="BG756" s="69"/>
      <c r="BH756" s="69"/>
      <c r="BI756" s="69"/>
      <c r="BJ756" s="69"/>
      <c r="BK756" s="69"/>
      <c r="BL756" s="69"/>
      <c r="BM756" s="69"/>
      <c r="BN756" s="69"/>
      <c r="BO756" s="69"/>
      <c r="BP756" s="69"/>
      <c r="BQ756" s="69"/>
      <c r="BR756" s="69"/>
      <c r="BS756" s="46"/>
    </row>
    <row r="757" spans="4:71" s="47" customFormat="1" ht="9.75" customHeight="1" x14ac:dyDescent="0.3">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c r="BG757" s="69"/>
      <c r="BH757" s="69"/>
      <c r="BI757" s="69"/>
      <c r="BJ757" s="69"/>
      <c r="BK757" s="69"/>
      <c r="BL757" s="69"/>
      <c r="BM757" s="69"/>
      <c r="BN757" s="69"/>
      <c r="BO757" s="69"/>
      <c r="BP757" s="69"/>
      <c r="BQ757" s="69"/>
      <c r="BR757" s="69"/>
      <c r="BS757" s="46"/>
    </row>
    <row r="758" spans="4:71" s="47" customFormat="1" ht="9.75" customHeight="1" x14ac:dyDescent="0.3">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c r="BG758" s="69"/>
      <c r="BH758" s="69"/>
      <c r="BI758" s="69"/>
      <c r="BJ758" s="69"/>
      <c r="BK758" s="69"/>
      <c r="BL758" s="69"/>
      <c r="BM758" s="69"/>
      <c r="BN758" s="69"/>
      <c r="BO758" s="69"/>
      <c r="BP758" s="69"/>
      <c r="BQ758" s="69"/>
      <c r="BR758" s="69"/>
      <c r="BS758" s="46"/>
    </row>
    <row r="759" spans="4:71" s="47" customFormat="1" ht="9.75" customHeight="1" x14ac:dyDescent="0.3">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c r="BG759" s="69"/>
      <c r="BH759" s="69"/>
      <c r="BI759" s="69"/>
      <c r="BJ759" s="69"/>
      <c r="BK759" s="69"/>
      <c r="BL759" s="69"/>
      <c r="BM759" s="69"/>
      <c r="BN759" s="69"/>
      <c r="BO759" s="69"/>
      <c r="BP759" s="69"/>
      <c r="BQ759" s="69"/>
      <c r="BR759" s="69"/>
      <c r="BS759" s="46"/>
    </row>
    <row r="760" spans="4:71" s="47" customFormat="1" ht="9.75" customHeight="1" x14ac:dyDescent="0.3">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c r="BG760" s="69"/>
      <c r="BH760" s="69"/>
      <c r="BI760" s="69"/>
      <c r="BJ760" s="69"/>
      <c r="BK760" s="69"/>
      <c r="BL760" s="69"/>
      <c r="BM760" s="69"/>
      <c r="BN760" s="69"/>
      <c r="BO760" s="69"/>
      <c r="BP760" s="69"/>
      <c r="BQ760" s="69"/>
      <c r="BR760" s="69"/>
      <c r="BS760" s="46"/>
    </row>
    <row r="761" spans="4:71" s="47" customFormat="1" ht="9.75" customHeight="1" x14ac:dyDescent="0.3">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c r="BG761" s="69"/>
      <c r="BH761" s="69"/>
      <c r="BI761" s="69"/>
      <c r="BJ761" s="69"/>
      <c r="BK761" s="69"/>
      <c r="BL761" s="69"/>
      <c r="BM761" s="69"/>
      <c r="BN761" s="69"/>
      <c r="BO761" s="69"/>
      <c r="BP761" s="69"/>
      <c r="BQ761" s="69"/>
      <c r="BR761" s="69"/>
      <c r="BS761" s="46"/>
    </row>
    <row r="762" spans="4:71" s="47" customFormat="1" ht="9.75" customHeight="1" x14ac:dyDescent="0.3">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c r="BG762" s="69"/>
      <c r="BH762" s="69"/>
      <c r="BI762" s="69"/>
      <c r="BJ762" s="69"/>
      <c r="BK762" s="69"/>
      <c r="BL762" s="69"/>
      <c r="BM762" s="69"/>
      <c r="BN762" s="69"/>
      <c r="BO762" s="69"/>
      <c r="BP762" s="69"/>
      <c r="BQ762" s="69"/>
      <c r="BR762" s="69"/>
      <c r="BS762" s="46"/>
    </row>
    <row r="763" spans="4:71" s="47" customFormat="1" ht="9.75" customHeight="1" x14ac:dyDescent="0.3">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c r="BG763" s="69"/>
      <c r="BH763" s="69"/>
      <c r="BI763" s="69"/>
      <c r="BJ763" s="69"/>
      <c r="BK763" s="69"/>
      <c r="BL763" s="69"/>
      <c r="BM763" s="69"/>
      <c r="BN763" s="69"/>
      <c r="BO763" s="69"/>
      <c r="BP763" s="69"/>
      <c r="BQ763" s="69"/>
      <c r="BR763" s="69"/>
      <c r="BS763" s="46"/>
    </row>
    <row r="764" spans="4:71" s="47" customFormat="1" ht="9.75" customHeight="1" x14ac:dyDescent="0.3">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c r="BG764" s="69"/>
      <c r="BH764" s="69"/>
      <c r="BI764" s="69"/>
      <c r="BJ764" s="69"/>
      <c r="BK764" s="69"/>
      <c r="BL764" s="69"/>
      <c r="BM764" s="69"/>
      <c r="BN764" s="69"/>
      <c r="BO764" s="69"/>
      <c r="BP764" s="69"/>
      <c r="BQ764" s="69"/>
      <c r="BR764" s="69"/>
      <c r="BS764" s="46"/>
    </row>
    <row r="765" spans="4:71" s="47" customFormat="1" ht="9.75" customHeight="1" x14ac:dyDescent="0.3">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c r="BG765" s="69"/>
      <c r="BH765" s="69"/>
      <c r="BI765" s="69"/>
      <c r="BJ765" s="69"/>
      <c r="BK765" s="69"/>
      <c r="BL765" s="69"/>
      <c r="BM765" s="69"/>
      <c r="BN765" s="69"/>
      <c r="BO765" s="69"/>
      <c r="BP765" s="69"/>
      <c r="BQ765" s="69"/>
      <c r="BR765" s="69"/>
      <c r="BS765" s="46"/>
    </row>
    <row r="766" spans="4:71" s="47" customFormat="1" ht="9.75" customHeight="1" x14ac:dyDescent="0.3">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c r="BG766" s="69"/>
      <c r="BH766" s="69"/>
      <c r="BI766" s="69"/>
      <c r="BJ766" s="69"/>
      <c r="BK766" s="69"/>
      <c r="BL766" s="69"/>
      <c r="BM766" s="69"/>
      <c r="BN766" s="69"/>
      <c r="BO766" s="69"/>
      <c r="BP766" s="69"/>
      <c r="BQ766" s="69"/>
      <c r="BR766" s="69"/>
      <c r="BS766" s="46"/>
    </row>
    <row r="767" spans="4:71" s="47" customFormat="1" ht="9.75" customHeight="1" x14ac:dyDescent="0.3">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c r="BG767" s="69"/>
      <c r="BH767" s="69"/>
      <c r="BI767" s="69"/>
      <c r="BJ767" s="69"/>
      <c r="BK767" s="69"/>
      <c r="BL767" s="69"/>
      <c r="BM767" s="69"/>
      <c r="BN767" s="69"/>
      <c r="BO767" s="69"/>
      <c r="BP767" s="69"/>
      <c r="BQ767" s="69"/>
      <c r="BR767" s="69"/>
      <c r="BS767" s="46"/>
    </row>
    <row r="768" spans="4:71" s="47" customFormat="1" ht="9.75" customHeight="1" x14ac:dyDescent="0.3">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c r="BG768" s="69"/>
      <c r="BH768" s="69"/>
      <c r="BI768" s="69"/>
      <c r="BJ768" s="69"/>
      <c r="BK768" s="69"/>
      <c r="BL768" s="69"/>
      <c r="BM768" s="69"/>
      <c r="BN768" s="69"/>
      <c r="BO768" s="69"/>
      <c r="BP768" s="69"/>
      <c r="BQ768" s="69"/>
      <c r="BR768" s="69"/>
      <c r="BS768" s="46"/>
    </row>
    <row r="769" spans="4:71" s="47" customFormat="1" ht="9.75" customHeight="1" x14ac:dyDescent="0.3">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c r="BG769" s="69"/>
      <c r="BH769" s="69"/>
      <c r="BI769" s="69"/>
      <c r="BJ769" s="69"/>
      <c r="BK769" s="69"/>
      <c r="BL769" s="69"/>
      <c r="BM769" s="69"/>
      <c r="BN769" s="69"/>
      <c r="BO769" s="69"/>
      <c r="BP769" s="69"/>
      <c r="BQ769" s="69"/>
      <c r="BR769" s="69"/>
      <c r="BS769" s="46"/>
    </row>
    <row r="770" spans="4:71" s="47" customFormat="1" ht="9.75" customHeight="1" x14ac:dyDescent="0.3">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c r="BG770" s="69"/>
      <c r="BH770" s="69"/>
      <c r="BI770" s="69"/>
      <c r="BJ770" s="69"/>
      <c r="BK770" s="69"/>
      <c r="BL770" s="69"/>
      <c r="BM770" s="69"/>
      <c r="BN770" s="69"/>
      <c r="BO770" s="69"/>
      <c r="BP770" s="69"/>
      <c r="BQ770" s="69"/>
      <c r="BR770" s="69"/>
      <c r="BS770" s="46"/>
    </row>
    <row r="771" spans="4:71" s="47" customFormat="1" ht="9.75" customHeight="1" x14ac:dyDescent="0.3">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c r="BG771" s="69"/>
      <c r="BH771" s="69"/>
      <c r="BI771" s="69"/>
      <c r="BJ771" s="69"/>
      <c r="BK771" s="69"/>
      <c r="BL771" s="69"/>
      <c r="BM771" s="69"/>
      <c r="BN771" s="69"/>
      <c r="BO771" s="69"/>
      <c r="BP771" s="69"/>
      <c r="BQ771" s="69"/>
      <c r="BR771" s="69"/>
      <c r="BS771" s="46"/>
    </row>
    <row r="772" spans="4:71" s="47" customFormat="1" ht="9.75" customHeight="1" x14ac:dyDescent="0.3">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c r="BG772" s="69"/>
      <c r="BH772" s="69"/>
      <c r="BI772" s="69"/>
      <c r="BJ772" s="69"/>
      <c r="BK772" s="69"/>
      <c r="BL772" s="69"/>
      <c r="BM772" s="69"/>
      <c r="BN772" s="69"/>
      <c r="BO772" s="69"/>
      <c r="BP772" s="69"/>
      <c r="BQ772" s="69"/>
      <c r="BR772" s="69"/>
      <c r="BS772" s="46"/>
    </row>
    <row r="773" spans="4:71" s="47" customFormat="1" ht="9.75" customHeight="1" x14ac:dyDescent="0.3">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c r="BG773" s="69"/>
      <c r="BH773" s="69"/>
      <c r="BI773" s="69"/>
      <c r="BJ773" s="69"/>
      <c r="BK773" s="69"/>
      <c r="BL773" s="69"/>
      <c r="BM773" s="69"/>
      <c r="BN773" s="69"/>
      <c r="BO773" s="69"/>
      <c r="BP773" s="69"/>
      <c r="BQ773" s="69"/>
      <c r="BR773" s="69"/>
      <c r="BS773" s="46"/>
    </row>
    <row r="774" spans="4:71" s="47" customFormat="1" ht="9.75" customHeight="1" x14ac:dyDescent="0.3">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c r="BG774" s="69"/>
      <c r="BH774" s="69"/>
      <c r="BI774" s="69"/>
      <c r="BJ774" s="69"/>
      <c r="BK774" s="69"/>
      <c r="BL774" s="69"/>
      <c r="BM774" s="69"/>
      <c r="BN774" s="69"/>
      <c r="BO774" s="69"/>
      <c r="BP774" s="69"/>
      <c r="BQ774" s="69"/>
      <c r="BR774" s="69"/>
      <c r="BS774" s="46"/>
    </row>
    <row r="775" spans="4:71" s="47" customFormat="1" ht="9.75" customHeight="1" x14ac:dyDescent="0.3">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c r="BG775" s="69"/>
      <c r="BH775" s="69"/>
      <c r="BI775" s="69"/>
      <c r="BJ775" s="69"/>
      <c r="BK775" s="69"/>
      <c r="BL775" s="69"/>
      <c r="BM775" s="69"/>
      <c r="BN775" s="69"/>
      <c r="BO775" s="69"/>
      <c r="BP775" s="69"/>
      <c r="BQ775" s="69"/>
      <c r="BR775" s="69"/>
      <c r="BS775" s="46"/>
    </row>
    <row r="776" spans="4:71" s="47" customFormat="1" ht="9.75" customHeight="1" x14ac:dyDescent="0.3">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c r="BG776" s="69"/>
      <c r="BH776" s="69"/>
      <c r="BI776" s="69"/>
      <c r="BJ776" s="69"/>
      <c r="BK776" s="69"/>
      <c r="BL776" s="69"/>
      <c r="BM776" s="69"/>
      <c r="BN776" s="69"/>
      <c r="BO776" s="69"/>
      <c r="BP776" s="69"/>
      <c r="BQ776" s="69"/>
      <c r="BR776" s="69"/>
      <c r="BS776" s="46"/>
    </row>
    <row r="777" spans="4:71" s="47" customFormat="1" ht="9.75" customHeight="1" x14ac:dyDescent="0.3">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c r="BG777" s="69"/>
      <c r="BH777" s="69"/>
      <c r="BI777" s="69"/>
      <c r="BJ777" s="69"/>
      <c r="BK777" s="69"/>
      <c r="BL777" s="69"/>
      <c r="BM777" s="69"/>
      <c r="BN777" s="69"/>
      <c r="BO777" s="69"/>
      <c r="BP777" s="69"/>
      <c r="BQ777" s="69"/>
      <c r="BR777" s="69"/>
      <c r="BS777" s="46"/>
    </row>
    <row r="778" spans="4:71" s="47" customFormat="1" ht="9.75" customHeight="1" x14ac:dyDescent="0.3">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c r="BG778" s="69"/>
      <c r="BH778" s="69"/>
      <c r="BI778" s="69"/>
      <c r="BJ778" s="69"/>
      <c r="BK778" s="69"/>
      <c r="BL778" s="69"/>
      <c r="BM778" s="69"/>
      <c r="BN778" s="69"/>
      <c r="BO778" s="69"/>
      <c r="BP778" s="69"/>
      <c r="BQ778" s="69"/>
      <c r="BR778" s="69"/>
      <c r="BS778" s="46"/>
    </row>
    <row r="779" spans="4:71" s="47" customFormat="1" ht="9.75" customHeight="1" x14ac:dyDescent="0.3">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c r="BG779" s="69"/>
      <c r="BH779" s="69"/>
      <c r="BI779" s="69"/>
      <c r="BJ779" s="69"/>
      <c r="BK779" s="69"/>
      <c r="BL779" s="69"/>
      <c r="BM779" s="69"/>
      <c r="BN779" s="69"/>
      <c r="BO779" s="69"/>
      <c r="BP779" s="69"/>
      <c r="BQ779" s="69"/>
      <c r="BR779" s="69"/>
      <c r="BS779" s="46"/>
    </row>
    <row r="780" spans="4:71" s="47" customFormat="1" ht="9.75" customHeight="1" x14ac:dyDescent="0.3">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c r="BG780" s="69"/>
      <c r="BH780" s="69"/>
      <c r="BI780" s="69"/>
      <c r="BJ780" s="69"/>
      <c r="BK780" s="69"/>
      <c r="BL780" s="69"/>
      <c r="BM780" s="69"/>
      <c r="BN780" s="69"/>
      <c r="BO780" s="69"/>
      <c r="BP780" s="69"/>
      <c r="BQ780" s="69"/>
      <c r="BR780" s="69"/>
      <c r="BS780" s="46"/>
    </row>
    <row r="781" spans="4:71" s="47" customFormat="1" ht="9.75" customHeight="1" x14ac:dyDescent="0.3">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c r="BG781" s="69"/>
      <c r="BH781" s="69"/>
      <c r="BI781" s="69"/>
      <c r="BJ781" s="69"/>
      <c r="BK781" s="69"/>
      <c r="BL781" s="69"/>
      <c r="BM781" s="69"/>
      <c r="BN781" s="69"/>
      <c r="BO781" s="69"/>
      <c r="BP781" s="69"/>
      <c r="BQ781" s="69"/>
      <c r="BR781" s="69"/>
      <c r="BS781" s="46"/>
    </row>
    <row r="782" spans="4:71" s="47" customFormat="1" ht="9.75" customHeight="1" x14ac:dyDescent="0.3">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c r="BG782" s="69"/>
      <c r="BH782" s="69"/>
      <c r="BI782" s="69"/>
      <c r="BJ782" s="69"/>
      <c r="BK782" s="69"/>
      <c r="BL782" s="69"/>
      <c r="BM782" s="69"/>
      <c r="BN782" s="69"/>
      <c r="BO782" s="69"/>
      <c r="BP782" s="69"/>
      <c r="BQ782" s="69"/>
      <c r="BR782" s="69"/>
      <c r="BS782" s="46"/>
    </row>
    <row r="783" spans="4:71" s="47" customFormat="1" ht="9.75" customHeight="1" x14ac:dyDescent="0.3">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c r="BG783" s="69"/>
      <c r="BH783" s="69"/>
      <c r="BI783" s="69"/>
      <c r="BJ783" s="69"/>
      <c r="BK783" s="69"/>
      <c r="BL783" s="69"/>
      <c r="BM783" s="69"/>
      <c r="BN783" s="69"/>
      <c r="BO783" s="69"/>
      <c r="BP783" s="69"/>
      <c r="BQ783" s="69"/>
      <c r="BR783" s="69"/>
      <c r="BS783" s="46"/>
    </row>
    <row r="784" spans="4:71" s="47" customFormat="1" ht="9.75" customHeight="1" x14ac:dyDescent="0.3">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c r="BG784" s="69"/>
      <c r="BH784" s="69"/>
      <c r="BI784" s="69"/>
      <c r="BJ784" s="69"/>
      <c r="BK784" s="69"/>
      <c r="BL784" s="69"/>
      <c r="BM784" s="69"/>
      <c r="BN784" s="69"/>
      <c r="BO784" s="69"/>
      <c r="BP784" s="69"/>
      <c r="BQ784" s="69"/>
      <c r="BR784" s="69"/>
      <c r="BS784" s="46"/>
    </row>
    <row r="785" spans="4:71" s="47" customFormat="1" ht="9.75" customHeight="1" x14ac:dyDescent="0.3">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c r="BG785" s="69"/>
      <c r="BH785" s="69"/>
      <c r="BI785" s="69"/>
      <c r="BJ785" s="69"/>
      <c r="BK785" s="69"/>
      <c r="BL785" s="69"/>
      <c r="BM785" s="69"/>
      <c r="BN785" s="69"/>
      <c r="BO785" s="69"/>
      <c r="BP785" s="69"/>
      <c r="BQ785" s="69"/>
      <c r="BR785" s="69"/>
      <c r="BS785" s="46"/>
    </row>
    <row r="786" spans="4:71" s="47" customFormat="1" ht="9.75" customHeight="1" x14ac:dyDescent="0.3">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c r="BG786" s="69"/>
      <c r="BH786" s="69"/>
      <c r="BI786" s="69"/>
      <c r="BJ786" s="69"/>
      <c r="BK786" s="69"/>
      <c r="BL786" s="69"/>
      <c r="BM786" s="69"/>
      <c r="BN786" s="69"/>
      <c r="BO786" s="69"/>
      <c r="BP786" s="69"/>
      <c r="BQ786" s="69"/>
      <c r="BR786" s="69"/>
      <c r="BS786" s="46"/>
    </row>
    <row r="787" spans="4:71" s="47" customFormat="1" ht="9.75" customHeight="1" x14ac:dyDescent="0.3">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c r="BG787" s="69"/>
      <c r="BH787" s="69"/>
      <c r="BI787" s="69"/>
      <c r="BJ787" s="69"/>
      <c r="BK787" s="69"/>
      <c r="BL787" s="69"/>
      <c r="BM787" s="69"/>
      <c r="BN787" s="69"/>
      <c r="BO787" s="69"/>
      <c r="BP787" s="69"/>
      <c r="BQ787" s="69"/>
      <c r="BR787" s="69"/>
      <c r="BS787" s="46"/>
    </row>
    <row r="788" spans="4:71" s="47" customFormat="1" ht="9.75" customHeight="1" x14ac:dyDescent="0.3">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c r="BG788" s="69"/>
      <c r="BH788" s="69"/>
      <c r="BI788" s="69"/>
      <c r="BJ788" s="69"/>
      <c r="BK788" s="69"/>
      <c r="BL788" s="69"/>
      <c r="BM788" s="69"/>
      <c r="BN788" s="69"/>
      <c r="BO788" s="69"/>
      <c r="BP788" s="69"/>
      <c r="BQ788" s="69"/>
      <c r="BR788" s="69"/>
      <c r="BS788" s="46"/>
    </row>
    <row r="789" spans="4:71" s="47" customFormat="1" ht="9.75" customHeight="1" x14ac:dyDescent="0.3">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c r="BG789" s="69"/>
      <c r="BH789" s="69"/>
      <c r="BI789" s="69"/>
      <c r="BJ789" s="69"/>
      <c r="BK789" s="69"/>
      <c r="BL789" s="69"/>
      <c r="BM789" s="69"/>
      <c r="BN789" s="69"/>
      <c r="BO789" s="69"/>
      <c r="BP789" s="69"/>
      <c r="BQ789" s="69"/>
      <c r="BR789" s="69"/>
      <c r="BS789" s="46"/>
    </row>
    <row r="790" spans="4:71" s="47" customFormat="1" ht="9.75" customHeight="1" x14ac:dyDescent="0.3">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c r="BG790" s="69"/>
      <c r="BH790" s="69"/>
      <c r="BI790" s="69"/>
      <c r="BJ790" s="69"/>
      <c r="BK790" s="69"/>
      <c r="BL790" s="69"/>
      <c r="BM790" s="69"/>
      <c r="BN790" s="69"/>
      <c r="BO790" s="69"/>
      <c r="BP790" s="69"/>
      <c r="BQ790" s="69"/>
      <c r="BR790" s="69"/>
      <c r="BS790" s="46"/>
    </row>
    <row r="791" spans="4:71" s="47" customFormat="1" ht="9.75" customHeight="1" x14ac:dyDescent="0.3">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c r="BG791" s="69"/>
      <c r="BH791" s="69"/>
      <c r="BI791" s="69"/>
      <c r="BJ791" s="69"/>
      <c r="BK791" s="69"/>
      <c r="BL791" s="69"/>
      <c r="BM791" s="69"/>
      <c r="BN791" s="69"/>
      <c r="BO791" s="69"/>
      <c r="BP791" s="69"/>
      <c r="BQ791" s="69"/>
      <c r="BR791" s="69"/>
      <c r="BS791" s="46"/>
    </row>
    <row r="792" spans="4:71" s="47" customFormat="1" ht="9.75" customHeight="1" x14ac:dyDescent="0.3">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c r="BG792" s="69"/>
      <c r="BH792" s="69"/>
      <c r="BI792" s="69"/>
      <c r="BJ792" s="69"/>
      <c r="BK792" s="69"/>
      <c r="BL792" s="69"/>
      <c r="BM792" s="69"/>
      <c r="BN792" s="69"/>
      <c r="BO792" s="69"/>
      <c r="BP792" s="69"/>
      <c r="BQ792" s="69"/>
      <c r="BR792" s="69"/>
      <c r="BS792" s="46"/>
    </row>
    <row r="793" spans="4:71" s="47" customFormat="1" ht="9.75" customHeight="1" x14ac:dyDescent="0.3">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c r="BG793" s="69"/>
      <c r="BH793" s="69"/>
      <c r="BI793" s="69"/>
      <c r="BJ793" s="69"/>
      <c r="BK793" s="69"/>
      <c r="BL793" s="69"/>
      <c r="BM793" s="69"/>
      <c r="BN793" s="69"/>
      <c r="BO793" s="69"/>
      <c r="BP793" s="69"/>
      <c r="BQ793" s="69"/>
      <c r="BR793" s="69"/>
      <c r="BS793" s="46"/>
    </row>
    <row r="794" spans="4:71" s="47" customFormat="1" ht="9.75" customHeight="1" x14ac:dyDescent="0.3">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c r="BG794" s="69"/>
      <c r="BH794" s="69"/>
      <c r="BI794" s="69"/>
      <c r="BJ794" s="69"/>
      <c r="BK794" s="69"/>
      <c r="BL794" s="69"/>
      <c r="BM794" s="69"/>
      <c r="BN794" s="69"/>
      <c r="BO794" s="69"/>
      <c r="BP794" s="69"/>
      <c r="BQ794" s="69"/>
      <c r="BR794" s="69"/>
      <c r="BS794" s="46"/>
    </row>
    <row r="795" spans="4:71" s="47" customFormat="1" ht="9.75" customHeight="1" x14ac:dyDescent="0.3">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c r="BJ795" s="69"/>
      <c r="BK795" s="69"/>
      <c r="BL795" s="69"/>
      <c r="BM795" s="69"/>
      <c r="BN795" s="69"/>
      <c r="BO795" s="69"/>
      <c r="BP795" s="69"/>
      <c r="BQ795" s="69"/>
      <c r="BR795" s="69"/>
      <c r="BS795" s="46"/>
    </row>
    <row r="796" spans="4:71" s="47" customFormat="1" ht="9.75" customHeight="1" x14ac:dyDescent="0.3">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c r="BG796" s="69"/>
      <c r="BH796" s="69"/>
      <c r="BI796" s="69"/>
      <c r="BJ796" s="69"/>
      <c r="BK796" s="69"/>
      <c r="BL796" s="69"/>
      <c r="BM796" s="69"/>
      <c r="BN796" s="69"/>
      <c r="BO796" s="69"/>
      <c r="BP796" s="69"/>
      <c r="BQ796" s="69"/>
      <c r="BR796" s="69"/>
      <c r="BS796" s="46"/>
    </row>
    <row r="797" spans="4:71" s="47" customFormat="1" ht="9.75" customHeight="1" x14ac:dyDescent="0.3">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c r="BG797" s="69"/>
      <c r="BH797" s="69"/>
      <c r="BI797" s="69"/>
      <c r="BJ797" s="69"/>
      <c r="BK797" s="69"/>
      <c r="BL797" s="69"/>
      <c r="BM797" s="69"/>
      <c r="BN797" s="69"/>
      <c r="BO797" s="69"/>
      <c r="BP797" s="69"/>
      <c r="BQ797" s="69"/>
      <c r="BR797" s="69"/>
      <c r="BS797" s="46"/>
    </row>
    <row r="798" spans="4:71" s="47" customFormat="1" ht="9.75" customHeight="1" x14ac:dyDescent="0.3">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c r="BG798" s="69"/>
      <c r="BH798" s="69"/>
      <c r="BI798" s="69"/>
      <c r="BJ798" s="69"/>
      <c r="BK798" s="69"/>
      <c r="BL798" s="69"/>
      <c r="BM798" s="69"/>
      <c r="BN798" s="69"/>
      <c r="BO798" s="69"/>
      <c r="BP798" s="69"/>
      <c r="BQ798" s="69"/>
      <c r="BR798" s="69"/>
      <c r="BS798" s="46"/>
    </row>
    <row r="799" spans="4:71" s="47" customFormat="1" ht="9.75" customHeight="1" x14ac:dyDescent="0.3">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c r="BG799" s="69"/>
      <c r="BH799" s="69"/>
      <c r="BI799" s="69"/>
      <c r="BJ799" s="69"/>
      <c r="BK799" s="69"/>
      <c r="BL799" s="69"/>
      <c r="BM799" s="69"/>
      <c r="BN799" s="69"/>
      <c r="BO799" s="69"/>
      <c r="BP799" s="69"/>
      <c r="BQ799" s="69"/>
      <c r="BR799" s="69"/>
      <c r="BS799" s="46"/>
    </row>
    <row r="800" spans="4:71" s="47" customFormat="1" ht="9.75" customHeight="1" x14ac:dyDescent="0.3">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c r="BG800" s="69"/>
      <c r="BH800" s="69"/>
      <c r="BI800" s="69"/>
      <c r="BJ800" s="69"/>
      <c r="BK800" s="69"/>
      <c r="BL800" s="69"/>
      <c r="BM800" s="69"/>
      <c r="BN800" s="69"/>
      <c r="BO800" s="69"/>
      <c r="BP800" s="69"/>
      <c r="BQ800" s="69"/>
      <c r="BR800" s="69"/>
      <c r="BS800" s="46"/>
    </row>
    <row r="801" spans="4:71" s="47" customFormat="1" ht="9.75" customHeight="1" x14ac:dyDescent="0.3">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c r="BG801" s="69"/>
      <c r="BH801" s="69"/>
      <c r="BI801" s="69"/>
      <c r="BJ801" s="69"/>
      <c r="BK801" s="69"/>
      <c r="BL801" s="69"/>
      <c r="BM801" s="69"/>
      <c r="BN801" s="69"/>
      <c r="BO801" s="69"/>
      <c r="BP801" s="69"/>
      <c r="BQ801" s="69"/>
      <c r="BR801" s="69"/>
      <c r="BS801" s="46"/>
    </row>
    <row r="802" spans="4:71" s="47" customFormat="1" ht="9.75" customHeight="1" x14ac:dyDescent="0.3">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c r="BG802" s="69"/>
      <c r="BH802" s="69"/>
      <c r="BI802" s="69"/>
      <c r="BJ802" s="69"/>
      <c r="BK802" s="69"/>
      <c r="BL802" s="69"/>
      <c r="BM802" s="69"/>
      <c r="BN802" s="69"/>
      <c r="BO802" s="69"/>
      <c r="BP802" s="69"/>
      <c r="BQ802" s="69"/>
      <c r="BR802" s="69"/>
      <c r="BS802" s="46"/>
    </row>
    <row r="803" spans="4:71" s="47" customFormat="1" ht="9.75" customHeight="1" x14ac:dyDescent="0.3">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c r="BG803" s="69"/>
      <c r="BH803" s="69"/>
      <c r="BI803" s="69"/>
      <c r="BJ803" s="69"/>
      <c r="BK803" s="69"/>
      <c r="BL803" s="69"/>
      <c r="BM803" s="69"/>
      <c r="BN803" s="69"/>
      <c r="BO803" s="69"/>
      <c r="BP803" s="69"/>
      <c r="BQ803" s="69"/>
      <c r="BR803" s="69"/>
      <c r="BS803" s="46"/>
    </row>
    <row r="804" spans="4:71" s="47" customFormat="1" ht="9.75" customHeight="1" x14ac:dyDescent="0.3">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c r="BG804" s="69"/>
      <c r="BH804" s="69"/>
      <c r="BI804" s="69"/>
      <c r="BJ804" s="69"/>
      <c r="BK804" s="69"/>
      <c r="BL804" s="69"/>
      <c r="BM804" s="69"/>
      <c r="BN804" s="69"/>
      <c r="BO804" s="69"/>
      <c r="BP804" s="69"/>
      <c r="BQ804" s="69"/>
      <c r="BR804" s="69"/>
      <c r="BS804" s="46"/>
    </row>
    <row r="805" spans="4:71" s="47" customFormat="1" ht="9.75" customHeight="1" x14ac:dyDescent="0.3">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c r="BG805" s="69"/>
      <c r="BH805" s="69"/>
      <c r="BI805" s="69"/>
      <c r="BJ805" s="69"/>
      <c r="BK805" s="69"/>
      <c r="BL805" s="69"/>
      <c r="BM805" s="69"/>
      <c r="BN805" s="69"/>
      <c r="BO805" s="69"/>
      <c r="BP805" s="69"/>
      <c r="BQ805" s="69"/>
      <c r="BR805" s="69"/>
      <c r="BS805" s="46"/>
    </row>
    <row r="806" spans="4:71" s="47" customFormat="1" ht="9.75" customHeight="1" x14ac:dyDescent="0.3">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c r="BG806" s="69"/>
      <c r="BH806" s="69"/>
      <c r="BI806" s="69"/>
      <c r="BJ806" s="69"/>
      <c r="BK806" s="69"/>
      <c r="BL806" s="69"/>
      <c r="BM806" s="69"/>
      <c r="BN806" s="69"/>
      <c r="BO806" s="69"/>
      <c r="BP806" s="69"/>
      <c r="BQ806" s="69"/>
      <c r="BR806" s="69"/>
      <c r="BS806" s="46"/>
    </row>
    <row r="807" spans="4:71" s="47" customFormat="1" ht="9.75" customHeight="1" x14ac:dyDescent="0.3">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c r="BG807" s="69"/>
      <c r="BH807" s="69"/>
      <c r="BI807" s="69"/>
      <c r="BJ807" s="69"/>
      <c r="BK807" s="69"/>
      <c r="BL807" s="69"/>
      <c r="BM807" s="69"/>
      <c r="BN807" s="69"/>
      <c r="BO807" s="69"/>
      <c r="BP807" s="69"/>
      <c r="BQ807" s="69"/>
      <c r="BR807" s="69"/>
      <c r="BS807" s="46"/>
    </row>
    <row r="808" spans="4:71" s="47" customFormat="1" ht="9.75" customHeight="1" x14ac:dyDescent="0.3">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c r="BG808" s="69"/>
      <c r="BH808" s="69"/>
      <c r="BI808" s="69"/>
      <c r="BJ808" s="69"/>
      <c r="BK808" s="69"/>
      <c r="BL808" s="69"/>
      <c r="BM808" s="69"/>
      <c r="BN808" s="69"/>
      <c r="BO808" s="69"/>
      <c r="BP808" s="69"/>
      <c r="BQ808" s="69"/>
      <c r="BR808" s="69"/>
      <c r="BS808" s="46"/>
    </row>
    <row r="809" spans="4:71" s="47" customFormat="1" ht="9.75" customHeight="1" x14ac:dyDescent="0.3">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c r="BG809" s="69"/>
      <c r="BH809" s="69"/>
      <c r="BI809" s="69"/>
      <c r="BJ809" s="69"/>
      <c r="BK809" s="69"/>
      <c r="BL809" s="69"/>
      <c r="BM809" s="69"/>
      <c r="BN809" s="69"/>
      <c r="BO809" s="69"/>
      <c r="BP809" s="69"/>
      <c r="BQ809" s="69"/>
      <c r="BR809" s="69"/>
      <c r="BS809" s="46"/>
    </row>
    <row r="810" spans="4:71" s="47" customFormat="1" ht="9.75" customHeight="1" x14ac:dyDescent="0.3">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c r="BG810" s="69"/>
      <c r="BH810" s="69"/>
      <c r="BI810" s="69"/>
      <c r="BJ810" s="69"/>
      <c r="BK810" s="69"/>
      <c r="BL810" s="69"/>
      <c r="BM810" s="69"/>
      <c r="BN810" s="69"/>
      <c r="BO810" s="69"/>
      <c r="BP810" s="69"/>
      <c r="BQ810" s="69"/>
      <c r="BR810" s="69"/>
      <c r="BS810" s="46"/>
    </row>
    <row r="811" spans="4:71" s="47" customFormat="1" ht="9.75" customHeight="1" x14ac:dyDescent="0.3">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c r="BG811" s="69"/>
      <c r="BH811" s="69"/>
      <c r="BI811" s="69"/>
      <c r="BJ811" s="69"/>
      <c r="BK811" s="69"/>
      <c r="BL811" s="69"/>
      <c r="BM811" s="69"/>
      <c r="BN811" s="69"/>
      <c r="BO811" s="69"/>
      <c r="BP811" s="69"/>
      <c r="BQ811" s="69"/>
      <c r="BR811" s="69"/>
      <c r="BS811" s="46"/>
    </row>
    <row r="812" spans="4:71" s="47" customFormat="1" ht="9.75" customHeight="1" x14ac:dyDescent="0.3">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c r="BG812" s="69"/>
      <c r="BH812" s="69"/>
      <c r="BI812" s="69"/>
      <c r="BJ812" s="69"/>
      <c r="BK812" s="69"/>
      <c r="BL812" s="69"/>
      <c r="BM812" s="69"/>
      <c r="BN812" s="69"/>
      <c r="BO812" s="69"/>
      <c r="BP812" s="69"/>
      <c r="BQ812" s="69"/>
      <c r="BR812" s="69"/>
      <c r="BS812" s="46"/>
    </row>
    <row r="813" spans="4:71" s="47" customFormat="1" ht="9.75" customHeight="1" x14ac:dyDescent="0.3">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c r="BG813" s="69"/>
      <c r="BH813" s="69"/>
      <c r="BI813" s="69"/>
      <c r="BJ813" s="69"/>
      <c r="BK813" s="69"/>
      <c r="BL813" s="69"/>
      <c r="BM813" s="69"/>
      <c r="BN813" s="69"/>
      <c r="BO813" s="69"/>
      <c r="BP813" s="69"/>
      <c r="BQ813" s="69"/>
      <c r="BR813" s="69"/>
      <c r="BS813" s="46"/>
    </row>
    <row r="814" spans="4:71" s="47" customFormat="1" ht="9.75" customHeight="1" x14ac:dyDescent="0.3">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c r="BG814" s="69"/>
      <c r="BH814" s="69"/>
      <c r="BI814" s="69"/>
      <c r="BJ814" s="69"/>
      <c r="BK814" s="69"/>
      <c r="BL814" s="69"/>
      <c r="BM814" s="69"/>
      <c r="BN814" s="69"/>
      <c r="BO814" s="69"/>
      <c r="BP814" s="69"/>
      <c r="BQ814" s="69"/>
      <c r="BR814" s="69"/>
      <c r="BS814" s="46"/>
    </row>
    <row r="815" spans="4:71" s="47" customFormat="1" ht="9.75" customHeight="1" x14ac:dyDescent="0.3">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c r="BG815" s="69"/>
      <c r="BH815" s="69"/>
      <c r="BI815" s="69"/>
      <c r="BJ815" s="69"/>
      <c r="BK815" s="69"/>
      <c r="BL815" s="69"/>
      <c r="BM815" s="69"/>
      <c r="BN815" s="69"/>
      <c r="BO815" s="69"/>
      <c r="BP815" s="69"/>
      <c r="BQ815" s="69"/>
      <c r="BR815" s="69"/>
      <c r="BS815" s="46"/>
    </row>
    <row r="816" spans="4:71" s="47" customFormat="1" ht="9.75" customHeight="1" x14ac:dyDescent="0.3">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c r="BG816" s="69"/>
      <c r="BH816" s="69"/>
      <c r="BI816" s="69"/>
      <c r="BJ816" s="69"/>
      <c r="BK816" s="69"/>
      <c r="BL816" s="69"/>
      <c r="BM816" s="69"/>
      <c r="BN816" s="69"/>
      <c r="BO816" s="69"/>
      <c r="BP816" s="69"/>
      <c r="BQ816" s="69"/>
      <c r="BR816" s="69"/>
      <c r="BS816" s="46"/>
    </row>
    <row r="817" spans="4:71" s="47" customFormat="1" ht="9.75" customHeight="1" x14ac:dyDescent="0.3">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c r="BG817" s="69"/>
      <c r="BH817" s="69"/>
      <c r="BI817" s="69"/>
      <c r="BJ817" s="69"/>
      <c r="BK817" s="69"/>
      <c r="BL817" s="69"/>
      <c r="BM817" s="69"/>
      <c r="BN817" s="69"/>
      <c r="BO817" s="69"/>
      <c r="BP817" s="69"/>
      <c r="BQ817" s="69"/>
      <c r="BR817" s="69"/>
      <c r="BS817" s="46"/>
    </row>
    <row r="818" spans="4:71" s="47" customFormat="1" ht="9.75" customHeight="1" x14ac:dyDescent="0.3">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c r="BG818" s="69"/>
      <c r="BH818" s="69"/>
      <c r="BI818" s="69"/>
      <c r="BJ818" s="69"/>
      <c r="BK818" s="69"/>
      <c r="BL818" s="69"/>
      <c r="BM818" s="69"/>
      <c r="BN818" s="69"/>
      <c r="BO818" s="69"/>
      <c r="BP818" s="69"/>
      <c r="BQ818" s="69"/>
      <c r="BR818" s="69"/>
      <c r="BS818" s="46"/>
    </row>
    <row r="819" spans="4:71" s="47" customFormat="1" ht="9.75" customHeight="1" x14ac:dyDescent="0.3">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c r="BG819" s="69"/>
      <c r="BH819" s="69"/>
      <c r="BI819" s="69"/>
      <c r="BJ819" s="69"/>
      <c r="BK819" s="69"/>
      <c r="BL819" s="69"/>
      <c r="BM819" s="69"/>
      <c r="BN819" s="69"/>
      <c r="BO819" s="69"/>
      <c r="BP819" s="69"/>
      <c r="BQ819" s="69"/>
      <c r="BR819" s="69"/>
      <c r="BS819" s="46"/>
    </row>
    <row r="820" spans="4:71" s="47" customFormat="1" ht="9.75" customHeight="1" x14ac:dyDescent="0.3">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c r="BG820" s="69"/>
      <c r="BH820" s="69"/>
      <c r="BI820" s="69"/>
      <c r="BJ820" s="69"/>
      <c r="BK820" s="69"/>
      <c r="BL820" s="69"/>
      <c r="BM820" s="69"/>
      <c r="BN820" s="69"/>
      <c r="BO820" s="69"/>
      <c r="BP820" s="69"/>
      <c r="BQ820" s="69"/>
      <c r="BR820" s="69"/>
      <c r="BS820" s="46"/>
    </row>
    <row r="821" spans="4:71" s="47" customFormat="1" ht="9.75" customHeight="1" x14ac:dyDescent="0.3">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c r="BG821" s="69"/>
      <c r="BH821" s="69"/>
      <c r="BI821" s="69"/>
      <c r="BJ821" s="69"/>
      <c r="BK821" s="69"/>
      <c r="BL821" s="69"/>
      <c r="BM821" s="69"/>
      <c r="BN821" s="69"/>
      <c r="BO821" s="69"/>
      <c r="BP821" s="69"/>
      <c r="BQ821" s="69"/>
      <c r="BR821" s="69"/>
      <c r="BS821" s="46"/>
    </row>
    <row r="822" spans="4:71" s="47" customFormat="1" ht="9.75" customHeight="1" x14ac:dyDescent="0.3">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c r="BG822" s="69"/>
      <c r="BH822" s="69"/>
      <c r="BI822" s="69"/>
      <c r="BJ822" s="69"/>
      <c r="BK822" s="69"/>
      <c r="BL822" s="69"/>
      <c r="BM822" s="69"/>
      <c r="BN822" s="69"/>
      <c r="BO822" s="69"/>
      <c r="BP822" s="69"/>
      <c r="BQ822" s="69"/>
      <c r="BR822" s="69"/>
      <c r="BS822" s="46"/>
    </row>
    <row r="823" spans="4:71" s="47" customFormat="1" ht="9.75" customHeight="1" x14ac:dyDescent="0.3">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c r="BG823" s="69"/>
      <c r="BH823" s="69"/>
      <c r="BI823" s="69"/>
      <c r="BJ823" s="69"/>
      <c r="BK823" s="69"/>
      <c r="BL823" s="69"/>
      <c r="BM823" s="69"/>
      <c r="BN823" s="69"/>
      <c r="BO823" s="69"/>
      <c r="BP823" s="69"/>
      <c r="BQ823" s="69"/>
      <c r="BR823" s="69"/>
      <c r="BS823" s="46"/>
    </row>
    <row r="824" spans="4:71" s="47" customFormat="1" ht="9.75" customHeight="1" x14ac:dyDescent="0.3">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c r="BG824" s="69"/>
      <c r="BH824" s="69"/>
      <c r="BI824" s="69"/>
      <c r="BJ824" s="69"/>
      <c r="BK824" s="69"/>
      <c r="BL824" s="69"/>
      <c r="BM824" s="69"/>
      <c r="BN824" s="69"/>
      <c r="BO824" s="69"/>
      <c r="BP824" s="69"/>
      <c r="BQ824" s="69"/>
      <c r="BR824" s="69"/>
      <c r="BS824" s="46"/>
    </row>
    <row r="825" spans="4:71" s="47" customFormat="1" ht="9.75" customHeight="1" x14ac:dyDescent="0.3">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c r="BG825" s="69"/>
      <c r="BH825" s="69"/>
      <c r="BI825" s="69"/>
      <c r="BJ825" s="69"/>
      <c r="BK825" s="69"/>
      <c r="BL825" s="69"/>
      <c r="BM825" s="69"/>
      <c r="BN825" s="69"/>
      <c r="BO825" s="69"/>
      <c r="BP825" s="69"/>
      <c r="BQ825" s="69"/>
      <c r="BR825" s="69"/>
      <c r="BS825" s="46"/>
    </row>
    <row r="826" spans="4:71" s="47" customFormat="1" ht="9.75" customHeight="1" x14ac:dyDescent="0.3">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c r="BG826" s="69"/>
      <c r="BH826" s="69"/>
      <c r="BI826" s="69"/>
      <c r="BJ826" s="69"/>
      <c r="BK826" s="69"/>
      <c r="BL826" s="69"/>
      <c r="BM826" s="69"/>
      <c r="BN826" s="69"/>
      <c r="BO826" s="69"/>
      <c r="BP826" s="69"/>
      <c r="BQ826" s="69"/>
      <c r="BR826" s="69"/>
      <c r="BS826" s="46"/>
    </row>
    <row r="827" spans="4:71" s="47" customFormat="1" ht="9.75" customHeight="1" x14ac:dyDescent="0.3">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c r="BG827" s="69"/>
      <c r="BH827" s="69"/>
      <c r="BI827" s="69"/>
      <c r="BJ827" s="69"/>
      <c r="BK827" s="69"/>
      <c r="BL827" s="69"/>
      <c r="BM827" s="69"/>
      <c r="BN827" s="69"/>
      <c r="BO827" s="69"/>
      <c r="BP827" s="69"/>
      <c r="BQ827" s="69"/>
      <c r="BR827" s="69"/>
      <c r="BS827" s="46"/>
    </row>
    <row r="828" spans="4:71" s="47" customFormat="1" ht="9.75" customHeight="1" x14ac:dyDescent="0.3">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c r="BG828" s="69"/>
      <c r="BH828" s="69"/>
      <c r="BI828" s="69"/>
      <c r="BJ828" s="69"/>
      <c r="BK828" s="69"/>
      <c r="BL828" s="69"/>
      <c r="BM828" s="69"/>
      <c r="BN828" s="69"/>
      <c r="BO828" s="69"/>
      <c r="BP828" s="69"/>
      <c r="BQ828" s="69"/>
      <c r="BR828" s="69"/>
      <c r="BS828" s="46"/>
    </row>
    <row r="829" spans="4:71" s="47" customFormat="1" ht="9.75" customHeight="1" x14ac:dyDescent="0.3">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c r="BG829" s="69"/>
      <c r="BH829" s="69"/>
      <c r="BI829" s="69"/>
      <c r="BJ829" s="69"/>
      <c r="BK829" s="69"/>
      <c r="BL829" s="69"/>
      <c r="BM829" s="69"/>
      <c r="BN829" s="69"/>
      <c r="BO829" s="69"/>
      <c r="BP829" s="69"/>
      <c r="BQ829" s="69"/>
      <c r="BR829" s="69"/>
      <c r="BS829" s="46"/>
    </row>
    <row r="830" spans="4:71" s="47" customFormat="1" ht="9.75" customHeight="1" x14ac:dyDescent="0.3">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c r="BG830" s="69"/>
      <c r="BH830" s="69"/>
      <c r="BI830" s="69"/>
      <c r="BJ830" s="69"/>
      <c r="BK830" s="69"/>
      <c r="BL830" s="69"/>
      <c r="BM830" s="69"/>
      <c r="BN830" s="69"/>
      <c r="BO830" s="69"/>
      <c r="BP830" s="69"/>
      <c r="BQ830" s="69"/>
      <c r="BR830" s="69"/>
      <c r="BS830" s="46"/>
    </row>
    <row r="831" spans="4:71" s="47" customFormat="1" ht="9.75" customHeight="1" x14ac:dyDescent="0.3">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c r="BG831" s="69"/>
      <c r="BH831" s="69"/>
      <c r="BI831" s="69"/>
      <c r="BJ831" s="69"/>
      <c r="BK831" s="69"/>
      <c r="BL831" s="69"/>
      <c r="BM831" s="69"/>
      <c r="BN831" s="69"/>
      <c r="BO831" s="69"/>
      <c r="BP831" s="69"/>
      <c r="BQ831" s="69"/>
      <c r="BR831" s="69"/>
      <c r="BS831" s="46"/>
    </row>
    <row r="832" spans="4:71" s="47" customFormat="1" ht="9.75" customHeight="1" x14ac:dyDescent="0.3">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c r="BG832" s="69"/>
      <c r="BH832" s="69"/>
      <c r="BI832" s="69"/>
      <c r="BJ832" s="69"/>
      <c r="BK832" s="69"/>
      <c r="BL832" s="69"/>
      <c r="BM832" s="69"/>
      <c r="BN832" s="69"/>
      <c r="BO832" s="69"/>
      <c r="BP832" s="69"/>
      <c r="BQ832" s="69"/>
      <c r="BR832" s="69"/>
      <c r="BS832" s="46"/>
    </row>
    <row r="833" spans="4:71" s="47" customFormat="1" ht="9.75" customHeight="1" x14ac:dyDescent="0.3">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c r="BG833" s="69"/>
      <c r="BH833" s="69"/>
      <c r="BI833" s="69"/>
      <c r="BJ833" s="69"/>
      <c r="BK833" s="69"/>
      <c r="BL833" s="69"/>
      <c r="BM833" s="69"/>
      <c r="BN833" s="69"/>
      <c r="BO833" s="69"/>
      <c r="BP833" s="69"/>
      <c r="BQ833" s="69"/>
      <c r="BR833" s="69"/>
      <c r="BS833" s="46"/>
    </row>
    <row r="834" spans="4:71" s="47" customFormat="1" ht="9.75" customHeight="1" x14ac:dyDescent="0.3">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c r="BG834" s="69"/>
      <c r="BH834" s="69"/>
      <c r="BI834" s="69"/>
      <c r="BJ834" s="69"/>
      <c r="BK834" s="69"/>
      <c r="BL834" s="69"/>
      <c r="BM834" s="69"/>
      <c r="BN834" s="69"/>
      <c r="BO834" s="69"/>
      <c r="BP834" s="69"/>
      <c r="BQ834" s="69"/>
      <c r="BR834" s="69"/>
      <c r="BS834" s="46"/>
    </row>
    <row r="835" spans="4:71" s="47" customFormat="1" ht="9.75" customHeight="1" x14ac:dyDescent="0.3">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c r="BI835" s="69"/>
      <c r="BJ835" s="69"/>
      <c r="BK835" s="69"/>
      <c r="BL835" s="69"/>
      <c r="BM835" s="69"/>
      <c r="BN835" s="69"/>
      <c r="BO835" s="69"/>
      <c r="BP835" s="69"/>
      <c r="BQ835" s="69"/>
      <c r="BR835" s="69"/>
      <c r="BS835" s="46"/>
    </row>
    <row r="836" spans="4:71" s="47" customFormat="1" ht="9.75" customHeight="1" x14ac:dyDescent="0.3">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c r="BG836" s="69"/>
      <c r="BH836" s="69"/>
      <c r="BI836" s="69"/>
      <c r="BJ836" s="69"/>
      <c r="BK836" s="69"/>
      <c r="BL836" s="69"/>
      <c r="BM836" s="69"/>
      <c r="BN836" s="69"/>
      <c r="BO836" s="69"/>
      <c r="BP836" s="69"/>
      <c r="BQ836" s="69"/>
      <c r="BR836" s="69"/>
      <c r="BS836" s="46"/>
    </row>
    <row r="837" spans="4:71" s="47" customFormat="1" ht="9.75" customHeight="1" x14ac:dyDescent="0.3">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c r="BG837" s="69"/>
      <c r="BH837" s="69"/>
      <c r="BI837" s="69"/>
      <c r="BJ837" s="69"/>
      <c r="BK837" s="69"/>
      <c r="BL837" s="69"/>
      <c r="BM837" s="69"/>
      <c r="BN837" s="69"/>
      <c r="BO837" s="69"/>
      <c r="BP837" s="69"/>
      <c r="BQ837" s="69"/>
      <c r="BR837" s="69"/>
      <c r="BS837" s="46"/>
    </row>
    <row r="838" spans="4:71" s="47" customFormat="1" ht="9.75" customHeight="1" x14ac:dyDescent="0.3">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c r="BG838" s="69"/>
      <c r="BH838" s="69"/>
      <c r="BI838" s="69"/>
      <c r="BJ838" s="69"/>
      <c r="BK838" s="69"/>
      <c r="BL838" s="69"/>
      <c r="BM838" s="69"/>
      <c r="BN838" s="69"/>
      <c r="BO838" s="69"/>
      <c r="BP838" s="69"/>
      <c r="BQ838" s="69"/>
      <c r="BR838" s="69"/>
      <c r="BS838" s="46"/>
    </row>
    <row r="839" spans="4:71" s="47" customFormat="1" ht="9.75" customHeight="1" x14ac:dyDescent="0.3">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c r="BG839" s="69"/>
      <c r="BH839" s="69"/>
      <c r="BI839" s="69"/>
      <c r="BJ839" s="69"/>
      <c r="BK839" s="69"/>
      <c r="BL839" s="69"/>
      <c r="BM839" s="69"/>
      <c r="BN839" s="69"/>
      <c r="BO839" s="69"/>
      <c r="BP839" s="69"/>
      <c r="BQ839" s="69"/>
      <c r="BR839" s="69"/>
      <c r="BS839" s="46"/>
    </row>
    <row r="840" spans="4:71" s="47" customFormat="1" ht="9.75" customHeight="1" x14ac:dyDescent="0.3">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c r="BG840" s="69"/>
      <c r="BH840" s="69"/>
      <c r="BI840" s="69"/>
      <c r="BJ840" s="69"/>
      <c r="BK840" s="69"/>
      <c r="BL840" s="69"/>
      <c r="BM840" s="69"/>
      <c r="BN840" s="69"/>
      <c r="BO840" s="69"/>
      <c r="BP840" s="69"/>
      <c r="BQ840" s="69"/>
      <c r="BR840" s="69"/>
      <c r="BS840" s="46"/>
    </row>
    <row r="841" spans="4:71" s="47" customFormat="1" ht="9.75" customHeight="1" x14ac:dyDescent="0.3">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c r="BG841" s="69"/>
      <c r="BH841" s="69"/>
      <c r="BI841" s="69"/>
      <c r="BJ841" s="69"/>
      <c r="BK841" s="69"/>
      <c r="BL841" s="69"/>
      <c r="BM841" s="69"/>
      <c r="BN841" s="69"/>
      <c r="BO841" s="69"/>
      <c r="BP841" s="69"/>
      <c r="BQ841" s="69"/>
      <c r="BR841" s="69"/>
      <c r="BS841" s="46"/>
    </row>
    <row r="842" spans="4:71" s="47" customFormat="1" ht="9.75" customHeight="1" x14ac:dyDescent="0.3">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c r="BG842" s="69"/>
      <c r="BH842" s="69"/>
      <c r="BI842" s="69"/>
      <c r="BJ842" s="69"/>
      <c r="BK842" s="69"/>
      <c r="BL842" s="69"/>
      <c r="BM842" s="69"/>
      <c r="BN842" s="69"/>
      <c r="BO842" s="69"/>
      <c r="BP842" s="69"/>
      <c r="BQ842" s="69"/>
      <c r="BR842" s="69"/>
      <c r="BS842" s="46"/>
    </row>
    <row r="843" spans="4:71" s="47" customFormat="1" ht="9.75" customHeight="1" x14ac:dyDescent="0.3">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c r="BG843" s="69"/>
      <c r="BH843" s="69"/>
      <c r="BI843" s="69"/>
      <c r="BJ843" s="69"/>
      <c r="BK843" s="69"/>
      <c r="BL843" s="69"/>
      <c r="BM843" s="69"/>
      <c r="BN843" s="69"/>
      <c r="BO843" s="69"/>
      <c r="BP843" s="69"/>
      <c r="BQ843" s="69"/>
      <c r="BR843" s="69"/>
      <c r="BS843" s="46"/>
    </row>
    <row r="844" spans="4:71" s="47" customFormat="1" ht="9.75" customHeight="1" x14ac:dyDescent="0.3">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c r="BG844" s="69"/>
      <c r="BH844" s="69"/>
      <c r="BI844" s="69"/>
      <c r="BJ844" s="69"/>
      <c r="BK844" s="69"/>
      <c r="BL844" s="69"/>
      <c r="BM844" s="69"/>
      <c r="BN844" s="69"/>
      <c r="BO844" s="69"/>
      <c r="BP844" s="69"/>
      <c r="BQ844" s="69"/>
      <c r="BR844" s="69"/>
      <c r="BS844" s="46"/>
    </row>
    <row r="845" spans="4:71" s="47" customFormat="1" ht="9.75" customHeight="1" x14ac:dyDescent="0.3">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c r="BG845" s="69"/>
      <c r="BH845" s="69"/>
      <c r="BI845" s="69"/>
      <c r="BJ845" s="69"/>
      <c r="BK845" s="69"/>
      <c r="BL845" s="69"/>
      <c r="BM845" s="69"/>
      <c r="BN845" s="69"/>
      <c r="BO845" s="69"/>
      <c r="BP845" s="69"/>
      <c r="BQ845" s="69"/>
      <c r="BR845" s="69"/>
      <c r="BS845" s="46"/>
    </row>
    <row r="846" spans="4:71" s="47" customFormat="1" ht="9.75" customHeight="1" x14ac:dyDescent="0.3">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c r="BG846" s="69"/>
      <c r="BH846" s="69"/>
      <c r="BI846" s="69"/>
      <c r="BJ846" s="69"/>
      <c r="BK846" s="69"/>
      <c r="BL846" s="69"/>
      <c r="BM846" s="69"/>
      <c r="BN846" s="69"/>
      <c r="BO846" s="69"/>
      <c r="BP846" s="69"/>
      <c r="BQ846" s="69"/>
      <c r="BR846" s="69"/>
      <c r="BS846" s="46"/>
    </row>
    <row r="847" spans="4:71" s="47" customFormat="1" ht="9.75" customHeight="1" x14ac:dyDescent="0.3">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c r="BG847" s="69"/>
      <c r="BH847" s="69"/>
      <c r="BI847" s="69"/>
      <c r="BJ847" s="69"/>
      <c r="BK847" s="69"/>
      <c r="BL847" s="69"/>
      <c r="BM847" s="69"/>
      <c r="BN847" s="69"/>
      <c r="BO847" s="69"/>
      <c r="BP847" s="69"/>
      <c r="BQ847" s="69"/>
      <c r="BR847" s="69"/>
      <c r="BS847" s="46"/>
    </row>
    <row r="848" spans="4:71" s="47" customFormat="1" ht="9.75" customHeight="1" x14ac:dyDescent="0.3">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c r="BG848" s="69"/>
      <c r="BH848" s="69"/>
      <c r="BI848" s="69"/>
      <c r="BJ848" s="69"/>
      <c r="BK848" s="69"/>
      <c r="BL848" s="69"/>
      <c r="BM848" s="69"/>
      <c r="BN848" s="69"/>
      <c r="BO848" s="69"/>
      <c r="BP848" s="69"/>
      <c r="BQ848" s="69"/>
      <c r="BR848" s="69"/>
      <c r="BS848" s="46"/>
    </row>
    <row r="849" spans="4:71" s="47" customFormat="1" ht="9.75" customHeight="1" x14ac:dyDescent="0.3">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c r="BG849" s="69"/>
      <c r="BH849" s="69"/>
      <c r="BI849" s="69"/>
      <c r="BJ849" s="69"/>
      <c r="BK849" s="69"/>
      <c r="BL849" s="69"/>
      <c r="BM849" s="69"/>
      <c r="BN849" s="69"/>
      <c r="BO849" s="69"/>
      <c r="BP849" s="69"/>
      <c r="BQ849" s="69"/>
      <c r="BR849" s="69"/>
      <c r="BS849" s="46"/>
    </row>
    <row r="850" spans="4:71" s="47" customFormat="1" ht="9.75" customHeight="1" x14ac:dyDescent="0.3">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c r="BG850" s="69"/>
      <c r="BH850" s="69"/>
      <c r="BI850" s="69"/>
      <c r="BJ850" s="69"/>
      <c r="BK850" s="69"/>
      <c r="BL850" s="69"/>
      <c r="BM850" s="69"/>
      <c r="BN850" s="69"/>
      <c r="BO850" s="69"/>
      <c r="BP850" s="69"/>
      <c r="BQ850" s="69"/>
      <c r="BR850" s="69"/>
      <c r="BS850" s="46"/>
    </row>
    <row r="851" spans="4:71" s="47" customFormat="1" ht="9.75" customHeight="1" x14ac:dyDescent="0.3">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c r="BG851" s="69"/>
      <c r="BH851" s="69"/>
      <c r="BI851" s="69"/>
      <c r="BJ851" s="69"/>
      <c r="BK851" s="69"/>
      <c r="BL851" s="69"/>
      <c r="BM851" s="69"/>
      <c r="BN851" s="69"/>
      <c r="BO851" s="69"/>
      <c r="BP851" s="69"/>
      <c r="BQ851" s="69"/>
      <c r="BR851" s="69"/>
      <c r="BS851" s="46"/>
    </row>
    <row r="852" spans="4:71" s="47" customFormat="1" ht="9.75" customHeight="1" x14ac:dyDescent="0.3">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c r="BG852" s="69"/>
      <c r="BH852" s="69"/>
      <c r="BI852" s="69"/>
      <c r="BJ852" s="69"/>
      <c r="BK852" s="69"/>
      <c r="BL852" s="69"/>
      <c r="BM852" s="69"/>
      <c r="BN852" s="69"/>
      <c r="BO852" s="69"/>
      <c r="BP852" s="69"/>
      <c r="BQ852" s="69"/>
      <c r="BR852" s="69"/>
      <c r="BS852" s="46"/>
    </row>
    <row r="853" spans="4:71" s="47" customFormat="1" ht="9.75" customHeight="1" x14ac:dyDescent="0.3">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c r="BG853" s="69"/>
      <c r="BH853" s="69"/>
      <c r="BI853" s="69"/>
      <c r="BJ853" s="69"/>
      <c r="BK853" s="69"/>
      <c r="BL853" s="69"/>
      <c r="BM853" s="69"/>
      <c r="BN853" s="69"/>
      <c r="BO853" s="69"/>
      <c r="BP853" s="69"/>
      <c r="BQ853" s="69"/>
      <c r="BR853" s="69"/>
      <c r="BS853" s="46"/>
    </row>
    <row r="854" spans="4:71" s="47" customFormat="1" ht="9.75" customHeight="1" x14ac:dyDescent="0.3">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c r="BG854" s="69"/>
      <c r="BH854" s="69"/>
      <c r="BI854" s="69"/>
      <c r="BJ854" s="69"/>
      <c r="BK854" s="69"/>
      <c r="BL854" s="69"/>
      <c r="BM854" s="69"/>
      <c r="BN854" s="69"/>
      <c r="BO854" s="69"/>
      <c r="BP854" s="69"/>
      <c r="BQ854" s="69"/>
      <c r="BR854" s="69"/>
      <c r="BS854" s="46"/>
    </row>
    <row r="855" spans="4:71" s="47" customFormat="1" ht="9.75" customHeight="1" x14ac:dyDescent="0.3">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c r="BG855" s="69"/>
      <c r="BH855" s="69"/>
      <c r="BI855" s="69"/>
      <c r="BJ855" s="69"/>
      <c r="BK855" s="69"/>
      <c r="BL855" s="69"/>
      <c r="BM855" s="69"/>
      <c r="BN855" s="69"/>
      <c r="BO855" s="69"/>
      <c r="BP855" s="69"/>
      <c r="BQ855" s="69"/>
      <c r="BR855" s="69"/>
      <c r="BS855" s="46"/>
    </row>
    <row r="856" spans="4:71" s="47" customFormat="1" ht="9.75" customHeight="1" x14ac:dyDescent="0.3">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c r="BG856" s="69"/>
      <c r="BH856" s="69"/>
      <c r="BI856" s="69"/>
      <c r="BJ856" s="69"/>
      <c r="BK856" s="69"/>
      <c r="BL856" s="69"/>
      <c r="BM856" s="69"/>
      <c r="BN856" s="69"/>
      <c r="BO856" s="69"/>
      <c r="BP856" s="69"/>
      <c r="BQ856" s="69"/>
      <c r="BR856" s="69"/>
      <c r="BS856" s="46"/>
    </row>
    <row r="857" spans="4:71" s="47" customFormat="1" ht="9.75" customHeight="1" x14ac:dyDescent="0.3">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c r="BG857" s="69"/>
      <c r="BH857" s="69"/>
      <c r="BI857" s="69"/>
      <c r="BJ857" s="69"/>
      <c r="BK857" s="69"/>
      <c r="BL857" s="69"/>
      <c r="BM857" s="69"/>
      <c r="BN857" s="69"/>
      <c r="BO857" s="69"/>
      <c r="BP857" s="69"/>
      <c r="BQ857" s="69"/>
      <c r="BR857" s="69"/>
      <c r="BS857" s="46"/>
    </row>
    <row r="858" spans="4:71" s="47" customFormat="1" ht="9.75" customHeight="1" x14ac:dyDescent="0.3">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c r="BG858" s="69"/>
      <c r="BH858" s="69"/>
      <c r="BI858" s="69"/>
      <c r="BJ858" s="69"/>
      <c r="BK858" s="69"/>
      <c r="BL858" s="69"/>
      <c r="BM858" s="69"/>
      <c r="BN858" s="69"/>
      <c r="BO858" s="69"/>
      <c r="BP858" s="69"/>
      <c r="BQ858" s="69"/>
      <c r="BR858" s="69"/>
      <c r="BS858" s="46"/>
    </row>
    <row r="859" spans="4:71" s="47" customFormat="1" ht="9.75" customHeight="1" x14ac:dyDescent="0.3">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c r="BG859" s="69"/>
      <c r="BH859" s="69"/>
      <c r="BI859" s="69"/>
      <c r="BJ859" s="69"/>
      <c r="BK859" s="69"/>
      <c r="BL859" s="69"/>
      <c r="BM859" s="69"/>
      <c r="BN859" s="69"/>
      <c r="BO859" s="69"/>
      <c r="BP859" s="69"/>
      <c r="BQ859" s="69"/>
      <c r="BR859" s="69"/>
      <c r="BS859" s="46"/>
    </row>
    <row r="860" spans="4:71" s="47" customFormat="1" ht="9.75" customHeight="1" x14ac:dyDescent="0.3">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c r="BG860" s="69"/>
      <c r="BH860" s="69"/>
      <c r="BI860" s="69"/>
      <c r="BJ860" s="69"/>
      <c r="BK860" s="69"/>
      <c r="BL860" s="69"/>
      <c r="BM860" s="69"/>
      <c r="BN860" s="69"/>
      <c r="BO860" s="69"/>
      <c r="BP860" s="69"/>
      <c r="BQ860" s="69"/>
      <c r="BR860" s="69"/>
      <c r="BS860" s="46"/>
    </row>
    <row r="861" spans="4:71" s="47" customFormat="1" ht="9.75" customHeight="1" x14ac:dyDescent="0.3">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c r="BG861" s="69"/>
      <c r="BH861" s="69"/>
      <c r="BI861" s="69"/>
      <c r="BJ861" s="69"/>
      <c r="BK861" s="69"/>
      <c r="BL861" s="69"/>
      <c r="BM861" s="69"/>
      <c r="BN861" s="69"/>
      <c r="BO861" s="69"/>
      <c r="BP861" s="69"/>
      <c r="BQ861" s="69"/>
      <c r="BR861" s="69"/>
      <c r="BS861" s="46"/>
    </row>
    <row r="862" spans="4:71" s="47" customFormat="1" ht="9.75" customHeight="1" x14ac:dyDescent="0.3">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69"/>
      <c r="BK862" s="69"/>
      <c r="BL862" s="69"/>
      <c r="BM862" s="69"/>
      <c r="BN862" s="69"/>
      <c r="BO862" s="69"/>
      <c r="BP862" s="69"/>
      <c r="BQ862" s="69"/>
      <c r="BR862" s="69"/>
      <c r="BS862" s="46"/>
    </row>
    <row r="863" spans="4:71" s="47" customFormat="1" ht="9.75" customHeight="1" x14ac:dyDescent="0.3">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c r="BG863" s="69"/>
      <c r="BH863" s="69"/>
      <c r="BI863" s="69"/>
      <c r="BJ863" s="69"/>
      <c r="BK863" s="69"/>
      <c r="BL863" s="69"/>
      <c r="BM863" s="69"/>
      <c r="BN863" s="69"/>
      <c r="BO863" s="69"/>
      <c r="BP863" s="69"/>
      <c r="BQ863" s="69"/>
      <c r="BR863" s="69"/>
      <c r="BS863" s="46"/>
    </row>
    <row r="864" spans="4:71" s="47" customFormat="1" ht="9.75" customHeight="1" x14ac:dyDescent="0.3">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c r="BG864" s="69"/>
      <c r="BH864" s="69"/>
      <c r="BI864" s="69"/>
      <c r="BJ864" s="69"/>
      <c r="BK864" s="69"/>
      <c r="BL864" s="69"/>
      <c r="BM864" s="69"/>
      <c r="BN864" s="69"/>
      <c r="BO864" s="69"/>
      <c r="BP864" s="69"/>
      <c r="BQ864" s="69"/>
      <c r="BR864" s="69"/>
      <c r="BS864" s="46"/>
    </row>
    <row r="865" spans="4:71" s="47" customFormat="1" ht="9.75" customHeight="1" x14ac:dyDescent="0.3">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c r="BG865" s="69"/>
      <c r="BH865" s="69"/>
      <c r="BI865" s="69"/>
      <c r="BJ865" s="69"/>
      <c r="BK865" s="69"/>
      <c r="BL865" s="69"/>
      <c r="BM865" s="69"/>
      <c r="BN865" s="69"/>
      <c r="BO865" s="69"/>
      <c r="BP865" s="69"/>
      <c r="BQ865" s="69"/>
      <c r="BR865" s="69"/>
      <c r="BS865" s="46"/>
    </row>
    <row r="866" spans="4:71" s="47" customFormat="1" ht="9.75" customHeight="1" x14ac:dyDescent="0.3">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c r="BG866" s="69"/>
      <c r="BH866" s="69"/>
      <c r="BI866" s="69"/>
      <c r="BJ866" s="69"/>
      <c r="BK866" s="69"/>
      <c r="BL866" s="69"/>
      <c r="BM866" s="69"/>
      <c r="BN866" s="69"/>
      <c r="BO866" s="69"/>
      <c r="BP866" s="69"/>
      <c r="BQ866" s="69"/>
      <c r="BR866" s="69"/>
      <c r="BS866" s="46"/>
    </row>
    <row r="867" spans="4:71" s="47" customFormat="1" ht="9.75" customHeight="1" x14ac:dyDescent="0.3">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c r="BG867" s="69"/>
      <c r="BH867" s="69"/>
      <c r="BI867" s="69"/>
      <c r="BJ867" s="69"/>
      <c r="BK867" s="69"/>
      <c r="BL867" s="69"/>
      <c r="BM867" s="69"/>
      <c r="BN867" s="69"/>
      <c r="BO867" s="69"/>
      <c r="BP867" s="69"/>
      <c r="BQ867" s="69"/>
      <c r="BR867" s="69"/>
      <c r="BS867" s="46"/>
    </row>
    <row r="868" spans="4:71" s="47" customFormat="1" ht="9.75" customHeight="1" x14ac:dyDescent="0.3">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c r="BG868" s="69"/>
      <c r="BH868" s="69"/>
      <c r="BI868" s="69"/>
      <c r="BJ868" s="69"/>
      <c r="BK868" s="69"/>
      <c r="BL868" s="69"/>
      <c r="BM868" s="69"/>
      <c r="BN868" s="69"/>
      <c r="BO868" s="69"/>
      <c r="BP868" s="69"/>
      <c r="BQ868" s="69"/>
      <c r="BR868" s="69"/>
      <c r="BS868" s="46"/>
    </row>
    <row r="869" spans="4:71" s="47" customFormat="1" ht="9.75" customHeight="1" x14ac:dyDescent="0.3">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c r="BG869" s="69"/>
      <c r="BH869" s="69"/>
      <c r="BI869" s="69"/>
      <c r="BJ869" s="69"/>
      <c r="BK869" s="69"/>
      <c r="BL869" s="69"/>
      <c r="BM869" s="69"/>
      <c r="BN869" s="69"/>
      <c r="BO869" s="69"/>
      <c r="BP869" s="69"/>
      <c r="BQ869" s="69"/>
      <c r="BR869" s="69"/>
      <c r="BS869" s="46"/>
    </row>
    <row r="870" spans="4:71" s="47" customFormat="1" ht="9.75" customHeight="1" x14ac:dyDescent="0.3">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c r="BG870" s="69"/>
      <c r="BH870" s="69"/>
      <c r="BI870" s="69"/>
      <c r="BJ870" s="69"/>
      <c r="BK870" s="69"/>
      <c r="BL870" s="69"/>
      <c r="BM870" s="69"/>
      <c r="BN870" s="69"/>
      <c r="BO870" s="69"/>
      <c r="BP870" s="69"/>
      <c r="BQ870" s="69"/>
      <c r="BR870" s="69"/>
      <c r="BS870" s="46"/>
    </row>
    <row r="871" spans="4:71" s="47" customFormat="1" ht="9.75" customHeight="1" x14ac:dyDescent="0.3">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c r="BG871" s="69"/>
      <c r="BH871" s="69"/>
      <c r="BI871" s="69"/>
      <c r="BJ871" s="69"/>
      <c r="BK871" s="69"/>
      <c r="BL871" s="69"/>
      <c r="BM871" s="69"/>
      <c r="BN871" s="69"/>
      <c r="BO871" s="69"/>
      <c r="BP871" s="69"/>
      <c r="BQ871" s="69"/>
      <c r="BR871" s="69"/>
      <c r="BS871" s="46"/>
    </row>
    <row r="872" spans="4:71" s="47" customFormat="1" ht="9.75" customHeight="1" x14ac:dyDescent="0.3">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c r="BG872" s="69"/>
      <c r="BH872" s="69"/>
      <c r="BI872" s="69"/>
      <c r="BJ872" s="69"/>
      <c r="BK872" s="69"/>
      <c r="BL872" s="69"/>
      <c r="BM872" s="69"/>
      <c r="BN872" s="69"/>
      <c r="BO872" s="69"/>
      <c r="BP872" s="69"/>
      <c r="BQ872" s="69"/>
      <c r="BR872" s="69"/>
      <c r="BS872" s="46"/>
    </row>
    <row r="873" spans="4:71" s="47" customFormat="1" ht="9.75" customHeight="1" x14ac:dyDescent="0.3">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c r="BG873" s="69"/>
      <c r="BH873" s="69"/>
      <c r="BI873" s="69"/>
      <c r="BJ873" s="69"/>
      <c r="BK873" s="69"/>
      <c r="BL873" s="69"/>
      <c r="BM873" s="69"/>
      <c r="BN873" s="69"/>
      <c r="BO873" s="69"/>
      <c r="BP873" s="69"/>
      <c r="BQ873" s="69"/>
      <c r="BR873" s="69"/>
      <c r="BS873" s="46"/>
    </row>
    <row r="874" spans="4:71" s="47" customFormat="1" ht="9.75" customHeight="1" x14ac:dyDescent="0.3">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c r="BG874" s="69"/>
      <c r="BH874" s="69"/>
      <c r="BI874" s="69"/>
      <c r="BJ874" s="69"/>
      <c r="BK874" s="69"/>
      <c r="BL874" s="69"/>
      <c r="BM874" s="69"/>
      <c r="BN874" s="69"/>
      <c r="BO874" s="69"/>
      <c r="BP874" s="69"/>
      <c r="BQ874" s="69"/>
      <c r="BR874" s="69"/>
      <c r="BS874" s="46"/>
    </row>
    <row r="875" spans="4:71" s="47" customFormat="1" ht="9.75" customHeight="1" x14ac:dyDescent="0.3">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c r="BG875" s="69"/>
      <c r="BH875" s="69"/>
      <c r="BI875" s="69"/>
      <c r="BJ875" s="69"/>
      <c r="BK875" s="69"/>
      <c r="BL875" s="69"/>
      <c r="BM875" s="69"/>
      <c r="BN875" s="69"/>
      <c r="BO875" s="69"/>
      <c r="BP875" s="69"/>
      <c r="BQ875" s="69"/>
      <c r="BR875" s="69"/>
      <c r="BS875" s="46"/>
    </row>
    <row r="876" spans="4:71" s="47" customFormat="1" ht="9.75" customHeight="1" x14ac:dyDescent="0.3">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c r="BG876" s="69"/>
      <c r="BH876" s="69"/>
      <c r="BI876" s="69"/>
      <c r="BJ876" s="69"/>
      <c r="BK876" s="69"/>
      <c r="BL876" s="69"/>
      <c r="BM876" s="69"/>
      <c r="BN876" s="69"/>
      <c r="BO876" s="69"/>
      <c r="BP876" s="69"/>
      <c r="BQ876" s="69"/>
      <c r="BR876" s="69"/>
      <c r="BS876" s="46"/>
    </row>
    <row r="877" spans="4:71" s="47" customFormat="1" ht="9.75" customHeight="1" x14ac:dyDescent="0.3">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c r="BG877" s="69"/>
      <c r="BH877" s="69"/>
      <c r="BI877" s="69"/>
      <c r="BJ877" s="69"/>
      <c r="BK877" s="69"/>
      <c r="BL877" s="69"/>
      <c r="BM877" s="69"/>
      <c r="BN877" s="69"/>
      <c r="BO877" s="69"/>
      <c r="BP877" s="69"/>
      <c r="BQ877" s="69"/>
      <c r="BR877" s="69"/>
      <c r="BS877" s="46"/>
    </row>
    <row r="878" spans="4:71" s="47" customFormat="1" ht="9.75" customHeight="1" x14ac:dyDescent="0.3">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c r="BG878" s="69"/>
      <c r="BH878" s="69"/>
      <c r="BI878" s="69"/>
      <c r="BJ878" s="69"/>
      <c r="BK878" s="69"/>
      <c r="BL878" s="69"/>
      <c r="BM878" s="69"/>
      <c r="BN878" s="69"/>
      <c r="BO878" s="69"/>
      <c r="BP878" s="69"/>
      <c r="BQ878" s="69"/>
      <c r="BR878" s="69"/>
      <c r="BS878" s="46"/>
    </row>
    <row r="879" spans="4:71" s="47" customFormat="1" ht="9.75" customHeight="1" x14ac:dyDescent="0.3">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c r="BG879" s="69"/>
      <c r="BH879" s="69"/>
      <c r="BI879" s="69"/>
      <c r="BJ879" s="69"/>
      <c r="BK879" s="69"/>
      <c r="BL879" s="69"/>
      <c r="BM879" s="69"/>
      <c r="BN879" s="69"/>
      <c r="BO879" s="69"/>
      <c r="BP879" s="69"/>
      <c r="BQ879" s="69"/>
      <c r="BR879" s="69"/>
      <c r="BS879" s="46"/>
    </row>
    <row r="880" spans="4:71" s="47" customFormat="1" ht="9.75" customHeight="1" x14ac:dyDescent="0.3">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c r="BG880" s="69"/>
      <c r="BH880" s="69"/>
      <c r="BI880" s="69"/>
      <c r="BJ880" s="69"/>
      <c r="BK880" s="69"/>
      <c r="BL880" s="69"/>
      <c r="BM880" s="69"/>
      <c r="BN880" s="69"/>
      <c r="BO880" s="69"/>
      <c r="BP880" s="69"/>
      <c r="BQ880" s="69"/>
      <c r="BR880" s="69"/>
      <c r="BS880" s="46"/>
    </row>
    <row r="881" spans="4:71" s="47" customFormat="1" ht="9.75" customHeight="1" x14ac:dyDescent="0.3">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c r="BG881" s="69"/>
      <c r="BH881" s="69"/>
      <c r="BI881" s="69"/>
      <c r="BJ881" s="69"/>
      <c r="BK881" s="69"/>
      <c r="BL881" s="69"/>
      <c r="BM881" s="69"/>
      <c r="BN881" s="69"/>
      <c r="BO881" s="69"/>
      <c r="BP881" s="69"/>
      <c r="BQ881" s="69"/>
      <c r="BR881" s="69"/>
      <c r="BS881" s="46"/>
    </row>
    <row r="882" spans="4:71" s="47" customFormat="1" ht="9.75" customHeight="1" x14ac:dyDescent="0.3">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c r="BG882" s="69"/>
      <c r="BH882" s="69"/>
      <c r="BI882" s="69"/>
      <c r="BJ882" s="69"/>
      <c r="BK882" s="69"/>
      <c r="BL882" s="69"/>
      <c r="BM882" s="69"/>
      <c r="BN882" s="69"/>
      <c r="BO882" s="69"/>
      <c r="BP882" s="69"/>
      <c r="BQ882" s="69"/>
      <c r="BR882" s="69"/>
      <c r="BS882" s="46"/>
    </row>
    <row r="883" spans="4:71" s="47" customFormat="1" ht="9.75" customHeight="1" x14ac:dyDescent="0.3">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c r="BG883" s="69"/>
      <c r="BH883" s="69"/>
      <c r="BI883" s="69"/>
      <c r="BJ883" s="69"/>
      <c r="BK883" s="69"/>
      <c r="BL883" s="69"/>
      <c r="BM883" s="69"/>
      <c r="BN883" s="69"/>
      <c r="BO883" s="69"/>
      <c r="BP883" s="69"/>
      <c r="BQ883" s="69"/>
      <c r="BR883" s="69"/>
      <c r="BS883" s="46"/>
    </row>
    <row r="884" spans="4:71" s="47" customFormat="1" ht="9.75" customHeight="1" x14ac:dyDescent="0.3">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c r="BG884" s="69"/>
      <c r="BH884" s="69"/>
      <c r="BI884" s="69"/>
      <c r="BJ884" s="69"/>
      <c r="BK884" s="69"/>
      <c r="BL884" s="69"/>
      <c r="BM884" s="69"/>
      <c r="BN884" s="69"/>
      <c r="BO884" s="69"/>
      <c r="BP884" s="69"/>
      <c r="BQ884" s="69"/>
      <c r="BR884" s="69"/>
      <c r="BS884" s="46"/>
    </row>
    <row r="885" spans="4:71" s="47" customFormat="1" ht="9.75" customHeight="1" x14ac:dyDescent="0.3">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c r="BG885" s="69"/>
      <c r="BH885" s="69"/>
      <c r="BI885" s="69"/>
      <c r="BJ885" s="69"/>
      <c r="BK885" s="69"/>
      <c r="BL885" s="69"/>
      <c r="BM885" s="69"/>
      <c r="BN885" s="69"/>
      <c r="BO885" s="69"/>
      <c r="BP885" s="69"/>
      <c r="BQ885" s="69"/>
      <c r="BR885" s="69"/>
      <c r="BS885" s="46"/>
    </row>
    <row r="886" spans="4:71" s="47" customFormat="1" ht="9.75" customHeight="1" x14ac:dyDescent="0.3">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c r="BG886" s="69"/>
      <c r="BH886" s="69"/>
      <c r="BI886" s="69"/>
      <c r="BJ886" s="69"/>
      <c r="BK886" s="69"/>
      <c r="BL886" s="69"/>
      <c r="BM886" s="69"/>
      <c r="BN886" s="69"/>
      <c r="BO886" s="69"/>
      <c r="BP886" s="69"/>
      <c r="BQ886" s="69"/>
      <c r="BR886" s="69"/>
      <c r="BS886" s="46"/>
    </row>
    <row r="887" spans="4:71" s="47" customFormat="1" ht="9.75" customHeight="1" x14ac:dyDescent="0.3">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c r="BG887" s="69"/>
      <c r="BH887" s="69"/>
      <c r="BI887" s="69"/>
      <c r="BJ887" s="69"/>
      <c r="BK887" s="69"/>
      <c r="BL887" s="69"/>
      <c r="BM887" s="69"/>
      <c r="BN887" s="69"/>
      <c r="BO887" s="69"/>
      <c r="BP887" s="69"/>
      <c r="BQ887" s="69"/>
      <c r="BR887" s="69"/>
      <c r="BS887" s="46"/>
    </row>
    <row r="888" spans="4:71" s="47" customFormat="1" ht="9.75" customHeight="1" x14ac:dyDescent="0.3">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c r="BG888" s="69"/>
      <c r="BH888" s="69"/>
      <c r="BI888" s="69"/>
      <c r="BJ888" s="69"/>
      <c r="BK888" s="69"/>
      <c r="BL888" s="69"/>
      <c r="BM888" s="69"/>
      <c r="BN888" s="69"/>
      <c r="BO888" s="69"/>
      <c r="BP888" s="69"/>
      <c r="BQ888" s="69"/>
      <c r="BR888" s="69"/>
      <c r="BS888" s="46"/>
    </row>
    <row r="889" spans="4:71" s="47" customFormat="1" ht="9.75" customHeight="1" x14ac:dyDescent="0.3">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c r="BG889" s="69"/>
      <c r="BH889" s="69"/>
      <c r="BI889" s="69"/>
      <c r="BJ889" s="69"/>
      <c r="BK889" s="69"/>
      <c r="BL889" s="69"/>
      <c r="BM889" s="69"/>
      <c r="BN889" s="69"/>
      <c r="BO889" s="69"/>
      <c r="BP889" s="69"/>
      <c r="BQ889" s="69"/>
      <c r="BR889" s="69"/>
      <c r="BS889" s="46"/>
    </row>
    <row r="890" spans="4:71" s="47" customFormat="1" ht="9.75" customHeight="1" x14ac:dyDescent="0.3">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c r="BG890" s="69"/>
      <c r="BH890" s="69"/>
      <c r="BI890" s="69"/>
      <c r="BJ890" s="69"/>
      <c r="BK890" s="69"/>
      <c r="BL890" s="69"/>
      <c r="BM890" s="69"/>
      <c r="BN890" s="69"/>
      <c r="BO890" s="69"/>
      <c r="BP890" s="69"/>
      <c r="BQ890" s="69"/>
      <c r="BR890" s="69"/>
      <c r="BS890" s="46"/>
    </row>
    <row r="891" spans="4:71" s="47" customFormat="1" ht="9.75" customHeight="1" x14ac:dyDescent="0.3">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c r="BG891" s="69"/>
      <c r="BH891" s="69"/>
      <c r="BI891" s="69"/>
      <c r="BJ891" s="69"/>
      <c r="BK891" s="69"/>
      <c r="BL891" s="69"/>
      <c r="BM891" s="69"/>
      <c r="BN891" s="69"/>
      <c r="BO891" s="69"/>
      <c r="BP891" s="69"/>
      <c r="BQ891" s="69"/>
      <c r="BR891" s="69"/>
      <c r="BS891" s="46"/>
    </row>
    <row r="892" spans="4:71" s="47" customFormat="1" ht="9.75" customHeight="1" x14ac:dyDescent="0.3">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c r="BG892" s="69"/>
      <c r="BH892" s="69"/>
      <c r="BI892" s="69"/>
      <c r="BJ892" s="69"/>
      <c r="BK892" s="69"/>
      <c r="BL892" s="69"/>
      <c r="BM892" s="69"/>
      <c r="BN892" s="69"/>
      <c r="BO892" s="69"/>
      <c r="BP892" s="69"/>
      <c r="BQ892" s="69"/>
      <c r="BR892" s="69"/>
      <c r="BS892" s="46"/>
    </row>
    <row r="893" spans="4:71" s="47" customFormat="1" ht="9.75" customHeight="1" x14ac:dyDescent="0.3">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c r="BG893" s="69"/>
      <c r="BH893" s="69"/>
      <c r="BI893" s="69"/>
      <c r="BJ893" s="69"/>
      <c r="BK893" s="69"/>
      <c r="BL893" s="69"/>
      <c r="BM893" s="69"/>
      <c r="BN893" s="69"/>
      <c r="BO893" s="69"/>
      <c r="BP893" s="69"/>
      <c r="BQ893" s="69"/>
      <c r="BR893" s="69"/>
      <c r="BS893" s="46"/>
    </row>
    <row r="894" spans="4:71" s="47" customFormat="1" ht="9.75" customHeight="1" x14ac:dyDescent="0.3">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c r="BG894" s="69"/>
      <c r="BH894" s="69"/>
      <c r="BI894" s="69"/>
      <c r="BJ894" s="69"/>
      <c r="BK894" s="69"/>
      <c r="BL894" s="69"/>
      <c r="BM894" s="69"/>
      <c r="BN894" s="69"/>
      <c r="BO894" s="69"/>
      <c r="BP894" s="69"/>
      <c r="BQ894" s="69"/>
      <c r="BR894" s="69"/>
      <c r="BS894" s="46"/>
    </row>
    <row r="895" spans="4:71" s="47" customFormat="1" ht="9.75" customHeight="1" x14ac:dyDescent="0.3">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c r="BG895" s="69"/>
      <c r="BH895" s="69"/>
      <c r="BI895" s="69"/>
      <c r="BJ895" s="69"/>
      <c r="BK895" s="69"/>
      <c r="BL895" s="69"/>
      <c r="BM895" s="69"/>
      <c r="BN895" s="69"/>
      <c r="BO895" s="69"/>
      <c r="BP895" s="69"/>
      <c r="BQ895" s="69"/>
      <c r="BR895" s="69"/>
      <c r="BS895" s="46"/>
    </row>
    <row r="896" spans="4:71" s="47" customFormat="1" ht="9.75" customHeight="1" x14ac:dyDescent="0.3">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c r="BG896" s="69"/>
      <c r="BH896" s="69"/>
      <c r="BI896" s="69"/>
      <c r="BJ896" s="69"/>
      <c r="BK896" s="69"/>
      <c r="BL896" s="69"/>
      <c r="BM896" s="69"/>
      <c r="BN896" s="69"/>
      <c r="BO896" s="69"/>
      <c r="BP896" s="69"/>
      <c r="BQ896" s="69"/>
      <c r="BR896" s="69"/>
      <c r="BS896" s="46"/>
    </row>
    <row r="897" spans="4:71" s="47" customFormat="1" ht="9.75" customHeight="1" x14ac:dyDescent="0.3">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c r="BG897" s="69"/>
      <c r="BH897" s="69"/>
      <c r="BI897" s="69"/>
      <c r="BJ897" s="69"/>
      <c r="BK897" s="69"/>
      <c r="BL897" s="69"/>
      <c r="BM897" s="69"/>
      <c r="BN897" s="69"/>
      <c r="BO897" s="69"/>
      <c r="BP897" s="69"/>
      <c r="BQ897" s="69"/>
      <c r="BR897" s="69"/>
      <c r="BS897" s="46"/>
    </row>
    <row r="898" spans="4:71" s="47" customFormat="1" ht="9.75" customHeight="1" x14ac:dyDescent="0.3">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c r="BG898" s="69"/>
      <c r="BH898" s="69"/>
      <c r="BI898" s="69"/>
      <c r="BJ898" s="69"/>
      <c r="BK898" s="69"/>
      <c r="BL898" s="69"/>
      <c r="BM898" s="69"/>
      <c r="BN898" s="69"/>
      <c r="BO898" s="69"/>
      <c r="BP898" s="69"/>
      <c r="BQ898" s="69"/>
      <c r="BR898" s="69"/>
      <c r="BS898" s="46"/>
    </row>
    <row r="899" spans="4:71" s="47" customFormat="1" ht="9.75" customHeight="1" x14ac:dyDescent="0.3">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c r="BG899" s="69"/>
      <c r="BH899" s="69"/>
      <c r="BI899" s="69"/>
      <c r="BJ899" s="69"/>
      <c r="BK899" s="69"/>
      <c r="BL899" s="69"/>
      <c r="BM899" s="69"/>
      <c r="BN899" s="69"/>
      <c r="BO899" s="69"/>
      <c r="BP899" s="69"/>
      <c r="BQ899" s="69"/>
      <c r="BR899" s="69"/>
      <c r="BS899" s="46"/>
    </row>
    <row r="900" spans="4:71" s="47" customFormat="1" ht="9.75" customHeight="1" x14ac:dyDescent="0.3">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c r="BG900" s="69"/>
      <c r="BH900" s="69"/>
      <c r="BI900" s="69"/>
      <c r="BJ900" s="69"/>
      <c r="BK900" s="69"/>
      <c r="BL900" s="69"/>
      <c r="BM900" s="69"/>
      <c r="BN900" s="69"/>
      <c r="BO900" s="69"/>
      <c r="BP900" s="69"/>
      <c r="BQ900" s="69"/>
      <c r="BR900" s="69"/>
      <c r="BS900" s="46"/>
    </row>
    <row r="901" spans="4:71" s="47" customFormat="1" ht="9.75" customHeight="1" x14ac:dyDescent="0.3">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c r="BG901" s="69"/>
      <c r="BH901" s="69"/>
      <c r="BI901" s="69"/>
      <c r="BJ901" s="69"/>
      <c r="BK901" s="69"/>
      <c r="BL901" s="69"/>
      <c r="BM901" s="69"/>
      <c r="BN901" s="69"/>
      <c r="BO901" s="69"/>
      <c r="BP901" s="69"/>
      <c r="BQ901" s="69"/>
      <c r="BR901" s="69"/>
      <c r="BS901" s="46"/>
    </row>
    <row r="902" spans="4:71" s="47" customFormat="1" ht="9.75" customHeight="1" x14ac:dyDescent="0.3">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c r="BG902" s="69"/>
      <c r="BH902" s="69"/>
      <c r="BI902" s="69"/>
      <c r="BJ902" s="69"/>
      <c r="BK902" s="69"/>
      <c r="BL902" s="69"/>
      <c r="BM902" s="69"/>
      <c r="BN902" s="69"/>
      <c r="BO902" s="69"/>
      <c r="BP902" s="69"/>
      <c r="BQ902" s="69"/>
      <c r="BR902" s="69"/>
      <c r="BS902" s="46"/>
    </row>
    <row r="903" spans="4:71" s="47" customFormat="1" ht="9.75" customHeight="1" x14ac:dyDescent="0.3">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c r="BG903" s="69"/>
      <c r="BH903" s="69"/>
      <c r="BI903" s="69"/>
      <c r="BJ903" s="69"/>
      <c r="BK903" s="69"/>
      <c r="BL903" s="69"/>
      <c r="BM903" s="69"/>
      <c r="BN903" s="69"/>
      <c r="BO903" s="69"/>
      <c r="BP903" s="69"/>
      <c r="BQ903" s="69"/>
      <c r="BR903" s="69"/>
      <c r="BS903" s="46"/>
    </row>
    <row r="904" spans="4:71" s="47" customFormat="1" ht="9.75" customHeight="1" x14ac:dyDescent="0.3">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c r="BG904" s="69"/>
      <c r="BH904" s="69"/>
      <c r="BI904" s="69"/>
      <c r="BJ904" s="69"/>
      <c r="BK904" s="69"/>
      <c r="BL904" s="69"/>
      <c r="BM904" s="69"/>
      <c r="BN904" s="69"/>
      <c r="BO904" s="69"/>
      <c r="BP904" s="69"/>
      <c r="BQ904" s="69"/>
      <c r="BR904" s="69"/>
      <c r="BS904" s="46"/>
    </row>
    <row r="905" spans="4:71" s="47" customFormat="1" ht="9.75" customHeight="1" x14ac:dyDescent="0.3">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c r="BG905" s="69"/>
      <c r="BH905" s="69"/>
      <c r="BI905" s="69"/>
      <c r="BJ905" s="69"/>
      <c r="BK905" s="69"/>
      <c r="BL905" s="69"/>
      <c r="BM905" s="69"/>
      <c r="BN905" s="69"/>
      <c r="BO905" s="69"/>
      <c r="BP905" s="69"/>
      <c r="BQ905" s="69"/>
      <c r="BR905" s="69"/>
      <c r="BS905" s="46"/>
    </row>
    <row r="906" spans="4:71" s="47" customFormat="1" ht="9.75" customHeight="1" x14ac:dyDescent="0.3">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c r="BS906" s="46"/>
    </row>
    <row r="907" spans="4:71" s="47" customFormat="1" ht="9.75" customHeight="1" x14ac:dyDescent="0.3">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c r="BG907" s="69"/>
      <c r="BH907" s="69"/>
      <c r="BI907" s="69"/>
      <c r="BJ907" s="69"/>
      <c r="BK907" s="69"/>
      <c r="BL907" s="69"/>
      <c r="BM907" s="69"/>
      <c r="BN907" s="69"/>
      <c r="BO907" s="69"/>
      <c r="BP907" s="69"/>
      <c r="BQ907" s="69"/>
      <c r="BR907" s="69"/>
      <c r="BS907" s="46"/>
    </row>
    <row r="908" spans="4:71" s="47" customFormat="1" ht="9.75" customHeight="1" x14ac:dyDescent="0.3">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c r="BG908" s="69"/>
      <c r="BH908" s="69"/>
      <c r="BI908" s="69"/>
      <c r="BJ908" s="69"/>
      <c r="BK908" s="69"/>
      <c r="BL908" s="69"/>
      <c r="BM908" s="69"/>
      <c r="BN908" s="69"/>
      <c r="BO908" s="69"/>
      <c r="BP908" s="69"/>
      <c r="BQ908" s="69"/>
      <c r="BR908" s="69"/>
      <c r="BS908" s="46"/>
    </row>
    <row r="909" spans="4:71" s="47" customFormat="1" ht="9.75" customHeight="1" x14ac:dyDescent="0.3">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c r="BG909" s="69"/>
      <c r="BH909" s="69"/>
      <c r="BI909" s="69"/>
      <c r="BJ909" s="69"/>
      <c r="BK909" s="69"/>
      <c r="BL909" s="69"/>
      <c r="BM909" s="69"/>
      <c r="BN909" s="69"/>
      <c r="BO909" s="69"/>
      <c r="BP909" s="69"/>
      <c r="BQ909" s="69"/>
      <c r="BR909" s="69"/>
      <c r="BS909" s="46"/>
    </row>
    <row r="910" spans="4:71" s="47" customFormat="1" ht="9.75" customHeight="1" x14ac:dyDescent="0.3">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c r="BG910" s="69"/>
      <c r="BH910" s="69"/>
      <c r="BI910" s="69"/>
      <c r="BJ910" s="69"/>
      <c r="BK910" s="69"/>
      <c r="BL910" s="69"/>
      <c r="BM910" s="69"/>
      <c r="BN910" s="69"/>
      <c r="BO910" s="69"/>
      <c r="BP910" s="69"/>
      <c r="BQ910" s="69"/>
      <c r="BR910" s="69"/>
      <c r="BS910" s="46"/>
    </row>
    <row r="911" spans="4:71" s="47" customFormat="1" ht="9.75" customHeight="1" x14ac:dyDescent="0.3">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c r="BG911" s="69"/>
      <c r="BH911" s="69"/>
      <c r="BI911" s="69"/>
      <c r="BJ911" s="69"/>
      <c r="BK911" s="69"/>
      <c r="BL911" s="69"/>
      <c r="BM911" s="69"/>
      <c r="BN911" s="69"/>
      <c r="BO911" s="69"/>
      <c r="BP911" s="69"/>
      <c r="BQ911" s="69"/>
      <c r="BR911" s="69"/>
      <c r="BS911" s="46"/>
    </row>
    <row r="912" spans="4:71" s="47" customFormat="1" ht="9.75" customHeight="1" x14ac:dyDescent="0.3">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c r="BG912" s="69"/>
      <c r="BH912" s="69"/>
      <c r="BI912" s="69"/>
      <c r="BJ912" s="69"/>
      <c r="BK912" s="69"/>
      <c r="BL912" s="69"/>
      <c r="BM912" s="69"/>
      <c r="BN912" s="69"/>
      <c r="BO912" s="69"/>
      <c r="BP912" s="69"/>
      <c r="BQ912" s="69"/>
      <c r="BR912" s="69"/>
      <c r="BS912" s="46"/>
    </row>
    <row r="913" spans="4:71" s="47" customFormat="1" ht="9.75" customHeight="1" x14ac:dyDescent="0.3">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c r="BG913" s="69"/>
      <c r="BH913" s="69"/>
      <c r="BI913" s="69"/>
      <c r="BJ913" s="69"/>
      <c r="BK913" s="69"/>
      <c r="BL913" s="69"/>
      <c r="BM913" s="69"/>
      <c r="BN913" s="69"/>
      <c r="BO913" s="69"/>
      <c r="BP913" s="69"/>
      <c r="BQ913" s="69"/>
      <c r="BR913" s="69"/>
      <c r="BS913" s="46"/>
    </row>
    <row r="914" spans="4:71" s="47" customFormat="1" ht="9.75" customHeight="1" x14ac:dyDescent="0.3">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c r="BG914" s="69"/>
      <c r="BH914" s="69"/>
      <c r="BI914" s="69"/>
      <c r="BJ914" s="69"/>
      <c r="BK914" s="69"/>
      <c r="BL914" s="69"/>
      <c r="BM914" s="69"/>
      <c r="BN914" s="69"/>
      <c r="BO914" s="69"/>
      <c r="BP914" s="69"/>
      <c r="BQ914" s="69"/>
      <c r="BR914" s="69"/>
      <c r="BS914" s="46"/>
    </row>
    <row r="915" spans="4:71" s="47" customFormat="1" ht="9.75" customHeight="1" x14ac:dyDescent="0.3">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c r="BG915" s="69"/>
      <c r="BH915" s="69"/>
      <c r="BI915" s="69"/>
      <c r="BJ915" s="69"/>
      <c r="BK915" s="69"/>
      <c r="BL915" s="69"/>
      <c r="BM915" s="69"/>
      <c r="BN915" s="69"/>
      <c r="BO915" s="69"/>
      <c r="BP915" s="69"/>
      <c r="BQ915" s="69"/>
      <c r="BR915" s="69"/>
      <c r="BS915" s="46"/>
    </row>
    <row r="916" spans="4:71" s="47" customFormat="1" ht="9.75" customHeight="1" x14ac:dyDescent="0.3">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c r="BG916" s="69"/>
      <c r="BH916" s="69"/>
      <c r="BI916" s="69"/>
      <c r="BJ916" s="69"/>
      <c r="BK916" s="69"/>
      <c r="BL916" s="69"/>
      <c r="BM916" s="69"/>
      <c r="BN916" s="69"/>
      <c r="BO916" s="69"/>
      <c r="BP916" s="69"/>
      <c r="BQ916" s="69"/>
      <c r="BR916" s="69"/>
      <c r="BS916" s="46"/>
    </row>
    <row r="917" spans="4:71" s="47" customFormat="1" ht="9.75" customHeight="1" x14ac:dyDescent="0.3">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c r="BG917" s="69"/>
      <c r="BH917" s="69"/>
      <c r="BI917" s="69"/>
      <c r="BJ917" s="69"/>
      <c r="BK917" s="69"/>
      <c r="BL917" s="69"/>
      <c r="BM917" s="69"/>
      <c r="BN917" s="69"/>
      <c r="BO917" s="69"/>
      <c r="BP917" s="69"/>
      <c r="BQ917" s="69"/>
      <c r="BR917" s="69"/>
      <c r="BS917" s="46"/>
    </row>
    <row r="918" spans="4:71" s="47" customFormat="1" ht="9.75" customHeight="1" x14ac:dyDescent="0.3">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c r="BG918" s="69"/>
      <c r="BH918" s="69"/>
      <c r="BI918" s="69"/>
      <c r="BJ918" s="69"/>
      <c r="BK918" s="69"/>
      <c r="BL918" s="69"/>
      <c r="BM918" s="69"/>
      <c r="BN918" s="69"/>
      <c r="BO918" s="69"/>
      <c r="BP918" s="69"/>
      <c r="BQ918" s="69"/>
      <c r="BR918" s="69"/>
      <c r="BS918" s="46"/>
    </row>
    <row r="919" spans="4:71" s="47" customFormat="1" ht="9.75" customHeight="1" x14ac:dyDescent="0.3">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c r="BG919" s="69"/>
      <c r="BH919" s="69"/>
      <c r="BI919" s="69"/>
      <c r="BJ919" s="69"/>
      <c r="BK919" s="69"/>
      <c r="BL919" s="69"/>
      <c r="BM919" s="69"/>
      <c r="BN919" s="69"/>
      <c r="BO919" s="69"/>
      <c r="BP919" s="69"/>
      <c r="BQ919" s="69"/>
      <c r="BR919" s="69"/>
      <c r="BS919" s="46"/>
    </row>
    <row r="920" spans="4:71" s="47" customFormat="1" ht="9.75" customHeight="1" x14ac:dyDescent="0.3">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c r="BG920" s="69"/>
      <c r="BH920" s="69"/>
      <c r="BI920" s="69"/>
      <c r="BJ920" s="69"/>
      <c r="BK920" s="69"/>
      <c r="BL920" s="69"/>
      <c r="BM920" s="69"/>
      <c r="BN920" s="69"/>
      <c r="BO920" s="69"/>
      <c r="BP920" s="69"/>
      <c r="BQ920" s="69"/>
      <c r="BR920" s="69"/>
      <c r="BS920" s="46"/>
    </row>
    <row r="921" spans="4:71" s="47" customFormat="1" ht="9.75" customHeight="1" x14ac:dyDescent="0.3">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c r="BG921" s="69"/>
      <c r="BH921" s="69"/>
      <c r="BI921" s="69"/>
      <c r="BJ921" s="69"/>
      <c r="BK921" s="69"/>
      <c r="BL921" s="69"/>
      <c r="BM921" s="69"/>
      <c r="BN921" s="69"/>
      <c r="BO921" s="69"/>
      <c r="BP921" s="69"/>
      <c r="BQ921" s="69"/>
      <c r="BR921" s="69"/>
      <c r="BS921" s="46"/>
    </row>
    <row r="922" spans="4:71" s="47" customFormat="1" ht="9.75" customHeight="1" x14ac:dyDescent="0.3">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c r="BG922" s="69"/>
      <c r="BH922" s="69"/>
      <c r="BI922" s="69"/>
      <c r="BJ922" s="69"/>
      <c r="BK922" s="69"/>
      <c r="BL922" s="69"/>
      <c r="BM922" s="69"/>
      <c r="BN922" s="69"/>
      <c r="BO922" s="69"/>
      <c r="BP922" s="69"/>
      <c r="BQ922" s="69"/>
      <c r="BR922" s="69"/>
      <c r="BS922" s="46"/>
    </row>
    <row r="923" spans="4:71" s="47" customFormat="1" ht="9.75" customHeight="1" x14ac:dyDescent="0.3">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c r="BG923" s="69"/>
      <c r="BH923" s="69"/>
      <c r="BI923" s="69"/>
      <c r="BJ923" s="69"/>
      <c r="BK923" s="69"/>
      <c r="BL923" s="69"/>
      <c r="BM923" s="69"/>
      <c r="BN923" s="69"/>
      <c r="BO923" s="69"/>
      <c r="BP923" s="69"/>
      <c r="BQ923" s="69"/>
      <c r="BR923" s="69"/>
      <c r="BS923" s="46"/>
    </row>
    <row r="924" spans="4:71" s="47" customFormat="1" ht="9.75" customHeight="1" x14ac:dyDescent="0.3">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c r="BG924" s="69"/>
      <c r="BH924" s="69"/>
      <c r="BI924" s="69"/>
      <c r="BJ924" s="69"/>
      <c r="BK924" s="69"/>
      <c r="BL924" s="69"/>
      <c r="BM924" s="69"/>
      <c r="BN924" s="69"/>
      <c r="BO924" s="69"/>
      <c r="BP924" s="69"/>
      <c r="BQ924" s="69"/>
      <c r="BR924" s="69"/>
      <c r="BS924" s="46"/>
    </row>
    <row r="925" spans="4:71" s="47" customFormat="1" ht="9.75" customHeight="1" x14ac:dyDescent="0.3">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c r="BG925" s="69"/>
      <c r="BH925" s="69"/>
      <c r="BI925" s="69"/>
      <c r="BJ925" s="69"/>
      <c r="BK925" s="69"/>
      <c r="BL925" s="69"/>
      <c r="BM925" s="69"/>
      <c r="BN925" s="69"/>
      <c r="BO925" s="69"/>
      <c r="BP925" s="69"/>
      <c r="BQ925" s="69"/>
      <c r="BR925" s="69"/>
      <c r="BS925" s="46"/>
    </row>
    <row r="926" spans="4:71" s="47" customFormat="1" ht="9.75" customHeight="1" x14ac:dyDescent="0.3">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c r="BG926" s="69"/>
      <c r="BH926" s="69"/>
      <c r="BI926" s="69"/>
      <c r="BJ926" s="69"/>
      <c r="BK926" s="69"/>
      <c r="BL926" s="69"/>
      <c r="BM926" s="69"/>
      <c r="BN926" s="69"/>
      <c r="BO926" s="69"/>
      <c r="BP926" s="69"/>
      <c r="BQ926" s="69"/>
      <c r="BR926" s="69"/>
      <c r="BS926" s="46"/>
    </row>
    <row r="927" spans="4:71" s="47" customFormat="1" ht="9.75" customHeight="1" x14ac:dyDescent="0.3">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c r="BG927" s="69"/>
      <c r="BH927" s="69"/>
      <c r="BI927" s="69"/>
      <c r="BJ927" s="69"/>
      <c r="BK927" s="69"/>
      <c r="BL927" s="69"/>
      <c r="BM927" s="69"/>
      <c r="BN927" s="69"/>
      <c r="BO927" s="69"/>
      <c r="BP927" s="69"/>
      <c r="BQ927" s="69"/>
      <c r="BR927" s="69"/>
      <c r="BS927" s="46"/>
    </row>
    <row r="928" spans="4:71" s="47" customFormat="1" ht="9.75" customHeight="1" x14ac:dyDescent="0.3">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c r="BG928" s="69"/>
      <c r="BH928" s="69"/>
      <c r="BI928" s="69"/>
      <c r="BJ928" s="69"/>
      <c r="BK928" s="69"/>
      <c r="BL928" s="69"/>
      <c r="BM928" s="69"/>
      <c r="BN928" s="69"/>
      <c r="BO928" s="69"/>
      <c r="BP928" s="69"/>
      <c r="BQ928" s="69"/>
      <c r="BR928" s="69"/>
      <c r="BS928" s="46"/>
    </row>
    <row r="929" spans="4:71" s="47" customFormat="1" ht="9.75" customHeight="1" x14ac:dyDescent="0.3">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c r="BG929" s="69"/>
      <c r="BH929" s="69"/>
      <c r="BI929" s="69"/>
      <c r="BJ929" s="69"/>
      <c r="BK929" s="69"/>
      <c r="BL929" s="69"/>
      <c r="BM929" s="69"/>
      <c r="BN929" s="69"/>
      <c r="BO929" s="69"/>
      <c r="BP929" s="69"/>
      <c r="BQ929" s="69"/>
      <c r="BR929" s="69"/>
      <c r="BS929" s="46"/>
    </row>
    <row r="930" spans="4:71" s="47" customFormat="1" ht="9.75" customHeight="1" x14ac:dyDescent="0.3">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c r="BG930" s="69"/>
      <c r="BH930" s="69"/>
      <c r="BI930" s="69"/>
      <c r="BJ930" s="69"/>
      <c r="BK930" s="69"/>
      <c r="BL930" s="69"/>
      <c r="BM930" s="69"/>
      <c r="BN930" s="69"/>
      <c r="BO930" s="69"/>
      <c r="BP930" s="69"/>
      <c r="BQ930" s="69"/>
      <c r="BR930" s="69"/>
      <c r="BS930" s="46"/>
    </row>
    <row r="931" spans="4:71" s="47" customFormat="1" ht="9.75" customHeight="1" x14ac:dyDescent="0.3">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c r="BG931" s="69"/>
      <c r="BH931" s="69"/>
      <c r="BI931" s="69"/>
      <c r="BJ931" s="69"/>
      <c r="BK931" s="69"/>
      <c r="BL931" s="69"/>
      <c r="BM931" s="69"/>
      <c r="BN931" s="69"/>
      <c r="BO931" s="69"/>
      <c r="BP931" s="69"/>
      <c r="BQ931" s="69"/>
      <c r="BR931" s="69"/>
      <c r="BS931" s="46"/>
    </row>
    <row r="932" spans="4:71" s="47" customFormat="1" ht="9.75" customHeight="1" x14ac:dyDescent="0.3">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c r="BG932" s="69"/>
      <c r="BH932" s="69"/>
      <c r="BI932" s="69"/>
      <c r="BJ932" s="69"/>
      <c r="BK932" s="69"/>
      <c r="BL932" s="69"/>
      <c r="BM932" s="69"/>
      <c r="BN932" s="69"/>
      <c r="BO932" s="69"/>
      <c r="BP932" s="69"/>
      <c r="BQ932" s="69"/>
      <c r="BR932" s="69"/>
      <c r="BS932" s="46"/>
    </row>
    <row r="933" spans="4:71" s="47" customFormat="1" ht="9.75" customHeight="1" x14ac:dyDescent="0.3">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c r="BG933" s="69"/>
      <c r="BH933" s="69"/>
      <c r="BI933" s="69"/>
      <c r="BJ933" s="69"/>
      <c r="BK933" s="69"/>
      <c r="BL933" s="69"/>
      <c r="BM933" s="69"/>
      <c r="BN933" s="69"/>
      <c r="BO933" s="69"/>
      <c r="BP933" s="69"/>
      <c r="BQ933" s="69"/>
      <c r="BR933" s="69"/>
      <c r="BS933" s="46"/>
    </row>
    <row r="934" spans="4:71" s="47" customFormat="1" ht="9.75" customHeight="1" x14ac:dyDescent="0.3">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c r="BG934" s="69"/>
      <c r="BH934" s="69"/>
      <c r="BI934" s="69"/>
      <c r="BJ934" s="69"/>
      <c r="BK934" s="69"/>
      <c r="BL934" s="69"/>
      <c r="BM934" s="69"/>
      <c r="BN934" s="69"/>
      <c r="BO934" s="69"/>
      <c r="BP934" s="69"/>
      <c r="BQ934" s="69"/>
      <c r="BR934" s="69"/>
      <c r="BS934" s="46"/>
    </row>
    <row r="935" spans="4:71" s="47" customFormat="1" ht="9.75" customHeight="1" x14ac:dyDescent="0.3">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c r="BG935" s="69"/>
      <c r="BH935" s="69"/>
      <c r="BI935" s="69"/>
      <c r="BJ935" s="69"/>
      <c r="BK935" s="69"/>
      <c r="BL935" s="69"/>
      <c r="BM935" s="69"/>
      <c r="BN935" s="69"/>
      <c r="BO935" s="69"/>
      <c r="BP935" s="69"/>
      <c r="BQ935" s="69"/>
      <c r="BR935" s="69"/>
      <c r="BS935" s="46"/>
    </row>
    <row r="936" spans="4:71" s="47" customFormat="1" ht="9.75" customHeight="1" x14ac:dyDescent="0.3">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c r="BG936" s="69"/>
      <c r="BH936" s="69"/>
      <c r="BI936" s="69"/>
      <c r="BJ936" s="69"/>
      <c r="BK936" s="69"/>
      <c r="BL936" s="69"/>
      <c r="BM936" s="69"/>
      <c r="BN936" s="69"/>
      <c r="BO936" s="69"/>
      <c r="BP936" s="69"/>
      <c r="BQ936" s="69"/>
      <c r="BR936" s="69"/>
      <c r="BS936" s="46"/>
    </row>
    <row r="937" spans="4:71" s="47" customFormat="1" ht="9.75" customHeight="1" x14ac:dyDescent="0.3">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c r="BG937" s="69"/>
      <c r="BH937" s="69"/>
      <c r="BI937" s="69"/>
      <c r="BJ937" s="69"/>
      <c r="BK937" s="69"/>
      <c r="BL937" s="69"/>
      <c r="BM937" s="69"/>
      <c r="BN937" s="69"/>
      <c r="BO937" s="69"/>
      <c r="BP937" s="69"/>
      <c r="BQ937" s="69"/>
      <c r="BR937" s="69"/>
      <c r="BS937" s="46"/>
    </row>
    <row r="938" spans="4:71" s="47" customFormat="1" ht="9.75" customHeight="1" x14ac:dyDescent="0.3">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c r="BG938" s="69"/>
      <c r="BH938" s="69"/>
      <c r="BI938" s="69"/>
      <c r="BJ938" s="69"/>
      <c r="BK938" s="69"/>
      <c r="BL938" s="69"/>
      <c r="BM938" s="69"/>
      <c r="BN938" s="69"/>
      <c r="BO938" s="69"/>
      <c r="BP938" s="69"/>
      <c r="BQ938" s="69"/>
      <c r="BR938" s="69"/>
      <c r="BS938" s="46"/>
    </row>
    <row r="939" spans="4:71" s="47" customFormat="1" ht="9.75" customHeight="1" x14ac:dyDescent="0.3">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c r="BG939" s="69"/>
      <c r="BH939" s="69"/>
      <c r="BI939" s="69"/>
      <c r="BJ939" s="69"/>
      <c r="BK939" s="69"/>
      <c r="BL939" s="69"/>
      <c r="BM939" s="69"/>
      <c r="BN939" s="69"/>
      <c r="BO939" s="69"/>
      <c r="BP939" s="69"/>
      <c r="BQ939" s="69"/>
      <c r="BR939" s="69"/>
      <c r="BS939" s="46"/>
    </row>
    <row r="940" spans="4:71" s="47" customFormat="1" ht="9.75" customHeight="1" x14ac:dyDescent="0.3">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c r="BG940" s="69"/>
      <c r="BH940" s="69"/>
      <c r="BI940" s="69"/>
      <c r="BJ940" s="69"/>
      <c r="BK940" s="69"/>
      <c r="BL940" s="69"/>
      <c r="BM940" s="69"/>
      <c r="BN940" s="69"/>
      <c r="BO940" s="69"/>
      <c r="BP940" s="69"/>
      <c r="BQ940" s="69"/>
      <c r="BR940" s="69"/>
      <c r="BS940" s="46"/>
    </row>
    <row r="941" spans="4:71" s="47" customFormat="1" ht="9.75" customHeight="1" x14ac:dyDescent="0.3">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c r="BG941" s="69"/>
      <c r="BH941" s="69"/>
      <c r="BI941" s="69"/>
      <c r="BJ941" s="69"/>
      <c r="BK941" s="69"/>
      <c r="BL941" s="69"/>
      <c r="BM941" s="69"/>
      <c r="BN941" s="69"/>
      <c r="BO941" s="69"/>
      <c r="BP941" s="69"/>
      <c r="BQ941" s="69"/>
      <c r="BR941" s="69"/>
      <c r="BS941" s="46"/>
    </row>
    <row r="942" spans="4:71" s="47" customFormat="1" ht="9.75" customHeight="1" x14ac:dyDescent="0.3">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c r="BG942" s="69"/>
      <c r="BH942" s="69"/>
      <c r="BI942" s="69"/>
      <c r="BJ942" s="69"/>
      <c r="BK942" s="69"/>
      <c r="BL942" s="69"/>
      <c r="BM942" s="69"/>
      <c r="BN942" s="69"/>
      <c r="BO942" s="69"/>
      <c r="BP942" s="69"/>
      <c r="BQ942" s="69"/>
      <c r="BR942" s="69"/>
      <c r="BS942" s="46"/>
    </row>
    <row r="943" spans="4:71" s="47" customFormat="1" ht="9.75" customHeight="1" x14ac:dyDescent="0.3">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c r="BG943" s="69"/>
      <c r="BH943" s="69"/>
      <c r="BI943" s="69"/>
      <c r="BJ943" s="69"/>
      <c r="BK943" s="69"/>
      <c r="BL943" s="69"/>
      <c r="BM943" s="69"/>
      <c r="BN943" s="69"/>
      <c r="BO943" s="69"/>
      <c r="BP943" s="69"/>
      <c r="BQ943" s="69"/>
      <c r="BR943" s="69"/>
      <c r="BS943" s="46"/>
    </row>
    <row r="944" spans="4:71" s="47" customFormat="1" ht="9.75" customHeight="1" x14ac:dyDescent="0.3">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c r="BG944" s="69"/>
      <c r="BH944" s="69"/>
      <c r="BI944" s="69"/>
      <c r="BJ944" s="69"/>
      <c r="BK944" s="69"/>
      <c r="BL944" s="69"/>
      <c r="BM944" s="69"/>
      <c r="BN944" s="69"/>
      <c r="BO944" s="69"/>
      <c r="BP944" s="69"/>
      <c r="BQ944" s="69"/>
      <c r="BR944" s="69"/>
      <c r="BS944" s="46"/>
    </row>
    <row r="945" spans="4:71" s="47" customFormat="1" ht="9.75" customHeight="1" x14ac:dyDescent="0.3">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c r="BG945" s="69"/>
      <c r="BH945" s="69"/>
      <c r="BI945" s="69"/>
      <c r="BJ945" s="69"/>
      <c r="BK945" s="69"/>
      <c r="BL945" s="69"/>
      <c r="BM945" s="69"/>
      <c r="BN945" s="69"/>
      <c r="BO945" s="69"/>
      <c r="BP945" s="69"/>
      <c r="BQ945" s="69"/>
      <c r="BR945" s="69"/>
      <c r="BS945" s="46"/>
    </row>
    <row r="946" spans="4:71" s="47" customFormat="1" ht="9.75" customHeight="1" x14ac:dyDescent="0.3">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c r="BG946" s="69"/>
      <c r="BH946" s="69"/>
      <c r="BI946" s="69"/>
      <c r="BJ946" s="69"/>
      <c r="BK946" s="69"/>
      <c r="BL946" s="69"/>
      <c r="BM946" s="69"/>
      <c r="BN946" s="69"/>
      <c r="BO946" s="69"/>
      <c r="BP946" s="69"/>
      <c r="BQ946" s="69"/>
      <c r="BR946" s="69"/>
      <c r="BS946" s="46"/>
    </row>
    <row r="947" spans="4:71" s="47" customFormat="1" ht="9.75" customHeight="1" x14ac:dyDescent="0.3">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c r="BG947" s="69"/>
      <c r="BH947" s="69"/>
      <c r="BI947" s="69"/>
      <c r="BJ947" s="69"/>
      <c r="BK947" s="69"/>
      <c r="BL947" s="69"/>
      <c r="BM947" s="69"/>
      <c r="BN947" s="69"/>
      <c r="BO947" s="69"/>
      <c r="BP947" s="69"/>
      <c r="BQ947" s="69"/>
      <c r="BR947" s="69"/>
      <c r="BS947" s="46"/>
    </row>
    <row r="948" spans="4:71" s="47" customFormat="1" ht="9.75" customHeight="1" x14ac:dyDescent="0.3">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c r="BG948" s="69"/>
      <c r="BH948" s="69"/>
      <c r="BI948" s="69"/>
      <c r="BJ948" s="69"/>
      <c r="BK948" s="69"/>
      <c r="BL948" s="69"/>
      <c r="BM948" s="69"/>
      <c r="BN948" s="69"/>
      <c r="BO948" s="69"/>
      <c r="BP948" s="69"/>
      <c r="BQ948" s="69"/>
      <c r="BR948" s="69"/>
      <c r="BS948" s="46"/>
    </row>
    <row r="949" spans="4:71" s="47" customFormat="1" ht="9.75" customHeight="1" x14ac:dyDescent="0.3">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c r="BG949" s="69"/>
      <c r="BH949" s="69"/>
      <c r="BI949" s="69"/>
      <c r="BJ949" s="69"/>
      <c r="BK949" s="69"/>
      <c r="BL949" s="69"/>
      <c r="BM949" s="69"/>
      <c r="BN949" s="69"/>
      <c r="BO949" s="69"/>
      <c r="BP949" s="69"/>
      <c r="BQ949" s="69"/>
      <c r="BR949" s="69"/>
      <c r="BS949" s="46"/>
    </row>
    <row r="950" spans="4:71" s="47" customFormat="1" ht="9.75" customHeight="1" x14ac:dyDescent="0.3">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c r="BG950" s="69"/>
      <c r="BH950" s="69"/>
      <c r="BI950" s="69"/>
      <c r="BJ950" s="69"/>
      <c r="BK950" s="69"/>
      <c r="BL950" s="69"/>
      <c r="BM950" s="69"/>
      <c r="BN950" s="69"/>
      <c r="BO950" s="69"/>
      <c r="BP950" s="69"/>
      <c r="BQ950" s="69"/>
      <c r="BR950" s="69"/>
      <c r="BS950" s="46"/>
    </row>
    <row r="951" spans="4:71" s="47" customFormat="1" ht="9.75" customHeight="1" x14ac:dyDescent="0.3">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c r="BG951" s="69"/>
      <c r="BH951" s="69"/>
      <c r="BI951" s="69"/>
      <c r="BJ951" s="69"/>
      <c r="BK951" s="69"/>
      <c r="BL951" s="69"/>
      <c r="BM951" s="69"/>
      <c r="BN951" s="69"/>
      <c r="BO951" s="69"/>
      <c r="BP951" s="69"/>
      <c r="BQ951" s="69"/>
      <c r="BR951" s="69"/>
      <c r="BS951" s="46"/>
    </row>
    <row r="952" spans="4:71" s="47" customFormat="1" ht="9.75" customHeight="1" x14ac:dyDescent="0.3">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c r="BG952" s="69"/>
      <c r="BH952" s="69"/>
      <c r="BI952" s="69"/>
      <c r="BJ952" s="69"/>
      <c r="BK952" s="69"/>
      <c r="BL952" s="69"/>
      <c r="BM952" s="69"/>
      <c r="BN952" s="69"/>
      <c r="BO952" s="69"/>
      <c r="BP952" s="69"/>
      <c r="BQ952" s="69"/>
      <c r="BR952" s="69"/>
      <c r="BS952" s="46"/>
    </row>
    <row r="953" spans="4:71" s="47" customFormat="1" ht="9.75" customHeight="1" x14ac:dyDescent="0.3">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c r="BI953" s="69"/>
      <c r="BJ953" s="69"/>
      <c r="BK953" s="69"/>
      <c r="BL953" s="69"/>
      <c r="BM953" s="69"/>
      <c r="BN953" s="69"/>
      <c r="BO953" s="69"/>
      <c r="BP953" s="69"/>
      <c r="BQ953" s="69"/>
      <c r="BR953" s="69"/>
      <c r="BS953" s="46"/>
    </row>
    <row r="954" spans="4:71" s="47" customFormat="1" ht="9.75" customHeight="1" x14ac:dyDescent="0.3">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c r="BG954" s="69"/>
      <c r="BH954" s="69"/>
      <c r="BI954" s="69"/>
      <c r="BJ954" s="69"/>
      <c r="BK954" s="69"/>
      <c r="BL954" s="69"/>
      <c r="BM954" s="69"/>
      <c r="BN954" s="69"/>
      <c r="BO954" s="69"/>
      <c r="BP954" s="69"/>
      <c r="BQ954" s="69"/>
      <c r="BR954" s="69"/>
      <c r="BS954" s="46"/>
    </row>
    <row r="955" spans="4:71" s="47" customFormat="1" ht="9.75" customHeight="1" x14ac:dyDescent="0.3">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c r="BG955" s="69"/>
      <c r="BH955" s="69"/>
      <c r="BI955" s="69"/>
      <c r="BJ955" s="69"/>
      <c r="BK955" s="69"/>
      <c r="BL955" s="69"/>
      <c r="BM955" s="69"/>
      <c r="BN955" s="69"/>
      <c r="BO955" s="69"/>
      <c r="BP955" s="69"/>
      <c r="BQ955" s="69"/>
      <c r="BR955" s="69"/>
      <c r="BS955" s="46"/>
    </row>
    <row r="956" spans="4:71" s="47" customFormat="1" ht="9.75" customHeight="1" x14ac:dyDescent="0.3">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c r="BG956" s="69"/>
      <c r="BH956" s="69"/>
      <c r="BI956" s="69"/>
      <c r="BJ956" s="69"/>
      <c r="BK956" s="69"/>
      <c r="BL956" s="69"/>
      <c r="BM956" s="69"/>
      <c r="BN956" s="69"/>
      <c r="BO956" s="69"/>
      <c r="BP956" s="69"/>
      <c r="BQ956" s="69"/>
      <c r="BR956" s="69"/>
      <c r="BS956" s="46"/>
    </row>
    <row r="957" spans="4:71" s="47" customFormat="1" ht="9.75" customHeight="1" x14ac:dyDescent="0.3">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c r="BG957" s="69"/>
      <c r="BH957" s="69"/>
      <c r="BI957" s="69"/>
      <c r="BJ957" s="69"/>
      <c r="BK957" s="69"/>
      <c r="BL957" s="69"/>
      <c r="BM957" s="69"/>
      <c r="BN957" s="69"/>
      <c r="BO957" s="69"/>
      <c r="BP957" s="69"/>
      <c r="BQ957" s="69"/>
      <c r="BR957" s="69"/>
      <c r="BS957" s="46"/>
    </row>
    <row r="958" spans="4:71" s="47" customFormat="1" ht="9.75" customHeight="1" x14ac:dyDescent="0.3">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c r="BG958" s="69"/>
      <c r="BH958" s="69"/>
      <c r="BI958" s="69"/>
      <c r="BJ958" s="69"/>
      <c r="BK958" s="69"/>
      <c r="BL958" s="69"/>
      <c r="BM958" s="69"/>
      <c r="BN958" s="69"/>
      <c r="BO958" s="69"/>
      <c r="BP958" s="69"/>
      <c r="BQ958" s="69"/>
      <c r="BR958" s="69"/>
      <c r="BS958" s="46"/>
    </row>
    <row r="959" spans="4:71" s="47" customFormat="1" ht="9.75" customHeight="1" x14ac:dyDescent="0.3">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c r="BG959" s="69"/>
      <c r="BH959" s="69"/>
      <c r="BI959" s="69"/>
      <c r="BJ959" s="69"/>
      <c r="BK959" s="69"/>
      <c r="BL959" s="69"/>
      <c r="BM959" s="69"/>
      <c r="BN959" s="69"/>
      <c r="BO959" s="69"/>
      <c r="BP959" s="69"/>
      <c r="BQ959" s="69"/>
      <c r="BR959" s="69"/>
      <c r="BS959" s="46"/>
    </row>
    <row r="960" spans="4:71" s="47" customFormat="1" ht="9.75" customHeight="1" x14ac:dyDescent="0.3">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c r="BG960" s="69"/>
      <c r="BH960" s="69"/>
      <c r="BI960" s="69"/>
      <c r="BJ960" s="69"/>
      <c r="BK960" s="69"/>
      <c r="BL960" s="69"/>
      <c r="BM960" s="69"/>
      <c r="BN960" s="69"/>
      <c r="BO960" s="69"/>
      <c r="BP960" s="69"/>
      <c r="BQ960" s="69"/>
      <c r="BR960" s="69"/>
      <c r="BS960" s="46"/>
    </row>
    <row r="961" spans="4:71" s="47" customFormat="1" ht="9.75" customHeight="1" x14ac:dyDescent="0.3">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c r="BI961" s="69"/>
      <c r="BJ961" s="69"/>
      <c r="BK961" s="69"/>
      <c r="BL961" s="69"/>
      <c r="BM961" s="69"/>
      <c r="BN961" s="69"/>
      <c r="BO961" s="69"/>
      <c r="BP961" s="69"/>
      <c r="BQ961" s="69"/>
      <c r="BR961" s="69"/>
      <c r="BS961" s="46"/>
    </row>
    <row r="962" spans="4:71" s="47" customFormat="1" ht="9.75" customHeight="1" x14ac:dyDescent="0.3">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c r="BG962" s="69"/>
      <c r="BH962" s="69"/>
      <c r="BI962" s="69"/>
      <c r="BJ962" s="69"/>
      <c r="BK962" s="69"/>
      <c r="BL962" s="69"/>
      <c r="BM962" s="69"/>
      <c r="BN962" s="69"/>
      <c r="BO962" s="69"/>
      <c r="BP962" s="69"/>
      <c r="BQ962" s="69"/>
      <c r="BR962" s="69"/>
      <c r="BS962" s="46"/>
    </row>
    <row r="963" spans="4:71" s="47" customFormat="1" ht="9.75" customHeight="1" x14ac:dyDescent="0.3">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c r="BG963" s="69"/>
      <c r="BH963" s="69"/>
      <c r="BI963" s="69"/>
      <c r="BJ963" s="69"/>
      <c r="BK963" s="69"/>
      <c r="BL963" s="69"/>
      <c r="BM963" s="69"/>
      <c r="BN963" s="69"/>
      <c r="BO963" s="69"/>
      <c r="BP963" s="69"/>
      <c r="BQ963" s="69"/>
      <c r="BR963" s="69"/>
      <c r="BS963" s="46"/>
    </row>
    <row r="964" spans="4:71" s="47" customFormat="1" ht="9.75" customHeight="1" x14ac:dyDescent="0.3">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c r="BG964" s="69"/>
      <c r="BH964" s="69"/>
      <c r="BI964" s="69"/>
      <c r="BJ964" s="69"/>
      <c r="BK964" s="69"/>
      <c r="BL964" s="69"/>
      <c r="BM964" s="69"/>
      <c r="BN964" s="69"/>
      <c r="BO964" s="69"/>
      <c r="BP964" s="69"/>
      <c r="BQ964" s="69"/>
      <c r="BR964" s="69"/>
      <c r="BS964" s="46"/>
    </row>
    <row r="965" spans="4:71" s="47" customFormat="1" ht="9.75" customHeight="1" x14ac:dyDescent="0.3">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c r="BG965" s="69"/>
      <c r="BH965" s="69"/>
      <c r="BI965" s="69"/>
      <c r="BJ965" s="69"/>
      <c r="BK965" s="69"/>
      <c r="BL965" s="69"/>
      <c r="BM965" s="69"/>
      <c r="BN965" s="69"/>
      <c r="BO965" s="69"/>
      <c r="BP965" s="69"/>
      <c r="BQ965" s="69"/>
      <c r="BR965" s="69"/>
      <c r="BS965" s="46"/>
    </row>
    <row r="966" spans="4:71" s="47" customFormat="1" ht="9.75" customHeight="1" x14ac:dyDescent="0.3">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c r="BG966" s="69"/>
      <c r="BH966" s="69"/>
      <c r="BI966" s="69"/>
      <c r="BJ966" s="69"/>
      <c r="BK966" s="69"/>
      <c r="BL966" s="69"/>
      <c r="BM966" s="69"/>
      <c r="BN966" s="69"/>
      <c r="BO966" s="69"/>
      <c r="BP966" s="69"/>
      <c r="BQ966" s="69"/>
      <c r="BR966" s="69"/>
      <c r="BS966" s="46"/>
    </row>
    <row r="967" spans="4:71" s="47" customFormat="1" ht="9.75" customHeight="1" x14ac:dyDescent="0.3">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c r="BG967" s="69"/>
      <c r="BH967" s="69"/>
      <c r="BI967" s="69"/>
      <c r="BJ967" s="69"/>
      <c r="BK967" s="69"/>
      <c r="BL967" s="69"/>
      <c r="BM967" s="69"/>
      <c r="BN967" s="69"/>
      <c r="BO967" s="69"/>
      <c r="BP967" s="69"/>
      <c r="BQ967" s="69"/>
      <c r="BR967" s="69"/>
      <c r="BS967" s="46"/>
    </row>
    <row r="968" spans="4:71" s="47" customFormat="1" ht="9.75" customHeight="1" x14ac:dyDescent="0.3">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c r="BG968" s="69"/>
      <c r="BH968" s="69"/>
      <c r="BI968" s="69"/>
      <c r="BJ968" s="69"/>
      <c r="BK968" s="69"/>
      <c r="BL968" s="69"/>
      <c r="BM968" s="69"/>
      <c r="BN968" s="69"/>
      <c r="BO968" s="69"/>
      <c r="BP968" s="69"/>
      <c r="BQ968" s="69"/>
      <c r="BR968" s="69"/>
      <c r="BS968" s="46"/>
    </row>
    <row r="969" spans="4:71" s="47" customFormat="1" ht="9.75" customHeight="1" x14ac:dyDescent="0.3">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c r="BG969" s="69"/>
      <c r="BH969" s="69"/>
      <c r="BI969" s="69"/>
      <c r="BJ969" s="69"/>
      <c r="BK969" s="69"/>
      <c r="BL969" s="69"/>
      <c r="BM969" s="69"/>
      <c r="BN969" s="69"/>
      <c r="BO969" s="69"/>
      <c r="BP969" s="69"/>
      <c r="BQ969" s="69"/>
      <c r="BR969" s="69"/>
      <c r="BS969" s="46"/>
    </row>
    <row r="970" spans="4:71" s="47" customFormat="1" ht="9.75" customHeight="1" x14ac:dyDescent="0.3">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c r="BG970" s="69"/>
      <c r="BH970" s="69"/>
      <c r="BI970" s="69"/>
      <c r="BJ970" s="69"/>
      <c r="BK970" s="69"/>
      <c r="BL970" s="69"/>
      <c r="BM970" s="69"/>
      <c r="BN970" s="69"/>
      <c r="BO970" s="69"/>
      <c r="BP970" s="69"/>
      <c r="BQ970" s="69"/>
      <c r="BR970" s="69"/>
      <c r="BS970" s="46"/>
    </row>
    <row r="971" spans="4:71" s="47" customFormat="1" ht="9.75" customHeight="1" x14ac:dyDescent="0.3">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c r="BG971" s="69"/>
      <c r="BH971" s="69"/>
      <c r="BI971" s="69"/>
      <c r="BJ971" s="69"/>
      <c r="BK971" s="69"/>
      <c r="BL971" s="69"/>
      <c r="BM971" s="69"/>
      <c r="BN971" s="69"/>
      <c r="BO971" s="69"/>
      <c r="BP971" s="69"/>
      <c r="BQ971" s="69"/>
      <c r="BR971" s="69"/>
      <c r="BS971" s="46"/>
    </row>
    <row r="972" spans="4:71" s="47" customFormat="1" ht="9.75" customHeight="1" x14ac:dyDescent="0.3">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c r="BG972" s="69"/>
      <c r="BH972" s="69"/>
      <c r="BI972" s="69"/>
      <c r="BJ972" s="69"/>
      <c r="BK972" s="69"/>
      <c r="BL972" s="69"/>
      <c r="BM972" s="69"/>
      <c r="BN972" s="69"/>
      <c r="BO972" s="69"/>
      <c r="BP972" s="69"/>
      <c r="BQ972" s="69"/>
      <c r="BR972" s="69"/>
      <c r="BS972" s="46"/>
    </row>
    <row r="973" spans="4:71" s="47" customFormat="1" ht="9.75" customHeight="1" x14ac:dyDescent="0.3">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c r="BG973" s="69"/>
      <c r="BH973" s="69"/>
      <c r="BI973" s="69"/>
      <c r="BJ973" s="69"/>
      <c r="BK973" s="69"/>
      <c r="BL973" s="69"/>
      <c r="BM973" s="69"/>
      <c r="BN973" s="69"/>
      <c r="BO973" s="69"/>
      <c r="BP973" s="69"/>
      <c r="BQ973" s="69"/>
      <c r="BR973" s="69"/>
      <c r="BS973" s="46"/>
    </row>
    <row r="974" spans="4:71" s="47" customFormat="1" ht="9.75" customHeight="1" x14ac:dyDescent="0.3">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c r="BG974" s="69"/>
      <c r="BH974" s="69"/>
      <c r="BI974" s="69"/>
      <c r="BJ974" s="69"/>
      <c r="BK974" s="69"/>
      <c r="BL974" s="69"/>
      <c r="BM974" s="69"/>
      <c r="BN974" s="69"/>
      <c r="BO974" s="69"/>
      <c r="BP974" s="69"/>
      <c r="BQ974" s="69"/>
      <c r="BR974" s="69"/>
      <c r="BS974" s="46"/>
    </row>
    <row r="975" spans="4:71" s="47" customFormat="1" ht="9.75" customHeight="1" x14ac:dyDescent="0.3">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c r="BG975" s="69"/>
      <c r="BH975" s="69"/>
      <c r="BI975" s="69"/>
      <c r="BJ975" s="69"/>
      <c r="BK975" s="69"/>
      <c r="BL975" s="69"/>
      <c r="BM975" s="69"/>
      <c r="BN975" s="69"/>
      <c r="BO975" s="69"/>
      <c r="BP975" s="69"/>
      <c r="BQ975" s="69"/>
      <c r="BR975" s="69"/>
      <c r="BS975" s="46"/>
    </row>
    <row r="976" spans="4:71" s="47" customFormat="1" ht="9.75" customHeight="1" x14ac:dyDescent="0.3">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c r="BG976" s="69"/>
      <c r="BH976" s="69"/>
      <c r="BI976" s="69"/>
      <c r="BJ976" s="69"/>
      <c r="BK976" s="69"/>
      <c r="BL976" s="69"/>
      <c r="BM976" s="69"/>
      <c r="BN976" s="69"/>
      <c r="BO976" s="69"/>
      <c r="BP976" s="69"/>
      <c r="BQ976" s="69"/>
      <c r="BR976" s="69"/>
      <c r="BS976" s="46"/>
    </row>
    <row r="977" spans="4:71" s="47" customFormat="1" ht="9.75" customHeight="1" x14ac:dyDescent="0.3">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c r="BG977" s="69"/>
      <c r="BH977" s="69"/>
      <c r="BI977" s="69"/>
      <c r="BJ977" s="69"/>
      <c r="BK977" s="69"/>
      <c r="BL977" s="69"/>
      <c r="BM977" s="69"/>
      <c r="BN977" s="69"/>
      <c r="BO977" s="69"/>
      <c r="BP977" s="69"/>
      <c r="BQ977" s="69"/>
      <c r="BR977" s="69"/>
      <c r="BS977" s="46"/>
    </row>
    <row r="978" spans="4:71" s="47" customFormat="1" ht="9.75" customHeight="1" x14ac:dyDescent="0.3">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9"/>
      <c r="BN978" s="69"/>
      <c r="BO978" s="69"/>
      <c r="BP978" s="69"/>
      <c r="BQ978" s="69"/>
      <c r="BR978" s="69"/>
      <c r="BS978" s="46"/>
    </row>
    <row r="979" spans="4:71" s="47" customFormat="1" ht="9.75" customHeight="1" x14ac:dyDescent="0.3">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c r="BG979" s="69"/>
      <c r="BH979" s="69"/>
      <c r="BI979" s="69"/>
      <c r="BJ979" s="69"/>
      <c r="BK979" s="69"/>
      <c r="BL979" s="69"/>
      <c r="BM979" s="69"/>
      <c r="BN979" s="69"/>
      <c r="BO979" s="69"/>
      <c r="BP979" s="69"/>
      <c r="BQ979" s="69"/>
      <c r="BR979" s="69"/>
      <c r="BS979" s="46"/>
    </row>
    <row r="980" spans="4:71" s="47" customFormat="1" ht="9.75" customHeight="1" x14ac:dyDescent="0.3">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c r="BG980" s="69"/>
      <c r="BH980" s="69"/>
      <c r="BI980" s="69"/>
      <c r="BJ980" s="69"/>
      <c r="BK980" s="69"/>
      <c r="BL980" s="69"/>
      <c r="BM980" s="69"/>
      <c r="BN980" s="69"/>
      <c r="BO980" s="69"/>
      <c r="BP980" s="69"/>
      <c r="BQ980" s="69"/>
      <c r="BR980" s="69"/>
      <c r="BS980" s="46"/>
    </row>
    <row r="981" spans="4:71" s="47" customFormat="1" ht="9.75" customHeight="1" x14ac:dyDescent="0.3">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c r="BG981" s="69"/>
      <c r="BH981" s="69"/>
      <c r="BI981" s="69"/>
      <c r="BJ981" s="69"/>
      <c r="BK981" s="69"/>
      <c r="BL981" s="69"/>
      <c r="BM981" s="69"/>
      <c r="BN981" s="69"/>
      <c r="BO981" s="69"/>
      <c r="BP981" s="69"/>
      <c r="BQ981" s="69"/>
      <c r="BR981" s="69"/>
      <c r="BS981" s="46"/>
    </row>
    <row r="982" spans="4:71" s="47" customFormat="1" ht="9.75" customHeight="1" x14ac:dyDescent="0.3">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c r="BG982" s="69"/>
      <c r="BH982" s="69"/>
      <c r="BI982" s="69"/>
      <c r="BJ982" s="69"/>
      <c r="BK982" s="69"/>
      <c r="BL982" s="69"/>
      <c r="BM982" s="69"/>
      <c r="BN982" s="69"/>
      <c r="BO982" s="69"/>
      <c r="BP982" s="69"/>
      <c r="BQ982" s="69"/>
      <c r="BR982" s="69"/>
      <c r="BS982" s="46"/>
    </row>
    <row r="983" spans="4:71" s="47" customFormat="1" ht="9.75" customHeight="1" x14ac:dyDescent="0.3">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c r="BG983" s="69"/>
      <c r="BH983" s="69"/>
      <c r="BI983" s="69"/>
      <c r="BJ983" s="69"/>
      <c r="BK983" s="69"/>
      <c r="BL983" s="69"/>
      <c r="BM983" s="69"/>
      <c r="BN983" s="69"/>
      <c r="BO983" s="69"/>
      <c r="BP983" s="69"/>
      <c r="BQ983" s="69"/>
      <c r="BR983" s="69"/>
      <c r="BS983" s="46"/>
    </row>
    <row r="984" spans="4:71" s="47" customFormat="1" ht="9.75" customHeight="1" x14ac:dyDescent="0.3">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c r="BG984" s="69"/>
      <c r="BH984" s="69"/>
      <c r="BI984" s="69"/>
      <c r="BJ984" s="69"/>
      <c r="BK984" s="69"/>
      <c r="BL984" s="69"/>
      <c r="BM984" s="69"/>
      <c r="BN984" s="69"/>
      <c r="BO984" s="69"/>
      <c r="BP984" s="69"/>
      <c r="BQ984" s="69"/>
      <c r="BR984" s="69"/>
      <c r="BS984" s="46"/>
    </row>
    <row r="985" spans="4:71" s="47" customFormat="1" ht="9.75" customHeight="1" x14ac:dyDescent="0.3">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c r="BG985" s="69"/>
      <c r="BH985" s="69"/>
      <c r="BI985" s="69"/>
      <c r="BJ985" s="69"/>
      <c r="BK985" s="69"/>
      <c r="BL985" s="69"/>
      <c r="BM985" s="69"/>
      <c r="BN985" s="69"/>
      <c r="BO985" s="69"/>
      <c r="BP985" s="69"/>
      <c r="BQ985" s="69"/>
      <c r="BR985" s="69"/>
      <c r="BS985" s="46"/>
    </row>
    <row r="986" spans="4:71" s="47" customFormat="1" ht="9.75" customHeight="1" x14ac:dyDescent="0.3">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c r="BG986" s="69"/>
      <c r="BH986" s="69"/>
      <c r="BI986" s="69"/>
      <c r="BJ986" s="69"/>
      <c r="BK986" s="69"/>
      <c r="BL986" s="69"/>
      <c r="BM986" s="69"/>
      <c r="BN986" s="69"/>
      <c r="BO986" s="69"/>
      <c r="BP986" s="69"/>
      <c r="BQ986" s="69"/>
      <c r="BR986" s="69"/>
      <c r="BS986" s="46"/>
    </row>
    <row r="987" spans="4:71" s="47" customFormat="1" ht="9.75" customHeight="1" x14ac:dyDescent="0.3">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c r="BG987" s="69"/>
      <c r="BH987" s="69"/>
      <c r="BI987" s="69"/>
      <c r="BJ987" s="69"/>
      <c r="BK987" s="69"/>
      <c r="BL987" s="69"/>
      <c r="BM987" s="69"/>
      <c r="BN987" s="69"/>
      <c r="BO987" s="69"/>
      <c r="BP987" s="69"/>
      <c r="BQ987" s="69"/>
      <c r="BR987" s="69"/>
      <c r="BS987" s="46"/>
    </row>
    <row r="988" spans="4:71" s="47" customFormat="1" ht="9.75" customHeight="1" x14ac:dyDescent="0.3">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c r="BG988" s="69"/>
      <c r="BH988" s="69"/>
      <c r="BI988" s="69"/>
      <c r="BJ988" s="69"/>
      <c r="BK988" s="69"/>
      <c r="BL988" s="69"/>
      <c r="BM988" s="69"/>
      <c r="BN988" s="69"/>
      <c r="BO988" s="69"/>
      <c r="BP988" s="69"/>
      <c r="BQ988" s="69"/>
      <c r="BR988" s="69"/>
      <c r="BS988" s="46"/>
    </row>
    <row r="989" spans="4:71" s="47" customFormat="1" ht="9.75" customHeight="1" x14ac:dyDescent="0.3">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c r="BG989" s="69"/>
      <c r="BH989" s="69"/>
      <c r="BI989" s="69"/>
      <c r="BJ989" s="69"/>
      <c r="BK989" s="69"/>
      <c r="BL989" s="69"/>
      <c r="BM989" s="69"/>
      <c r="BN989" s="69"/>
      <c r="BO989" s="69"/>
      <c r="BP989" s="69"/>
      <c r="BQ989" s="69"/>
      <c r="BR989" s="69"/>
      <c r="BS989" s="46"/>
    </row>
    <row r="990" spans="4:71" s="47" customFormat="1" ht="9.75" customHeight="1" x14ac:dyDescent="0.3">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c r="BG990" s="69"/>
      <c r="BH990" s="69"/>
      <c r="BI990" s="69"/>
      <c r="BJ990" s="69"/>
      <c r="BK990" s="69"/>
      <c r="BL990" s="69"/>
      <c r="BM990" s="69"/>
      <c r="BN990" s="69"/>
      <c r="BO990" s="69"/>
      <c r="BP990" s="69"/>
      <c r="BQ990" s="69"/>
      <c r="BR990" s="69"/>
      <c r="BS990" s="46"/>
    </row>
    <row r="991" spans="4:71" s="47" customFormat="1" ht="9.75" customHeight="1" x14ac:dyDescent="0.3">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c r="BG991" s="69"/>
      <c r="BH991" s="69"/>
      <c r="BI991" s="69"/>
      <c r="BJ991" s="69"/>
      <c r="BK991" s="69"/>
      <c r="BL991" s="69"/>
      <c r="BM991" s="69"/>
      <c r="BN991" s="69"/>
      <c r="BO991" s="69"/>
      <c r="BP991" s="69"/>
      <c r="BQ991" s="69"/>
      <c r="BR991" s="69"/>
      <c r="BS991" s="46"/>
    </row>
    <row r="992" spans="4:71" s="47" customFormat="1" ht="9.75" customHeight="1" x14ac:dyDescent="0.3">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c r="BG992" s="69"/>
      <c r="BH992" s="69"/>
      <c r="BI992" s="69"/>
      <c r="BJ992" s="69"/>
      <c r="BK992" s="69"/>
      <c r="BL992" s="69"/>
      <c r="BM992" s="69"/>
      <c r="BN992" s="69"/>
      <c r="BO992" s="69"/>
      <c r="BP992" s="69"/>
      <c r="BQ992" s="69"/>
      <c r="BR992" s="69"/>
      <c r="BS992" s="46"/>
    </row>
    <row r="993" spans="4:71" s="47" customFormat="1" ht="9.75" customHeight="1" x14ac:dyDescent="0.3">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c r="BG993" s="69"/>
      <c r="BH993" s="69"/>
      <c r="BI993" s="69"/>
      <c r="BJ993" s="69"/>
      <c r="BK993" s="69"/>
      <c r="BL993" s="69"/>
      <c r="BM993" s="69"/>
      <c r="BN993" s="69"/>
      <c r="BO993" s="69"/>
      <c r="BP993" s="69"/>
      <c r="BQ993" s="69"/>
      <c r="BR993" s="69"/>
      <c r="BS993" s="46"/>
    </row>
    <row r="994" spans="4:71" s="47" customFormat="1" ht="9.75" customHeight="1" x14ac:dyDescent="0.3">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c r="AU994" s="69"/>
      <c r="AV994" s="69"/>
      <c r="AW994" s="69"/>
      <c r="AX994" s="69"/>
      <c r="AY994" s="69"/>
      <c r="AZ994" s="69"/>
      <c r="BA994" s="69"/>
      <c r="BB994" s="69"/>
      <c r="BC994" s="69"/>
      <c r="BD994" s="69"/>
      <c r="BE994" s="69"/>
      <c r="BF994" s="69"/>
      <c r="BG994" s="69"/>
      <c r="BH994" s="69"/>
      <c r="BI994" s="69"/>
      <c r="BJ994" s="69"/>
      <c r="BK994" s="69"/>
      <c r="BL994" s="69"/>
      <c r="BM994" s="69"/>
      <c r="BN994" s="69"/>
      <c r="BO994" s="69"/>
      <c r="BP994" s="69"/>
      <c r="BQ994" s="69"/>
      <c r="BR994" s="69"/>
      <c r="BS994" s="46"/>
    </row>
    <row r="995" spans="4:71" s="47" customFormat="1" ht="9.75" customHeight="1" x14ac:dyDescent="0.3">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c r="AQ995" s="69"/>
      <c r="AR995" s="69"/>
      <c r="AS995" s="69"/>
      <c r="AT995" s="69"/>
      <c r="AU995" s="69"/>
      <c r="AV995" s="69"/>
      <c r="AW995" s="69"/>
      <c r="AX995" s="69"/>
      <c r="AY995" s="69"/>
      <c r="AZ995" s="69"/>
      <c r="BA995" s="69"/>
      <c r="BB995" s="69"/>
      <c r="BC995" s="69"/>
      <c r="BD995" s="69"/>
      <c r="BE995" s="69"/>
      <c r="BF995" s="69"/>
      <c r="BG995" s="69"/>
      <c r="BH995" s="69"/>
      <c r="BI995" s="69"/>
      <c r="BJ995" s="69"/>
      <c r="BK995" s="69"/>
      <c r="BL995" s="69"/>
      <c r="BM995" s="69"/>
      <c r="BN995" s="69"/>
      <c r="BO995" s="69"/>
      <c r="BP995" s="69"/>
      <c r="BQ995" s="69"/>
      <c r="BR995" s="69"/>
      <c r="BS995" s="46"/>
    </row>
    <row r="996" spans="4:71" s="47" customFormat="1" ht="9.75" customHeight="1" x14ac:dyDescent="0.3">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c r="AU996" s="69"/>
      <c r="AV996" s="69"/>
      <c r="AW996" s="69"/>
      <c r="AX996" s="69"/>
      <c r="AY996" s="69"/>
      <c r="AZ996" s="69"/>
      <c r="BA996" s="69"/>
      <c r="BB996" s="69"/>
      <c r="BC996" s="69"/>
      <c r="BD996" s="69"/>
      <c r="BE996" s="69"/>
      <c r="BF996" s="69"/>
      <c r="BG996" s="69"/>
      <c r="BH996" s="69"/>
      <c r="BI996" s="69"/>
      <c r="BJ996" s="69"/>
      <c r="BK996" s="69"/>
      <c r="BL996" s="69"/>
      <c r="BM996" s="69"/>
      <c r="BN996" s="69"/>
      <c r="BO996" s="69"/>
      <c r="BP996" s="69"/>
      <c r="BQ996" s="69"/>
      <c r="BR996" s="69"/>
      <c r="BS996" s="46"/>
    </row>
    <row r="997" spans="4:71" s="47" customFormat="1" ht="9.75" customHeight="1" x14ac:dyDescent="0.3">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c r="AQ997" s="69"/>
      <c r="AR997" s="69"/>
      <c r="AS997" s="69"/>
      <c r="AT997" s="69"/>
      <c r="AU997" s="69"/>
      <c r="AV997" s="69"/>
      <c r="AW997" s="69"/>
      <c r="AX997" s="69"/>
      <c r="AY997" s="69"/>
      <c r="AZ997" s="69"/>
      <c r="BA997" s="69"/>
      <c r="BB997" s="69"/>
      <c r="BC997" s="69"/>
      <c r="BD997" s="69"/>
      <c r="BE997" s="69"/>
      <c r="BF997" s="69"/>
      <c r="BG997" s="69"/>
      <c r="BH997" s="69"/>
      <c r="BI997" s="69"/>
      <c r="BJ997" s="69"/>
      <c r="BK997" s="69"/>
      <c r="BL997" s="69"/>
      <c r="BM997" s="69"/>
      <c r="BN997" s="69"/>
      <c r="BO997" s="69"/>
      <c r="BP997" s="69"/>
      <c r="BQ997" s="69"/>
      <c r="BR997" s="69"/>
      <c r="BS997" s="46"/>
    </row>
    <row r="998" spans="4:71" s="47" customFormat="1" ht="9.75" customHeight="1" x14ac:dyDescent="0.3">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c r="AP998" s="69"/>
      <c r="AQ998" s="69"/>
      <c r="AR998" s="69"/>
      <c r="AS998" s="69"/>
      <c r="AT998" s="69"/>
      <c r="AU998" s="69"/>
      <c r="AV998" s="69"/>
      <c r="AW998" s="69"/>
      <c r="AX998" s="69"/>
      <c r="AY998" s="69"/>
      <c r="AZ998" s="69"/>
      <c r="BA998" s="69"/>
      <c r="BB998" s="69"/>
      <c r="BC998" s="69"/>
      <c r="BD998" s="69"/>
      <c r="BE998" s="69"/>
      <c r="BF998" s="69"/>
      <c r="BG998" s="69"/>
      <c r="BH998" s="69"/>
      <c r="BI998" s="69"/>
      <c r="BJ998" s="69"/>
      <c r="BK998" s="69"/>
      <c r="BL998" s="69"/>
      <c r="BM998" s="69"/>
      <c r="BN998" s="69"/>
      <c r="BO998" s="69"/>
      <c r="BP998" s="69"/>
      <c r="BQ998" s="69"/>
      <c r="BR998" s="69"/>
      <c r="BS998" s="46"/>
    </row>
    <row r="999" spans="4:71" s="47" customFormat="1" ht="9.75" customHeight="1" x14ac:dyDescent="0.3">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c r="AP999" s="69"/>
      <c r="AQ999" s="69"/>
      <c r="AR999" s="69"/>
      <c r="AS999" s="69"/>
      <c r="AT999" s="69"/>
      <c r="AU999" s="69"/>
      <c r="AV999" s="69"/>
      <c r="AW999" s="69"/>
      <c r="AX999" s="69"/>
      <c r="AY999" s="69"/>
      <c r="AZ999" s="69"/>
      <c r="BA999" s="69"/>
      <c r="BB999" s="69"/>
      <c r="BC999" s="69"/>
      <c r="BD999" s="69"/>
      <c r="BE999" s="69"/>
      <c r="BF999" s="69"/>
      <c r="BG999" s="69"/>
      <c r="BH999" s="69"/>
      <c r="BI999" s="69"/>
      <c r="BJ999" s="69"/>
      <c r="BK999" s="69"/>
      <c r="BL999" s="69"/>
      <c r="BM999" s="69"/>
      <c r="BN999" s="69"/>
      <c r="BO999" s="69"/>
      <c r="BP999" s="69"/>
      <c r="BQ999" s="69"/>
      <c r="BR999" s="69"/>
      <c r="BS999" s="46"/>
    </row>
    <row r="1000" spans="4:71" s="47" customFormat="1" ht="9.75" customHeight="1" x14ac:dyDescent="0.3">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c r="AP1000" s="69"/>
      <c r="AQ1000" s="69"/>
      <c r="AR1000" s="69"/>
      <c r="AS1000" s="69"/>
      <c r="AT1000" s="69"/>
      <c r="AU1000" s="69"/>
      <c r="AV1000" s="69"/>
      <c r="AW1000" s="69"/>
      <c r="AX1000" s="69"/>
      <c r="AY1000" s="69"/>
      <c r="AZ1000" s="69"/>
      <c r="BA1000" s="69"/>
      <c r="BB1000" s="69"/>
      <c r="BC1000" s="69"/>
      <c r="BD1000" s="69"/>
      <c r="BE1000" s="69"/>
      <c r="BF1000" s="69"/>
      <c r="BG1000" s="69"/>
      <c r="BH1000" s="69"/>
      <c r="BI1000" s="69"/>
      <c r="BJ1000" s="69"/>
      <c r="BK1000" s="69"/>
      <c r="BL1000" s="69"/>
      <c r="BM1000" s="69"/>
      <c r="BN1000" s="69"/>
      <c r="BO1000" s="69"/>
      <c r="BP1000" s="69"/>
      <c r="BQ1000" s="69"/>
      <c r="BR1000" s="69"/>
      <c r="BS1000" s="46"/>
    </row>
    <row r="1001" spans="4:71" s="47" customFormat="1" ht="9.75" customHeight="1" x14ac:dyDescent="0.3">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c r="AP1001" s="69"/>
      <c r="AQ1001" s="69"/>
      <c r="AR1001" s="69"/>
      <c r="AS1001" s="69"/>
      <c r="AT1001" s="69"/>
      <c r="AU1001" s="69"/>
      <c r="AV1001" s="69"/>
      <c r="AW1001" s="69"/>
      <c r="AX1001" s="69"/>
      <c r="AY1001" s="69"/>
      <c r="AZ1001" s="69"/>
      <c r="BA1001" s="69"/>
      <c r="BB1001" s="69"/>
      <c r="BC1001" s="69"/>
      <c r="BD1001" s="69"/>
      <c r="BE1001" s="69"/>
      <c r="BF1001" s="69"/>
      <c r="BG1001" s="69"/>
      <c r="BH1001" s="69"/>
      <c r="BI1001" s="69"/>
      <c r="BJ1001" s="69"/>
      <c r="BK1001" s="69"/>
      <c r="BL1001" s="69"/>
      <c r="BM1001" s="69"/>
      <c r="BN1001" s="69"/>
      <c r="BO1001" s="69"/>
      <c r="BP1001" s="69"/>
      <c r="BQ1001" s="69"/>
      <c r="BR1001" s="69"/>
      <c r="BS1001" s="46"/>
    </row>
    <row r="1002" spans="4:71" s="47" customFormat="1" ht="9.75" customHeight="1" x14ac:dyDescent="0.3">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c r="AP1002" s="69"/>
      <c r="AQ1002" s="69"/>
      <c r="AR1002" s="69"/>
      <c r="AS1002" s="69"/>
      <c r="AT1002" s="69"/>
      <c r="AU1002" s="69"/>
      <c r="AV1002" s="69"/>
      <c r="AW1002" s="69"/>
      <c r="AX1002" s="69"/>
      <c r="AY1002" s="69"/>
      <c r="AZ1002" s="69"/>
      <c r="BA1002" s="69"/>
      <c r="BB1002" s="69"/>
      <c r="BC1002" s="69"/>
      <c r="BD1002" s="69"/>
      <c r="BE1002" s="69"/>
      <c r="BF1002" s="69"/>
      <c r="BG1002" s="69"/>
      <c r="BH1002" s="69"/>
      <c r="BI1002" s="69"/>
      <c r="BJ1002" s="69"/>
      <c r="BK1002" s="69"/>
      <c r="BL1002" s="69"/>
      <c r="BM1002" s="69"/>
      <c r="BN1002" s="69"/>
      <c r="BO1002" s="69"/>
      <c r="BP1002" s="69"/>
      <c r="BQ1002" s="69"/>
      <c r="BR1002" s="69"/>
      <c r="BS1002" s="46"/>
    </row>
    <row r="1003" spans="4:71" s="47" customFormat="1" ht="9.75" customHeight="1" x14ac:dyDescent="0.3">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c r="AP1003" s="69"/>
      <c r="AQ1003" s="69"/>
      <c r="AR1003" s="69"/>
      <c r="AS1003" s="69"/>
      <c r="AT1003" s="69"/>
      <c r="AU1003" s="69"/>
      <c r="AV1003" s="69"/>
      <c r="AW1003" s="69"/>
      <c r="AX1003" s="69"/>
      <c r="AY1003" s="69"/>
      <c r="AZ1003" s="69"/>
      <c r="BA1003" s="69"/>
      <c r="BB1003" s="69"/>
      <c r="BC1003" s="69"/>
      <c r="BD1003" s="69"/>
      <c r="BE1003" s="69"/>
      <c r="BF1003" s="69"/>
      <c r="BG1003" s="69"/>
      <c r="BH1003" s="69"/>
      <c r="BI1003" s="69"/>
      <c r="BJ1003" s="69"/>
      <c r="BK1003" s="69"/>
      <c r="BL1003" s="69"/>
      <c r="BM1003" s="69"/>
      <c r="BN1003" s="69"/>
      <c r="BO1003" s="69"/>
      <c r="BP1003" s="69"/>
      <c r="BQ1003" s="69"/>
      <c r="BR1003" s="69"/>
      <c r="BS1003" s="46"/>
    </row>
    <row r="1004" spans="4:71" s="47" customFormat="1" ht="9.75" customHeight="1" x14ac:dyDescent="0.3">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c r="AP1004" s="69"/>
      <c r="AQ1004" s="69"/>
      <c r="AR1004" s="69"/>
      <c r="AS1004" s="69"/>
      <c r="AT1004" s="69"/>
      <c r="AU1004" s="69"/>
      <c r="AV1004" s="69"/>
      <c r="AW1004" s="69"/>
      <c r="AX1004" s="69"/>
      <c r="AY1004" s="69"/>
      <c r="AZ1004" s="69"/>
      <c r="BA1004" s="69"/>
      <c r="BB1004" s="69"/>
      <c r="BC1004" s="69"/>
      <c r="BD1004" s="69"/>
      <c r="BE1004" s="69"/>
      <c r="BF1004" s="69"/>
      <c r="BG1004" s="69"/>
      <c r="BH1004" s="69"/>
      <c r="BI1004" s="69"/>
      <c r="BJ1004" s="69"/>
      <c r="BK1004" s="69"/>
      <c r="BL1004" s="69"/>
      <c r="BM1004" s="69"/>
      <c r="BN1004" s="69"/>
      <c r="BO1004" s="69"/>
      <c r="BP1004" s="69"/>
      <c r="BQ1004" s="69"/>
      <c r="BR1004" s="69"/>
      <c r="BS1004" s="46"/>
    </row>
    <row r="1005" spans="4:71" s="47" customFormat="1" ht="9.75" customHeight="1" x14ac:dyDescent="0.3">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c r="AP1005" s="69"/>
      <c r="AQ1005" s="69"/>
      <c r="AR1005" s="69"/>
      <c r="AS1005" s="69"/>
      <c r="AT1005" s="69"/>
      <c r="AU1005" s="69"/>
      <c r="AV1005" s="69"/>
      <c r="AW1005" s="69"/>
      <c r="AX1005" s="69"/>
      <c r="AY1005" s="69"/>
      <c r="AZ1005" s="69"/>
      <c r="BA1005" s="69"/>
      <c r="BB1005" s="69"/>
      <c r="BC1005" s="69"/>
      <c r="BD1005" s="69"/>
      <c r="BE1005" s="69"/>
      <c r="BF1005" s="69"/>
      <c r="BG1005" s="69"/>
      <c r="BH1005" s="69"/>
      <c r="BI1005" s="69"/>
      <c r="BJ1005" s="69"/>
      <c r="BK1005" s="69"/>
      <c r="BL1005" s="69"/>
      <c r="BM1005" s="69"/>
      <c r="BN1005" s="69"/>
      <c r="BO1005" s="69"/>
      <c r="BP1005" s="69"/>
      <c r="BQ1005" s="69"/>
      <c r="BR1005" s="69"/>
      <c r="BS1005" s="46"/>
    </row>
    <row r="1006" spans="4:71" s="47" customFormat="1" ht="9.75" customHeight="1" x14ac:dyDescent="0.3">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c r="AP1006" s="69"/>
      <c r="AQ1006" s="69"/>
      <c r="AR1006" s="69"/>
      <c r="AS1006" s="69"/>
      <c r="AT1006" s="69"/>
      <c r="AU1006" s="69"/>
      <c r="AV1006" s="69"/>
      <c r="AW1006" s="69"/>
      <c r="AX1006" s="69"/>
      <c r="AY1006" s="69"/>
      <c r="AZ1006" s="69"/>
      <c r="BA1006" s="69"/>
      <c r="BB1006" s="69"/>
      <c r="BC1006" s="69"/>
      <c r="BD1006" s="69"/>
      <c r="BE1006" s="69"/>
      <c r="BF1006" s="69"/>
      <c r="BG1006" s="69"/>
      <c r="BH1006" s="69"/>
      <c r="BI1006" s="69"/>
      <c r="BJ1006" s="69"/>
      <c r="BK1006" s="69"/>
      <c r="BL1006" s="69"/>
      <c r="BM1006" s="69"/>
      <c r="BN1006" s="69"/>
      <c r="BO1006" s="69"/>
      <c r="BP1006" s="69"/>
      <c r="BQ1006" s="69"/>
      <c r="BR1006" s="69"/>
      <c r="BS1006" s="46"/>
    </row>
    <row r="1007" spans="4:71" s="47" customFormat="1" ht="9.75" customHeight="1" x14ac:dyDescent="0.3">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c r="AP1007" s="69"/>
      <c r="AQ1007" s="69"/>
      <c r="AR1007" s="69"/>
      <c r="AS1007" s="69"/>
      <c r="AT1007" s="69"/>
      <c r="AU1007" s="69"/>
      <c r="AV1007" s="69"/>
      <c r="AW1007" s="69"/>
      <c r="AX1007" s="69"/>
      <c r="AY1007" s="69"/>
      <c r="AZ1007" s="69"/>
      <c r="BA1007" s="69"/>
      <c r="BB1007" s="69"/>
      <c r="BC1007" s="69"/>
      <c r="BD1007" s="69"/>
      <c r="BE1007" s="69"/>
      <c r="BF1007" s="69"/>
      <c r="BG1007" s="69"/>
      <c r="BH1007" s="69"/>
      <c r="BI1007" s="69"/>
      <c r="BJ1007" s="69"/>
      <c r="BK1007" s="69"/>
      <c r="BL1007" s="69"/>
      <c r="BM1007" s="69"/>
      <c r="BN1007" s="69"/>
      <c r="BO1007" s="69"/>
      <c r="BP1007" s="69"/>
      <c r="BQ1007" s="69"/>
      <c r="BR1007" s="69"/>
      <c r="BS1007" s="46"/>
    </row>
    <row r="1008" spans="4:71" s="47" customFormat="1" ht="9.75" customHeight="1" x14ac:dyDescent="0.3">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c r="AP1008" s="69"/>
      <c r="AQ1008" s="69"/>
      <c r="AR1008" s="69"/>
      <c r="AS1008" s="69"/>
      <c r="AT1008" s="69"/>
      <c r="AU1008" s="69"/>
      <c r="AV1008" s="69"/>
      <c r="AW1008" s="69"/>
      <c r="AX1008" s="69"/>
      <c r="AY1008" s="69"/>
      <c r="AZ1008" s="69"/>
      <c r="BA1008" s="69"/>
      <c r="BB1008" s="69"/>
      <c r="BC1008" s="69"/>
      <c r="BD1008" s="69"/>
      <c r="BE1008" s="69"/>
      <c r="BF1008" s="69"/>
      <c r="BG1008" s="69"/>
      <c r="BH1008" s="69"/>
      <c r="BI1008" s="69"/>
      <c r="BJ1008" s="69"/>
      <c r="BK1008" s="69"/>
      <c r="BL1008" s="69"/>
      <c r="BM1008" s="69"/>
      <c r="BN1008" s="69"/>
      <c r="BO1008" s="69"/>
      <c r="BP1008" s="69"/>
      <c r="BQ1008" s="69"/>
      <c r="BR1008" s="69"/>
      <c r="BS1008" s="46"/>
    </row>
    <row r="1009" spans="4:71" s="47" customFormat="1" ht="9.75" customHeight="1" x14ac:dyDescent="0.3">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c r="AP1009" s="69"/>
      <c r="AQ1009" s="69"/>
      <c r="AR1009" s="69"/>
      <c r="AS1009" s="69"/>
      <c r="AT1009" s="69"/>
      <c r="AU1009" s="69"/>
      <c r="AV1009" s="69"/>
      <c r="AW1009" s="69"/>
      <c r="AX1009" s="69"/>
      <c r="AY1009" s="69"/>
      <c r="AZ1009" s="69"/>
      <c r="BA1009" s="69"/>
      <c r="BB1009" s="69"/>
      <c r="BC1009" s="69"/>
      <c r="BD1009" s="69"/>
      <c r="BE1009" s="69"/>
      <c r="BF1009" s="69"/>
      <c r="BG1009" s="69"/>
      <c r="BH1009" s="69"/>
      <c r="BI1009" s="69"/>
      <c r="BJ1009" s="69"/>
      <c r="BK1009" s="69"/>
      <c r="BL1009" s="69"/>
      <c r="BM1009" s="69"/>
      <c r="BN1009" s="69"/>
      <c r="BO1009" s="69"/>
      <c r="BP1009" s="69"/>
      <c r="BQ1009" s="69"/>
      <c r="BR1009" s="69"/>
      <c r="BS1009" s="46"/>
    </row>
    <row r="1010" spans="4:71" s="47" customFormat="1" ht="9.75" customHeight="1" x14ac:dyDescent="0.3">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c r="AP1010" s="69"/>
      <c r="AQ1010" s="69"/>
      <c r="AR1010" s="69"/>
      <c r="AS1010" s="69"/>
      <c r="AT1010" s="69"/>
      <c r="AU1010" s="69"/>
      <c r="AV1010" s="69"/>
      <c r="AW1010" s="69"/>
      <c r="AX1010" s="69"/>
      <c r="AY1010" s="69"/>
      <c r="AZ1010" s="69"/>
      <c r="BA1010" s="69"/>
      <c r="BB1010" s="69"/>
      <c r="BC1010" s="69"/>
      <c r="BD1010" s="69"/>
      <c r="BE1010" s="69"/>
      <c r="BF1010" s="69"/>
      <c r="BG1010" s="69"/>
      <c r="BH1010" s="69"/>
      <c r="BI1010" s="69"/>
      <c r="BJ1010" s="69"/>
      <c r="BK1010" s="69"/>
      <c r="BL1010" s="69"/>
      <c r="BM1010" s="69"/>
      <c r="BN1010" s="69"/>
      <c r="BO1010" s="69"/>
      <c r="BP1010" s="69"/>
      <c r="BQ1010" s="69"/>
      <c r="BR1010" s="69"/>
      <c r="BS1010" s="46"/>
    </row>
    <row r="1011" spans="4:71" s="47" customFormat="1" ht="9.75" customHeight="1" x14ac:dyDescent="0.3">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c r="AP1011" s="69"/>
      <c r="AQ1011" s="69"/>
      <c r="AR1011" s="69"/>
      <c r="AS1011" s="69"/>
      <c r="AT1011" s="69"/>
      <c r="AU1011" s="69"/>
      <c r="AV1011" s="69"/>
      <c r="AW1011" s="69"/>
      <c r="AX1011" s="69"/>
      <c r="AY1011" s="69"/>
      <c r="AZ1011" s="69"/>
      <c r="BA1011" s="69"/>
      <c r="BB1011" s="69"/>
      <c r="BC1011" s="69"/>
      <c r="BD1011" s="69"/>
      <c r="BE1011" s="69"/>
      <c r="BF1011" s="69"/>
      <c r="BG1011" s="69"/>
      <c r="BH1011" s="69"/>
      <c r="BI1011" s="69"/>
      <c r="BJ1011" s="69"/>
      <c r="BK1011" s="69"/>
      <c r="BL1011" s="69"/>
      <c r="BM1011" s="69"/>
      <c r="BN1011" s="69"/>
      <c r="BO1011" s="69"/>
      <c r="BP1011" s="69"/>
      <c r="BQ1011" s="69"/>
      <c r="BR1011" s="69"/>
      <c r="BS1011" s="46"/>
    </row>
    <row r="1012" spans="4:71" s="47" customFormat="1" ht="9.75" customHeight="1" x14ac:dyDescent="0.3">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c r="AP1012" s="69"/>
      <c r="AQ1012" s="69"/>
      <c r="AR1012" s="69"/>
      <c r="AS1012" s="69"/>
      <c r="AT1012" s="69"/>
      <c r="AU1012" s="69"/>
      <c r="AV1012" s="69"/>
      <c r="AW1012" s="69"/>
      <c r="AX1012" s="69"/>
      <c r="AY1012" s="69"/>
      <c r="AZ1012" s="69"/>
      <c r="BA1012" s="69"/>
      <c r="BB1012" s="69"/>
      <c r="BC1012" s="69"/>
      <c r="BD1012" s="69"/>
      <c r="BE1012" s="69"/>
      <c r="BF1012" s="69"/>
      <c r="BG1012" s="69"/>
      <c r="BH1012" s="69"/>
      <c r="BI1012" s="69"/>
      <c r="BJ1012" s="69"/>
      <c r="BK1012" s="69"/>
      <c r="BL1012" s="69"/>
      <c r="BM1012" s="69"/>
      <c r="BN1012" s="69"/>
      <c r="BO1012" s="69"/>
      <c r="BP1012" s="69"/>
      <c r="BQ1012" s="69"/>
      <c r="BR1012" s="69"/>
      <c r="BS1012" s="46"/>
    </row>
    <row r="1013" spans="4:71" s="47" customFormat="1" ht="9.75" customHeight="1" x14ac:dyDescent="0.3">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c r="AP1013" s="69"/>
      <c r="AQ1013" s="69"/>
      <c r="AR1013" s="69"/>
      <c r="AS1013" s="69"/>
      <c r="AT1013" s="69"/>
      <c r="AU1013" s="69"/>
      <c r="AV1013" s="69"/>
      <c r="AW1013" s="69"/>
      <c r="AX1013" s="69"/>
      <c r="AY1013" s="69"/>
      <c r="AZ1013" s="69"/>
      <c r="BA1013" s="69"/>
      <c r="BB1013" s="69"/>
      <c r="BC1013" s="69"/>
      <c r="BD1013" s="69"/>
      <c r="BE1013" s="69"/>
      <c r="BF1013" s="69"/>
      <c r="BG1013" s="69"/>
      <c r="BH1013" s="69"/>
      <c r="BI1013" s="69"/>
      <c r="BJ1013" s="69"/>
      <c r="BK1013" s="69"/>
      <c r="BL1013" s="69"/>
      <c r="BM1013" s="69"/>
      <c r="BN1013" s="69"/>
      <c r="BO1013" s="69"/>
      <c r="BP1013" s="69"/>
      <c r="BQ1013" s="69"/>
      <c r="BR1013" s="69"/>
      <c r="BS1013" s="46"/>
    </row>
    <row r="1014" spans="4:71" s="47" customFormat="1" ht="9.75" customHeight="1" x14ac:dyDescent="0.3">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c r="AP1014" s="69"/>
      <c r="AQ1014" s="69"/>
      <c r="AR1014" s="69"/>
      <c r="AS1014" s="69"/>
      <c r="AT1014" s="69"/>
      <c r="AU1014" s="69"/>
      <c r="AV1014" s="69"/>
      <c r="AW1014" s="69"/>
      <c r="AX1014" s="69"/>
      <c r="AY1014" s="69"/>
      <c r="AZ1014" s="69"/>
      <c r="BA1014" s="69"/>
      <c r="BB1014" s="69"/>
      <c r="BC1014" s="69"/>
      <c r="BD1014" s="69"/>
      <c r="BE1014" s="69"/>
      <c r="BF1014" s="69"/>
      <c r="BG1014" s="69"/>
      <c r="BH1014" s="69"/>
      <c r="BI1014" s="69"/>
      <c r="BJ1014" s="69"/>
      <c r="BK1014" s="69"/>
      <c r="BL1014" s="69"/>
      <c r="BM1014" s="69"/>
      <c r="BN1014" s="69"/>
      <c r="BO1014" s="69"/>
      <c r="BP1014" s="69"/>
      <c r="BQ1014" s="69"/>
      <c r="BR1014" s="69"/>
      <c r="BS1014" s="46"/>
    </row>
    <row r="1015" spans="4:71" s="47" customFormat="1" ht="9.75" customHeight="1" x14ac:dyDescent="0.3">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c r="AP1015" s="69"/>
      <c r="AQ1015" s="69"/>
      <c r="AR1015" s="69"/>
      <c r="AS1015" s="69"/>
      <c r="AT1015" s="69"/>
      <c r="AU1015" s="69"/>
      <c r="AV1015" s="69"/>
      <c r="AW1015" s="69"/>
      <c r="AX1015" s="69"/>
      <c r="AY1015" s="69"/>
      <c r="AZ1015" s="69"/>
      <c r="BA1015" s="69"/>
      <c r="BB1015" s="69"/>
      <c r="BC1015" s="69"/>
      <c r="BD1015" s="69"/>
      <c r="BE1015" s="69"/>
      <c r="BF1015" s="69"/>
      <c r="BG1015" s="69"/>
      <c r="BH1015" s="69"/>
      <c r="BI1015" s="69"/>
      <c r="BJ1015" s="69"/>
      <c r="BK1015" s="69"/>
      <c r="BL1015" s="69"/>
      <c r="BM1015" s="69"/>
      <c r="BN1015" s="69"/>
      <c r="BO1015" s="69"/>
      <c r="BP1015" s="69"/>
      <c r="BQ1015" s="69"/>
      <c r="BR1015" s="69"/>
      <c r="BS1015" s="46"/>
    </row>
    <row r="1016" spans="4:71" s="47" customFormat="1" ht="9.75" customHeight="1" x14ac:dyDescent="0.3">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c r="AP1016" s="69"/>
      <c r="AQ1016" s="69"/>
      <c r="AR1016" s="69"/>
      <c r="AS1016" s="69"/>
      <c r="AT1016" s="69"/>
      <c r="AU1016" s="69"/>
      <c r="AV1016" s="69"/>
      <c r="AW1016" s="69"/>
      <c r="AX1016" s="69"/>
      <c r="AY1016" s="69"/>
      <c r="AZ1016" s="69"/>
      <c r="BA1016" s="69"/>
      <c r="BB1016" s="69"/>
      <c r="BC1016" s="69"/>
      <c r="BD1016" s="69"/>
      <c r="BE1016" s="69"/>
      <c r="BF1016" s="69"/>
      <c r="BG1016" s="69"/>
      <c r="BH1016" s="69"/>
      <c r="BI1016" s="69"/>
      <c r="BJ1016" s="69"/>
      <c r="BK1016" s="69"/>
      <c r="BL1016" s="69"/>
      <c r="BM1016" s="69"/>
      <c r="BN1016" s="69"/>
      <c r="BO1016" s="69"/>
      <c r="BP1016" s="69"/>
      <c r="BQ1016" s="69"/>
      <c r="BR1016" s="69"/>
      <c r="BS1016" s="46"/>
    </row>
    <row r="1017" spans="4:71" s="47" customFormat="1" ht="9.75" customHeight="1" x14ac:dyDescent="0.3">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c r="AP1017" s="69"/>
      <c r="AQ1017" s="69"/>
      <c r="AR1017" s="69"/>
      <c r="AS1017" s="69"/>
      <c r="AT1017" s="69"/>
      <c r="AU1017" s="69"/>
      <c r="AV1017" s="69"/>
      <c r="AW1017" s="69"/>
      <c r="AX1017" s="69"/>
      <c r="AY1017" s="69"/>
      <c r="AZ1017" s="69"/>
      <c r="BA1017" s="69"/>
      <c r="BB1017" s="69"/>
      <c r="BC1017" s="69"/>
      <c r="BD1017" s="69"/>
      <c r="BE1017" s="69"/>
      <c r="BF1017" s="69"/>
      <c r="BG1017" s="69"/>
      <c r="BH1017" s="69"/>
      <c r="BI1017" s="69"/>
      <c r="BJ1017" s="69"/>
      <c r="BK1017" s="69"/>
      <c r="BL1017" s="69"/>
      <c r="BM1017" s="69"/>
      <c r="BN1017" s="69"/>
      <c r="BO1017" s="69"/>
      <c r="BP1017" s="69"/>
      <c r="BQ1017" s="69"/>
      <c r="BR1017" s="69"/>
      <c r="BS1017" s="46"/>
    </row>
    <row r="1018" spans="4:71" s="47" customFormat="1" ht="9.75" customHeight="1" x14ac:dyDescent="0.3">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c r="AP1018" s="69"/>
      <c r="AQ1018" s="69"/>
      <c r="AR1018" s="69"/>
      <c r="AS1018" s="69"/>
      <c r="AT1018" s="69"/>
      <c r="AU1018" s="69"/>
      <c r="AV1018" s="69"/>
      <c r="AW1018" s="69"/>
      <c r="AX1018" s="69"/>
      <c r="AY1018" s="69"/>
      <c r="AZ1018" s="69"/>
      <c r="BA1018" s="69"/>
      <c r="BB1018" s="69"/>
      <c r="BC1018" s="69"/>
      <c r="BD1018" s="69"/>
      <c r="BE1018" s="69"/>
      <c r="BF1018" s="69"/>
      <c r="BG1018" s="69"/>
      <c r="BH1018" s="69"/>
      <c r="BI1018" s="69"/>
      <c r="BJ1018" s="69"/>
      <c r="BK1018" s="69"/>
      <c r="BL1018" s="69"/>
      <c r="BM1018" s="69"/>
      <c r="BN1018" s="69"/>
      <c r="BO1018" s="69"/>
      <c r="BP1018" s="69"/>
      <c r="BQ1018" s="69"/>
      <c r="BR1018" s="69"/>
      <c r="BS1018" s="46"/>
    </row>
    <row r="1019" spans="4:71" s="47" customFormat="1" ht="9.75" customHeight="1" x14ac:dyDescent="0.3">
      <c r="D1019" s="69"/>
      <c r="E1019" s="69"/>
      <c r="F1019" s="69"/>
      <c r="G1019" s="69"/>
      <c r="H1019" s="69"/>
      <c r="I1019" s="69"/>
      <c r="J1019" s="69"/>
      <c r="K1019" s="69"/>
      <c r="L1019" s="69"/>
      <c r="M1019" s="69"/>
      <c r="N1019" s="69"/>
      <c r="O1019" s="69"/>
      <c r="P1019" s="69"/>
      <c r="Q1019" s="69"/>
      <c r="R1019" s="69"/>
      <c r="S1019" s="69"/>
      <c r="T1019" s="69"/>
      <c r="U1019" s="69"/>
      <c r="V1019" s="69"/>
      <c r="W1019" s="69"/>
      <c r="X1019" s="69"/>
      <c r="Y1019" s="69"/>
      <c r="Z1019" s="69"/>
      <c r="AA1019" s="69"/>
      <c r="AB1019" s="69"/>
      <c r="AC1019" s="69"/>
      <c r="AD1019" s="69"/>
      <c r="AE1019" s="69"/>
      <c r="AF1019" s="69"/>
      <c r="AG1019" s="69"/>
      <c r="AH1019" s="69"/>
      <c r="AI1019" s="69"/>
      <c r="AJ1019" s="69"/>
      <c r="AK1019" s="69"/>
      <c r="AL1019" s="69"/>
      <c r="AM1019" s="69"/>
      <c r="AN1019" s="69"/>
      <c r="AO1019" s="69"/>
      <c r="AP1019" s="69"/>
      <c r="AQ1019" s="69"/>
      <c r="AR1019" s="69"/>
      <c r="AS1019" s="69"/>
      <c r="AT1019" s="69"/>
      <c r="AU1019" s="69"/>
      <c r="AV1019" s="69"/>
      <c r="AW1019" s="69"/>
      <c r="AX1019" s="69"/>
      <c r="AY1019" s="69"/>
      <c r="AZ1019" s="69"/>
      <c r="BA1019" s="69"/>
      <c r="BB1019" s="69"/>
      <c r="BC1019" s="69"/>
      <c r="BD1019" s="69"/>
      <c r="BE1019" s="69"/>
      <c r="BF1019" s="69"/>
      <c r="BG1019" s="69"/>
      <c r="BH1019" s="69"/>
      <c r="BI1019" s="69"/>
      <c r="BJ1019" s="69"/>
      <c r="BK1019" s="69"/>
      <c r="BL1019" s="69"/>
      <c r="BM1019" s="69"/>
      <c r="BN1019" s="69"/>
      <c r="BO1019" s="69"/>
      <c r="BP1019" s="69"/>
      <c r="BQ1019" s="69"/>
      <c r="BR1019" s="69"/>
      <c r="BS1019" s="46"/>
    </row>
    <row r="1020" spans="4:71" s="47" customFormat="1" ht="9.75" customHeight="1" x14ac:dyDescent="0.3">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c r="AD1020" s="69"/>
      <c r="AE1020" s="69"/>
      <c r="AF1020" s="69"/>
      <c r="AG1020" s="69"/>
      <c r="AH1020" s="69"/>
      <c r="AI1020" s="69"/>
      <c r="AJ1020" s="69"/>
      <c r="AK1020" s="69"/>
      <c r="AL1020" s="69"/>
      <c r="AM1020" s="69"/>
      <c r="AN1020" s="69"/>
      <c r="AO1020" s="69"/>
      <c r="AP1020" s="69"/>
      <c r="AQ1020" s="69"/>
      <c r="AR1020" s="69"/>
      <c r="AS1020" s="69"/>
      <c r="AT1020" s="69"/>
      <c r="AU1020" s="69"/>
      <c r="AV1020" s="69"/>
      <c r="AW1020" s="69"/>
      <c r="AX1020" s="69"/>
      <c r="AY1020" s="69"/>
      <c r="AZ1020" s="69"/>
      <c r="BA1020" s="69"/>
      <c r="BB1020" s="69"/>
      <c r="BC1020" s="69"/>
      <c r="BD1020" s="69"/>
      <c r="BE1020" s="69"/>
      <c r="BF1020" s="69"/>
      <c r="BG1020" s="69"/>
      <c r="BH1020" s="69"/>
      <c r="BI1020" s="69"/>
      <c r="BJ1020" s="69"/>
      <c r="BK1020" s="69"/>
      <c r="BL1020" s="69"/>
      <c r="BM1020" s="69"/>
      <c r="BN1020" s="69"/>
      <c r="BO1020" s="69"/>
      <c r="BP1020" s="69"/>
      <c r="BQ1020" s="69"/>
      <c r="BR1020" s="69"/>
      <c r="BS1020" s="46"/>
    </row>
    <row r="1021" spans="4:71" s="47" customFormat="1" ht="9.75" customHeight="1" x14ac:dyDescent="0.3">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c r="AA1021" s="69"/>
      <c r="AB1021" s="69"/>
      <c r="AC1021" s="69"/>
      <c r="AD1021" s="69"/>
      <c r="AE1021" s="69"/>
      <c r="AF1021" s="69"/>
      <c r="AG1021" s="69"/>
      <c r="AH1021" s="69"/>
      <c r="AI1021" s="69"/>
      <c r="AJ1021" s="69"/>
      <c r="AK1021" s="69"/>
      <c r="AL1021" s="69"/>
      <c r="AM1021" s="69"/>
      <c r="AN1021" s="69"/>
      <c r="AO1021" s="69"/>
      <c r="AP1021" s="69"/>
      <c r="AQ1021" s="69"/>
      <c r="AR1021" s="69"/>
      <c r="AS1021" s="69"/>
      <c r="AT1021" s="69"/>
      <c r="AU1021" s="69"/>
      <c r="AV1021" s="69"/>
      <c r="AW1021" s="69"/>
      <c r="AX1021" s="69"/>
      <c r="AY1021" s="69"/>
      <c r="AZ1021" s="69"/>
      <c r="BA1021" s="69"/>
      <c r="BB1021" s="69"/>
      <c r="BC1021" s="69"/>
      <c r="BD1021" s="69"/>
      <c r="BE1021" s="69"/>
      <c r="BF1021" s="69"/>
      <c r="BG1021" s="69"/>
      <c r="BH1021" s="69"/>
      <c r="BI1021" s="69"/>
      <c r="BJ1021" s="69"/>
      <c r="BK1021" s="69"/>
      <c r="BL1021" s="69"/>
      <c r="BM1021" s="69"/>
      <c r="BN1021" s="69"/>
      <c r="BO1021" s="69"/>
      <c r="BP1021" s="69"/>
      <c r="BQ1021" s="69"/>
      <c r="BR1021" s="69"/>
      <c r="BS1021" s="46"/>
    </row>
    <row r="1022" spans="4:71" s="47" customFormat="1" ht="9.75" customHeight="1" x14ac:dyDescent="0.3">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c r="BC1022" s="69"/>
      <c r="BD1022" s="69"/>
      <c r="BE1022" s="69"/>
      <c r="BF1022" s="69"/>
      <c r="BG1022" s="69"/>
      <c r="BH1022" s="69"/>
      <c r="BI1022" s="69"/>
      <c r="BJ1022" s="69"/>
      <c r="BK1022" s="69"/>
      <c r="BL1022" s="69"/>
      <c r="BM1022" s="69"/>
      <c r="BN1022" s="69"/>
      <c r="BO1022" s="69"/>
      <c r="BP1022" s="69"/>
      <c r="BQ1022" s="69"/>
      <c r="BR1022" s="69"/>
      <c r="BS1022" s="46"/>
    </row>
    <row r="1023" spans="4:71" s="47" customFormat="1" ht="9.75" customHeight="1" x14ac:dyDescent="0.3">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c r="BC1023" s="69"/>
      <c r="BD1023" s="69"/>
      <c r="BE1023" s="69"/>
      <c r="BF1023" s="69"/>
      <c r="BG1023" s="69"/>
      <c r="BH1023" s="69"/>
      <c r="BI1023" s="69"/>
      <c r="BJ1023" s="69"/>
      <c r="BK1023" s="69"/>
      <c r="BL1023" s="69"/>
      <c r="BM1023" s="69"/>
      <c r="BN1023" s="69"/>
      <c r="BO1023" s="69"/>
      <c r="BP1023" s="69"/>
      <c r="BQ1023" s="69"/>
      <c r="BR1023" s="69"/>
      <c r="BS1023" s="46"/>
    </row>
    <row r="1024" spans="4:71" s="47" customFormat="1" ht="9.75" customHeight="1" x14ac:dyDescent="0.3">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c r="AN1024" s="69"/>
      <c r="AO1024" s="69"/>
      <c r="AP1024" s="69"/>
      <c r="AQ1024" s="69"/>
      <c r="AR1024" s="69"/>
      <c r="AS1024" s="69"/>
      <c r="AT1024" s="69"/>
      <c r="AU1024" s="69"/>
      <c r="AV1024" s="69"/>
      <c r="AW1024" s="69"/>
      <c r="AX1024" s="69"/>
      <c r="AY1024" s="69"/>
      <c r="AZ1024" s="69"/>
      <c r="BA1024" s="69"/>
      <c r="BB1024" s="69"/>
      <c r="BC1024" s="69"/>
      <c r="BD1024" s="69"/>
      <c r="BE1024" s="69"/>
      <c r="BF1024" s="69"/>
      <c r="BG1024" s="69"/>
      <c r="BH1024" s="69"/>
      <c r="BI1024" s="69"/>
      <c r="BJ1024" s="69"/>
      <c r="BK1024" s="69"/>
      <c r="BL1024" s="69"/>
      <c r="BM1024" s="69"/>
      <c r="BN1024" s="69"/>
      <c r="BO1024" s="69"/>
      <c r="BP1024" s="69"/>
      <c r="BQ1024" s="69"/>
      <c r="BR1024" s="69"/>
      <c r="BS1024" s="46"/>
    </row>
    <row r="1025" spans="4:71" s="47" customFormat="1" ht="9.75" customHeight="1" x14ac:dyDescent="0.3">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c r="AN1025" s="69"/>
      <c r="AO1025" s="69"/>
      <c r="AP1025" s="69"/>
      <c r="AQ1025" s="69"/>
      <c r="AR1025" s="69"/>
      <c r="AS1025" s="69"/>
      <c r="AT1025" s="69"/>
      <c r="AU1025" s="69"/>
      <c r="AV1025" s="69"/>
      <c r="AW1025" s="69"/>
      <c r="AX1025" s="69"/>
      <c r="AY1025" s="69"/>
      <c r="AZ1025" s="69"/>
      <c r="BA1025" s="69"/>
      <c r="BB1025" s="69"/>
      <c r="BC1025" s="69"/>
      <c r="BD1025" s="69"/>
      <c r="BE1025" s="69"/>
      <c r="BF1025" s="69"/>
      <c r="BG1025" s="69"/>
      <c r="BH1025" s="69"/>
      <c r="BI1025" s="69"/>
      <c r="BJ1025" s="69"/>
      <c r="BK1025" s="69"/>
      <c r="BL1025" s="69"/>
      <c r="BM1025" s="69"/>
      <c r="BN1025" s="69"/>
      <c r="BO1025" s="69"/>
      <c r="BP1025" s="69"/>
      <c r="BQ1025" s="69"/>
      <c r="BR1025" s="69"/>
      <c r="BS1025" s="46"/>
    </row>
    <row r="1026" spans="4:71" s="47" customFormat="1" ht="9.75" customHeight="1" x14ac:dyDescent="0.3">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c r="AN1026" s="69"/>
      <c r="AO1026" s="69"/>
      <c r="AP1026" s="69"/>
      <c r="AQ1026" s="69"/>
      <c r="AR1026" s="69"/>
      <c r="AS1026" s="69"/>
      <c r="AT1026" s="69"/>
      <c r="AU1026" s="69"/>
      <c r="AV1026" s="69"/>
      <c r="AW1026" s="69"/>
      <c r="AX1026" s="69"/>
      <c r="AY1026" s="69"/>
      <c r="AZ1026" s="69"/>
      <c r="BA1026" s="69"/>
      <c r="BB1026" s="69"/>
      <c r="BC1026" s="69"/>
      <c r="BD1026" s="69"/>
      <c r="BE1026" s="69"/>
      <c r="BF1026" s="69"/>
      <c r="BG1026" s="69"/>
      <c r="BH1026" s="69"/>
      <c r="BI1026" s="69"/>
      <c r="BJ1026" s="69"/>
      <c r="BK1026" s="69"/>
      <c r="BL1026" s="69"/>
      <c r="BM1026" s="69"/>
      <c r="BN1026" s="69"/>
      <c r="BO1026" s="69"/>
      <c r="BP1026" s="69"/>
      <c r="BQ1026" s="69"/>
      <c r="BR1026" s="69"/>
      <c r="BS1026" s="46"/>
    </row>
    <row r="1027" spans="4:71" s="47" customFormat="1" ht="9.75" customHeight="1" x14ac:dyDescent="0.3">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c r="AN1027" s="69"/>
      <c r="AO1027" s="69"/>
      <c r="AP1027" s="69"/>
      <c r="AQ1027" s="69"/>
      <c r="AR1027" s="69"/>
      <c r="AS1027" s="69"/>
      <c r="AT1027" s="69"/>
      <c r="AU1027" s="69"/>
      <c r="AV1027" s="69"/>
      <c r="AW1027" s="69"/>
      <c r="AX1027" s="69"/>
      <c r="AY1027" s="69"/>
      <c r="AZ1027" s="69"/>
      <c r="BA1027" s="69"/>
      <c r="BB1027" s="69"/>
      <c r="BC1027" s="69"/>
      <c r="BD1027" s="69"/>
      <c r="BE1027" s="69"/>
      <c r="BF1027" s="69"/>
      <c r="BG1027" s="69"/>
      <c r="BH1027" s="69"/>
      <c r="BI1027" s="69"/>
      <c r="BJ1027" s="69"/>
      <c r="BK1027" s="69"/>
      <c r="BL1027" s="69"/>
      <c r="BM1027" s="69"/>
      <c r="BN1027" s="69"/>
      <c r="BO1027" s="69"/>
      <c r="BP1027" s="69"/>
      <c r="BQ1027" s="69"/>
      <c r="BR1027" s="69"/>
      <c r="BS1027" s="46"/>
    </row>
    <row r="1028" spans="4:71" s="47" customFormat="1" ht="9.75" customHeight="1" x14ac:dyDescent="0.3">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c r="AN1028" s="69"/>
      <c r="AO1028" s="69"/>
      <c r="AP1028" s="69"/>
      <c r="AQ1028" s="69"/>
      <c r="AR1028" s="69"/>
      <c r="AS1028" s="69"/>
      <c r="AT1028" s="69"/>
      <c r="AU1028" s="69"/>
      <c r="AV1028" s="69"/>
      <c r="AW1028" s="69"/>
      <c r="AX1028" s="69"/>
      <c r="AY1028" s="69"/>
      <c r="AZ1028" s="69"/>
      <c r="BA1028" s="69"/>
      <c r="BB1028" s="69"/>
      <c r="BC1028" s="69"/>
      <c r="BD1028" s="69"/>
      <c r="BE1028" s="69"/>
      <c r="BF1028" s="69"/>
      <c r="BG1028" s="69"/>
      <c r="BH1028" s="69"/>
      <c r="BI1028" s="69"/>
      <c r="BJ1028" s="69"/>
      <c r="BK1028" s="69"/>
      <c r="BL1028" s="69"/>
      <c r="BM1028" s="69"/>
      <c r="BN1028" s="69"/>
      <c r="BO1028" s="69"/>
      <c r="BP1028" s="69"/>
      <c r="BQ1028" s="69"/>
      <c r="BR1028" s="69"/>
      <c r="BS1028" s="46"/>
    </row>
    <row r="1029" spans="4:71" s="47" customFormat="1" ht="9.75" customHeight="1" x14ac:dyDescent="0.3">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c r="AN1029" s="69"/>
      <c r="AO1029" s="69"/>
      <c r="AP1029" s="69"/>
      <c r="AQ1029" s="69"/>
      <c r="AR1029" s="69"/>
      <c r="AS1029" s="69"/>
      <c r="AT1029" s="69"/>
      <c r="AU1029" s="69"/>
      <c r="AV1029" s="69"/>
      <c r="AW1029" s="69"/>
      <c r="AX1029" s="69"/>
      <c r="AY1029" s="69"/>
      <c r="AZ1029" s="69"/>
      <c r="BA1029" s="69"/>
      <c r="BB1029" s="69"/>
      <c r="BC1029" s="69"/>
      <c r="BD1029" s="69"/>
      <c r="BE1029" s="69"/>
      <c r="BF1029" s="69"/>
      <c r="BG1029" s="69"/>
      <c r="BH1029" s="69"/>
      <c r="BI1029" s="69"/>
      <c r="BJ1029" s="69"/>
      <c r="BK1029" s="69"/>
      <c r="BL1029" s="69"/>
      <c r="BM1029" s="69"/>
      <c r="BN1029" s="69"/>
      <c r="BO1029" s="69"/>
      <c r="BP1029" s="69"/>
      <c r="BQ1029" s="69"/>
      <c r="BR1029" s="69"/>
      <c r="BS1029" s="46"/>
    </row>
    <row r="1030" spans="4:71" s="47" customFormat="1" ht="9.75" customHeight="1" x14ac:dyDescent="0.3">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c r="BC1030" s="69"/>
      <c r="BD1030" s="69"/>
      <c r="BE1030" s="69"/>
      <c r="BF1030" s="69"/>
      <c r="BG1030" s="69"/>
      <c r="BH1030" s="69"/>
      <c r="BI1030" s="69"/>
      <c r="BJ1030" s="69"/>
      <c r="BK1030" s="69"/>
      <c r="BL1030" s="69"/>
      <c r="BM1030" s="69"/>
      <c r="BN1030" s="69"/>
      <c r="BO1030" s="69"/>
      <c r="BP1030" s="69"/>
      <c r="BQ1030" s="69"/>
      <c r="BR1030" s="69"/>
      <c r="BS1030" s="46"/>
    </row>
    <row r="1031" spans="4:71" s="47" customFormat="1" ht="9.75" customHeight="1" x14ac:dyDescent="0.3">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c r="AL1031" s="69"/>
      <c r="AM1031" s="69"/>
      <c r="AN1031" s="69"/>
      <c r="AO1031" s="69"/>
      <c r="AP1031" s="69"/>
      <c r="AQ1031" s="69"/>
      <c r="AR1031" s="69"/>
      <c r="AS1031" s="69"/>
      <c r="AT1031" s="69"/>
      <c r="AU1031" s="69"/>
      <c r="AV1031" s="69"/>
      <c r="AW1031" s="69"/>
      <c r="AX1031" s="69"/>
      <c r="AY1031" s="69"/>
      <c r="AZ1031" s="69"/>
      <c r="BA1031" s="69"/>
      <c r="BB1031" s="69"/>
      <c r="BC1031" s="69"/>
      <c r="BD1031" s="69"/>
      <c r="BE1031" s="69"/>
      <c r="BF1031" s="69"/>
      <c r="BG1031" s="69"/>
      <c r="BH1031" s="69"/>
      <c r="BI1031" s="69"/>
      <c r="BJ1031" s="69"/>
      <c r="BK1031" s="69"/>
      <c r="BL1031" s="69"/>
      <c r="BM1031" s="69"/>
      <c r="BN1031" s="69"/>
      <c r="BO1031" s="69"/>
      <c r="BP1031" s="69"/>
      <c r="BQ1031" s="69"/>
      <c r="BR1031" s="69"/>
      <c r="BS1031" s="46"/>
    </row>
    <row r="1032" spans="4:71" s="47" customFormat="1" ht="9.75" customHeight="1" x14ac:dyDescent="0.3">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c r="AL1032" s="69"/>
      <c r="AM1032" s="69"/>
      <c r="AN1032" s="69"/>
      <c r="AO1032" s="69"/>
      <c r="AP1032" s="69"/>
      <c r="AQ1032" s="69"/>
      <c r="AR1032" s="69"/>
      <c r="AS1032" s="69"/>
      <c r="AT1032" s="69"/>
      <c r="AU1032" s="69"/>
      <c r="AV1032" s="69"/>
      <c r="AW1032" s="69"/>
      <c r="AX1032" s="69"/>
      <c r="AY1032" s="69"/>
      <c r="AZ1032" s="69"/>
      <c r="BA1032" s="69"/>
      <c r="BB1032" s="69"/>
      <c r="BC1032" s="69"/>
      <c r="BD1032" s="69"/>
      <c r="BE1032" s="69"/>
      <c r="BF1032" s="69"/>
      <c r="BG1032" s="69"/>
      <c r="BH1032" s="69"/>
      <c r="BI1032" s="69"/>
      <c r="BJ1032" s="69"/>
      <c r="BK1032" s="69"/>
      <c r="BL1032" s="69"/>
      <c r="BM1032" s="69"/>
      <c r="BN1032" s="69"/>
      <c r="BO1032" s="69"/>
      <c r="BP1032" s="69"/>
      <c r="BQ1032" s="69"/>
      <c r="BR1032" s="69"/>
      <c r="BS1032" s="46"/>
    </row>
    <row r="1033" spans="4:71" s="47" customFormat="1" ht="9.75" customHeight="1" x14ac:dyDescent="0.3">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c r="AL1033" s="69"/>
      <c r="AM1033" s="69"/>
      <c r="AN1033" s="69"/>
      <c r="AO1033" s="69"/>
      <c r="AP1033" s="69"/>
      <c r="AQ1033" s="69"/>
      <c r="AR1033" s="69"/>
      <c r="AS1033" s="69"/>
      <c r="AT1033" s="69"/>
      <c r="AU1033" s="69"/>
      <c r="AV1033" s="69"/>
      <c r="AW1033" s="69"/>
      <c r="AX1033" s="69"/>
      <c r="AY1033" s="69"/>
      <c r="AZ1033" s="69"/>
      <c r="BA1033" s="69"/>
      <c r="BB1033" s="69"/>
      <c r="BC1033" s="69"/>
      <c r="BD1033" s="69"/>
      <c r="BE1033" s="69"/>
      <c r="BF1033" s="69"/>
      <c r="BG1033" s="69"/>
      <c r="BH1033" s="69"/>
      <c r="BI1033" s="69"/>
      <c r="BJ1033" s="69"/>
      <c r="BK1033" s="69"/>
      <c r="BL1033" s="69"/>
      <c r="BM1033" s="69"/>
      <c r="BN1033" s="69"/>
      <c r="BO1033" s="69"/>
      <c r="BP1033" s="69"/>
      <c r="BQ1033" s="69"/>
      <c r="BR1033" s="69"/>
      <c r="BS1033" s="46"/>
    </row>
    <row r="1034" spans="4:71" s="47" customFormat="1" ht="9.75" customHeight="1" x14ac:dyDescent="0.3">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69"/>
      <c r="AC1034" s="69"/>
      <c r="AD1034" s="69"/>
      <c r="AE1034" s="69"/>
      <c r="AF1034" s="69"/>
      <c r="AG1034" s="69"/>
      <c r="AH1034" s="69"/>
      <c r="AI1034" s="69"/>
      <c r="AJ1034" s="69"/>
      <c r="AK1034" s="69"/>
      <c r="AL1034" s="69"/>
      <c r="AM1034" s="69"/>
      <c r="AN1034" s="69"/>
      <c r="AO1034" s="69"/>
      <c r="AP1034" s="69"/>
      <c r="AQ1034" s="69"/>
      <c r="AR1034" s="69"/>
      <c r="AS1034" s="69"/>
      <c r="AT1034" s="69"/>
      <c r="AU1034" s="69"/>
      <c r="AV1034" s="69"/>
      <c r="AW1034" s="69"/>
      <c r="AX1034" s="69"/>
      <c r="AY1034" s="69"/>
      <c r="AZ1034" s="69"/>
      <c r="BA1034" s="69"/>
      <c r="BB1034" s="69"/>
      <c r="BC1034" s="69"/>
      <c r="BD1034" s="69"/>
      <c r="BE1034" s="69"/>
      <c r="BF1034" s="69"/>
      <c r="BG1034" s="69"/>
      <c r="BH1034" s="69"/>
      <c r="BI1034" s="69"/>
      <c r="BJ1034" s="69"/>
      <c r="BK1034" s="69"/>
      <c r="BL1034" s="69"/>
      <c r="BM1034" s="69"/>
      <c r="BN1034" s="69"/>
      <c r="BO1034" s="69"/>
      <c r="BP1034" s="69"/>
      <c r="BQ1034" s="69"/>
      <c r="BR1034" s="69"/>
      <c r="BS1034" s="46"/>
    </row>
    <row r="1035" spans="4:71" s="47" customFormat="1" ht="9.75" customHeight="1" x14ac:dyDescent="0.3">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c r="AL1035" s="69"/>
      <c r="AM1035" s="69"/>
      <c r="AN1035" s="69"/>
      <c r="AO1035" s="69"/>
      <c r="AP1035" s="69"/>
      <c r="AQ1035" s="69"/>
      <c r="AR1035" s="69"/>
      <c r="AS1035" s="69"/>
      <c r="AT1035" s="69"/>
      <c r="AU1035" s="69"/>
      <c r="AV1035" s="69"/>
      <c r="AW1035" s="69"/>
      <c r="AX1035" s="69"/>
      <c r="AY1035" s="69"/>
      <c r="AZ1035" s="69"/>
      <c r="BA1035" s="69"/>
      <c r="BB1035" s="69"/>
      <c r="BC1035" s="69"/>
      <c r="BD1035" s="69"/>
      <c r="BE1035" s="69"/>
      <c r="BF1035" s="69"/>
      <c r="BG1035" s="69"/>
      <c r="BH1035" s="69"/>
      <c r="BI1035" s="69"/>
      <c r="BJ1035" s="69"/>
      <c r="BK1035" s="69"/>
      <c r="BL1035" s="69"/>
      <c r="BM1035" s="69"/>
      <c r="BN1035" s="69"/>
      <c r="BO1035" s="69"/>
      <c r="BP1035" s="69"/>
      <c r="BQ1035" s="69"/>
      <c r="BR1035" s="69"/>
      <c r="BS1035" s="46"/>
    </row>
    <row r="1036" spans="4:71" s="47" customFormat="1" ht="9.75" customHeight="1" x14ac:dyDescent="0.3">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69"/>
      <c r="AM1036" s="69"/>
      <c r="AN1036" s="69"/>
      <c r="AO1036" s="69"/>
      <c r="AP1036" s="69"/>
      <c r="AQ1036" s="69"/>
      <c r="AR1036" s="69"/>
      <c r="AS1036" s="69"/>
      <c r="AT1036" s="69"/>
      <c r="AU1036" s="69"/>
      <c r="AV1036" s="69"/>
      <c r="AW1036" s="69"/>
      <c r="AX1036" s="69"/>
      <c r="AY1036" s="69"/>
      <c r="AZ1036" s="69"/>
      <c r="BA1036" s="69"/>
      <c r="BB1036" s="69"/>
      <c r="BC1036" s="69"/>
      <c r="BD1036" s="69"/>
      <c r="BE1036" s="69"/>
      <c r="BF1036" s="69"/>
      <c r="BG1036" s="69"/>
      <c r="BH1036" s="69"/>
      <c r="BI1036" s="69"/>
      <c r="BJ1036" s="69"/>
      <c r="BK1036" s="69"/>
      <c r="BL1036" s="69"/>
      <c r="BM1036" s="69"/>
      <c r="BN1036" s="69"/>
      <c r="BO1036" s="69"/>
      <c r="BP1036" s="69"/>
      <c r="BQ1036" s="69"/>
      <c r="BR1036" s="69"/>
      <c r="BS1036" s="46"/>
    </row>
    <row r="1037" spans="4:71" s="47" customFormat="1" ht="9.75" customHeight="1" x14ac:dyDescent="0.3">
      <c r="D1037" s="69"/>
      <c r="E1037" s="69"/>
      <c r="F1037" s="69"/>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69"/>
      <c r="AK1037" s="69"/>
      <c r="AL1037" s="69"/>
      <c r="AM1037" s="69"/>
      <c r="AN1037" s="69"/>
      <c r="AO1037" s="69"/>
      <c r="AP1037" s="69"/>
      <c r="AQ1037" s="69"/>
      <c r="AR1037" s="69"/>
      <c r="AS1037" s="69"/>
      <c r="AT1037" s="69"/>
      <c r="AU1037" s="69"/>
      <c r="AV1037" s="69"/>
      <c r="AW1037" s="69"/>
      <c r="AX1037" s="69"/>
      <c r="AY1037" s="69"/>
      <c r="AZ1037" s="69"/>
      <c r="BA1037" s="69"/>
      <c r="BB1037" s="69"/>
      <c r="BC1037" s="69"/>
      <c r="BD1037" s="69"/>
      <c r="BE1037" s="69"/>
      <c r="BF1037" s="69"/>
      <c r="BG1037" s="69"/>
      <c r="BH1037" s="69"/>
      <c r="BI1037" s="69"/>
      <c r="BJ1037" s="69"/>
      <c r="BK1037" s="69"/>
      <c r="BL1037" s="69"/>
      <c r="BM1037" s="69"/>
      <c r="BN1037" s="69"/>
      <c r="BO1037" s="69"/>
      <c r="BP1037" s="69"/>
      <c r="BQ1037" s="69"/>
      <c r="BR1037" s="69"/>
      <c r="BS1037" s="46"/>
    </row>
    <row r="1038" spans="4:71" s="47" customFormat="1" ht="9.75" customHeight="1" x14ac:dyDescent="0.3">
      <c r="D1038" s="69"/>
      <c r="E1038" s="69"/>
      <c r="F1038" s="69"/>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c r="AD1038" s="69"/>
      <c r="AE1038" s="69"/>
      <c r="AF1038" s="69"/>
      <c r="AG1038" s="69"/>
      <c r="AH1038" s="69"/>
      <c r="AI1038" s="69"/>
      <c r="AJ1038" s="69"/>
      <c r="AK1038" s="69"/>
      <c r="AL1038" s="69"/>
      <c r="AM1038" s="69"/>
      <c r="AN1038" s="69"/>
      <c r="AO1038" s="69"/>
      <c r="AP1038" s="69"/>
      <c r="AQ1038" s="69"/>
      <c r="AR1038" s="69"/>
      <c r="AS1038" s="69"/>
      <c r="AT1038" s="69"/>
      <c r="AU1038" s="69"/>
      <c r="AV1038" s="69"/>
      <c r="AW1038" s="69"/>
      <c r="AX1038" s="69"/>
      <c r="AY1038" s="69"/>
      <c r="AZ1038" s="69"/>
      <c r="BA1038" s="69"/>
      <c r="BB1038" s="69"/>
      <c r="BC1038" s="69"/>
      <c r="BD1038" s="69"/>
      <c r="BE1038" s="69"/>
      <c r="BF1038" s="69"/>
      <c r="BG1038" s="69"/>
      <c r="BH1038" s="69"/>
      <c r="BI1038" s="69"/>
      <c r="BJ1038" s="69"/>
      <c r="BK1038" s="69"/>
      <c r="BL1038" s="69"/>
      <c r="BM1038" s="69"/>
      <c r="BN1038" s="69"/>
      <c r="BO1038" s="69"/>
      <c r="BP1038" s="69"/>
      <c r="BQ1038" s="69"/>
      <c r="BR1038" s="69"/>
      <c r="BS1038" s="46"/>
    </row>
    <row r="1039" spans="4:71" s="47" customFormat="1" ht="9.75" customHeight="1" x14ac:dyDescent="0.3">
      <c r="D1039" s="69"/>
      <c r="E1039" s="69"/>
      <c r="F1039" s="69"/>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c r="AD1039" s="69"/>
      <c r="AE1039" s="69"/>
      <c r="AF1039" s="69"/>
      <c r="AG1039" s="69"/>
      <c r="AH1039" s="69"/>
      <c r="AI1039" s="69"/>
      <c r="AJ1039" s="69"/>
      <c r="AK1039" s="69"/>
      <c r="AL1039" s="69"/>
      <c r="AM1039" s="69"/>
      <c r="AN1039" s="69"/>
      <c r="AO1039" s="69"/>
      <c r="AP1039" s="69"/>
      <c r="AQ1039" s="69"/>
      <c r="AR1039" s="69"/>
      <c r="AS1039" s="69"/>
      <c r="AT1039" s="69"/>
      <c r="AU1039" s="69"/>
      <c r="AV1039" s="69"/>
      <c r="AW1039" s="69"/>
      <c r="AX1039" s="69"/>
      <c r="AY1039" s="69"/>
      <c r="AZ1039" s="69"/>
      <c r="BA1039" s="69"/>
      <c r="BB1039" s="69"/>
      <c r="BC1039" s="69"/>
      <c r="BD1039" s="69"/>
      <c r="BE1039" s="69"/>
      <c r="BF1039" s="69"/>
      <c r="BG1039" s="69"/>
      <c r="BH1039" s="69"/>
      <c r="BI1039" s="69"/>
      <c r="BJ1039" s="69"/>
      <c r="BK1039" s="69"/>
      <c r="BL1039" s="69"/>
      <c r="BM1039" s="69"/>
      <c r="BN1039" s="69"/>
      <c r="BO1039" s="69"/>
      <c r="BP1039" s="69"/>
      <c r="BQ1039" s="69"/>
      <c r="BR1039" s="69"/>
      <c r="BS1039" s="46"/>
    </row>
    <row r="1040" spans="4:71" s="47" customFormat="1" ht="9.75" customHeight="1" x14ac:dyDescent="0.3">
      <c r="D1040" s="69"/>
      <c r="E1040" s="69"/>
      <c r="F1040" s="69"/>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c r="AD1040" s="69"/>
      <c r="AE1040" s="69"/>
      <c r="AF1040" s="69"/>
      <c r="AG1040" s="69"/>
      <c r="AH1040" s="69"/>
      <c r="AI1040" s="69"/>
      <c r="AJ1040" s="69"/>
      <c r="AK1040" s="69"/>
      <c r="AL1040" s="69"/>
      <c r="AM1040" s="69"/>
      <c r="AN1040" s="69"/>
      <c r="AO1040" s="69"/>
      <c r="AP1040" s="69"/>
      <c r="AQ1040" s="69"/>
      <c r="AR1040" s="69"/>
      <c r="AS1040" s="69"/>
      <c r="AT1040" s="69"/>
      <c r="AU1040" s="69"/>
      <c r="AV1040" s="69"/>
      <c r="AW1040" s="69"/>
      <c r="AX1040" s="69"/>
      <c r="AY1040" s="69"/>
      <c r="AZ1040" s="69"/>
      <c r="BA1040" s="69"/>
      <c r="BB1040" s="69"/>
      <c r="BC1040" s="69"/>
      <c r="BD1040" s="69"/>
      <c r="BE1040" s="69"/>
      <c r="BF1040" s="69"/>
      <c r="BG1040" s="69"/>
      <c r="BH1040" s="69"/>
      <c r="BI1040" s="69"/>
      <c r="BJ1040" s="69"/>
      <c r="BK1040" s="69"/>
      <c r="BL1040" s="69"/>
      <c r="BM1040" s="69"/>
      <c r="BN1040" s="69"/>
      <c r="BO1040" s="69"/>
      <c r="BP1040" s="69"/>
      <c r="BQ1040" s="69"/>
      <c r="BR1040" s="69"/>
      <c r="BS1040" s="46"/>
    </row>
    <row r="1041" spans="4:71" s="47" customFormat="1" ht="9.75" customHeight="1" x14ac:dyDescent="0.3">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c r="AD1041" s="69"/>
      <c r="AE1041" s="69"/>
      <c r="AF1041" s="69"/>
      <c r="AG1041" s="69"/>
      <c r="AH1041" s="69"/>
      <c r="AI1041" s="69"/>
      <c r="AJ1041" s="69"/>
      <c r="AK1041" s="69"/>
      <c r="AL1041" s="69"/>
      <c r="AM1041" s="69"/>
      <c r="AN1041" s="69"/>
      <c r="AO1041" s="69"/>
      <c r="AP1041" s="69"/>
      <c r="AQ1041" s="69"/>
      <c r="AR1041" s="69"/>
      <c r="AS1041" s="69"/>
      <c r="AT1041" s="69"/>
      <c r="AU1041" s="69"/>
      <c r="AV1041" s="69"/>
      <c r="AW1041" s="69"/>
      <c r="AX1041" s="69"/>
      <c r="AY1041" s="69"/>
      <c r="AZ1041" s="69"/>
      <c r="BA1041" s="69"/>
      <c r="BB1041" s="69"/>
      <c r="BC1041" s="69"/>
      <c r="BD1041" s="69"/>
      <c r="BE1041" s="69"/>
      <c r="BF1041" s="69"/>
      <c r="BG1041" s="69"/>
      <c r="BH1041" s="69"/>
      <c r="BI1041" s="69"/>
      <c r="BJ1041" s="69"/>
      <c r="BK1041" s="69"/>
      <c r="BL1041" s="69"/>
      <c r="BM1041" s="69"/>
      <c r="BN1041" s="69"/>
      <c r="BO1041" s="69"/>
      <c r="BP1041" s="69"/>
      <c r="BQ1041" s="69"/>
      <c r="BR1041" s="69"/>
      <c r="BS1041" s="46"/>
    </row>
    <row r="1042" spans="4:71" s="47" customFormat="1" ht="9.75" customHeight="1" x14ac:dyDescent="0.3">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69"/>
      <c r="AK1042" s="69"/>
      <c r="AL1042" s="69"/>
      <c r="AM1042" s="69"/>
      <c r="AN1042" s="69"/>
      <c r="AO1042" s="69"/>
      <c r="AP1042" s="69"/>
      <c r="AQ1042" s="69"/>
      <c r="AR1042" s="69"/>
      <c r="AS1042" s="69"/>
      <c r="AT1042" s="69"/>
      <c r="AU1042" s="69"/>
      <c r="AV1042" s="69"/>
      <c r="AW1042" s="69"/>
      <c r="AX1042" s="69"/>
      <c r="AY1042" s="69"/>
      <c r="AZ1042" s="69"/>
      <c r="BA1042" s="69"/>
      <c r="BB1042" s="69"/>
      <c r="BC1042" s="69"/>
      <c r="BD1042" s="69"/>
      <c r="BE1042" s="69"/>
      <c r="BF1042" s="69"/>
      <c r="BG1042" s="69"/>
      <c r="BH1042" s="69"/>
      <c r="BI1042" s="69"/>
      <c r="BJ1042" s="69"/>
      <c r="BK1042" s="69"/>
      <c r="BL1042" s="69"/>
      <c r="BM1042" s="69"/>
      <c r="BN1042" s="69"/>
      <c r="BO1042" s="69"/>
      <c r="BP1042" s="69"/>
      <c r="BQ1042" s="69"/>
      <c r="BR1042" s="69"/>
      <c r="BS1042" s="46"/>
    </row>
    <row r="1043" spans="4:71" s="47" customFormat="1" ht="9.75" customHeight="1" x14ac:dyDescent="0.3">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c r="AD1043" s="69"/>
      <c r="AE1043" s="69"/>
      <c r="AF1043" s="69"/>
      <c r="AG1043" s="69"/>
      <c r="AH1043" s="69"/>
      <c r="AI1043" s="69"/>
      <c r="AJ1043" s="69"/>
      <c r="AK1043" s="69"/>
      <c r="AL1043" s="69"/>
      <c r="AM1043" s="69"/>
      <c r="AN1043" s="69"/>
      <c r="AO1043" s="69"/>
      <c r="AP1043" s="69"/>
      <c r="AQ1043" s="69"/>
      <c r="AR1043" s="69"/>
      <c r="AS1043" s="69"/>
      <c r="AT1043" s="69"/>
      <c r="AU1043" s="69"/>
      <c r="AV1043" s="69"/>
      <c r="AW1043" s="69"/>
      <c r="AX1043" s="69"/>
      <c r="AY1043" s="69"/>
      <c r="AZ1043" s="69"/>
      <c r="BA1043" s="69"/>
      <c r="BB1043" s="69"/>
      <c r="BC1043" s="69"/>
      <c r="BD1043" s="69"/>
      <c r="BE1043" s="69"/>
      <c r="BF1043" s="69"/>
      <c r="BG1043" s="69"/>
      <c r="BH1043" s="69"/>
      <c r="BI1043" s="69"/>
      <c r="BJ1043" s="69"/>
      <c r="BK1043" s="69"/>
      <c r="BL1043" s="69"/>
      <c r="BM1043" s="69"/>
      <c r="BN1043" s="69"/>
      <c r="BO1043" s="69"/>
      <c r="BP1043" s="69"/>
      <c r="BQ1043" s="69"/>
      <c r="BR1043" s="69"/>
      <c r="BS1043" s="46"/>
    </row>
    <row r="1044" spans="4:71" s="47" customFormat="1" ht="9.75" customHeight="1" x14ac:dyDescent="0.3">
      <c r="D1044" s="69"/>
      <c r="E1044" s="69"/>
      <c r="F1044" s="69"/>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c r="AD1044" s="69"/>
      <c r="AE1044" s="69"/>
      <c r="AF1044" s="69"/>
      <c r="AG1044" s="69"/>
      <c r="AH1044" s="69"/>
      <c r="AI1044" s="69"/>
      <c r="AJ1044" s="69"/>
      <c r="AK1044" s="69"/>
      <c r="AL1044" s="69"/>
      <c r="AM1044" s="69"/>
      <c r="AN1044" s="69"/>
      <c r="AO1044" s="69"/>
      <c r="AP1044" s="69"/>
      <c r="AQ1044" s="69"/>
      <c r="AR1044" s="69"/>
      <c r="AS1044" s="69"/>
      <c r="AT1044" s="69"/>
      <c r="AU1044" s="69"/>
      <c r="AV1044" s="69"/>
      <c r="AW1044" s="69"/>
      <c r="AX1044" s="69"/>
      <c r="AY1044" s="69"/>
      <c r="AZ1044" s="69"/>
      <c r="BA1044" s="69"/>
      <c r="BB1044" s="69"/>
      <c r="BC1044" s="69"/>
      <c r="BD1044" s="69"/>
      <c r="BE1044" s="69"/>
      <c r="BF1044" s="69"/>
      <c r="BG1044" s="69"/>
      <c r="BH1044" s="69"/>
      <c r="BI1044" s="69"/>
      <c r="BJ1044" s="69"/>
      <c r="BK1044" s="69"/>
      <c r="BL1044" s="69"/>
      <c r="BM1044" s="69"/>
      <c r="BN1044" s="69"/>
      <c r="BO1044" s="69"/>
      <c r="BP1044" s="69"/>
      <c r="BQ1044" s="69"/>
      <c r="BR1044" s="69"/>
      <c r="BS1044" s="46"/>
    </row>
    <row r="1045" spans="4:71" s="47" customFormat="1" ht="9.75" customHeight="1" x14ac:dyDescent="0.3">
      <c r="D1045" s="69"/>
      <c r="E1045" s="69"/>
      <c r="F1045" s="69"/>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69"/>
      <c r="AK1045" s="69"/>
      <c r="AL1045" s="69"/>
      <c r="AM1045" s="69"/>
      <c r="AN1045" s="69"/>
      <c r="AO1045" s="69"/>
      <c r="AP1045" s="69"/>
      <c r="AQ1045" s="69"/>
      <c r="AR1045" s="69"/>
      <c r="AS1045" s="69"/>
      <c r="AT1045" s="69"/>
      <c r="AU1045" s="69"/>
      <c r="AV1045" s="69"/>
      <c r="AW1045" s="69"/>
      <c r="AX1045" s="69"/>
      <c r="AY1045" s="69"/>
      <c r="AZ1045" s="69"/>
      <c r="BA1045" s="69"/>
      <c r="BB1045" s="69"/>
      <c r="BC1045" s="69"/>
      <c r="BD1045" s="69"/>
      <c r="BE1045" s="69"/>
      <c r="BF1045" s="69"/>
      <c r="BG1045" s="69"/>
      <c r="BH1045" s="69"/>
      <c r="BI1045" s="69"/>
      <c r="BJ1045" s="69"/>
      <c r="BK1045" s="69"/>
      <c r="BL1045" s="69"/>
      <c r="BM1045" s="69"/>
      <c r="BN1045" s="69"/>
      <c r="BO1045" s="69"/>
      <c r="BP1045" s="69"/>
      <c r="BQ1045" s="69"/>
      <c r="BR1045" s="69"/>
      <c r="BS1045" s="46"/>
    </row>
    <row r="1046" spans="4:71" s="47" customFormat="1" ht="9.75" customHeight="1" x14ac:dyDescent="0.3">
      <c r="D1046" s="69"/>
      <c r="E1046" s="69"/>
      <c r="F1046" s="69"/>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69"/>
      <c r="AK1046" s="69"/>
      <c r="AL1046" s="69"/>
      <c r="AM1046" s="69"/>
      <c r="AN1046" s="69"/>
      <c r="AO1046" s="69"/>
      <c r="AP1046" s="69"/>
      <c r="AQ1046" s="69"/>
      <c r="AR1046" s="69"/>
      <c r="AS1046" s="69"/>
      <c r="AT1046" s="69"/>
      <c r="AU1046" s="69"/>
      <c r="AV1046" s="69"/>
      <c r="AW1046" s="69"/>
      <c r="AX1046" s="69"/>
      <c r="AY1046" s="69"/>
      <c r="AZ1046" s="69"/>
      <c r="BA1046" s="69"/>
      <c r="BB1046" s="69"/>
      <c r="BC1046" s="69"/>
      <c r="BD1046" s="69"/>
      <c r="BE1046" s="69"/>
      <c r="BF1046" s="69"/>
      <c r="BG1046" s="69"/>
      <c r="BH1046" s="69"/>
      <c r="BI1046" s="69"/>
      <c r="BJ1046" s="69"/>
      <c r="BK1046" s="69"/>
      <c r="BL1046" s="69"/>
      <c r="BM1046" s="69"/>
      <c r="BN1046" s="69"/>
      <c r="BO1046" s="69"/>
      <c r="BP1046" s="69"/>
      <c r="BQ1046" s="69"/>
      <c r="BR1046" s="69"/>
      <c r="BS1046" s="46"/>
    </row>
    <row r="1047" spans="4:71" s="47" customFormat="1" ht="9.75" customHeight="1" x14ac:dyDescent="0.3">
      <c r="D1047" s="69"/>
      <c r="E1047" s="69"/>
      <c r="F1047" s="69"/>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c r="AL1047" s="69"/>
      <c r="AM1047" s="69"/>
      <c r="AN1047" s="69"/>
      <c r="AO1047" s="69"/>
      <c r="AP1047" s="69"/>
      <c r="AQ1047" s="69"/>
      <c r="AR1047" s="69"/>
      <c r="AS1047" s="69"/>
      <c r="AT1047" s="69"/>
      <c r="AU1047" s="69"/>
      <c r="AV1047" s="69"/>
      <c r="AW1047" s="69"/>
      <c r="AX1047" s="69"/>
      <c r="AY1047" s="69"/>
      <c r="AZ1047" s="69"/>
      <c r="BA1047" s="69"/>
      <c r="BB1047" s="69"/>
      <c r="BC1047" s="69"/>
      <c r="BD1047" s="69"/>
      <c r="BE1047" s="69"/>
      <c r="BF1047" s="69"/>
      <c r="BG1047" s="69"/>
      <c r="BH1047" s="69"/>
      <c r="BI1047" s="69"/>
      <c r="BJ1047" s="69"/>
      <c r="BK1047" s="69"/>
      <c r="BL1047" s="69"/>
      <c r="BM1047" s="69"/>
      <c r="BN1047" s="69"/>
      <c r="BO1047" s="69"/>
      <c r="BP1047" s="69"/>
      <c r="BQ1047" s="69"/>
      <c r="BR1047" s="69"/>
      <c r="BS1047" s="46"/>
    </row>
    <row r="1048" spans="4:71" s="47" customFormat="1" ht="9.75" customHeight="1" x14ac:dyDescent="0.3">
      <c r="D1048" s="69"/>
      <c r="E1048" s="69"/>
      <c r="F1048" s="69"/>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69"/>
      <c r="AN1048" s="69"/>
      <c r="AO1048" s="69"/>
      <c r="AP1048" s="69"/>
      <c r="AQ1048" s="69"/>
      <c r="AR1048" s="69"/>
      <c r="AS1048" s="69"/>
      <c r="AT1048" s="69"/>
      <c r="AU1048" s="69"/>
      <c r="AV1048" s="69"/>
      <c r="AW1048" s="69"/>
      <c r="AX1048" s="69"/>
      <c r="AY1048" s="69"/>
      <c r="AZ1048" s="69"/>
      <c r="BA1048" s="69"/>
      <c r="BB1048" s="69"/>
      <c r="BC1048" s="69"/>
      <c r="BD1048" s="69"/>
      <c r="BE1048" s="69"/>
      <c r="BF1048" s="69"/>
      <c r="BG1048" s="69"/>
      <c r="BH1048" s="69"/>
      <c r="BI1048" s="69"/>
      <c r="BJ1048" s="69"/>
      <c r="BK1048" s="69"/>
      <c r="BL1048" s="69"/>
      <c r="BM1048" s="69"/>
      <c r="BN1048" s="69"/>
      <c r="BO1048" s="69"/>
      <c r="BP1048" s="69"/>
      <c r="BQ1048" s="69"/>
      <c r="BR1048" s="69"/>
      <c r="BS1048" s="46"/>
    </row>
    <row r="1049" spans="4:71" s="47" customFormat="1" ht="9.75" customHeight="1" x14ac:dyDescent="0.3">
      <c r="D1049" s="69"/>
      <c r="E1049" s="69"/>
      <c r="F1049" s="69"/>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69"/>
      <c r="AK1049" s="69"/>
      <c r="AL1049" s="69"/>
      <c r="AM1049" s="69"/>
      <c r="AN1049" s="69"/>
      <c r="AO1049" s="69"/>
      <c r="AP1049" s="69"/>
      <c r="AQ1049" s="69"/>
      <c r="AR1049" s="69"/>
      <c r="AS1049" s="69"/>
      <c r="AT1049" s="69"/>
      <c r="AU1049" s="69"/>
      <c r="AV1049" s="69"/>
      <c r="AW1049" s="69"/>
      <c r="AX1049" s="69"/>
      <c r="AY1049" s="69"/>
      <c r="AZ1049" s="69"/>
      <c r="BA1049" s="69"/>
      <c r="BB1049" s="69"/>
      <c r="BC1049" s="69"/>
      <c r="BD1049" s="69"/>
      <c r="BE1049" s="69"/>
      <c r="BF1049" s="69"/>
      <c r="BG1049" s="69"/>
      <c r="BH1049" s="69"/>
      <c r="BI1049" s="69"/>
      <c r="BJ1049" s="69"/>
      <c r="BK1049" s="69"/>
      <c r="BL1049" s="69"/>
      <c r="BM1049" s="69"/>
      <c r="BN1049" s="69"/>
      <c r="BO1049" s="69"/>
      <c r="BP1049" s="69"/>
      <c r="BQ1049" s="69"/>
      <c r="BR1049" s="69"/>
      <c r="BS1049" s="46"/>
    </row>
    <row r="1050" spans="4:71" s="47" customFormat="1" ht="9.75" customHeight="1" x14ac:dyDescent="0.3">
      <c r="D1050" s="69"/>
      <c r="E1050" s="69"/>
      <c r="F1050" s="69"/>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69"/>
      <c r="AK1050" s="69"/>
      <c r="AL1050" s="69"/>
      <c r="AM1050" s="69"/>
      <c r="AN1050" s="69"/>
      <c r="AO1050" s="69"/>
      <c r="AP1050" s="69"/>
      <c r="AQ1050" s="69"/>
      <c r="AR1050" s="69"/>
      <c r="AS1050" s="69"/>
      <c r="AT1050" s="69"/>
      <c r="AU1050" s="69"/>
      <c r="AV1050" s="69"/>
      <c r="AW1050" s="69"/>
      <c r="AX1050" s="69"/>
      <c r="AY1050" s="69"/>
      <c r="AZ1050" s="69"/>
      <c r="BA1050" s="69"/>
      <c r="BB1050" s="69"/>
      <c r="BC1050" s="69"/>
      <c r="BD1050" s="69"/>
      <c r="BE1050" s="69"/>
      <c r="BF1050" s="69"/>
      <c r="BG1050" s="69"/>
      <c r="BH1050" s="69"/>
      <c r="BI1050" s="69"/>
      <c r="BJ1050" s="69"/>
      <c r="BK1050" s="69"/>
      <c r="BL1050" s="69"/>
      <c r="BM1050" s="69"/>
      <c r="BN1050" s="69"/>
      <c r="BO1050" s="69"/>
      <c r="BP1050" s="69"/>
      <c r="BQ1050" s="69"/>
      <c r="BR1050" s="69"/>
      <c r="BS1050" s="46"/>
    </row>
    <row r="1051" spans="4:71" s="47" customFormat="1" ht="9.75" customHeight="1" x14ac:dyDescent="0.3">
      <c r="D1051" s="69"/>
      <c r="E1051" s="69"/>
      <c r="F1051" s="69"/>
      <c r="G1051" s="69"/>
      <c r="H1051" s="69"/>
      <c r="I1051" s="69"/>
      <c r="J1051" s="69"/>
      <c r="K1051" s="69"/>
      <c r="L1051" s="69"/>
      <c r="M1051" s="69"/>
      <c r="N1051" s="69"/>
      <c r="O1051" s="69"/>
      <c r="P1051" s="69"/>
      <c r="Q1051" s="69"/>
      <c r="R1051" s="69"/>
      <c r="S1051" s="69"/>
      <c r="T1051" s="69"/>
      <c r="U1051" s="69"/>
      <c r="V1051" s="69"/>
      <c r="W1051" s="69"/>
      <c r="X1051" s="69"/>
      <c r="Y1051" s="69"/>
      <c r="Z1051" s="69"/>
      <c r="AA1051" s="69"/>
      <c r="AB1051" s="69"/>
      <c r="AC1051" s="69"/>
      <c r="AD1051" s="69"/>
      <c r="AE1051" s="69"/>
      <c r="AF1051" s="69"/>
      <c r="AG1051" s="69"/>
      <c r="AH1051" s="69"/>
      <c r="AI1051" s="69"/>
      <c r="AJ1051" s="69"/>
      <c r="AK1051" s="69"/>
      <c r="AL1051" s="69"/>
      <c r="AM1051" s="69"/>
      <c r="AN1051" s="69"/>
      <c r="AO1051" s="69"/>
      <c r="AP1051" s="69"/>
      <c r="AQ1051" s="69"/>
      <c r="AR1051" s="69"/>
      <c r="AS1051" s="69"/>
      <c r="AT1051" s="69"/>
      <c r="AU1051" s="69"/>
      <c r="AV1051" s="69"/>
      <c r="AW1051" s="69"/>
      <c r="AX1051" s="69"/>
      <c r="AY1051" s="69"/>
      <c r="AZ1051" s="69"/>
      <c r="BA1051" s="69"/>
      <c r="BB1051" s="69"/>
      <c r="BC1051" s="69"/>
      <c r="BD1051" s="69"/>
      <c r="BE1051" s="69"/>
      <c r="BF1051" s="69"/>
      <c r="BG1051" s="69"/>
      <c r="BH1051" s="69"/>
      <c r="BI1051" s="69"/>
      <c r="BJ1051" s="69"/>
      <c r="BK1051" s="69"/>
      <c r="BL1051" s="69"/>
      <c r="BM1051" s="69"/>
      <c r="BN1051" s="69"/>
      <c r="BO1051" s="69"/>
      <c r="BP1051" s="69"/>
      <c r="BQ1051" s="69"/>
      <c r="BR1051" s="69"/>
      <c r="BS1051" s="46"/>
    </row>
    <row r="1052" spans="4:71" s="47" customFormat="1" ht="9.75" customHeight="1" x14ac:dyDescent="0.3">
      <c r="D1052" s="69"/>
      <c r="E1052" s="69"/>
      <c r="F1052" s="69"/>
      <c r="G1052" s="69"/>
      <c r="H1052" s="69"/>
      <c r="I1052" s="69"/>
      <c r="J1052" s="69"/>
      <c r="K1052" s="69"/>
      <c r="L1052" s="69"/>
      <c r="M1052" s="69"/>
      <c r="N1052" s="69"/>
      <c r="O1052" s="69"/>
      <c r="P1052" s="69"/>
      <c r="Q1052" s="69"/>
      <c r="R1052" s="69"/>
      <c r="S1052" s="69"/>
      <c r="T1052" s="69"/>
      <c r="U1052" s="69"/>
      <c r="V1052" s="69"/>
      <c r="W1052" s="69"/>
      <c r="X1052" s="69"/>
      <c r="Y1052" s="69"/>
      <c r="Z1052" s="69"/>
      <c r="AA1052" s="69"/>
      <c r="AB1052" s="69"/>
      <c r="AC1052" s="69"/>
      <c r="AD1052" s="69"/>
      <c r="AE1052" s="69"/>
      <c r="AF1052" s="69"/>
      <c r="AG1052" s="69"/>
      <c r="AH1052" s="69"/>
      <c r="AI1052" s="69"/>
      <c r="AJ1052" s="69"/>
      <c r="AK1052" s="69"/>
      <c r="AL1052" s="69"/>
      <c r="AM1052" s="69"/>
      <c r="AN1052" s="69"/>
      <c r="AO1052" s="69"/>
      <c r="AP1052" s="69"/>
      <c r="AQ1052" s="69"/>
      <c r="AR1052" s="69"/>
      <c r="AS1052" s="69"/>
      <c r="AT1052" s="69"/>
      <c r="AU1052" s="69"/>
      <c r="AV1052" s="69"/>
      <c r="AW1052" s="69"/>
      <c r="AX1052" s="69"/>
      <c r="AY1052" s="69"/>
      <c r="AZ1052" s="69"/>
      <c r="BA1052" s="69"/>
      <c r="BB1052" s="69"/>
      <c r="BC1052" s="69"/>
      <c r="BD1052" s="69"/>
      <c r="BE1052" s="69"/>
      <c r="BF1052" s="69"/>
      <c r="BG1052" s="69"/>
      <c r="BH1052" s="69"/>
      <c r="BI1052" s="69"/>
      <c r="BJ1052" s="69"/>
      <c r="BK1052" s="69"/>
      <c r="BL1052" s="69"/>
      <c r="BM1052" s="69"/>
      <c r="BN1052" s="69"/>
      <c r="BO1052" s="69"/>
      <c r="BP1052" s="69"/>
      <c r="BQ1052" s="69"/>
      <c r="BR1052" s="69"/>
      <c r="BS1052" s="46"/>
    </row>
    <row r="1053" spans="4:71" s="47" customFormat="1" ht="9.75" customHeight="1" x14ac:dyDescent="0.3">
      <c r="D1053" s="69"/>
      <c r="E1053" s="69"/>
      <c r="F1053" s="69"/>
      <c r="G1053" s="69"/>
      <c r="H1053" s="69"/>
      <c r="I1053" s="69"/>
      <c r="J1053" s="69"/>
      <c r="K1053" s="69"/>
      <c r="L1053" s="69"/>
      <c r="M1053" s="69"/>
      <c r="N1053" s="69"/>
      <c r="O1053" s="69"/>
      <c r="P1053" s="69"/>
      <c r="Q1053" s="69"/>
      <c r="R1053" s="69"/>
      <c r="S1053" s="69"/>
      <c r="T1053" s="69"/>
      <c r="U1053" s="69"/>
      <c r="V1053" s="69"/>
      <c r="W1053" s="69"/>
      <c r="X1053" s="69"/>
      <c r="Y1053" s="69"/>
      <c r="Z1053" s="69"/>
      <c r="AA1053" s="69"/>
      <c r="AB1053" s="69"/>
      <c r="AC1053" s="69"/>
      <c r="AD1053" s="69"/>
      <c r="AE1053" s="69"/>
      <c r="AF1053" s="69"/>
      <c r="AG1053" s="69"/>
      <c r="AH1053" s="69"/>
      <c r="AI1053" s="69"/>
      <c r="AJ1053" s="69"/>
      <c r="AK1053" s="69"/>
      <c r="AL1053" s="69"/>
      <c r="AM1053" s="69"/>
      <c r="AN1053" s="69"/>
      <c r="AO1053" s="69"/>
      <c r="AP1053" s="69"/>
      <c r="AQ1053" s="69"/>
      <c r="AR1053" s="69"/>
      <c r="AS1053" s="69"/>
      <c r="AT1053" s="69"/>
      <c r="AU1053" s="69"/>
      <c r="AV1053" s="69"/>
      <c r="AW1053" s="69"/>
      <c r="AX1053" s="69"/>
      <c r="AY1053" s="69"/>
      <c r="AZ1053" s="69"/>
      <c r="BA1053" s="69"/>
      <c r="BB1053" s="69"/>
      <c r="BC1053" s="69"/>
      <c r="BD1053" s="69"/>
      <c r="BE1053" s="69"/>
      <c r="BF1053" s="69"/>
      <c r="BG1053" s="69"/>
      <c r="BH1053" s="69"/>
      <c r="BI1053" s="69"/>
      <c r="BJ1053" s="69"/>
      <c r="BK1053" s="69"/>
      <c r="BL1053" s="69"/>
      <c r="BM1053" s="69"/>
      <c r="BN1053" s="69"/>
      <c r="BO1053" s="69"/>
      <c r="BP1053" s="69"/>
      <c r="BQ1053" s="69"/>
      <c r="BR1053" s="69"/>
      <c r="BS1053" s="46"/>
    </row>
    <row r="1054" spans="4:71" s="47" customFormat="1" ht="9.75" customHeight="1" x14ac:dyDescent="0.3">
      <c r="D1054" s="69"/>
      <c r="E1054" s="69"/>
      <c r="F1054" s="69"/>
      <c r="G1054" s="69"/>
      <c r="H1054" s="69"/>
      <c r="I1054" s="69"/>
      <c r="J1054" s="69"/>
      <c r="K1054" s="69"/>
      <c r="L1054" s="69"/>
      <c r="M1054" s="69"/>
      <c r="N1054" s="69"/>
      <c r="O1054" s="69"/>
      <c r="P1054" s="69"/>
      <c r="Q1054" s="69"/>
      <c r="R1054" s="69"/>
      <c r="S1054" s="69"/>
      <c r="T1054" s="69"/>
      <c r="U1054" s="69"/>
      <c r="V1054" s="69"/>
      <c r="W1054" s="69"/>
      <c r="X1054" s="69"/>
      <c r="Y1054" s="69"/>
      <c r="Z1054" s="69"/>
      <c r="AA1054" s="69"/>
      <c r="AB1054" s="69"/>
      <c r="AC1054" s="69"/>
      <c r="AD1054" s="69"/>
      <c r="AE1054" s="69"/>
      <c r="AF1054" s="69"/>
      <c r="AG1054" s="69"/>
      <c r="AH1054" s="69"/>
      <c r="AI1054" s="69"/>
      <c r="AJ1054" s="69"/>
      <c r="AK1054" s="69"/>
      <c r="AL1054" s="69"/>
      <c r="AM1054" s="69"/>
      <c r="AN1054" s="69"/>
      <c r="AO1054" s="69"/>
      <c r="AP1054" s="69"/>
      <c r="AQ1054" s="69"/>
      <c r="AR1054" s="69"/>
      <c r="AS1054" s="69"/>
      <c r="AT1054" s="69"/>
      <c r="AU1054" s="69"/>
      <c r="AV1054" s="69"/>
      <c r="AW1054" s="69"/>
      <c r="AX1054" s="69"/>
      <c r="AY1054" s="69"/>
      <c r="AZ1054" s="69"/>
      <c r="BA1054" s="69"/>
      <c r="BB1054" s="69"/>
      <c r="BC1054" s="69"/>
      <c r="BD1054" s="69"/>
      <c r="BE1054" s="69"/>
      <c r="BF1054" s="69"/>
      <c r="BG1054" s="69"/>
      <c r="BH1054" s="69"/>
      <c r="BI1054" s="69"/>
      <c r="BJ1054" s="69"/>
      <c r="BK1054" s="69"/>
      <c r="BL1054" s="69"/>
      <c r="BM1054" s="69"/>
      <c r="BN1054" s="69"/>
      <c r="BO1054" s="69"/>
      <c r="BP1054" s="69"/>
      <c r="BQ1054" s="69"/>
      <c r="BR1054" s="69"/>
      <c r="BS1054" s="46"/>
    </row>
    <row r="1055" spans="4:71" s="47" customFormat="1" ht="9.75" customHeight="1" x14ac:dyDescent="0.3">
      <c r="D1055" s="69"/>
      <c r="E1055" s="69"/>
      <c r="F1055" s="69"/>
      <c r="G1055" s="69"/>
      <c r="H1055" s="69"/>
      <c r="I1055" s="69"/>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69"/>
      <c r="AK1055" s="69"/>
      <c r="AL1055" s="69"/>
      <c r="AM1055" s="69"/>
      <c r="AN1055" s="69"/>
      <c r="AO1055" s="69"/>
      <c r="AP1055" s="69"/>
      <c r="AQ1055" s="69"/>
      <c r="AR1055" s="69"/>
      <c r="AS1055" s="69"/>
      <c r="AT1055" s="69"/>
      <c r="AU1055" s="69"/>
      <c r="AV1055" s="69"/>
      <c r="AW1055" s="69"/>
      <c r="AX1055" s="69"/>
      <c r="AY1055" s="69"/>
      <c r="AZ1055" s="69"/>
      <c r="BA1055" s="69"/>
      <c r="BB1055" s="69"/>
      <c r="BC1055" s="69"/>
      <c r="BD1055" s="69"/>
      <c r="BE1055" s="69"/>
      <c r="BF1055" s="69"/>
      <c r="BG1055" s="69"/>
      <c r="BH1055" s="69"/>
      <c r="BI1055" s="69"/>
      <c r="BJ1055" s="69"/>
      <c r="BK1055" s="69"/>
      <c r="BL1055" s="69"/>
      <c r="BM1055" s="69"/>
      <c r="BN1055" s="69"/>
      <c r="BO1055" s="69"/>
      <c r="BP1055" s="69"/>
      <c r="BQ1055" s="69"/>
      <c r="BR1055" s="69"/>
      <c r="BS1055" s="46"/>
    </row>
    <row r="1056" spans="4:71" s="47" customFormat="1" ht="9.75" customHeight="1" x14ac:dyDescent="0.3">
      <c r="D1056" s="69"/>
      <c r="E1056" s="69"/>
      <c r="F1056" s="69"/>
      <c r="G1056" s="69"/>
      <c r="H1056" s="69"/>
      <c r="I1056" s="69"/>
      <c r="J1056" s="69"/>
      <c r="K1056" s="69"/>
      <c r="L1056" s="69"/>
      <c r="M1056" s="69"/>
      <c r="N1056" s="69"/>
      <c r="O1056" s="69"/>
      <c r="P1056" s="69"/>
      <c r="Q1056" s="69"/>
      <c r="R1056" s="69"/>
      <c r="S1056" s="69"/>
      <c r="T1056" s="69"/>
      <c r="U1056" s="69"/>
      <c r="V1056" s="69"/>
      <c r="W1056" s="69"/>
      <c r="X1056" s="69"/>
      <c r="Y1056" s="69"/>
      <c r="Z1056" s="69"/>
      <c r="AA1056" s="69"/>
      <c r="AB1056" s="69"/>
      <c r="AC1056" s="69"/>
      <c r="AD1056" s="69"/>
      <c r="AE1056" s="69"/>
      <c r="AF1056" s="69"/>
      <c r="AG1056" s="69"/>
      <c r="AH1056" s="69"/>
      <c r="AI1056" s="69"/>
      <c r="AJ1056" s="69"/>
      <c r="AK1056" s="69"/>
      <c r="AL1056" s="69"/>
      <c r="AM1056" s="69"/>
      <c r="AN1056" s="69"/>
      <c r="AO1056" s="69"/>
      <c r="AP1056" s="69"/>
      <c r="AQ1056" s="69"/>
      <c r="AR1056" s="69"/>
      <c r="AS1056" s="69"/>
      <c r="AT1056" s="69"/>
      <c r="AU1056" s="69"/>
      <c r="AV1056" s="69"/>
      <c r="AW1056" s="69"/>
      <c r="AX1056" s="69"/>
      <c r="AY1056" s="69"/>
      <c r="AZ1056" s="69"/>
      <c r="BA1056" s="69"/>
      <c r="BB1056" s="69"/>
      <c r="BC1056" s="69"/>
      <c r="BD1056" s="69"/>
      <c r="BE1056" s="69"/>
      <c r="BF1056" s="69"/>
      <c r="BG1056" s="69"/>
      <c r="BH1056" s="69"/>
      <c r="BI1056" s="69"/>
      <c r="BJ1056" s="69"/>
      <c r="BK1056" s="69"/>
      <c r="BL1056" s="69"/>
      <c r="BM1056" s="69"/>
      <c r="BN1056" s="69"/>
      <c r="BO1056" s="69"/>
      <c r="BP1056" s="69"/>
      <c r="BQ1056" s="69"/>
      <c r="BR1056" s="69"/>
      <c r="BS1056" s="46"/>
    </row>
    <row r="1057" spans="4:71" s="47" customFormat="1" ht="9.75" customHeight="1" x14ac:dyDescent="0.3">
      <c r="D1057" s="69"/>
      <c r="E1057" s="69"/>
      <c r="F1057" s="69"/>
      <c r="G1057" s="69"/>
      <c r="H1057" s="69"/>
      <c r="I1057" s="69"/>
      <c r="J1057" s="69"/>
      <c r="K1057" s="69"/>
      <c r="L1057" s="69"/>
      <c r="M1057" s="69"/>
      <c r="N1057" s="69"/>
      <c r="O1057" s="69"/>
      <c r="P1057" s="69"/>
      <c r="Q1057" s="69"/>
      <c r="R1057" s="69"/>
      <c r="S1057" s="69"/>
      <c r="T1057" s="69"/>
      <c r="U1057" s="69"/>
      <c r="V1057" s="69"/>
      <c r="W1057" s="69"/>
      <c r="X1057" s="69"/>
      <c r="Y1057" s="69"/>
      <c r="Z1057" s="69"/>
      <c r="AA1057" s="69"/>
      <c r="AB1057" s="69"/>
      <c r="AC1057" s="69"/>
      <c r="AD1057" s="69"/>
      <c r="AE1057" s="69"/>
      <c r="AF1057" s="69"/>
      <c r="AG1057" s="69"/>
      <c r="AH1057" s="69"/>
      <c r="AI1057" s="69"/>
      <c r="AJ1057" s="69"/>
      <c r="AK1057" s="69"/>
      <c r="AL1057" s="69"/>
      <c r="AM1057" s="69"/>
      <c r="AN1057" s="69"/>
      <c r="AO1057" s="69"/>
      <c r="AP1057" s="69"/>
      <c r="AQ1057" s="69"/>
      <c r="AR1057" s="69"/>
      <c r="AS1057" s="69"/>
      <c r="AT1057" s="69"/>
      <c r="AU1057" s="69"/>
      <c r="AV1057" s="69"/>
      <c r="AW1057" s="69"/>
      <c r="AX1057" s="69"/>
      <c r="AY1057" s="69"/>
      <c r="AZ1057" s="69"/>
      <c r="BA1057" s="69"/>
      <c r="BB1057" s="69"/>
      <c r="BC1057" s="69"/>
      <c r="BD1057" s="69"/>
      <c r="BE1057" s="69"/>
      <c r="BF1057" s="69"/>
      <c r="BG1057" s="69"/>
      <c r="BH1057" s="69"/>
      <c r="BI1057" s="69"/>
      <c r="BJ1057" s="69"/>
      <c r="BK1057" s="69"/>
      <c r="BL1057" s="69"/>
      <c r="BM1057" s="69"/>
      <c r="BN1057" s="69"/>
      <c r="BO1057" s="69"/>
      <c r="BP1057" s="69"/>
      <c r="BQ1057" s="69"/>
      <c r="BR1057" s="69"/>
      <c r="BS1057" s="46"/>
    </row>
    <row r="1058" spans="4:71" s="47" customFormat="1" ht="9.75" customHeight="1" x14ac:dyDescent="0.3">
      <c r="D1058" s="69"/>
      <c r="E1058" s="69"/>
      <c r="F1058" s="69"/>
      <c r="G1058" s="69"/>
      <c r="H1058" s="69"/>
      <c r="I1058" s="69"/>
      <c r="J1058" s="69"/>
      <c r="K1058" s="69"/>
      <c r="L1058" s="69"/>
      <c r="M1058" s="69"/>
      <c r="N1058" s="69"/>
      <c r="O1058" s="69"/>
      <c r="P1058" s="69"/>
      <c r="Q1058" s="69"/>
      <c r="R1058" s="69"/>
      <c r="S1058" s="69"/>
      <c r="T1058" s="69"/>
      <c r="U1058" s="69"/>
      <c r="V1058" s="69"/>
      <c r="W1058" s="69"/>
      <c r="X1058" s="69"/>
      <c r="Y1058" s="69"/>
      <c r="Z1058" s="69"/>
      <c r="AA1058" s="69"/>
      <c r="AB1058" s="69"/>
      <c r="AC1058" s="69"/>
      <c r="AD1058" s="69"/>
      <c r="AE1058" s="69"/>
      <c r="AF1058" s="69"/>
      <c r="AG1058" s="69"/>
      <c r="AH1058" s="69"/>
      <c r="AI1058" s="69"/>
      <c r="AJ1058" s="69"/>
      <c r="AK1058" s="69"/>
      <c r="AL1058" s="69"/>
      <c r="AM1058" s="69"/>
      <c r="AN1058" s="69"/>
      <c r="AO1058" s="69"/>
      <c r="AP1058" s="69"/>
      <c r="AQ1058" s="69"/>
      <c r="AR1058" s="69"/>
      <c r="AS1058" s="69"/>
      <c r="AT1058" s="69"/>
      <c r="AU1058" s="69"/>
      <c r="AV1058" s="69"/>
      <c r="AW1058" s="69"/>
      <c r="AX1058" s="69"/>
      <c r="AY1058" s="69"/>
      <c r="AZ1058" s="69"/>
      <c r="BA1058" s="69"/>
      <c r="BB1058" s="69"/>
      <c r="BC1058" s="69"/>
      <c r="BD1058" s="69"/>
      <c r="BE1058" s="69"/>
      <c r="BF1058" s="69"/>
      <c r="BG1058" s="69"/>
      <c r="BH1058" s="69"/>
      <c r="BI1058" s="69"/>
      <c r="BJ1058" s="69"/>
      <c r="BK1058" s="69"/>
      <c r="BL1058" s="69"/>
      <c r="BM1058" s="69"/>
      <c r="BN1058" s="69"/>
      <c r="BO1058" s="69"/>
      <c r="BP1058" s="69"/>
      <c r="BQ1058" s="69"/>
      <c r="BR1058" s="69"/>
      <c r="BS1058" s="46"/>
    </row>
    <row r="1059" spans="4:71" s="47" customFormat="1" ht="9.75" customHeight="1" x14ac:dyDescent="0.3">
      <c r="D1059" s="69"/>
      <c r="E1059" s="69"/>
      <c r="F1059" s="69"/>
      <c r="G1059" s="69"/>
      <c r="H1059" s="69"/>
      <c r="I1059" s="69"/>
      <c r="J1059" s="69"/>
      <c r="K1059" s="69"/>
      <c r="L1059" s="69"/>
      <c r="M1059" s="69"/>
      <c r="N1059" s="69"/>
      <c r="O1059" s="69"/>
      <c r="P1059" s="69"/>
      <c r="Q1059" s="69"/>
      <c r="R1059" s="69"/>
      <c r="S1059" s="69"/>
      <c r="T1059" s="69"/>
      <c r="U1059" s="69"/>
      <c r="V1059" s="69"/>
      <c r="W1059" s="69"/>
      <c r="X1059" s="69"/>
      <c r="Y1059" s="69"/>
      <c r="Z1059" s="69"/>
      <c r="AA1059" s="69"/>
      <c r="AB1059" s="69"/>
      <c r="AC1059" s="69"/>
      <c r="AD1059" s="69"/>
      <c r="AE1059" s="69"/>
      <c r="AF1059" s="69"/>
      <c r="AG1059" s="69"/>
      <c r="AH1059" s="69"/>
      <c r="AI1059" s="69"/>
      <c r="AJ1059" s="69"/>
      <c r="AK1059" s="69"/>
      <c r="AL1059" s="69"/>
      <c r="AM1059" s="69"/>
      <c r="AN1059" s="69"/>
      <c r="AO1059" s="69"/>
      <c r="AP1059" s="69"/>
      <c r="AQ1059" s="69"/>
      <c r="AR1059" s="69"/>
      <c r="AS1059" s="69"/>
      <c r="AT1059" s="69"/>
      <c r="AU1059" s="69"/>
      <c r="AV1059" s="69"/>
      <c r="AW1059" s="69"/>
      <c r="AX1059" s="69"/>
      <c r="AY1059" s="69"/>
      <c r="AZ1059" s="69"/>
      <c r="BA1059" s="69"/>
      <c r="BB1059" s="69"/>
      <c r="BC1059" s="69"/>
      <c r="BD1059" s="69"/>
      <c r="BE1059" s="69"/>
      <c r="BF1059" s="69"/>
      <c r="BG1059" s="69"/>
      <c r="BH1059" s="69"/>
      <c r="BI1059" s="69"/>
      <c r="BJ1059" s="69"/>
      <c r="BK1059" s="69"/>
      <c r="BL1059" s="69"/>
      <c r="BM1059" s="69"/>
      <c r="BN1059" s="69"/>
      <c r="BO1059" s="69"/>
      <c r="BP1059" s="69"/>
      <c r="BQ1059" s="69"/>
      <c r="BR1059" s="69"/>
      <c r="BS1059" s="46"/>
    </row>
    <row r="1060" spans="4:71" s="47" customFormat="1" ht="9.75" customHeight="1" x14ac:dyDescent="0.3">
      <c r="D1060" s="69"/>
      <c r="E1060" s="69"/>
      <c r="F1060" s="69"/>
      <c r="G1060" s="69"/>
      <c r="H1060" s="69"/>
      <c r="I1060" s="69"/>
      <c r="J1060" s="69"/>
      <c r="K1060" s="69"/>
      <c r="L1060" s="69"/>
      <c r="M1060" s="69"/>
      <c r="N1060" s="69"/>
      <c r="O1060" s="69"/>
      <c r="P1060" s="69"/>
      <c r="Q1060" s="69"/>
      <c r="R1060" s="69"/>
      <c r="S1060" s="69"/>
      <c r="T1060" s="69"/>
      <c r="U1060" s="69"/>
      <c r="V1060" s="69"/>
      <c r="W1060" s="69"/>
      <c r="X1060" s="69"/>
      <c r="Y1060" s="69"/>
      <c r="Z1060" s="69"/>
      <c r="AA1060" s="69"/>
      <c r="AB1060" s="69"/>
      <c r="AC1060" s="69"/>
      <c r="AD1060" s="69"/>
      <c r="AE1060" s="69"/>
      <c r="AF1060" s="69"/>
      <c r="AG1060" s="69"/>
      <c r="AH1060" s="69"/>
      <c r="AI1060" s="69"/>
      <c r="AJ1060" s="69"/>
      <c r="AK1060" s="69"/>
      <c r="AL1060" s="69"/>
      <c r="AM1060" s="69"/>
      <c r="AN1060" s="69"/>
      <c r="AO1060" s="69"/>
      <c r="AP1060" s="69"/>
      <c r="AQ1060" s="69"/>
      <c r="AR1060" s="69"/>
      <c r="AS1060" s="69"/>
      <c r="AT1060" s="69"/>
      <c r="AU1060" s="69"/>
      <c r="AV1060" s="69"/>
      <c r="AW1060" s="69"/>
      <c r="AX1060" s="69"/>
      <c r="AY1060" s="69"/>
      <c r="AZ1060" s="69"/>
      <c r="BA1060" s="69"/>
      <c r="BB1060" s="69"/>
      <c r="BC1060" s="69"/>
      <c r="BD1060" s="69"/>
      <c r="BE1060" s="69"/>
      <c r="BF1060" s="69"/>
      <c r="BG1060" s="69"/>
      <c r="BH1060" s="69"/>
      <c r="BI1060" s="69"/>
      <c r="BJ1060" s="69"/>
      <c r="BK1060" s="69"/>
      <c r="BL1060" s="69"/>
      <c r="BM1060" s="69"/>
      <c r="BN1060" s="69"/>
      <c r="BO1060" s="69"/>
      <c r="BP1060" s="69"/>
      <c r="BQ1060" s="69"/>
      <c r="BR1060" s="69"/>
      <c r="BS1060" s="46"/>
    </row>
    <row r="1061" spans="4:71" s="47" customFormat="1" ht="9.75" customHeight="1" x14ac:dyDescent="0.3">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c r="AA1061" s="69"/>
      <c r="AB1061" s="69"/>
      <c r="AC1061" s="69"/>
      <c r="AD1061" s="69"/>
      <c r="AE1061" s="69"/>
      <c r="AF1061" s="69"/>
      <c r="AG1061" s="69"/>
      <c r="AH1061" s="69"/>
      <c r="AI1061" s="69"/>
      <c r="AJ1061" s="69"/>
      <c r="AK1061" s="69"/>
      <c r="AL1061" s="69"/>
      <c r="AM1061" s="69"/>
      <c r="AN1061" s="69"/>
      <c r="AO1061" s="69"/>
      <c r="AP1061" s="69"/>
      <c r="AQ1061" s="69"/>
      <c r="AR1061" s="69"/>
      <c r="AS1061" s="69"/>
      <c r="AT1061" s="69"/>
      <c r="AU1061" s="69"/>
      <c r="AV1061" s="69"/>
      <c r="AW1061" s="69"/>
      <c r="AX1061" s="69"/>
      <c r="AY1061" s="69"/>
      <c r="AZ1061" s="69"/>
      <c r="BA1061" s="69"/>
      <c r="BB1061" s="69"/>
      <c r="BC1061" s="69"/>
      <c r="BD1061" s="69"/>
      <c r="BE1061" s="69"/>
      <c r="BF1061" s="69"/>
      <c r="BG1061" s="69"/>
      <c r="BH1061" s="69"/>
      <c r="BI1061" s="69"/>
      <c r="BJ1061" s="69"/>
      <c r="BK1061" s="69"/>
      <c r="BL1061" s="69"/>
      <c r="BM1061" s="69"/>
      <c r="BN1061" s="69"/>
      <c r="BO1061" s="69"/>
      <c r="BP1061" s="69"/>
      <c r="BQ1061" s="69"/>
      <c r="BR1061" s="69"/>
      <c r="BS1061" s="46"/>
    </row>
    <row r="1062" spans="4:71" s="47" customFormat="1" ht="9.75" customHeight="1" x14ac:dyDescent="0.3">
      <c r="D1062" s="69"/>
      <c r="E1062" s="69"/>
      <c r="F1062" s="69"/>
      <c r="G1062" s="69"/>
      <c r="H1062" s="69"/>
      <c r="I1062" s="69"/>
      <c r="J1062" s="69"/>
      <c r="K1062" s="69"/>
      <c r="L1062" s="69"/>
      <c r="M1062" s="69"/>
      <c r="N1062" s="69"/>
      <c r="O1062" s="69"/>
      <c r="P1062" s="69"/>
      <c r="Q1062" s="69"/>
      <c r="R1062" s="69"/>
      <c r="S1062" s="69"/>
      <c r="T1062" s="69"/>
      <c r="U1062" s="69"/>
      <c r="V1062" s="69"/>
      <c r="W1062" s="69"/>
      <c r="X1062" s="69"/>
      <c r="Y1062" s="69"/>
      <c r="Z1062" s="69"/>
      <c r="AA1062" s="69"/>
      <c r="AB1062" s="69"/>
      <c r="AC1062" s="69"/>
      <c r="AD1062" s="69"/>
      <c r="AE1062" s="69"/>
      <c r="AF1062" s="69"/>
      <c r="AG1062" s="69"/>
      <c r="AH1062" s="69"/>
      <c r="AI1062" s="69"/>
      <c r="AJ1062" s="69"/>
      <c r="AK1062" s="69"/>
      <c r="AL1062" s="69"/>
      <c r="AM1062" s="69"/>
      <c r="AN1062" s="69"/>
      <c r="AO1062" s="69"/>
      <c r="AP1062" s="69"/>
      <c r="AQ1062" s="69"/>
      <c r="AR1062" s="69"/>
      <c r="AS1062" s="69"/>
      <c r="AT1062" s="69"/>
      <c r="AU1062" s="69"/>
      <c r="AV1062" s="69"/>
      <c r="AW1062" s="69"/>
      <c r="AX1062" s="69"/>
      <c r="AY1062" s="69"/>
      <c r="AZ1062" s="69"/>
      <c r="BA1062" s="69"/>
      <c r="BB1062" s="69"/>
      <c r="BC1062" s="69"/>
      <c r="BD1062" s="69"/>
      <c r="BE1062" s="69"/>
      <c r="BF1062" s="69"/>
      <c r="BG1062" s="69"/>
      <c r="BH1062" s="69"/>
      <c r="BI1062" s="69"/>
      <c r="BJ1062" s="69"/>
      <c r="BK1062" s="69"/>
      <c r="BL1062" s="69"/>
      <c r="BM1062" s="69"/>
      <c r="BN1062" s="69"/>
      <c r="BO1062" s="69"/>
      <c r="BP1062" s="69"/>
      <c r="BQ1062" s="69"/>
      <c r="BR1062" s="69"/>
      <c r="BS1062" s="46"/>
    </row>
    <row r="1063" spans="4:71" s="47" customFormat="1" ht="9.75" customHeight="1" x14ac:dyDescent="0.3">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c r="AD1063" s="69"/>
      <c r="AE1063" s="69"/>
      <c r="AF1063" s="69"/>
      <c r="AG1063" s="69"/>
      <c r="AH1063" s="69"/>
      <c r="AI1063" s="69"/>
      <c r="AJ1063" s="69"/>
      <c r="AK1063" s="69"/>
      <c r="AL1063" s="69"/>
      <c r="AM1063" s="69"/>
      <c r="AN1063" s="69"/>
      <c r="AO1063" s="69"/>
      <c r="AP1063" s="69"/>
      <c r="AQ1063" s="69"/>
      <c r="AR1063" s="69"/>
      <c r="AS1063" s="69"/>
      <c r="AT1063" s="69"/>
      <c r="AU1063" s="69"/>
      <c r="AV1063" s="69"/>
      <c r="AW1063" s="69"/>
      <c r="AX1063" s="69"/>
      <c r="AY1063" s="69"/>
      <c r="AZ1063" s="69"/>
      <c r="BA1063" s="69"/>
      <c r="BB1063" s="69"/>
      <c r="BC1063" s="69"/>
      <c r="BD1063" s="69"/>
      <c r="BE1063" s="69"/>
      <c r="BF1063" s="69"/>
      <c r="BG1063" s="69"/>
      <c r="BH1063" s="69"/>
      <c r="BI1063" s="69"/>
      <c r="BJ1063" s="69"/>
      <c r="BK1063" s="69"/>
      <c r="BL1063" s="69"/>
      <c r="BM1063" s="69"/>
      <c r="BN1063" s="69"/>
      <c r="BO1063" s="69"/>
      <c r="BP1063" s="69"/>
      <c r="BQ1063" s="69"/>
      <c r="BR1063" s="69"/>
      <c r="BS1063" s="46"/>
    </row>
    <row r="1064" spans="4:71" s="47" customFormat="1" ht="9.75" customHeight="1" x14ac:dyDescent="0.3">
      <c r="D1064" s="69"/>
      <c r="E1064" s="69"/>
      <c r="F1064" s="69"/>
      <c r="G1064" s="69"/>
      <c r="H1064" s="69"/>
      <c r="I1064" s="69"/>
      <c r="J1064" s="69"/>
      <c r="K1064" s="69"/>
      <c r="L1064" s="69"/>
      <c r="M1064" s="69"/>
      <c r="N1064" s="69"/>
      <c r="O1064" s="69"/>
      <c r="P1064" s="69"/>
      <c r="Q1064" s="69"/>
      <c r="R1064" s="69"/>
      <c r="S1064" s="69"/>
      <c r="T1064" s="69"/>
      <c r="U1064" s="69"/>
      <c r="V1064" s="69"/>
      <c r="W1064" s="69"/>
      <c r="X1064" s="69"/>
      <c r="Y1064" s="69"/>
      <c r="Z1064" s="69"/>
      <c r="AA1064" s="69"/>
      <c r="AB1064" s="69"/>
      <c r="AC1064" s="69"/>
      <c r="AD1064" s="69"/>
      <c r="AE1064" s="69"/>
      <c r="AF1064" s="69"/>
      <c r="AG1064" s="69"/>
      <c r="AH1064" s="69"/>
      <c r="AI1064" s="69"/>
      <c r="AJ1064" s="69"/>
      <c r="AK1064" s="69"/>
      <c r="AL1064" s="69"/>
      <c r="AM1064" s="69"/>
      <c r="AN1064" s="69"/>
      <c r="AO1064" s="69"/>
      <c r="AP1064" s="69"/>
      <c r="AQ1064" s="69"/>
      <c r="AR1064" s="69"/>
      <c r="AS1064" s="69"/>
      <c r="AT1064" s="69"/>
      <c r="AU1064" s="69"/>
      <c r="AV1064" s="69"/>
      <c r="AW1064" s="69"/>
      <c r="AX1064" s="69"/>
      <c r="AY1064" s="69"/>
      <c r="AZ1064" s="69"/>
      <c r="BA1064" s="69"/>
      <c r="BB1064" s="69"/>
      <c r="BC1064" s="69"/>
      <c r="BD1064" s="69"/>
      <c r="BE1064" s="69"/>
      <c r="BF1064" s="69"/>
      <c r="BG1064" s="69"/>
      <c r="BH1064" s="69"/>
      <c r="BI1064" s="69"/>
      <c r="BJ1064" s="69"/>
      <c r="BK1064" s="69"/>
      <c r="BL1064" s="69"/>
      <c r="BM1064" s="69"/>
      <c r="BN1064" s="69"/>
      <c r="BO1064" s="69"/>
      <c r="BP1064" s="69"/>
      <c r="BQ1064" s="69"/>
      <c r="BR1064" s="69"/>
      <c r="BS1064" s="46"/>
    </row>
    <row r="1065" spans="4:71" s="47" customFormat="1" ht="9.75" customHeight="1" x14ac:dyDescent="0.3">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c r="AA1065" s="69"/>
      <c r="AB1065" s="69"/>
      <c r="AC1065" s="69"/>
      <c r="AD1065" s="69"/>
      <c r="AE1065" s="69"/>
      <c r="AF1065" s="69"/>
      <c r="AG1065" s="69"/>
      <c r="AH1065" s="69"/>
      <c r="AI1065" s="69"/>
      <c r="AJ1065" s="69"/>
      <c r="AK1065" s="69"/>
      <c r="AL1065" s="69"/>
      <c r="AM1065" s="69"/>
      <c r="AN1065" s="69"/>
      <c r="AO1065" s="69"/>
      <c r="AP1065" s="69"/>
      <c r="AQ1065" s="69"/>
      <c r="AR1065" s="69"/>
      <c r="AS1065" s="69"/>
      <c r="AT1065" s="69"/>
      <c r="AU1065" s="69"/>
      <c r="AV1065" s="69"/>
      <c r="AW1065" s="69"/>
      <c r="AX1065" s="69"/>
      <c r="AY1065" s="69"/>
      <c r="AZ1065" s="69"/>
      <c r="BA1065" s="69"/>
      <c r="BB1065" s="69"/>
      <c r="BC1065" s="69"/>
      <c r="BD1065" s="69"/>
      <c r="BE1065" s="69"/>
      <c r="BF1065" s="69"/>
      <c r="BG1065" s="69"/>
      <c r="BH1065" s="69"/>
      <c r="BI1065" s="69"/>
      <c r="BJ1065" s="69"/>
      <c r="BK1065" s="69"/>
      <c r="BL1065" s="69"/>
      <c r="BM1065" s="69"/>
      <c r="BN1065" s="69"/>
      <c r="BO1065" s="69"/>
      <c r="BP1065" s="69"/>
      <c r="BQ1065" s="69"/>
      <c r="BR1065" s="69"/>
      <c r="BS1065" s="46"/>
    </row>
    <row r="1066" spans="4:71" s="47" customFormat="1" ht="9.75" customHeight="1" x14ac:dyDescent="0.3">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c r="AA1066" s="69"/>
      <c r="AB1066" s="69"/>
      <c r="AC1066" s="69"/>
      <c r="AD1066" s="69"/>
      <c r="AE1066" s="69"/>
      <c r="AF1066" s="69"/>
      <c r="AG1066" s="69"/>
      <c r="AH1066" s="69"/>
      <c r="AI1066" s="69"/>
      <c r="AJ1066" s="69"/>
      <c r="AK1066" s="69"/>
      <c r="AL1066" s="69"/>
      <c r="AM1066" s="69"/>
      <c r="AN1066" s="69"/>
      <c r="AO1066" s="69"/>
      <c r="AP1066" s="69"/>
      <c r="AQ1066" s="69"/>
      <c r="AR1066" s="69"/>
      <c r="AS1066" s="69"/>
      <c r="AT1066" s="69"/>
      <c r="AU1066" s="69"/>
      <c r="AV1066" s="69"/>
      <c r="AW1066" s="69"/>
      <c r="AX1066" s="69"/>
      <c r="AY1066" s="69"/>
      <c r="AZ1066" s="69"/>
      <c r="BA1066" s="69"/>
      <c r="BB1066" s="69"/>
      <c r="BC1066" s="69"/>
      <c r="BD1066" s="69"/>
      <c r="BE1066" s="69"/>
      <c r="BF1066" s="69"/>
      <c r="BG1066" s="69"/>
      <c r="BH1066" s="69"/>
      <c r="BI1066" s="69"/>
      <c r="BJ1066" s="69"/>
      <c r="BK1066" s="69"/>
      <c r="BL1066" s="69"/>
      <c r="BM1066" s="69"/>
      <c r="BN1066" s="69"/>
      <c r="BO1066" s="69"/>
      <c r="BP1066" s="69"/>
      <c r="BQ1066" s="69"/>
      <c r="BR1066" s="69"/>
      <c r="BS1066" s="46"/>
    </row>
    <row r="1067" spans="4:71" s="47" customFormat="1" ht="9.75" customHeight="1" x14ac:dyDescent="0.3">
      <c r="D1067" s="69"/>
      <c r="E1067" s="69"/>
      <c r="F1067" s="69"/>
      <c r="G1067" s="69"/>
      <c r="H1067" s="69"/>
      <c r="I1067" s="69"/>
      <c r="J1067" s="69"/>
      <c r="K1067" s="69"/>
      <c r="L1067" s="69"/>
      <c r="M1067" s="69"/>
      <c r="N1067" s="69"/>
      <c r="O1067" s="69"/>
      <c r="P1067" s="69"/>
      <c r="Q1067" s="69"/>
      <c r="R1067" s="69"/>
      <c r="S1067" s="69"/>
      <c r="T1067" s="69"/>
      <c r="U1067" s="69"/>
      <c r="V1067" s="69"/>
      <c r="W1067" s="69"/>
      <c r="X1067" s="69"/>
      <c r="Y1067" s="69"/>
      <c r="Z1067" s="69"/>
      <c r="AA1067" s="69"/>
      <c r="AB1067" s="69"/>
      <c r="AC1067" s="69"/>
      <c r="AD1067" s="69"/>
      <c r="AE1067" s="69"/>
      <c r="AF1067" s="69"/>
      <c r="AG1067" s="69"/>
      <c r="AH1067" s="69"/>
      <c r="AI1067" s="69"/>
      <c r="AJ1067" s="69"/>
      <c r="AK1067" s="69"/>
      <c r="AL1067" s="69"/>
      <c r="AM1067" s="69"/>
      <c r="AN1067" s="69"/>
      <c r="AO1067" s="69"/>
      <c r="AP1067" s="69"/>
      <c r="AQ1067" s="69"/>
      <c r="AR1067" s="69"/>
      <c r="AS1067" s="69"/>
      <c r="AT1067" s="69"/>
      <c r="AU1067" s="69"/>
      <c r="AV1067" s="69"/>
      <c r="AW1067" s="69"/>
      <c r="AX1067" s="69"/>
      <c r="AY1067" s="69"/>
      <c r="AZ1067" s="69"/>
      <c r="BA1067" s="69"/>
      <c r="BB1067" s="69"/>
      <c r="BC1067" s="69"/>
      <c r="BD1067" s="69"/>
      <c r="BE1067" s="69"/>
      <c r="BF1067" s="69"/>
      <c r="BG1067" s="69"/>
      <c r="BH1067" s="69"/>
      <c r="BI1067" s="69"/>
      <c r="BJ1067" s="69"/>
      <c r="BK1067" s="69"/>
      <c r="BL1067" s="69"/>
      <c r="BM1067" s="69"/>
      <c r="BN1067" s="69"/>
      <c r="BO1067" s="69"/>
      <c r="BP1067" s="69"/>
      <c r="BQ1067" s="69"/>
      <c r="BR1067" s="69"/>
      <c r="BS1067" s="46"/>
    </row>
    <row r="1068" spans="4:71" s="47" customFormat="1" ht="9.75" customHeight="1" x14ac:dyDescent="0.3">
      <c r="D1068" s="69"/>
      <c r="E1068" s="69"/>
      <c r="F1068" s="69"/>
      <c r="G1068" s="69"/>
      <c r="H1068" s="69"/>
      <c r="I1068" s="69"/>
      <c r="J1068" s="69"/>
      <c r="K1068" s="69"/>
      <c r="L1068" s="69"/>
      <c r="M1068" s="69"/>
      <c r="N1068" s="69"/>
      <c r="O1068" s="69"/>
      <c r="P1068" s="69"/>
      <c r="Q1068" s="69"/>
      <c r="R1068" s="69"/>
      <c r="S1068" s="69"/>
      <c r="T1068" s="69"/>
      <c r="U1068" s="69"/>
      <c r="V1068" s="69"/>
      <c r="W1068" s="69"/>
      <c r="X1068" s="69"/>
      <c r="Y1068" s="69"/>
      <c r="Z1068" s="69"/>
      <c r="AA1068" s="69"/>
      <c r="AB1068" s="69"/>
      <c r="AC1068" s="69"/>
      <c r="AD1068" s="69"/>
      <c r="AE1068" s="69"/>
      <c r="AF1068" s="69"/>
      <c r="AG1068" s="69"/>
      <c r="AH1068" s="69"/>
      <c r="AI1068" s="69"/>
      <c r="AJ1068" s="69"/>
      <c r="AK1068" s="69"/>
      <c r="AL1068" s="69"/>
      <c r="AM1068" s="69"/>
      <c r="AN1068" s="69"/>
      <c r="AO1068" s="69"/>
      <c r="AP1068" s="69"/>
      <c r="AQ1068" s="69"/>
      <c r="AR1068" s="69"/>
      <c r="AS1068" s="69"/>
      <c r="AT1068" s="69"/>
      <c r="AU1068" s="69"/>
      <c r="AV1068" s="69"/>
      <c r="AW1068" s="69"/>
      <c r="AX1068" s="69"/>
      <c r="AY1068" s="69"/>
      <c r="AZ1068" s="69"/>
      <c r="BA1068" s="69"/>
      <c r="BB1068" s="69"/>
      <c r="BC1068" s="69"/>
      <c r="BD1068" s="69"/>
      <c r="BE1068" s="69"/>
      <c r="BF1068" s="69"/>
      <c r="BG1068" s="69"/>
      <c r="BH1068" s="69"/>
      <c r="BI1068" s="69"/>
      <c r="BJ1068" s="69"/>
      <c r="BK1068" s="69"/>
      <c r="BL1068" s="69"/>
      <c r="BM1068" s="69"/>
      <c r="BN1068" s="69"/>
      <c r="BO1068" s="69"/>
      <c r="BP1068" s="69"/>
      <c r="BQ1068" s="69"/>
      <c r="BR1068" s="69"/>
      <c r="BS1068" s="46"/>
    </row>
    <row r="1069" spans="4:71" s="47" customFormat="1" ht="9.75" customHeight="1" x14ac:dyDescent="0.3">
      <c r="D1069" s="69"/>
      <c r="E1069" s="69"/>
      <c r="F1069" s="69"/>
      <c r="G1069" s="69"/>
      <c r="H1069" s="69"/>
      <c r="I1069" s="69"/>
      <c r="J1069" s="69"/>
      <c r="K1069" s="69"/>
      <c r="L1069" s="69"/>
      <c r="M1069" s="69"/>
      <c r="N1069" s="69"/>
      <c r="O1069" s="69"/>
      <c r="P1069" s="69"/>
      <c r="Q1069" s="69"/>
      <c r="R1069" s="69"/>
      <c r="S1069" s="69"/>
      <c r="T1069" s="69"/>
      <c r="U1069" s="69"/>
      <c r="V1069" s="69"/>
      <c r="W1069" s="69"/>
      <c r="X1069" s="69"/>
      <c r="Y1069" s="69"/>
      <c r="Z1069" s="69"/>
      <c r="AA1069" s="69"/>
      <c r="AB1069" s="69"/>
      <c r="AC1069" s="69"/>
      <c r="AD1069" s="69"/>
      <c r="AE1069" s="69"/>
      <c r="AF1069" s="69"/>
      <c r="AG1069" s="69"/>
      <c r="AH1069" s="69"/>
      <c r="AI1069" s="69"/>
      <c r="AJ1069" s="69"/>
      <c r="AK1069" s="69"/>
      <c r="AL1069" s="69"/>
      <c r="AM1069" s="69"/>
      <c r="AN1069" s="69"/>
      <c r="AO1069" s="69"/>
      <c r="AP1069" s="69"/>
      <c r="AQ1069" s="69"/>
      <c r="AR1069" s="69"/>
      <c r="AS1069" s="69"/>
      <c r="AT1069" s="69"/>
      <c r="AU1069" s="69"/>
      <c r="AV1069" s="69"/>
      <c r="AW1069" s="69"/>
      <c r="AX1069" s="69"/>
      <c r="AY1069" s="69"/>
      <c r="AZ1069" s="69"/>
      <c r="BA1069" s="69"/>
      <c r="BB1069" s="69"/>
      <c r="BC1069" s="69"/>
      <c r="BD1069" s="69"/>
      <c r="BE1069" s="69"/>
      <c r="BF1069" s="69"/>
      <c r="BG1069" s="69"/>
      <c r="BH1069" s="69"/>
      <c r="BI1069" s="69"/>
      <c r="BJ1069" s="69"/>
      <c r="BK1069" s="69"/>
      <c r="BL1069" s="69"/>
      <c r="BM1069" s="69"/>
      <c r="BN1069" s="69"/>
      <c r="BO1069" s="69"/>
      <c r="BP1069" s="69"/>
      <c r="BQ1069" s="69"/>
      <c r="BR1069" s="69"/>
      <c r="BS1069" s="46"/>
    </row>
    <row r="1070" spans="4:71" s="47" customFormat="1" ht="9.75" customHeight="1" x14ac:dyDescent="0.3">
      <c r="D1070" s="69"/>
      <c r="E1070" s="69"/>
      <c r="F1070" s="69"/>
      <c r="G1070" s="69"/>
      <c r="H1070" s="69"/>
      <c r="I1070" s="69"/>
      <c r="J1070" s="69"/>
      <c r="K1070" s="69"/>
      <c r="L1070" s="69"/>
      <c r="M1070" s="69"/>
      <c r="N1070" s="69"/>
      <c r="O1070" s="69"/>
      <c r="P1070" s="69"/>
      <c r="Q1070" s="69"/>
      <c r="R1070" s="69"/>
      <c r="S1070" s="69"/>
      <c r="T1070" s="69"/>
      <c r="U1070" s="69"/>
      <c r="V1070" s="69"/>
      <c r="W1070" s="69"/>
      <c r="X1070" s="69"/>
      <c r="Y1070" s="69"/>
      <c r="Z1070" s="69"/>
      <c r="AA1070" s="69"/>
      <c r="AB1070" s="69"/>
      <c r="AC1070" s="69"/>
      <c r="AD1070" s="69"/>
      <c r="AE1070" s="69"/>
      <c r="AF1070" s="69"/>
      <c r="AG1070" s="69"/>
      <c r="AH1070" s="69"/>
      <c r="AI1070" s="69"/>
      <c r="AJ1070" s="69"/>
      <c r="AK1070" s="69"/>
      <c r="AL1070" s="69"/>
      <c r="AM1070" s="69"/>
      <c r="AN1070" s="69"/>
      <c r="AO1070" s="69"/>
      <c r="AP1070" s="69"/>
      <c r="AQ1070" s="69"/>
      <c r="AR1070" s="69"/>
      <c r="AS1070" s="69"/>
      <c r="AT1070" s="69"/>
      <c r="AU1070" s="69"/>
      <c r="AV1070" s="69"/>
      <c r="AW1070" s="69"/>
      <c r="AX1070" s="69"/>
      <c r="AY1070" s="69"/>
      <c r="AZ1070" s="69"/>
      <c r="BA1070" s="69"/>
      <c r="BB1070" s="69"/>
      <c r="BC1070" s="69"/>
      <c r="BD1070" s="69"/>
      <c r="BE1070" s="69"/>
      <c r="BF1070" s="69"/>
      <c r="BG1070" s="69"/>
      <c r="BH1070" s="69"/>
      <c r="BI1070" s="69"/>
      <c r="BJ1070" s="69"/>
      <c r="BK1070" s="69"/>
      <c r="BL1070" s="69"/>
      <c r="BM1070" s="69"/>
      <c r="BN1070" s="69"/>
      <c r="BO1070" s="69"/>
      <c r="BP1070" s="69"/>
      <c r="BQ1070" s="69"/>
      <c r="BR1070" s="69"/>
      <c r="BS1070" s="46"/>
    </row>
    <row r="1071" spans="4:71" s="47" customFormat="1" ht="9.75" customHeight="1" x14ac:dyDescent="0.3">
      <c r="D1071" s="69"/>
      <c r="E1071" s="69"/>
      <c r="F1071" s="69"/>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c r="AD1071" s="69"/>
      <c r="AE1071" s="69"/>
      <c r="AF1071" s="69"/>
      <c r="AG1071" s="69"/>
      <c r="AH1071" s="69"/>
      <c r="AI1071" s="69"/>
      <c r="AJ1071" s="69"/>
      <c r="AK1071" s="69"/>
      <c r="AL1071" s="69"/>
      <c r="AM1071" s="69"/>
      <c r="AN1071" s="69"/>
      <c r="AO1071" s="69"/>
      <c r="AP1071" s="69"/>
      <c r="AQ1071" s="69"/>
      <c r="AR1071" s="69"/>
      <c r="AS1071" s="69"/>
      <c r="AT1071" s="69"/>
      <c r="AU1071" s="69"/>
      <c r="AV1071" s="69"/>
      <c r="AW1071" s="69"/>
      <c r="AX1071" s="69"/>
      <c r="AY1071" s="69"/>
      <c r="AZ1071" s="69"/>
      <c r="BA1071" s="69"/>
      <c r="BB1071" s="69"/>
      <c r="BC1071" s="69"/>
      <c r="BD1071" s="69"/>
      <c r="BE1071" s="69"/>
      <c r="BF1071" s="69"/>
      <c r="BG1071" s="69"/>
      <c r="BH1071" s="69"/>
      <c r="BI1071" s="69"/>
      <c r="BJ1071" s="69"/>
      <c r="BK1071" s="69"/>
      <c r="BL1071" s="69"/>
      <c r="BM1071" s="69"/>
      <c r="BN1071" s="69"/>
      <c r="BO1071" s="69"/>
      <c r="BP1071" s="69"/>
      <c r="BQ1071" s="69"/>
      <c r="BR1071" s="69"/>
      <c r="BS1071" s="46"/>
    </row>
    <row r="1072" spans="4:71" s="47" customFormat="1" ht="9.75" customHeight="1" x14ac:dyDescent="0.3">
      <c r="D1072" s="69"/>
      <c r="E1072" s="69"/>
      <c r="F1072" s="69"/>
      <c r="G1072" s="69"/>
      <c r="H1072" s="69"/>
      <c r="I1072" s="69"/>
      <c r="J1072" s="69"/>
      <c r="K1072" s="69"/>
      <c r="L1072" s="69"/>
      <c r="M1072" s="69"/>
      <c r="N1072" s="69"/>
      <c r="O1072" s="69"/>
      <c r="P1072" s="69"/>
      <c r="Q1072" s="69"/>
      <c r="R1072" s="69"/>
      <c r="S1072" s="69"/>
      <c r="T1072" s="69"/>
      <c r="U1072" s="69"/>
      <c r="V1072" s="69"/>
      <c r="W1072" s="69"/>
      <c r="X1072" s="69"/>
      <c r="Y1072" s="69"/>
      <c r="Z1072" s="69"/>
      <c r="AA1072" s="69"/>
      <c r="AB1072" s="69"/>
      <c r="AC1072" s="69"/>
      <c r="AD1072" s="69"/>
      <c r="AE1072" s="69"/>
      <c r="AF1072" s="69"/>
      <c r="AG1072" s="69"/>
      <c r="AH1072" s="69"/>
      <c r="AI1072" s="69"/>
      <c r="AJ1072" s="69"/>
      <c r="AK1072" s="69"/>
      <c r="AL1072" s="69"/>
      <c r="AM1072" s="69"/>
      <c r="AN1072" s="69"/>
      <c r="AO1072" s="69"/>
      <c r="AP1072" s="69"/>
      <c r="AQ1072" s="69"/>
      <c r="AR1072" s="69"/>
      <c r="AS1072" s="69"/>
      <c r="AT1072" s="69"/>
      <c r="AU1072" s="69"/>
      <c r="AV1072" s="69"/>
      <c r="AW1072" s="69"/>
      <c r="AX1072" s="69"/>
      <c r="AY1072" s="69"/>
      <c r="AZ1072" s="69"/>
      <c r="BA1072" s="69"/>
      <c r="BB1072" s="69"/>
      <c r="BC1072" s="69"/>
      <c r="BD1072" s="69"/>
      <c r="BE1072" s="69"/>
      <c r="BF1072" s="69"/>
      <c r="BG1072" s="69"/>
      <c r="BH1072" s="69"/>
      <c r="BI1072" s="69"/>
      <c r="BJ1072" s="69"/>
      <c r="BK1072" s="69"/>
      <c r="BL1072" s="69"/>
      <c r="BM1072" s="69"/>
      <c r="BN1072" s="69"/>
      <c r="BO1072" s="69"/>
      <c r="BP1072" s="69"/>
      <c r="BQ1072" s="69"/>
      <c r="BR1072" s="69"/>
      <c r="BS1072" s="46"/>
    </row>
    <row r="1073" spans="4:71" s="47" customFormat="1" ht="9.75" customHeight="1" x14ac:dyDescent="0.3">
      <c r="D1073" s="69"/>
      <c r="E1073" s="69"/>
      <c r="F1073" s="69"/>
      <c r="G1073" s="69"/>
      <c r="H1073" s="69"/>
      <c r="I1073" s="69"/>
      <c r="J1073" s="69"/>
      <c r="K1073" s="69"/>
      <c r="L1073" s="69"/>
      <c r="M1073" s="69"/>
      <c r="N1073" s="69"/>
      <c r="O1073" s="69"/>
      <c r="P1073" s="69"/>
      <c r="Q1073" s="69"/>
      <c r="R1073" s="69"/>
      <c r="S1073" s="69"/>
      <c r="T1073" s="69"/>
      <c r="U1073" s="69"/>
      <c r="V1073" s="69"/>
      <c r="W1073" s="69"/>
      <c r="X1073" s="69"/>
      <c r="Y1073" s="69"/>
      <c r="Z1073" s="69"/>
      <c r="AA1073" s="69"/>
      <c r="AB1073" s="69"/>
      <c r="AC1073" s="69"/>
      <c r="AD1073" s="69"/>
      <c r="AE1073" s="69"/>
      <c r="AF1073" s="69"/>
      <c r="AG1073" s="69"/>
      <c r="AH1073" s="69"/>
      <c r="AI1073" s="69"/>
      <c r="AJ1073" s="69"/>
      <c r="AK1073" s="69"/>
      <c r="AL1073" s="69"/>
      <c r="AM1073" s="69"/>
      <c r="AN1073" s="69"/>
      <c r="AO1073" s="69"/>
      <c r="AP1073" s="69"/>
      <c r="AQ1073" s="69"/>
      <c r="AR1073" s="69"/>
      <c r="AS1073" s="69"/>
      <c r="AT1073" s="69"/>
      <c r="AU1073" s="69"/>
      <c r="AV1073" s="69"/>
      <c r="AW1073" s="69"/>
      <c r="AX1073" s="69"/>
      <c r="AY1073" s="69"/>
      <c r="AZ1073" s="69"/>
      <c r="BA1073" s="69"/>
      <c r="BB1073" s="69"/>
      <c r="BC1073" s="69"/>
      <c r="BD1073" s="69"/>
      <c r="BE1073" s="69"/>
      <c r="BF1073" s="69"/>
      <c r="BG1073" s="69"/>
      <c r="BH1073" s="69"/>
      <c r="BI1073" s="69"/>
      <c r="BJ1073" s="69"/>
      <c r="BK1073" s="69"/>
      <c r="BL1073" s="69"/>
      <c r="BM1073" s="69"/>
      <c r="BN1073" s="69"/>
      <c r="BO1073" s="69"/>
      <c r="BP1073" s="69"/>
      <c r="BQ1073" s="69"/>
      <c r="BR1073" s="69"/>
      <c r="BS1073" s="46"/>
    </row>
    <row r="1074" spans="4:71" s="47" customFormat="1" ht="9.75" customHeight="1" x14ac:dyDescent="0.3">
      <c r="D1074" s="69"/>
      <c r="E1074" s="69"/>
      <c r="F1074" s="69"/>
      <c r="G1074" s="69"/>
      <c r="H1074" s="69"/>
      <c r="I1074" s="69"/>
      <c r="J1074" s="69"/>
      <c r="K1074" s="69"/>
      <c r="L1074" s="69"/>
      <c r="M1074" s="69"/>
      <c r="N1074" s="69"/>
      <c r="O1074" s="69"/>
      <c r="P1074" s="69"/>
      <c r="Q1074" s="69"/>
      <c r="R1074" s="69"/>
      <c r="S1074" s="69"/>
      <c r="T1074" s="69"/>
      <c r="U1074" s="69"/>
      <c r="V1074" s="69"/>
      <c r="W1074" s="69"/>
      <c r="X1074" s="69"/>
      <c r="Y1074" s="69"/>
      <c r="Z1074" s="69"/>
      <c r="AA1074" s="69"/>
      <c r="AB1074" s="69"/>
      <c r="AC1074" s="69"/>
      <c r="AD1074" s="69"/>
      <c r="AE1074" s="69"/>
      <c r="AF1074" s="69"/>
      <c r="AG1074" s="69"/>
      <c r="AH1074" s="69"/>
      <c r="AI1074" s="69"/>
      <c r="AJ1074" s="69"/>
      <c r="AK1074" s="69"/>
      <c r="AL1074" s="69"/>
      <c r="AM1074" s="69"/>
      <c r="AN1074" s="69"/>
      <c r="AO1074" s="69"/>
      <c r="AP1074" s="69"/>
      <c r="AQ1074" s="69"/>
      <c r="AR1074" s="69"/>
      <c r="AS1074" s="69"/>
      <c r="AT1074" s="69"/>
      <c r="AU1074" s="69"/>
      <c r="AV1074" s="69"/>
      <c r="AW1074" s="69"/>
      <c r="AX1074" s="69"/>
      <c r="AY1074" s="69"/>
      <c r="AZ1074" s="69"/>
      <c r="BA1074" s="69"/>
      <c r="BB1074" s="69"/>
      <c r="BC1074" s="69"/>
      <c r="BD1074" s="69"/>
      <c r="BE1074" s="69"/>
      <c r="BF1074" s="69"/>
      <c r="BG1074" s="69"/>
      <c r="BH1074" s="69"/>
      <c r="BI1074" s="69"/>
      <c r="BJ1074" s="69"/>
      <c r="BK1074" s="69"/>
      <c r="BL1074" s="69"/>
      <c r="BM1074" s="69"/>
      <c r="BN1074" s="69"/>
      <c r="BO1074" s="69"/>
      <c r="BP1074" s="69"/>
      <c r="BQ1074" s="69"/>
      <c r="BR1074" s="69"/>
      <c r="BS1074" s="46"/>
    </row>
    <row r="1075" spans="4:71" s="47" customFormat="1" ht="9.75" customHeight="1" x14ac:dyDescent="0.3">
      <c r="D1075" s="69"/>
      <c r="E1075" s="69"/>
      <c r="F1075" s="69"/>
      <c r="G1075" s="69"/>
      <c r="H1075" s="69"/>
      <c r="I1075" s="69"/>
      <c r="J1075" s="69"/>
      <c r="K1075" s="69"/>
      <c r="L1075" s="69"/>
      <c r="M1075" s="69"/>
      <c r="N1075" s="69"/>
      <c r="O1075" s="69"/>
      <c r="P1075" s="69"/>
      <c r="Q1075" s="69"/>
      <c r="R1075" s="69"/>
      <c r="S1075" s="69"/>
      <c r="T1075" s="69"/>
      <c r="U1075" s="69"/>
      <c r="V1075" s="69"/>
      <c r="W1075" s="69"/>
      <c r="X1075" s="69"/>
      <c r="Y1075" s="69"/>
      <c r="Z1075" s="69"/>
      <c r="AA1075" s="69"/>
      <c r="AB1075" s="69"/>
      <c r="AC1075" s="69"/>
      <c r="AD1075" s="69"/>
      <c r="AE1075" s="69"/>
      <c r="AF1075" s="69"/>
      <c r="AG1075" s="69"/>
      <c r="AH1075" s="69"/>
      <c r="AI1075" s="69"/>
      <c r="AJ1075" s="69"/>
      <c r="AK1075" s="69"/>
      <c r="AL1075" s="69"/>
      <c r="AM1075" s="69"/>
      <c r="AN1075" s="69"/>
      <c r="AO1075" s="69"/>
      <c r="AP1075" s="69"/>
      <c r="AQ1075" s="69"/>
      <c r="AR1075" s="69"/>
      <c r="AS1075" s="69"/>
      <c r="AT1075" s="69"/>
      <c r="AU1075" s="69"/>
      <c r="AV1075" s="69"/>
      <c r="AW1075" s="69"/>
      <c r="AX1075" s="69"/>
      <c r="AY1075" s="69"/>
      <c r="AZ1075" s="69"/>
      <c r="BA1075" s="69"/>
      <c r="BB1075" s="69"/>
      <c r="BC1075" s="69"/>
      <c r="BD1075" s="69"/>
      <c r="BE1075" s="69"/>
      <c r="BF1075" s="69"/>
      <c r="BG1075" s="69"/>
      <c r="BH1075" s="69"/>
      <c r="BI1075" s="69"/>
      <c r="BJ1075" s="69"/>
      <c r="BK1075" s="69"/>
      <c r="BL1075" s="69"/>
      <c r="BM1075" s="69"/>
      <c r="BN1075" s="69"/>
      <c r="BO1075" s="69"/>
      <c r="BP1075" s="69"/>
      <c r="BQ1075" s="69"/>
      <c r="BR1075" s="69"/>
      <c r="BS1075" s="46"/>
    </row>
    <row r="1076" spans="4:71" s="47" customFormat="1" ht="9.75" customHeight="1" x14ac:dyDescent="0.3">
      <c r="D1076" s="69"/>
      <c r="E1076" s="69"/>
      <c r="F1076" s="69"/>
      <c r="G1076" s="69"/>
      <c r="H1076" s="69"/>
      <c r="I1076" s="69"/>
      <c r="J1076" s="69"/>
      <c r="K1076" s="69"/>
      <c r="L1076" s="69"/>
      <c r="M1076" s="69"/>
      <c r="N1076" s="69"/>
      <c r="O1076" s="69"/>
      <c r="P1076" s="69"/>
      <c r="Q1076" s="69"/>
      <c r="R1076" s="69"/>
      <c r="S1076" s="69"/>
      <c r="T1076" s="69"/>
      <c r="U1076" s="69"/>
      <c r="V1076" s="69"/>
      <c r="W1076" s="69"/>
      <c r="X1076" s="69"/>
      <c r="Y1076" s="69"/>
      <c r="Z1076" s="69"/>
      <c r="AA1076" s="69"/>
      <c r="AB1076" s="69"/>
      <c r="AC1076" s="69"/>
      <c r="AD1076" s="69"/>
      <c r="AE1076" s="69"/>
      <c r="AF1076" s="69"/>
      <c r="AG1076" s="69"/>
      <c r="AH1076" s="69"/>
      <c r="AI1076" s="69"/>
      <c r="AJ1076" s="69"/>
      <c r="AK1076" s="69"/>
      <c r="AL1076" s="69"/>
      <c r="AM1076" s="69"/>
      <c r="AN1076" s="69"/>
      <c r="AO1076" s="69"/>
      <c r="AP1076" s="69"/>
      <c r="AQ1076" s="69"/>
      <c r="AR1076" s="69"/>
      <c r="AS1076" s="69"/>
      <c r="AT1076" s="69"/>
      <c r="AU1076" s="69"/>
      <c r="AV1076" s="69"/>
      <c r="AW1076" s="69"/>
      <c r="AX1076" s="69"/>
      <c r="AY1076" s="69"/>
      <c r="AZ1076" s="69"/>
      <c r="BA1076" s="69"/>
      <c r="BB1076" s="69"/>
      <c r="BC1076" s="69"/>
      <c r="BD1076" s="69"/>
      <c r="BE1076" s="69"/>
      <c r="BF1076" s="69"/>
      <c r="BG1076" s="69"/>
      <c r="BH1076" s="69"/>
      <c r="BI1076" s="69"/>
      <c r="BJ1076" s="69"/>
      <c r="BK1076" s="69"/>
      <c r="BL1076" s="69"/>
      <c r="BM1076" s="69"/>
      <c r="BN1076" s="69"/>
      <c r="BO1076" s="69"/>
      <c r="BP1076" s="69"/>
      <c r="BQ1076" s="69"/>
      <c r="BR1076" s="69"/>
      <c r="BS1076" s="46"/>
    </row>
    <row r="1077" spans="4:71" s="47" customFormat="1" ht="9.75" customHeight="1" x14ac:dyDescent="0.3">
      <c r="D1077" s="69"/>
      <c r="E1077" s="69"/>
      <c r="F1077" s="69"/>
      <c r="G1077" s="69"/>
      <c r="H1077" s="69"/>
      <c r="I1077" s="69"/>
      <c r="J1077" s="69"/>
      <c r="K1077" s="69"/>
      <c r="L1077" s="69"/>
      <c r="M1077" s="69"/>
      <c r="N1077" s="69"/>
      <c r="O1077" s="69"/>
      <c r="P1077" s="69"/>
      <c r="Q1077" s="69"/>
      <c r="R1077" s="69"/>
      <c r="S1077" s="69"/>
      <c r="T1077" s="69"/>
      <c r="U1077" s="69"/>
      <c r="V1077" s="69"/>
      <c r="W1077" s="69"/>
      <c r="X1077" s="69"/>
      <c r="Y1077" s="69"/>
      <c r="Z1077" s="69"/>
      <c r="AA1077" s="69"/>
      <c r="AB1077" s="69"/>
      <c r="AC1077" s="69"/>
      <c r="AD1077" s="69"/>
      <c r="AE1077" s="69"/>
      <c r="AF1077" s="69"/>
      <c r="AG1077" s="69"/>
      <c r="AH1077" s="69"/>
      <c r="AI1077" s="69"/>
      <c r="AJ1077" s="69"/>
      <c r="AK1077" s="69"/>
      <c r="AL1077" s="69"/>
      <c r="AM1077" s="69"/>
      <c r="AN1077" s="69"/>
      <c r="AO1077" s="69"/>
      <c r="AP1077" s="69"/>
      <c r="AQ1077" s="69"/>
      <c r="AR1077" s="69"/>
      <c r="AS1077" s="69"/>
      <c r="AT1077" s="69"/>
      <c r="AU1077" s="69"/>
      <c r="AV1077" s="69"/>
      <c r="AW1077" s="69"/>
      <c r="AX1077" s="69"/>
      <c r="AY1077" s="69"/>
      <c r="AZ1077" s="69"/>
      <c r="BA1077" s="69"/>
      <c r="BB1077" s="69"/>
      <c r="BC1077" s="69"/>
      <c r="BD1077" s="69"/>
      <c r="BE1077" s="69"/>
      <c r="BF1077" s="69"/>
      <c r="BG1077" s="69"/>
      <c r="BH1077" s="69"/>
      <c r="BI1077" s="69"/>
      <c r="BJ1077" s="69"/>
      <c r="BK1077" s="69"/>
      <c r="BL1077" s="69"/>
      <c r="BM1077" s="69"/>
      <c r="BN1077" s="69"/>
      <c r="BO1077" s="69"/>
      <c r="BP1077" s="69"/>
      <c r="BQ1077" s="69"/>
      <c r="BR1077" s="69"/>
      <c r="BS1077" s="46"/>
    </row>
    <row r="1078" spans="4:71" s="47" customFormat="1" ht="9.75" customHeight="1" x14ac:dyDescent="0.3">
      <c r="D1078" s="69"/>
      <c r="E1078" s="69"/>
      <c r="F1078" s="69"/>
      <c r="G1078" s="69"/>
      <c r="H1078" s="69"/>
      <c r="I1078" s="69"/>
      <c r="J1078" s="69"/>
      <c r="K1078" s="69"/>
      <c r="L1078" s="69"/>
      <c r="M1078" s="69"/>
      <c r="N1078" s="69"/>
      <c r="O1078" s="69"/>
      <c r="P1078" s="69"/>
      <c r="Q1078" s="69"/>
      <c r="R1078" s="69"/>
      <c r="S1078" s="69"/>
      <c r="T1078" s="69"/>
      <c r="U1078" s="69"/>
      <c r="V1078" s="69"/>
      <c r="W1078" s="69"/>
      <c r="X1078" s="69"/>
      <c r="Y1078" s="69"/>
      <c r="Z1078" s="69"/>
      <c r="AA1078" s="69"/>
      <c r="AB1078" s="69"/>
      <c r="AC1078" s="69"/>
      <c r="AD1078" s="69"/>
      <c r="AE1078" s="69"/>
      <c r="AF1078" s="69"/>
      <c r="AG1078" s="69"/>
      <c r="AH1078" s="69"/>
      <c r="AI1078" s="69"/>
      <c r="AJ1078" s="69"/>
      <c r="AK1078" s="69"/>
      <c r="AL1078" s="69"/>
      <c r="AM1078" s="69"/>
      <c r="AN1078" s="69"/>
      <c r="AO1078" s="69"/>
      <c r="AP1078" s="69"/>
      <c r="AQ1078" s="69"/>
      <c r="AR1078" s="69"/>
      <c r="AS1078" s="69"/>
      <c r="AT1078" s="69"/>
      <c r="AU1078" s="69"/>
      <c r="AV1078" s="69"/>
      <c r="AW1078" s="69"/>
      <c r="AX1078" s="69"/>
      <c r="AY1078" s="69"/>
      <c r="AZ1078" s="69"/>
      <c r="BA1078" s="69"/>
      <c r="BB1078" s="69"/>
      <c r="BC1078" s="69"/>
      <c r="BD1078" s="69"/>
      <c r="BE1078" s="69"/>
      <c r="BF1078" s="69"/>
      <c r="BG1078" s="69"/>
      <c r="BH1078" s="69"/>
      <c r="BI1078" s="69"/>
      <c r="BJ1078" s="69"/>
      <c r="BK1078" s="69"/>
      <c r="BL1078" s="69"/>
      <c r="BM1078" s="69"/>
      <c r="BN1078" s="69"/>
      <c r="BO1078" s="69"/>
      <c r="BP1078" s="69"/>
      <c r="BQ1078" s="69"/>
      <c r="BR1078" s="69"/>
      <c r="BS1078" s="46"/>
    </row>
    <row r="1079" spans="4:71" s="47" customFormat="1" ht="9.75" customHeight="1" x14ac:dyDescent="0.3">
      <c r="D1079" s="69"/>
      <c r="E1079" s="69"/>
      <c r="F1079" s="69"/>
      <c r="G1079" s="69"/>
      <c r="H1079" s="69"/>
      <c r="I1079" s="69"/>
      <c r="J1079" s="69"/>
      <c r="K1079" s="69"/>
      <c r="L1079" s="69"/>
      <c r="M1079" s="69"/>
      <c r="N1079" s="69"/>
      <c r="O1079" s="69"/>
      <c r="P1079" s="69"/>
      <c r="Q1079" s="69"/>
      <c r="R1079" s="69"/>
      <c r="S1079" s="69"/>
      <c r="T1079" s="69"/>
      <c r="U1079" s="69"/>
      <c r="V1079" s="69"/>
      <c r="W1079" s="69"/>
      <c r="X1079" s="69"/>
      <c r="Y1079" s="69"/>
      <c r="Z1079" s="69"/>
      <c r="AA1079" s="69"/>
      <c r="AB1079" s="69"/>
      <c r="AC1079" s="69"/>
      <c r="AD1079" s="69"/>
      <c r="AE1079" s="69"/>
      <c r="AF1079" s="69"/>
      <c r="AG1079" s="69"/>
      <c r="AH1079" s="69"/>
      <c r="AI1079" s="69"/>
      <c r="AJ1079" s="69"/>
      <c r="AK1079" s="69"/>
      <c r="AL1079" s="69"/>
      <c r="AM1079" s="69"/>
      <c r="AN1079" s="69"/>
      <c r="AO1079" s="69"/>
      <c r="AP1079" s="69"/>
      <c r="AQ1079" s="69"/>
      <c r="AR1079" s="69"/>
      <c r="AS1079" s="69"/>
      <c r="AT1079" s="69"/>
      <c r="AU1079" s="69"/>
      <c r="AV1079" s="69"/>
      <c r="AW1079" s="69"/>
      <c r="AX1079" s="69"/>
      <c r="AY1079" s="69"/>
      <c r="AZ1079" s="69"/>
      <c r="BA1079" s="69"/>
      <c r="BB1079" s="69"/>
      <c r="BC1079" s="69"/>
      <c r="BD1079" s="69"/>
      <c r="BE1079" s="69"/>
      <c r="BF1079" s="69"/>
      <c r="BG1079" s="69"/>
      <c r="BH1079" s="69"/>
      <c r="BI1079" s="69"/>
      <c r="BJ1079" s="69"/>
      <c r="BK1079" s="69"/>
      <c r="BL1079" s="69"/>
      <c r="BM1079" s="69"/>
      <c r="BN1079" s="69"/>
      <c r="BO1079" s="69"/>
      <c r="BP1079" s="69"/>
      <c r="BQ1079" s="69"/>
      <c r="BR1079" s="69"/>
      <c r="BS1079" s="46"/>
    </row>
    <row r="1080" spans="4:71" s="47" customFormat="1" ht="9.75" customHeight="1" x14ac:dyDescent="0.3">
      <c r="D1080" s="69"/>
      <c r="E1080" s="69"/>
      <c r="F1080" s="69"/>
      <c r="G1080" s="69"/>
      <c r="H1080" s="69"/>
      <c r="I1080" s="69"/>
      <c r="J1080" s="69"/>
      <c r="K1080" s="69"/>
      <c r="L1080" s="69"/>
      <c r="M1080" s="69"/>
      <c r="N1080" s="69"/>
      <c r="O1080" s="69"/>
      <c r="P1080" s="69"/>
      <c r="Q1080" s="69"/>
      <c r="R1080" s="69"/>
      <c r="S1080" s="69"/>
      <c r="T1080" s="69"/>
      <c r="U1080" s="69"/>
      <c r="V1080" s="69"/>
      <c r="W1080" s="69"/>
      <c r="X1080" s="69"/>
      <c r="Y1080" s="69"/>
      <c r="Z1080" s="69"/>
      <c r="AA1080" s="69"/>
      <c r="AB1080" s="69"/>
      <c r="AC1080" s="69"/>
      <c r="AD1080" s="69"/>
      <c r="AE1080" s="69"/>
      <c r="AF1080" s="69"/>
      <c r="AG1080" s="69"/>
      <c r="AH1080" s="69"/>
      <c r="AI1080" s="69"/>
      <c r="AJ1080" s="69"/>
      <c r="AK1080" s="69"/>
      <c r="AL1080" s="69"/>
      <c r="AM1080" s="69"/>
      <c r="AN1080" s="69"/>
      <c r="AO1080" s="69"/>
      <c r="AP1080" s="69"/>
      <c r="AQ1080" s="69"/>
      <c r="AR1080" s="69"/>
      <c r="AS1080" s="69"/>
      <c r="AT1080" s="69"/>
      <c r="AU1080" s="69"/>
      <c r="AV1080" s="69"/>
      <c r="AW1080" s="69"/>
      <c r="AX1080" s="69"/>
      <c r="AY1080" s="69"/>
      <c r="AZ1080" s="69"/>
      <c r="BA1080" s="69"/>
      <c r="BB1080" s="69"/>
      <c r="BC1080" s="69"/>
      <c r="BD1080" s="69"/>
      <c r="BE1080" s="69"/>
      <c r="BF1080" s="69"/>
      <c r="BG1080" s="69"/>
      <c r="BH1080" s="69"/>
      <c r="BI1080" s="69"/>
      <c r="BJ1080" s="69"/>
      <c r="BK1080" s="69"/>
      <c r="BL1080" s="69"/>
      <c r="BM1080" s="69"/>
      <c r="BN1080" s="69"/>
      <c r="BO1080" s="69"/>
      <c r="BP1080" s="69"/>
      <c r="BQ1080" s="69"/>
      <c r="BR1080" s="69"/>
      <c r="BS1080" s="46"/>
    </row>
    <row r="1081" spans="4:71" s="47" customFormat="1" ht="9.75" customHeight="1" x14ac:dyDescent="0.3">
      <c r="D1081" s="69"/>
      <c r="E1081" s="69"/>
      <c r="F1081" s="69"/>
      <c r="G1081" s="69"/>
      <c r="H1081" s="69"/>
      <c r="I1081" s="69"/>
      <c r="J1081" s="69"/>
      <c r="K1081" s="69"/>
      <c r="L1081" s="69"/>
      <c r="M1081" s="69"/>
      <c r="N1081" s="69"/>
      <c r="O1081" s="69"/>
      <c r="P1081" s="69"/>
      <c r="Q1081" s="69"/>
      <c r="R1081" s="69"/>
      <c r="S1081" s="69"/>
      <c r="T1081" s="69"/>
      <c r="U1081" s="69"/>
      <c r="V1081" s="69"/>
      <c r="W1081" s="69"/>
      <c r="X1081" s="69"/>
      <c r="Y1081" s="69"/>
      <c r="Z1081" s="69"/>
      <c r="AA1081" s="69"/>
      <c r="AB1081" s="69"/>
      <c r="AC1081" s="69"/>
      <c r="AD1081" s="69"/>
      <c r="AE1081" s="69"/>
      <c r="AF1081" s="69"/>
      <c r="AG1081" s="69"/>
      <c r="AH1081" s="69"/>
      <c r="AI1081" s="69"/>
      <c r="AJ1081" s="69"/>
      <c r="AK1081" s="69"/>
      <c r="AL1081" s="69"/>
      <c r="AM1081" s="69"/>
      <c r="AN1081" s="69"/>
      <c r="AO1081" s="69"/>
      <c r="AP1081" s="69"/>
      <c r="AQ1081" s="69"/>
      <c r="AR1081" s="69"/>
      <c r="AS1081" s="69"/>
      <c r="AT1081" s="69"/>
      <c r="AU1081" s="69"/>
      <c r="AV1081" s="69"/>
      <c r="AW1081" s="69"/>
      <c r="AX1081" s="69"/>
      <c r="AY1081" s="69"/>
      <c r="AZ1081" s="69"/>
      <c r="BA1081" s="69"/>
      <c r="BB1081" s="69"/>
      <c r="BC1081" s="69"/>
      <c r="BD1081" s="69"/>
      <c r="BE1081" s="69"/>
      <c r="BF1081" s="69"/>
      <c r="BG1081" s="69"/>
      <c r="BH1081" s="69"/>
      <c r="BI1081" s="69"/>
      <c r="BJ1081" s="69"/>
      <c r="BK1081" s="69"/>
      <c r="BL1081" s="69"/>
      <c r="BM1081" s="69"/>
      <c r="BN1081" s="69"/>
      <c r="BO1081" s="69"/>
      <c r="BP1081" s="69"/>
      <c r="BQ1081" s="69"/>
      <c r="BR1081" s="69"/>
      <c r="BS1081" s="46"/>
    </row>
    <row r="1082" spans="4:71" s="47" customFormat="1" ht="9.75" customHeight="1" x14ac:dyDescent="0.3">
      <c r="D1082" s="69"/>
      <c r="E1082" s="69"/>
      <c r="F1082" s="69"/>
      <c r="G1082" s="69"/>
      <c r="H1082" s="69"/>
      <c r="I1082" s="69"/>
      <c r="J1082" s="69"/>
      <c r="K1082" s="69"/>
      <c r="L1082" s="69"/>
      <c r="M1082" s="69"/>
      <c r="N1082" s="69"/>
      <c r="O1082" s="69"/>
      <c r="P1082" s="69"/>
      <c r="Q1082" s="69"/>
      <c r="R1082" s="69"/>
      <c r="S1082" s="69"/>
      <c r="T1082" s="69"/>
      <c r="U1082" s="69"/>
      <c r="V1082" s="69"/>
      <c r="W1082" s="69"/>
      <c r="X1082" s="69"/>
      <c r="Y1082" s="69"/>
      <c r="Z1082" s="69"/>
      <c r="AA1082" s="69"/>
      <c r="AB1082" s="69"/>
      <c r="AC1082" s="69"/>
      <c r="AD1082" s="69"/>
      <c r="AE1082" s="69"/>
      <c r="AF1082" s="69"/>
      <c r="AG1082" s="69"/>
      <c r="AH1082" s="69"/>
      <c r="AI1082" s="69"/>
      <c r="AJ1082" s="69"/>
      <c r="AK1082" s="69"/>
      <c r="AL1082" s="69"/>
      <c r="AM1082" s="69"/>
      <c r="AN1082" s="69"/>
      <c r="AO1082" s="69"/>
      <c r="AP1082" s="69"/>
      <c r="AQ1082" s="69"/>
      <c r="AR1082" s="69"/>
      <c r="AS1082" s="69"/>
      <c r="AT1082" s="69"/>
      <c r="AU1082" s="69"/>
      <c r="AV1082" s="69"/>
      <c r="AW1082" s="69"/>
      <c r="AX1082" s="69"/>
      <c r="AY1082" s="69"/>
      <c r="AZ1082" s="69"/>
      <c r="BA1082" s="69"/>
      <c r="BB1082" s="69"/>
      <c r="BC1082" s="69"/>
      <c r="BD1082" s="69"/>
      <c r="BE1082" s="69"/>
      <c r="BF1082" s="69"/>
      <c r="BG1082" s="69"/>
      <c r="BH1082" s="69"/>
      <c r="BI1082" s="69"/>
      <c r="BJ1082" s="69"/>
      <c r="BK1082" s="69"/>
      <c r="BL1082" s="69"/>
      <c r="BM1082" s="69"/>
      <c r="BN1082" s="69"/>
      <c r="BO1082" s="69"/>
      <c r="BP1082" s="69"/>
      <c r="BQ1082" s="69"/>
      <c r="BR1082" s="69"/>
      <c r="BS1082" s="46"/>
    </row>
    <row r="1083" spans="4:71" s="47" customFormat="1" ht="9.75" customHeight="1" x14ac:dyDescent="0.3">
      <c r="D1083" s="69"/>
      <c r="E1083" s="69"/>
      <c r="F1083" s="69"/>
      <c r="G1083" s="69"/>
      <c r="H1083" s="69"/>
      <c r="I1083" s="69"/>
      <c r="J1083" s="69"/>
      <c r="K1083" s="69"/>
      <c r="L1083" s="69"/>
      <c r="M1083" s="69"/>
      <c r="N1083" s="69"/>
      <c r="O1083" s="69"/>
      <c r="P1083" s="69"/>
      <c r="Q1083" s="69"/>
      <c r="R1083" s="69"/>
      <c r="S1083" s="69"/>
      <c r="T1083" s="69"/>
      <c r="U1083" s="69"/>
      <c r="V1083" s="69"/>
      <c r="W1083" s="69"/>
      <c r="X1083" s="69"/>
      <c r="Y1083" s="69"/>
      <c r="Z1083" s="69"/>
      <c r="AA1083" s="69"/>
      <c r="AB1083" s="69"/>
      <c r="AC1083" s="69"/>
      <c r="AD1083" s="69"/>
      <c r="AE1083" s="69"/>
      <c r="AF1083" s="69"/>
      <c r="AG1083" s="69"/>
      <c r="AH1083" s="69"/>
      <c r="AI1083" s="69"/>
      <c r="AJ1083" s="69"/>
      <c r="AK1083" s="69"/>
      <c r="AL1083" s="69"/>
      <c r="AM1083" s="69"/>
      <c r="AN1083" s="69"/>
      <c r="AO1083" s="69"/>
      <c r="AP1083" s="69"/>
      <c r="AQ1083" s="69"/>
      <c r="AR1083" s="69"/>
      <c r="AS1083" s="69"/>
      <c r="AT1083" s="69"/>
      <c r="AU1083" s="69"/>
      <c r="AV1083" s="69"/>
      <c r="AW1083" s="69"/>
      <c r="AX1083" s="69"/>
      <c r="AY1083" s="69"/>
      <c r="AZ1083" s="69"/>
      <c r="BA1083" s="69"/>
      <c r="BB1083" s="69"/>
      <c r="BC1083" s="69"/>
      <c r="BD1083" s="69"/>
      <c r="BE1083" s="69"/>
      <c r="BF1083" s="69"/>
      <c r="BG1083" s="69"/>
      <c r="BH1083" s="69"/>
      <c r="BI1083" s="69"/>
      <c r="BJ1083" s="69"/>
      <c r="BK1083" s="69"/>
      <c r="BL1083" s="69"/>
      <c r="BM1083" s="69"/>
      <c r="BN1083" s="69"/>
      <c r="BO1083" s="69"/>
      <c r="BP1083" s="69"/>
      <c r="BQ1083" s="69"/>
      <c r="BR1083" s="69"/>
      <c r="BS1083" s="46"/>
    </row>
    <row r="1084" spans="4:71" s="47" customFormat="1" ht="9.75" customHeight="1" x14ac:dyDescent="0.3">
      <c r="D1084" s="69"/>
      <c r="E1084" s="69"/>
      <c r="F1084" s="69"/>
      <c r="G1084" s="69"/>
      <c r="H1084" s="69"/>
      <c r="I1084" s="69"/>
      <c r="J1084" s="69"/>
      <c r="K1084" s="69"/>
      <c r="L1084" s="69"/>
      <c r="M1084" s="69"/>
      <c r="N1084" s="69"/>
      <c r="O1084" s="69"/>
      <c r="P1084" s="69"/>
      <c r="Q1084" s="69"/>
      <c r="R1084" s="69"/>
      <c r="S1084" s="69"/>
      <c r="T1084" s="69"/>
      <c r="U1084" s="69"/>
      <c r="V1084" s="69"/>
      <c r="W1084" s="69"/>
      <c r="X1084" s="69"/>
      <c r="Y1084" s="69"/>
      <c r="Z1084" s="69"/>
      <c r="AA1084" s="69"/>
      <c r="AB1084" s="69"/>
      <c r="AC1084" s="69"/>
      <c r="AD1084" s="69"/>
      <c r="AE1084" s="69"/>
      <c r="AF1084" s="69"/>
      <c r="AG1084" s="69"/>
      <c r="AH1084" s="69"/>
      <c r="AI1084" s="69"/>
      <c r="AJ1084" s="69"/>
      <c r="AK1084" s="69"/>
      <c r="AL1084" s="69"/>
      <c r="AM1084" s="69"/>
      <c r="AN1084" s="69"/>
      <c r="AO1084" s="69"/>
      <c r="AP1084" s="69"/>
      <c r="AQ1084" s="69"/>
      <c r="AR1084" s="69"/>
      <c r="AS1084" s="69"/>
      <c r="AT1084" s="69"/>
      <c r="AU1084" s="69"/>
      <c r="AV1084" s="69"/>
      <c r="AW1084" s="69"/>
      <c r="AX1084" s="69"/>
      <c r="AY1084" s="69"/>
      <c r="AZ1084" s="69"/>
      <c r="BA1084" s="69"/>
      <c r="BB1084" s="69"/>
      <c r="BC1084" s="69"/>
      <c r="BD1084" s="69"/>
      <c r="BE1084" s="69"/>
      <c r="BF1084" s="69"/>
      <c r="BG1084" s="69"/>
      <c r="BH1084" s="69"/>
      <c r="BI1084" s="69"/>
      <c r="BJ1084" s="69"/>
      <c r="BK1084" s="69"/>
      <c r="BL1084" s="69"/>
      <c r="BM1084" s="69"/>
      <c r="BN1084" s="69"/>
      <c r="BO1084" s="69"/>
      <c r="BP1084" s="69"/>
      <c r="BQ1084" s="69"/>
      <c r="BR1084" s="69"/>
      <c r="BS1084" s="46"/>
    </row>
    <row r="1085" spans="4:71" s="47" customFormat="1" ht="9.75" customHeight="1" x14ac:dyDescent="0.3">
      <c r="D1085" s="69"/>
      <c r="E1085" s="69"/>
      <c r="F1085" s="69"/>
      <c r="G1085" s="69"/>
      <c r="H1085" s="69"/>
      <c r="I1085" s="69"/>
      <c r="J1085" s="69"/>
      <c r="K1085" s="69"/>
      <c r="L1085" s="69"/>
      <c r="M1085" s="69"/>
      <c r="N1085" s="69"/>
      <c r="O1085" s="69"/>
      <c r="P1085" s="69"/>
      <c r="Q1085" s="69"/>
      <c r="R1085" s="69"/>
      <c r="S1085" s="69"/>
      <c r="T1085" s="69"/>
      <c r="U1085" s="69"/>
      <c r="V1085" s="69"/>
      <c r="W1085" s="69"/>
      <c r="X1085" s="69"/>
      <c r="Y1085" s="69"/>
      <c r="Z1085" s="69"/>
      <c r="AA1085" s="69"/>
      <c r="AB1085" s="69"/>
      <c r="AC1085" s="69"/>
      <c r="AD1085" s="69"/>
      <c r="AE1085" s="69"/>
      <c r="AF1085" s="69"/>
      <c r="AG1085" s="69"/>
      <c r="AH1085" s="69"/>
      <c r="AI1085" s="69"/>
      <c r="AJ1085" s="69"/>
      <c r="AK1085" s="69"/>
      <c r="AL1085" s="69"/>
      <c r="AM1085" s="69"/>
      <c r="AN1085" s="69"/>
      <c r="AO1085" s="69"/>
      <c r="AP1085" s="69"/>
      <c r="AQ1085" s="69"/>
      <c r="AR1085" s="69"/>
      <c r="AS1085" s="69"/>
      <c r="AT1085" s="69"/>
      <c r="AU1085" s="69"/>
      <c r="AV1085" s="69"/>
      <c r="AW1085" s="69"/>
      <c r="AX1085" s="69"/>
      <c r="AY1085" s="69"/>
      <c r="AZ1085" s="69"/>
      <c r="BA1085" s="69"/>
      <c r="BB1085" s="69"/>
      <c r="BC1085" s="69"/>
      <c r="BD1085" s="69"/>
      <c r="BE1085" s="69"/>
      <c r="BF1085" s="69"/>
      <c r="BG1085" s="69"/>
      <c r="BH1085" s="69"/>
      <c r="BI1085" s="69"/>
      <c r="BJ1085" s="69"/>
      <c r="BK1085" s="69"/>
      <c r="BL1085" s="69"/>
      <c r="BM1085" s="69"/>
      <c r="BN1085" s="69"/>
      <c r="BO1085" s="69"/>
      <c r="BP1085" s="69"/>
      <c r="BQ1085" s="69"/>
      <c r="BR1085" s="69"/>
      <c r="BS1085" s="46"/>
    </row>
    <row r="1086" spans="4:71" s="47" customFormat="1" ht="9.75" customHeight="1" x14ac:dyDescent="0.3">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69"/>
      <c r="AK1086" s="69"/>
      <c r="AL1086" s="69"/>
      <c r="AM1086" s="69"/>
      <c r="AN1086" s="69"/>
      <c r="AO1086" s="69"/>
      <c r="AP1086" s="69"/>
      <c r="AQ1086" s="69"/>
      <c r="AR1086" s="69"/>
      <c r="AS1086" s="69"/>
      <c r="AT1086" s="69"/>
      <c r="AU1086" s="69"/>
      <c r="AV1086" s="69"/>
      <c r="AW1086" s="69"/>
      <c r="AX1086" s="69"/>
      <c r="AY1086" s="69"/>
      <c r="AZ1086" s="69"/>
      <c r="BA1086" s="69"/>
      <c r="BB1086" s="69"/>
      <c r="BC1086" s="69"/>
      <c r="BD1086" s="69"/>
      <c r="BE1086" s="69"/>
      <c r="BF1086" s="69"/>
      <c r="BG1086" s="69"/>
      <c r="BH1086" s="69"/>
      <c r="BI1086" s="69"/>
      <c r="BJ1086" s="69"/>
      <c r="BK1086" s="69"/>
      <c r="BL1086" s="69"/>
      <c r="BM1086" s="69"/>
      <c r="BN1086" s="69"/>
      <c r="BO1086" s="69"/>
      <c r="BP1086" s="69"/>
      <c r="BQ1086" s="69"/>
      <c r="BR1086" s="69"/>
      <c r="BS1086" s="46"/>
    </row>
    <row r="1087" spans="4:71" s="47" customFormat="1" ht="9.75" customHeight="1" x14ac:dyDescent="0.3">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c r="AA1087" s="69"/>
      <c r="AB1087" s="69"/>
      <c r="AC1087" s="69"/>
      <c r="AD1087" s="69"/>
      <c r="AE1087" s="69"/>
      <c r="AF1087" s="69"/>
      <c r="AG1087" s="69"/>
      <c r="AH1087" s="69"/>
      <c r="AI1087" s="69"/>
      <c r="AJ1087" s="69"/>
      <c r="AK1087" s="69"/>
      <c r="AL1087" s="69"/>
      <c r="AM1087" s="69"/>
      <c r="AN1087" s="69"/>
      <c r="AO1087" s="69"/>
      <c r="AP1087" s="69"/>
      <c r="AQ1087" s="69"/>
      <c r="AR1087" s="69"/>
      <c r="AS1087" s="69"/>
      <c r="AT1087" s="69"/>
      <c r="AU1087" s="69"/>
      <c r="AV1087" s="69"/>
      <c r="AW1087" s="69"/>
      <c r="AX1087" s="69"/>
      <c r="AY1087" s="69"/>
      <c r="AZ1087" s="69"/>
      <c r="BA1087" s="69"/>
      <c r="BB1087" s="69"/>
      <c r="BC1087" s="69"/>
      <c r="BD1087" s="69"/>
      <c r="BE1087" s="69"/>
      <c r="BF1087" s="69"/>
      <c r="BG1087" s="69"/>
      <c r="BH1087" s="69"/>
      <c r="BI1087" s="69"/>
      <c r="BJ1087" s="69"/>
      <c r="BK1087" s="69"/>
      <c r="BL1087" s="69"/>
      <c r="BM1087" s="69"/>
      <c r="BN1087" s="69"/>
      <c r="BO1087" s="69"/>
      <c r="BP1087" s="69"/>
      <c r="BQ1087" s="69"/>
      <c r="BR1087" s="69"/>
      <c r="BS1087" s="46"/>
    </row>
    <row r="1088" spans="4:71" s="47" customFormat="1" ht="9.75" customHeight="1" x14ac:dyDescent="0.3">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c r="AA1088" s="69"/>
      <c r="AB1088" s="69"/>
      <c r="AC1088" s="69"/>
      <c r="AD1088" s="69"/>
      <c r="AE1088" s="69"/>
      <c r="AF1088" s="69"/>
      <c r="AG1088" s="69"/>
      <c r="AH1088" s="69"/>
      <c r="AI1088" s="69"/>
      <c r="AJ1088" s="69"/>
      <c r="AK1088" s="69"/>
      <c r="AL1088" s="69"/>
      <c r="AM1088" s="69"/>
      <c r="AN1088" s="69"/>
      <c r="AO1088" s="69"/>
      <c r="AP1088" s="69"/>
      <c r="AQ1088" s="69"/>
      <c r="AR1088" s="69"/>
      <c r="AS1088" s="69"/>
      <c r="AT1088" s="69"/>
      <c r="AU1088" s="69"/>
      <c r="AV1088" s="69"/>
      <c r="AW1088" s="69"/>
      <c r="AX1088" s="69"/>
      <c r="AY1088" s="69"/>
      <c r="AZ1088" s="69"/>
      <c r="BA1088" s="69"/>
      <c r="BB1088" s="69"/>
      <c r="BC1088" s="69"/>
      <c r="BD1088" s="69"/>
      <c r="BE1088" s="69"/>
      <c r="BF1088" s="69"/>
      <c r="BG1088" s="69"/>
      <c r="BH1088" s="69"/>
      <c r="BI1088" s="69"/>
      <c r="BJ1088" s="69"/>
      <c r="BK1088" s="69"/>
      <c r="BL1088" s="69"/>
      <c r="BM1088" s="69"/>
      <c r="BN1088" s="69"/>
      <c r="BO1088" s="69"/>
      <c r="BP1088" s="69"/>
      <c r="BQ1088" s="69"/>
      <c r="BR1088" s="69"/>
      <c r="BS1088" s="46"/>
    </row>
    <row r="1089" spans="4:71" s="47" customFormat="1" ht="9.75" customHeight="1" x14ac:dyDescent="0.3">
      <c r="D1089" s="69"/>
      <c r="E1089" s="69"/>
      <c r="F1089" s="69"/>
      <c r="G1089" s="69"/>
      <c r="H1089" s="69"/>
      <c r="I1089" s="69"/>
      <c r="J1089" s="69"/>
      <c r="K1089" s="69"/>
      <c r="L1089" s="69"/>
      <c r="M1089" s="69"/>
      <c r="N1089" s="69"/>
      <c r="O1089" s="69"/>
      <c r="P1089" s="69"/>
      <c r="Q1089" s="69"/>
      <c r="R1089" s="69"/>
      <c r="S1089" s="69"/>
      <c r="T1089" s="69"/>
      <c r="U1089" s="69"/>
      <c r="V1089" s="69"/>
      <c r="W1089" s="69"/>
      <c r="X1089" s="69"/>
      <c r="Y1089" s="69"/>
      <c r="Z1089" s="69"/>
      <c r="AA1089" s="69"/>
      <c r="AB1089" s="69"/>
      <c r="AC1089" s="69"/>
      <c r="AD1089" s="69"/>
      <c r="AE1089" s="69"/>
      <c r="AF1089" s="69"/>
      <c r="AG1089" s="69"/>
      <c r="AH1089" s="69"/>
      <c r="AI1089" s="69"/>
      <c r="AJ1089" s="69"/>
      <c r="AK1089" s="69"/>
      <c r="AL1089" s="69"/>
      <c r="AM1089" s="69"/>
      <c r="AN1089" s="69"/>
      <c r="AO1089" s="69"/>
      <c r="AP1089" s="69"/>
      <c r="AQ1089" s="69"/>
      <c r="AR1089" s="69"/>
      <c r="AS1089" s="69"/>
      <c r="AT1089" s="69"/>
      <c r="AU1089" s="69"/>
      <c r="AV1089" s="69"/>
      <c r="AW1089" s="69"/>
      <c r="AX1089" s="69"/>
      <c r="AY1089" s="69"/>
      <c r="AZ1089" s="69"/>
      <c r="BA1089" s="69"/>
      <c r="BB1089" s="69"/>
      <c r="BC1089" s="69"/>
      <c r="BD1089" s="69"/>
      <c r="BE1089" s="69"/>
      <c r="BF1089" s="69"/>
      <c r="BG1089" s="69"/>
      <c r="BH1089" s="69"/>
      <c r="BI1089" s="69"/>
      <c r="BJ1089" s="69"/>
      <c r="BK1089" s="69"/>
      <c r="BL1089" s="69"/>
      <c r="BM1089" s="69"/>
      <c r="BN1089" s="69"/>
      <c r="BO1089" s="69"/>
      <c r="BP1089" s="69"/>
      <c r="BQ1089" s="69"/>
      <c r="BR1089" s="69"/>
      <c r="BS1089" s="46"/>
    </row>
    <row r="1090" spans="4:71" s="47" customFormat="1" ht="9.75" customHeight="1" x14ac:dyDescent="0.3">
      <c r="D1090" s="69"/>
      <c r="E1090" s="69"/>
      <c r="F1090" s="69"/>
      <c r="G1090" s="69"/>
      <c r="H1090" s="69"/>
      <c r="I1090" s="69"/>
      <c r="J1090" s="69"/>
      <c r="K1090" s="69"/>
      <c r="L1090" s="69"/>
      <c r="M1090" s="69"/>
      <c r="N1090" s="69"/>
      <c r="O1090" s="69"/>
      <c r="P1090" s="69"/>
      <c r="Q1090" s="69"/>
      <c r="R1090" s="69"/>
      <c r="S1090" s="69"/>
      <c r="T1090" s="69"/>
      <c r="U1090" s="69"/>
      <c r="V1090" s="69"/>
      <c r="W1090" s="69"/>
      <c r="X1090" s="69"/>
      <c r="Y1090" s="69"/>
      <c r="Z1090" s="69"/>
      <c r="AA1090" s="69"/>
      <c r="AB1090" s="69"/>
      <c r="AC1090" s="69"/>
      <c r="AD1090" s="69"/>
      <c r="AE1090" s="69"/>
      <c r="AF1090" s="69"/>
      <c r="AG1090" s="69"/>
      <c r="AH1090" s="69"/>
      <c r="AI1090" s="69"/>
      <c r="AJ1090" s="69"/>
      <c r="AK1090" s="69"/>
      <c r="AL1090" s="69"/>
      <c r="AM1090" s="69"/>
      <c r="AN1090" s="69"/>
      <c r="AO1090" s="69"/>
      <c r="AP1090" s="69"/>
      <c r="AQ1090" s="69"/>
      <c r="AR1090" s="69"/>
      <c r="AS1090" s="69"/>
      <c r="AT1090" s="69"/>
      <c r="AU1090" s="69"/>
      <c r="AV1090" s="69"/>
      <c r="AW1090" s="69"/>
      <c r="AX1090" s="69"/>
      <c r="AY1090" s="69"/>
      <c r="AZ1090" s="69"/>
      <c r="BA1090" s="69"/>
      <c r="BB1090" s="69"/>
      <c r="BC1090" s="69"/>
      <c r="BD1090" s="69"/>
      <c r="BE1090" s="69"/>
      <c r="BF1090" s="69"/>
      <c r="BG1090" s="69"/>
      <c r="BH1090" s="69"/>
      <c r="BI1090" s="69"/>
      <c r="BJ1090" s="69"/>
      <c r="BK1090" s="69"/>
      <c r="BL1090" s="69"/>
      <c r="BM1090" s="69"/>
      <c r="BN1090" s="69"/>
      <c r="BO1090" s="69"/>
      <c r="BP1090" s="69"/>
      <c r="BQ1090" s="69"/>
      <c r="BR1090" s="69"/>
      <c r="BS1090" s="46"/>
    </row>
    <row r="1091" spans="4:71" s="47" customFormat="1" ht="9.75" customHeight="1" x14ac:dyDescent="0.3">
      <c r="D1091" s="69"/>
      <c r="E1091" s="69"/>
      <c r="F1091" s="69"/>
      <c r="G1091" s="69"/>
      <c r="H1091" s="69"/>
      <c r="I1091" s="69"/>
      <c r="J1091" s="69"/>
      <c r="K1091" s="69"/>
      <c r="L1091" s="69"/>
      <c r="M1091" s="69"/>
      <c r="N1091" s="69"/>
      <c r="O1091" s="69"/>
      <c r="P1091" s="69"/>
      <c r="Q1091" s="69"/>
      <c r="R1091" s="69"/>
      <c r="S1091" s="69"/>
      <c r="T1091" s="69"/>
      <c r="U1091" s="69"/>
      <c r="V1091" s="69"/>
      <c r="W1091" s="69"/>
      <c r="X1091" s="69"/>
      <c r="Y1091" s="69"/>
      <c r="Z1091" s="69"/>
      <c r="AA1091" s="69"/>
      <c r="AB1091" s="69"/>
      <c r="AC1091" s="69"/>
      <c r="AD1091" s="69"/>
      <c r="AE1091" s="69"/>
      <c r="AF1091" s="69"/>
      <c r="AG1091" s="69"/>
      <c r="AH1091" s="69"/>
      <c r="AI1091" s="69"/>
      <c r="AJ1091" s="69"/>
      <c r="AK1091" s="69"/>
      <c r="AL1091" s="69"/>
      <c r="AM1091" s="69"/>
      <c r="AN1091" s="69"/>
      <c r="AO1091" s="69"/>
      <c r="AP1091" s="69"/>
      <c r="AQ1091" s="69"/>
      <c r="AR1091" s="69"/>
      <c r="AS1091" s="69"/>
      <c r="AT1091" s="69"/>
      <c r="AU1091" s="69"/>
      <c r="AV1091" s="69"/>
      <c r="AW1091" s="69"/>
      <c r="AX1091" s="69"/>
      <c r="AY1091" s="69"/>
      <c r="AZ1091" s="69"/>
      <c r="BA1091" s="69"/>
      <c r="BB1091" s="69"/>
      <c r="BC1091" s="69"/>
      <c r="BD1091" s="69"/>
      <c r="BE1091" s="69"/>
      <c r="BF1091" s="69"/>
      <c r="BG1091" s="69"/>
      <c r="BH1091" s="69"/>
      <c r="BI1091" s="69"/>
      <c r="BJ1091" s="69"/>
      <c r="BK1091" s="69"/>
      <c r="BL1091" s="69"/>
      <c r="BM1091" s="69"/>
      <c r="BN1091" s="69"/>
      <c r="BO1091" s="69"/>
      <c r="BP1091" s="69"/>
      <c r="BQ1091" s="69"/>
      <c r="BR1091" s="69"/>
      <c r="BS1091" s="46"/>
    </row>
    <row r="1092" spans="4:71" s="47" customFormat="1" ht="9.75" customHeight="1" x14ac:dyDescent="0.3">
      <c r="D1092" s="69"/>
      <c r="E1092" s="69"/>
      <c r="F1092" s="69"/>
      <c r="G1092" s="69"/>
      <c r="H1092" s="69"/>
      <c r="I1092" s="69"/>
      <c r="J1092" s="69"/>
      <c r="K1092" s="69"/>
      <c r="L1092" s="69"/>
      <c r="M1092" s="69"/>
      <c r="N1092" s="69"/>
      <c r="O1092" s="69"/>
      <c r="P1092" s="69"/>
      <c r="Q1092" s="69"/>
      <c r="R1092" s="69"/>
      <c r="S1092" s="69"/>
      <c r="T1092" s="69"/>
      <c r="U1092" s="69"/>
      <c r="V1092" s="69"/>
      <c r="W1092" s="69"/>
      <c r="X1092" s="69"/>
      <c r="Y1092" s="69"/>
      <c r="Z1092" s="69"/>
      <c r="AA1092" s="69"/>
      <c r="AB1092" s="69"/>
      <c r="AC1092" s="69"/>
      <c r="AD1092" s="69"/>
      <c r="AE1092" s="69"/>
      <c r="AF1092" s="69"/>
      <c r="AG1092" s="69"/>
      <c r="AH1092" s="69"/>
      <c r="AI1092" s="69"/>
      <c r="AJ1092" s="69"/>
      <c r="AK1092" s="69"/>
      <c r="AL1092" s="69"/>
      <c r="AM1092" s="69"/>
      <c r="AN1092" s="69"/>
      <c r="AO1092" s="69"/>
      <c r="AP1092" s="69"/>
      <c r="AQ1092" s="69"/>
      <c r="AR1092" s="69"/>
      <c r="AS1092" s="69"/>
      <c r="AT1092" s="69"/>
      <c r="AU1092" s="69"/>
      <c r="AV1092" s="69"/>
      <c r="AW1092" s="69"/>
      <c r="AX1092" s="69"/>
      <c r="AY1092" s="69"/>
      <c r="AZ1092" s="69"/>
      <c r="BA1092" s="69"/>
      <c r="BB1092" s="69"/>
      <c r="BC1092" s="69"/>
      <c r="BD1092" s="69"/>
      <c r="BE1092" s="69"/>
      <c r="BF1092" s="69"/>
      <c r="BG1092" s="69"/>
      <c r="BH1092" s="69"/>
      <c r="BI1092" s="69"/>
      <c r="BJ1092" s="69"/>
      <c r="BK1092" s="69"/>
      <c r="BL1092" s="69"/>
      <c r="BM1092" s="69"/>
      <c r="BN1092" s="69"/>
      <c r="BO1092" s="69"/>
      <c r="BP1092" s="69"/>
      <c r="BQ1092" s="69"/>
      <c r="BR1092" s="69"/>
      <c r="BS1092" s="46"/>
    </row>
    <row r="1093" spans="4:71" s="47" customFormat="1" ht="9.75" customHeight="1" x14ac:dyDescent="0.3">
      <c r="D1093" s="69"/>
      <c r="E1093" s="69"/>
      <c r="F1093" s="69"/>
      <c r="G1093" s="69"/>
      <c r="H1093" s="69"/>
      <c r="I1093" s="69"/>
      <c r="J1093" s="69"/>
      <c r="K1093" s="69"/>
      <c r="L1093" s="69"/>
      <c r="M1093" s="69"/>
      <c r="N1093" s="69"/>
      <c r="O1093" s="69"/>
      <c r="P1093" s="69"/>
      <c r="Q1093" s="69"/>
      <c r="R1093" s="69"/>
      <c r="S1093" s="69"/>
      <c r="T1093" s="69"/>
      <c r="U1093" s="69"/>
      <c r="V1093" s="69"/>
      <c r="W1093" s="69"/>
      <c r="X1093" s="69"/>
      <c r="Y1093" s="69"/>
      <c r="Z1093" s="69"/>
      <c r="AA1093" s="69"/>
      <c r="AB1093" s="69"/>
      <c r="AC1093" s="69"/>
      <c r="AD1093" s="69"/>
      <c r="AE1093" s="69"/>
      <c r="AF1093" s="69"/>
      <c r="AG1093" s="69"/>
      <c r="AH1093" s="69"/>
      <c r="AI1093" s="69"/>
      <c r="AJ1093" s="69"/>
      <c r="AK1093" s="69"/>
      <c r="AL1093" s="69"/>
      <c r="AM1093" s="69"/>
      <c r="AN1093" s="69"/>
      <c r="AO1093" s="69"/>
      <c r="AP1093" s="69"/>
      <c r="AQ1093" s="69"/>
      <c r="AR1093" s="69"/>
      <c r="AS1093" s="69"/>
      <c r="AT1093" s="69"/>
      <c r="AU1093" s="69"/>
      <c r="AV1093" s="69"/>
      <c r="AW1093" s="69"/>
      <c r="AX1093" s="69"/>
      <c r="AY1093" s="69"/>
      <c r="AZ1093" s="69"/>
      <c r="BA1093" s="69"/>
      <c r="BB1093" s="69"/>
      <c r="BC1093" s="69"/>
      <c r="BD1093" s="69"/>
      <c r="BE1093" s="69"/>
      <c r="BF1093" s="69"/>
      <c r="BG1093" s="69"/>
      <c r="BH1093" s="69"/>
      <c r="BI1093" s="69"/>
      <c r="BJ1093" s="69"/>
      <c r="BK1093" s="69"/>
      <c r="BL1093" s="69"/>
      <c r="BM1093" s="69"/>
      <c r="BN1093" s="69"/>
      <c r="BO1093" s="69"/>
      <c r="BP1093" s="69"/>
      <c r="BQ1093" s="69"/>
      <c r="BR1093" s="69"/>
      <c r="BS1093" s="46"/>
    </row>
    <row r="1094" spans="4:71" s="47" customFormat="1" ht="9.75" customHeight="1" x14ac:dyDescent="0.3">
      <c r="D1094" s="69"/>
      <c r="E1094" s="69"/>
      <c r="F1094" s="69"/>
      <c r="G1094" s="69"/>
      <c r="H1094" s="69"/>
      <c r="I1094" s="69"/>
      <c r="J1094" s="69"/>
      <c r="K1094" s="69"/>
      <c r="L1094" s="69"/>
      <c r="M1094" s="69"/>
      <c r="N1094" s="69"/>
      <c r="O1094" s="69"/>
      <c r="P1094" s="69"/>
      <c r="Q1094" s="69"/>
      <c r="R1094" s="69"/>
      <c r="S1094" s="69"/>
      <c r="T1094" s="69"/>
      <c r="U1094" s="69"/>
      <c r="V1094" s="69"/>
      <c r="W1094" s="69"/>
      <c r="X1094" s="69"/>
      <c r="Y1094" s="69"/>
      <c r="Z1094" s="69"/>
      <c r="AA1094" s="69"/>
      <c r="AB1094" s="69"/>
      <c r="AC1094" s="69"/>
      <c r="AD1094" s="69"/>
      <c r="AE1094" s="69"/>
      <c r="AF1094" s="69"/>
      <c r="AG1094" s="69"/>
      <c r="AH1094" s="69"/>
      <c r="AI1094" s="69"/>
      <c r="AJ1094" s="69"/>
      <c r="AK1094" s="69"/>
      <c r="AL1094" s="69"/>
      <c r="AM1094" s="69"/>
      <c r="AN1094" s="69"/>
      <c r="AO1094" s="69"/>
      <c r="AP1094" s="69"/>
      <c r="AQ1094" s="69"/>
      <c r="AR1094" s="69"/>
      <c r="AS1094" s="69"/>
      <c r="AT1094" s="69"/>
      <c r="AU1094" s="69"/>
      <c r="AV1094" s="69"/>
      <c r="AW1094" s="69"/>
      <c r="AX1094" s="69"/>
      <c r="AY1094" s="69"/>
      <c r="AZ1094" s="69"/>
      <c r="BA1094" s="69"/>
      <c r="BB1094" s="69"/>
      <c r="BC1094" s="69"/>
      <c r="BD1094" s="69"/>
      <c r="BE1094" s="69"/>
      <c r="BF1094" s="69"/>
      <c r="BG1094" s="69"/>
      <c r="BH1094" s="69"/>
      <c r="BI1094" s="69"/>
      <c r="BJ1094" s="69"/>
      <c r="BK1094" s="69"/>
      <c r="BL1094" s="69"/>
      <c r="BM1094" s="69"/>
      <c r="BN1094" s="69"/>
      <c r="BO1094" s="69"/>
      <c r="BP1094" s="69"/>
      <c r="BQ1094" s="69"/>
      <c r="BR1094" s="69"/>
      <c r="BS1094" s="46"/>
    </row>
    <row r="1095" spans="4:71" s="47" customFormat="1" ht="9.75" customHeight="1" x14ac:dyDescent="0.3">
      <c r="D1095" s="69"/>
      <c r="E1095" s="69"/>
      <c r="F1095" s="69"/>
      <c r="G1095" s="69"/>
      <c r="H1095" s="69"/>
      <c r="I1095" s="69"/>
      <c r="J1095" s="69"/>
      <c r="K1095" s="69"/>
      <c r="L1095" s="69"/>
      <c r="M1095" s="69"/>
      <c r="N1095" s="69"/>
      <c r="O1095" s="69"/>
      <c r="P1095" s="69"/>
      <c r="Q1095" s="69"/>
      <c r="R1095" s="69"/>
      <c r="S1095" s="69"/>
      <c r="T1095" s="69"/>
      <c r="U1095" s="69"/>
      <c r="V1095" s="69"/>
      <c r="W1095" s="69"/>
      <c r="X1095" s="69"/>
      <c r="Y1095" s="69"/>
      <c r="Z1095" s="69"/>
      <c r="AA1095" s="69"/>
      <c r="AB1095" s="69"/>
      <c r="AC1095" s="69"/>
      <c r="AD1095" s="69"/>
      <c r="AE1095" s="69"/>
      <c r="AF1095" s="69"/>
      <c r="AG1095" s="69"/>
      <c r="AH1095" s="69"/>
      <c r="AI1095" s="69"/>
      <c r="AJ1095" s="69"/>
      <c r="AK1095" s="69"/>
      <c r="AL1095" s="69"/>
      <c r="AM1095" s="69"/>
      <c r="AN1095" s="69"/>
      <c r="AO1095" s="69"/>
      <c r="AP1095" s="69"/>
      <c r="AQ1095" s="69"/>
      <c r="AR1095" s="69"/>
      <c r="AS1095" s="69"/>
      <c r="AT1095" s="69"/>
      <c r="AU1095" s="69"/>
      <c r="AV1095" s="69"/>
      <c r="AW1095" s="69"/>
      <c r="AX1095" s="69"/>
      <c r="AY1095" s="69"/>
      <c r="AZ1095" s="69"/>
      <c r="BA1095" s="69"/>
      <c r="BB1095" s="69"/>
      <c r="BC1095" s="69"/>
      <c r="BD1095" s="69"/>
      <c r="BE1095" s="69"/>
      <c r="BF1095" s="69"/>
      <c r="BG1095" s="69"/>
      <c r="BH1095" s="69"/>
      <c r="BI1095" s="69"/>
      <c r="BJ1095" s="69"/>
      <c r="BK1095" s="69"/>
      <c r="BL1095" s="69"/>
      <c r="BM1095" s="69"/>
      <c r="BN1095" s="69"/>
      <c r="BO1095" s="69"/>
      <c r="BP1095" s="69"/>
      <c r="BQ1095" s="69"/>
      <c r="BR1095" s="69"/>
      <c r="BS1095" s="46"/>
    </row>
    <row r="1096" spans="4:71" s="47" customFormat="1" ht="9.75" customHeight="1" x14ac:dyDescent="0.3">
      <c r="D1096" s="69"/>
      <c r="E1096" s="69"/>
      <c r="F1096" s="69"/>
      <c r="G1096" s="69"/>
      <c r="H1096" s="69"/>
      <c r="I1096" s="69"/>
      <c r="J1096" s="69"/>
      <c r="K1096" s="69"/>
      <c r="L1096" s="69"/>
      <c r="M1096" s="69"/>
      <c r="N1096" s="69"/>
      <c r="O1096" s="69"/>
      <c r="P1096" s="69"/>
      <c r="Q1096" s="69"/>
      <c r="R1096" s="69"/>
      <c r="S1096" s="69"/>
      <c r="T1096" s="69"/>
      <c r="U1096" s="69"/>
      <c r="V1096" s="69"/>
      <c r="W1096" s="69"/>
      <c r="X1096" s="69"/>
      <c r="Y1096" s="69"/>
      <c r="Z1096" s="69"/>
      <c r="AA1096" s="69"/>
      <c r="AB1096" s="69"/>
      <c r="AC1096" s="69"/>
      <c r="AD1096" s="69"/>
      <c r="AE1096" s="69"/>
      <c r="AF1096" s="69"/>
      <c r="AG1096" s="69"/>
      <c r="AH1096" s="69"/>
      <c r="AI1096" s="69"/>
      <c r="AJ1096" s="69"/>
      <c r="AK1096" s="69"/>
      <c r="AL1096" s="69"/>
      <c r="AM1096" s="69"/>
      <c r="AN1096" s="69"/>
      <c r="AO1096" s="69"/>
      <c r="AP1096" s="69"/>
      <c r="AQ1096" s="69"/>
      <c r="AR1096" s="69"/>
      <c r="AS1096" s="69"/>
      <c r="AT1096" s="69"/>
      <c r="AU1096" s="69"/>
      <c r="AV1096" s="69"/>
      <c r="AW1096" s="69"/>
      <c r="AX1096" s="69"/>
      <c r="AY1096" s="69"/>
      <c r="AZ1096" s="69"/>
      <c r="BA1096" s="69"/>
      <c r="BB1096" s="69"/>
      <c r="BC1096" s="69"/>
      <c r="BD1096" s="69"/>
      <c r="BE1096" s="69"/>
      <c r="BF1096" s="69"/>
      <c r="BG1096" s="69"/>
      <c r="BH1096" s="69"/>
      <c r="BI1096" s="69"/>
      <c r="BJ1096" s="69"/>
      <c r="BK1096" s="69"/>
      <c r="BL1096" s="69"/>
      <c r="BM1096" s="69"/>
      <c r="BN1096" s="69"/>
      <c r="BO1096" s="69"/>
      <c r="BP1096" s="69"/>
      <c r="BQ1096" s="69"/>
      <c r="BR1096" s="69"/>
      <c r="BS1096" s="46"/>
    </row>
    <row r="1097" spans="4:71" s="47" customFormat="1" ht="9.75" customHeight="1" x14ac:dyDescent="0.3">
      <c r="D1097" s="69"/>
      <c r="E1097" s="69"/>
      <c r="F1097" s="69"/>
      <c r="G1097" s="69"/>
      <c r="H1097" s="69"/>
      <c r="I1097" s="69"/>
      <c r="J1097" s="69"/>
      <c r="K1097" s="69"/>
      <c r="L1097" s="69"/>
      <c r="M1097" s="69"/>
      <c r="N1097" s="69"/>
      <c r="O1097" s="69"/>
      <c r="P1097" s="69"/>
      <c r="Q1097" s="69"/>
      <c r="R1097" s="69"/>
      <c r="S1097" s="69"/>
      <c r="T1097" s="69"/>
      <c r="U1097" s="69"/>
      <c r="V1097" s="69"/>
      <c r="W1097" s="69"/>
      <c r="X1097" s="69"/>
      <c r="Y1097" s="69"/>
      <c r="Z1097" s="69"/>
      <c r="AA1097" s="69"/>
      <c r="AB1097" s="69"/>
      <c r="AC1097" s="69"/>
      <c r="AD1097" s="69"/>
      <c r="AE1097" s="69"/>
      <c r="AF1097" s="69"/>
      <c r="AG1097" s="69"/>
      <c r="AH1097" s="69"/>
      <c r="AI1097" s="69"/>
      <c r="AJ1097" s="69"/>
      <c r="AK1097" s="69"/>
      <c r="AL1097" s="69"/>
      <c r="AM1097" s="69"/>
      <c r="AN1097" s="69"/>
      <c r="AO1097" s="69"/>
      <c r="AP1097" s="69"/>
      <c r="AQ1097" s="69"/>
      <c r="AR1097" s="69"/>
      <c r="AS1097" s="69"/>
      <c r="AT1097" s="69"/>
      <c r="AU1097" s="69"/>
      <c r="AV1097" s="69"/>
      <c r="AW1097" s="69"/>
      <c r="AX1097" s="69"/>
      <c r="AY1097" s="69"/>
      <c r="AZ1097" s="69"/>
      <c r="BA1097" s="69"/>
      <c r="BB1097" s="69"/>
      <c r="BC1097" s="69"/>
      <c r="BD1097" s="69"/>
      <c r="BE1097" s="69"/>
      <c r="BF1097" s="69"/>
      <c r="BG1097" s="69"/>
      <c r="BH1097" s="69"/>
      <c r="BI1097" s="69"/>
      <c r="BJ1097" s="69"/>
      <c r="BK1097" s="69"/>
      <c r="BL1097" s="69"/>
      <c r="BM1097" s="69"/>
      <c r="BN1097" s="69"/>
      <c r="BO1097" s="69"/>
      <c r="BP1097" s="69"/>
      <c r="BQ1097" s="69"/>
      <c r="BR1097" s="69"/>
      <c r="BS1097" s="46"/>
    </row>
    <row r="1098" spans="4:71" s="47" customFormat="1" ht="9.75" customHeight="1" x14ac:dyDescent="0.3">
      <c r="D1098" s="69"/>
      <c r="E1098" s="69"/>
      <c r="F1098" s="69"/>
      <c r="G1098" s="69"/>
      <c r="H1098" s="69"/>
      <c r="I1098" s="69"/>
      <c r="J1098" s="69"/>
      <c r="K1098" s="69"/>
      <c r="L1098" s="69"/>
      <c r="M1098" s="69"/>
      <c r="N1098" s="69"/>
      <c r="O1098" s="69"/>
      <c r="P1098" s="69"/>
      <c r="Q1098" s="69"/>
      <c r="R1098" s="69"/>
      <c r="S1098" s="69"/>
      <c r="T1098" s="69"/>
      <c r="U1098" s="69"/>
      <c r="V1098" s="69"/>
      <c r="W1098" s="69"/>
      <c r="X1098" s="69"/>
      <c r="Y1098" s="69"/>
      <c r="Z1098" s="69"/>
      <c r="AA1098" s="69"/>
      <c r="AB1098" s="69"/>
      <c r="AC1098" s="69"/>
      <c r="AD1098" s="69"/>
      <c r="AE1098" s="69"/>
      <c r="AF1098" s="69"/>
      <c r="AG1098" s="69"/>
      <c r="AH1098" s="69"/>
      <c r="AI1098" s="69"/>
      <c r="AJ1098" s="69"/>
      <c r="AK1098" s="69"/>
      <c r="AL1098" s="69"/>
      <c r="AM1098" s="69"/>
      <c r="AN1098" s="69"/>
      <c r="AO1098" s="69"/>
      <c r="AP1098" s="69"/>
      <c r="AQ1098" s="69"/>
      <c r="AR1098" s="69"/>
      <c r="AS1098" s="69"/>
      <c r="AT1098" s="69"/>
      <c r="AU1098" s="69"/>
      <c r="AV1098" s="69"/>
      <c r="AW1098" s="69"/>
      <c r="AX1098" s="69"/>
      <c r="AY1098" s="69"/>
      <c r="AZ1098" s="69"/>
      <c r="BA1098" s="69"/>
      <c r="BB1098" s="69"/>
      <c r="BC1098" s="69"/>
      <c r="BD1098" s="69"/>
      <c r="BE1098" s="69"/>
      <c r="BF1098" s="69"/>
      <c r="BG1098" s="69"/>
      <c r="BH1098" s="69"/>
      <c r="BI1098" s="69"/>
      <c r="BJ1098" s="69"/>
      <c r="BK1098" s="69"/>
      <c r="BL1098" s="69"/>
      <c r="BM1098" s="69"/>
      <c r="BN1098" s="69"/>
      <c r="BO1098" s="69"/>
      <c r="BP1098" s="69"/>
      <c r="BQ1098" s="69"/>
      <c r="BR1098" s="69"/>
      <c r="BS1098" s="46"/>
    </row>
    <row r="1099" spans="4:71" s="47" customFormat="1" ht="9.75" customHeight="1" x14ac:dyDescent="0.3">
      <c r="D1099" s="69"/>
      <c r="E1099" s="69"/>
      <c r="F1099" s="69"/>
      <c r="G1099" s="69"/>
      <c r="H1099" s="69"/>
      <c r="I1099" s="69"/>
      <c r="J1099" s="69"/>
      <c r="K1099" s="69"/>
      <c r="L1099" s="69"/>
      <c r="M1099" s="69"/>
      <c r="N1099" s="69"/>
      <c r="O1099" s="69"/>
      <c r="P1099" s="69"/>
      <c r="Q1099" s="69"/>
      <c r="R1099" s="69"/>
      <c r="S1099" s="69"/>
      <c r="T1099" s="69"/>
      <c r="U1099" s="69"/>
      <c r="V1099" s="69"/>
      <c r="W1099" s="69"/>
      <c r="X1099" s="69"/>
      <c r="Y1099" s="69"/>
      <c r="Z1099" s="69"/>
      <c r="AA1099" s="69"/>
      <c r="AB1099" s="69"/>
      <c r="AC1099" s="69"/>
      <c r="AD1099" s="69"/>
      <c r="AE1099" s="69"/>
      <c r="AF1099" s="69"/>
      <c r="AG1099" s="69"/>
      <c r="AH1099" s="69"/>
      <c r="AI1099" s="69"/>
      <c r="AJ1099" s="69"/>
      <c r="AK1099" s="69"/>
      <c r="AL1099" s="69"/>
      <c r="AM1099" s="69"/>
      <c r="AN1099" s="69"/>
      <c r="AO1099" s="69"/>
      <c r="AP1099" s="69"/>
      <c r="AQ1099" s="69"/>
      <c r="AR1099" s="69"/>
      <c r="AS1099" s="69"/>
      <c r="AT1099" s="69"/>
      <c r="AU1099" s="69"/>
      <c r="AV1099" s="69"/>
      <c r="AW1099" s="69"/>
      <c r="AX1099" s="69"/>
      <c r="AY1099" s="69"/>
      <c r="AZ1099" s="69"/>
      <c r="BA1099" s="69"/>
      <c r="BB1099" s="69"/>
      <c r="BC1099" s="69"/>
      <c r="BD1099" s="69"/>
      <c r="BE1099" s="69"/>
      <c r="BF1099" s="69"/>
      <c r="BG1099" s="69"/>
      <c r="BH1099" s="69"/>
      <c r="BI1099" s="69"/>
      <c r="BJ1099" s="69"/>
      <c r="BK1099" s="69"/>
      <c r="BL1099" s="69"/>
      <c r="BM1099" s="69"/>
      <c r="BN1099" s="69"/>
      <c r="BO1099" s="69"/>
      <c r="BP1099" s="69"/>
      <c r="BQ1099" s="69"/>
      <c r="BR1099" s="69"/>
      <c r="BS1099" s="46"/>
    </row>
    <row r="1100" spans="4:71" s="47" customFormat="1" ht="9.75" customHeight="1" x14ac:dyDescent="0.3">
      <c r="D1100" s="69"/>
      <c r="E1100" s="69"/>
      <c r="F1100" s="69"/>
      <c r="G1100" s="69"/>
      <c r="H1100" s="69"/>
      <c r="I1100" s="69"/>
      <c r="J1100" s="69"/>
      <c r="K1100" s="69"/>
      <c r="L1100" s="69"/>
      <c r="M1100" s="69"/>
      <c r="N1100" s="69"/>
      <c r="O1100" s="69"/>
      <c r="P1100" s="69"/>
      <c r="Q1100" s="69"/>
      <c r="R1100" s="69"/>
      <c r="S1100" s="69"/>
      <c r="T1100" s="69"/>
      <c r="U1100" s="69"/>
      <c r="V1100" s="69"/>
      <c r="W1100" s="69"/>
      <c r="X1100" s="69"/>
      <c r="Y1100" s="69"/>
      <c r="Z1100" s="69"/>
      <c r="AA1100" s="69"/>
      <c r="AB1100" s="69"/>
      <c r="AC1100" s="69"/>
      <c r="AD1100" s="69"/>
      <c r="AE1100" s="69"/>
      <c r="AF1100" s="69"/>
      <c r="AG1100" s="69"/>
      <c r="AH1100" s="69"/>
      <c r="AI1100" s="69"/>
      <c r="AJ1100" s="69"/>
      <c r="AK1100" s="69"/>
      <c r="AL1100" s="69"/>
      <c r="AM1100" s="69"/>
      <c r="AN1100" s="69"/>
      <c r="AO1100" s="69"/>
      <c r="AP1100" s="69"/>
      <c r="AQ1100" s="69"/>
      <c r="AR1100" s="69"/>
      <c r="AS1100" s="69"/>
      <c r="AT1100" s="69"/>
      <c r="AU1100" s="69"/>
      <c r="AV1100" s="69"/>
      <c r="AW1100" s="69"/>
      <c r="AX1100" s="69"/>
      <c r="AY1100" s="69"/>
      <c r="AZ1100" s="69"/>
      <c r="BA1100" s="69"/>
      <c r="BB1100" s="69"/>
      <c r="BC1100" s="69"/>
      <c r="BD1100" s="69"/>
      <c r="BE1100" s="69"/>
      <c r="BF1100" s="69"/>
      <c r="BG1100" s="69"/>
      <c r="BH1100" s="69"/>
      <c r="BI1100" s="69"/>
      <c r="BJ1100" s="69"/>
      <c r="BK1100" s="69"/>
      <c r="BL1100" s="69"/>
      <c r="BM1100" s="69"/>
      <c r="BN1100" s="69"/>
      <c r="BO1100" s="69"/>
      <c r="BP1100" s="69"/>
      <c r="BQ1100" s="69"/>
      <c r="BR1100" s="69"/>
      <c r="BS1100" s="46"/>
    </row>
    <row r="1101" spans="4:71" s="47" customFormat="1" ht="9.75" customHeight="1" x14ac:dyDescent="0.3">
      <c r="D1101" s="69"/>
      <c r="E1101" s="69"/>
      <c r="F1101" s="69"/>
      <c r="G1101" s="69"/>
      <c r="H1101" s="69"/>
      <c r="I1101" s="69"/>
      <c r="J1101" s="69"/>
      <c r="K1101" s="69"/>
      <c r="L1101" s="69"/>
      <c r="M1101" s="69"/>
      <c r="N1101" s="69"/>
      <c r="O1101" s="69"/>
      <c r="P1101" s="69"/>
      <c r="Q1101" s="69"/>
      <c r="R1101" s="69"/>
      <c r="S1101" s="69"/>
      <c r="T1101" s="69"/>
      <c r="U1101" s="69"/>
      <c r="V1101" s="69"/>
      <c r="W1101" s="69"/>
      <c r="X1101" s="69"/>
      <c r="Y1101" s="69"/>
      <c r="Z1101" s="69"/>
      <c r="AA1101" s="69"/>
      <c r="AB1101" s="69"/>
      <c r="AC1101" s="69"/>
      <c r="AD1101" s="69"/>
      <c r="AE1101" s="69"/>
      <c r="AF1101" s="69"/>
      <c r="AG1101" s="69"/>
      <c r="AH1101" s="69"/>
      <c r="AI1101" s="69"/>
      <c r="AJ1101" s="69"/>
      <c r="AK1101" s="69"/>
      <c r="AL1101" s="69"/>
      <c r="AM1101" s="69"/>
      <c r="AN1101" s="69"/>
      <c r="AO1101" s="69"/>
      <c r="AP1101" s="69"/>
      <c r="AQ1101" s="69"/>
      <c r="AR1101" s="69"/>
      <c r="AS1101" s="69"/>
      <c r="AT1101" s="69"/>
      <c r="AU1101" s="69"/>
      <c r="AV1101" s="69"/>
      <c r="AW1101" s="69"/>
      <c r="AX1101" s="69"/>
      <c r="AY1101" s="69"/>
      <c r="AZ1101" s="69"/>
      <c r="BA1101" s="69"/>
      <c r="BB1101" s="69"/>
      <c r="BC1101" s="69"/>
      <c r="BD1101" s="69"/>
      <c r="BE1101" s="69"/>
      <c r="BF1101" s="69"/>
      <c r="BG1101" s="69"/>
      <c r="BH1101" s="69"/>
      <c r="BI1101" s="69"/>
      <c r="BJ1101" s="69"/>
      <c r="BK1101" s="69"/>
      <c r="BL1101" s="69"/>
      <c r="BM1101" s="69"/>
      <c r="BN1101" s="69"/>
      <c r="BO1101" s="69"/>
      <c r="BP1101" s="69"/>
      <c r="BQ1101" s="69"/>
      <c r="BR1101" s="69"/>
      <c r="BS1101" s="46"/>
    </row>
    <row r="1102" spans="4:71" s="47" customFormat="1" ht="9.75" customHeight="1" x14ac:dyDescent="0.3">
      <c r="D1102" s="69"/>
      <c r="E1102" s="69"/>
      <c r="F1102" s="69"/>
      <c r="G1102" s="69"/>
      <c r="H1102" s="69"/>
      <c r="I1102" s="69"/>
      <c r="J1102" s="69"/>
      <c r="K1102" s="69"/>
      <c r="L1102" s="69"/>
      <c r="M1102" s="69"/>
      <c r="N1102" s="69"/>
      <c r="O1102" s="69"/>
      <c r="P1102" s="69"/>
      <c r="Q1102" s="69"/>
      <c r="R1102" s="69"/>
      <c r="S1102" s="69"/>
      <c r="T1102" s="69"/>
      <c r="U1102" s="69"/>
      <c r="V1102" s="69"/>
      <c r="W1102" s="69"/>
      <c r="X1102" s="69"/>
      <c r="Y1102" s="69"/>
      <c r="Z1102" s="69"/>
      <c r="AA1102" s="69"/>
      <c r="AB1102" s="69"/>
      <c r="AC1102" s="69"/>
      <c r="AD1102" s="69"/>
      <c r="AE1102" s="69"/>
      <c r="AF1102" s="69"/>
      <c r="AG1102" s="69"/>
      <c r="AH1102" s="69"/>
      <c r="AI1102" s="69"/>
      <c r="AJ1102" s="69"/>
      <c r="AK1102" s="69"/>
      <c r="AL1102" s="69"/>
      <c r="AM1102" s="69"/>
      <c r="AN1102" s="69"/>
      <c r="AO1102" s="69"/>
      <c r="AP1102" s="69"/>
      <c r="AQ1102" s="69"/>
      <c r="AR1102" s="69"/>
      <c r="AS1102" s="69"/>
      <c r="AT1102" s="69"/>
      <c r="AU1102" s="69"/>
      <c r="AV1102" s="69"/>
      <c r="AW1102" s="69"/>
      <c r="AX1102" s="69"/>
      <c r="AY1102" s="69"/>
      <c r="AZ1102" s="69"/>
      <c r="BA1102" s="69"/>
      <c r="BB1102" s="69"/>
      <c r="BC1102" s="69"/>
      <c r="BD1102" s="69"/>
      <c r="BE1102" s="69"/>
      <c r="BF1102" s="69"/>
      <c r="BG1102" s="69"/>
      <c r="BH1102" s="69"/>
      <c r="BI1102" s="69"/>
      <c r="BJ1102" s="69"/>
      <c r="BK1102" s="69"/>
      <c r="BL1102" s="69"/>
      <c r="BM1102" s="69"/>
      <c r="BN1102" s="69"/>
      <c r="BO1102" s="69"/>
      <c r="BP1102" s="69"/>
      <c r="BQ1102" s="69"/>
      <c r="BR1102" s="69"/>
      <c r="BS1102" s="46"/>
    </row>
    <row r="1103" spans="4:71" s="47" customFormat="1" ht="9.75" customHeight="1" x14ac:dyDescent="0.3">
      <c r="D1103" s="69"/>
      <c r="E1103" s="69"/>
      <c r="F1103" s="69"/>
      <c r="G1103" s="69"/>
      <c r="H1103" s="69"/>
      <c r="I1103" s="69"/>
      <c r="J1103" s="69"/>
      <c r="K1103" s="69"/>
      <c r="L1103" s="69"/>
      <c r="M1103" s="69"/>
      <c r="N1103" s="69"/>
      <c r="O1103" s="69"/>
      <c r="P1103" s="69"/>
      <c r="Q1103" s="69"/>
      <c r="R1103" s="69"/>
      <c r="S1103" s="69"/>
      <c r="T1103" s="69"/>
      <c r="U1103" s="69"/>
      <c r="V1103" s="69"/>
      <c r="W1103" s="69"/>
      <c r="X1103" s="69"/>
      <c r="Y1103" s="69"/>
      <c r="Z1103" s="69"/>
      <c r="AA1103" s="69"/>
      <c r="AB1103" s="69"/>
      <c r="AC1103" s="69"/>
      <c r="AD1103" s="69"/>
      <c r="AE1103" s="69"/>
      <c r="AF1103" s="69"/>
      <c r="AG1103" s="69"/>
      <c r="AH1103" s="69"/>
      <c r="AI1103" s="69"/>
      <c r="AJ1103" s="69"/>
      <c r="AK1103" s="69"/>
      <c r="AL1103" s="69"/>
      <c r="AM1103" s="69"/>
      <c r="AN1103" s="69"/>
      <c r="AO1103" s="69"/>
      <c r="AP1103" s="69"/>
      <c r="AQ1103" s="69"/>
      <c r="AR1103" s="69"/>
      <c r="AS1103" s="69"/>
      <c r="AT1103" s="69"/>
      <c r="AU1103" s="69"/>
      <c r="AV1103" s="69"/>
      <c r="AW1103" s="69"/>
      <c r="AX1103" s="69"/>
      <c r="AY1103" s="69"/>
      <c r="AZ1103" s="69"/>
      <c r="BA1103" s="69"/>
      <c r="BB1103" s="69"/>
      <c r="BC1103" s="69"/>
      <c r="BD1103" s="69"/>
      <c r="BE1103" s="69"/>
      <c r="BF1103" s="69"/>
      <c r="BG1103" s="69"/>
      <c r="BH1103" s="69"/>
      <c r="BI1103" s="69"/>
      <c r="BJ1103" s="69"/>
      <c r="BK1103" s="69"/>
      <c r="BL1103" s="69"/>
      <c r="BM1103" s="69"/>
      <c r="BN1103" s="69"/>
      <c r="BO1103" s="69"/>
      <c r="BP1103" s="69"/>
      <c r="BQ1103" s="69"/>
      <c r="BR1103" s="69"/>
      <c r="BS1103" s="46"/>
    </row>
    <row r="1104" spans="4:71" s="47" customFormat="1" ht="9.75" customHeight="1" x14ac:dyDescent="0.3">
      <c r="D1104" s="69"/>
      <c r="E1104" s="69"/>
      <c r="F1104" s="69"/>
      <c r="G1104" s="69"/>
      <c r="H1104" s="69"/>
      <c r="I1104" s="69"/>
      <c r="J1104" s="69"/>
      <c r="K1104" s="69"/>
      <c r="L1104" s="69"/>
      <c r="M1104" s="69"/>
      <c r="N1104" s="69"/>
      <c r="O1104" s="69"/>
      <c r="P1104" s="69"/>
      <c r="Q1104" s="69"/>
      <c r="R1104" s="69"/>
      <c r="S1104" s="69"/>
      <c r="T1104" s="69"/>
      <c r="U1104" s="69"/>
      <c r="V1104" s="69"/>
      <c r="W1104" s="69"/>
      <c r="X1104" s="69"/>
      <c r="Y1104" s="69"/>
      <c r="Z1104" s="69"/>
      <c r="AA1104" s="69"/>
      <c r="AB1104" s="69"/>
      <c r="AC1104" s="69"/>
      <c r="AD1104" s="69"/>
      <c r="AE1104" s="69"/>
      <c r="AF1104" s="69"/>
      <c r="AG1104" s="69"/>
      <c r="AH1104" s="69"/>
      <c r="AI1104" s="69"/>
      <c r="AJ1104" s="69"/>
      <c r="AK1104" s="69"/>
      <c r="AL1104" s="69"/>
      <c r="AM1104" s="69"/>
      <c r="AN1104" s="69"/>
      <c r="AO1104" s="69"/>
      <c r="AP1104" s="69"/>
      <c r="AQ1104" s="69"/>
      <c r="AR1104" s="69"/>
      <c r="AS1104" s="69"/>
      <c r="AT1104" s="69"/>
      <c r="AU1104" s="69"/>
      <c r="AV1104" s="69"/>
      <c r="AW1104" s="69"/>
      <c r="AX1104" s="69"/>
      <c r="AY1104" s="69"/>
      <c r="AZ1104" s="69"/>
      <c r="BA1104" s="69"/>
      <c r="BB1104" s="69"/>
      <c r="BC1104" s="69"/>
      <c r="BD1104" s="69"/>
      <c r="BE1104" s="69"/>
      <c r="BF1104" s="69"/>
      <c r="BG1104" s="69"/>
      <c r="BH1104" s="69"/>
      <c r="BI1104" s="69"/>
      <c r="BJ1104" s="69"/>
      <c r="BK1104" s="69"/>
      <c r="BL1104" s="69"/>
      <c r="BM1104" s="69"/>
      <c r="BN1104" s="69"/>
      <c r="BO1104" s="69"/>
      <c r="BP1104" s="69"/>
      <c r="BQ1104" s="69"/>
      <c r="BR1104" s="69"/>
      <c r="BS1104" s="46"/>
    </row>
    <row r="1105" spans="4:71" s="47" customFormat="1" ht="9.75" customHeight="1" x14ac:dyDescent="0.3">
      <c r="D1105" s="69"/>
      <c r="E1105" s="69"/>
      <c r="F1105" s="69"/>
      <c r="G1105" s="69"/>
      <c r="H1105" s="69"/>
      <c r="I1105" s="69"/>
      <c r="J1105" s="69"/>
      <c r="K1105" s="69"/>
      <c r="L1105" s="69"/>
      <c r="M1105" s="69"/>
      <c r="N1105" s="69"/>
      <c r="O1105" s="69"/>
      <c r="P1105" s="69"/>
      <c r="Q1105" s="69"/>
      <c r="R1105" s="69"/>
      <c r="S1105" s="69"/>
      <c r="T1105" s="69"/>
      <c r="U1105" s="69"/>
      <c r="V1105" s="69"/>
      <c r="W1105" s="69"/>
      <c r="X1105" s="69"/>
      <c r="Y1105" s="69"/>
      <c r="Z1105" s="69"/>
      <c r="AA1105" s="69"/>
      <c r="AB1105" s="69"/>
      <c r="AC1105" s="69"/>
      <c r="AD1105" s="69"/>
      <c r="AE1105" s="69"/>
      <c r="AF1105" s="69"/>
      <c r="AG1105" s="69"/>
      <c r="AH1105" s="69"/>
      <c r="AI1105" s="69"/>
      <c r="AJ1105" s="69"/>
      <c r="AK1105" s="69"/>
      <c r="AL1105" s="69"/>
      <c r="AM1105" s="69"/>
      <c r="AN1105" s="69"/>
      <c r="AO1105" s="69"/>
      <c r="AP1105" s="69"/>
      <c r="AQ1105" s="69"/>
      <c r="AR1105" s="69"/>
      <c r="AS1105" s="69"/>
      <c r="AT1105" s="69"/>
      <c r="AU1105" s="69"/>
      <c r="AV1105" s="69"/>
      <c r="AW1105" s="69"/>
      <c r="AX1105" s="69"/>
      <c r="AY1105" s="69"/>
      <c r="AZ1105" s="69"/>
      <c r="BA1105" s="69"/>
      <c r="BB1105" s="69"/>
      <c r="BC1105" s="69"/>
      <c r="BD1105" s="69"/>
      <c r="BE1105" s="69"/>
      <c r="BF1105" s="69"/>
      <c r="BG1105" s="69"/>
      <c r="BH1105" s="69"/>
      <c r="BI1105" s="69"/>
      <c r="BJ1105" s="69"/>
      <c r="BK1105" s="69"/>
      <c r="BL1105" s="69"/>
      <c r="BM1105" s="69"/>
      <c r="BN1105" s="69"/>
      <c r="BO1105" s="69"/>
      <c r="BP1105" s="69"/>
      <c r="BQ1105" s="69"/>
      <c r="BR1105" s="69"/>
      <c r="BS1105" s="46"/>
    </row>
    <row r="1106" spans="4:71" s="47" customFormat="1" ht="9.75" customHeight="1" x14ac:dyDescent="0.3">
      <c r="D1106" s="69"/>
      <c r="E1106" s="69"/>
      <c r="F1106" s="69"/>
      <c r="G1106" s="69"/>
      <c r="H1106" s="69"/>
      <c r="I1106" s="69"/>
      <c r="J1106" s="69"/>
      <c r="K1106" s="69"/>
      <c r="L1106" s="69"/>
      <c r="M1106" s="69"/>
      <c r="N1106" s="69"/>
      <c r="O1106" s="69"/>
      <c r="P1106" s="69"/>
      <c r="Q1106" s="69"/>
      <c r="R1106" s="69"/>
      <c r="S1106" s="69"/>
      <c r="T1106" s="69"/>
      <c r="U1106" s="69"/>
      <c r="V1106" s="69"/>
      <c r="W1106" s="69"/>
      <c r="X1106" s="69"/>
      <c r="Y1106" s="69"/>
      <c r="Z1106" s="69"/>
      <c r="AA1106" s="69"/>
      <c r="AB1106" s="69"/>
      <c r="AC1106" s="69"/>
      <c r="AD1106" s="69"/>
      <c r="AE1106" s="69"/>
      <c r="AF1106" s="69"/>
      <c r="AG1106" s="69"/>
      <c r="AH1106" s="69"/>
      <c r="AI1106" s="69"/>
      <c r="AJ1106" s="69"/>
      <c r="AK1106" s="69"/>
      <c r="AL1106" s="69"/>
      <c r="AM1106" s="69"/>
      <c r="AN1106" s="69"/>
      <c r="AO1106" s="69"/>
      <c r="AP1106" s="69"/>
      <c r="AQ1106" s="69"/>
      <c r="AR1106" s="69"/>
      <c r="AS1106" s="69"/>
      <c r="AT1106" s="69"/>
      <c r="AU1106" s="69"/>
      <c r="AV1106" s="69"/>
      <c r="AW1106" s="69"/>
      <c r="AX1106" s="69"/>
      <c r="AY1106" s="69"/>
      <c r="AZ1106" s="69"/>
      <c r="BA1106" s="69"/>
      <c r="BB1106" s="69"/>
      <c r="BC1106" s="69"/>
      <c r="BD1106" s="69"/>
      <c r="BE1106" s="69"/>
      <c r="BF1106" s="69"/>
      <c r="BG1106" s="69"/>
      <c r="BH1106" s="69"/>
      <c r="BI1106" s="69"/>
      <c r="BJ1106" s="69"/>
      <c r="BK1106" s="69"/>
      <c r="BL1106" s="69"/>
      <c r="BM1106" s="69"/>
      <c r="BN1106" s="69"/>
      <c r="BO1106" s="69"/>
      <c r="BP1106" s="69"/>
      <c r="BQ1106" s="69"/>
      <c r="BR1106" s="69"/>
      <c r="BS1106" s="46"/>
    </row>
    <row r="1107" spans="4:71" s="47" customFormat="1" ht="9.75" customHeight="1" x14ac:dyDescent="0.3">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c r="AA1107" s="69"/>
      <c r="AB1107" s="69"/>
      <c r="AC1107" s="69"/>
      <c r="AD1107" s="69"/>
      <c r="AE1107" s="69"/>
      <c r="AF1107" s="69"/>
      <c r="AG1107" s="69"/>
      <c r="AH1107" s="69"/>
      <c r="AI1107" s="69"/>
      <c r="AJ1107" s="69"/>
      <c r="AK1107" s="69"/>
      <c r="AL1107" s="69"/>
      <c r="AM1107" s="69"/>
      <c r="AN1107" s="69"/>
      <c r="AO1107" s="69"/>
      <c r="AP1107" s="69"/>
      <c r="AQ1107" s="69"/>
      <c r="AR1107" s="69"/>
      <c r="AS1107" s="69"/>
      <c r="AT1107" s="69"/>
      <c r="AU1107" s="69"/>
      <c r="AV1107" s="69"/>
      <c r="AW1107" s="69"/>
      <c r="AX1107" s="69"/>
      <c r="AY1107" s="69"/>
      <c r="AZ1107" s="69"/>
      <c r="BA1107" s="69"/>
      <c r="BB1107" s="69"/>
      <c r="BC1107" s="69"/>
      <c r="BD1107" s="69"/>
      <c r="BE1107" s="69"/>
      <c r="BF1107" s="69"/>
      <c r="BG1107" s="69"/>
      <c r="BH1107" s="69"/>
      <c r="BI1107" s="69"/>
      <c r="BJ1107" s="69"/>
      <c r="BK1107" s="69"/>
      <c r="BL1107" s="69"/>
      <c r="BM1107" s="69"/>
      <c r="BN1107" s="69"/>
      <c r="BO1107" s="69"/>
      <c r="BP1107" s="69"/>
      <c r="BQ1107" s="69"/>
      <c r="BR1107" s="69"/>
      <c r="BS1107" s="46"/>
    </row>
    <row r="1108" spans="4:71" s="47" customFormat="1" ht="9.75" customHeight="1" x14ac:dyDescent="0.3">
      <c r="D1108" s="69"/>
      <c r="E1108" s="69"/>
      <c r="F1108" s="69"/>
      <c r="G1108" s="69"/>
      <c r="H1108" s="69"/>
      <c r="I1108" s="69"/>
      <c r="J1108" s="69"/>
      <c r="K1108" s="69"/>
      <c r="L1108" s="69"/>
      <c r="M1108" s="69"/>
      <c r="N1108" s="69"/>
      <c r="O1108" s="69"/>
      <c r="P1108" s="69"/>
      <c r="Q1108" s="69"/>
      <c r="R1108" s="69"/>
      <c r="S1108" s="69"/>
      <c r="T1108" s="69"/>
      <c r="U1108" s="69"/>
      <c r="V1108" s="69"/>
      <c r="W1108" s="69"/>
      <c r="X1108" s="69"/>
      <c r="Y1108" s="69"/>
      <c r="Z1108" s="69"/>
      <c r="AA1108" s="69"/>
      <c r="AB1108" s="69"/>
      <c r="AC1108" s="69"/>
      <c r="AD1108" s="69"/>
      <c r="AE1108" s="69"/>
      <c r="AF1108" s="69"/>
      <c r="AG1108" s="69"/>
      <c r="AH1108" s="69"/>
      <c r="AI1108" s="69"/>
      <c r="AJ1108" s="69"/>
      <c r="AK1108" s="69"/>
      <c r="AL1108" s="69"/>
      <c r="AM1108" s="69"/>
      <c r="AN1108" s="69"/>
      <c r="AO1108" s="69"/>
      <c r="AP1108" s="69"/>
      <c r="AQ1108" s="69"/>
      <c r="AR1108" s="69"/>
      <c r="AS1108" s="69"/>
      <c r="AT1108" s="69"/>
      <c r="AU1108" s="69"/>
      <c r="AV1108" s="69"/>
      <c r="AW1108" s="69"/>
      <c r="AX1108" s="69"/>
      <c r="AY1108" s="69"/>
      <c r="AZ1108" s="69"/>
      <c r="BA1108" s="69"/>
      <c r="BB1108" s="69"/>
      <c r="BC1108" s="69"/>
      <c r="BD1108" s="69"/>
      <c r="BE1108" s="69"/>
      <c r="BF1108" s="69"/>
      <c r="BG1108" s="69"/>
      <c r="BH1108" s="69"/>
      <c r="BI1108" s="69"/>
      <c r="BJ1108" s="69"/>
      <c r="BK1108" s="69"/>
      <c r="BL1108" s="69"/>
      <c r="BM1108" s="69"/>
      <c r="BN1108" s="69"/>
      <c r="BO1108" s="69"/>
      <c r="BP1108" s="69"/>
      <c r="BQ1108" s="69"/>
      <c r="BR1108" s="69"/>
      <c r="BS1108" s="46"/>
    </row>
    <row r="1109" spans="4:71" s="47" customFormat="1" ht="9.75" customHeight="1" x14ac:dyDescent="0.3">
      <c r="D1109" s="69"/>
      <c r="E1109" s="69"/>
      <c r="F1109" s="69"/>
      <c r="G1109" s="69"/>
      <c r="H1109" s="69"/>
      <c r="I1109" s="69"/>
      <c r="J1109" s="69"/>
      <c r="K1109" s="69"/>
      <c r="L1109" s="69"/>
      <c r="M1109" s="69"/>
      <c r="N1109" s="69"/>
      <c r="O1109" s="69"/>
      <c r="P1109" s="69"/>
      <c r="Q1109" s="69"/>
      <c r="R1109" s="69"/>
      <c r="S1109" s="69"/>
      <c r="T1109" s="69"/>
      <c r="U1109" s="69"/>
      <c r="V1109" s="69"/>
      <c r="W1109" s="69"/>
      <c r="X1109" s="69"/>
      <c r="Y1109" s="69"/>
      <c r="Z1109" s="69"/>
      <c r="AA1109" s="69"/>
      <c r="AB1109" s="69"/>
      <c r="AC1109" s="69"/>
      <c r="AD1109" s="69"/>
      <c r="AE1109" s="69"/>
      <c r="AF1109" s="69"/>
      <c r="AG1109" s="69"/>
      <c r="AH1109" s="69"/>
      <c r="AI1109" s="69"/>
      <c r="AJ1109" s="69"/>
      <c r="AK1109" s="69"/>
      <c r="AL1109" s="69"/>
      <c r="AM1109" s="69"/>
      <c r="AN1109" s="69"/>
      <c r="AO1109" s="69"/>
      <c r="AP1109" s="69"/>
      <c r="AQ1109" s="69"/>
      <c r="AR1109" s="69"/>
      <c r="AS1109" s="69"/>
      <c r="AT1109" s="69"/>
      <c r="AU1109" s="69"/>
      <c r="AV1109" s="69"/>
      <c r="AW1109" s="69"/>
      <c r="AX1109" s="69"/>
      <c r="AY1109" s="69"/>
      <c r="AZ1109" s="69"/>
      <c r="BA1109" s="69"/>
      <c r="BB1109" s="69"/>
      <c r="BC1109" s="69"/>
      <c r="BD1109" s="69"/>
      <c r="BE1109" s="69"/>
      <c r="BF1109" s="69"/>
      <c r="BG1109" s="69"/>
      <c r="BH1109" s="69"/>
      <c r="BI1109" s="69"/>
      <c r="BJ1109" s="69"/>
      <c r="BK1109" s="69"/>
      <c r="BL1109" s="69"/>
      <c r="BM1109" s="69"/>
      <c r="BN1109" s="69"/>
      <c r="BO1109" s="69"/>
      <c r="BP1109" s="69"/>
      <c r="BQ1109" s="69"/>
      <c r="BR1109" s="69"/>
      <c r="BS1109" s="46"/>
    </row>
    <row r="1110" spans="4:71" s="47" customFormat="1" ht="9.75" customHeight="1" x14ac:dyDescent="0.3">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c r="AD1110" s="69"/>
      <c r="AE1110" s="69"/>
      <c r="AF1110" s="69"/>
      <c r="AG1110" s="69"/>
      <c r="AH1110" s="69"/>
      <c r="AI1110" s="69"/>
      <c r="AJ1110" s="69"/>
      <c r="AK1110" s="69"/>
      <c r="AL1110" s="69"/>
      <c r="AM1110" s="69"/>
      <c r="AN1110" s="69"/>
      <c r="AO1110" s="69"/>
      <c r="AP1110" s="69"/>
      <c r="AQ1110" s="69"/>
      <c r="AR1110" s="69"/>
      <c r="AS1110" s="69"/>
      <c r="AT1110" s="69"/>
      <c r="AU1110" s="69"/>
      <c r="AV1110" s="69"/>
      <c r="AW1110" s="69"/>
      <c r="AX1110" s="69"/>
      <c r="AY1110" s="69"/>
      <c r="AZ1110" s="69"/>
      <c r="BA1110" s="69"/>
      <c r="BB1110" s="69"/>
      <c r="BC1110" s="69"/>
      <c r="BD1110" s="69"/>
      <c r="BE1110" s="69"/>
      <c r="BF1110" s="69"/>
      <c r="BG1110" s="69"/>
      <c r="BH1110" s="69"/>
      <c r="BI1110" s="69"/>
      <c r="BJ1110" s="69"/>
      <c r="BK1110" s="69"/>
      <c r="BL1110" s="69"/>
      <c r="BM1110" s="69"/>
      <c r="BN1110" s="69"/>
      <c r="BO1110" s="69"/>
      <c r="BP1110" s="69"/>
      <c r="BQ1110" s="69"/>
      <c r="BR1110" s="69"/>
      <c r="BS1110" s="46"/>
    </row>
    <row r="1111" spans="4:71" s="47" customFormat="1" ht="9.75" customHeight="1" x14ac:dyDescent="0.3">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c r="AA1111" s="69"/>
      <c r="AB1111" s="69"/>
      <c r="AC1111" s="69"/>
      <c r="AD1111" s="69"/>
      <c r="AE1111" s="69"/>
      <c r="AF1111" s="69"/>
      <c r="AG1111" s="69"/>
      <c r="AH1111" s="69"/>
      <c r="AI1111" s="69"/>
      <c r="AJ1111" s="69"/>
      <c r="AK1111" s="69"/>
      <c r="AL1111" s="69"/>
      <c r="AM1111" s="69"/>
      <c r="AN1111" s="69"/>
      <c r="AO1111" s="69"/>
      <c r="AP1111" s="69"/>
      <c r="AQ1111" s="69"/>
      <c r="AR1111" s="69"/>
      <c r="AS1111" s="69"/>
      <c r="AT1111" s="69"/>
      <c r="AU1111" s="69"/>
      <c r="AV1111" s="69"/>
      <c r="AW1111" s="69"/>
      <c r="AX1111" s="69"/>
      <c r="AY1111" s="69"/>
      <c r="AZ1111" s="69"/>
      <c r="BA1111" s="69"/>
      <c r="BB1111" s="69"/>
      <c r="BC1111" s="69"/>
      <c r="BD1111" s="69"/>
      <c r="BE1111" s="69"/>
      <c r="BF1111" s="69"/>
      <c r="BG1111" s="69"/>
      <c r="BH1111" s="69"/>
      <c r="BI1111" s="69"/>
      <c r="BJ1111" s="69"/>
      <c r="BK1111" s="69"/>
      <c r="BL1111" s="69"/>
      <c r="BM1111" s="69"/>
      <c r="BN1111" s="69"/>
      <c r="BO1111" s="69"/>
      <c r="BP1111" s="69"/>
      <c r="BQ1111" s="69"/>
      <c r="BR1111" s="69"/>
      <c r="BS1111" s="46"/>
    </row>
    <row r="1112" spans="4:71" s="47" customFormat="1" ht="9.75" customHeight="1" x14ac:dyDescent="0.3">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c r="AA1112" s="69"/>
      <c r="AB1112" s="69"/>
      <c r="AC1112" s="69"/>
      <c r="AD1112" s="69"/>
      <c r="AE1112" s="69"/>
      <c r="AF1112" s="69"/>
      <c r="AG1112" s="69"/>
      <c r="AH1112" s="69"/>
      <c r="AI1112" s="69"/>
      <c r="AJ1112" s="69"/>
      <c r="AK1112" s="69"/>
      <c r="AL1112" s="69"/>
      <c r="AM1112" s="69"/>
      <c r="AN1112" s="69"/>
      <c r="AO1112" s="69"/>
      <c r="AP1112" s="69"/>
      <c r="AQ1112" s="69"/>
      <c r="AR1112" s="69"/>
      <c r="AS1112" s="69"/>
      <c r="AT1112" s="69"/>
      <c r="AU1112" s="69"/>
      <c r="AV1112" s="69"/>
      <c r="AW1112" s="69"/>
      <c r="AX1112" s="69"/>
      <c r="AY1112" s="69"/>
      <c r="AZ1112" s="69"/>
      <c r="BA1112" s="69"/>
      <c r="BB1112" s="69"/>
      <c r="BC1112" s="69"/>
      <c r="BD1112" s="69"/>
      <c r="BE1112" s="69"/>
      <c r="BF1112" s="69"/>
      <c r="BG1112" s="69"/>
      <c r="BH1112" s="69"/>
      <c r="BI1112" s="69"/>
      <c r="BJ1112" s="69"/>
      <c r="BK1112" s="69"/>
      <c r="BL1112" s="69"/>
      <c r="BM1112" s="69"/>
      <c r="BN1112" s="69"/>
      <c r="BO1112" s="69"/>
      <c r="BP1112" s="69"/>
      <c r="BQ1112" s="69"/>
      <c r="BR1112" s="69"/>
      <c r="BS1112" s="46"/>
    </row>
    <row r="1113" spans="4:71" s="47" customFormat="1" ht="9.75" customHeight="1" x14ac:dyDescent="0.3">
      <c r="D1113" s="69"/>
      <c r="E1113" s="69"/>
      <c r="F1113" s="69"/>
      <c r="G1113" s="69"/>
      <c r="H1113" s="69"/>
      <c r="I1113" s="69"/>
      <c r="J1113" s="69"/>
      <c r="K1113" s="69"/>
      <c r="L1113" s="69"/>
      <c r="M1113" s="69"/>
      <c r="N1113" s="69"/>
      <c r="O1113" s="69"/>
      <c r="P1113" s="69"/>
      <c r="Q1113" s="69"/>
      <c r="R1113" s="69"/>
      <c r="S1113" s="69"/>
      <c r="T1113" s="69"/>
      <c r="U1113" s="69"/>
      <c r="V1113" s="69"/>
      <c r="W1113" s="69"/>
      <c r="X1113" s="69"/>
      <c r="Y1113" s="69"/>
      <c r="Z1113" s="69"/>
      <c r="AA1113" s="69"/>
      <c r="AB1113" s="69"/>
      <c r="AC1113" s="69"/>
      <c r="AD1113" s="69"/>
      <c r="AE1113" s="69"/>
      <c r="AF1113" s="69"/>
      <c r="AG1113" s="69"/>
      <c r="AH1113" s="69"/>
      <c r="AI1113" s="69"/>
      <c r="AJ1113" s="69"/>
      <c r="AK1113" s="69"/>
      <c r="AL1113" s="69"/>
      <c r="AM1113" s="69"/>
      <c r="AN1113" s="69"/>
      <c r="AO1113" s="69"/>
      <c r="AP1113" s="69"/>
      <c r="AQ1113" s="69"/>
      <c r="AR1113" s="69"/>
      <c r="AS1113" s="69"/>
      <c r="AT1113" s="69"/>
      <c r="AU1113" s="69"/>
      <c r="AV1113" s="69"/>
      <c r="AW1113" s="69"/>
      <c r="AX1113" s="69"/>
      <c r="AY1113" s="69"/>
      <c r="AZ1113" s="69"/>
      <c r="BA1113" s="69"/>
      <c r="BB1113" s="69"/>
      <c r="BC1113" s="69"/>
      <c r="BD1113" s="69"/>
      <c r="BE1113" s="69"/>
      <c r="BF1113" s="69"/>
      <c r="BG1113" s="69"/>
      <c r="BH1113" s="69"/>
      <c r="BI1113" s="69"/>
      <c r="BJ1113" s="69"/>
      <c r="BK1113" s="69"/>
      <c r="BL1113" s="69"/>
      <c r="BM1113" s="69"/>
      <c r="BN1113" s="69"/>
      <c r="BO1113" s="69"/>
      <c r="BP1113" s="69"/>
      <c r="BQ1113" s="69"/>
      <c r="BR1113" s="69"/>
      <c r="BS1113" s="46"/>
    </row>
    <row r="1114" spans="4:71" s="47" customFormat="1" ht="9.75" customHeight="1" x14ac:dyDescent="0.3">
      <c r="D1114" s="69"/>
      <c r="E1114" s="69"/>
      <c r="F1114" s="69"/>
      <c r="G1114" s="69"/>
      <c r="H1114" s="69"/>
      <c r="I1114" s="69"/>
      <c r="J1114" s="69"/>
      <c r="K1114" s="69"/>
      <c r="L1114" s="69"/>
      <c r="M1114" s="69"/>
      <c r="N1114" s="69"/>
      <c r="O1114" s="69"/>
      <c r="P1114" s="69"/>
      <c r="Q1114" s="69"/>
      <c r="R1114" s="69"/>
      <c r="S1114" s="69"/>
      <c r="T1114" s="69"/>
      <c r="U1114" s="69"/>
      <c r="V1114" s="69"/>
      <c r="W1114" s="69"/>
      <c r="X1114" s="69"/>
      <c r="Y1114" s="69"/>
      <c r="Z1114" s="69"/>
      <c r="AA1114" s="69"/>
      <c r="AB1114" s="69"/>
      <c r="AC1114" s="69"/>
      <c r="AD1114" s="69"/>
      <c r="AE1114" s="69"/>
      <c r="AF1114" s="69"/>
      <c r="AG1114" s="69"/>
      <c r="AH1114" s="69"/>
      <c r="AI1114" s="69"/>
      <c r="AJ1114" s="69"/>
      <c r="AK1114" s="69"/>
      <c r="AL1114" s="69"/>
      <c r="AM1114" s="69"/>
      <c r="AN1114" s="69"/>
      <c r="AO1114" s="69"/>
      <c r="AP1114" s="69"/>
      <c r="AQ1114" s="69"/>
      <c r="AR1114" s="69"/>
      <c r="AS1114" s="69"/>
      <c r="AT1114" s="69"/>
      <c r="AU1114" s="69"/>
      <c r="AV1114" s="69"/>
      <c r="AW1114" s="69"/>
      <c r="AX1114" s="69"/>
      <c r="AY1114" s="69"/>
      <c r="AZ1114" s="69"/>
      <c r="BA1114" s="69"/>
      <c r="BB1114" s="69"/>
      <c r="BC1114" s="69"/>
      <c r="BD1114" s="69"/>
      <c r="BE1114" s="69"/>
      <c r="BF1114" s="69"/>
      <c r="BG1114" s="69"/>
      <c r="BH1114" s="69"/>
      <c r="BI1114" s="69"/>
      <c r="BJ1114" s="69"/>
      <c r="BK1114" s="69"/>
      <c r="BL1114" s="69"/>
      <c r="BM1114" s="69"/>
      <c r="BN1114" s="69"/>
      <c r="BO1114" s="69"/>
      <c r="BP1114" s="69"/>
      <c r="BQ1114" s="69"/>
      <c r="BR1114" s="69"/>
      <c r="BS1114" s="46"/>
    </row>
    <row r="1115" spans="4:71" s="47" customFormat="1" ht="9.75" customHeight="1" x14ac:dyDescent="0.3">
      <c r="D1115" s="69"/>
      <c r="E1115" s="69"/>
      <c r="F1115" s="69"/>
      <c r="G1115" s="69"/>
      <c r="H1115" s="69"/>
      <c r="I1115" s="69"/>
      <c r="J1115" s="69"/>
      <c r="K1115" s="69"/>
      <c r="L1115" s="69"/>
      <c r="M1115" s="69"/>
      <c r="N1115" s="69"/>
      <c r="O1115" s="69"/>
      <c r="P1115" s="69"/>
      <c r="Q1115" s="69"/>
      <c r="R1115" s="69"/>
      <c r="S1115" s="69"/>
      <c r="T1115" s="69"/>
      <c r="U1115" s="69"/>
      <c r="V1115" s="69"/>
      <c r="W1115" s="69"/>
      <c r="X1115" s="69"/>
      <c r="Y1115" s="69"/>
      <c r="Z1115" s="69"/>
      <c r="AA1115" s="69"/>
      <c r="AB1115" s="69"/>
      <c r="AC1115" s="69"/>
      <c r="AD1115" s="69"/>
      <c r="AE1115" s="69"/>
      <c r="AF1115" s="69"/>
      <c r="AG1115" s="69"/>
      <c r="AH1115" s="69"/>
      <c r="AI1115" s="69"/>
      <c r="AJ1115" s="69"/>
      <c r="AK1115" s="69"/>
      <c r="AL1115" s="69"/>
      <c r="AM1115" s="69"/>
      <c r="AN1115" s="69"/>
      <c r="AO1115" s="69"/>
      <c r="AP1115" s="69"/>
      <c r="AQ1115" s="69"/>
      <c r="AR1115" s="69"/>
      <c r="AS1115" s="69"/>
      <c r="AT1115" s="69"/>
      <c r="AU1115" s="69"/>
      <c r="AV1115" s="69"/>
      <c r="AW1115" s="69"/>
      <c r="AX1115" s="69"/>
      <c r="AY1115" s="69"/>
      <c r="AZ1115" s="69"/>
      <c r="BA1115" s="69"/>
      <c r="BB1115" s="69"/>
      <c r="BC1115" s="69"/>
      <c r="BD1115" s="69"/>
      <c r="BE1115" s="69"/>
      <c r="BF1115" s="69"/>
      <c r="BG1115" s="69"/>
      <c r="BH1115" s="69"/>
      <c r="BI1115" s="69"/>
      <c r="BJ1115" s="69"/>
      <c r="BK1115" s="69"/>
      <c r="BL1115" s="69"/>
      <c r="BM1115" s="69"/>
      <c r="BN1115" s="69"/>
      <c r="BO1115" s="69"/>
      <c r="BP1115" s="69"/>
      <c r="BQ1115" s="69"/>
      <c r="BR1115" s="69"/>
      <c r="BS1115" s="46"/>
    </row>
    <row r="1116" spans="4:71" s="47" customFormat="1" ht="9.75" customHeight="1" x14ac:dyDescent="0.3">
      <c r="D1116" s="69"/>
      <c r="E1116" s="69"/>
      <c r="F1116" s="69"/>
      <c r="G1116" s="69"/>
      <c r="H1116" s="69"/>
      <c r="I1116" s="69"/>
      <c r="J1116" s="69"/>
      <c r="K1116" s="69"/>
      <c r="L1116" s="69"/>
      <c r="M1116" s="69"/>
      <c r="N1116" s="69"/>
      <c r="O1116" s="69"/>
      <c r="P1116" s="69"/>
      <c r="Q1116" s="69"/>
      <c r="R1116" s="69"/>
      <c r="S1116" s="69"/>
      <c r="T1116" s="69"/>
      <c r="U1116" s="69"/>
      <c r="V1116" s="69"/>
      <c r="W1116" s="69"/>
      <c r="X1116" s="69"/>
      <c r="Y1116" s="69"/>
      <c r="Z1116" s="69"/>
      <c r="AA1116" s="69"/>
      <c r="AB1116" s="69"/>
      <c r="AC1116" s="69"/>
      <c r="AD1116" s="69"/>
      <c r="AE1116" s="69"/>
      <c r="AF1116" s="69"/>
      <c r="AG1116" s="69"/>
      <c r="AH1116" s="69"/>
      <c r="AI1116" s="69"/>
      <c r="AJ1116" s="69"/>
      <c r="AK1116" s="69"/>
      <c r="AL1116" s="69"/>
      <c r="AM1116" s="69"/>
      <c r="AN1116" s="69"/>
      <c r="AO1116" s="69"/>
      <c r="AP1116" s="69"/>
      <c r="AQ1116" s="69"/>
      <c r="AR1116" s="69"/>
      <c r="AS1116" s="69"/>
      <c r="AT1116" s="69"/>
      <c r="AU1116" s="69"/>
      <c r="AV1116" s="69"/>
      <c r="AW1116" s="69"/>
      <c r="AX1116" s="69"/>
      <c r="AY1116" s="69"/>
      <c r="AZ1116" s="69"/>
      <c r="BA1116" s="69"/>
      <c r="BB1116" s="69"/>
      <c r="BC1116" s="69"/>
      <c r="BD1116" s="69"/>
      <c r="BE1116" s="69"/>
      <c r="BF1116" s="69"/>
      <c r="BG1116" s="69"/>
      <c r="BH1116" s="69"/>
      <c r="BI1116" s="69"/>
      <c r="BJ1116" s="69"/>
      <c r="BK1116" s="69"/>
      <c r="BL1116" s="69"/>
      <c r="BM1116" s="69"/>
      <c r="BN1116" s="69"/>
      <c r="BO1116" s="69"/>
      <c r="BP1116" s="69"/>
      <c r="BQ1116" s="69"/>
      <c r="BR1116" s="69"/>
      <c r="BS1116" s="46"/>
    </row>
    <row r="1117" spans="4:71" s="47" customFormat="1" ht="9.75" customHeight="1" x14ac:dyDescent="0.3">
      <c r="D1117" s="69"/>
      <c r="E1117" s="69"/>
      <c r="F1117" s="69"/>
      <c r="G1117" s="69"/>
      <c r="H1117" s="69"/>
      <c r="I1117" s="69"/>
      <c r="J1117" s="69"/>
      <c r="K1117" s="69"/>
      <c r="L1117" s="69"/>
      <c r="M1117" s="69"/>
      <c r="N1117" s="69"/>
      <c r="O1117" s="69"/>
      <c r="P1117" s="69"/>
      <c r="Q1117" s="69"/>
      <c r="R1117" s="69"/>
      <c r="S1117" s="69"/>
      <c r="T1117" s="69"/>
      <c r="U1117" s="69"/>
      <c r="V1117" s="69"/>
      <c r="W1117" s="69"/>
      <c r="X1117" s="69"/>
      <c r="Y1117" s="69"/>
      <c r="Z1117" s="69"/>
      <c r="AA1117" s="69"/>
      <c r="AB1117" s="69"/>
      <c r="AC1117" s="69"/>
      <c r="AD1117" s="69"/>
      <c r="AE1117" s="69"/>
      <c r="AF1117" s="69"/>
      <c r="AG1117" s="69"/>
      <c r="AH1117" s="69"/>
      <c r="AI1117" s="69"/>
      <c r="AJ1117" s="69"/>
      <c r="AK1117" s="69"/>
      <c r="AL1117" s="69"/>
      <c r="AM1117" s="69"/>
      <c r="AN1117" s="69"/>
      <c r="AO1117" s="69"/>
      <c r="AP1117" s="69"/>
      <c r="AQ1117" s="69"/>
      <c r="AR1117" s="69"/>
      <c r="AS1117" s="69"/>
      <c r="AT1117" s="69"/>
      <c r="AU1117" s="69"/>
      <c r="AV1117" s="69"/>
      <c r="AW1117" s="69"/>
      <c r="AX1117" s="69"/>
      <c r="AY1117" s="69"/>
      <c r="AZ1117" s="69"/>
      <c r="BA1117" s="69"/>
      <c r="BB1117" s="69"/>
      <c r="BC1117" s="69"/>
      <c r="BD1117" s="69"/>
      <c r="BE1117" s="69"/>
      <c r="BF1117" s="69"/>
      <c r="BG1117" s="69"/>
      <c r="BH1117" s="69"/>
      <c r="BI1117" s="69"/>
      <c r="BJ1117" s="69"/>
      <c r="BK1117" s="69"/>
      <c r="BL1117" s="69"/>
      <c r="BM1117" s="69"/>
      <c r="BN1117" s="69"/>
      <c r="BO1117" s="69"/>
      <c r="BP1117" s="69"/>
      <c r="BQ1117" s="69"/>
      <c r="BR1117" s="69"/>
      <c r="BS1117" s="46"/>
    </row>
    <row r="1118" spans="4:71" s="47" customFormat="1" ht="9.75" customHeight="1" x14ac:dyDescent="0.3">
      <c r="D1118" s="69"/>
      <c r="E1118" s="69"/>
      <c r="F1118" s="69"/>
      <c r="G1118" s="69"/>
      <c r="H1118" s="69"/>
      <c r="I1118" s="69"/>
      <c r="J1118" s="69"/>
      <c r="K1118" s="69"/>
      <c r="L1118" s="69"/>
      <c r="M1118" s="69"/>
      <c r="N1118" s="69"/>
      <c r="O1118" s="69"/>
      <c r="P1118" s="69"/>
      <c r="Q1118" s="69"/>
      <c r="R1118" s="69"/>
      <c r="S1118" s="69"/>
      <c r="T1118" s="69"/>
      <c r="U1118" s="69"/>
      <c r="V1118" s="69"/>
      <c r="W1118" s="69"/>
      <c r="X1118" s="69"/>
      <c r="Y1118" s="69"/>
      <c r="Z1118" s="69"/>
      <c r="AA1118" s="69"/>
      <c r="AB1118" s="69"/>
      <c r="AC1118" s="69"/>
      <c r="AD1118" s="69"/>
      <c r="AE1118" s="69"/>
      <c r="AF1118" s="69"/>
      <c r="AG1118" s="69"/>
      <c r="AH1118" s="69"/>
      <c r="AI1118" s="69"/>
      <c r="AJ1118" s="69"/>
      <c r="AK1118" s="69"/>
      <c r="AL1118" s="69"/>
      <c r="AM1118" s="69"/>
      <c r="AN1118" s="69"/>
      <c r="AO1118" s="69"/>
      <c r="AP1118" s="69"/>
      <c r="AQ1118" s="69"/>
      <c r="AR1118" s="69"/>
      <c r="AS1118" s="69"/>
      <c r="AT1118" s="69"/>
      <c r="AU1118" s="69"/>
      <c r="AV1118" s="69"/>
      <c r="AW1118" s="69"/>
      <c r="AX1118" s="69"/>
      <c r="AY1118" s="69"/>
      <c r="AZ1118" s="69"/>
      <c r="BA1118" s="69"/>
      <c r="BB1118" s="69"/>
      <c r="BC1118" s="69"/>
      <c r="BD1118" s="69"/>
      <c r="BE1118" s="69"/>
      <c r="BF1118" s="69"/>
      <c r="BG1118" s="69"/>
      <c r="BH1118" s="69"/>
      <c r="BI1118" s="69"/>
      <c r="BJ1118" s="69"/>
      <c r="BK1118" s="69"/>
      <c r="BL1118" s="69"/>
      <c r="BM1118" s="69"/>
      <c r="BN1118" s="69"/>
      <c r="BO1118" s="69"/>
      <c r="BP1118" s="69"/>
      <c r="BQ1118" s="69"/>
      <c r="BR1118" s="69"/>
      <c r="BS1118" s="46"/>
    </row>
    <row r="1119" spans="4:71" s="47" customFormat="1" ht="9.75" customHeight="1" x14ac:dyDescent="0.3">
      <c r="D1119" s="69"/>
      <c r="E1119" s="69"/>
      <c r="F1119" s="69"/>
      <c r="G1119" s="69"/>
      <c r="H1119" s="69"/>
      <c r="I1119" s="69"/>
      <c r="J1119" s="69"/>
      <c r="K1119" s="69"/>
      <c r="L1119" s="69"/>
      <c r="M1119" s="69"/>
      <c r="N1119" s="69"/>
      <c r="O1119" s="69"/>
      <c r="P1119" s="69"/>
      <c r="Q1119" s="69"/>
      <c r="R1119" s="69"/>
      <c r="S1119" s="69"/>
      <c r="T1119" s="69"/>
      <c r="U1119" s="69"/>
      <c r="V1119" s="69"/>
      <c r="W1119" s="69"/>
      <c r="X1119" s="69"/>
      <c r="Y1119" s="69"/>
      <c r="Z1119" s="69"/>
      <c r="AA1119" s="69"/>
      <c r="AB1119" s="69"/>
      <c r="AC1119" s="69"/>
      <c r="AD1119" s="69"/>
      <c r="AE1119" s="69"/>
      <c r="AF1119" s="69"/>
      <c r="AG1119" s="69"/>
      <c r="AH1119" s="69"/>
      <c r="AI1119" s="69"/>
      <c r="AJ1119" s="69"/>
      <c r="AK1119" s="69"/>
      <c r="AL1119" s="69"/>
      <c r="AM1119" s="69"/>
      <c r="AN1119" s="69"/>
      <c r="AO1119" s="69"/>
      <c r="AP1119" s="69"/>
      <c r="AQ1119" s="69"/>
      <c r="AR1119" s="69"/>
      <c r="AS1119" s="69"/>
      <c r="AT1119" s="69"/>
      <c r="AU1119" s="69"/>
      <c r="AV1119" s="69"/>
      <c r="AW1119" s="69"/>
      <c r="AX1119" s="69"/>
      <c r="AY1119" s="69"/>
      <c r="AZ1119" s="69"/>
      <c r="BA1119" s="69"/>
      <c r="BB1119" s="69"/>
      <c r="BC1119" s="69"/>
      <c r="BD1119" s="69"/>
      <c r="BE1119" s="69"/>
      <c r="BF1119" s="69"/>
      <c r="BG1119" s="69"/>
      <c r="BH1119" s="69"/>
      <c r="BI1119" s="69"/>
      <c r="BJ1119" s="69"/>
      <c r="BK1119" s="69"/>
      <c r="BL1119" s="69"/>
      <c r="BM1119" s="69"/>
      <c r="BN1119" s="69"/>
      <c r="BO1119" s="69"/>
      <c r="BP1119" s="69"/>
      <c r="BQ1119" s="69"/>
      <c r="BR1119" s="69"/>
      <c r="BS1119" s="46"/>
    </row>
    <row r="1120" spans="4:71" s="47" customFormat="1" ht="9.75" customHeight="1" x14ac:dyDescent="0.3">
      <c r="D1120" s="69"/>
      <c r="E1120" s="69"/>
      <c r="F1120" s="69"/>
      <c r="G1120" s="69"/>
      <c r="H1120" s="69"/>
      <c r="I1120" s="69"/>
      <c r="J1120" s="69"/>
      <c r="K1120" s="69"/>
      <c r="L1120" s="69"/>
      <c r="M1120" s="69"/>
      <c r="N1120" s="69"/>
      <c r="O1120" s="69"/>
      <c r="P1120" s="69"/>
      <c r="Q1120" s="69"/>
      <c r="R1120" s="69"/>
      <c r="S1120" s="69"/>
      <c r="T1120" s="69"/>
      <c r="U1120" s="69"/>
      <c r="V1120" s="69"/>
      <c r="W1120" s="69"/>
      <c r="X1120" s="69"/>
      <c r="Y1120" s="69"/>
      <c r="Z1120" s="69"/>
      <c r="AA1120" s="69"/>
      <c r="AB1120" s="69"/>
      <c r="AC1120" s="69"/>
      <c r="AD1120" s="69"/>
      <c r="AE1120" s="69"/>
      <c r="AF1120" s="69"/>
      <c r="AG1120" s="69"/>
      <c r="AH1120" s="69"/>
      <c r="AI1120" s="69"/>
      <c r="AJ1120" s="69"/>
      <c r="AK1120" s="69"/>
      <c r="AL1120" s="69"/>
      <c r="AM1120" s="69"/>
      <c r="AN1120" s="69"/>
      <c r="AO1120" s="69"/>
      <c r="AP1120" s="69"/>
      <c r="AQ1120" s="69"/>
      <c r="AR1120" s="69"/>
      <c r="AS1120" s="69"/>
      <c r="AT1120" s="69"/>
      <c r="AU1120" s="69"/>
      <c r="AV1120" s="69"/>
      <c r="AW1120" s="69"/>
      <c r="AX1120" s="69"/>
      <c r="AY1120" s="69"/>
      <c r="AZ1120" s="69"/>
      <c r="BA1120" s="69"/>
      <c r="BB1120" s="69"/>
      <c r="BC1120" s="69"/>
      <c r="BD1120" s="69"/>
      <c r="BE1120" s="69"/>
      <c r="BF1120" s="69"/>
      <c r="BG1120" s="69"/>
      <c r="BH1120" s="69"/>
      <c r="BI1120" s="69"/>
      <c r="BJ1120" s="69"/>
      <c r="BK1120" s="69"/>
      <c r="BL1120" s="69"/>
      <c r="BM1120" s="69"/>
      <c r="BN1120" s="69"/>
      <c r="BO1120" s="69"/>
      <c r="BP1120" s="69"/>
      <c r="BQ1120" s="69"/>
      <c r="BR1120" s="69"/>
      <c r="BS1120" s="46"/>
    </row>
    <row r="1121" spans="4:71" s="47" customFormat="1" ht="9.75" customHeight="1" x14ac:dyDescent="0.3">
      <c r="D1121" s="69"/>
      <c r="E1121" s="69"/>
      <c r="F1121" s="69"/>
      <c r="G1121" s="69"/>
      <c r="H1121" s="69"/>
      <c r="I1121" s="69"/>
      <c r="J1121" s="69"/>
      <c r="K1121" s="69"/>
      <c r="L1121" s="69"/>
      <c r="M1121" s="69"/>
      <c r="N1121" s="69"/>
      <c r="O1121" s="69"/>
      <c r="P1121" s="69"/>
      <c r="Q1121" s="69"/>
      <c r="R1121" s="69"/>
      <c r="S1121" s="69"/>
      <c r="T1121" s="69"/>
      <c r="U1121" s="69"/>
      <c r="V1121" s="69"/>
      <c r="W1121" s="69"/>
      <c r="X1121" s="69"/>
      <c r="Y1121" s="69"/>
      <c r="Z1121" s="69"/>
      <c r="AA1121" s="69"/>
      <c r="AB1121" s="69"/>
      <c r="AC1121" s="69"/>
      <c r="AD1121" s="69"/>
      <c r="AE1121" s="69"/>
      <c r="AF1121" s="69"/>
      <c r="AG1121" s="69"/>
      <c r="AH1121" s="69"/>
      <c r="AI1121" s="69"/>
      <c r="AJ1121" s="69"/>
      <c r="AK1121" s="69"/>
      <c r="AL1121" s="69"/>
      <c r="AM1121" s="69"/>
      <c r="AN1121" s="69"/>
      <c r="AO1121" s="69"/>
      <c r="AP1121" s="69"/>
      <c r="AQ1121" s="69"/>
      <c r="AR1121" s="69"/>
      <c r="AS1121" s="69"/>
      <c r="AT1121" s="69"/>
      <c r="AU1121" s="69"/>
      <c r="AV1121" s="69"/>
      <c r="AW1121" s="69"/>
      <c r="AX1121" s="69"/>
      <c r="AY1121" s="69"/>
      <c r="AZ1121" s="69"/>
      <c r="BA1121" s="69"/>
      <c r="BB1121" s="69"/>
      <c r="BC1121" s="69"/>
      <c r="BD1121" s="69"/>
      <c r="BE1121" s="69"/>
      <c r="BF1121" s="69"/>
      <c r="BG1121" s="69"/>
      <c r="BH1121" s="69"/>
      <c r="BI1121" s="69"/>
      <c r="BJ1121" s="69"/>
      <c r="BK1121" s="69"/>
      <c r="BL1121" s="69"/>
      <c r="BM1121" s="69"/>
      <c r="BN1121" s="69"/>
      <c r="BO1121" s="69"/>
      <c r="BP1121" s="69"/>
      <c r="BQ1121" s="69"/>
      <c r="BR1121" s="69"/>
      <c r="BS1121" s="46"/>
    </row>
    <row r="1122" spans="4:71" s="47" customFormat="1" ht="9.75" customHeight="1" x14ac:dyDescent="0.3">
      <c r="D1122" s="69"/>
      <c r="E1122" s="69"/>
      <c r="F1122" s="69"/>
      <c r="G1122" s="69"/>
      <c r="H1122" s="69"/>
      <c r="I1122" s="69"/>
      <c r="J1122" s="69"/>
      <c r="K1122" s="69"/>
      <c r="L1122" s="69"/>
      <c r="M1122" s="69"/>
      <c r="N1122" s="69"/>
      <c r="O1122" s="69"/>
      <c r="P1122" s="69"/>
      <c r="Q1122" s="69"/>
      <c r="R1122" s="69"/>
      <c r="S1122" s="69"/>
      <c r="T1122" s="69"/>
      <c r="U1122" s="69"/>
      <c r="V1122" s="69"/>
      <c r="W1122" s="69"/>
      <c r="X1122" s="69"/>
      <c r="Y1122" s="69"/>
      <c r="Z1122" s="69"/>
      <c r="AA1122" s="69"/>
      <c r="AB1122" s="69"/>
      <c r="AC1122" s="69"/>
      <c r="AD1122" s="69"/>
      <c r="AE1122" s="69"/>
      <c r="AF1122" s="69"/>
      <c r="AG1122" s="69"/>
      <c r="AH1122" s="69"/>
      <c r="AI1122" s="69"/>
      <c r="AJ1122" s="69"/>
      <c r="AK1122" s="69"/>
      <c r="AL1122" s="69"/>
      <c r="AM1122" s="69"/>
      <c r="AN1122" s="69"/>
      <c r="AO1122" s="69"/>
      <c r="AP1122" s="69"/>
      <c r="AQ1122" s="69"/>
      <c r="AR1122" s="69"/>
      <c r="AS1122" s="69"/>
      <c r="AT1122" s="69"/>
      <c r="AU1122" s="69"/>
      <c r="AV1122" s="69"/>
      <c r="AW1122" s="69"/>
      <c r="AX1122" s="69"/>
      <c r="AY1122" s="69"/>
      <c r="AZ1122" s="69"/>
      <c r="BA1122" s="69"/>
      <c r="BB1122" s="69"/>
      <c r="BC1122" s="69"/>
      <c r="BD1122" s="69"/>
      <c r="BE1122" s="69"/>
      <c r="BF1122" s="69"/>
      <c r="BG1122" s="69"/>
      <c r="BH1122" s="69"/>
      <c r="BI1122" s="69"/>
      <c r="BJ1122" s="69"/>
      <c r="BK1122" s="69"/>
      <c r="BL1122" s="69"/>
      <c r="BM1122" s="69"/>
      <c r="BN1122" s="69"/>
      <c r="BO1122" s="69"/>
      <c r="BP1122" s="69"/>
      <c r="BQ1122" s="69"/>
      <c r="BR1122" s="69"/>
      <c r="BS1122" s="46"/>
    </row>
    <row r="1123" spans="4:71" s="47" customFormat="1" ht="9.75" customHeight="1" x14ac:dyDescent="0.3">
      <c r="D1123" s="69"/>
      <c r="E1123" s="69"/>
      <c r="F1123" s="69"/>
      <c r="G1123" s="69"/>
      <c r="H1123" s="69"/>
      <c r="I1123" s="69"/>
      <c r="J1123" s="69"/>
      <c r="K1123" s="69"/>
      <c r="L1123" s="69"/>
      <c r="M1123" s="69"/>
      <c r="N1123" s="69"/>
      <c r="O1123" s="69"/>
      <c r="P1123" s="69"/>
      <c r="Q1123" s="69"/>
      <c r="R1123" s="69"/>
      <c r="S1123" s="69"/>
      <c r="T1123" s="69"/>
      <c r="U1123" s="69"/>
      <c r="V1123" s="69"/>
      <c r="W1123" s="69"/>
      <c r="X1123" s="69"/>
      <c r="Y1123" s="69"/>
      <c r="Z1123" s="69"/>
      <c r="AA1123" s="69"/>
      <c r="AB1123" s="69"/>
      <c r="AC1123" s="69"/>
      <c r="AD1123" s="69"/>
      <c r="AE1123" s="69"/>
      <c r="AF1123" s="69"/>
      <c r="AG1123" s="69"/>
      <c r="AH1123" s="69"/>
      <c r="AI1123" s="69"/>
      <c r="AJ1123" s="69"/>
      <c r="AK1123" s="69"/>
      <c r="AL1123" s="69"/>
      <c r="AM1123" s="69"/>
      <c r="AN1123" s="69"/>
      <c r="AO1123" s="69"/>
      <c r="AP1123" s="69"/>
      <c r="AQ1123" s="69"/>
      <c r="AR1123" s="69"/>
      <c r="AS1123" s="69"/>
      <c r="AT1123" s="69"/>
      <c r="AU1123" s="69"/>
      <c r="AV1123" s="69"/>
      <c r="AW1123" s="69"/>
      <c r="AX1123" s="69"/>
      <c r="AY1123" s="69"/>
      <c r="AZ1123" s="69"/>
      <c r="BA1123" s="69"/>
      <c r="BB1123" s="69"/>
      <c r="BC1123" s="69"/>
      <c r="BD1123" s="69"/>
      <c r="BE1123" s="69"/>
      <c r="BF1123" s="69"/>
      <c r="BG1123" s="69"/>
      <c r="BH1123" s="69"/>
      <c r="BI1123" s="69"/>
      <c r="BJ1123" s="69"/>
      <c r="BK1123" s="69"/>
      <c r="BL1123" s="69"/>
      <c r="BM1123" s="69"/>
      <c r="BN1123" s="69"/>
      <c r="BO1123" s="69"/>
      <c r="BP1123" s="69"/>
      <c r="BQ1123" s="69"/>
      <c r="BR1123" s="69"/>
      <c r="BS1123" s="46"/>
    </row>
    <row r="1124" spans="4:71" s="47" customFormat="1" ht="9.75" customHeight="1" x14ac:dyDescent="0.3">
      <c r="D1124" s="69"/>
      <c r="E1124" s="69"/>
      <c r="F1124" s="69"/>
      <c r="G1124" s="69"/>
      <c r="H1124" s="69"/>
      <c r="I1124" s="69"/>
      <c r="J1124" s="69"/>
      <c r="K1124" s="69"/>
      <c r="L1124" s="69"/>
      <c r="M1124" s="69"/>
      <c r="N1124" s="69"/>
      <c r="O1124" s="69"/>
      <c r="P1124" s="69"/>
      <c r="Q1124" s="69"/>
      <c r="R1124" s="69"/>
      <c r="S1124" s="69"/>
      <c r="T1124" s="69"/>
      <c r="U1124" s="69"/>
      <c r="V1124" s="69"/>
      <c r="W1124" s="69"/>
      <c r="X1124" s="69"/>
      <c r="Y1124" s="69"/>
      <c r="Z1124" s="69"/>
      <c r="AA1124" s="69"/>
      <c r="AB1124" s="69"/>
      <c r="AC1124" s="69"/>
      <c r="AD1124" s="69"/>
      <c r="AE1124" s="69"/>
      <c r="AF1124" s="69"/>
      <c r="AG1124" s="69"/>
      <c r="AH1124" s="69"/>
      <c r="AI1124" s="69"/>
      <c r="AJ1124" s="69"/>
      <c r="AK1124" s="69"/>
      <c r="AL1124" s="69"/>
      <c r="AM1124" s="69"/>
      <c r="AN1124" s="69"/>
      <c r="AO1124" s="69"/>
      <c r="AP1124" s="69"/>
      <c r="AQ1124" s="69"/>
      <c r="AR1124" s="69"/>
      <c r="AS1124" s="69"/>
      <c r="AT1124" s="69"/>
      <c r="AU1124" s="69"/>
      <c r="AV1124" s="69"/>
      <c r="AW1124" s="69"/>
      <c r="AX1124" s="69"/>
      <c r="AY1124" s="69"/>
      <c r="AZ1124" s="69"/>
      <c r="BA1124" s="69"/>
      <c r="BB1124" s="69"/>
      <c r="BC1124" s="69"/>
      <c r="BD1124" s="69"/>
      <c r="BE1124" s="69"/>
      <c r="BF1124" s="69"/>
      <c r="BG1124" s="69"/>
      <c r="BH1124" s="69"/>
      <c r="BI1124" s="69"/>
      <c r="BJ1124" s="69"/>
      <c r="BK1124" s="69"/>
      <c r="BL1124" s="69"/>
      <c r="BM1124" s="69"/>
      <c r="BN1124" s="69"/>
      <c r="BO1124" s="69"/>
      <c r="BP1124" s="69"/>
      <c r="BQ1124" s="69"/>
      <c r="BR1124" s="69"/>
      <c r="BS1124" s="46"/>
    </row>
    <row r="1125" spans="4:71" s="47" customFormat="1" ht="9.75" customHeight="1" x14ac:dyDescent="0.3">
      <c r="D1125" s="69"/>
      <c r="E1125" s="69"/>
      <c r="F1125" s="69"/>
      <c r="G1125" s="69"/>
      <c r="H1125" s="69"/>
      <c r="I1125" s="69"/>
      <c r="J1125" s="69"/>
      <c r="K1125" s="69"/>
      <c r="L1125" s="69"/>
      <c r="M1125" s="69"/>
      <c r="N1125" s="69"/>
      <c r="O1125" s="69"/>
      <c r="P1125" s="69"/>
      <c r="Q1125" s="69"/>
      <c r="R1125" s="69"/>
      <c r="S1125" s="69"/>
      <c r="T1125" s="69"/>
      <c r="U1125" s="69"/>
      <c r="V1125" s="69"/>
      <c r="W1125" s="69"/>
      <c r="X1125" s="69"/>
      <c r="Y1125" s="69"/>
      <c r="Z1125" s="69"/>
      <c r="AA1125" s="69"/>
      <c r="AB1125" s="69"/>
      <c r="AC1125" s="69"/>
      <c r="AD1125" s="69"/>
      <c r="AE1125" s="69"/>
      <c r="AF1125" s="69"/>
      <c r="AG1125" s="69"/>
      <c r="AH1125" s="69"/>
      <c r="AI1125" s="69"/>
      <c r="AJ1125" s="69"/>
      <c r="AK1125" s="69"/>
      <c r="AL1125" s="69"/>
      <c r="AM1125" s="69"/>
      <c r="AN1125" s="69"/>
      <c r="AO1125" s="69"/>
      <c r="AP1125" s="69"/>
      <c r="AQ1125" s="69"/>
      <c r="AR1125" s="69"/>
      <c r="AS1125" s="69"/>
      <c r="AT1125" s="69"/>
      <c r="AU1125" s="69"/>
      <c r="AV1125" s="69"/>
      <c r="AW1125" s="69"/>
      <c r="AX1125" s="69"/>
      <c r="AY1125" s="69"/>
      <c r="AZ1125" s="69"/>
      <c r="BA1125" s="69"/>
      <c r="BB1125" s="69"/>
      <c r="BC1125" s="69"/>
      <c r="BD1125" s="69"/>
      <c r="BE1125" s="69"/>
      <c r="BF1125" s="69"/>
      <c r="BG1125" s="69"/>
      <c r="BH1125" s="69"/>
      <c r="BI1125" s="69"/>
      <c r="BJ1125" s="69"/>
      <c r="BK1125" s="69"/>
      <c r="BL1125" s="69"/>
      <c r="BM1125" s="69"/>
      <c r="BN1125" s="69"/>
      <c r="BO1125" s="69"/>
      <c r="BP1125" s="69"/>
      <c r="BQ1125" s="69"/>
      <c r="BR1125" s="69"/>
      <c r="BS1125" s="46"/>
    </row>
    <row r="1126" spans="4:71" s="47" customFormat="1" ht="9.75" customHeight="1" x14ac:dyDescent="0.3">
      <c r="D1126" s="69"/>
      <c r="E1126" s="69"/>
      <c r="F1126" s="69"/>
      <c r="G1126" s="69"/>
      <c r="H1126" s="69"/>
      <c r="I1126" s="69"/>
      <c r="J1126" s="69"/>
      <c r="K1126" s="69"/>
      <c r="L1126" s="69"/>
      <c r="M1126" s="69"/>
      <c r="N1126" s="69"/>
      <c r="O1126" s="69"/>
      <c r="P1126" s="69"/>
      <c r="Q1126" s="69"/>
      <c r="R1126" s="69"/>
      <c r="S1126" s="69"/>
      <c r="T1126" s="69"/>
      <c r="U1126" s="69"/>
      <c r="V1126" s="69"/>
      <c r="W1126" s="69"/>
      <c r="X1126" s="69"/>
      <c r="Y1126" s="69"/>
      <c r="Z1126" s="69"/>
      <c r="AA1126" s="69"/>
      <c r="AB1126" s="69"/>
      <c r="AC1126" s="69"/>
      <c r="AD1126" s="69"/>
      <c r="AE1126" s="69"/>
      <c r="AF1126" s="69"/>
      <c r="AG1126" s="69"/>
      <c r="AH1126" s="69"/>
      <c r="AI1126" s="69"/>
      <c r="AJ1126" s="69"/>
      <c r="AK1126" s="69"/>
      <c r="AL1126" s="69"/>
      <c r="AM1126" s="69"/>
      <c r="AN1126" s="69"/>
      <c r="AO1126" s="69"/>
      <c r="AP1126" s="69"/>
      <c r="AQ1126" s="69"/>
      <c r="AR1126" s="69"/>
      <c r="AS1126" s="69"/>
      <c r="AT1126" s="69"/>
      <c r="AU1126" s="69"/>
      <c r="AV1126" s="69"/>
      <c r="AW1126" s="69"/>
      <c r="AX1126" s="69"/>
      <c r="AY1126" s="69"/>
      <c r="AZ1126" s="69"/>
      <c r="BA1126" s="69"/>
      <c r="BB1126" s="69"/>
      <c r="BC1126" s="69"/>
      <c r="BD1126" s="69"/>
      <c r="BE1126" s="69"/>
      <c r="BF1126" s="69"/>
      <c r="BG1126" s="69"/>
      <c r="BH1126" s="69"/>
      <c r="BI1126" s="69"/>
      <c r="BJ1126" s="69"/>
      <c r="BK1126" s="69"/>
      <c r="BL1126" s="69"/>
      <c r="BM1126" s="69"/>
      <c r="BN1126" s="69"/>
      <c r="BO1126" s="69"/>
      <c r="BP1126" s="69"/>
      <c r="BQ1126" s="69"/>
      <c r="BR1126" s="69"/>
      <c r="BS1126" s="46"/>
    </row>
    <row r="1127" spans="4:71" s="47" customFormat="1" ht="9.75" customHeight="1" x14ac:dyDescent="0.3">
      <c r="D1127" s="69"/>
      <c r="E1127" s="69"/>
      <c r="F1127" s="69"/>
      <c r="G1127" s="69"/>
      <c r="H1127" s="69"/>
      <c r="I1127" s="69"/>
      <c r="J1127" s="69"/>
      <c r="K1127" s="69"/>
      <c r="L1127" s="69"/>
      <c r="M1127" s="69"/>
      <c r="N1127" s="69"/>
      <c r="O1127" s="69"/>
      <c r="P1127" s="69"/>
      <c r="Q1127" s="69"/>
      <c r="R1127" s="69"/>
      <c r="S1127" s="69"/>
      <c r="T1127" s="69"/>
      <c r="U1127" s="69"/>
      <c r="V1127" s="69"/>
      <c r="W1127" s="69"/>
      <c r="X1127" s="69"/>
      <c r="Y1127" s="69"/>
      <c r="Z1127" s="69"/>
      <c r="AA1127" s="69"/>
      <c r="AB1127" s="69"/>
      <c r="AC1127" s="69"/>
      <c r="AD1127" s="69"/>
      <c r="AE1127" s="69"/>
      <c r="AF1127" s="69"/>
      <c r="AG1127" s="69"/>
      <c r="AH1127" s="69"/>
      <c r="AI1127" s="69"/>
      <c r="AJ1127" s="69"/>
      <c r="AK1127" s="69"/>
      <c r="AL1127" s="69"/>
      <c r="AM1127" s="69"/>
      <c r="AN1127" s="69"/>
      <c r="AO1127" s="69"/>
      <c r="AP1127" s="69"/>
      <c r="AQ1127" s="69"/>
      <c r="AR1127" s="69"/>
      <c r="AS1127" s="69"/>
      <c r="AT1127" s="69"/>
      <c r="AU1127" s="69"/>
      <c r="AV1127" s="69"/>
      <c r="AW1127" s="69"/>
      <c r="AX1127" s="69"/>
      <c r="AY1127" s="69"/>
      <c r="AZ1127" s="69"/>
      <c r="BA1127" s="69"/>
      <c r="BB1127" s="69"/>
      <c r="BC1127" s="69"/>
      <c r="BD1127" s="69"/>
      <c r="BE1127" s="69"/>
      <c r="BF1127" s="69"/>
      <c r="BG1127" s="69"/>
      <c r="BH1127" s="69"/>
      <c r="BI1127" s="69"/>
      <c r="BJ1127" s="69"/>
      <c r="BK1127" s="69"/>
      <c r="BL1127" s="69"/>
      <c r="BM1127" s="69"/>
      <c r="BN1127" s="69"/>
      <c r="BO1127" s="69"/>
      <c r="BP1127" s="69"/>
      <c r="BQ1127" s="69"/>
      <c r="BR1127" s="69"/>
      <c r="BS1127" s="46"/>
    </row>
    <row r="1128" spans="4:71" s="47" customFormat="1" ht="9.75" customHeight="1" x14ac:dyDescent="0.3">
      <c r="D1128" s="69"/>
      <c r="E1128" s="69"/>
      <c r="F1128" s="69"/>
      <c r="G1128" s="69"/>
      <c r="H1128" s="69"/>
      <c r="I1128" s="69"/>
      <c r="J1128" s="69"/>
      <c r="K1128" s="69"/>
      <c r="L1128" s="69"/>
      <c r="M1128" s="69"/>
      <c r="N1128" s="69"/>
      <c r="O1128" s="69"/>
      <c r="P1128" s="69"/>
      <c r="Q1128" s="69"/>
      <c r="R1128" s="69"/>
      <c r="S1128" s="69"/>
      <c r="T1128" s="69"/>
      <c r="U1128" s="69"/>
      <c r="V1128" s="69"/>
      <c r="W1128" s="69"/>
      <c r="X1128" s="69"/>
      <c r="Y1128" s="69"/>
      <c r="Z1128" s="69"/>
      <c r="AA1128" s="69"/>
      <c r="AB1128" s="69"/>
      <c r="AC1128" s="69"/>
      <c r="AD1128" s="69"/>
      <c r="AE1128" s="69"/>
      <c r="AF1128" s="69"/>
      <c r="AG1128" s="69"/>
      <c r="AH1128" s="69"/>
      <c r="AI1128" s="69"/>
      <c r="AJ1128" s="69"/>
      <c r="AK1128" s="69"/>
      <c r="AL1128" s="69"/>
      <c r="AM1128" s="69"/>
      <c r="AN1128" s="69"/>
      <c r="AO1128" s="69"/>
      <c r="AP1128" s="69"/>
      <c r="AQ1128" s="69"/>
      <c r="AR1128" s="69"/>
      <c r="AS1128" s="69"/>
      <c r="AT1128" s="69"/>
      <c r="AU1128" s="69"/>
      <c r="AV1128" s="69"/>
      <c r="AW1128" s="69"/>
      <c r="AX1128" s="69"/>
      <c r="AY1128" s="69"/>
      <c r="AZ1128" s="69"/>
      <c r="BA1128" s="69"/>
      <c r="BB1128" s="69"/>
      <c r="BC1128" s="69"/>
      <c r="BD1128" s="69"/>
      <c r="BE1128" s="69"/>
      <c r="BF1128" s="69"/>
      <c r="BG1128" s="69"/>
      <c r="BH1128" s="69"/>
      <c r="BI1128" s="69"/>
      <c r="BJ1128" s="69"/>
      <c r="BK1128" s="69"/>
      <c r="BL1128" s="69"/>
      <c r="BM1128" s="69"/>
      <c r="BN1128" s="69"/>
      <c r="BO1128" s="69"/>
      <c r="BP1128" s="69"/>
      <c r="BQ1128" s="69"/>
      <c r="BR1128" s="69"/>
      <c r="BS1128" s="46"/>
    </row>
    <row r="1129" spans="4:71" s="47" customFormat="1" ht="9.75" customHeight="1" x14ac:dyDescent="0.3">
      <c r="D1129" s="69"/>
      <c r="E1129" s="69"/>
      <c r="F1129" s="69"/>
      <c r="G1129" s="69"/>
      <c r="H1129" s="69"/>
      <c r="I1129" s="69"/>
      <c r="J1129" s="69"/>
      <c r="K1129" s="69"/>
      <c r="L1129" s="69"/>
      <c r="M1129" s="69"/>
      <c r="N1129" s="69"/>
      <c r="O1129" s="69"/>
      <c r="P1129" s="69"/>
      <c r="Q1129" s="69"/>
      <c r="R1129" s="69"/>
      <c r="S1129" s="69"/>
      <c r="T1129" s="69"/>
      <c r="U1129" s="69"/>
      <c r="V1129" s="69"/>
      <c r="W1129" s="69"/>
      <c r="X1129" s="69"/>
      <c r="Y1129" s="69"/>
      <c r="Z1129" s="69"/>
      <c r="AA1129" s="69"/>
      <c r="AB1129" s="69"/>
      <c r="AC1129" s="69"/>
      <c r="AD1129" s="69"/>
      <c r="AE1129" s="69"/>
      <c r="AF1129" s="69"/>
      <c r="AG1129" s="69"/>
      <c r="AH1129" s="69"/>
      <c r="AI1129" s="69"/>
      <c r="AJ1129" s="69"/>
      <c r="AK1129" s="69"/>
      <c r="AL1129" s="69"/>
      <c r="AM1129" s="69"/>
      <c r="AN1129" s="69"/>
      <c r="AO1129" s="69"/>
      <c r="AP1129" s="69"/>
      <c r="AQ1129" s="69"/>
      <c r="AR1129" s="69"/>
      <c r="AS1129" s="69"/>
      <c r="AT1129" s="69"/>
      <c r="AU1129" s="69"/>
      <c r="AV1129" s="69"/>
      <c r="AW1129" s="69"/>
      <c r="AX1129" s="69"/>
      <c r="AY1129" s="69"/>
      <c r="AZ1129" s="69"/>
      <c r="BA1129" s="69"/>
      <c r="BB1129" s="69"/>
      <c r="BC1129" s="69"/>
      <c r="BD1129" s="69"/>
      <c r="BE1129" s="69"/>
      <c r="BF1129" s="69"/>
      <c r="BG1129" s="69"/>
      <c r="BH1129" s="69"/>
      <c r="BI1129" s="69"/>
      <c r="BJ1129" s="69"/>
      <c r="BK1129" s="69"/>
      <c r="BL1129" s="69"/>
      <c r="BM1129" s="69"/>
      <c r="BN1129" s="69"/>
      <c r="BO1129" s="69"/>
      <c r="BP1129" s="69"/>
      <c r="BQ1129" s="69"/>
      <c r="BR1129" s="69"/>
      <c r="BS1129" s="46"/>
    </row>
    <row r="1130" spans="4:71" s="47" customFormat="1" ht="9.75" customHeight="1" x14ac:dyDescent="0.3">
      <c r="D1130" s="69"/>
      <c r="E1130" s="69"/>
      <c r="F1130" s="69"/>
      <c r="G1130" s="69"/>
      <c r="H1130" s="69"/>
      <c r="I1130" s="69"/>
      <c r="J1130" s="69"/>
      <c r="K1130" s="69"/>
      <c r="L1130" s="69"/>
      <c r="M1130" s="69"/>
      <c r="N1130" s="69"/>
      <c r="O1130" s="69"/>
      <c r="P1130" s="69"/>
      <c r="Q1130" s="69"/>
      <c r="R1130" s="69"/>
      <c r="S1130" s="69"/>
      <c r="T1130" s="69"/>
      <c r="U1130" s="69"/>
      <c r="V1130" s="69"/>
      <c r="W1130" s="69"/>
      <c r="X1130" s="69"/>
      <c r="Y1130" s="69"/>
      <c r="Z1130" s="69"/>
      <c r="AA1130" s="69"/>
      <c r="AB1130" s="69"/>
      <c r="AC1130" s="69"/>
      <c r="AD1130" s="69"/>
      <c r="AE1130" s="69"/>
      <c r="AF1130" s="69"/>
      <c r="AG1130" s="69"/>
      <c r="AH1130" s="69"/>
      <c r="AI1130" s="69"/>
      <c r="AJ1130" s="69"/>
      <c r="AK1130" s="69"/>
      <c r="AL1130" s="69"/>
      <c r="AM1130" s="69"/>
      <c r="AN1130" s="69"/>
      <c r="AO1130" s="69"/>
      <c r="AP1130" s="69"/>
      <c r="AQ1130" s="69"/>
      <c r="AR1130" s="69"/>
      <c r="AS1130" s="69"/>
      <c r="AT1130" s="69"/>
      <c r="AU1130" s="69"/>
      <c r="AV1130" s="69"/>
      <c r="AW1130" s="69"/>
      <c r="AX1130" s="69"/>
      <c r="AY1130" s="69"/>
      <c r="AZ1130" s="69"/>
      <c r="BA1130" s="69"/>
      <c r="BB1130" s="69"/>
      <c r="BC1130" s="69"/>
      <c r="BD1130" s="69"/>
      <c r="BE1130" s="69"/>
      <c r="BF1130" s="69"/>
      <c r="BG1130" s="69"/>
      <c r="BH1130" s="69"/>
      <c r="BI1130" s="69"/>
      <c r="BJ1130" s="69"/>
      <c r="BK1130" s="69"/>
      <c r="BL1130" s="69"/>
      <c r="BM1130" s="69"/>
      <c r="BN1130" s="69"/>
      <c r="BO1130" s="69"/>
      <c r="BP1130" s="69"/>
      <c r="BQ1130" s="69"/>
      <c r="BR1130" s="69"/>
      <c r="BS1130" s="46"/>
    </row>
    <row r="1131" spans="4:71" s="47" customFormat="1" ht="9.75" customHeight="1" x14ac:dyDescent="0.3">
      <c r="D1131" s="69"/>
      <c r="E1131" s="69"/>
      <c r="F1131" s="69"/>
      <c r="G1131" s="69"/>
      <c r="H1131" s="69"/>
      <c r="I1131" s="69"/>
      <c r="J1131" s="69"/>
      <c r="K1131" s="69"/>
      <c r="L1131" s="69"/>
      <c r="M1131" s="69"/>
      <c r="N1131" s="69"/>
      <c r="O1131" s="69"/>
      <c r="P1131" s="69"/>
      <c r="Q1131" s="69"/>
      <c r="R1131" s="69"/>
      <c r="S1131" s="69"/>
      <c r="T1131" s="69"/>
      <c r="U1131" s="69"/>
      <c r="V1131" s="69"/>
      <c r="W1131" s="69"/>
      <c r="X1131" s="69"/>
      <c r="Y1131" s="69"/>
      <c r="Z1131" s="69"/>
      <c r="AA1131" s="69"/>
      <c r="AB1131" s="69"/>
      <c r="AC1131" s="69"/>
      <c r="AD1131" s="69"/>
      <c r="AE1131" s="69"/>
      <c r="AF1131" s="69"/>
      <c r="AG1131" s="69"/>
      <c r="AH1131" s="69"/>
      <c r="AI1131" s="69"/>
      <c r="AJ1131" s="69"/>
      <c r="AK1131" s="69"/>
      <c r="AL1131" s="69"/>
      <c r="AM1131" s="69"/>
      <c r="AN1131" s="69"/>
      <c r="AO1131" s="69"/>
      <c r="AP1131" s="69"/>
      <c r="AQ1131" s="69"/>
      <c r="AR1131" s="69"/>
      <c r="AS1131" s="69"/>
      <c r="AT1131" s="69"/>
      <c r="AU1131" s="69"/>
      <c r="AV1131" s="69"/>
      <c r="AW1131" s="69"/>
      <c r="AX1131" s="69"/>
      <c r="AY1131" s="69"/>
      <c r="AZ1131" s="69"/>
      <c r="BA1131" s="69"/>
      <c r="BB1131" s="69"/>
      <c r="BC1131" s="69"/>
      <c r="BD1131" s="69"/>
      <c r="BE1131" s="69"/>
      <c r="BF1131" s="69"/>
      <c r="BG1131" s="69"/>
      <c r="BH1131" s="69"/>
      <c r="BI1131" s="69"/>
      <c r="BJ1131" s="69"/>
      <c r="BK1131" s="69"/>
      <c r="BL1131" s="69"/>
      <c r="BM1131" s="69"/>
      <c r="BN1131" s="69"/>
      <c r="BO1131" s="69"/>
      <c r="BP1131" s="69"/>
      <c r="BQ1131" s="69"/>
      <c r="BR1131" s="69"/>
      <c r="BS1131" s="46"/>
    </row>
    <row r="1132" spans="4:71" s="47" customFormat="1" ht="9.75" customHeight="1" x14ac:dyDescent="0.3">
      <c r="D1132" s="69"/>
      <c r="E1132" s="69"/>
      <c r="F1132" s="69"/>
      <c r="G1132" s="69"/>
      <c r="H1132" s="69"/>
      <c r="I1132" s="69"/>
      <c r="J1132" s="69"/>
      <c r="K1132" s="69"/>
      <c r="L1132" s="69"/>
      <c r="M1132" s="69"/>
      <c r="N1132" s="69"/>
      <c r="O1132" s="69"/>
      <c r="P1132" s="69"/>
      <c r="Q1132" s="69"/>
      <c r="R1132" s="69"/>
      <c r="S1132" s="69"/>
      <c r="T1132" s="69"/>
      <c r="U1132" s="69"/>
      <c r="V1132" s="69"/>
      <c r="W1132" s="69"/>
      <c r="X1132" s="69"/>
      <c r="Y1132" s="69"/>
      <c r="Z1132" s="69"/>
      <c r="AA1132" s="69"/>
      <c r="AB1132" s="69"/>
      <c r="AC1132" s="69"/>
      <c r="AD1132" s="69"/>
      <c r="AE1132" s="69"/>
      <c r="AF1132" s="69"/>
      <c r="AG1132" s="69"/>
      <c r="AH1132" s="69"/>
      <c r="AI1132" s="69"/>
      <c r="AJ1132" s="69"/>
      <c r="AK1132" s="69"/>
      <c r="AL1132" s="69"/>
      <c r="AM1132" s="69"/>
      <c r="AN1132" s="69"/>
      <c r="AO1132" s="69"/>
      <c r="AP1132" s="69"/>
      <c r="AQ1132" s="69"/>
      <c r="AR1132" s="69"/>
      <c r="AS1132" s="69"/>
      <c r="AT1132" s="69"/>
      <c r="AU1132" s="69"/>
      <c r="AV1132" s="69"/>
      <c r="AW1132" s="69"/>
      <c r="AX1132" s="69"/>
      <c r="AY1132" s="69"/>
      <c r="AZ1132" s="69"/>
      <c r="BA1132" s="69"/>
      <c r="BB1132" s="69"/>
      <c r="BC1132" s="69"/>
      <c r="BD1132" s="69"/>
      <c r="BE1132" s="69"/>
      <c r="BF1132" s="69"/>
      <c r="BG1132" s="69"/>
      <c r="BH1132" s="69"/>
      <c r="BI1132" s="69"/>
      <c r="BJ1132" s="69"/>
      <c r="BK1132" s="69"/>
      <c r="BL1132" s="69"/>
      <c r="BM1132" s="69"/>
      <c r="BN1132" s="69"/>
      <c r="BO1132" s="69"/>
      <c r="BP1132" s="69"/>
      <c r="BQ1132" s="69"/>
      <c r="BR1132" s="69"/>
      <c r="BS1132" s="46"/>
    </row>
    <row r="1133" spans="4:71" s="47" customFormat="1" ht="9.75" customHeight="1" x14ac:dyDescent="0.3">
      <c r="D1133" s="69"/>
      <c r="E1133" s="69"/>
      <c r="F1133" s="69"/>
      <c r="G1133" s="69"/>
      <c r="H1133" s="69"/>
      <c r="I1133" s="69"/>
      <c r="J1133" s="69"/>
      <c r="K1133" s="69"/>
      <c r="L1133" s="69"/>
      <c r="M1133" s="69"/>
      <c r="N1133" s="69"/>
      <c r="O1133" s="69"/>
      <c r="P1133" s="69"/>
      <c r="Q1133" s="69"/>
      <c r="R1133" s="69"/>
      <c r="S1133" s="69"/>
      <c r="T1133" s="69"/>
      <c r="U1133" s="69"/>
      <c r="V1133" s="69"/>
      <c r="W1133" s="69"/>
      <c r="X1133" s="69"/>
      <c r="Y1133" s="69"/>
      <c r="Z1133" s="69"/>
      <c r="AA1133" s="69"/>
      <c r="AB1133" s="69"/>
      <c r="AC1133" s="69"/>
      <c r="AD1133" s="69"/>
      <c r="AE1133" s="69"/>
      <c r="AF1133" s="69"/>
      <c r="AG1133" s="69"/>
      <c r="AH1133" s="69"/>
      <c r="AI1133" s="69"/>
      <c r="AJ1133" s="69"/>
      <c r="AK1133" s="69"/>
      <c r="AL1133" s="69"/>
      <c r="AM1133" s="69"/>
      <c r="AN1133" s="69"/>
      <c r="AO1133" s="69"/>
      <c r="AP1133" s="69"/>
      <c r="AQ1133" s="69"/>
      <c r="AR1133" s="69"/>
      <c r="AS1133" s="69"/>
      <c r="AT1133" s="69"/>
      <c r="AU1133" s="69"/>
      <c r="AV1133" s="69"/>
      <c r="AW1133" s="69"/>
      <c r="AX1133" s="69"/>
      <c r="AY1133" s="69"/>
      <c r="AZ1133" s="69"/>
      <c r="BA1133" s="69"/>
      <c r="BB1133" s="69"/>
      <c r="BC1133" s="69"/>
      <c r="BD1133" s="69"/>
      <c r="BE1133" s="69"/>
      <c r="BF1133" s="69"/>
      <c r="BG1133" s="69"/>
      <c r="BH1133" s="69"/>
      <c r="BI1133" s="69"/>
      <c r="BJ1133" s="69"/>
      <c r="BK1133" s="69"/>
      <c r="BL1133" s="69"/>
      <c r="BM1133" s="69"/>
      <c r="BN1133" s="69"/>
      <c r="BO1133" s="69"/>
      <c r="BP1133" s="69"/>
      <c r="BQ1133" s="69"/>
      <c r="BR1133" s="69"/>
      <c r="BS1133" s="46"/>
    </row>
    <row r="1134" spans="4:71" s="47" customFormat="1" ht="9.75" customHeight="1" x14ac:dyDescent="0.3">
      <c r="D1134" s="69"/>
      <c r="E1134" s="69"/>
      <c r="F1134" s="69"/>
      <c r="G1134" s="69"/>
      <c r="H1134" s="69"/>
      <c r="I1134" s="69"/>
      <c r="J1134" s="69"/>
      <c r="K1134" s="69"/>
      <c r="L1134" s="69"/>
      <c r="M1134" s="69"/>
      <c r="N1134" s="69"/>
      <c r="O1134" s="69"/>
      <c r="P1134" s="69"/>
      <c r="Q1134" s="69"/>
      <c r="R1134" s="69"/>
      <c r="S1134" s="69"/>
      <c r="T1134" s="69"/>
      <c r="U1134" s="69"/>
      <c r="V1134" s="69"/>
      <c r="W1134" s="69"/>
      <c r="X1134" s="69"/>
      <c r="Y1134" s="69"/>
      <c r="Z1134" s="69"/>
      <c r="AA1134" s="69"/>
      <c r="AB1134" s="69"/>
      <c r="AC1134" s="69"/>
      <c r="AD1134" s="69"/>
      <c r="AE1134" s="69"/>
      <c r="AF1134" s="69"/>
      <c r="AG1134" s="69"/>
      <c r="AH1134" s="69"/>
      <c r="AI1134" s="69"/>
      <c r="AJ1134" s="69"/>
      <c r="AK1134" s="69"/>
      <c r="AL1134" s="69"/>
      <c r="AM1134" s="69"/>
      <c r="AN1134" s="69"/>
      <c r="AO1134" s="69"/>
      <c r="AP1134" s="69"/>
      <c r="AQ1134" s="69"/>
      <c r="AR1134" s="69"/>
      <c r="AS1134" s="69"/>
      <c r="AT1134" s="69"/>
      <c r="AU1134" s="69"/>
      <c r="AV1134" s="69"/>
      <c r="AW1134" s="69"/>
      <c r="AX1134" s="69"/>
      <c r="AY1134" s="69"/>
      <c r="AZ1134" s="69"/>
      <c r="BA1134" s="69"/>
      <c r="BB1134" s="69"/>
      <c r="BC1134" s="69"/>
      <c r="BD1134" s="69"/>
      <c r="BE1134" s="69"/>
      <c r="BF1134" s="69"/>
      <c r="BG1134" s="69"/>
      <c r="BH1134" s="69"/>
      <c r="BI1134" s="69"/>
      <c r="BJ1134" s="69"/>
      <c r="BK1134" s="69"/>
      <c r="BL1134" s="69"/>
      <c r="BM1134" s="69"/>
      <c r="BN1134" s="69"/>
      <c r="BO1134" s="69"/>
      <c r="BP1134" s="69"/>
      <c r="BQ1134" s="69"/>
      <c r="BR1134" s="69"/>
      <c r="BS1134" s="46"/>
    </row>
    <row r="1135" spans="4:71" s="47" customFormat="1" ht="9.75" customHeight="1" x14ac:dyDescent="0.3">
      <c r="D1135" s="69"/>
      <c r="E1135" s="69"/>
      <c r="F1135" s="69"/>
      <c r="G1135" s="69"/>
      <c r="H1135" s="69"/>
      <c r="I1135" s="69"/>
      <c r="J1135" s="69"/>
      <c r="K1135" s="69"/>
      <c r="L1135" s="69"/>
      <c r="M1135" s="69"/>
      <c r="N1135" s="69"/>
      <c r="O1135" s="69"/>
      <c r="P1135" s="69"/>
      <c r="Q1135" s="69"/>
      <c r="R1135" s="69"/>
      <c r="S1135" s="69"/>
      <c r="T1135" s="69"/>
      <c r="U1135" s="69"/>
      <c r="V1135" s="69"/>
      <c r="W1135" s="69"/>
      <c r="X1135" s="69"/>
      <c r="Y1135" s="69"/>
      <c r="Z1135" s="69"/>
      <c r="AA1135" s="69"/>
      <c r="AB1135" s="69"/>
      <c r="AC1135" s="69"/>
      <c r="AD1135" s="69"/>
      <c r="AE1135" s="69"/>
      <c r="AF1135" s="69"/>
      <c r="AG1135" s="69"/>
      <c r="AH1135" s="69"/>
      <c r="AI1135" s="69"/>
      <c r="AJ1135" s="69"/>
      <c r="AK1135" s="69"/>
      <c r="AL1135" s="69"/>
      <c r="AM1135" s="69"/>
      <c r="AN1135" s="69"/>
      <c r="AO1135" s="69"/>
      <c r="AP1135" s="69"/>
      <c r="AQ1135" s="69"/>
      <c r="AR1135" s="69"/>
      <c r="AS1135" s="69"/>
      <c r="AT1135" s="69"/>
      <c r="AU1135" s="69"/>
      <c r="AV1135" s="69"/>
      <c r="AW1135" s="69"/>
      <c r="AX1135" s="69"/>
      <c r="AY1135" s="69"/>
      <c r="AZ1135" s="69"/>
      <c r="BA1135" s="69"/>
      <c r="BB1135" s="69"/>
      <c r="BC1135" s="69"/>
      <c r="BD1135" s="69"/>
      <c r="BE1135" s="69"/>
      <c r="BF1135" s="69"/>
      <c r="BG1135" s="69"/>
      <c r="BH1135" s="69"/>
      <c r="BI1135" s="69"/>
      <c r="BJ1135" s="69"/>
      <c r="BK1135" s="69"/>
      <c r="BL1135" s="69"/>
      <c r="BM1135" s="69"/>
      <c r="BN1135" s="69"/>
      <c r="BO1135" s="69"/>
      <c r="BP1135" s="69"/>
      <c r="BQ1135" s="69"/>
      <c r="BR1135" s="69"/>
      <c r="BS1135" s="46"/>
    </row>
    <row r="1136" spans="4:71" s="47" customFormat="1" ht="9.75" customHeight="1" x14ac:dyDescent="0.3">
      <c r="D1136" s="69"/>
      <c r="E1136" s="69"/>
      <c r="F1136" s="69"/>
      <c r="G1136" s="69"/>
      <c r="H1136" s="69"/>
      <c r="I1136" s="69"/>
      <c r="J1136" s="69"/>
      <c r="K1136" s="69"/>
      <c r="L1136" s="69"/>
      <c r="M1136" s="69"/>
      <c r="N1136" s="69"/>
      <c r="O1136" s="69"/>
      <c r="P1136" s="69"/>
      <c r="Q1136" s="69"/>
      <c r="R1136" s="69"/>
      <c r="S1136" s="69"/>
      <c r="T1136" s="69"/>
      <c r="U1136" s="69"/>
      <c r="V1136" s="69"/>
      <c r="W1136" s="69"/>
      <c r="X1136" s="69"/>
      <c r="Y1136" s="69"/>
      <c r="Z1136" s="69"/>
      <c r="AA1136" s="69"/>
      <c r="AB1136" s="69"/>
      <c r="AC1136" s="69"/>
      <c r="AD1136" s="69"/>
      <c r="AE1136" s="69"/>
      <c r="AF1136" s="69"/>
      <c r="AG1136" s="69"/>
      <c r="AH1136" s="69"/>
      <c r="AI1136" s="69"/>
      <c r="AJ1136" s="69"/>
      <c r="AK1136" s="69"/>
      <c r="AL1136" s="69"/>
      <c r="AM1136" s="69"/>
      <c r="AN1136" s="69"/>
      <c r="AO1136" s="69"/>
      <c r="AP1136" s="69"/>
      <c r="AQ1136" s="69"/>
      <c r="AR1136" s="69"/>
      <c r="AS1136" s="69"/>
      <c r="AT1136" s="69"/>
      <c r="AU1136" s="69"/>
      <c r="AV1136" s="69"/>
      <c r="AW1136" s="69"/>
      <c r="AX1136" s="69"/>
      <c r="AY1136" s="69"/>
      <c r="AZ1136" s="69"/>
      <c r="BA1136" s="69"/>
      <c r="BB1136" s="69"/>
      <c r="BC1136" s="69"/>
      <c r="BD1136" s="69"/>
      <c r="BE1136" s="69"/>
      <c r="BF1136" s="69"/>
      <c r="BG1136" s="69"/>
      <c r="BH1136" s="69"/>
      <c r="BI1136" s="69"/>
      <c r="BJ1136" s="69"/>
      <c r="BK1136" s="69"/>
      <c r="BL1136" s="69"/>
      <c r="BM1136" s="69"/>
      <c r="BN1136" s="69"/>
      <c r="BO1136" s="69"/>
      <c r="BP1136" s="69"/>
      <c r="BQ1136" s="69"/>
      <c r="BR1136" s="69"/>
      <c r="BS1136" s="46"/>
    </row>
    <row r="1137" spans="4:71" s="47" customFormat="1" ht="9.75" customHeight="1" x14ac:dyDescent="0.3">
      <c r="D1137" s="69"/>
      <c r="E1137" s="69"/>
      <c r="F1137" s="69"/>
      <c r="G1137" s="69"/>
      <c r="H1137" s="69"/>
      <c r="I1137" s="69"/>
      <c r="J1137" s="69"/>
      <c r="K1137" s="69"/>
      <c r="L1137" s="69"/>
      <c r="M1137" s="69"/>
      <c r="N1137" s="69"/>
      <c r="O1137" s="69"/>
      <c r="P1137" s="69"/>
      <c r="Q1137" s="69"/>
      <c r="R1137" s="69"/>
      <c r="S1137" s="69"/>
      <c r="T1137" s="69"/>
      <c r="U1137" s="69"/>
      <c r="V1137" s="69"/>
      <c r="W1137" s="69"/>
      <c r="X1137" s="69"/>
      <c r="Y1137" s="69"/>
      <c r="Z1137" s="69"/>
      <c r="AA1137" s="69"/>
      <c r="AB1137" s="69"/>
      <c r="AC1137" s="69"/>
      <c r="AD1137" s="69"/>
      <c r="AE1137" s="69"/>
      <c r="AF1137" s="69"/>
      <c r="AG1137" s="69"/>
      <c r="AH1137" s="69"/>
      <c r="AI1137" s="69"/>
      <c r="AJ1137" s="69"/>
      <c r="AK1137" s="69"/>
      <c r="AL1137" s="69"/>
      <c r="AM1137" s="69"/>
      <c r="AN1137" s="69"/>
      <c r="AO1137" s="69"/>
      <c r="AP1137" s="69"/>
      <c r="AQ1137" s="69"/>
      <c r="AR1137" s="69"/>
      <c r="AS1137" s="69"/>
      <c r="AT1137" s="69"/>
      <c r="AU1137" s="69"/>
      <c r="AV1137" s="69"/>
      <c r="AW1137" s="69"/>
      <c r="AX1137" s="69"/>
      <c r="AY1137" s="69"/>
      <c r="AZ1137" s="69"/>
      <c r="BA1137" s="69"/>
      <c r="BB1137" s="69"/>
      <c r="BC1137" s="69"/>
      <c r="BD1137" s="69"/>
      <c r="BE1137" s="69"/>
      <c r="BF1137" s="69"/>
      <c r="BG1137" s="69"/>
      <c r="BH1137" s="69"/>
      <c r="BI1137" s="69"/>
      <c r="BJ1137" s="69"/>
      <c r="BK1137" s="69"/>
      <c r="BL1137" s="69"/>
      <c r="BM1137" s="69"/>
      <c r="BN1137" s="69"/>
      <c r="BO1137" s="69"/>
      <c r="BP1137" s="69"/>
      <c r="BQ1137" s="69"/>
      <c r="BR1137" s="69"/>
      <c r="BS1137" s="46"/>
    </row>
    <row r="1138" spans="4:71" s="47" customFormat="1" ht="9.75" customHeight="1" x14ac:dyDescent="0.3">
      <c r="D1138" s="69"/>
      <c r="E1138" s="69"/>
      <c r="F1138" s="69"/>
      <c r="G1138" s="69"/>
      <c r="H1138" s="69"/>
      <c r="I1138" s="69"/>
      <c r="J1138" s="69"/>
      <c r="K1138" s="69"/>
      <c r="L1138" s="69"/>
      <c r="M1138" s="69"/>
      <c r="N1138" s="69"/>
      <c r="O1138" s="69"/>
      <c r="P1138" s="69"/>
      <c r="Q1138" s="69"/>
      <c r="R1138" s="69"/>
      <c r="S1138" s="69"/>
      <c r="T1138" s="69"/>
      <c r="U1138" s="69"/>
      <c r="V1138" s="69"/>
      <c r="W1138" s="69"/>
      <c r="X1138" s="69"/>
      <c r="Y1138" s="69"/>
      <c r="Z1138" s="69"/>
      <c r="AA1138" s="69"/>
      <c r="AB1138" s="69"/>
      <c r="AC1138" s="69"/>
      <c r="AD1138" s="69"/>
      <c r="AE1138" s="69"/>
      <c r="AF1138" s="69"/>
      <c r="AG1138" s="69"/>
      <c r="AH1138" s="69"/>
      <c r="AI1138" s="69"/>
      <c r="AJ1138" s="69"/>
      <c r="AK1138" s="69"/>
      <c r="AL1138" s="69"/>
      <c r="AM1138" s="69"/>
      <c r="AN1138" s="69"/>
      <c r="AO1138" s="69"/>
      <c r="AP1138" s="69"/>
      <c r="AQ1138" s="69"/>
      <c r="AR1138" s="69"/>
      <c r="AS1138" s="69"/>
      <c r="AT1138" s="69"/>
      <c r="AU1138" s="69"/>
      <c r="AV1138" s="69"/>
      <c r="AW1138" s="69"/>
      <c r="AX1138" s="69"/>
      <c r="AY1138" s="69"/>
      <c r="AZ1138" s="69"/>
      <c r="BA1138" s="69"/>
      <c r="BB1138" s="69"/>
      <c r="BC1138" s="69"/>
      <c r="BD1138" s="69"/>
      <c r="BE1138" s="69"/>
      <c r="BF1138" s="69"/>
      <c r="BG1138" s="69"/>
      <c r="BH1138" s="69"/>
      <c r="BI1138" s="69"/>
      <c r="BJ1138" s="69"/>
      <c r="BK1138" s="69"/>
      <c r="BL1138" s="69"/>
      <c r="BM1138" s="69"/>
      <c r="BN1138" s="69"/>
      <c r="BO1138" s="69"/>
      <c r="BP1138" s="69"/>
      <c r="BQ1138" s="69"/>
      <c r="BR1138" s="69"/>
      <c r="BS1138" s="46"/>
    </row>
    <row r="1139" spans="4:71" s="47" customFormat="1" ht="9.75" customHeight="1" x14ac:dyDescent="0.3">
      <c r="D1139" s="69"/>
      <c r="E1139" s="69"/>
      <c r="F1139" s="69"/>
      <c r="G1139" s="69"/>
      <c r="H1139" s="69"/>
      <c r="I1139" s="69"/>
      <c r="J1139" s="69"/>
      <c r="K1139" s="69"/>
      <c r="L1139" s="69"/>
      <c r="M1139" s="69"/>
      <c r="N1139" s="69"/>
      <c r="O1139" s="69"/>
      <c r="P1139" s="69"/>
      <c r="Q1139" s="69"/>
      <c r="R1139" s="69"/>
      <c r="S1139" s="69"/>
      <c r="T1139" s="69"/>
      <c r="U1139" s="69"/>
      <c r="V1139" s="69"/>
      <c r="W1139" s="69"/>
      <c r="X1139" s="69"/>
      <c r="Y1139" s="69"/>
      <c r="Z1139" s="69"/>
      <c r="AA1139" s="69"/>
      <c r="AB1139" s="69"/>
      <c r="AC1139" s="69"/>
      <c r="AD1139" s="69"/>
      <c r="AE1139" s="69"/>
      <c r="AF1139" s="69"/>
      <c r="AG1139" s="69"/>
      <c r="AH1139" s="69"/>
      <c r="AI1139" s="69"/>
      <c r="AJ1139" s="69"/>
      <c r="AK1139" s="69"/>
      <c r="AL1139" s="69"/>
      <c r="AM1139" s="69"/>
      <c r="AN1139" s="69"/>
      <c r="AO1139" s="69"/>
      <c r="AP1139" s="69"/>
      <c r="AQ1139" s="69"/>
      <c r="AR1139" s="69"/>
      <c r="AS1139" s="69"/>
      <c r="AT1139" s="69"/>
      <c r="AU1139" s="69"/>
      <c r="AV1139" s="69"/>
      <c r="AW1139" s="69"/>
      <c r="AX1139" s="69"/>
      <c r="AY1139" s="69"/>
      <c r="AZ1139" s="69"/>
      <c r="BA1139" s="69"/>
      <c r="BB1139" s="69"/>
      <c r="BC1139" s="69"/>
      <c r="BD1139" s="69"/>
      <c r="BE1139" s="69"/>
      <c r="BF1139" s="69"/>
      <c r="BG1139" s="69"/>
      <c r="BH1139" s="69"/>
      <c r="BI1139" s="69"/>
      <c r="BJ1139" s="69"/>
      <c r="BK1139" s="69"/>
      <c r="BL1139" s="69"/>
      <c r="BM1139" s="69"/>
      <c r="BN1139" s="69"/>
      <c r="BO1139" s="69"/>
      <c r="BP1139" s="69"/>
      <c r="BQ1139" s="69"/>
      <c r="BR1139" s="69"/>
      <c r="BS1139" s="46"/>
    </row>
    <row r="1140" spans="4:71" s="47" customFormat="1" ht="9.75" customHeight="1" x14ac:dyDescent="0.3">
      <c r="D1140" s="69"/>
      <c r="E1140" s="69"/>
      <c r="F1140" s="69"/>
      <c r="G1140" s="69"/>
      <c r="H1140" s="69"/>
      <c r="I1140" s="69"/>
      <c r="J1140" s="69"/>
      <c r="K1140" s="69"/>
      <c r="L1140" s="69"/>
      <c r="M1140" s="69"/>
      <c r="N1140" s="69"/>
      <c r="O1140" s="69"/>
      <c r="P1140" s="69"/>
      <c r="Q1140" s="69"/>
      <c r="R1140" s="69"/>
      <c r="S1140" s="69"/>
      <c r="T1140" s="69"/>
      <c r="U1140" s="69"/>
      <c r="V1140" s="69"/>
      <c r="W1140" s="69"/>
      <c r="X1140" s="69"/>
      <c r="Y1140" s="69"/>
      <c r="Z1140" s="69"/>
      <c r="AA1140" s="69"/>
      <c r="AB1140" s="69"/>
      <c r="AC1140" s="69"/>
      <c r="AD1140" s="69"/>
      <c r="AE1140" s="69"/>
      <c r="AF1140" s="69"/>
      <c r="AG1140" s="69"/>
      <c r="AH1140" s="69"/>
      <c r="AI1140" s="69"/>
      <c r="AJ1140" s="69"/>
      <c r="AK1140" s="69"/>
      <c r="AL1140" s="69"/>
      <c r="AM1140" s="69"/>
      <c r="AN1140" s="69"/>
      <c r="AO1140" s="69"/>
      <c r="AP1140" s="69"/>
      <c r="AQ1140" s="69"/>
      <c r="AR1140" s="69"/>
      <c r="AS1140" s="69"/>
      <c r="AT1140" s="69"/>
      <c r="AU1140" s="69"/>
      <c r="AV1140" s="69"/>
      <c r="AW1140" s="69"/>
      <c r="AX1140" s="69"/>
      <c r="AY1140" s="69"/>
      <c r="AZ1140" s="69"/>
      <c r="BA1140" s="69"/>
      <c r="BB1140" s="69"/>
      <c r="BC1140" s="69"/>
      <c r="BD1140" s="69"/>
      <c r="BE1140" s="69"/>
      <c r="BF1140" s="69"/>
      <c r="BG1140" s="69"/>
      <c r="BH1140" s="69"/>
      <c r="BI1140" s="69"/>
      <c r="BJ1140" s="69"/>
      <c r="BK1140" s="69"/>
      <c r="BL1140" s="69"/>
      <c r="BM1140" s="69"/>
      <c r="BN1140" s="69"/>
      <c r="BO1140" s="69"/>
      <c r="BP1140" s="69"/>
      <c r="BQ1140" s="69"/>
      <c r="BR1140" s="69"/>
      <c r="BS1140" s="46"/>
    </row>
    <row r="1141" spans="4:71" s="47" customFormat="1" ht="9.75" customHeight="1" x14ac:dyDescent="0.3">
      <c r="D1141" s="69"/>
      <c r="E1141" s="69"/>
      <c r="F1141" s="69"/>
      <c r="G1141" s="69"/>
      <c r="H1141" s="69"/>
      <c r="I1141" s="69"/>
      <c r="J1141" s="69"/>
      <c r="K1141" s="69"/>
      <c r="L1141" s="69"/>
      <c r="M1141" s="69"/>
      <c r="N1141" s="69"/>
      <c r="O1141" s="69"/>
      <c r="P1141" s="69"/>
      <c r="Q1141" s="69"/>
      <c r="R1141" s="69"/>
      <c r="S1141" s="69"/>
      <c r="T1141" s="69"/>
      <c r="U1141" s="69"/>
      <c r="V1141" s="69"/>
      <c r="W1141" s="69"/>
      <c r="X1141" s="69"/>
      <c r="Y1141" s="69"/>
      <c r="Z1141" s="69"/>
      <c r="AA1141" s="69"/>
      <c r="AB1141" s="69"/>
      <c r="AC1141" s="69"/>
      <c r="AD1141" s="69"/>
      <c r="AE1141" s="69"/>
      <c r="AF1141" s="69"/>
      <c r="AG1141" s="69"/>
      <c r="AH1141" s="69"/>
      <c r="AI1141" s="69"/>
      <c r="AJ1141" s="69"/>
      <c r="AK1141" s="69"/>
      <c r="AL1141" s="69"/>
      <c r="AM1141" s="69"/>
      <c r="AN1141" s="69"/>
      <c r="AO1141" s="69"/>
      <c r="AP1141" s="69"/>
      <c r="AQ1141" s="69"/>
      <c r="AR1141" s="69"/>
      <c r="AS1141" s="69"/>
      <c r="AT1141" s="69"/>
      <c r="AU1141" s="69"/>
      <c r="AV1141" s="69"/>
      <c r="AW1141" s="69"/>
      <c r="AX1141" s="69"/>
      <c r="AY1141" s="69"/>
      <c r="AZ1141" s="69"/>
      <c r="BA1141" s="69"/>
      <c r="BB1141" s="69"/>
      <c r="BC1141" s="69"/>
      <c r="BD1141" s="69"/>
      <c r="BE1141" s="69"/>
      <c r="BF1141" s="69"/>
      <c r="BG1141" s="69"/>
      <c r="BH1141" s="69"/>
      <c r="BI1141" s="69"/>
      <c r="BJ1141" s="69"/>
      <c r="BK1141" s="69"/>
      <c r="BL1141" s="69"/>
      <c r="BM1141" s="69"/>
      <c r="BN1141" s="69"/>
      <c r="BO1141" s="69"/>
      <c r="BP1141" s="69"/>
      <c r="BQ1141" s="69"/>
      <c r="BR1141" s="69"/>
      <c r="BS1141" s="46"/>
    </row>
    <row r="1142" spans="4:71" s="47" customFormat="1" ht="9.75" customHeight="1" x14ac:dyDescent="0.3">
      <c r="D1142" s="69"/>
      <c r="E1142" s="69"/>
      <c r="F1142" s="69"/>
      <c r="G1142" s="69"/>
      <c r="H1142" s="69"/>
      <c r="I1142" s="69"/>
      <c r="J1142" s="69"/>
      <c r="K1142" s="69"/>
      <c r="L1142" s="69"/>
      <c r="M1142" s="69"/>
      <c r="N1142" s="69"/>
      <c r="O1142" s="69"/>
      <c r="P1142" s="69"/>
      <c r="Q1142" s="69"/>
      <c r="R1142" s="69"/>
      <c r="S1142" s="69"/>
      <c r="T1142" s="69"/>
      <c r="U1142" s="69"/>
      <c r="V1142" s="69"/>
      <c r="W1142" s="69"/>
      <c r="X1142" s="69"/>
      <c r="Y1142" s="69"/>
      <c r="Z1142" s="69"/>
      <c r="AA1142" s="69"/>
      <c r="AB1142" s="69"/>
      <c r="AC1142" s="69"/>
      <c r="AD1142" s="69"/>
      <c r="AE1142" s="69"/>
      <c r="AF1142" s="69"/>
      <c r="AG1142" s="69"/>
      <c r="AH1142" s="69"/>
      <c r="AI1142" s="69"/>
      <c r="AJ1142" s="69"/>
      <c r="AK1142" s="69"/>
      <c r="AL1142" s="69"/>
      <c r="AM1142" s="69"/>
      <c r="AN1142" s="69"/>
      <c r="AO1142" s="69"/>
      <c r="AP1142" s="69"/>
      <c r="AQ1142" s="69"/>
      <c r="AR1142" s="69"/>
      <c r="AS1142" s="69"/>
      <c r="AT1142" s="69"/>
      <c r="AU1142" s="69"/>
      <c r="AV1142" s="69"/>
      <c r="AW1142" s="69"/>
      <c r="AX1142" s="69"/>
      <c r="AY1142" s="69"/>
      <c r="AZ1142" s="69"/>
      <c r="BA1142" s="69"/>
      <c r="BB1142" s="69"/>
      <c r="BC1142" s="69"/>
      <c r="BD1142" s="69"/>
      <c r="BE1142" s="69"/>
      <c r="BF1142" s="69"/>
      <c r="BG1142" s="69"/>
      <c r="BH1142" s="69"/>
      <c r="BI1142" s="69"/>
      <c r="BJ1142" s="69"/>
      <c r="BK1142" s="69"/>
      <c r="BL1142" s="69"/>
      <c r="BM1142" s="69"/>
      <c r="BN1142" s="69"/>
      <c r="BO1142" s="69"/>
      <c r="BP1142" s="69"/>
      <c r="BQ1142" s="69"/>
      <c r="BR1142" s="69"/>
      <c r="BS1142" s="46"/>
    </row>
    <row r="1143" spans="4:71" s="47" customFormat="1" ht="9.75" customHeight="1" x14ac:dyDescent="0.3">
      <c r="D1143" s="69"/>
      <c r="E1143" s="69"/>
      <c r="F1143" s="69"/>
      <c r="G1143" s="69"/>
      <c r="H1143" s="69"/>
      <c r="I1143" s="69"/>
      <c r="J1143" s="69"/>
      <c r="K1143" s="69"/>
      <c r="L1143" s="69"/>
      <c r="M1143" s="69"/>
      <c r="N1143" s="69"/>
      <c r="O1143" s="69"/>
      <c r="P1143" s="69"/>
      <c r="Q1143" s="69"/>
      <c r="R1143" s="69"/>
      <c r="S1143" s="69"/>
      <c r="T1143" s="69"/>
      <c r="U1143" s="69"/>
      <c r="V1143" s="69"/>
      <c r="W1143" s="69"/>
      <c r="X1143" s="69"/>
      <c r="Y1143" s="69"/>
      <c r="Z1143" s="69"/>
      <c r="AA1143" s="69"/>
      <c r="AB1143" s="69"/>
      <c r="AC1143" s="69"/>
      <c r="AD1143" s="69"/>
      <c r="AE1143" s="69"/>
      <c r="AF1143" s="69"/>
      <c r="AG1143" s="69"/>
      <c r="AH1143" s="69"/>
      <c r="AI1143" s="69"/>
      <c r="AJ1143" s="69"/>
      <c r="AK1143" s="69"/>
      <c r="AL1143" s="69"/>
      <c r="AM1143" s="69"/>
      <c r="AN1143" s="69"/>
      <c r="AO1143" s="69"/>
      <c r="AP1143" s="69"/>
      <c r="AQ1143" s="69"/>
      <c r="AR1143" s="69"/>
      <c r="AS1143" s="69"/>
      <c r="AT1143" s="69"/>
      <c r="AU1143" s="69"/>
      <c r="AV1143" s="69"/>
      <c r="AW1143" s="69"/>
      <c r="AX1143" s="69"/>
      <c r="AY1143" s="69"/>
      <c r="AZ1143" s="69"/>
      <c r="BA1143" s="69"/>
      <c r="BB1143" s="69"/>
      <c r="BC1143" s="69"/>
      <c r="BD1143" s="69"/>
      <c r="BE1143" s="69"/>
      <c r="BF1143" s="69"/>
      <c r="BG1143" s="69"/>
      <c r="BH1143" s="69"/>
      <c r="BI1143" s="69"/>
      <c r="BJ1143" s="69"/>
      <c r="BK1143" s="69"/>
      <c r="BL1143" s="69"/>
      <c r="BM1143" s="69"/>
      <c r="BN1143" s="69"/>
      <c r="BO1143" s="69"/>
      <c r="BP1143" s="69"/>
      <c r="BQ1143" s="69"/>
      <c r="BR1143" s="69"/>
      <c r="BS1143" s="46"/>
    </row>
    <row r="1144" spans="4:71" s="47" customFormat="1" ht="9.75" customHeight="1" x14ac:dyDescent="0.3">
      <c r="D1144" s="69"/>
      <c r="E1144" s="69"/>
      <c r="F1144" s="69"/>
      <c r="G1144" s="69"/>
      <c r="H1144" s="69"/>
      <c r="I1144" s="69"/>
      <c r="J1144" s="69"/>
      <c r="K1144" s="69"/>
      <c r="L1144" s="69"/>
      <c r="M1144" s="69"/>
      <c r="N1144" s="69"/>
      <c r="O1144" s="69"/>
      <c r="P1144" s="69"/>
      <c r="Q1144" s="69"/>
      <c r="R1144" s="69"/>
      <c r="S1144" s="69"/>
      <c r="T1144" s="69"/>
      <c r="U1144" s="69"/>
      <c r="V1144" s="69"/>
      <c r="W1144" s="69"/>
      <c r="X1144" s="69"/>
      <c r="Y1144" s="69"/>
      <c r="Z1144" s="69"/>
      <c r="AA1144" s="69"/>
      <c r="AB1144" s="69"/>
      <c r="AC1144" s="69"/>
      <c r="AD1144" s="69"/>
      <c r="AE1144" s="69"/>
      <c r="AF1144" s="69"/>
      <c r="AG1144" s="69"/>
      <c r="AH1144" s="69"/>
      <c r="AI1144" s="69"/>
      <c r="AJ1144" s="69"/>
      <c r="AK1144" s="69"/>
      <c r="AL1144" s="69"/>
      <c r="AM1144" s="69"/>
      <c r="AN1144" s="69"/>
      <c r="AO1144" s="69"/>
      <c r="AP1144" s="69"/>
      <c r="AQ1144" s="69"/>
      <c r="AR1144" s="69"/>
      <c r="AS1144" s="69"/>
      <c r="AT1144" s="69"/>
      <c r="AU1144" s="69"/>
      <c r="AV1144" s="69"/>
      <c r="AW1144" s="69"/>
      <c r="AX1144" s="69"/>
      <c r="AY1144" s="69"/>
      <c r="AZ1144" s="69"/>
      <c r="BA1144" s="69"/>
      <c r="BB1144" s="69"/>
      <c r="BC1144" s="69"/>
      <c r="BD1144" s="69"/>
      <c r="BE1144" s="69"/>
      <c r="BF1144" s="69"/>
      <c r="BG1144" s="69"/>
      <c r="BH1144" s="69"/>
      <c r="BI1144" s="69"/>
      <c r="BJ1144" s="69"/>
      <c r="BK1144" s="69"/>
      <c r="BL1144" s="69"/>
      <c r="BM1144" s="69"/>
      <c r="BN1144" s="69"/>
      <c r="BO1144" s="69"/>
      <c r="BP1144" s="69"/>
      <c r="BQ1144" s="69"/>
      <c r="BR1144" s="69"/>
      <c r="BS1144" s="46"/>
    </row>
    <row r="1145" spans="4:71" s="47" customFormat="1" ht="9.75" customHeight="1" x14ac:dyDescent="0.3">
      <c r="D1145" s="69"/>
      <c r="E1145" s="69"/>
      <c r="F1145" s="69"/>
      <c r="G1145" s="69"/>
      <c r="H1145" s="69"/>
      <c r="I1145" s="69"/>
      <c r="J1145" s="69"/>
      <c r="K1145" s="69"/>
      <c r="L1145" s="69"/>
      <c r="M1145" s="69"/>
      <c r="N1145" s="69"/>
      <c r="O1145" s="69"/>
      <c r="P1145" s="69"/>
      <c r="Q1145" s="69"/>
      <c r="R1145" s="69"/>
      <c r="S1145" s="69"/>
      <c r="T1145" s="69"/>
      <c r="U1145" s="69"/>
      <c r="V1145" s="69"/>
      <c r="W1145" s="69"/>
      <c r="X1145" s="69"/>
      <c r="Y1145" s="69"/>
      <c r="Z1145" s="69"/>
      <c r="AA1145" s="69"/>
      <c r="AB1145" s="69"/>
      <c r="AC1145" s="69"/>
      <c r="AD1145" s="69"/>
      <c r="AE1145" s="69"/>
      <c r="AF1145" s="69"/>
      <c r="AG1145" s="69"/>
      <c r="AH1145" s="69"/>
      <c r="AI1145" s="69"/>
      <c r="AJ1145" s="69"/>
      <c r="AK1145" s="69"/>
      <c r="AL1145" s="69"/>
      <c r="AM1145" s="69"/>
      <c r="AN1145" s="69"/>
      <c r="AO1145" s="69"/>
      <c r="AP1145" s="69"/>
      <c r="AQ1145" s="69"/>
      <c r="AR1145" s="69"/>
      <c r="AS1145" s="69"/>
      <c r="AT1145" s="69"/>
      <c r="AU1145" s="69"/>
      <c r="AV1145" s="69"/>
      <c r="AW1145" s="69"/>
      <c r="AX1145" s="69"/>
      <c r="AY1145" s="69"/>
      <c r="AZ1145" s="69"/>
      <c r="BA1145" s="69"/>
      <c r="BB1145" s="69"/>
      <c r="BC1145" s="69"/>
      <c r="BD1145" s="69"/>
      <c r="BE1145" s="69"/>
      <c r="BF1145" s="69"/>
      <c r="BG1145" s="69"/>
      <c r="BH1145" s="69"/>
      <c r="BI1145" s="69"/>
      <c r="BJ1145" s="69"/>
      <c r="BK1145" s="69"/>
      <c r="BL1145" s="69"/>
      <c r="BM1145" s="69"/>
      <c r="BN1145" s="69"/>
      <c r="BO1145" s="69"/>
      <c r="BP1145" s="69"/>
      <c r="BQ1145" s="69"/>
      <c r="BR1145" s="69"/>
      <c r="BS1145" s="46"/>
    </row>
    <row r="1146" spans="4:71" s="47" customFormat="1" ht="9.75" customHeight="1" x14ac:dyDescent="0.3">
      <c r="D1146" s="69"/>
      <c r="E1146" s="69"/>
      <c r="F1146" s="69"/>
      <c r="G1146" s="69"/>
      <c r="H1146" s="69"/>
      <c r="I1146" s="69"/>
      <c r="J1146" s="69"/>
      <c r="K1146" s="69"/>
      <c r="L1146" s="69"/>
      <c r="M1146" s="69"/>
      <c r="N1146" s="69"/>
      <c r="O1146" s="69"/>
      <c r="P1146" s="69"/>
      <c r="Q1146" s="69"/>
      <c r="R1146" s="69"/>
      <c r="S1146" s="69"/>
      <c r="T1146" s="69"/>
      <c r="U1146" s="69"/>
      <c r="V1146" s="69"/>
      <c r="W1146" s="69"/>
      <c r="X1146" s="69"/>
      <c r="Y1146" s="69"/>
      <c r="Z1146" s="69"/>
      <c r="AA1146" s="69"/>
      <c r="AB1146" s="69"/>
      <c r="AC1146" s="69"/>
      <c r="AD1146" s="69"/>
      <c r="AE1146" s="69"/>
      <c r="AF1146" s="69"/>
      <c r="AG1146" s="69"/>
      <c r="AH1146" s="69"/>
      <c r="AI1146" s="69"/>
      <c r="AJ1146" s="69"/>
      <c r="AK1146" s="69"/>
      <c r="AL1146" s="69"/>
      <c r="AM1146" s="69"/>
      <c r="AN1146" s="69"/>
      <c r="AO1146" s="69"/>
      <c r="AP1146" s="69"/>
      <c r="AQ1146" s="69"/>
      <c r="AR1146" s="69"/>
      <c r="AS1146" s="69"/>
      <c r="AT1146" s="69"/>
      <c r="AU1146" s="69"/>
      <c r="AV1146" s="69"/>
      <c r="AW1146" s="69"/>
      <c r="AX1146" s="69"/>
      <c r="AY1146" s="69"/>
      <c r="AZ1146" s="69"/>
      <c r="BA1146" s="69"/>
      <c r="BB1146" s="69"/>
      <c r="BC1146" s="69"/>
      <c r="BD1146" s="69"/>
      <c r="BE1146" s="69"/>
      <c r="BF1146" s="69"/>
      <c r="BG1146" s="69"/>
      <c r="BH1146" s="69"/>
      <c r="BI1146" s="69"/>
      <c r="BJ1146" s="69"/>
      <c r="BK1146" s="69"/>
      <c r="BL1146" s="69"/>
      <c r="BM1146" s="69"/>
      <c r="BN1146" s="69"/>
      <c r="BO1146" s="69"/>
      <c r="BP1146" s="69"/>
      <c r="BQ1146" s="69"/>
      <c r="BR1146" s="69"/>
      <c r="BS1146" s="46"/>
    </row>
    <row r="1147" spans="4:71" s="47" customFormat="1" ht="9.75" customHeight="1" x14ac:dyDescent="0.3">
      <c r="D1147" s="69"/>
      <c r="E1147" s="69"/>
      <c r="F1147" s="69"/>
      <c r="G1147" s="69"/>
      <c r="H1147" s="69"/>
      <c r="I1147" s="69"/>
      <c r="J1147" s="69"/>
      <c r="K1147" s="69"/>
      <c r="L1147" s="69"/>
      <c r="M1147" s="69"/>
      <c r="N1147" s="69"/>
      <c r="O1147" s="69"/>
      <c r="P1147" s="69"/>
      <c r="Q1147" s="69"/>
      <c r="R1147" s="69"/>
      <c r="S1147" s="69"/>
      <c r="T1147" s="69"/>
      <c r="U1147" s="69"/>
      <c r="V1147" s="69"/>
      <c r="W1147" s="69"/>
      <c r="X1147" s="69"/>
      <c r="Y1147" s="69"/>
      <c r="Z1147" s="69"/>
      <c r="AA1147" s="69"/>
      <c r="AB1147" s="69"/>
      <c r="AC1147" s="69"/>
      <c r="AD1147" s="69"/>
      <c r="AE1147" s="69"/>
      <c r="AF1147" s="69"/>
      <c r="AG1147" s="69"/>
      <c r="AH1147" s="69"/>
      <c r="AI1147" s="69"/>
      <c r="AJ1147" s="69"/>
      <c r="AK1147" s="69"/>
      <c r="AL1147" s="69"/>
      <c r="AM1147" s="69"/>
      <c r="AN1147" s="69"/>
      <c r="AO1147" s="69"/>
      <c r="AP1147" s="69"/>
      <c r="AQ1147" s="69"/>
      <c r="AR1147" s="69"/>
      <c r="AS1147" s="69"/>
      <c r="AT1147" s="69"/>
      <c r="AU1147" s="69"/>
      <c r="AV1147" s="69"/>
      <c r="AW1147" s="69"/>
      <c r="AX1147" s="69"/>
      <c r="AY1147" s="69"/>
      <c r="AZ1147" s="69"/>
      <c r="BA1147" s="69"/>
      <c r="BB1147" s="69"/>
      <c r="BC1147" s="69"/>
      <c r="BD1147" s="69"/>
      <c r="BE1147" s="69"/>
      <c r="BF1147" s="69"/>
      <c r="BG1147" s="69"/>
      <c r="BH1147" s="69"/>
      <c r="BI1147" s="69"/>
      <c r="BJ1147" s="69"/>
      <c r="BK1147" s="69"/>
      <c r="BL1147" s="69"/>
      <c r="BM1147" s="69"/>
      <c r="BN1147" s="69"/>
      <c r="BO1147" s="69"/>
      <c r="BP1147" s="69"/>
      <c r="BQ1147" s="69"/>
      <c r="BR1147" s="69"/>
      <c r="BS1147" s="46"/>
    </row>
    <row r="1148" spans="4:71" s="47" customFormat="1" ht="9.75" customHeight="1" x14ac:dyDescent="0.3">
      <c r="D1148" s="69"/>
      <c r="E1148" s="69"/>
      <c r="F1148" s="69"/>
      <c r="G1148" s="69"/>
      <c r="H1148" s="69"/>
      <c r="I1148" s="69"/>
      <c r="J1148" s="69"/>
      <c r="K1148" s="69"/>
      <c r="L1148" s="69"/>
      <c r="M1148" s="69"/>
      <c r="N1148" s="69"/>
      <c r="O1148" s="69"/>
      <c r="P1148" s="69"/>
      <c r="Q1148" s="69"/>
      <c r="R1148" s="69"/>
      <c r="S1148" s="69"/>
      <c r="T1148" s="69"/>
      <c r="U1148" s="69"/>
      <c r="V1148" s="69"/>
      <c r="W1148" s="69"/>
      <c r="X1148" s="69"/>
      <c r="Y1148" s="69"/>
      <c r="Z1148" s="69"/>
      <c r="AA1148" s="69"/>
      <c r="AB1148" s="69"/>
      <c r="AC1148" s="69"/>
      <c r="AD1148" s="69"/>
      <c r="AE1148" s="69"/>
      <c r="AF1148" s="69"/>
      <c r="AG1148" s="69"/>
      <c r="AH1148" s="69"/>
      <c r="AI1148" s="69"/>
      <c r="AJ1148" s="69"/>
      <c r="AK1148" s="69"/>
      <c r="AL1148" s="69"/>
      <c r="AM1148" s="69"/>
      <c r="AN1148" s="69"/>
      <c r="AO1148" s="69"/>
      <c r="AP1148" s="69"/>
      <c r="AQ1148" s="69"/>
      <c r="AR1148" s="69"/>
      <c r="AS1148" s="69"/>
      <c r="AT1148" s="69"/>
      <c r="AU1148" s="69"/>
      <c r="AV1148" s="69"/>
      <c r="AW1148" s="69"/>
      <c r="AX1148" s="69"/>
      <c r="AY1148" s="69"/>
      <c r="AZ1148" s="69"/>
      <c r="BA1148" s="69"/>
      <c r="BB1148" s="69"/>
      <c r="BC1148" s="69"/>
      <c r="BD1148" s="69"/>
      <c r="BE1148" s="69"/>
      <c r="BF1148" s="69"/>
      <c r="BG1148" s="69"/>
      <c r="BH1148" s="69"/>
      <c r="BI1148" s="69"/>
      <c r="BJ1148" s="69"/>
      <c r="BK1148" s="69"/>
      <c r="BL1148" s="69"/>
      <c r="BM1148" s="69"/>
      <c r="BN1148" s="69"/>
      <c r="BO1148" s="69"/>
      <c r="BP1148" s="69"/>
      <c r="BQ1148" s="69"/>
      <c r="BR1148" s="69"/>
      <c r="BS1148" s="46"/>
    </row>
    <row r="1149" spans="4:71" s="47" customFormat="1" ht="9.75" customHeight="1" x14ac:dyDescent="0.3">
      <c r="D1149" s="69"/>
      <c r="E1149" s="69"/>
      <c r="F1149" s="69"/>
      <c r="G1149" s="69"/>
      <c r="H1149" s="69"/>
      <c r="I1149" s="69"/>
      <c r="J1149" s="69"/>
      <c r="K1149" s="69"/>
      <c r="L1149" s="69"/>
      <c r="M1149" s="69"/>
      <c r="N1149" s="69"/>
      <c r="O1149" s="69"/>
      <c r="P1149" s="69"/>
      <c r="Q1149" s="69"/>
      <c r="R1149" s="69"/>
      <c r="S1149" s="69"/>
      <c r="T1149" s="69"/>
      <c r="U1149" s="69"/>
      <c r="V1149" s="69"/>
      <c r="W1149" s="69"/>
      <c r="X1149" s="69"/>
      <c r="Y1149" s="69"/>
      <c r="Z1149" s="69"/>
      <c r="AA1149" s="69"/>
      <c r="AB1149" s="69"/>
      <c r="AC1149" s="69"/>
      <c r="AD1149" s="69"/>
      <c r="AE1149" s="69"/>
      <c r="AF1149" s="69"/>
      <c r="AG1149" s="69"/>
      <c r="AH1149" s="69"/>
      <c r="AI1149" s="69"/>
      <c r="AJ1149" s="69"/>
      <c r="AK1149" s="69"/>
      <c r="AL1149" s="69"/>
      <c r="AM1149" s="69"/>
      <c r="AN1149" s="69"/>
      <c r="AO1149" s="69"/>
      <c r="AP1149" s="69"/>
      <c r="AQ1149" s="69"/>
      <c r="AR1149" s="69"/>
      <c r="AS1149" s="69"/>
      <c r="AT1149" s="69"/>
      <c r="AU1149" s="69"/>
      <c r="AV1149" s="69"/>
      <c r="AW1149" s="69"/>
      <c r="AX1149" s="69"/>
      <c r="AY1149" s="69"/>
      <c r="AZ1149" s="69"/>
      <c r="BA1149" s="69"/>
      <c r="BB1149" s="69"/>
      <c r="BC1149" s="69"/>
      <c r="BD1149" s="69"/>
      <c r="BE1149" s="69"/>
      <c r="BF1149" s="69"/>
      <c r="BG1149" s="69"/>
      <c r="BH1149" s="69"/>
      <c r="BI1149" s="69"/>
      <c r="BJ1149" s="69"/>
      <c r="BK1149" s="69"/>
      <c r="BL1149" s="69"/>
      <c r="BM1149" s="69"/>
      <c r="BN1149" s="69"/>
      <c r="BO1149" s="69"/>
      <c r="BP1149" s="69"/>
      <c r="BQ1149" s="69"/>
      <c r="BR1149" s="69"/>
      <c r="BS1149" s="46"/>
    </row>
    <row r="1150" spans="4:71" s="47" customFormat="1" ht="9.75" customHeight="1" x14ac:dyDescent="0.3">
      <c r="D1150" s="69"/>
      <c r="E1150" s="69"/>
      <c r="F1150" s="69"/>
      <c r="G1150" s="69"/>
      <c r="H1150" s="69"/>
      <c r="I1150" s="69"/>
      <c r="J1150" s="69"/>
      <c r="K1150" s="69"/>
      <c r="L1150" s="69"/>
      <c r="M1150" s="69"/>
      <c r="N1150" s="69"/>
      <c r="O1150" s="69"/>
      <c r="P1150" s="69"/>
      <c r="Q1150" s="69"/>
      <c r="R1150" s="69"/>
      <c r="S1150" s="69"/>
      <c r="T1150" s="69"/>
      <c r="U1150" s="69"/>
      <c r="V1150" s="69"/>
      <c r="W1150" s="69"/>
      <c r="X1150" s="69"/>
      <c r="Y1150" s="69"/>
      <c r="Z1150" s="69"/>
      <c r="AA1150" s="69"/>
      <c r="AB1150" s="69"/>
      <c r="AC1150" s="69"/>
      <c r="AD1150" s="69"/>
      <c r="AE1150" s="69"/>
      <c r="AF1150" s="69"/>
      <c r="AG1150" s="69"/>
      <c r="AH1150" s="69"/>
      <c r="AI1150" s="69"/>
      <c r="AJ1150" s="69"/>
      <c r="AK1150" s="69"/>
      <c r="AL1150" s="69"/>
      <c r="AM1150" s="69"/>
      <c r="AN1150" s="69"/>
      <c r="AO1150" s="69"/>
      <c r="AP1150" s="69"/>
      <c r="AQ1150" s="69"/>
      <c r="AR1150" s="69"/>
      <c r="AS1150" s="69"/>
      <c r="AT1150" s="69"/>
      <c r="AU1150" s="69"/>
      <c r="AV1150" s="69"/>
      <c r="AW1150" s="69"/>
      <c r="AX1150" s="69"/>
      <c r="AY1150" s="69"/>
      <c r="AZ1150" s="69"/>
      <c r="BA1150" s="69"/>
      <c r="BB1150" s="69"/>
      <c r="BC1150" s="69"/>
      <c r="BD1150" s="69"/>
      <c r="BE1150" s="69"/>
      <c r="BF1150" s="69"/>
      <c r="BG1150" s="69"/>
      <c r="BH1150" s="69"/>
      <c r="BI1150" s="69"/>
      <c r="BJ1150" s="69"/>
      <c r="BK1150" s="69"/>
      <c r="BL1150" s="69"/>
      <c r="BM1150" s="69"/>
      <c r="BN1150" s="69"/>
      <c r="BO1150" s="69"/>
      <c r="BP1150" s="69"/>
      <c r="BQ1150" s="69"/>
      <c r="BR1150" s="69"/>
      <c r="BS1150" s="46"/>
    </row>
    <row r="1151" spans="4:71" s="47" customFormat="1" ht="9.75" customHeight="1" x14ac:dyDescent="0.3">
      <c r="D1151" s="69"/>
      <c r="E1151" s="69"/>
      <c r="F1151" s="69"/>
      <c r="G1151" s="69"/>
      <c r="H1151" s="69"/>
      <c r="I1151" s="69"/>
      <c r="J1151" s="69"/>
      <c r="K1151" s="69"/>
      <c r="L1151" s="69"/>
      <c r="M1151" s="69"/>
      <c r="N1151" s="69"/>
      <c r="O1151" s="69"/>
      <c r="P1151" s="69"/>
      <c r="Q1151" s="69"/>
      <c r="R1151" s="69"/>
      <c r="S1151" s="69"/>
      <c r="T1151" s="69"/>
      <c r="U1151" s="69"/>
      <c r="V1151" s="69"/>
      <c r="W1151" s="69"/>
      <c r="X1151" s="69"/>
      <c r="Y1151" s="69"/>
      <c r="Z1151" s="69"/>
      <c r="AA1151" s="69"/>
      <c r="AB1151" s="69"/>
      <c r="AC1151" s="69"/>
      <c r="AD1151" s="69"/>
      <c r="AE1151" s="69"/>
      <c r="AF1151" s="69"/>
      <c r="AG1151" s="69"/>
      <c r="AH1151" s="69"/>
      <c r="AI1151" s="69"/>
      <c r="AJ1151" s="69"/>
      <c r="AK1151" s="69"/>
      <c r="AL1151" s="69"/>
      <c r="AM1151" s="69"/>
      <c r="AN1151" s="69"/>
      <c r="AO1151" s="69"/>
      <c r="AP1151" s="69"/>
      <c r="AQ1151" s="69"/>
      <c r="AR1151" s="69"/>
      <c r="AS1151" s="69"/>
      <c r="AT1151" s="69"/>
      <c r="AU1151" s="69"/>
      <c r="AV1151" s="69"/>
      <c r="AW1151" s="69"/>
      <c r="AX1151" s="69"/>
      <c r="AY1151" s="69"/>
      <c r="AZ1151" s="69"/>
      <c r="BA1151" s="69"/>
      <c r="BB1151" s="69"/>
      <c r="BC1151" s="69"/>
      <c r="BD1151" s="69"/>
      <c r="BE1151" s="69"/>
      <c r="BF1151" s="69"/>
      <c r="BG1151" s="69"/>
      <c r="BH1151" s="69"/>
      <c r="BI1151" s="69"/>
      <c r="BJ1151" s="69"/>
      <c r="BK1151" s="69"/>
      <c r="BL1151" s="69"/>
      <c r="BM1151" s="69"/>
      <c r="BN1151" s="69"/>
      <c r="BO1151" s="69"/>
      <c r="BP1151" s="69"/>
      <c r="BQ1151" s="69"/>
      <c r="BR1151" s="69"/>
      <c r="BS1151" s="46"/>
    </row>
    <row r="1152" spans="4:71" s="47" customFormat="1" ht="9.75" customHeight="1" x14ac:dyDescent="0.3">
      <c r="D1152" s="69"/>
      <c r="E1152" s="69"/>
      <c r="F1152" s="69"/>
      <c r="G1152" s="69"/>
      <c r="H1152" s="69"/>
      <c r="I1152" s="69"/>
      <c r="J1152" s="69"/>
      <c r="K1152" s="69"/>
      <c r="L1152" s="69"/>
      <c r="M1152" s="69"/>
      <c r="N1152" s="69"/>
      <c r="O1152" s="69"/>
      <c r="P1152" s="69"/>
      <c r="Q1152" s="69"/>
      <c r="R1152" s="69"/>
      <c r="S1152" s="69"/>
      <c r="T1152" s="69"/>
      <c r="U1152" s="69"/>
      <c r="V1152" s="69"/>
      <c r="W1152" s="69"/>
      <c r="X1152" s="69"/>
      <c r="Y1152" s="69"/>
      <c r="Z1152" s="69"/>
      <c r="AA1152" s="69"/>
      <c r="AB1152" s="69"/>
      <c r="AC1152" s="69"/>
      <c r="AD1152" s="69"/>
      <c r="AE1152" s="69"/>
      <c r="AF1152" s="69"/>
      <c r="AG1152" s="69"/>
      <c r="AH1152" s="69"/>
      <c r="AI1152" s="69"/>
      <c r="AJ1152" s="69"/>
      <c r="AK1152" s="69"/>
      <c r="AL1152" s="69"/>
      <c r="AM1152" s="69"/>
      <c r="AN1152" s="69"/>
      <c r="AO1152" s="69"/>
      <c r="AP1152" s="69"/>
      <c r="AQ1152" s="69"/>
      <c r="AR1152" s="69"/>
      <c r="AS1152" s="69"/>
      <c r="AT1152" s="69"/>
      <c r="AU1152" s="69"/>
      <c r="AV1152" s="69"/>
      <c r="AW1152" s="69"/>
      <c r="AX1152" s="69"/>
      <c r="AY1152" s="69"/>
      <c r="AZ1152" s="69"/>
      <c r="BA1152" s="69"/>
      <c r="BB1152" s="69"/>
      <c r="BC1152" s="69"/>
      <c r="BD1152" s="69"/>
      <c r="BE1152" s="69"/>
      <c r="BF1152" s="69"/>
      <c r="BG1152" s="69"/>
      <c r="BH1152" s="69"/>
      <c r="BI1152" s="69"/>
      <c r="BJ1152" s="69"/>
      <c r="BK1152" s="69"/>
      <c r="BL1152" s="69"/>
      <c r="BM1152" s="69"/>
      <c r="BN1152" s="69"/>
      <c r="BO1152" s="69"/>
      <c r="BP1152" s="69"/>
      <c r="BQ1152" s="69"/>
      <c r="BR1152" s="69"/>
      <c r="BS1152" s="46"/>
    </row>
    <row r="1153" spans="4:71" s="47" customFormat="1" ht="9.75" customHeight="1" x14ac:dyDescent="0.3">
      <c r="D1153" s="69"/>
      <c r="E1153" s="69"/>
      <c r="F1153" s="69"/>
      <c r="G1153" s="69"/>
      <c r="H1153" s="69"/>
      <c r="I1153" s="69"/>
      <c r="J1153" s="69"/>
      <c r="K1153" s="69"/>
      <c r="L1153" s="69"/>
      <c r="M1153" s="69"/>
      <c r="N1153" s="69"/>
      <c r="O1153" s="69"/>
      <c r="P1153" s="69"/>
      <c r="Q1153" s="69"/>
      <c r="R1153" s="69"/>
      <c r="S1153" s="69"/>
      <c r="T1153" s="69"/>
      <c r="U1153" s="69"/>
      <c r="V1153" s="69"/>
      <c r="W1153" s="69"/>
      <c r="X1153" s="69"/>
      <c r="Y1153" s="69"/>
      <c r="Z1153" s="69"/>
      <c r="AA1153" s="69"/>
      <c r="AB1153" s="69"/>
      <c r="AC1153" s="69"/>
      <c r="AD1153" s="69"/>
      <c r="AE1153" s="69"/>
      <c r="AF1153" s="69"/>
      <c r="AG1153" s="69"/>
      <c r="AH1153" s="69"/>
      <c r="AI1153" s="69"/>
      <c r="AJ1153" s="69"/>
      <c r="AK1153" s="69"/>
      <c r="AL1153" s="69"/>
      <c r="AM1153" s="69"/>
      <c r="AN1153" s="69"/>
      <c r="AO1153" s="69"/>
      <c r="AP1153" s="69"/>
      <c r="AQ1153" s="69"/>
      <c r="AR1153" s="69"/>
      <c r="AS1153" s="69"/>
      <c r="AT1153" s="69"/>
      <c r="AU1153" s="69"/>
      <c r="AV1153" s="69"/>
      <c r="AW1153" s="69"/>
      <c r="AX1153" s="69"/>
      <c r="AY1153" s="69"/>
      <c r="AZ1153" s="69"/>
      <c r="BA1153" s="69"/>
      <c r="BB1153" s="69"/>
      <c r="BC1153" s="69"/>
      <c r="BD1153" s="69"/>
      <c r="BE1153" s="69"/>
      <c r="BF1153" s="69"/>
      <c r="BG1153" s="69"/>
      <c r="BH1153" s="69"/>
      <c r="BI1153" s="69"/>
      <c r="BJ1153" s="69"/>
      <c r="BK1153" s="69"/>
      <c r="BL1153" s="69"/>
      <c r="BM1153" s="69"/>
      <c r="BN1153" s="69"/>
      <c r="BO1153" s="69"/>
      <c r="BP1153" s="69"/>
      <c r="BQ1153" s="69"/>
      <c r="BR1153" s="69"/>
      <c r="BS1153" s="46"/>
    </row>
    <row r="1154" spans="4:71" s="47" customFormat="1" ht="9.75" customHeight="1" x14ac:dyDescent="0.3">
      <c r="D1154" s="69"/>
      <c r="E1154" s="69"/>
      <c r="F1154" s="69"/>
      <c r="G1154" s="69"/>
      <c r="H1154" s="69"/>
      <c r="I1154" s="69"/>
      <c r="J1154" s="69"/>
      <c r="K1154" s="69"/>
      <c r="L1154" s="69"/>
      <c r="M1154" s="69"/>
      <c r="N1154" s="69"/>
      <c r="O1154" s="69"/>
      <c r="P1154" s="69"/>
      <c r="Q1154" s="69"/>
      <c r="R1154" s="69"/>
      <c r="S1154" s="69"/>
      <c r="T1154" s="69"/>
      <c r="U1154" s="69"/>
      <c r="V1154" s="69"/>
      <c r="W1154" s="69"/>
      <c r="X1154" s="69"/>
      <c r="Y1154" s="69"/>
      <c r="Z1154" s="69"/>
      <c r="AA1154" s="69"/>
      <c r="AB1154" s="69"/>
      <c r="AC1154" s="69"/>
      <c r="AD1154" s="69"/>
      <c r="AE1154" s="69"/>
      <c r="AF1154" s="69"/>
      <c r="AG1154" s="69"/>
      <c r="AH1154" s="69"/>
      <c r="AI1154" s="69"/>
      <c r="AJ1154" s="69"/>
      <c r="AK1154" s="69"/>
      <c r="AL1154" s="69"/>
      <c r="AM1154" s="69"/>
      <c r="AN1154" s="69"/>
      <c r="AO1154" s="69"/>
      <c r="AP1154" s="69"/>
      <c r="AQ1154" s="69"/>
      <c r="AR1154" s="69"/>
      <c r="AS1154" s="69"/>
      <c r="AT1154" s="69"/>
      <c r="AU1154" s="69"/>
      <c r="AV1154" s="69"/>
      <c r="AW1154" s="69"/>
      <c r="AX1154" s="69"/>
      <c r="AY1154" s="69"/>
      <c r="AZ1154" s="69"/>
      <c r="BA1154" s="69"/>
      <c r="BB1154" s="69"/>
      <c r="BC1154" s="69"/>
      <c r="BD1154" s="69"/>
      <c r="BE1154" s="69"/>
      <c r="BF1154" s="69"/>
      <c r="BG1154" s="69"/>
      <c r="BH1154" s="69"/>
      <c r="BI1154" s="69"/>
      <c r="BJ1154" s="69"/>
      <c r="BK1154" s="69"/>
      <c r="BL1154" s="69"/>
      <c r="BM1154" s="69"/>
      <c r="BN1154" s="69"/>
      <c r="BO1154" s="69"/>
      <c r="BP1154" s="69"/>
      <c r="BQ1154" s="69"/>
      <c r="BR1154" s="69"/>
      <c r="BS1154" s="46"/>
    </row>
    <row r="1155" spans="4:71" s="47" customFormat="1" ht="9.75" customHeight="1" x14ac:dyDescent="0.3">
      <c r="D1155" s="69"/>
      <c r="E1155" s="69"/>
      <c r="F1155" s="69"/>
      <c r="G1155" s="69"/>
      <c r="H1155" s="69"/>
      <c r="I1155" s="69"/>
      <c r="J1155" s="69"/>
      <c r="K1155" s="69"/>
      <c r="L1155" s="69"/>
      <c r="M1155" s="69"/>
      <c r="N1155" s="69"/>
      <c r="O1155" s="69"/>
      <c r="P1155" s="69"/>
      <c r="Q1155" s="69"/>
      <c r="R1155" s="69"/>
      <c r="S1155" s="69"/>
      <c r="T1155" s="69"/>
      <c r="U1155" s="69"/>
      <c r="V1155" s="69"/>
      <c r="W1155" s="69"/>
      <c r="X1155" s="69"/>
      <c r="Y1155" s="69"/>
      <c r="Z1155" s="69"/>
      <c r="AA1155" s="69"/>
      <c r="AB1155" s="69"/>
      <c r="AC1155" s="69"/>
      <c r="AD1155" s="69"/>
      <c r="AE1155" s="69"/>
      <c r="AF1155" s="69"/>
      <c r="AG1155" s="69"/>
      <c r="AH1155" s="69"/>
      <c r="AI1155" s="69"/>
      <c r="AJ1155" s="69"/>
      <c r="AK1155" s="69"/>
      <c r="AL1155" s="69"/>
      <c r="AM1155" s="69"/>
      <c r="AN1155" s="69"/>
      <c r="AO1155" s="69"/>
      <c r="AP1155" s="69"/>
      <c r="AQ1155" s="69"/>
      <c r="AR1155" s="69"/>
      <c r="AS1155" s="69"/>
      <c r="AT1155" s="69"/>
      <c r="AU1155" s="69"/>
      <c r="AV1155" s="69"/>
      <c r="AW1155" s="69"/>
      <c r="AX1155" s="69"/>
      <c r="AY1155" s="69"/>
      <c r="AZ1155" s="69"/>
      <c r="BA1155" s="69"/>
      <c r="BB1155" s="69"/>
      <c r="BC1155" s="69"/>
      <c r="BD1155" s="69"/>
      <c r="BE1155" s="69"/>
      <c r="BF1155" s="69"/>
      <c r="BG1155" s="69"/>
      <c r="BH1155" s="69"/>
      <c r="BI1155" s="69"/>
      <c r="BJ1155" s="69"/>
      <c r="BK1155" s="69"/>
      <c r="BL1155" s="69"/>
      <c r="BM1155" s="69"/>
      <c r="BN1155" s="69"/>
      <c r="BO1155" s="69"/>
      <c r="BP1155" s="69"/>
      <c r="BQ1155" s="69"/>
      <c r="BR1155" s="69"/>
      <c r="BS1155" s="46"/>
    </row>
    <row r="1156" spans="4:71" s="47" customFormat="1" ht="9.75" customHeight="1" x14ac:dyDescent="0.3">
      <c r="D1156" s="69"/>
      <c r="E1156" s="69"/>
      <c r="F1156" s="69"/>
      <c r="G1156" s="69"/>
      <c r="H1156" s="69"/>
      <c r="I1156" s="69"/>
      <c r="J1156" s="69"/>
      <c r="K1156" s="69"/>
      <c r="L1156" s="69"/>
      <c r="M1156" s="69"/>
      <c r="N1156" s="69"/>
      <c r="O1156" s="69"/>
      <c r="P1156" s="69"/>
      <c r="Q1156" s="69"/>
      <c r="R1156" s="69"/>
      <c r="S1156" s="69"/>
      <c r="T1156" s="69"/>
      <c r="U1156" s="69"/>
      <c r="V1156" s="69"/>
      <c r="W1156" s="69"/>
      <c r="X1156" s="69"/>
      <c r="Y1156" s="69"/>
      <c r="Z1156" s="69"/>
      <c r="AA1156" s="69"/>
      <c r="AB1156" s="69"/>
      <c r="AC1156" s="69"/>
      <c r="AD1156" s="69"/>
      <c r="AE1156" s="69"/>
      <c r="AF1156" s="69"/>
      <c r="AG1156" s="69"/>
      <c r="AH1156" s="69"/>
      <c r="AI1156" s="69"/>
      <c r="AJ1156" s="69"/>
      <c r="AK1156" s="69"/>
      <c r="AL1156" s="69"/>
      <c r="AM1156" s="69"/>
      <c r="AN1156" s="69"/>
      <c r="AO1156" s="69"/>
      <c r="AP1156" s="69"/>
      <c r="AQ1156" s="69"/>
      <c r="AR1156" s="69"/>
      <c r="AS1156" s="69"/>
      <c r="AT1156" s="69"/>
      <c r="AU1156" s="69"/>
      <c r="AV1156" s="69"/>
      <c r="AW1156" s="69"/>
      <c r="AX1156" s="69"/>
      <c r="AY1156" s="69"/>
      <c r="AZ1156" s="69"/>
      <c r="BA1156" s="69"/>
      <c r="BB1156" s="69"/>
      <c r="BC1156" s="69"/>
      <c r="BD1156" s="69"/>
      <c r="BE1156" s="69"/>
      <c r="BF1156" s="69"/>
      <c r="BG1156" s="69"/>
      <c r="BH1156" s="69"/>
      <c r="BI1156" s="69"/>
      <c r="BJ1156" s="69"/>
      <c r="BK1156" s="69"/>
      <c r="BL1156" s="69"/>
      <c r="BM1156" s="69"/>
      <c r="BN1156" s="69"/>
      <c r="BO1156" s="69"/>
      <c r="BP1156" s="69"/>
      <c r="BQ1156" s="69"/>
      <c r="BR1156" s="69"/>
      <c r="BS1156" s="46"/>
    </row>
    <row r="1157" spans="4:71" s="47" customFormat="1" ht="9.75" customHeight="1" x14ac:dyDescent="0.3">
      <c r="D1157" s="69"/>
      <c r="E1157" s="69"/>
      <c r="F1157" s="69"/>
      <c r="G1157" s="69"/>
      <c r="H1157" s="69"/>
      <c r="I1157" s="69"/>
      <c r="J1157" s="69"/>
      <c r="K1157" s="69"/>
      <c r="L1157" s="69"/>
      <c r="M1157" s="69"/>
      <c r="N1157" s="69"/>
      <c r="O1157" s="69"/>
      <c r="P1157" s="69"/>
      <c r="Q1157" s="69"/>
      <c r="R1157" s="69"/>
      <c r="S1157" s="69"/>
      <c r="T1157" s="69"/>
      <c r="U1157" s="69"/>
      <c r="V1157" s="69"/>
      <c r="W1157" s="69"/>
      <c r="X1157" s="69"/>
      <c r="Y1157" s="69"/>
      <c r="Z1157" s="69"/>
      <c r="AA1157" s="69"/>
      <c r="AB1157" s="69"/>
      <c r="AC1157" s="69"/>
      <c r="AD1157" s="69"/>
      <c r="AE1157" s="69"/>
      <c r="AF1157" s="69"/>
      <c r="AG1157" s="69"/>
      <c r="AH1157" s="69"/>
      <c r="AI1157" s="69"/>
      <c r="AJ1157" s="69"/>
      <c r="AK1157" s="69"/>
      <c r="AL1157" s="69"/>
      <c r="AM1157" s="69"/>
      <c r="AN1157" s="69"/>
      <c r="AO1157" s="69"/>
      <c r="AP1157" s="69"/>
      <c r="AQ1157" s="69"/>
      <c r="AR1157" s="69"/>
      <c r="AS1157" s="69"/>
      <c r="AT1157" s="69"/>
      <c r="AU1157" s="69"/>
      <c r="AV1157" s="69"/>
      <c r="AW1157" s="69"/>
      <c r="AX1157" s="69"/>
      <c r="AY1157" s="69"/>
      <c r="AZ1157" s="69"/>
      <c r="BA1157" s="69"/>
      <c r="BB1157" s="69"/>
      <c r="BC1157" s="69"/>
      <c r="BD1157" s="69"/>
      <c r="BE1157" s="69"/>
      <c r="BF1157" s="69"/>
      <c r="BG1157" s="69"/>
      <c r="BH1157" s="69"/>
      <c r="BI1157" s="69"/>
      <c r="BJ1157" s="69"/>
      <c r="BK1157" s="69"/>
      <c r="BL1157" s="69"/>
      <c r="BM1157" s="69"/>
      <c r="BN1157" s="69"/>
      <c r="BO1157" s="69"/>
      <c r="BP1157" s="69"/>
      <c r="BQ1157" s="69"/>
      <c r="BR1157" s="69"/>
      <c r="BS1157" s="46"/>
    </row>
    <row r="1158" spans="4:71" s="47" customFormat="1" ht="9.75" customHeight="1" x14ac:dyDescent="0.3">
      <c r="D1158" s="69"/>
      <c r="E1158" s="69"/>
      <c r="F1158" s="69"/>
      <c r="G1158" s="69"/>
      <c r="H1158" s="69"/>
      <c r="I1158" s="69"/>
      <c r="J1158" s="69"/>
      <c r="K1158" s="69"/>
      <c r="L1158" s="69"/>
      <c r="M1158" s="69"/>
      <c r="N1158" s="69"/>
      <c r="O1158" s="69"/>
      <c r="P1158" s="69"/>
      <c r="Q1158" s="69"/>
      <c r="R1158" s="69"/>
      <c r="S1158" s="69"/>
      <c r="T1158" s="69"/>
      <c r="U1158" s="69"/>
      <c r="V1158" s="69"/>
      <c r="W1158" s="69"/>
      <c r="X1158" s="69"/>
      <c r="Y1158" s="69"/>
      <c r="Z1158" s="69"/>
      <c r="AA1158" s="69"/>
      <c r="AB1158" s="69"/>
      <c r="AC1158" s="69"/>
      <c r="AD1158" s="69"/>
      <c r="AE1158" s="69"/>
      <c r="AF1158" s="69"/>
      <c r="AG1158" s="69"/>
      <c r="AH1158" s="69"/>
      <c r="AI1158" s="69"/>
      <c r="AJ1158" s="69"/>
      <c r="AK1158" s="69"/>
      <c r="AL1158" s="69"/>
      <c r="AM1158" s="69"/>
      <c r="AN1158" s="69"/>
      <c r="AO1158" s="69"/>
      <c r="AP1158" s="69"/>
      <c r="AQ1158" s="69"/>
      <c r="AR1158" s="69"/>
      <c r="AS1158" s="69"/>
      <c r="AT1158" s="69"/>
      <c r="AU1158" s="69"/>
      <c r="AV1158" s="69"/>
      <c r="AW1158" s="69"/>
      <c r="AX1158" s="69"/>
      <c r="AY1158" s="69"/>
      <c r="AZ1158" s="69"/>
      <c r="BA1158" s="69"/>
      <c r="BB1158" s="69"/>
      <c r="BC1158" s="69"/>
      <c r="BD1158" s="69"/>
      <c r="BE1158" s="69"/>
      <c r="BF1158" s="69"/>
      <c r="BG1158" s="69"/>
      <c r="BH1158" s="69"/>
      <c r="BI1158" s="69"/>
      <c r="BJ1158" s="69"/>
      <c r="BK1158" s="69"/>
      <c r="BL1158" s="69"/>
      <c r="BM1158" s="69"/>
      <c r="BN1158" s="69"/>
      <c r="BO1158" s="69"/>
      <c r="BP1158" s="69"/>
      <c r="BQ1158" s="69"/>
      <c r="BR1158" s="69"/>
      <c r="BS1158" s="46"/>
    </row>
    <row r="1159" spans="4:71" s="47" customFormat="1" ht="9.75" customHeight="1" x14ac:dyDescent="0.3">
      <c r="D1159" s="69"/>
      <c r="E1159" s="69"/>
      <c r="F1159" s="69"/>
      <c r="G1159" s="69"/>
      <c r="H1159" s="69"/>
      <c r="I1159" s="69"/>
      <c r="J1159" s="69"/>
      <c r="K1159" s="69"/>
      <c r="L1159" s="69"/>
      <c r="M1159" s="69"/>
      <c r="N1159" s="69"/>
      <c r="O1159" s="69"/>
      <c r="P1159" s="69"/>
      <c r="Q1159" s="69"/>
      <c r="R1159" s="69"/>
      <c r="S1159" s="69"/>
      <c r="T1159" s="69"/>
      <c r="U1159" s="69"/>
      <c r="V1159" s="69"/>
      <c r="W1159" s="69"/>
      <c r="X1159" s="69"/>
      <c r="Y1159" s="69"/>
      <c r="Z1159" s="69"/>
      <c r="AA1159" s="69"/>
      <c r="AB1159" s="69"/>
      <c r="AC1159" s="69"/>
      <c r="AD1159" s="69"/>
      <c r="AE1159" s="69"/>
      <c r="AF1159" s="69"/>
      <c r="AG1159" s="69"/>
      <c r="AH1159" s="69"/>
      <c r="AI1159" s="69"/>
      <c r="AJ1159" s="69"/>
      <c r="AK1159" s="69"/>
      <c r="AL1159" s="69"/>
      <c r="AM1159" s="69"/>
      <c r="AN1159" s="69"/>
      <c r="AO1159" s="69"/>
      <c r="AP1159" s="69"/>
      <c r="AQ1159" s="69"/>
      <c r="AR1159" s="69"/>
      <c r="AS1159" s="69"/>
      <c r="AT1159" s="69"/>
      <c r="AU1159" s="69"/>
      <c r="AV1159" s="69"/>
      <c r="AW1159" s="69"/>
      <c r="AX1159" s="69"/>
      <c r="AY1159" s="69"/>
      <c r="AZ1159" s="69"/>
      <c r="BA1159" s="69"/>
      <c r="BB1159" s="69"/>
      <c r="BC1159" s="69"/>
      <c r="BD1159" s="69"/>
      <c r="BE1159" s="69"/>
      <c r="BF1159" s="69"/>
      <c r="BG1159" s="69"/>
      <c r="BH1159" s="69"/>
      <c r="BI1159" s="69"/>
      <c r="BJ1159" s="69"/>
      <c r="BK1159" s="69"/>
      <c r="BL1159" s="69"/>
      <c r="BM1159" s="69"/>
      <c r="BN1159" s="69"/>
      <c r="BO1159" s="69"/>
      <c r="BP1159" s="69"/>
      <c r="BQ1159" s="69"/>
      <c r="BR1159" s="69"/>
      <c r="BS1159" s="46"/>
    </row>
    <row r="1160" spans="4:71" s="47" customFormat="1" ht="9.75" customHeight="1" x14ac:dyDescent="0.3">
      <c r="D1160" s="69"/>
      <c r="E1160" s="69"/>
      <c r="F1160" s="69"/>
      <c r="G1160" s="69"/>
      <c r="H1160" s="69"/>
      <c r="I1160" s="69"/>
      <c r="J1160" s="69"/>
      <c r="K1160" s="69"/>
      <c r="L1160" s="69"/>
      <c r="M1160" s="69"/>
      <c r="N1160" s="69"/>
      <c r="O1160" s="69"/>
      <c r="P1160" s="69"/>
      <c r="Q1160" s="69"/>
      <c r="R1160" s="69"/>
      <c r="S1160" s="69"/>
      <c r="T1160" s="69"/>
      <c r="U1160" s="69"/>
      <c r="V1160" s="69"/>
      <c r="W1160" s="69"/>
      <c r="X1160" s="69"/>
      <c r="Y1160" s="69"/>
      <c r="Z1160" s="69"/>
      <c r="AA1160" s="69"/>
      <c r="AB1160" s="69"/>
      <c r="AC1160" s="69"/>
      <c r="AD1160" s="69"/>
      <c r="AE1160" s="69"/>
      <c r="AF1160" s="69"/>
      <c r="AG1160" s="69"/>
      <c r="AH1160" s="69"/>
      <c r="AI1160" s="69"/>
      <c r="AJ1160" s="69"/>
      <c r="AK1160" s="69"/>
      <c r="AL1160" s="69"/>
      <c r="AM1160" s="69"/>
      <c r="AN1160" s="69"/>
      <c r="AO1160" s="69"/>
      <c r="AP1160" s="69"/>
      <c r="AQ1160" s="69"/>
      <c r="AR1160" s="69"/>
      <c r="AS1160" s="69"/>
      <c r="AT1160" s="69"/>
      <c r="AU1160" s="69"/>
      <c r="AV1160" s="69"/>
      <c r="AW1160" s="69"/>
      <c r="AX1160" s="69"/>
      <c r="AY1160" s="69"/>
      <c r="AZ1160" s="69"/>
      <c r="BA1160" s="69"/>
      <c r="BB1160" s="69"/>
      <c r="BC1160" s="69"/>
      <c r="BD1160" s="69"/>
      <c r="BE1160" s="69"/>
      <c r="BF1160" s="69"/>
      <c r="BG1160" s="69"/>
      <c r="BH1160" s="69"/>
      <c r="BI1160" s="69"/>
      <c r="BJ1160" s="69"/>
      <c r="BK1160" s="69"/>
      <c r="BL1160" s="69"/>
      <c r="BM1160" s="69"/>
      <c r="BN1160" s="69"/>
      <c r="BO1160" s="69"/>
      <c r="BP1160" s="69"/>
      <c r="BQ1160" s="69"/>
      <c r="BR1160" s="69"/>
      <c r="BS1160" s="46"/>
    </row>
    <row r="1161" spans="4:71" s="47" customFormat="1" ht="9.75" customHeight="1" x14ac:dyDescent="0.3">
      <c r="D1161" s="69"/>
      <c r="E1161" s="69"/>
      <c r="F1161" s="69"/>
      <c r="G1161" s="69"/>
      <c r="H1161" s="69"/>
      <c r="I1161" s="69"/>
      <c r="J1161" s="69"/>
      <c r="K1161" s="69"/>
      <c r="L1161" s="69"/>
      <c r="M1161" s="69"/>
      <c r="N1161" s="69"/>
      <c r="O1161" s="69"/>
      <c r="P1161" s="69"/>
      <c r="Q1161" s="69"/>
      <c r="R1161" s="69"/>
      <c r="S1161" s="69"/>
      <c r="T1161" s="69"/>
      <c r="U1161" s="69"/>
      <c r="V1161" s="69"/>
      <c r="W1161" s="69"/>
      <c r="X1161" s="69"/>
      <c r="Y1161" s="69"/>
      <c r="Z1161" s="69"/>
      <c r="AA1161" s="69"/>
      <c r="AB1161" s="69"/>
      <c r="AC1161" s="69"/>
      <c r="AD1161" s="69"/>
      <c r="AE1161" s="69"/>
      <c r="AF1161" s="69"/>
      <c r="AG1161" s="69"/>
      <c r="AH1161" s="69"/>
      <c r="AI1161" s="69"/>
      <c r="AJ1161" s="69"/>
      <c r="AK1161" s="69"/>
      <c r="AL1161" s="69"/>
      <c r="AM1161" s="69"/>
      <c r="AN1161" s="69"/>
      <c r="AO1161" s="69"/>
      <c r="AP1161" s="69"/>
      <c r="AQ1161" s="69"/>
      <c r="AR1161" s="69"/>
      <c r="AS1161" s="69"/>
      <c r="AT1161" s="69"/>
      <c r="AU1161" s="69"/>
      <c r="AV1161" s="69"/>
      <c r="AW1161" s="69"/>
      <c r="AX1161" s="69"/>
      <c r="AY1161" s="69"/>
      <c r="AZ1161" s="69"/>
      <c r="BA1161" s="69"/>
      <c r="BB1161" s="69"/>
      <c r="BC1161" s="69"/>
      <c r="BD1161" s="69"/>
      <c r="BE1161" s="69"/>
      <c r="BF1161" s="69"/>
      <c r="BG1161" s="69"/>
      <c r="BH1161" s="69"/>
      <c r="BI1161" s="69"/>
      <c r="BJ1161" s="69"/>
      <c r="BK1161" s="69"/>
      <c r="BL1161" s="69"/>
      <c r="BM1161" s="69"/>
      <c r="BN1161" s="69"/>
      <c r="BO1161" s="69"/>
      <c r="BP1161" s="69"/>
      <c r="BQ1161" s="69"/>
      <c r="BR1161" s="69"/>
      <c r="BS1161" s="46"/>
    </row>
    <row r="1162" spans="4:71" s="47" customFormat="1" ht="9.75" customHeight="1" x14ac:dyDescent="0.3">
      <c r="D1162" s="69"/>
      <c r="E1162" s="69"/>
      <c r="F1162" s="69"/>
      <c r="G1162" s="69"/>
      <c r="H1162" s="69"/>
      <c r="I1162" s="69"/>
      <c r="J1162" s="69"/>
      <c r="K1162" s="69"/>
      <c r="L1162" s="69"/>
      <c r="M1162" s="69"/>
      <c r="N1162" s="69"/>
      <c r="O1162" s="69"/>
      <c r="P1162" s="69"/>
      <c r="Q1162" s="69"/>
      <c r="R1162" s="69"/>
      <c r="S1162" s="69"/>
      <c r="T1162" s="69"/>
      <c r="U1162" s="69"/>
      <c r="V1162" s="69"/>
      <c r="W1162" s="69"/>
      <c r="X1162" s="69"/>
      <c r="Y1162" s="69"/>
      <c r="Z1162" s="69"/>
      <c r="AA1162" s="69"/>
      <c r="AB1162" s="69"/>
      <c r="AC1162" s="69"/>
      <c r="AD1162" s="69"/>
      <c r="AE1162" s="69"/>
      <c r="AF1162" s="69"/>
      <c r="AG1162" s="69"/>
      <c r="AH1162" s="69"/>
      <c r="AI1162" s="69"/>
      <c r="AJ1162" s="69"/>
      <c r="AK1162" s="69"/>
      <c r="AL1162" s="69"/>
      <c r="AM1162" s="69"/>
      <c r="AN1162" s="69"/>
      <c r="AO1162" s="69"/>
      <c r="AP1162" s="69"/>
      <c r="AQ1162" s="69"/>
      <c r="AR1162" s="69"/>
      <c r="AS1162" s="69"/>
      <c r="AT1162" s="69"/>
      <c r="AU1162" s="69"/>
      <c r="AV1162" s="69"/>
      <c r="AW1162" s="69"/>
      <c r="AX1162" s="69"/>
      <c r="AY1162" s="69"/>
      <c r="AZ1162" s="69"/>
      <c r="BA1162" s="69"/>
      <c r="BB1162" s="69"/>
      <c r="BC1162" s="69"/>
      <c r="BD1162" s="69"/>
      <c r="BE1162" s="69"/>
      <c r="BF1162" s="69"/>
      <c r="BG1162" s="69"/>
      <c r="BH1162" s="69"/>
      <c r="BI1162" s="69"/>
      <c r="BJ1162" s="69"/>
      <c r="BK1162" s="69"/>
      <c r="BL1162" s="69"/>
      <c r="BM1162" s="69"/>
      <c r="BN1162" s="69"/>
      <c r="BO1162" s="69"/>
      <c r="BP1162" s="69"/>
      <c r="BQ1162" s="69"/>
      <c r="BR1162" s="69"/>
      <c r="BS1162" s="46"/>
    </row>
    <row r="1163" spans="4:71" s="47" customFormat="1" ht="9.75" customHeight="1" x14ac:dyDescent="0.3">
      <c r="D1163" s="69"/>
      <c r="E1163" s="69"/>
      <c r="F1163" s="69"/>
      <c r="G1163" s="69"/>
      <c r="H1163" s="69"/>
      <c r="I1163" s="69"/>
      <c r="J1163" s="69"/>
      <c r="K1163" s="69"/>
      <c r="L1163" s="69"/>
      <c r="M1163" s="69"/>
      <c r="N1163" s="69"/>
      <c r="O1163" s="69"/>
      <c r="P1163" s="69"/>
      <c r="Q1163" s="69"/>
      <c r="R1163" s="69"/>
      <c r="S1163" s="69"/>
      <c r="T1163" s="69"/>
      <c r="U1163" s="69"/>
      <c r="V1163" s="69"/>
      <c r="W1163" s="69"/>
      <c r="X1163" s="69"/>
      <c r="Y1163" s="69"/>
      <c r="Z1163" s="69"/>
      <c r="AA1163" s="69"/>
      <c r="AB1163" s="69"/>
      <c r="AC1163" s="69"/>
      <c r="AD1163" s="69"/>
      <c r="AE1163" s="69"/>
      <c r="AF1163" s="69"/>
      <c r="AG1163" s="69"/>
      <c r="AH1163" s="69"/>
      <c r="AI1163" s="69"/>
      <c r="AJ1163" s="69"/>
      <c r="AK1163" s="69"/>
      <c r="AL1163" s="69"/>
      <c r="AM1163" s="69"/>
      <c r="AN1163" s="69"/>
      <c r="AO1163" s="69"/>
      <c r="AP1163" s="69"/>
      <c r="AQ1163" s="69"/>
      <c r="AR1163" s="69"/>
      <c r="AS1163" s="69"/>
      <c r="AT1163" s="69"/>
      <c r="AU1163" s="69"/>
      <c r="AV1163" s="69"/>
      <c r="AW1163" s="69"/>
      <c r="AX1163" s="69"/>
      <c r="AY1163" s="69"/>
      <c r="AZ1163" s="69"/>
      <c r="BA1163" s="69"/>
      <c r="BB1163" s="69"/>
      <c r="BC1163" s="69"/>
      <c r="BD1163" s="69"/>
      <c r="BE1163" s="69"/>
      <c r="BF1163" s="69"/>
      <c r="BG1163" s="69"/>
      <c r="BH1163" s="69"/>
      <c r="BI1163" s="69"/>
      <c r="BJ1163" s="69"/>
      <c r="BK1163" s="69"/>
      <c r="BL1163" s="69"/>
      <c r="BM1163" s="69"/>
      <c r="BN1163" s="69"/>
      <c r="BO1163" s="69"/>
      <c r="BP1163" s="69"/>
      <c r="BQ1163" s="69"/>
      <c r="BR1163" s="69"/>
      <c r="BS1163" s="46"/>
    </row>
    <row r="1164" spans="4:71" s="47" customFormat="1" ht="9.75" customHeight="1" x14ac:dyDescent="0.3">
      <c r="D1164" s="69"/>
      <c r="E1164" s="69"/>
      <c r="F1164" s="69"/>
      <c r="G1164" s="69"/>
      <c r="H1164" s="69"/>
      <c r="I1164" s="69"/>
      <c r="J1164" s="69"/>
      <c r="K1164" s="69"/>
      <c r="L1164" s="69"/>
      <c r="M1164" s="69"/>
      <c r="N1164" s="69"/>
      <c r="O1164" s="69"/>
      <c r="P1164" s="69"/>
      <c r="Q1164" s="69"/>
      <c r="R1164" s="69"/>
      <c r="S1164" s="69"/>
      <c r="T1164" s="69"/>
      <c r="U1164" s="69"/>
      <c r="V1164" s="69"/>
      <c r="W1164" s="69"/>
      <c r="X1164" s="69"/>
      <c r="Y1164" s="69"/>
      <c r="Z1164" s="69"/>
      <c r="AA1164" s="69"/>
      <c r="AB1164" s="69"/>
      <c r="AC1164" s="69"/>
      <c r="AD1164" s="69"/>
      <c r="AE1164" s="69"/>
      <c r="AF1164" s="69"/>
      <c r="AG1164" s="69"/>
      <c r="AH1164" s="69"/>
      <c r="AI1164" s="69"/>
      <c r="AJ1164" s="69"/>
      <c r="AK1164" s="69"/>
      <c r="AL1164" s="69"/>
      <c r="AM1164" s="69"/>
      <c r="AN1164" s="69"/>
      <c r="AO1164" s="69"/>
      <c r="AP1164" s="69"/>
      <c r="AQ1164" s="69"/>
      <c r="AR1164" s="69"/>
      <c r="AS1164" s="69"/>
      <c r="AT1164" s="69"/>
      <c r="AU1164" s="69"/>
      <c r="AV1164" s="69"/>
      <c r="AW1164" s="69"/>
      <c r="AX1164" s="69"/>
      <c r="AY1164" s="69"/>
      <c r="AZ1164" s="69"/>
      <c r="BA1164" s="69"/>
      <c r="BB1164" s="69"/>
      <c r="BC1164" s="69"/>
      <c r="BD1164" s="69"/>
      <c r="BE1164" s="69"/>
      <c r="BF1164" s="69"/>
      <c r="BG1164" s="69"/>
      <c r="BH1164" s="69"/>
      <c r="BI1164" s="69"/>
      <c r="BJ1164" s="69"/>
      <c r="BK1164" s="69"/>
      <c r="BL1164" s="69"/>
      <c r="BM1164" s="69"/>
      <c r="BN1164" s="69"/>
      <c r="BO1164" s="69"/>
      <c r="BP1164" s="69"/>
      <c r="BQ1164" s="69"/>
      <c r="BR1164" s="69"/>
      <c r="BS1164" s="46"/>
    </row>
    <row r="1165" spans="4:71" s="47" customFormat="1" ht="9.75" customHeight="1" x14ac:dyDescent="0.3">
      <c r="D1165" s="69"/>
      <c r="E1165" s="69"/>
      <c r="F1165" s="69"/>
      <c r="G1165" s="69"/>
      <c r="H1165" s="69"/>
      <c r="I1165" s="69"/>
      <c r="J1165" s="69"/>
      <c r="K1165" s="69"/>
      <c r="L1165" s="69"/>
      <c r="M1165" s="69"/>
      <c r="N1165" s="69"/>
      <c r="O1165" s="69"/>
      <c r="P1165" s="69"/>
      <c r="Q1165" s="69"/>
      <c r="R1165" s="69"/>
      <c r="S1165" s="69"/>
      <c r="T1165" s="69"/>
      <c r="U1165" s="69"/>
      <c r="V1165" s="69"/>
      <c r="W1165" s="69"/>
      <c r="X1165" s="69"/>
      <c r="Y1165" s="69"/>
      <c r="Z1165" s="69"/>
      <c r="AA1165" s="69"/>
      <c r="AB1165" s="69"/>
      <c r="AC1165" s="69"/>
      <c r="AD1165" s="69"/>
      <c r="AE1165" s="69"/>
      <c r="AF1165" s="69"/>
      <c r="AG1165" s="69"/>
      <c r="AH1165" s="69"/>
      <c r="AI1165" s="69"/>
      <c r="AJ1165" s="69"/>
      <c r="AK1165" s="69"/>
      <c r="AL1165" s="69"/>
      <c r="AM1165" s="69"/>
      <c r="AN1165" s="69"/>
      <c r="AO1165" s="69"/>
      <c r="AP1165" s="69"/>
      <c r="AQ1165" s="69"/>
      <c r="AR1165" s="69"/>
      <c r="AS1165" s="69"/>
      <c r="AT1165" s="69"/>
      <c r="AU1165" s="69"/>
      <c r="AV1165" s="69"/>
      <c r="AW1165" s="69"/>
      <c r="AX1165" s="69"/>
      <c r="AY1165" s="69"/>
      <c r="AZ1165" s="69"/>
      <c r="BA1165" s="69"/>
      <c r="BB1165" s="69"/>
      <c r="BC1165" s="69"/>
      <c r="BD1165" s="69"/>
      <c r="BE1165" s="69"/>
      <c r="BF1165" s="69"/>
      <c r="BG1165" s="69"/>
      <c r="BH1165" s="69"/>
      <c r="BI1165" s="69"/>
      <c r="BJ1165" s="69"/>
      <c r="BK1165" s="69"/>
      <c r="BL1165" s="69"/>
      <c r="BM1165" s="69"/>
      <c r="BN1165" s="69"/>
      <c r="BO1165" s="69"/>
      <c r="BP1165" s="69"/>
      <c r="BQ1165" s="69"/>
      <c r="BR1165" s="69"/>
      <c r="BS1165" s="46"/>
    </row>
    <row r="1166" spans="4:71" s="47" customFormat="1" ht="9.75" customHeight="1" x14ac:dyDescent="0.3">
      <c r="D1166" s="69"/>
      <c r="E1166" s="69"/>
      <c r="F1166" s="69"/>
      <c r="G1166" s="69"/>
      <c r="H1166" s="69"/>
      <c r="I1166" s="69"/>
      <c r="J1166" s="69"/>
      <c r="K1166" s="69"/>
      <c r="L1166" s="69"/>
      <c r="M1166" s="69"/>
      <c r="N1166" s="69"/>
      <c r="O1166" s="69"/>
      <c r="P1166" s="69"/>
      <c r="Q1166" s="69"/>
      <c r="R1166" s="69"/>
      <c r="S1166" s="69"/>
      <c r="T1166" s="69"/>
      <c r="U1166" s="69"/>
      <c r="V1166" s="69"/>
      <c r="W1166" s="69"/>
      <c r="X1166" s="69"/>
      <c r="Y1166" s="69"/>
      <c r="Z1166" s="69"/>
      <c r="AA1166" s="69"/>
      <c r="AB1166" s="69"/>
      <c r="AC1166" s="69"/>
      <c r="AD1166" s="69"/>
      <c r="AE1166" s="69"/>
      <c r="AF1166" s="69"/>
      <c r="AG1166" s="69"/>
      <c r="AH1166" s="69"/>
      <c r="AI1166" s="69"/>
      <c r="AJ1166" s="69"/>
      <c r="AK1166" s="69"/>
      <c r="AL1166" s="69"/>
      <c r="AM1166" s="69"/>
      <c r="AN1166" s="69"/>
      <c r="AO1166" s="69"/>
      <c r="AP1166" s="69"/>
      <c r="AQ1166" s="69"/>
      <c r="AR1166" s="69"/>
      <c r="AS1166" s="69"/>
      <c r="AT1166" s="69"/>
      <c r="AU1166" s="69"/>
      <c r="AV1166" s="69"/>
      <c r="AW1166" s="69"/>
      <c r="AX1166" s="69"/>
      <c r="AY1166" s="69"/>
      <c r="AZ1166" s="69"/>
      <c r="BA1166" s="69"/>
      <c r="BB1166" s="69"/>
      <c r="BC1166" s="69"/>
      <c r="BD1166" s="69"/>
      <c r="BE1166" s="69"/>
      <c r="BF1166" s="69"/>
      <c r="BG1166" s="69"/>
      <c r="BH1166" s="69"/>
      <c r="BI1166" s="69"/>
      <c r="BJ1166" s="69"/>
      <c r="BK1166" s="69"/>
      <c r="BL1166" s="69"/>
      <c r="BM1166" s="69"/>
      <c r="BN1166" s="69"/>
      <c r="BO1166" s="69"/>
      <c r="BP1166" s="69"/>
      <c r="BQ1166" s="69"/>
      <c r="BR1166" s="69"/>
      <c r="BS1166" s="46"/>
    </row>
    <row r="1167" spans="4:71" s="47" customFormat="1" ht="9.75" customHeight="1" x14ac:dyDescent="0.3">
      <c r="D1167" s="69"/>
      <c r="E1167" s="69"/>
      <c r="F1167" s="69"/>
      <c r="G1167" s="69"/>
      <c r="H1167" s="69"/>
      <c r="I1167" s="69"/>
      <c r="J1167" s="69"/>
      <c r="K1167" s="69"/>
      <c r="L1167" s="69"/>
      <c r="M1167" s="69"/>
      <c r="N1167" s="69"/>
      <c r="O1167" s="69"/>
      <c r="P1167" s="69"/>
      <c r="Q1167" s="69"/>
      <c r="R1167" s="69"/>
      <c r="S1167" s="69"/>
      <c r="T1167" s="69"/>
      <c r="U1167" s="69"/>
      <c r="V1167" s="69"/>
      <c r="W1167" s="69"/>
      <c r="X1167" s="69"/>
      <c r="Y1167" s="69"/>
      <c r="Z1167" s="69"/>
      <c r="AA1167" s="69"/>
      <c r="AB1167" s="69"/>
      <c r="AC1167" s="69"/>
      <c r="AD1167" s="69"/>
      <c r="AE1167" s="69"/>
      <c r="AF1167" s="69"/>
      <c r="AG1167" s="69"/>
      <c r="AH1167" s="69"/>
      <c r="AI1167" s="69"/>
      <c r="AJ1167" s="69"/>
      <c r="AK1167" s="69"/>
      <c r="AL1167" s="69"/>
      <c r="AM1167" s="69"/>
      <c r="AN1167" s="69"/>
      <c r="AO1167" s="69"/>
      <c r="AP1167" s="69"/>
      <c r="AQ1167" s="69"/>
      <c r="AR1167" s="69"/>
      <c r="AS1167" s="69"/>
      <c r="AT1167" s="69"/>
      <c r="AU1167" s="69"/>
      <c r="AV1167" s="69"/>
      <c r="AW1167" s="69"/>
      <c r="AX1167" s="69"/>
      <c r="AY1167" s="69"/>
      <c r="AZ1167" s="69"/>
      <c r="BA1167" s="69"/>
      <c r="BB1167" s="69"/>
      <c r="BC1167" s="69"/>
      <c r="BD1167" s="69"/>
      <c r="BE1167" s="69"/>
      <c r="BF1167" s="69"/>
      <c r="BG1167" s="69"/>
      <c r="BH1167" s="69"/>
      <c r="BI1167" s="69"/>
      <c r="BJ1167" s="69"/>
      <c r="BK1167" s="69"/>
      <c r="BL1167" s="69"/>
      <c r="BM1167" s="69"/>
      <c r="BN1167" s="69"/>
      <c r="BO1167" s="69"/>
      <c r="BP1167" s="69"/>
      <c r="BQ1167" s="69"/>
      <c r="BR1167" s="69"/>
      <c r="BS1167" s="46"/>
    </row>
    <row r="1168" spans="4:71" s="47" customFormat="1" ht="9.75" customHeight="1" x14ac:dyDescent="0.3">
      <c r="D1168" s="69"/>
      <c r="E1168" s="69"/>
      <c r="F1168" s="69"/>
      <c r="G1168" s="69"/>
      <c r="H1168" s="69"/>
      <c r="I1168" s="69"/>
      <c r="J1168" s="69"/>
      <c r="K1168" s="69"/>
      <c r="L1168" s="69"/>
      <c r="M1168" s="69"/>
      <c r="N1168" s="69"/>
      <c r="O1168" s="69"/>
      <c r="P1168" s="69"/>
      <c r="Q1168" s="69"/>
      <c r="R1168" s="69"/>
      <c r="S1168" s="69"/>
      <c r="T1168" s="69"/>
      <c r="U1168" s="69"/>
      <c r="V1168" s="69"/>
      <c r="W1168" s="69"/>
      <c r="X1168" s="69"/>
      <c r="Y1168" s="69"/>
      <c r="Z1168" s="69"/>
      <c r="AA1168" s="69"/>
      <c r="AB1168" s="69"/>
      <c r="AC1168" s="69"/>
      <c r="AD1168" s="69"/>
      <c r="AE1168" s="69"/>
      <c r="AF1168" s="69"/>
      <c r="AG1168" s="69"/>
      <c r="AH1168" s="69"/>
      <c r="AI1168" s="69"/>
      <c r="AJ1168" s="69"/>
      <c r="AK1168" s="69"/>
      <c r="AL1168" s="69"/>
      <c r="AM1168" s="69"/>
      <c r="AN1168" s="69"/>
      <c r="AO1168" s="69"/>
      <c r="AP1168" s="69"/>
      <c r="AQ1168" s="69"/>
      <c r="AR1168" s="69"/>
      <c r="AS1168" s="69"/>
      <c r="AT1168" s="69"/>
      <c r="AU1168" s="69"/>
      <c r="AV1168" s="69"/>
      <c r="AW1168" s="69"/>
      <c r="AX1168" s="69"/>
      <c r="AY1168" s="69"/>
      <c r="AZ1168" s="69"/>
      <c r="BA1168" s="69"/>
      <c r="BB1168" s="69"/>
      <c r="BC1168" s="69"/>
      <c r="BD1168" s="69"/>
      <c r="BE1168" s="69"/>
      <c r="BF1168" s="69"/>
      <c r="BG1168" s="69"/>
      <c r="BH1168" s="69"/>
      <c r="BI1168" s="69"/>
      <c r="BJ1168" s="69"/>
      <c r="BK1168" s="69"/>
      <c r="BL1168" s="69"/>
      <c r="BM1168" s="69"/>
      <c r="BN1168" s="69"/>
      <c r="BO1168" s="69"/>
      <c r="BP1168" s="69"/>
      <c r="BQ1168" s="69"/>
      <c r="BR1168" s="69"/>
      <c r="BS1168" s="46"/>
    </row>
    <row r="1169" spans="4:71" s="47" customFormat="1" ht="9.75" customHeight="1" x14ac:dyDescent="0.3">
      <c r="D1169" s="69"/>
      <c r="E1169" s="69"/>
      <c r="F1169" s="69"/>
      <c r="G1169" s="69"/>
      <c r="H1169" s="69"/>
      <c r="I1169" s="69"/>
      <c r="J1169" s="69"/>
      <c r="K1169" s="69"/>
      <c r="L1169" s="69"/>
      <c r="M1169" s="69"/>
      <c r="N1169" s="69"/>
      <c r="O1169" s="69"/>
      <c r="P1169" s="69"/>
      <c r="Q1169" s="69"/>
      <c r="R1169" s="69"/>
      <c r="S1169" s="69"/>
      <c r="T1169" s="69"/>
      <c r="U1169" s="69"/>
      <c r="V1169" s="69"/>
      <c r="W1169" s="69"/>
      <c r="X1169" s="69"/>
      <c r="Y1169" s="69"/>
      <c r="Z1169" s="69"/>
      <c r="AA1169" s="69"/>
      <c r="AB1169" s="69"/>
      <c r="AC1169" s="69"/>
      <c r="AD1169" s="69"/>
      <c r="AE1169" s="69"/>
      <c r="AF1169" s="69"/>
      <c r="AG1169" s="69"/>
      <c r="AH1169" s="69"/>
      <c r="AI1169" s="69"/>
      <c r="AJ1169" s="69"/>
      <c r="AK1169" s="69"/>
      <c r="AL1169" s="69"/>
      <c r="AM1169" s="69"/>
      <c r="AN1169" s="69"/>
      <c r="AO1169" s="69"/>
      <c r="AP1169" s="69"/>
      <c r="AQ1169" s="69"/>
      <c r="AR1169" s="69"/>
      <c r="AS1169" s="69"/>
      <c r="AT1169" s="69"/>
      <c r="AU1169" s="69"/>
      <c r="AV1169" s="69"/>
      <c r="AW1169" s="69"/>
      <c r="AX1169" s="69"/>
      <c r="AY1169" s="69"/>
      <c r="AZ1169" s="69"/>
      <c r="BA1169" s="69"/>
      <c r="BB1169" s="69"/>
      <c r="BC1169" s="69"/>
      <c r="BD1169" s="69"/>
      <c r="BE1169" s="69"/>
      <c r="BF1169" s="69"/>
      <c r="BG1169" s="69"/>
      <c r="BH1169" s="69"/>
      <c r="BI1169" s="69"/>
      <c r="BJ1169" s="69"/>
      <c r="BK1169" s="69"/>
      <c r="BL1169" s="69"/>
      <c r="BM1169" s="69"/>
      <c r="BN1169" s="69"/>
      <c r="BO1169" s="69"/>
      <c r="BP1169" s="69"/>
      <c r="BQ1169" s="69"/>
      <c r="BR1169" s="69"/>
      <c r="BS1169" s="46"/>
    </row>
    <row r="1170" spans="4:71" s="47" customFormat="1" ht="9.75" customHeight="1" x14ac:dyDescent="0.3">
      <c r="D1170" s="69"/>
      <c r="E1170" s="69"/>
      <c r="F1170" s="69"/>
      <c r="G1170" s="69"/>
      <c r="H1170" s="69"/>
      <c r="I1170" s="69"/>
      <c r="J1170" s="69"/>
      <c r="K1170" s="69"/>
      <c r="L1170" s="69"/>
      <c r="M1170" s="69"/>
      <c r="N1170" s="69"/>
      <c r="O1170" s="69"/>
      <c r="P1170" s="69"/>
      <c r="Q1170" s="69"/>
      <c r="R1170" s="69"/>
      <c r="S1170" s="69"/>
      <c r="T1170" s="69"/>
      <c r="U1170" s="69"/>
      <c r="V1170" s="69"/>
      <c r="W1170" s="69"/>
      <c r="X1170" s="69"/>
      <c r="Y1170" s="69"/>
      <c r="Z1170" s="69"/>
      <c r="AA1170" s="69"/>
      <c r="AB1170" s="69"/>
      <c r="AC1170" s="69"/>
      <c r="AD1170" s="69"/>
      <c r="AE1170" s="69"/>
      <c r="AF1170" s="69"/>
      <c r="AG1170" s="69"/>
      <c r="AH1170" s="69"/>
      <c r="AI1170" s="69"/>
      <c r="AJ1170" s="69"/>
      <c r="AK1170" s="69"/>
      <c r="AL1170" s="69"/>
      <c r="AM1170" s="69"/>
      <c r="AN1170" s="69"/>
      <c r="AO1170" s="69"/>
      <c r="AP1170" s="69"/>
      <c r="AQ1170" s="69"/>
      <c r="AR1170" s="69"/>
      <c r="AS1170" s="69"/>
      <c r="AT1170" s="69"/>
      <c r="AU1170" s="69"/>
      <c r="AV1170" s="69"/>
      <c r="AW1170" s="69"/>
      <c r="AX1170" s="69"/>
      <c r="AY1170" s="69"/>
      <c r="AZ1170" s="69"/>
      <c r="BA1170" s="69"/>
      <c r="BB1170" s="69"/>
      <c r="BC1170" s="69"/>
      <c r="BD1170" s="69"/>
      <c r="BE1170" s="69"/>
      <c r="BF1170" s="69"/>
      <c r="BG1170" s="69"/>
      <c r="BH1170" s="69"/>
      <c r="BI1170" s="69"/>
      <c r="BJ1170" s="69"/>
      <c r="BK1170" s="69"/>
      <c r="BL1170" s="69"/>
      <c r="BM1170" s="69"/>
      <c r="BN1170" s="69"/>
      <c r="BO1170" s="69"/>
      <c r="BP1170" s="69"/>
      <c r="BQ1170" s="69"/>
      <c r="BR1170" s="69"/>
      <c r="BS1170" s="46"/>
    </row>
    <row r="1171" spans="4:71" s="47" customFormat="1" ht="9.75" customHeight="1" x14ac:dyDescent="0.3">
      <c r="D1171" s="69"/>
      <c r="E1171" s="69"/>
      <c r="F1171" s="69"/>
      <c r="G1171" s="69"/>
      <c r="H1171" s="69"/>
      <c r="I1171" s="69"/>
      <c r="J1171" s="69"/>
      <c r="K1171" s="69"/>
      <c r="L1171" s="69"/>
      <c r="M1171" s="69"/>
      <c r="N1171" s="69"/>
      <c r="O1171" s="69"/>
      <c r="P1171" s="69"/>
      <c r="Q1171" s="69"/>
      <c r="R1171" s="69"/>
      <c r="S1171" s="69"/>
      <c r="T1171" s="69"/>
      <c r="U1171" s="69"/>
      <c r="V1171" s="69"/>
      <c r="W1171" s="69"/>
      <c r="X1171" s="69"/>
      <c r="Y1171" s="69"/>
      <c r="Z1171" s="69"/>
      <c r="AA1171" s="69"/>
      <c r="AB1171" s="69"/>
      <c r="AC1171" s="69"/>
      <c r="AD1171" s="69"/>
      <c r="AE1171" s="69"/>
      <c r="AF1171" s="69"/>
      <c r="AG1171" s="69"/>
      <c r="AH1171" s="69"/>
      <c r="AI1171" s="69"/>
      <c r="AJ1171" s="69"/>
      <c r="AK1171" s="69"/>
      <c r="AL1171" s="69"/>
      <c r="AM1171" s="69"/>
      <c r="AN1171" s="69"/>
      <c r="AO1171" s="69"/>
      <c r="AP1171" s="69"/>
      <c r="AQ1171" s="69"/>
      <c r="AR1171" s="69"/>
      <c r="AS1171" s="69"/>
      <c r="AT1171" s="69"/>
      <c r="AU1171" s="69"/>
      <c r="AV1171" s="69"/>
      <c r="AW1171" s="69"/>
      <c r="AX1171" s="69"/>
      <c r="AY1171" s="69"/>
      <c r="AZ1171" s="69"/>
      <c r="BA1171" s="69"/>
      <c r="BB1171" s="69"/>
      <c r="BC1171" s="69"/>
      <c r="BD1171" s="69"/>
      <c r="BE1171" s="69"/>
      <c r="BF1171" s="69"/>
      <c r="BG1171" s="69"/>
      <c r="BH1171" s="69"/>
      <c r="BI1171" s="69"/>
      <c r="BJ1171" s="69"/>
      <c r="BK1171" s="69"/>
      <c r="BL1171" s="69"/>
      <c r="BM1171" s="69"/>
      <c r="BN1171" s="69"/>
      <c r="BO1171" s="69"/>
      <c r="BP1171" s="69"/>
      <c r="BQ1171" s="69"/>
      <c r="BR1171" s="69"/>
      <c r="BS1171" s="46"/>
    </row>
    <row r="1172" spans="4:71" s="47" customFormat="1" ht="9.75" customHeight="1" x14ac:dyDescent="0.3">
      <c r="D1172" s="69"/>
      <c r="E1172" s="69"/>
      <c r="F1172" s="69"/>
      <c r="G1172" s="69"/>
      <c r="H1172" s="69"/>
      <c r="I1172" s="69"/>
      <c r="J1172" s="69"/>
      <c r="K1172" s="69"/>
      <c r="L1172" s="69"/>
      <c r="M1172" s="69"/>
      <c r="N1172" s="69"/>
      <c r="O1172" s="69"/>
      <c r="P1172" s="69"/>
      <c r="Q1172" s="69"/>
      <c r="R1172" s="69"/>
      <c r="S1172" s="69"/>
      <c r="T1172" s="69"/>
      <c r="U1172" s="69"/>
      <c r="V1172" s="69"/>
      <c r="W1172" s="69"/>
      <c r="X1172" s="69"/>
      <c r="Y1172" s="69"/>
      <c r="Z1172" s="69"/>
      <c r="AA1172" s="69"/>
      <c r="AB1172" s="69"/>
      <c r="AC1172" s="69"/>
      <c r="AD1172" s="69"/>
      <c r="AE1172" s="69"/>
      <c r="AF1172" s="69"/>
      <c r="AG1172" s="69"/>
      <c r="AH1172" s="69"/>
      <c r="AI1172" s="69"/>
      <c r="AJ1172" s="69"/>
      <c r="AK1172" s="69"/>
      <c r="AL1172" s="69"/>
      <c r="AM1172" s="69"/>
      <c r="AN1172" s="69"/>
      <c r="AO1172" s="69"/>
      <c r="AP1172" s="69"/>
      <c r="AQ1172" s="69"/>
      <c r="AR1172" s="69"/>
      <c r="AS1172" s="69"/>
      <c r="AT1172" s="69"/>
      <c r="AU1172" s="69"/>
      <c r="AV1172" s="69"/>
      <c r="AW1172" s="69"/>
      <c r="AX1172" s="69"/>
      <c r="AY1172" s="69"/>
      <c r="AZ1172" s="69"/>
      <c r="BA1172" s="69"/>
      <c r="BB1172" s="69"/>
      <c r="BC1172" s="69"/>
      <c r="BD1172" s="69"/>
      <c r="BE1172" s="69"/>
      <c r="BF1172" s="69"/>
      <c r="BG1172" s="69"/>
      <c r="BH1172" s="69"/>
      <c r="BI1172" s="69"/>
      <c r="BJ1172" s="69"/>
      <c r="BK1172" s="69"/>
      <c r="BL1172" s="69"/>
      <c r="BM1172" s="69"/>
      <c r="BN1172" s="69"/>
      <c r="BO1172" s="69"/>
      <c r="BP1172" s="69"/>
      <c r="BQ1172" s="69"/>
      <c r="BR1172" s="69"/>
      <c r="BS1172" s="46"/>
    </row>
    <row r="1173" spans="4:71" s="47" customFormat="1" ht="9.75" customHeight="1" x14ac:dyDescent="0.3">
      <c r="D1173" s="69"/>
      <c r="E1173" s="69"/>
      <c r="F1173" s="69"/>
      <c r="G1173" s="69"/>
      <c r="H1173" s="69"/>
      <c r="I1173" s="69"/>
      <c r="J1173" s="69"/>
      <c r="K1173" s="69"/>
      <c r="L1173" s="69"/>
      <c r="M1173" s="69"/>
      <c r="N1173" s="69"/>
      <c r="O1173" s="69"/>
      <c r="P1173" s="69"/>
      <c r="Q1173" s="69"/>
      <c r="R1173" s="69"/>
      <c r="S1173" s="69"/>
      <c r="T1173" s="69"/>
      <c r="U1173" s="69"/>
      <c r="V1173" s="69"/>
      <c r="W1173" s="69"/>
      <c r="X1173" s="69"/>
      <c r="Y1173" s="69"/>
      <c r="Z1173" s="69"/>
      <c r="AA1173" s="69"/>
      <c r="AB1173" s="69"/>
      <c r="AC1173" s="69"/>
      <c r="AD1173" s="69"/>
      <c r="AE1173" s="69"/>
      <c r="AF1173" s="69"/>
      <c r="AG1173" s="69"/>
      <c r="AH1173" s="69"/>
      <c r="AI1173" s="69"/>
      <c r="AJ1173" s="69"/>
      <c r="AK1173" s="69"/>
      <c r="AL1173" s="69"/>
      <c r="AM1173" s="69"/>
      <c r="AN1173" s="69"/>
      <c r="AO1173" s="69"/>
      <c r="AP1173" s="69"/>
      <c r="AQ1173" s="69"/>
      <c r="AR1173" s="69"/>
      <c r="AS1173" s="69"/>
      <c r="AT1173" s="69"/>
      <c r="AU1173" s="69"/>
      <c r="AV1173" s="69"/>
      <c r="AW1173" s="69"/>
      <c r="AX1173" s="69"/>
      <c r="AY1173" s="69"/>
      <c r="AZ1173" s="69"/>
      <c r="BA1173" s="69"/>
      <c r="BB1173" s="69"/>
      <c r="BC1173" s="69"/>
      <c r="BD1173" s="69"/>
      <c r="BE1173" s="69"/>
      <c r="BF1173" s="69"/>
      <c r="BG1173" s="69"/>
      <c r="BH1173" s="69"/>
      <c r="BI1173" s="69"/>
      <c r="BJ1173" s="69"/>
      <c r="BK1173" s="69"/>
      <c r="BL1173" s="69"/>
      <c r="BM1173" s="69"/>
      <c r="BN1173" s="69"/>
      <c r="BO1173" s="69"/>
      <c r="BP1173" s="69"/>
      <c r="BQ1173" s="69"/>
      <c r="BR1173" s="69"/>
      <c r="BS1173" s="46"/>
    </row>
    <row r="1174" spans="4:71" s="47" customFormat="1" ht="9.75" customHeight="1" x14ac:dyDescent="0.3">
      <c r="D1174" s="69"/>
      <c r="E1174" s="69"/>
      <c r="F1174" s="69"/>
      <c r="G1174" s="69"/>
      <c r="H1174" s="69"/>
      <c r="I1174" s="69"/>
      <c r="J1174" s="69"/>
      <c r="K1174" s="69"/>
      <c r="L1174" s="69"/>
      <c r="M1174" s="69"/>
      <c r="N1174" s="69"/>
      <c r="O1174" s="69"/>
      <c r="P1174" s="69"/>
      <c r="Q1174" s="69"/>
      <c r="R1174" s="69"/>
      <c r="S1174" s="69"/>
      <c r="T1174" s="69"/>
      <c r="U1174" s="69"/>
      <c r="V1174" s="69"/>
      <c r="W1174" s="69"/>
      <c r="X1174" s="69"/>
      <c r="Y1174" s="69"/>
      <c r="Z1174" s="69"/>
      <c r="AA1174" s="69"/>
      <c r="AB1174" s="69"/>
      <c r="AC1174" s="69"/>
      <c r="AD1174" s="69"/>
      <c r="AE1174" s="69"/>
      <c r="AF1174" s="69"/>
      <c r="AG1174" s="69"/>
      <c r="AH1174" s="69"/>
      <c r="AI1174" s="69"/>
      <c r="AJ1174" s="69"/>
      <c r="AK1174" s="69"/>
      <c r="AL1174" s="69"/>
      <c r="AM1174" s="69"/>
      <c r="AN1174" s="69"/>
      <c r="AO1174" s="69"/>
      <c r="AP1174" s="69"/>
      <c r="AQ1174" s="69"/>
      <c r="AR1174" s="69"/>
      <c r="AS1174" s="69"/>
      <c r="AT1174" s="69"/>
      <c r="AU1174" s="69"/>
      <c r="AV1174" s="69"/>
      <c r="AW1174" s="69"/>
      <c r="AX1174" s="69"/>
      <c r="AY1174" s="69"/>
      <c r="AZ1174" s="69"/>
      <c r="BA1174" s="69"/>
      <c r="BB1174" s="69"/>
      <c r="BC1174" s="69"/>
      <c r="BD1174" s="69"/>
      <c r="BE1174" s="69"/>
      <c r="BF1174" s="69"/>
      <c r="BG1174" s="69"/>
      <c r="BH1174" s="69"/>
      <c r="BI1174" s="69"/>
      <c r="BJ1174" s="69"/>
      <c r="BK1174" s="69"/>
      <c r="BL1174" s="69"/>
      <c r="BM1174" s="69"/>
      <c r="BN1174" s="69"/>
      <c r="BO1174" s="69"/>
      <c r="BP1174" s="69"/>
      <c r="BQ1174" s="69"/>
      <c r="BR1174" s="69"/>
      <c r="BS1174" s="46"/>
    </row>
    <row r="1175" spans="4:71" s="47" customFormat="1" ht="9.75" customHeight="1" x14ac:dyDescent="0.3">
      <c r="D1175" s="69"/>
      <c r="E1175" s="69"/>
      <c r="F1175" s="69"/>
      <c r="G1175" s="69"/>
      <c r="H1175" s="69"/>
      <c r="I1175" s="69"/>
      <c r="J1175" s="69"/>
      <c r="K1175" s="69"/>
      <c r="L1175" s="69"/>
      <c r="M1175" s="69"/>
      <c r="N1175" s="69"/>
      <c r="O1175" s="69"/>
      <c r="P1175" s="69"/>
      <c r="Q1175" s="69"/>
      <c r="R1175" s="69"/>
      <c r="S1175" s="69"/>
      <c r="T1175" s="69"/>
      <c r="U1175" s="69"/>
      <c r="V1175" s="69"/>
      <c r="W1175" s="69"/>
      <c r="X1175" s="69"/>
      <c r="Y1175" s="69"/>
      <c r="Z1175" s="69"/>
      <c r="AA1175" s="69"/>
      <c r="AB1175" s="69"/>
      <c r="AC1175" s="69"/>
      <c r="AD1175" s="69"/>
      <c r="AE1175" s="69"/>
      <c r="AF1175" s="69"/>
      <c r="AG1175" s="69"/>
      <c r="AH1175" s="69"/>
      <c r="AI1175" s="69"/>
      <c r="AJ1175" s="69"/>
      <c r="AK1175" s="69"/>
      <c r="AL1175" s="69"/>
      <c r="AM1175" s="69"/>
      <c r="AN1175" s="69"/>
      <c r="AO1175" s="69"/>
      <c r="AP1175" s="69"/>
      <c r="AQ1175" s="69"/>
      <c r="AR1175" s="69"/>
      <c r="AS1175" s="69"/>
      <c r="AT1175" s="69"/>
      <c r="AU1175" s="69"/>
      <c r="AV1175" s="69"/>
      <c r="AW1175" s="69"/>
      <c r="AX1175" s="69"/>
      <c r="AY1175" s="69"/>
      <c r="AZ1175" s="69"/>
      <c r="BA1175" s="69"/>
      <c r="BB1175" s="69"/>
      <c r="BC1175" s="69"/>
      <c r="BD1175" s="69"/>
      <c r="BE1175" s="69"/>
      <c r="BF1175" s="69"/>
      <c r="BG1175" s="69"/>
      <c r="BH1175" s="69"/>
      <c r="BI1175" s="69"/>
      <c r="BJ1175" s="69"/>
      <c r="BK1175" s="69"/>
      <c r="BL1175" s="69"/>
      <c r="BM1175" s="69"/>
      <c r="BN1175" s="69"/>
      <c r="BO1175" s="69"/>
      <c r="BP1175" s="69"/>
      <c r="BQ1175" s="69"/>
      <c r="BR1175" s="69"/>
      <c r="BS1175" s="46"/>
    </row>
    <row r="1176" spans="4:71" s="47" customFormat="1" ht="9.75" customHeight="1" x14ac:dyDescent="0.3">
      <c r="D1176" s="69"/>
      <c r="E1176" s="69"/>
      <c r="F1176" s="69"/>
      <c r="G1176" s="69"/>
      <c r="H1176" s="69"/>
      <c r="I1176" s="69"/>
      <c r="J1176" s="69"/>
      <c r="K1176" s="69"/>
      <c r="L1176" s="69"/>
      <c r="M1176" s="69"/>
      <c r="N1176" s="69"/>
      <c r="O1176" s="69"/>
      <c r="P1176" s="69"/>
      <c r="Q1176" s="69"/>
      <c r="R1176" s="69"/>
      <c r="S1176" s="69"/>
      <c r="T1176" s="69"/>
      <c r="U1176" s="69"/>
      <c r="V1176" s="69"/>
      <c r="W1176" s="69"/>
      <c r="X1176" s="69"/>
      <c r="Y1176" s="69"/>
      <c r="Z1176" s="69"/>
      <c r="AA1176" s="69"/>
      <c r="AB1176" s="69"/>
      <c r="AC1176" s="69"/>
      <c r="AD1176" s="69"/>
      <c r="AE1176" s="69"/>
      <c r="AF1176" s="69"/>
      <c r="AG1176" s="69"/>
      <c r="AH1176" s="69"/>
      <c r="AI1176" s="69"/>
      <c r="AJ1176" s="69"/>
      <c r="AK1176" s="69"/>
      <c r="AL1176" s="69"/>
      <c r="AM1176" s="69"/>
      <c r="AN1176" s="69"/>
      <c r="AO1176" s="69"/>
      <c r="AP1176" s="69"/>
      <c r="AQ1176" s="69"/>
      <c r="AR1176" s="69"/>
      <c r="AS1176" s="69"/>
      <c r="AT1176" s="69"/>
      <c r="AU1176" s="69"/>
      <c r="AV1176" s="69"/>
      <c r="AW1176" s="69"/>
      <c r="AX1176" s="69"/>
      <c r="AY1176" s="69"/>
      <c r="AZ1176" s="69"/>
      <c r="BA1176" s="69"/>
      <c r="BB1176" s="69"/>
      <c r="BC1176" s="69"/>
      <c r="BD1176" s="69"/>
      <c r="BE1176" s="69"/>
      <c r="BF1176" s="69"/>
      <c r="BG1176" s="69"/>
      <c r="BH1176" s="69"/>
      <c r="BI1176" s="69"/>
      <c r="BJ1176" s="69"/>
      <c r="BK1176" s="69"/>
      <c r="BL1176" s="69"/>
      <c r="BM1176" s="69"/>
      <c r="BN1176" s="69"/>
      <c r="BO1176" s="69"/>
      <c r="BP1176" s="69"/>
      <c r="BQ1176" s="69"/>
      <c r="BR1176" s="69"/>
      <c r="BS1176" s="46"/>
    </row>
    <row r="1177" spans="4:71" s="47" customFormat="1" ht="9.75" customHeight="1" x14ac:dyDescent="0.3">
      <c r="D1177" s="69"/>
      <c r="E1177" s="69"/>
      <c r="F1177" s="69"/>
      <c r="G1177" s="69"/>
      <c r="H1177" s="69"/>
      <c r="I1177" s="69"/>
      <c r="J1177" s="69"/>
      <c r="K1177" s="69"/>
      <c r="L1177" s="69"/>
      <c r="M1177" s="69"/>
      <c r="N1177" s="69"/>
      <c r="O1177" s="69"/>
      <c r="P1177" s="69"/>
      <c r="Q1177" s="69"/>
      <c r="R1177" s="69"/>
      <c r="S1177" s="69"/>
      <c r="T1177" s="69"/>
      <c r="U1177" s="69"/>
      <c r="V1177" s="69"/>
      <c r="W1177" s="69"/>
      <c r="X1177" s="69"/>
      <c r="Y1177" s="69"/>
      <c r="Z1177" s="69"/>
      <c r="AA1177" s="69"/>
      <c r="AB1177" s="69"/>
      <c r="AC1177" s="69"/>
      <c r="AD1177" s="69"/>
      <c r="AE1177" s="69"/>
      <c r="AF1177" s="69"/>
      <c r="AG1177" s="69"/>
      <c r="AH1177" s="69"/>
      <c r="AI1177" s="69"/>
      <c r="AJ1177" s="69"/>
      <c r="AK1177" s="69"/>
      <c r="AL1177" s="69"/>
      <c r="AM1177" s="69"/>
      <c r="AN1177" s="69"/>
      <c r="AO1177" s="69"/>
      <c r="AP1177" s="69"/>
      <c r="AQ1177" s="69"/>
      <c r="AR1177" s="69"/>
      <c r="AS1177" s="69"/>
      <c r="AT1177" s="69"/>
      <c r="AU1177" s="69"/>
      <c r="AV1177" s="69"/>
      <c r="AW1177" s="69"/>
      <c r="AX1177" s="69"/>
      <c r="AY1177" s="69"/>
      <c r="AZ1177" s="69"/>
      <c r="BA1177" s="69"/>
      <c r="BB1177" s="69"/>
      <c r="BC1177" s="69"/>
      <c r="BD1177" s="69"/>
      <c r="BE1177" s="69"/>
      <c r="BF1177" s="69"/>
      <c r="BG1177" s="69"/>
      <c r="BH1177" s="69"/>
      <c r="BI1177" s="69"/>
      <c r="BJ1177" s="69"/>
      <c r="BK1177" s="69"/>
      <c r="BL1177" s="69"/>
      <c r="BM1177" s="69"/>
      <c r="BN1177" s="69"/>
      <c r="BO1177" s="69"/>
      <c r="BP1177" s="69"/>
      <c r="BQ1177" s="69"/>
      <c r="BR1177" s="69"/>
      <c r="BS1177" s="46"/>
    </row>
    <row r="1178" spans="4:71" s="47" customFormat="1" ht="9.75" customHeight="1" x14ac:dyDescent="0.3">
      <c r="D1178" s="69"/>
      <c r="E1178" s="69"/>
      <c r="F1178" s="69"/>
      <c r="G1178" s="69"/>
      <c r="H1178" s="69"/>
      <c r="I1178" s="69"/>
      <c r="J1178" s="69"/>
      <c r="K1178" s="69"/>
      <c r="L1178" s="69"/>
      <c r="M1178" s="69"/>
      <c r="N1178" s="69"/>
      <c r="O1178" s="69"/>
      <c r="P1178" s="69"/>
      <c r="Q1178" s="69"/>
      <c r="R1178" s="69"/>
      <c r="S1178" s="69"/>
      <c r="T1178" s="69"/>
      <c r="U1178" s="69"/>
      <c r="V1178" s="69"/>
      <c r="W1178" s="69"/>
      <c r="X1178" s="69"/>
      <c r="Y1178" s="69"/>
      <c r="Z1178" s="69"/>
      <c r="AA1178" s="69"/>
      <c r="AB1178" s="69"/>
      <c r="AC1178" s="69"/>
      <c r="AD1178" s="69"/>
      <c r="AE1178" s="69"/>
      <c r="AF1178" s="69"/>
      <c r="AG1178" s="69"/>
      <c r="AH1178" s="69"/>
      <c r="AI1178" s="69"/>
      <c r="AJ1178" s="69"/>
      <c r="AK1178" s="69"/>
      <c r="AL1178" s="69"/>
      <c r="AM1178" s="69"/>
      <c r="AN1178" s="69"/>
      <c r="AO1178" s="69"/>
      <c r="AP1178" s="69"/>
      <c r="AQ1178" s="69"/>
      <c r="AR1178" s="69"/>
      <c r="AS1178" s="69"/>
      <c r="AT1178" s="69"/>
      <c r="AU1178" s="69"/>
      <c r="AV1178" s="69"/>
      <c r="AW1178" s="69"/>
      <c r="AX1178" s="69"/>
      <c r="AY1178" s="69"/>
      <c r="AZ1178" s="69"/>
      <c r="BA1178" s="69"/>
      <c r="BB1178" s="69"/>
      <c r="BC1178" s="69"/>
      <c r="BD1178" s="69"/>
      <c r="BE1178" s="69"/>
      <c r="BF1178" s="69"/>
      <c r="BG1178" s="69"/>
      <c r="BH1178" s="69"/>
      <c r="BI1178" s="69"/>
      <c r="BJ1178" s="69"/>
      <c r="BK1178" s="69"/>
      <c r="BL1178" s="69"/>
      <c r="BM1178" s="69"/>
      <c r="BN1178" s="69"/>
      <c r="BO1178" s="69"/>
      <c r="BP1178" s="69"/>
      <c r="BQ1178" s="69"/>
      <c r="BR1178" s="69"/>
      <c r="BS1178" s="46"/>
    </row>
    <row r="1179" spans="4:71" s="47" customFormat="1" ht="9.75" customHeight="1" x14ac:dyDescent="0.3">
      <c r="D1179" s="69"/>
      <c r="E1179" s="69"/>
      <c r="F1179" s="69"/>
      <c r="G1179" s="69"/>
      <c r="H1179" s="69"/>
      <c r="I1179" s="69"/>
      <c r="J1179" s="69"/>
      <c r="K1179" s="69"/>
      <c r="L1179" s="69"/>
      <c r="M1179" s="69"/>
      <c r="N1179" s="69"/>
      <c r="O1179" s="69"/>
      <c r="P1179" s="69"/>
      <c r="Q1179" s="69"/>
      <c r="R1179" s="69"/>
      <c r="S1179" s="69"/>
      <c r="T1179" s="69"/>
      <c r="U1179" s="69"/>
      <c r="V1179" s="69"/>
      <c r="W1179" s="69"/>
      <c r="X1179" s="69"/>
      <c r="Y1179" s="69"/>
      <c r="Z1179" s="69"/>
      <c r="AA1179" s="69"/>
      <c r="AB1179" s="69"/>
      <c r="AC1179" s="69"/>
      <c r="AD1179" s="69"/>
      <c r="AE1179" s="69"/>
      <c r="AF1179" s="69"/>
      <c r="AG1179" s="69"/>
      <c r="AH1179" s="69"/>
      <c r="AI1179" s="69"/>
      <c r="AJ1179" s="69"/>
      <c r="AK1179" s="69"/>
      <c r="AL1179" s="69"/>
      <c r="AM1179" s="69"/>
      <c r="AN1179" s="69"/>
      <c r="AO1179" s="69"/>
      <c r="AP1179" s="69"/>
      <c r="AQ1179" s="69"/>
      <c r="AR1179" s="69"/>
      <c r="AS1179" s="69"/>
      <c r="AT1179" s="69"/>
      <c r="AU1179" s="69"/>
      <c r="AV1179" s="69"/>
      <c r="AW1179" s="69"/>
      <c r="AX1179" s="69"/>
      <c r="AY1179" s="69"/>
      <c r="AZ1179" s="69"/>
      <c r="BA1179" s="69"/>
      <c r="BB1179" s="69"/>
      <c r="BC1179" s="69"/>
      <c r="BD1179" s="69"/>
      <c r="BE1179" s="69"/>
      <c r="BF1179" s="69"/>
      <c r="BG1179" s="69"/>
      <c r="BH1179" s="69"/>
      <c r="BI1179" s="69"/>
      <c r="BJ1179" s="69"/>
      <c r="BK1179" s="69"/>
      <c r="BL1179" s="69"/>
      <c r="BM1179" s="69"/>
      <c r="BN1179" s="69"/>
      <c r="BO1179" s="69"/>
      <c r="BP1179" s="69"/>
      <c r="BQ1179" s="69"/>
      <c r="BR1179" s="69"/>
      <c r="BS1179" s="46"/>
    </row>
    <row r="1180" spans="4:71" s="47" customFormat="1" ht="9.75" customHeight="1" x14ac:dyDescent="0.3">
      <c r="D1180" s="69"/>
      <c r="E1180" s="69"/>
      <c r="F1180" s="69"/>
      <c r="G1180" s="69"/>
      <c r="H1180" s="69"/>
      <c r="I1180" s="69"/>
      <c r="J1180" s="69"/>
      <c r="K1180" s="69"/>
      <c r="L1180" s="69"/>
      <c r="M1180" s="69"/>
      <c r="N1180" s="69"/>
      <c r="O1180" s="69"/>
      <c r="P1180" s="69"/>
      <c r="Q1180" s="69"/>
      <c r="R1180" s="69"/>
      <c r="S1180" s="69"/>
      <c r="T1180" s="69"/>
      <c r="U1180" s="69"/>
      <c r="V1180" s="69"/>
      <c r="W1180" s="69"/>
      <c r="X1180" s="69"/>
      <c r="Y1180" s="69"/>
      <c r="Z1180" s="69"/>
      <c r="AA1180" s="69"/>
      <c r="AB1180" s="69"/>
      <c r="AC1180" s="69"/>
      <c r="AD1180" s="69"/>
      <c r="AE1180" s="69"/>
      <c r="AF1180" s="69"/>
      <c r="AG1180" s="69"/>
      <c r="AH1180" s="69"/>
      <c r="AI1180" s="69"/>
      <c r="AJ1180" s="69"/>
      <c r="AK1180" s="69"/>
      <c r="AL1180" s="69"/>
      <c r="AM1180" s="69"/>
      <c r="AN1180" s="69"/>
      <c r="AO1180" s="69"/>
      <c r="AP1180" s="69"/>
      <c r="AQ1180" s="69"/>
      <c r="AR1180" s="69"/>
      <c r="AS1180" s="69"/>
      <c r="AT1180" s="69"/>
      <c r="AU1180" s="69"/>
      <c r="AV1180" s="69"/>
      <c r="AW1180" s="69"/>
      <c r="AX1180" s="69"/>
      <c r="AY1180" s="69"/>
      <c r="AZ1180" s="69"/>
      <c r="BA1180" s="69"/>
      <c r="BB1180" s="69"/>
      <c r="BC1180" s="69"/>
      <c r="BD1180" s="69"/>
      <c r="BE1180" s="69"/>
      <c r="BF1180" s="69"/>
      <c r="BG1180" s="69"/>
      <c r="BH1180" s="69"/>
      <c r="BI1180" s="69"/>
      <c r="BJ1180" s="69"/>
      <c r="BK1180" s="69"/>
      <c r="BL1180" s="69"/>
      <c r="BM1180" s="69"/>
      <c r="BN1180" s="69"/>
      <c r="BO1180" s="69"/>
      <c r="BP1180" s="69"/>
      <c r="BQ1180" s="69"/>
      <c r="BR1180" s="69"/>
      <c r="BS1180" s="46"/>
    </row>
    <row r="1181" spans="4:71" s="47" customFormat="1" ht="9.75" customHeight="1" x14ac:dyDescent="0.3">
      <c r="D1181" s="69"/>
      <c r="E1181" s="69"/>
      <c r="F1181" s="69"/>
      <c r="G1181" s="69"/>
      <c r="H1181" s="69"/>
      <c r="I1181" s="69"/>
      <c r="J1181" s="69"/>
      <c r="K1181" s="69"/>
      <c r="L1181" s="69"/>
      <c r="M1181" s="69"/>
      <c r="N1181" s="69"/>
      <c r="O1181" s="69"/>
      <c r="P1181" s="69"/>
      <c r="Q1181" s="69"/>
      <c r="R1181" s="69"/>
      <c r="S1181" s="69"/>
      <c r="T1181" s="69"/>
      <c r="U1181" s="69"/>
      <c r="V1181" s="69"/>
      <c r="W1181" s="69"/>
      <c r="X1181" s="69"/>
      <c r="Y1181" s="69"/>
      <c r="Z1181" s="69"/>
      <c r="AA1181" s="69"/>
      <c r="AB1181" s="69"/>
      <c r="AC1181" s="69"/>
      <c r="AD1181" s="69"/>
      <c r="AE1181" s="69"/>
      <c r="AF1181" s="69"/>
      <c r="AG1181" s="69"/>
      <c r="AH1181" s="69"/>
      <c r="AI1181" s="69"/>
      <c r="AJ1181" s="69"/>
      <c r="AK1181" s="69"/>
      <c r="AL1181" s="69"/>
      <c r="AM1181" s="69"/>
      <c r="AN1181" s="69"/>
      <c r="AO1181" s="69"/>
      <c r="AP1181" s="69"/>
      <c r="AQ1181" s="69"/>
      <c r="AR1181" s="69"/>
      <c r="AS1181" s="69"/>
      <c r="AT1181" s="69"/>
      <c r="AU1181" s="69"/>
      <c r="AV1181" s="69"/>
      <c r="AW1181" s="69"/>
      <c r="AX1181" s="69"/>
      <c r="AY1181" s="69"/>
      <c r="AZ1181" s="69"/>
      <c r="BA1181" s="69"/>
      <c r="BB1181" s="69"/>
      <c r="BC1181" s="69"/>
      <c r="BD1181" s="69"/>
      <c r="BE1181" s="69"/>
      <c r="BF1181" s="69"/>
      <c r="BG1181" s="69"/>
      <c r="BH1181" s="69"/>
      <c r="BI1181" s="69"/>
      <c r="BJ1181" s="69"/>
      <c r="BK1181" s="69"/>
      <c r="BL1181" s="69"/>
      <c r="BM1181" s="69"/>
      <c r="BN1181" s="69"/>
      <c r="BO1181" s="69"/>
      <c r="BP1181" s="69"/>
      <c r="BQ1181" s="69"/>
      <c r="BR1181" s="69"/>
      <c r="BS1181" s="46"/>
    </row>
    <row r="1182" spans="4:71" s="47" customFormat="1" ht="9.75" customHeight="1" x14ac:dyDescent="0.3">
      <c r="D1182" s="69"/>
      <c r="E1182" s="69"/>
      <c r="F1182" s="69"/>
      <c r="G1182" s="69"/>
      <c r="H1182" s="69"/>
      <c r="I1182" s="69"/>
      <c r="J1182" s="69"/>
      <c r="K1182" s="69"/>
      <c r="L1182" s="69"/>
      <c r="M1182" s="69"/>
      <c r="N1182" s="69"/>
      <c r="O1182" s="69"/>
      <c r="P1182" s="69"/>
      <c r="Q1182" s="69"/>
      <c r="R1182" s="69"/>
      <c r="S1182" s="69"/>
      <c r="T1182" s="69"/>
      <c r="U1182" s="69"/>
      <c r="V1182" s="69"/>
      <c r="W1182" s="69"/>
      <c r="X1182" s="69"/>
      <c r="Y1182" s="69"/>
      <c r="Z1182" s="69"/>
      <c r="AA1182" s="69"/>
      <c r="AB1182" s="69"/>
      <c r="AC1182" s="69"/>
      <c r="AD1182" s="69"/>
      <c r="AE1182" s="69"/>
      <c r="AF1182" s="69"/>
      <c r="AG1182" s="69"/>
      <c r="AH1182" s="69"/>
      <c r="AI1182" s="69"/>
      <c r="AJ1182" s="69"/>
      <c r="AK1182" s="69"/>
      <c r="AL1182" s="69"/>
      <c r="AM1182" s="69"/>
      <c r="AN1182" s="69"/>
      <c r="AO1182" s="69"/>
      <c r="AP1182" s="69"/>
      <c r="AQ1182" s="69"/>
      <c r="AR1182" s="69"/>
      <c r="AS1182" s="69"/>
      <c r="AT1182" s="69"/>
      <c r="AU1182" s="69"/>
      <c r="AV1182" s="69"/>
      <c r="AW1182" s="69"/>
      <c r="AX1182" s="69"/>
      <c r="AY1182" s="69"/>
      <c r="AZ1182" s="69"/>
      <c r="BA1182" s="69"/>
      <c r="BB1182" s="69"/>
      <c r="BC1182" s="69"/>
      <c r="BD1182" s="69"/>
      <c r="BE1182" s="69"/>
      <c r="BF1182" s="69"/>
      <c r="BG1182" s="69"/>
      <c r="BH1182" s="69"/>
      <c r="BI1182" s="69"/>
      <c r="BJ1182" s="69"/>
      <c r="BK1182" s="69"/>
      <c r="BL1182" s="69"/>
      <c r="BM1182" s="69"/>
      <c r="BN1182" s="69"/>
      <c r="BO1182" s="69"/>
      <c r="BP1182" s="69"/>
      <c r="BQ1182" s="69"/>
      <c r="BR1182" s="69"/>
      <c r="BS1182" s="46"/>
    </row>
    <row r="1183" spans="4:71" s="47" customFormat="1" ht="9.75" customHeight="1" x14ac:dyDescent="0.3">
      <c r="D1183" s="69"/>
      <c r="E1183" s="69"/>
      <c r="F1183" s="69"/>
      <c r="G1183" s="69"/>
      <c r="H1183" s="69"/>
      <c r="I1183" s="69"/>
      <c r="J1183" s="69"/>
      <c r="K1183" s="69"/>
      <c r="L1183" s="69"/>
      <c r="M1183" s="69"/>
      <c r="N1183" s="69"/>
      <c r="O1183" s="69"/>
      <c r="P1183" s="69"/>
      <c r="Q1183" s="69"/>
      <c r="R1183" s="69"/>
      <c r="S1183" s="69"/>
      <c r="T1183" s="69"/>
      <c r="U1183" s="69"/>
      <c r="V1183" s="69"/>
      <c r="W1183" s="69"/>
      <c r="X1183" s="69"/>
      <c r="Y1183" s="69"/>
      <c r="Z1183" s="69"/>
      <c r="AA1183" s="69"/>
      <c r="AB1183" s="69"/>
      <c r="AC1183" s="69"/>
      <c r="AD1183" s="69"/>
      <c r="AE1183" s="69"/>
      <c r="AF1183" s="69"/>
      <c r="AG1183" s="69"/>
      <c r="AH1183" s="69"/>
      <c r="AI1183" s="69"/>
      <c r="AJ1183" s="69"/>
      <c r="AK1183" s="69"/>
      <c r="AL1183" s="69"/>
      <c r="AM1183" s="69"/>
      <c r="AN1183" s="69"/>
      <c r="AO1183" s="69"/>
      <c r="AP1183" s="69"/>
      <c r="AQ1183" s="69"/>
      <c r="AR1183" s="69"/>
      <c r="AS1183" s="69"/>
      <c r="AT1183" s="69"/>
      <c r="AU1183" s="69"/>
      <c r="AV1183" s="69"/>
      <c r="AW1183" s="69"/>
      <c r="AX1183" s="69"/>
      <c r="AY1183" s="69"/>
      <c r="AZ1183" s="69"/>
      <c r="BA1183" s="69"/>
      <c r="BB1183" s="69"/>
      <c r="BC1183" s="69"/>
      <c r="BD1183" s="69"/>
      <c r="BE1183" s="69"/>
      <c r="BF1183" s="69"/>
      <c r="BG1183" s="69"/>
      <c r="BH1183" s="69"/>
      <c r="BI1183" s="69"/>
      <c r="BJ1183" s="69"/>
      <c r="BK1183" s="69"/>
      <c r="BL1183" s="69"/>
      <c r="BM1183" s="69"/>
      <c r="BN1183" s="69"/>
      <c r="BO1183" s="69"/>
      <c r="BP1183" s="69"/>
      <c r="BQ1183" s="69"/>
      <c r="BR1183" s="69"/>
      <c r="BS1183" s="46"/>
    </row>
    <row r="1184" spans="4:71" s="47" customFormat="1" ht="9.75" customHeight="1" x14ac:dyDescent="0.3">
      <c r="D1184" s="69"/>
      <c r="E1184" s="69"/>
      <c r="F1184" s="69"/>
      <c r="G1184" s="69"/>
      <c r="H1184" s="69"/>
      <c r="I1184" s="69"/>
      <c r="J1184" s="69"/>
      <c r="K1184" s="69"/>
      <c r="L1184" s="69"/>
      <c r="M1184" s="69"/>
      <c r="N1184" s="69"/>
      <c r="O1184" s="69"/>
      <c r="P1184" s="69"/>
      <c r="Q1184" s="69"/>
      <c r="R1184" s="69"/>
      <c r="S1184" s="69"/>
      <c r="T1184" s="69"/>
      <c r="U1184" s="69"/>
      <c r="V1184" s="69"/>
      <c r="W1184" s="69"/>
      <c r="X1184" s="69"/>
      <c r="Y1184" s="69"/>
      <c r="Z1184" s="69"/>
      <c r="AA1184" s="69"/>
      <c r="AB1184" s="69"/>
      <c r="AC1184" s="69"/>
      <c r="AD1184" s="69"/>
      <c r="AE1184" s="69"/>
      <c r="AF1184" s="69"/>
      <c r="AG1184" s="69"/>
      <c r="AH1184" s="69"/>
      <c r="AI1184" s="69"/>
      <c r="AJ1184" s="69"/>
      <c r="AK1184" s="69"/>
      <c r="AL1184" s="69"/>
      <c r="AM1184" s="69"/>
      <c r="AN1184" s="69"/>
      <c r="AO1184" s="69"/>
      <c r="AP1184" s="69"/>
      <c r="AQ1184" s="69"/>
      <c r="AR1184" s="69"/>
      <c r="AS1184" s="69"/>
      <c r="AT1184" s="69"/>
      <c r="AU1184" s="69"/>
      <c r="AV1184" s="69"/>
      <c r="AW1184" s="69"/>
      <c r="AX1184" s="69"/>
      <c r="AY1184" s="69"/>
      <c r="AZ1184" s="69"/>
      <c r="BA1184" s="69"/>
      <c r="BB1184" s="69"/>
      <c r="BC1184" s="69"/>
      <c r="BD1184" s="69"/>
      <c r="BE1184" s="69"/>
      <c r="BF1184" s="69"/>
      <c r="BG1184" s="69"/>
      <c r="BH1184" s="69"/>
      <c r="BI1184" s="69"/>
      <c r="BJ1184" s="69"/>
      <c r="BK1184" s="69"/>
      <c r="BL1184" s="69"/>
      <c r="BM1184" s="69"/>
      <c r="BN1184" s="69"/>
      <c r="BO1184" s="69"/>
      <c r="BP1184" s="69"/>
      <c r="BQ1184" s="69"/>
      <c r="BR1184" s="69"/>
      <c r="BS1184" s="46"/>
    </row>
    <row r="1185" spans="4:71" s="47" customFormat="1" ht="9.75" customHeight="1" x14ac:dyDescent="0.3">
      <c r="D1185" s="69"/>
      <c r="E1185" s="69"/>
      <c r="F1185" s="69"/>
      <c r="G1185" s="69"/>
      <c r="H1185" s="69"/>
      <c r="I1185" s="69"/>
      <c r="J1185" s="69"/>
      <c r="K1185" s="69"/>
      <c r="L1185" s="69"/>
      <c r="M1185" s="69"/>
      <c r="N1185" s="69"/>
      <c r="O1185" s="69"/>
      <c r="P1185" s="69"/>
      <c r="Q1185" s="69"/>
      <c r="R1185" s="69"/>
      <c r="S1185" s="69"/>
      <c r="T1185" s="69"/>
      <c r="U1185" s="69"/>
      <c r="V1185" s="69"/>
      <c r="W1185" s="69"/>
      <c r="X1185" s="69"/>
      <c r="Y1185" s="69"/>
      <c r="Z1185" s="69"/>
      <c r="AA1185" s="69"/>
      <c r="AB1185" s="69"/>
      <c r="AC1185" s="69"/>
      <c r="AD1185" s="69"/>
      <c r="AE1185" s="69"/>
      <c r="AF1185" s="69"/>
      <c r="AG1185" s="69"/>
      <c r="AH1185" s="69"/>
      <c r="AI1185" s="69"/>
      <c r="AJ1185" s="69"/>
      <c r="AK1185" s="69"/>
      <c r="AL1185" s="69"/>
      <c r="AM1185" s="69"/>
      <c r="AN1185" s="69"/>
      <c r="AO1185" s="69"/>
      <c r="AP1185" s="69"/>
      <c r="AQ1185" s="69"/>
      <c r="AR1185" s="69"/>
      <c r="AS1185" s="69"/>
      <c r="AT1185" s="69"/>
      <c r="AU1185" s="69"/>
      <c r="AV1185" s="69"/>
      <c r="AW1185" s="69"/>
      <c r="AX1185" s="69"/>
      <c r="AY1185" s="69"/>
      <c r="AZ1185" s="69"/>
      <c r="BA1185" s="69"/>
      <c r="BB1185" s="69"/>
      <c r="BC1185" s="69"/>
      <c r="BD1185" s="69"/>
      <c r="BE1185" s="69"/>
      <c r="BF1185" s="69"/>
      <c r="BG1185" s="69"/>
      <c r="BH1185" s="69"/>
      <c r="BI1185" s="69"/>
      <c r="BJ1185" s="69"/>
      <c r="BK1185" s="69"/>
      <c r="BL1185" s="69"/>
      <c r="BM1185" s="69"/>
      <c r="BN1185" s="69"/>
      <c r="BO1185" s="69"/>
      <c r="BP1185" s="69"/>
      <c r="BQ1185" s="69"/>
      <c r="BR1185" s="69"/>
      <c r="BS1185" s="46"/>
    </row>
    <row r="1186" spans="4:71" s="47" customFormat="1" ht="9.75" customHeight="1" x14ac:dyDescent="0.3">
      <c r="D1186" s="69"/>
      <c r="E1186" s="69"/>
      <c r="F1186" s="69"/>
      <c r="G1186" s="69"/>
      <c r="H1186" s="69"/>
      <c r="I1186" s="69"/>
      <c r="J1186" s="69"/>
      <c r="K1186" s="69"/>
      <c r="L1186" s="69"/>
      <c r="M1186" s="69"/>
      <c r="N1186" s="69"/>
      <c r="O1186" s="69"/>
      <c r="P1186" s="69"/>
      <c r="Q1186" s="69"/>
      <c r="R1186" s="69"/>
      <c r="S1186" s="69"/>
      <c r="T1186" s="69"/>
      <c r="U1186" s="69"/>
      <c r="V1186" s="69"/>
      <c r="W1186" s="69"/>
      <c r="X1186" s="69"/>
      <c r="Y1186" s="69"/>
      <c r="Z1186" s="69"/>
      <c r="AA1186" s="69"/>
      <c r="AB1186" s="69"/>
      <c r="AC1186" s="69"/>
      <c r="AD1186" s="69"/>
      <c r="AE1186" s="69"/>
      <c r="AF1186" s="69"/>
      <c r="AG1186" s="69"/>
      <c r="AH1186" s="69"/>
      <c r="AI1186" s="69"/>
      <c r="AJ1186" s="69"/>
      <c r="AK1186" s="69"/>
      <c r="AL1186" s="69"/>
      <c r="AM1186" s="69"/>
      <c r="AN1186" s="69"/>
      <c r="AO1186" s="69"/>
      <c r="AP1186" s="69"/>
      <c r="AQ1186" s="69"/>
      <c r="AR1186" s="69"/>
      <c r="AS1186" s="69"/>
      <c r="AT1186" s="69"/>
      <c r="AU1186" s="69"/>
      <c r="AV1186" s="69"/>
      <c r="AW1186" s="69"/>
      <c r="AX1186" s="69"/>
      <c r="AY1186" s="69"/>
      <c r="AZ1186" s="69"/>
      <c r="BA1186" s="69"/>
      <c r="BB1186" s="69"/>
      <c r="BC1186" s="69"/>
      <c r="BD1186" s="69"/>
      <c r="BE1186" s="69"/>
      <c r="BF1186" s="69"/>
      <c r="BG1186" s="69"/>
      <c r="BH1186" s="69"/>
      <c r="BI1186" s="69"/>
      <c r="BJ1186" s="69"/>
      <c r="BK1186" s="69"/>
      <c r="BL1186" s="69"/>
      <c r="BM1186" s="69"/>
      <c r="BN1186" s="69"/>
      <c r="BO1186" s="69"/>
      <c r="BP1186" s="69"/>
      <c r="BQ1186" s="69"/>
      <c r="BR1186" s="69"/>
      <c r="BS1186" s="46"/>
    </row>
    <row r="1187" spans="4:71" s="47" customFormat="1" ht="9.75" customHeight="1" x14ac:dyDescent="0.3">
      <c r="D1187" s="69"/>
      <c r="E1187" s="69"/>
      <c r="F1187" s="69"/>
      <c r="G1187" s="69"/>
      <c r="H1187" s="69"/>
      <c r="I1187" s="69"/>
      <c r="J1187" s="69"/>
      <c r="K1187" s="69"/>
      <c r="L1187" s="69"/>
      <c r="M1187" s="69"/>
      <c r="N1187" s="69"/>
      <c r="O1187" s="69"/>
      <c r="P1187" s="69"/>
      <c r="Q1187" s="69"/>
      <c r="R1187" s="69"/>
      <c r="S1187" s="69"/>
      <c r="T1187" s="69"/>
      <c r="U1187" s="69"/>
      <c r="V1187" s="69"/>
      <c r="W1187" s="69"/>
      <c r="X1187" s="69"/>
      <c r="Y1187" s="69"/>
      <c r="Z1187" s="69"/>
      <c r="AA1187" s="69"/>
      <c r="AB1187" s="69"/>
      <c r="AC1187" s="69"/>
      <c r="AD1187" s="69"/>
      <c r="AE1187" s="69"/>
      <c r="AF1187" s="69"/>
      <c r="AG1187" s="69"/>
      <c r="AH1187" s="69"/>
      <c r="AI1187" s="69"/>
      <c r="AJ1187" s="69"/>
      <c r="AK1187" s="69"/>
      <c r="AL1187" s="69"/>
      <c r="AM1187" s="69"/>
      <c r="AN1187" s="69"/>
      <c r="AO1187" s="69"/>
      <c r="AP1187" s="69"/>
      <c r="AQ1187" s="69"/>
      <c r="AR1187" s="69"/>
      <c r="AS1187" s="69"/>
      <c r="AT1187" s="69"/>
      <c r="AU1187" s="69"/>
      <c r="AV1187" s="69"/>
      <c r="AW1187" s="69"/>
      <c r="AX1187" s="69"/>
      <c r="AY1187" s="69"/>
      <c r="AZ1187" s="69"/>
      <c r="BA1187" s="69"/>
      <c r="BB1187" s="69"/>
      <c r="BC1187" s="69"/>
      <c r="BD1187" s="69"/>
      <c r="BE1187" s="69"/>
      <c r="BF1187" s="69"/>
      <c r="BG1187" s="69"/>
      <c r="BH1187" s="69"/>
      <c r="BI1187" s="69"/>
      <c r="BJ1187" s="69"/>
      <c r="BK1187" s="69"/>
      <c r="BL1187" s="69"/>
      <c r="BM1187" s="69"/>
      <c r="BN1187" s="69"/>
      <c r="BO1187" s="69"/>
      <c r="BP1187" s="69"/>
      <c r="BQ1187" s="69"/>
      <c r="BR1187" s="69"/>
      <c r="BS1187" s="46"/>
    </row>
    <row r="1188" spans="4:71" s="47" customFormat="1" ht="9.75" customHeight="1" x14ac:dyDescent="0.3">
      <c r="D1188" s="69"/>
      <c r="E1188" s="69"/>
      <c r="F1188" s="69"/>
      <c r="G1188" s="69"/>
      <c r="H1188" s="69"/>
      <c r="I1188" s="69"/>
      <c r="J1188" s="69"/>
      <c r="K1188" s="69"/>
      <c r="L1188" s="69"/>
      <c r="M1188" s="69"/>
      <c r="N1188" s="69"/>
      <c r="O1188" s="69"/>
      <c r="P1188" s="69"/>
      <c r="Q1188" s="69"/>
      <c r="R1188" s="69"/>
      <c r="S1188" s="69"/>
      <c r="T1188" s="69"/>
      <c r="U1188" s="69"/>
      <c r="V1188" s="69"/>
      <c r="W1188" s="69"/>
      <c r="X1188" s="69"/>
      <c r="Y1188" s="69"/>
      <c r="Z1188" s="69"/>
      <c r="AA1188" s="69"/>
      <c r="AB1188" s="69"/>
      <c r="AC1188" s="69"/>
      <c r="AD1188" s="69"/>
      <c r="AE1188" s="69"/>
      <c r="AF1188" s="69"/>
      <c r="AG1188" s="69"/>
      <c r="AH1188" s="69"/>
      <c r="AI1188" s="69"/>
      <c r="AJ1188" s="69"/>
      <c r="AK1188" s="69"/>
      <c r="AL1188" s="69"/>
      <c r="AM1188" s="69"/>
      <c r="AN1188" s="69"/>
      <c r="AO1188" s="69"/>
      <c r="AP1188" s="69"/>
      <c r="AQ1188" s="69"/>
      <c r="AR1188" s="69"/>
      <c r="AS1188" s="69"/>
      <c r="AT1188" s="69"/>
      <c r="AU1188" s="69"/>
      <c r="AV1188" s="69"/>
      <c r="AW1188" s="69"/>
      <c r="AX1188" s="69"/>
      <c r="AY1188" s="69"/>
      <c r="AZ1188" s="69"/>
      <c r="BA1188" s="69"/>
      <c r="BB1188" s="69"/>
      <c r="BC1188" s="69"/>
      <c r="BD1188" s="69"/>
      <c r="BE1188" s="69"/>
      <c r="BF1188" s="69"/>
      <c r="BG1188" s="69"/>
      <c r="BH1188" s="69"/>
      <c r="BI1188" s="69"/>
      <c r="BJ1188" s="69"/>
      <c r="BK1188" s="69"/>
      <c r="BL1188" s="69"/>
      <c r="BM1188" s="69"/>
      <c r="BN1188" s="69"/>
      <c r="BO1188" s="69"/>
      <c r="BP1188" s="69"/>
      <c r="BQ1188" s="69"/>
      <c r="BR1188" s="69"/>
      <c r="BS1188" s="46"/>
    </row>
    <row r="1189" spans="4:71" s="47" customFormat="1" ht="9.75" customHeight="1" x14ac:dyDescent="0.3">
      <c r="D1189" s="69"/>
      <c r="E1189" s="69"/>
      <c r="F1189" s="69"/>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c r="AL1189" s="69"/>
      <c r="AM1189" s="69"/>
      <c r="AN1189" s="69"/>
      <c r="AO1189" s="69"/>
      <c r="AP1189" s="69"/>
      <c r="AQ1189" s="69"/>
      <c r="AR1189" s="69"/>
      <c r="AS1189" s="69"/>
      <c r="AT1189" s="69"/>
      <c r="AU1189" s="69"/>
      <c r="AV1189" s="69"/>
      <c r="AW1189" s="69"/>
      <c r="AX1189" s="69"/>
      <c r="AY1189" s="69"/>
      <c r="AZ1189" s="69"/>
      <c r="BA1189" s="69"/>
      <c r="BB1189" s="69"/>
      <c r="BC1189" s="69"/>
      <c r="BD1189" s="69"/>
      <c r="BE1189" s="69"/>
      <c r="BF1189" s="69"/>
      <c r="BG1189" s="69"/>
      <c r="BH1189" s="69"/>
      <c r="BI1189" s="69"/>
      <c r="BJ1189" s="69"/>
      <c r="BK1189" s="69"/>
      <c r="BL1189" s="69"/>
      <c r="BM1189" s="69"/>
      <c r="BN1189" s="69"/>
      <c r="BO1189" s="69"/>
      <c r="BP1189" s="69"/>
      <c r="BQ1189" s="69"/>
      <c r="BR1189" s="69"/>
      <c r="BS1189" s="46"/>
    </row>
    <row r="1190" spans="4:71" s="47" customFormat="1" ht="9.75" customHeight="1" x14ac:dyDescent="0.3">
      <c r="D1190" s="69"/>
      <c r="E1190" s="69"/>
      <c r="F1190" s="69"/>
      <c r="G1190" s="69"/>
      <c r="H1190" s="69"/>
      <c r="I1190" s="69"/>
      <c r="J1190" s="69"/>
      <c r="K1190" s="69"/>
      <c r="L1190" s="69"/>
      <c r="M1190" s="69"/>
      <c r="N1190" s="69"/>
      <c r="O1190" s="69"/>
      <c r="P1190" s="69"/>
      <c r="Q1190" s="69"/>
      <c r="R1190" s="69"/>
      <c r="S1190" s="69"/>
      <c r="T1190" s="69"/>
      <c r="U1190" s="69"/>
      <c r="V1190" s="69"/>
      <c r="W1190" s="69"/>
      <c r="X1190" s="69"/>
      <c r="Y1190" s="69"/>
      <c r="Z1190" s="69"/>
      <c r="AA1190" s="69"/>
      <c r="AB1190" s="69"/>
      <c r="AC1190" s="69"/>
      <c r="AD1190" s="69"/>
      <c r="AE1190" s="69"/>
      <c r="AF1190" s="69"/>
      <c r="AG1190" s="69"/>
      <c r="AH1190" s="69"/>
      <c r="AI1190" s="69"/>
      <c r="AJ1190" s="69"/>
      <c r="AK1190" s="69"/>
      <c r="AL1190" s="69"/>
      <c r="AM1190" s="69"/>
      <c r="AN1190" s="69"/>
      <c r="AO1190" s="69"/>
      <c r="AP1190" s="69"/>
      <c r="AQ1190" s="69"/>
      <c r="AR1190" s="69"/>
      <c r="AS1190" s="69"/>
      <c r="AT1190" s="69"/>
      <c r="AU1190" s="69"/>
      <c r="AV1190" s="69"/>
      <c r="AW1190" s="69"/>
      <c r="AX1190" s="69"/>
      <c r="AY1190" s="69"/>
      <c r="AZ1190" s="69"/>
      <c r="BA1190" s="69"/>
      <c r="BB1190" s="69"/>
      <c r="BC1190" s="69"/>
      <c r="BD1190" s="69"/>
      <c r="BE1190" s="69"/>
      <c r="BF1190" s="69"/>
      <c r="BG1190" s="69"/>
      <c r="BH1190" s="69"/>
      <c r="BI1190" s="69"/>
      <c r="BJ1190" s="69"/>
      <c r="BK1190" s="69"/>
      <c r="BL1190" s="69"/>
      <c r="BM1190" s="69"/>
      <c r="BN1190" s="69"/>
      <c r="BO1190" s="69"/>
      <c r="BP1190" s="69"/>
      <c r="BQ1190" s="69"/>
      <c r="BR1190" s="69"/>
      <c r="BS1190" s="46"/>
    </row>
    <row r="1191" spans="4:71" s="47" customFormat="1" ht="9.75" customHeight="1" x14ac:dyDescent="0.3">
      <c r="D1191" s="69"/>
      <c r="E1191" s="69"/>
      <c r="F1191" s="69"/>
      <c r="G1191" s="69"/>
      <c r="H1191" s="69"/>
      <c r="I1191" s="69"/>
      <c r="J1191" s="69"/>
      <c r="K1191" s="69"/>
      <c r="L1191" s="69"/>
      <c r="M1191" s="69"/>
      <c r="N1191" s="69"/>
      <c r="O1191" s="69"/>
      <c r="P1191" s="69"/>
      <c r="Q1191" s="69"/>
      <c r="R1191" s="69"/>
      <c r="S1191" s="69"/>
      <c r="T1191" s="69"/>
      <c r="U1191" s="69"/>
      <c r="V1191" s="69"/>
      <c r="W1191" s="69"/>
      <c r="X1191" s="69"/>
      <c r="Y1191" s="69"/>
      <c r="Z1191" s="69"/>
      <c r="AA1191" s="69"/>
      <c r="AB1191" s="69"/>
      <c r="AC1191" s="69"/>
      <c r="AD1191" s="69"/>
      <c r="AE1191" s="69"/>
      <c r="AF1191" s="69"/>
      <c r="AG1191" s="69"/>
      <c r="AH1191" s="69"/>
      <c r="AI1191" s="69"/>
      <c r="AJ1191" s="69"/>
      <c r="AK1191" s="69"/>
      <c r="AL1191" s="69"/>
      <c r="AM1191" s="69"/>
      <c r="AN1191" s="69"/>
      <c r="AO1191" s="69"/>
      <c r="AP1191" s="69"/>
      <c r="AQ1191" s="69"/>
      <c r="AR1191" s="69"/>
      <c r="AS1191" s="69"/>
      <c r="AT1191" s="69"/>
      <c r="AU1191" s="69"/>
      <c r="AV1191" s="69"/>
      <c r="AW1191" s="69"/>
      <c r="AX1191" s="69"/>
      <c r="AY1191" s="69"/>
      <c r="AZ1191" s="69"/>
      <c r="BA1191" s="69"/>
      <c r="BB1191" s="69"/>
      <c r="BC1191" s="69"/>
      <c r="BD1191" s="69"/>
      <c r="BE1191" s="69"/>
      <c r="BF1191" s="69"/>
      <c r="BG1191" s="69"/>
      <c r="BH1191" s="69"/>
      <c r="BI1191" s="69"/>
      <c r="BJ1191" s="69"/>
      <c r="BK1191" s="69"/>
      <c r="BL1191" s="69"/>
      <c r="BM1191" s="69"/>
      <c r="BN1191" s="69"/>
      <c r="BO1191" s="69"/>
      <c r="BP1191" s="69"/>
      <c r="BQ1191" s="69"/>
      <c r="BR1191" s="69"/>
      <c r="BS1191" s="46"/>
    </row>
    <row r="1192" spans="4:71" s="47" customFormat="1" ht="9.75" customHeight="1" x14ac:dyDescent="0.3">
      <c r="D1192" s="69"/>
      <c r="E1192" s="69"/>
      <c r="F1192" s="69"/>
      <c r="G1192" s="69"/>
      <c r="H1192" s="69"/>
      <c r="I1192" s="69"/>
      <c r="J1192" s="69"/>
      <c r="K1192" s="69"/>
      <c r="L1192" s="69"/>
      <c r="M1192" s="69"/>
      <c r="N1192" s="69"/>
      <c r="O1192" s="69"/>
      <c r="P1192" s="69"/>
      <c r="Q1192" s="69"/>
      <c r="R1192" s="69"/>
      <c r="S1192" s="69"/>
      <c r="T1192" s="69"/>
      <c r="U1192" s="69"/>
      <c r="V1192" s="69"/>
      <c r="W1192" s="69"/>
      <c r="X1192" s="69"/>
      <c r="Y1192" s="69"/>
      <c r="Z1192" s="69"/>
      <c r="AA1192" s="69"/>
      <c r="AB1192" s="69"/>
      <c r="AC1192" s="69"/>
      <c r="AD1192" s="69"/>
      <c r="AE1192" s="69"/>
      <c r="AF1192" s="69"/>
      <c r="AG1192" s="69"/>
      <c r="AH1192" s="69"/>
      <c r="AI1192" s="69"/>
      <c r="AJ1192" s="69"/>
      <c r="AK1192" s="69"/>
      <c r="AL1192" s="69"/>
      <c r="AM1192" s="69"/>
      <c r="AN1192" s="69"/>
      <c r="AO1192" s="69"/>
      <c r="AP1192" s="69"/>
      <c r="AQ1192" s="69"/>
      <c r="AR1192" s="69"/>
      <c r="AS1192" s="69"/>
      <c r="AT1192" s="69"/>
      <c r="AU1192" s="69"/>
      <c r="AV1192" s="69"/>
      <c r="AW1192" s="69"/>
      <c r="AX1192" s="69"/>
      <c r="AY1192" s="69"/>
      <c r="AZ1192" s="69"/>
      <c r="BA1192" s="69"/>
      <c r="BB1192" s="69"/>
      <c r="BC1192" s="69"/>
      <c r="BD1192" s="69"/>
      <c r="BE1192" s="69"/>
      <c r="BF1192" s="69"/>
      <c r="BG1192" s="69"/>
      <c r="BH1192" s="69"/>
      <c r="BI1192" s="69"/>
      <c r="BJ1192" s="69"/>
      <c r="BK1192" s="69"/>
      <c r="BL1192" s="69"/>
      <c r="BM1192" s="69"/>
      <c r="BN1192" s="69"/>
      <c r="BO1192" s="69"/>
      <c r="BP1192" s="69"/>
      <c r="BQ1192" s="69"/>
      <c r="BR1192" s="69"/>
      <c r="BS1192" s="46"/>
    </row>
    <row r="1193" spans="4:71" s="47" customFormat="1" ht="9.75" customHeight="1" x14ac:dyDescent="0.3">
      <c r="D1193" s="69"/>
      <c r="E1193" s="69"/>
      <c r="F1193" s="69"/>
      <c r="G1193" s="69"/>
      <c r="H1193" s="69"/>
      <c r="I1193" s="69"/>
      <c r="J1193" s="69"/>
      <c r="K1193" s="69"/>
      <c r="L1193" s="69"/>
      <c r="M1193" s="69"/>
      <c r="N1193" s="69"/>
      <c r="O1193" s="69"/>
      <c r="P1193" s="69"/>
      <c r="Q1193" s="69"/>
      <c r="R1193" s="69"/>
      <c r="S1193" s="69"/>
      <c r="T1193" s="69"/>
      <c r="U1193" s="69"/>
      <c r="V1193" s="69"/>
      <c r="W1193" s="69"/>
      <c r="X1193" s="69"/>
      <c r="Y1193" s="69"/>
      <c r="Z1193" s="69"/>
      <c r="AA1193" s="69"/>
      <c r="AB1193" s="69"/>
      <c r="AC1193" s="69"/>
      <c r="AD1193" s="69"/>
      <c r="AE1193" s="69"/>
      <c r="AF1193" s="69"/>
      <c r="AG1193" s="69"/>
      <c r="AH1193" s="69"/>
      <c r="AI1193" s="69"/>
      <c r="AJ1193" s="69"/>
      <c r="AK1193" s="69"/>
      <c r="AL1193" s="69"/>
      <c r="AM1193" s="69"/>
      <c r="AN1193" s="69"/>
      <c r="AO1193" s="69"/>
      <c r="AP1193" s="69"/>
      <c r="AQ1193" s="69"/>
      <c r="AR1193" s="69"/>
      <c r="AS1193" s="69"/>
      <c r="AT1193" s="69"/>
      <c r="AU1193" s="69"/>
      <c r="AV1193" s="69"/>
      <c r="AW1193" s="69"/>
      <c r="AX1193" s="69"/>
      <c r="AY1193" s="69"/>
      <c r="AZ1193" s="69"/>
      <c r="BA1193" s="69"/>
      <c r="BB1193" s="69"/>
      <c r="BC1193" s="69"/>
      <c r="BD1193" s="69"/>
      <c r="BE1193" s="69"/>
      <c r="BF1193" s="69"/>
      <c r="BG1193" s="69"/>
      <c r="BH1193" s="69"/>
      <c r="BI1193" s="69"/>
      <c r="BJ1193" s="69"/>
      <c r="BK1193" s="69"/>
      <c r="BL1193" s="69"/>
      <c r="BM1193" s="69"/>
      <c r="BN1193" s="69"/>
      <c r="BO1193" s="69"/>
      <c r="BP1193" s="69"/>
      <c r="BQ1193" s="69"/>
      <c r="BR1193" s="69"/>
      <c r="BS1193" s="46"/>
    </row>
    <row r="1194" spans="4:71" s="47" customFormat="1" ht="9.75" customHeight="1" x14ac:dyDescent="0.3">
      <c r="D1194" s="69"/>
      <c r="E1194" s="69"/>
      <c r="F1194" s="69"/>
      <c r="G1194" s="69"/>
      <c r="H1194" s="69"/>
      <c r="I1194" s="69"/>
      <c r="J1194" s="69"/>
      <c r="K1194" s="69"/>
      <c r="L1194" s="69"/>
      <c r="M1194" s="69"/>
      <c r="N1194" s="69"/>
      <c r="O1194" s="69"/>
      <c r="P1194" s="69"/>
      <c r="Q1194" s="69"/>
      <c r="R1194" s="69"/>
      <c r="S1194" s="69"/>
      <c r="T1194" s="69"/>
      <c r="U1194" s="69"/>
      <c r="V1194" s="69"/>
      <c r="W1194" s="69"/>
      <c r="X1194" s="69"/>
      <c r="Y1194" s="69"/>
      <c r="Z1194" s="69"/>
      <c r="AA1194" s="69"/>
      <c r="AB1194" s="69"/>
      <c r="AC1194" s="69"/>
      <c r="AD1194" s="69"/>
      <c r="AE1194" s="69"/>
      <c r="AF1194" s="69"/>
      <c r="AG1194" s="69"/>
      <c r="AH1194" s="69"/>
      <c r="AI1194" s="69"/>
      <c r="AJ1194" s="69"/>
      <c r="AK1194" s="69"/>
      <c r="AL1194" s="69"/>
      <c r="AM1194" s="69"/>
      <c r="AN1194" s="69"/>
      <c r="AO1194" s="69"/>
      <c r="AP1194" s="69"/>
      <c r="AQ1194" s="69"/>
      <c r="AR1194" s="69"/>
      <c r="AS1194" s="69"/>
      <c r="AT1194" s="69"/>
      <c r="AU1194" s="69"/>
      <c r="AV1194" s="69"/>
      <c r="AW1194" s="69"/>
      <c r="AX1194" s="69"/>
      <c r="AY1194" s="69"/>
      <c r="AZ1194" s="69"/>
      <c r="BA1194" s="69"/>
      <c r="BB1194" s="69"/>
      <c r="BC1194" s="69"/>
      <c r="BD1194" s="69"/>
      <c r="BE1194" s="69"/>
      <c r="BF1194" s="69"/>
      <c r="BG1194" s="69"/>
      <c r="BH1194" s="69"/>
      <c r="BI1194" s="69"/>
      <c r="BJ1194" s="69"/>
      <c r="BK1194" s="69"/>
      <c r="BL1194" s="69"/>
      <c r="BM1194" s="69"/>
      <c r="BN1194" s="69"/>
      <c r="BO1194" s="69"/>
      <c r="BP1194" s="69"/>
      <c r="BQ1194" s="69"/>
      <c r="BR1194" s="69"/>
      <c r="BS1194" s="46"/>
    </row>
    <row r="1195" spans="4:71" s="47" customFormat="1" ht="9.75" customHeight="1" x14ac:dyDescent="0.3">
      <c r="D1195" s="69"/>
      <c r="E1195" s="69"/>
      <c r="F1195" s="69"/>
      <c r="G1195" s="69"/>
      <c r="H1195" s="69"/>
      <c r="I1195" s="69"/>
      <c r="J1195" s="69"/>
      <c r="K1195" s="69"/>
      <c r="L1195" s="69"/>
      <c r="M1195" s="69"/>
      <c r="N1195" s="69"/>
      <c r="O1195" s="69"/>
      <c r="P1195" s="69"/>
      <c r="Q1195" s="69"/>
      <c r="R1195" s="69"/>
      <c r="S1195" s="69"/>
      <c r="T1195" s="69"/>
      <c r="U1195" s="69"/>
      <c r="V1195" s="69"/>
      <c r="W1195" s="69"/>
      <c r="X1195" s="69"/>
      <c r="Y1195" s="69"/>
      <c r="Z1195" s="69"/>
      <c r="AA1195" s="69"/>
      <c r="AB1195" s="69"/>
      <c r="AC1195" s="69"/>
      <c r="AD1195" s="69"/>
      <c r="AE1195" s="69"/>
      <c r="AF1195" s="69"/>
      <c r="AG1195" s="69"/>
      <c r="AH1195" s="69"/>
      <c r="AI1195" s="69"/>
      <c r="AJ1195" s="69"/>
      <c r="AK1195" s="69"/>
      <c r="AL1195" s="69"/>
      <c r="AM1195" s="69"/>
      <c r="AN1195" s="69"/>
      <c r="AO1195" s="69"/>
      <c r="AP1195" s="69"/>
      <c r="AQ1195" s="69"/>
      <c r="AR1195" s="69"/>
      <c r="AS1195" s="69"/>
      <c r="AT1195" s="69"/>
      <c r="AU1195" s="69"/>
      <c r="AV1195" s="69"/>
      <c r="AW1195" s="69"/>
      <c r="AX1195" s="69"/>
      <c r="AY1195" s="69"/>
      <c r="AZ1195" s="69"/>
      <c r="BA1195" s="69"/>
      <c r="BB1195" s="69"/>
      <c r="BC1195" s="69"/>
      <c r="BD1195" s="69"/>
      <c r="BE1195" s="69"/>
      <c r="BF1195" s="69"/>
      <c r="BG1195" s="69"/>
      <c r="BH1195" s="69"/>
      <c r="BI1195" s="69"/>
      <c r="BJ1195" s="69"/>
      <c r="BK1195" s="69"/>
      <c r="BL1195" s="69"/>
      <c r="BM1195" s="69"/>
      <c r="BN1195" s="69"/>
      <c r="BO1195" s="69"/>
      <c r="BP1195" s="69"/>
      <c r="BQ1195" s="69"/>
      <c r="BR1195" s="69"/>
      <c r="BS1195" s="46"/>
    </row>
    <row r="1196" spans="4:71" s="47" customFormat="1" ht="9.75" customHeight="1" x14ac:dyDescent="0.3">
      <c r="D1196" s="69"/>
      <c r="E1196" s="69"/>
      <c r="F1196" s="69"/>
      <c r="G1196" s="69"/>
      <c r="H1196" s="69"/>
      <c r="I1196" s="69"/>
      <c r="J1196" s="69"/>
      <c r="K1196" s="69"/>
      <c r="L1196" s="69"/>
      <c r="M1196" s="69"/>
      <c r="N1196" s="69"/>
      <c r="O1196" s="69"/>
      <c r="P1196" s="69"/>
      <c r="Q1196" s="69"/>
      <c r="R1196" s="69"/>
      <c r="S1196" s="69"/>
      <c r="T1196" s="69"/>
      <c r="U1196" s="69"/>
      <c r="V1196" s="69"/>
      <c r="W1196" s="69"/>
      <c r="X1196" s="69"/>
      <c r="Y1196" s="69"/>
      <c r="Z1196" s="69"/>
      <c r="AA1196" s="69"/>
      <c r="AB1196" s="69"/>
      <c r="AC1196" s="69"/>
      <c r="AD1196" s="69"/>
      <c r="AE1196" s="69"/>
      <c r="AF1196" s="69"/>
      <c r="AG1196" s="69"/>
      <c r="AH1196" s="69"/>
      <c r="AI1196" s="69"/>
      <c r="AJ1196" s="69"/>
      <c r="AK1196" s="69"/>
      <c r="AL1196" s="69"/>
      <c r="AM1196" s="69"/>
      <c r="AN1196" s="69"/>
      <c r="AO1196" s="69"/>
      <c r="AP1196" s="69"/>
      <c r="AQ1196" s="69"/>
      <c r="AR1196" s="69"/>
      <c r="AS1196" s="69"/>
      <c r="AT1196" s="69"/>
      <c r="AU1196" s="69"/>
      <c r="AV1196" s="69"/>
      <c r="AW1196" s="69"/>
      <c r="AX1196" s="69"/>
      <c r="AY1196" s="69"/>
      <c r="AZ1196" s="69"/>
      <c r="BA1196" s="69"/>
      <c r="BB1196" s="69"/>
      <c r="BC1196" s="69"/>
      <c r="BD1196" s="69"/>
      <c r="BE1196" s="69"/>
      <c r="BF1196" s="69"/>
      <c r="BG1196" s="69"/>
      <c r="BH1196" s="69"/>
      <c r="BI1196" s="69"/>
      <c r="BJ1196" s="69"/>
      <c r="BK1196" s="69"/>
      <c r="BL1196" s="69"/>
      <c r="BM1196" s="69"/>
      <c r="BN1196" s="69"/>
      <c r="BO1196" s="69"/>
      <c r="BP1196" s="69"/>
      <c r="BQ1196" s="69"/>
      <c r="BR1196" s="69"/>
      <c r="BS1196" s="46"/>
    </row>
    <row r="1197" spans="4:71" s="47" customFormat="1" ht="9.75" customHeight="1" x14ac:dyDescent="0.3">
      <c r="D1197" s="69"/>
      <c r="E1197" s="69"/>
      <c r="F1197" s="69"/>
      <c r="G1197" s="69"/>
      <c r="H1197" s="69"/>
      <c r="I1197" s="69"/>
      <c r="J1197" s="69"/>
      <c r="K1197" s="69"/>
      <c r="L1197" s="69"/>
      <c r="M1197" s="69"/>
      <c r="N1197" s="69"/>
      <c r="O1197" s="69"/>
      <c r="P1197" s="69"/>
      <c r="Q1197" s="69"/>
      <c r="R1197" s="69"/>
      <c r="S1197" s="69"/>
      <c r="T1197" s="69"/>
      <c r="U1197" s="69"/>
      <c r="V1197" s="69"/>
      <c r="W1197" s="69"/>
      <c r="X1197" s="69"/>
      <c r="Y1197" s="69"/>
      <c r="Z1197" s="69"/>
      <c r="AA1197" s="69"/>
      <c r="AB1197" s="69"/>
      <c r="AC1197" s="69"/>
      <c r="AD1197" s="69"/>
      <c r="AE1197" s="69"/>
      <c r="AF1197" s="69"/>
      <c r="AG1197" s="69"/>
      <c r="AH1197" s="69"/>
      <c r="AI1197" s="69"/>
      <c r="AJ1197" s="69"/>
      <c r="AK1197" s="69"/>
      <c r="AL1197" s="69"/>
      <c r="AM1197" s="69"/>
      <c r="AN1197" s="69"/>
      <c r="AO1197" s="69"/>
      <c r="AP1197" s="69"/>
      <c r="AQ1197" s="69"/>
      <c r="AR1197" s="69"/>
      <c r="AS1197" s="69"/>
      <c r="AT1197" s="69"/>
      <c r="AU1197" s="69"/>
      <c r="AV1197" s="69"/>
      <c r="AW1197" s="69"/>
      <c r="AX1197" s="69"/>
      <c r="AY1197" s="69"/>
      <c r="AZ1197" s="69"/>
      <c r="BA1197" s="69"/>
      <c r="BB1197" s="69"/>
      <c r="BC1197" s="69"/>
      <c r="BD1197" s="69"/>
      <c r="BE1197" s="69"/>
      <c r="BF1197" s="69"/>
      <c r="BG1197" s="69"/>
      <c r="BH1197" s="69"/>
      <c r="BI1197" s="69"/>
      <c r="BJ1197" s="69"/>
      <c r="BK1197" s="69"/>
      <c r="BL1197" s="69"/>
      <c r="BM1197" s="69"/>
      <c r="BN1197" s="69"/>
      <c r="BO1197" s="69"/>
      <c r="BP1197" s="69"/>
      <c r="BQ1197" s="69"/>
      <c r="BR1197" s="69"/>
      <c r="BS1197" s="46"/>
    </row>
    <row r="1198" spans="4:71" s="47" customFormat="1" ht="9.75" customHeight="1" x14ac:dyDescent="0.3">
      <c r="D1198" s="69"/>
      <c r="E1198" s="69"/>
      <c r="F1198" s="69"/>
      <c r="G1198" s="69"/>
      <c r="H1198" s="69"/>
      <c r="I1198" s="69"/>
      <c r="J1198" s="69"/>
      <c r="K1198" s="69"/>
      <c r="L1198" s="69"/>
      <c r="M1198" s="69"/>
      <c r="N1198" s="69"/>
      <c r="O1198" s="69"/>
      <c r="P1198" s="69"/>
      <c r="Q1198" s="69"/>
      <c r="R1198" s="69"/>
      <c r="S1198" s="69"/>
      <c r="T1198" s="69"/>
      <c r="U1198" s="69"/>
      <c r="V1198" s="69"/>
      <c r="W1198" s="69"/>
      <c r="X1198" s="69"/>
      <c r="Y1198" s="69"/>
      <c r="Z1198" s="69"/>
      <c r="AA1198" s="69"/>
      <c r="AB1198" s="69"/>
      <c r="AC1198" s="69"/>
      <c r="AD1198" s="69"/>
      <c r="AE1198" s="69"/>
      <c r="AF1198" s="69"/>
      <c r="AG1198" s="69"/>
      <c r="AH1198" s="69"/>
      <c r="AI1198" s="69"/>
      <c r="AJ1198" s="69"/>
      <c r="AK1198" s="69"/>
      <c r="AL1198" s="69"/>
      <c r="AM1198" s="69"/>
      <c r="AN1198" s="69"/>
      <c r="AO1198" s="69"/>
      <c r="AP1198" s="69"/>
      <c r="AQ1198" s="69"/>
      <c r="AR1198" s="69"/>
      <c r="AS1198" s="69"/>
      <c r="AT1198" s="69"/>
      <c r="AU1198" s="69"/>
      <c r="AV1198" s="69"/>
      <c r="AW1198" s="69"/>
      <c r="AX1198" s="69"/>
      <c r="AY1198" s="69"/>
      <c r="AZ1198" s="69"/>
      <c r="BA1198" s="69"/>
      <c r="BB1198" s="69"/>
      <c r="BC1198" s="69"/>
      <c r="BD1198" s="69"/>
      <c r="BE1198" s="69"/>
      <c r="BF1198" s="69"/>
      <c r="BG1198" s="69"/>
      <c r="BH1198" s="69"/>
      <c r="BI1198" s="69"/>
      <c r="BJ1198" s="69"/>
      <c r="BK1198" s="69"/>
      <c r="BL1198" s="69"/>
      <c r="BM1198" s="69"/>
      <c r="BN1198" s="69"/>
      <c r="BO1198" s="69"/>
      <c r="BP1198" s="69"/>
      <c r="BQ1198" s="69"/>
      <c r="BR1198" s="69"/>
      <c r="BS1198" s="46"/>
    </row>
    <row r="1199" spans="4:71" s="47" customFormat="1" ht="9.75" customHeight="1" x14ac:dyDescent="0.3">
      <c r="D1199" s="69"/>
      <c r="E1199" s="69"/>
      <c r="F1199" s="69"/>
      <c r="G1199" s="69"/>
      <c r="H1199" s="69"/>
      <c r="I1199" s="69"/>
      <c r="J1199" s="69"/>
      <c r="K1199" s="69"/>
      <c r="L1199" s="69"/>
      <c r="M1199" s="69"/>
      <c r="N1199" s="69"/>
      <c r="O1199" s="69"/>
      <c r="P1199" s="69"/>
      <c r="Q1199" s="69"/>
      <c r="R1199" s="69"/>
      <c r="S1199" s="69"/>
      <c r="T1199" s="69"/>
      <c r="U1199" s="69"/>
      <c r="V1199" s="69"/>
      <c r="W1199" s="69"/>
      <c r="X1199" s="69"/>
      <c r="Y1199" s="69"/>
      <c r="Z1199" s="69"/>
      <c r="AA1199" s="69"/>
      <c r="AB1199" s="69"/>
      <c r="AC1199" s="69"/>
      <c r="AD1199" s="69"/>
      <c r="AE1199" s="69"/>
      <c r="AF1199" s="69"/>
      <c r="AG1199" s="69"/>
      <c r="AH1199" s="69"/>
      <c r="AI1199" s="69"/>
      <c r="AJ1199" s="69"/>
      <c r="AK1199" s="69"/>
      <c r="AL1199" s="69"/>
      <c r="AM1199" s="69"/>
      <c r="AN1199" s="69"/>
      <c r="AO1199" s="69"/>
      <c r="AP1199" s="69"/>
      <c r="AQ1199" s="69"/>
      <c r="AR1199" s="69"/>
      <c r="AS1199" s="69"/>
      <c r="AT1199" s="69"/>
      <c r="AU1199" s="69"/>
      <c r="AV1199" s="69"/>
      <c r="AW1199" s="69"/>
      <c r="AX1199" s="69"/>
      <c r="AY1199" s="69"/>
      <c r="AZ1199" s="69"/>
      <c r="BA1199" s="69"/>
      <c r="BB1199" s="69"/>
      <c r="BC1199" s="69"/>
      <c r="BD1199" s="69"/>
      <c r="BE1199" s="69"/>
      <c r="BF1199" s="69"/>
      <c r="BG1199" s="69"/>
      <c r="BH1199" s="69"/>
      <c r="BI1199" s="69"/>
      <c r="BJ1199" s="69"/>
      <c r="BK1199" s="69"/>
      <c r="BL1199" s="69"/>
      <c r="BM1199" s="69"/>
      <c r="BN1199" s="69"/>
      <c r="BO1199" s="69"/>
      <c r="BP1199" s="69"/>
      <c r="BQ1199" s="69"/>
      <c r="BR1199" s="69"/>
      <c r="BS1199" s="46"/>
    </row>
    <row r="1200" spans="4:71" s="47" customFormat="1" ht="9.75" customHeight="1" x14ac:dyDescent="0.3">
      <c r="D1200" s="69"/>
      <c r="E1200" s="69"/>
      <c r="F1200" s="69"/>
      <c r="G1200" s="69"/>
      <c r="H1200" s="69"/>
      <c r="I1200" s="69"/>
      <c r="J1200" s="69"/>
      <c r="K1200" s="69"/>
      <c r="L1200" s="69"/>
      <c r="M1200" s="69"/>
      <c r="N1200" s="69"/>
      <c r="O1200" s="69"/>
      <c r="P1200" s="69"/>
      <c r="Q1200" s="69"/>
      <c r="R1200" s="69"/>
      <c r="S1200" s="69"/>
      <c r="T1200" s="69"/>
      <c r="U1200" s="69"/>
      <c r="V1200" s="69"/>
      <c r="W1200" s="69"/>
      <c r="X1200" s="69"/>
      <c r="Y1200" s="69"/>
      <c r="Z1200" s="69"/>
      <c r="AA1200" s="69"/>
      <c r="AB1200" s="69"/>
      <c r="AC1200" s="69"/>
      <c r="AD1200" s="69"/>
      <c r="AE1200" s="69"/>
      <c r="AF1200" s="69"/>
      <c r="AG1200" s="69"/>
      <c r="AH1200" s="69"/>
      <c r="AI1200" s="69"/>
      <c r="AJ1200" s="69"/>
      <c r="AK1200" s="69"/>
      <c r="AL1200" s="69"/>
      <c r="AM1200" s="69"/>
      <c r="AN1200" s="69"/>
      <c r="AO1200" s="69"/>
      <c r="AP1200" s="69"/>
      <c r="AQ1200" s="69"/>
      <c r="AR1200" s="69"/>
      <c r="AS1200" s="69"/>
      <c r="AT1200" s="69"/>
      <c r="AU1200" s="69"/>
      <c r="AV1200" s="69"/>
      <c r="AW1200" s="69"/>
      <c r="AX1200" s="69"/>
      <c r="AY1200" s="69"/>
      <c r="AZ1200" s="69"/>
      <c r="BA1200" s="69"/>
      <c r="BB1200" s="69"/>
      <c r="BC1200" s="69"/>
      <c r="BD1200" s="69"/>
      <c r="BE1200" s="69"/>
      <c r="BF1200" s="69"/>
      <c r="BG1200" s="69"/>
      <c r="BH1200" s="69"/>
      <c r="BI1200" s="69"/>
      <c r="BJ1200" s="69"/>
      <c r="BK1200" s="69"/>
      <c r="BL1200" s="69"/>
      <c r="BM1200" s="69"/>
      <c r="BN1200" s="69"/>
      <c r="BO1200" s="69"/>
      <c r="BP1200" s="69"/>
      <c r="BQ1200" s="69"/>
      <c r="BR1200" s="69"/>
      <c r="BS1200" s="46"/>
    </row>
    <row r="1201" spans="4:71" s="47" customFormat="1" ht="9.75" customHeight="1" x14ac:dyDescent="0.3">
      <c r="D1201" s="69"/>
      <c r="E1201" s="69"/>
      <c r="F1201" s="69"/>
      <c r="G1201" s="69"/>
      <c r="H1201" s="69"/>
      <c r="I1201" s="69"/>
      <c r="J1201" s="69"/>
      <c r="K1201" s="69"/>
      <c r="L1201" s="69"/>
      <c r="M1201" s="69"/>
      <c r="N1201" s="69"/>
      <c r="O1201" s="69"/>
      <c r="P1201" s="69"/>
      <c r="Q1201" s="69"/>
      <c r="R1201" s="69"/>
      <c r="S1201" s="69"/>
      <c r="T1201" s="69"/>
      <c r="U1201" s="69"/>
      <c r="V1201" s="69"/>
      <c r="W1201" s="69"/>
      <c r="X1201" s="69"/>
      <c r="Y1201" s="69"/>
      <c r="Z1201" s="69"/>
      <c r="AA1201" s="69"/>
      <c r="AB1201" s="69"/>
      <c r="AC1201" s="69"/>
      <c r="AD1201" s="69"/>
      <c r="AE1201" s="69"/>
      <c r="AF1201" s="69"/>
      <c r="AG1201" s="69"/>
      <c r="AH1201" s="69"/>
      <c r="AI1201" s="69"/>
      <c r="AJ1201" s="69"/>
      <c r="AK1201" s="69"/>
      <c r="AL1201" s="69"/>
      <c r="AM1201" s="69"/>
      <c r="AN1201" s="69"/>
      <c r="AO1201" s="69"/>
      <c r="AP1201" s="69"/>
      <c r="AQ1201" s="69"/>
      <c r="AR1201" s="69"/>
      <c r="AS1201" s="69"/>
      <c r="AT1201" s="69"/>
      <c r="AU1201" s="69"/>
      <c r="AV1201" s="69"/>
      <c r="AW1201" s="69"/>
      <c r="AX1201" s="69"/>
      <c r="AY1201" s="69"/>
      <c r="AZ1201" s="69"/>
      <c r="BA1201" s="69"/>
      <c r="BB1201" s="69"/>
      <c r="BC1201" s="69"/>
      <c r="BD1201" s="69"/>
      <c r="BE1201" s="69"/>
      <c r="BF1201" s="69"/>
      <c r="BG1201" s="69"/>
      <c r="BH1201" s="69"/>
      <c r="BI1201" s="69"/>
      <c r="BJ1201" s="69"/>
      <c r="BK1201" s="69"/>
      <c r="BL1201" s="69"/>
      <c r="BM1201" s="69"/>
      <c r="BN1201" s="69"/>
      <c r="BO1201" s="69"/>
      <c r="BP1201" s="69"/>
      <c r="BQ1201" s="69"/>
      <c r="BR1201" s="69"/>
      <c r="BS1201" s="46"/>
    </row>
    <row r="1202" spans="4:71" s="47" customFormat="1" ht="9.75" customHeight="1" x14ac:dyDescent="0.3">
      <c r="D1202" s="69"/>
      <c r="E1202" s="69"/>
      <c r="F1202" s="69"/>
      <c r="G1202" s="69"/>
      <c r="H1202" s="69"/>
      <c r="I1202" s="69"/>
      <c r="J1202" s="69"/>
      <c r="K1202" s="69"/>
      <c r="L1202" s="69"/>
      <c r="M1202" s="69"/>
      <c r="N1202" s="69"/>
      <c r="O1202" s="69"/>
      <c r="P1202" s="69"/>
      <c r="Q1202" s="69"/>
      <c r="R1202" s="69"/>
      <c r="S1202" s="69"/>
      <c r="T1202" s="69"/>
      <c r="U1202" s="69"/>
      <c r="V1202" s="69"/>
      <c r="W1202" s="69"/>
      <c r="X1202" s="69"/>
      <c r="Y1202" s="69"/>
      <c r="Z1202" s="69"/>
      <c r="AA1202" s="69"/>
      <c r="AB1202" s="69"/>
      <c r="AC1202" s="69"/>
      <c r="AD1202" s="69"/>
      <c r="AE1202" s="69"/>
      <c r="AF1202" s="69"/>
      <c r="AG1202" s="69"/>
      <c r="AH1202" s="69"/>
      <c r="AI1202" s="69"/>
      <c r="AJ1202" s="69"/>
      <c r="AK1202" s="69"/>
      <c r="AL1202" s="69"/>
      <c r="AM1202" s="69"/>
      <c r="AN1202" s="69"/>
      <c r="AO1202" s="69"/>
      <c r="AP1202" s="69"/>
      <c r="AQ1202" s="69"/>
      <c r="AR1202" s="69"/>
      <c r="AS1202" s="69"/>
      <c r="AT1202" s="69"/>
      <c r="AU1202" s="69"/>
      <c r="AV1202" s="69"/>
      <c r="AW1202" s="69"/>
      <c r="AX1202" s="69"/>
      <c r="AY1202" s="69"/>
      <c r="AZ1202" s="69"/>
      <c r="BA1202" s="69"/>
      <c r="BB1202" s="69"/>
      <c r="BC1202" s="69"/>
      <c r="BD1202" s="69"/>
      <c r="BE1202" s="69"/>
      <c r="BF1202" s="69"/>
      <c r="BG1202" s="69"/>
      <c r="BH1202" s="69"/>
      <c r="BI1202" s="69"/>
      <c r="BJ1202" s="69"/>
      <c r="BK1202" s="69"/>
      <c r="BL1202" s="69"/>
      <c r="BM1202" s="69"/>
      <c r="BN1202" s="69"/>
      <c r="BO1202" s="69"/>
      <c r="BP1202" s="69"/>
      <c r="BQ1202" s="69"/>
      <c r="BR1202" s="69"/>
      <c r="BS1202" s="46"/>
    </row>
    <row r="1203" spans="4:71" s="47" customFormat="1" ht="9.75" customHeight="1" x14ac:dyDescent="0.3">
      <c r="D1203" s="69"/>
      <c r="E1203" s="69"/>
      <c r="F1203" s="69"/>
      <c r="G1203" s="69"/>
      <c r="H1203" s="69"/>
      <c r="I1203" s="69"/>
      <c r="J1203" s="69"/>
      <c r="K1203" s="69"/>
      <c r="L1203" s="69"/>
      <c r="M1203" s="69"/>
      <c r="N1203" s="69"/>
      <c r="O1203" s="69"/>
      <c r="P1203" s="69"/>
      <c r="Q1203" s="69"/>
      <c r="R1203" s="69"/>
      <c r="S1203" s="69"/>
      <c r="T1203" s="69"/>
      <c r="U1203" s="69"/>
      <c r="V1203" s="69"/>
      <c r="W1203" s="69"/>
      <c r="X1203" s="69"/>
      <c r="Y1203" s="69"/>
      <c r="Z1203" s="69"/>
      <c r="AA1203" s="69"/>
      <c r="AB1203" s="69"/>
      <c r="AC1203" s="69"/>
      <c r="AD1203" s="69"/>
      <c r="AE1203" s="69"/>
      <c r="AF1203" s="69"/>
      <c r="AG1203" s="69"/>
      <c r="AH1203" s="69"/>
      <c r="AI1203" s="69"/>
      <c r="AJ1203" s="69"/>
      <c r="AK1203" s="69"/>
      <c r="AL1203" s="69"/>
      <c r="AM1203" s="69"/>
      <c r="AN1203" s="69"/>
      <c r="AO1203" s="69"/>
      <c r="AP1203" s="69"/>
      <c r="AQ1203" s="69"/>
      <c r="AR1203" s="69"/>
      <c r="AS1203" s="69"/>
      <c r="AT1203" s="69"/>
      <c r="AU1203" s="69"/>
      <c r="AV1203" s="69"/>
      <c r="AW1203" s="69"/>
      <c r="AX1203" s="69"/>
      <c r="AY1203" s="69"/>
      <c r="AZ1203" s="69"/>
      <c r="BA1203" s="69"/>
      <c r="BB1203" s="69"/>
      <c r="BC1203" s="69"/>
      <c r="BD1203" s="69"/>
      <c r="BE1203" s="69"/>
      <c r="BF1203" s="69"/>
      <c r="BG1203" s="69"/>
      <c r="BH1203" s="69"/>
      <c r="BI1203" s="69"/>
      <c r="BJ1203" s="69"/>
      <c r="BK1203" s="69"/>
      <c r="BL1203" s="69"/>
      <c r="BM1203" s="69"/>
      <c r="BN1203" s="69"/>
      <c r="BO1203" s="69"/>
      <c r="BP1203" s="69"/>
      <c r="BQ1203" s="69"/>
      <c r="BR1203" s="69"/>
      <c r="BS1203" s="46"/>
    </row>
    <row r="1204" spans="4:71" s="47" customFormat="1" ht="9.75" customHeight="1" x14ac:dyDescent="0.3">
      <c r="D1204" s="69"/>
      <c r="E1204" s="69"/>
      <c r="F1204" s="69"/>
      <c r="G1204" s="69"/>
      <c r="H1204" s="69"/>
      <c r="I1204" s="69"/>
      <c r="J1204" s="69"/>
      <c r="K1204" s="69"/>
      <c r="L1204" s="69"/>
      <c r="M1204" s="69"/>
      <c r="N1204" s="69"/>
      <c r="O1204" s="69"/>
      <c r="P1204" s="69"/>
      <c r="Q1204" s="69"/>
      <c r="R1204" s="69"/>
      <c r="S1204" s="69"/>
      <c r="T1204" s="69"/>
      <c r="U1204" s="69"/>
      <c r="V1204" s="69"/>
      <c r="W1204" s="69"/>
      <c r="X1204" s="69"/>
      <c r="Y1204" s="69"/>
      <c r="Z1204" s="69"/>
      <c r="AA1204" s="69"/>
      <c r="AB1204" s="69"/>
      <c r="AC1204" s="69"/>
      <c r="AD1204" s="69"/>
      <c r="AE1204" s="69"/>
      <c r="AF1204" s="69"/>
      <c r="AG1204" s="69"/>
      <c r="AH1204" s="69"/>
      <c r="AI1204" s="69"/>
      <c r="AJ1204" s="69"/>
      <c r="AK1204" s="69"/>
      <c r="AL1204" s="69"/>
      <c r="AM1204" s="69"/>
      <c r="AN1204" s="69"/>
      <c r="AO1204" s="69"/>
      <c r="AP1204" s="69"/>
      <c r="AQ1204" s="69"/>
      <c r="AR1204" s="69"/>
      <c r="AS1204" s="69"/>
      <c r="AT1204" s="69"/>
      <c r="AU1204" s="69"/>
      <c r="AV1204" s="69"/>
      <c r="AW1204" s="69"/>
      <c r="AX1204" s="69"/>
      <c r="AY1204" s="69"/>
      <c r="AZ1204" s="69"/>
      <c r="BA1204" s="69"/>
      <c r="BB1204" s="69"/>
      <c r="BC1204" s="69"/>
      <c r="BD1204" s="69"/>
      <c r="BE1204" s="69"/>
      <c r="BF1204" s="69"/>
      <c r="BG1204" s="69"/>
      <c r="BH1204" s="69"/>
      <c r="BI1204" s="69"/>
      <c r="BJ1204" s="69"/>
      <c r="BK1204" s="69"/>
      <c r="BL1204" s="69"/>
      <c r="BM1204" s="69"/>
      <c r="BN1204" s="69"/>
      <c r="BO1204" s="69"/>
      <c r="BP1204" s="69"/>
      <c r="BQ1204" s="69"/>
      <c r="BR1204" s="69"/>
      <c r="BS1204" s="46"/>
    </row>
    <row r="1205" spans="4:71" s="47" customFormat="1" ht="9.75" customHeight="1" x14ac:dyDescent="0.3">
      <c r="D1205" s="69"/>
      <c r="E1205" s="69"/>
      <c r="F1205" s="69"/>
      <c r="G1205" s="69"/>
      <c r="H1205" s="69"/>
      <c r="I1205" s="69"/>
      <c r="J1205" s="69"/>
      <c r="K1205" s="69"/>
      <c r="L1205" s="69"/>
      <c r="M1205" s="69"/>
      <c r="N1205" s="69"/>
      <c r="O1205" s="69"/>
      <c r="P1205" s="69"/>
      <c r="Q1205" s="69"/>
      <c r="R1205" s="69"/>
      <c r="S1205" s="69"/>
      <c r="T1205" s="69"/>
      <c r="U1205" s="69"/>
      <c r="V1205" s="69"/>
      <c r="W1205" s="69"/>
      <c r="X1205" s="69"/>
      <c r="Y1205" s="69"/>
      <c r="Z1205" s="69"/>
      <c r="AA1205" s="69"/>
      <c r="AB1205" s="69"/>
      <c r="AC1205" s="69"/>
      <c r="AD1205" s="69"/>
      <c r="AE1205" s="69"/>
      <c r="AF1205" s="69"/>
      <c r="AG1205" s="69"/>
      <c r="AH1205" s="69"/>
      <c r="AI1205" s="69"/>
      <c r="AJ1205" s="69"/>
      <c r="AK1205" s="69"/>
      <c r="AL1205" s="69"/>
      <c r="AM1205" s="69"/>
      <c r="AN1205" s="69"/>
      <c r="AO1205" s="69"/>
      <c r="AP1205" s="69"/>
      <c r="AQ1205" s="69"/>
      <c r="AR1205" s="69"/>
      <c r="AS1205" s="69"/>
      <c r="AT1205" s="69"/>
      <c r="AU1205" s="69"/>
      <c r="AV1205" s="69"/>
      <c r="AW1205" s="69"/>
      <c r="AX1205" s="69"/>
      <c r="AY1205" s="69"/>
      <c r="AZ1205" s="69"/>
      <c r="BA1205" s="69"/>
      <c r="BB1205" s="69"/>
      <c r="BC1205" s="69"/>
      <c r="BD1205" s="69"/>
      <c r="BE1205" s="69"/>
      <c r="BF1205" s="69"/>
      <c r="BG1205" s="69"/>
      <c r="BH1205" s="69"/>
      <c r="BI1205" s="69"/>
      <c r="BJ1205" s="69"/>
      <c r="BK1205" s="69"/>
      <c r="BL1205" s="69"/>
      <c r="BM1205" s="69"/>
      <c r="BN1205" s="69"/>
      <c r="BO1205" s="69"/>
      <c r="BP1205" s="69"/>
      <c r="BQ1205" s="69"/>
      <c r="BR1205" s="69"/>
      <c r="BS1205" s="46"/>
    </row>
    <row r="1206" spans="4:71" s="47" customFormat="1" ht="9.75" customHeight="1" x14ac:dyDescent="0.3">
      <c r="D1206" s="69"/>
      <c r="E1206" s="69"/>
      <c r="F1206" s="69"/>
      <c r="G1206" s="69"/>
      <c r="H1206" s="69"/>
      <c r="I1206" s="69"/>
      <c r="J1206" s="69"/>
      <c r="K1206" s="69"/>
      <c r="L1206" s="69"/>
      <c r="M1206" s="69"/>
      <c r="N1206" s="69"/>
      <c r="O1206" s="69"/>
      <c r="P1206" s="69"/>
      <c r="Q1206" s="69"/>
      <c r="R1206" s="69"/>
      <c r="S1206" s="69"/>
      <c r="T1206" s="69"/>
      <c r="U1206" s="69"/>
      <c r="V1206" s="69"/>
      <c r="W1206" s="69"/>
      <c r="X1206" s="69"/>
      <c r="Y1206" s="69"/>
      <c r="Z1206" s="69"/>
      <c r="AA1206" s="69"/>
      <c r="AB1206" s="69"/>
      <c r="AC1206" s="69"/>
      <c r="AD1206" s="69"/>
      <c r="AE1206" s="69"/>
      <c r="AF1206" s="69"/>
      <c r="AG1206" s="69"/>
      <c r="AH1206" s="69"/>
      <c r="AI1206" s="69"/>
      <c r="AJ1206" s="69"/>
      <c r="AK1206" s="69"/>
      <c r="AL1206" s="69"/>
      <c r="AM1206" s="69"/>
      <c r="AN1206" s="69"/>
      <c r="AO1206" s="69"/>
      <c r="AP1206" s="69"/>
      <c r="AQ1206" s="69"/>
      <c r="AR1206" s="69"/>
      <c r="AS1206" s="69"/>
      <c r="AT1206" s="69"/>
      <c r="AU1206" s="69"/>
      <c r="AV1206" s="69"/>
      <c r="AW1206" s="69"/>
      <c r="AX1206" s="69"/>
      <c r="AY1206" s="69"/>
      <c r="AZ1206" s="69"/>
      <c r="BA1206" s="69"/>
      <c r="BB1206" s="69"/>
      <c r="BC1206" s="69"/>
      <c r="BD1206" s="69"/>
      <c r="BE1206" s="69"/>
      <c r="BF1206" s="69"/>
      <c r="BG1206" s="69"/>
      <c r="BH1206" s="69"/>
      <c r="BI1206" s="69"/>
      <c r="BJ1206" s="69"/>
      <c r="BK1206" s="69"/>
      <c r="BL1206" s="69"/>
      <c r="BM1206" s="69"/>
      <c r="BN1206" s="69"/>
      <c r="BO1206" s="69"/>
      <c r="BP1206" s="69"/>
      <c r="BQ1206" s="69"/>
      <c r="BR1206" s="69"/>
      <c r="BS1206" s="46"/>
    </row>
    <row r="1207" spans="4:71" s="47" customFormat="1" ht="9.75" customHeight="1" x14ac:dyDescent="0.3">
      <c r="D1207" s="69"/>
      <c r="E1207" s="69"/>
      <c r="F1207" s="69"/>
      <c r="G1207" s="69"/>
      <c r="H1207" s="69"/>
      <c r="I1207" s="69"/>
      <c r="J1207" s="69"/>
      <c r="K1207" s="69"/>
      <c r="L1207" s="69"/>
      <c r="M1207" s="69"/>
      <c r="N1207" s="69"/>
      <c r="O1207" s="69"/>
      <c r="P1207" s="69"/>
      <c r="Q1207" s="69"/>
      <c r="R1207" s="69"/>
      <c r="S1207" s="69"/>
      <c r="T1207" s="69"/>
      <c r="U1207" s="69"/>
      <c r="V1207" s="69"/>
      <c r="W1207" s="69"/>
      <c r="X1207" s="69"/>
      <c r="Y1207" s="69"/>
      <c r="Z1207" s="69"/>
      <c r="AA1207" s="69"/>
      <c r="AB1207" s="69"/>
      <c r="AC1207" s="69"/>
      <c r="AD1207" s="69"/>
      <c r="AE1207" s="69"/>
      <c r="AF1207" s="69"/>
      <c r="AG1207" s="69"/>
      <c r="AH1207" s="69"/>
      <c r="AI1207" s="69"/>
      <c r="AJ1207" s="69"/>
      <c r="AK1207" s="69"/>
      <c r="AL1207" s="69"/>
      <c r="AM1207" s="69"/>
      <c r="AN1207" s="69"/>
      <c r="AO1207" s="69"/>
      <c r="AP1207" s="69"/>
      <c r="AQ1207" s="69"/>
      <c r="AR1207" s="69"/>
      <c r="AS1207" s="69"/>
      <c r="AT1207" s="69"/>
      <c r="AU1207" s="69"/>
      <c r="AV1207" s="69"/>
      <c r="AW1207" s="69"/>
      <c r="AX1207" s="69"/>
      <c r="AY1207" s="69"/>
      <c r="AZ1207" s="69"/>
      <c r="BA1207" s="69"/>
      <c r="BB1207" s="69"/>
      <c r="BC1207" s="69"/>
      <c r="BD1207" s="69"/>
      <c r="BE1207" s="69"/>
      <c r="BF1207" s="69"/>
      <c r="BG1207" s="69"/>
      <c r="BH1207" s="69"/>
      <c r="BI1207" s="69"/>
      <c r="BJ1207" s="69"/>
      <c r="BK1207" s="69"/>
      <c r="BL1207" s="69"/>
      <c r="BM1207" s="69"/>
      <c r="BN1207" s="69"/>
      <c r="BO1207" s="69"/>
      <c r="BP1207" s="69"/>
      <c r="BQ1207" s="69"/>
      <c r="BR1207" s="69"/>
      <c r="BS1207" s="46"/>
    </row>
    <row r="1208" spans="4:71" s="47" customFormat="1" ht="9.75" customHeight="1" x14ac:dyDescent="0.3">
      <c r="D1208" s="69"/>
      <c r="E1208" s="69"/>
      <c r="F1208" s="69"/>
      <c r="G1208" s="69"/>
      <c r="H1208" s="69"/>
      <c r="I1208" s="69"/>
      <c r="J1208" s="69"/>
      <c r="K1208" s="69"/>
      <c r="L1208" s="69"/>
      <c r="M1208" s="69"/>
      <c r="N1208" s="69"/>
      <c r="O1208" s="69"/>
      <c r="P1208" s="69"/>
      <c r="Q1208" s="69"/>
      <c r="R1208" s="69"/>
      <c r="S1208" s="69"/>
      <c r="T1208" s="69"/>
      <c r="U1208" s="69"/>
      <c r="V1208" s="69"/>
      <c r="W1208" s="69"/>
      <c r="X1208" s="69"/>
      <c r="Y1208" s="69"/>
      <c r="Z1208" s="69"/>
      <c r="AA1208" s="69"/>
      <c r="AB1208" s="69"/>
      <c r="AC1208" s="69"/>
      <c r="AD1208" s="69"/>
      <c r="AE1208" s="69"/>
      <c r="AF1208" s="69"/>
      <c r="AG1208" s="69"/>
      <c r="AH1208" s="69"/>
      <c r="AI1208" s="69"/>
      <c r="AJ1208" s="69"/>
      <c r="AK1208" s="69"/>
      <c r="AL1208" s="69"/>
      <c r="AM1208" s="69"/>
      <c r="AN1208" s="69"/>
      <c r="AO1208" s="69"/>
      <c r="AP1208" s="69"/>
      <c r="AQ1208" s="69"/>
      <c r="AR1208" s="69"/>
      <c r="AS1208" s="69"/>
      <c r="AT1208" s="69"/>
      <c r="AU1208" s="69"/>
      <c r="AV1208" s="69"/>
      <c r="AW1208" s="69"/>
      <c r="AX1208" s="69"/>
      <c r="AY1208" s="69"/>
      <c r="AZ1208" s="69"/>
      <c r="BA1208" s="69"/>
      <c r="BB1208" s="69"/>
      <c r="BC1208" s="69"/>
      <c r="BD1208" s="69"/>
      <c r="BE1208" s="69"/>
      <c r="BF1208" s="69"/>
      <c r="BG1208" s="69"/>
      <c r="BH1208" s="69"/>
      <c r="BI1208" s="69"/>
      <c r="BJ1208" s="69"/>
      <c r="BK1208" s="69"/>
      <c r="BL1208" s="69"/>
      <c r="BM1208" s="69"/>
      <c r="BN1208" s="69"/>
      <c r="BO1208" s="69"/>
      <c r="BP1208" s="69"/>
      <c r="BQ1208" s="69"/>
      <c r="BR1208" s="69"/>
      <c r="BS1208" s="46"/>
    </row>
    <row r="1209" spans="4:71" s="47" customFormat="1" ht="9.75" customHeight="1" x14ac:dyDescent="0.3">
      <c r="D1209" s="69"/>
      <c r="E1209" s="69"/>
      <c r="F1209" s="69"/>
      <c r="G1209" s="69"/>
      <c r="H1209" s="69"/>
      <c r="I1209" s="69"/>
      <c r="J1209" s="69"/>
      <c r="K1209" s="69"/>
      <c r="L1209" s="69"/>
      <c r="M1209" s="69"/>
      <c r="N1209" s="69"/>
      <c r="O1209" s="69"/>
      <c r="P1209" s="69"/>
      <c r="Q1209" s="69"/>
      <c r="R1209" s="69"/>
      <c r="S1209" s="69"/>
      <c r="T1209" s="69"/>
      <c r="U1209" s="69"/>
      <c r="V1209" s="69"/>
      <c r="W1209" s="69"/>
      <c r="X1209" s="69"/>
      <c r="Y1209" s="69"/>
      <c r="Z1209" s="69"/>
      <c r="AA1209" s="69"/>
      <c r="AB1209" s="69"/>
      <c r="AC1209" s="69"/>
      <c r="AD1209" s="69"/>
      <c r="AE1209" s="69"/>
      <c r="AF1209" s="69"/>
      <c r="AG1209" s="69"/>
      <c r="AH1209" s="69"/>
      <c r="AI1209" s="69"/>
      <c r="AJ1209" s="69"/>
      <c r="AK1209" s="69"/>
      <c r="AL1209" s="69"/>
      <c r="AM1209" s="69"/>
      <c r="AN1209" s="69"/>
      <c r="AO1209" s="69"/>
      <c r="AP1209" s="69"/>
      <c r="AQ1209" s="69"/>
      <c r="AR1209" s="69"/>
      <c r="AS1209" s="69"/>
      <c r="AT1209" s="69"/>
      <c r="AU1209" s="69"/>
      <c r="AV1209" s="69"/>
      <c r="AW1209" s="69"/>
      <c r="AX1209" s="69"/>
      <c r="AY1209" s="69"/>
      <c r="AZ1209" s="69"/>
      <c r="BA1209" s="69"/>
      <c r="BB1209" s="69"/>
      <c r="BC1209" s="69"/>
      <c r="BD1209" s="69"/>
      <c r="BE1209" s="69"/>
      <c r="BF1209" s="69"/>
      <c r="BG1209" s="69"/>
      <c r="BH1209" s="69"/>
      <c r="BI1209" s="69"/>
      <c r="BJ1209" s="69"/>
      <c r="BK1209" s="69"/>
      <c r="BL1209" s="69"/>
      <c r="BM1209" s="69"/>
      <c r="BN1209" s="69"/>
      <c r="BO1209" s="69"/>
      <c r="BP1209" s="69"/>
      <c r="BQ1209" s="69"/>
      <c r="BR1209" s="69"/>
      <c r="BS1209" s="46"/>
    </row>
    <row r="1210" spans="4:71" s="47" customFormat="1" ht="9.75" customHeight="1" x14ac:dyDescent="0.3">
      <c r="D1210" s="69"/>
      <c r="E1210" s="69"/>
      <c r="F1210" s="69"/>
      <c r="G1210" s="69"/>
      <c r="H1210" s="69"/>
      <c r="I1210" s="69"/>
      <c r="J1210" s="69"/>
      <c r="K1210" s="69"/>
      <c r="L1210" s="69"/>
      <c r="M1210" s="69"/>
      <c r="N1210" s="69"/>
      <c r="O1210" s="69"/>
      <c r="P1210" s="69"/>
      <c r="Q1210" s="69"/>
      <c r="R1210" s="69"/>
      <c r="S1210" s="69"/>
      <c r="T1210" s="69"/>
      <c r="U1210" s="69"/>
      <c r="V1210" s="69"/>
      <c r="W1210" s="69"/>
      <c r="X1210" s="69"/>
      <c r="Y1210" s="69"/>
      <c r="Z1210" s="69"/>
      <c r="AA1210" s="69"/>
      <c r="AB1210" s="69"/>
      <c r="AC1210" s="69"/>
      <c r="AD1210" s="69"/>
      <c r="AE1210" s="69"/>
      <c r="AF1210" s="69"/>
      <c r="AG1210" s="69"/>
      <c r="AH1210" s="69"/>
      <c r="AI1210" s="69"/>
      <c r="AJ1210" s="69"/>
      <c r="AK1210" s="69"/>
      <c r="AL1210" s="69"/>
      <c r="AM1210" s="69"/>
      <c r="AN1210" s="69"/>
      <c r="AO1210" s="69"/>
      <c r="AP1210" s="69"/>
      <c r="AQ1210" s="69"/>
      <c r="AR1210" s="69"/>
      <c r="AS1210" s="69"/>
      <c r="AT1210" s="69"/>
      <c r="AU1210" s="69"/>
      <c r="AV1210" s="69"/>
      <c r="AW1210" s="69"/>
      <c r="AX1210" s="69"/>
      <c r="AY1210" s="69"/>
      <c r="AZ1210" s="69"/>
      <c r="BA1210" s="69"/>
      <c r="BB1210" s="69"/>
      <c r="BC1210" s="69"/>
      <c r="BD1210" s="69"/>
      <c r="BE1210" s="69"/>
      <c r="BF1210" s="69"/>
      <c r="BG1210" s="69"/>
      <c r="BH1210" s="69"/>
      <c r="BI1210" s="69"/>
      <c r="BJ1210" s="69"/>
      <c r="BK1210" s="69"/>
      <c r="BL1210" s="69"/>
      <c r="BM1210" s="69"/>
      <c r="BN1210" s="69"/>
      <c r="BO1210" s="69"/>
      <c r="BP1210" s="69"/>
      <c r="BQ1210" s="69"/>
      <c r="BR1210" s="69"/>
      <c r="BS1210" s="46"/>
    </row>
    <row r="1211" spans="4:71" s="47" customFormat="1" ht="9.75" customHeight="1" x14ac:dyDescent="0.3">
      <c r="D1211" s="69"/>
      <c r="E1211" s="69"/>
      <c r="F1211" s="69"/>
      <c r="G1211" s="69"/>
      <c r="H1211" s="69"/>
      <c r="I1211" s="69"/>
      <c r="J1211" s="69"/>
      <c r="K1211" s="69"/>
      <c r="L1211" s="69"/>
      <c r="M1211" s="69"/>
      <c r="N1211" s="69"/>
      <c r="O1211" s="69"/>
      <c r="P1211" s="69"/>
      <c r="Q1211" s="69"/>
      <c r="R1211" s="69"/>
      <c r="S1211" s="69"/>
      <c r="T1211" s="69"/>
      <c r="U1211" s="69"/>
      <c r="V1211" s="69"/>
      <c r="W1211" s="69"/>
      <c r="X1211" s="69"/>
      <c r="Y1211" s="69"/>
      <c r="Z1211" s="69"/>
      <c r="AA1211" s="69"/>
      <c r="AB1211" s="69"/>
      <c r="AC1211" s="69"/>
      <c r="AD1211" s="69"/>
      <c r="AE1211" s="69"/>
      <c r="AF1211" s="69"/>
      <c r="AG1211" s="69"/>
      <c r="AH1211" s="69"/>
      <c r="AI1211" s="69"/>
      <c r="AJ1211" s="69"/>
      <c r="AK1211" s="69"/>
      <c r="AL1211" s="69"/>
      <c r="AM1211" s="69"/>
      <c r="AN1211" s="69"/>
      <c r="AO1211" s="69"/>
      <c r="AP1211" s="69"/>
      <c r="AQ1211" s="69"/>
      <c r="AR1211" s="69"/>
      <c r="AS1211" s="69"/>
      <c r="AT1211" s="69"/>
      <c r="AU1211" s="69"/>
      <c r="AV1211" s="69"/>
      <c r="AW1211" s="69"/>
      <c r="AX1211" s="69"/>
      <c r="AY1211" s="69"/>
      <c r="AZ1211" s="69"/>
      <c r="BA1211" s="69"/>
      <c r="BB1211" s="69"/>
      <c r="BC1211" s="69"/>
      <c r="BD1211" s="69"/>
      <c r="BE1211" s="69"/>
      <c r="BF1211" s="69"/>
      <c r="BG1211" s="69"/>
      <c r="BH1211" s="69"/>
      <c r="BI1211" s="69"/>
      <c r="BJ1211" s="69"/>
      <c r="BK1211" s="69"/>
      <c r="BL1211" s="69"/>
      <c r="BM1211" s="69"/>
      <c r="BN1211" s="69"/>
      <c r="BO1211" s="69"/>
      <c r="BP1211" s="69"/>
      <c r="BQ1211" s="69"/>
      <c r="BR1211" s="69"/>
      <c r="BS1211" s="46"/>
    </row>
    <row r="1212" spans="4:71" s="47" customFormat="1" ht="9.75" customHeight="1" x14ac:dyDescent="0.3">
      <c r="D1212" s="69"/>
      <c r="E1212" s="69"/>
      <c r="F1212" s="69"/>
      <c r="G1212" s="69"/>
      <c r="H1212" s="69"/>
      <c r="I1212" s="69"/>
      <c r="J1212" s="69"/>
      <c r="K1212" s="69"/>
      <c r="L1212" s="69"/>
      <c r="M1212" s="69"/>
      <c r="N1212" s="69"/>
      <c r="O1212" s="69"/>
      <c r="P1212" s="69"/>
      <c r="Q1212" s="69"/>
      <c r="R1212" s="69"/>
      <c r="S1212" s="69"/>
      <c r="T1212" s="69"/>
      <c r="U1212" s="69"/>
      <c r="V1212" s="69"/>
      <c r="W1212" s="69"/>
      <c r="X1212" s="69"/>
      <c r="Y1212" s="69"/>
      <c r="Z1212" s="69"/>
      <c r="AA1212" s="69"/>
      <c r="AB1212" s="69"/>
      <c r="AC1212" s="69"/>
      <c r="AD1212" s="69"/>
      <c r="AE1212" s="69"/>
      <c r="AF1212" s="69"/>
      <c r="AG1212" s="69"/>
      <c r="AH1212" s="69"/>
      <c r="AI1212" s="69"/>
      <c r="AJ1212" s="69"/>
      <c r="AK1212" s="69"/>
      <c r="AL1212" s="69"/>
      <c r="AM1212" s="69"/>
      <c r="AN1212" s="69"/>
      <c r="AO1212" s="69"/>
      <c r="AP1212" s="69"/>
      <c r="AQ1212" s="69"/>
      <c r="AR1212" s="69"/>
      <c r="AS1212" s="69"/>
      <c r="AT1212" s="69"/>
      <c r="AU1212" s="69"/>
      <c r="AV1212" s="69"/>
      <c r="AW1212" s="69"/>
      <c r="AX1212" s="69"/>
      <c r="AY1212" s="69"/>
      <c r="AZ1212" s="69"/>
      <c r="BA1212" s="69"/>
      <c r="BB1212" s="69"/>
      <c r="BC1212" s="69"/>
      <c r="BD1212" s="69"/>
      <c r="BE1212" s="69"/>
      <c r="BF1212" s="69"/>
      <c r="BG1212" s="69"/>
      <c r="BH1212" s="69"/>
      <c r="BI1212" s="69"/>
      <c r="BJ1212" s="69"/>
      <c r="BK1212" s="69"/>
      <c r="BL1212" s="69"/>
      <c r="BM1212" s="69"/>
      <c r="BN1212" s="69"/>
      <c r="BO1212" s="69"/>
      <c r="BP1212" s="69"/>
      <c r="BQ1212" s="69"/>
      <c r="BR1212" s="69"/>
      <c r="BS1212" s="46"/>
    </row>
    <row r="1213" spans="4:71" s="47" customFormat="1" ht="9.75" customHeight="1" x14ac:dyDescent="0.3">
      <c r="D1213" s="69"/>
      <c r="E1213" s="69"/>
      <c r="F1213" s="69"/>
      <c r="G1213" s="69"/>
      <c r="H1213" s="69"/>
      <c r="I1213" s="69"/>
      <c r="J1213" s="69"/>
      <c r="K1213" s="69"/>
      <c r="L1213" s="69"/>
      <c r="M1213" s="69"/>
      <c r="N1213" s="69"/>
      <c r="O1213" s="69"/>
      <c r="P1213" s="69"/>
      <c r="Q1213" s="69"/>
      <c r="R1213" s="69"/>
      <c r="S1213" s="69"/>
      <c r="T1213" s="69"/>
      <c r="U1213" s="69"/>
      <c r="V1213" s="69"/>
      <c r="W1213" s="69"/>
      <c r="X1213" s="69"/>
      <c r="Y1213" s="69"/>
      <c r="Z1213" s="69"/>
      <c r="AA1213" s="69"/>
      <c r="AB1213" s="69"/>
      <c r="AC1213" s="69"/>
      <c r="AD1213" s="69"/>
      <c r="AE1213" s="69"/>
      <c r="AF1213" s="69"/>
      <c r="AG1213" s="69"/>
      <c r="AH1213" s="69"/>
      <c r="AI1213" s="69"/>
      <c r="AJ1213" s="69"/>
      <c r="AK1213" s="69"/>
      <c r="AL1213" s="69"/>
      <c r="AM1213" s="69"/>
      <c r="AN1213" s="69"/>
      <c r="AO1213" s="69"/>
      <c r="AP1213" s="69"/>
      <c r="AQ1213" s="69"/>
      <c r="AR1213" s="69"/>
      <c r="AS1213" s="69"/>
      <c r="AT1213" s="69"/>
      <c r="AU1213" s="69"/>
      <c r="AV1213" s="69"/>
      <c r="AW1213" s="69"/>
      <c r="AX1213" s="69"/>
      <c r="AY1213" s="69"/>
      <c r="AZ1213" s="69"/>
      <c r="BA1213" s="69"/>
      <c r="BB1213" s="69"/>
      <c r="BC1213" s="69"/>
      <c r="BD1213" s="69"/>
      <c r="BE1213" s="69"/>
      <c r="BF1213" s="69"/>
      <c r="BG1213" s="69"/>
      <c r="BH1213" s="69"/>
      <c r="BI1213" s="69"/>
      <c r="BJ1213" s="69"/>
      <c r="BK1213" s="69"/>
      <c r="BL1213" s="69"/>
      <c r="BM1213" s="69"/>
      <c r="BN1213" s="69"/>
      <c r="BO1213" s="69"/>
      <c r="BP1213" s="69"/>
      <c r="BQ1213" s="69"/>
      <c r="BR1213" s="69"/>
      <c r="BS1213" s="46"/>
    </row>
    <row r="1214" spans="4:71" s="47" customFormat="1" ht="9.75" customHeight="1" x14ac:dyDescent="0.3">
      <c r="D1214" s="69"/>
      <c r="E1214" s="69"/>
      <c r="F1214" s="69"/>
      <c r="G1214" s="69"/>
      <c r="H1214" s="69"/>
      <c r="I1214" s="69"/>
      <c r="J1214" s="69"/>
      <c r="K1214" s="69"/>
      <c r="L1214" s="69"/>
      <c r="M1214" s="69"/>
      <c r="N1214" s="69"/>
      <c r="O1214" s="69"/>
      <c r="P1214" s="69"/>
      <c r="Q1214" s="69"/>
      <c r="R1214" s="69"/>
      <c r="S1214" s="69"/>
      <c r="T1214" s="69"/>
      <c r="U1214" s="69"/>
      <c r="V1214" s="69"/>
      <c r="W1214" s="69"/>
      <c r="X1214" s="69"/>
      <c r="Y1214" s="69"/>
      <c r="Z1214" s="69"/>
      <c r="AA1214" s="69"/>
      <c r="AB1214" s="69"/>
      <c r="AC1214" s="69"/>
      <c r="AD1214" s="69"/>
      <c r="AE1214" s="69"/>
      <c r="AF1214" s="69"/>
      <c r="AG1214" s="69"/>
      <c r="AH1214" s="69"/>
      <c r="AI1214" s="69"/>
      <c r="AJ1214" s="69"/>
      <c r="AK1214" s="69"/>
      <c r="AL1214" s="69"/>
      <c r="AM1214" s="69"/>
      <c r="AN1214" s="69"/>
      <c r="AO1214" s="69"/>
      <c r="AP1214" s="69"/>
      <c r="AQ1214" s="69"/>
      <c r="AR1214" s="69"/>
      <c r="AS1214" s="69"/>
      <c r="AT1214" s="69"/>
      <c r="AU1214" s="69"/>
      <c r="AV1214" s="69"/>
      <c r="AW1214" s="69"/>
      <c r="AX1214" s="69"/>
      <c r="AY1214" s="69"/>
      <c r="AZ1214" s="69"/>
      <c r="BA1214" s="69"/>
      <c r="BB1214" s="69"/>
      <c r="BC1214" s="69"/>
      <c r="BD1214" s="69"/>
      <c r="BE1214" s="69"/>
      <c r="BF1214" s="69"/>
      <c r="BG1214" s="69"/>
      <c r="BH1214" s="69"/>
      <c r="BI1214" s="69"/>
      <c r="BJ1214" s="69"/>
      <c r="BK1214" s="69"/>
      <c r="BL1214" s="69"/>
      <c r="BM1214" s="69"/>
      <c r="BN1214" s="69"/>
      <c r="BO1214" s="69"/>
      <c r="BP1214" s="69"/>
      <c r="BQ1214" s="69"/>
      <c r="BR1214" s="69"/>
      <c r="BS1214" s="46"/>
    </row>
    <row r="1215" spans="4:71" s="47" customFormat="1" ht="9.75" customHeight="1" x14ac:dyDescent="0.3">
      <c r="D1215" s="69"/>
      <c r="E1215" s="69"/>
      <c r="F1215" s="69"/>
      <c r="G1215" s="69"/>
      <c r="H1215" s="69"/>
      <c r="I1215" s="69"/>
      <c r="J1215" s="69"/>
      <c r="K1215" s="69"/>
      <c r="L1215" s="69"/>
      <c r="M1215" s="69"/>
      <c r="N1215" s="69"/>
      <c r="O1215" s="69"/>
      <c r="P1215" s="69"/>
      <c r="Q1215" s="69"/>
      <c r="R1215" s="69"/>
      <c r="S1215" s="69"/>
      <c r="T1215" s="69"/>
      <c r="U1215" s="69"/>
      <c r="V1215" s="69"/>
      <c r="W1215" s="69"/>
      <c r="X1215" s="69"/>
      <c r="Y1215" s="69"/>
      <c r="Z1215" s="69"/>
      <c r="AA1215" s="69"/>
      <c r="AB1215" s="69"/>
      <c r="AC1215" s="69"/>
      <c r="AD1215" s="69"/>
      <c r="AE1215" s="69"/>
      <c r="AF1215" s="69"/>
      <c r="AG1215" s="69"/>
      <c r="AH1215" s="69"/>
      <c r="AI1215" s="69"/>
      <c r="AJ1215" s="69"/>
      <c r="AK1215" s="69"/>
      <c r="AL1215" s="69"/>
      <c r="AM1215" s="69"/>
      <c r="AN1215" s="69"/>
      <c r="AO1215" s="69"/>
      <c r="AP1215" s="69"/>
      <c r="AQ1215" s="69"/>
      <c r="AR1215" s="69"/>
      <c r="AS1215" s="69"/>
      <c r="AT1215" s="69"/>
      <c r="AU1215" s="69"/>
      <c r="AV1215" s="69"/>
      <c r="AW1215" s="69"/>
      <c r="AX1215" s="69"/>
      <c r="AY1215" s="69"/>
      <c r="AZ1215" s="69"/>
      <c r="BA1215" s="69"/>
      <c r="BB1215" s="69"/>
      <c r="BC1215" s="69"/>
      <c r="BD1215" s="69"/>
      <c r="BE1215" s="69"/>
      <c r="BF1215" s="69"/>
      <c r="BG1215" s="69"/>
      <c r="BH1215" s="69"/>
      <c r="BI1215" s="69"/>
      <c r="BJ1215" s="69"/>
      <c r="BK1215" s="69"/>
      <c r="BL1215" s="69"/>
      <c r="BM1215" s="69"/>
      <c r="BN1215" s="69"/>
      <c r="BO1215" s="69"/>
      <c r="BP1215" s="69"/>
      <c r="BQ1215" s="69"/>
      <c r="BR1215" s="69"/>
      <c r="BS1215" s="46"/>
    </row>
    <row r="1216" spans="4:71" s="47" customFormat="1" ht="9.75" customHeight="1" x14ac:dyDescent="0.3">
      <c r="D1216" s="69"/>
      <c r="E1216" s="69"/>
      <c r="F1216" s="69"/>
      <c r="G1216" s="69"/>
      <c r="H1216" s="69"/>
      <c r="I1216" s="69"/>
      <c r="J1216" s="69"/>
      <c r="K1216" s="69"/>
      <c r="L1216" s="69"/>
      <c r="M1216" s="69"/>
      <c r="N1216" s="69"/>
      <c r="O1216" s="69"/>
      <c r="P1216" s="69"/>
      <c r="Q1216" s="69"/>
      <c r="R1216" s="69"/>
      <c r="S1216" s="69"/>
      <c r="T1216" s="69"/>
      <c r="U1216" s="69"/>
      <c r="V1216" s="69"/>
      <c r="W1216" s="69"/>
      <c r="X1216" s="69"/>
      <c r="Y1216" s="69"/>
      <c r="Z1216" s="69"/>
      <c r="AA1216" s="69"/>
      <c r="AB1216" s="69"/>
      <c r="AC1216" s="69"/>
      <c r="AD1216" s="69"/>
      <c r="AE1216" s="69"/>
      <c r="AF1216" s="69"/>
      <c r="AG1216" s="69"/>
      <c r="AH1216" s="69"/>
      <c r="AI1216" s="69"/>
      <c r="AJ1216" s="69"/>
      <c r="AK1216" s="69"/>
      <c r="AL1216" s="69"/>
      <c r="AM1216" s="69"/>
      <c r="AN1216" s="69"/>
      <c r="AO1216" s="69"/>
      <c r="AP1216" s="69"/>
      <c r="AQ1216" s="69"/>
      <c r="AR1216" s="69"/>
      <c r="AS1216" s="69"/>
      <c r="AT1216" s="69"/>
      <c r="AU1216" s="69"/>
      <c r="AV1216" s="69"/>
      <c r="AW1216" s="69"/>
      <c r="AX1216" s="69"/>
      <c r="AY1216" s="69"/>
      <c r="AZ1216" s="69"/>
      <c r="BA1216" s="69"/>
      <c r="BB1216" s="69"/>
      <c r="BC1216" s="69"/>
      <c r="BD1216" s="69"/>
      <c r="BE1216" s="69"/>
      <c r="BF1216" s="69"/>
      <c r="BG1216" s="69"/>
      <c r="BH1216" s="69"/>
      <c r="BI1216" s="69"/>
      <c r="BJ1216" s="69"/>
      <c r="BK1216" s="69"/>
      <c r="BL1216" s="69"/>
      <c r="BM1216" s="69"/>
      <c r="BN1216" s="69"/>
      <c r="BO1216" s="69"/>
      <c r="BP1216" s="69"/>
      <c r="BQ1216" s="69"/>
      <c r="BR1216" s="69"/>
      <c r="BS1216" s="46"/>
    </row>
    <row r="1217" spans="4:71" s="47" customFormat="1" ht="9.75" customHeight="1" x14ac:dyDescent="0.3">
      <c r="D1217" s="69"/>
      <c r="E1217" s="69"/>
      <c r="F1217" s="69"/>
      <c r="G1217" s="69"/>
      <c r="H1217" s="69"/>
      <c r="I1217" s="69"/>
      <c r="J1217" s="69"/>
      <c r="K1217" s="69"/>
      <c r="L1217" s="69"/>
      <c r="M1217" s="69"/>
      <c r="N1217" s="69"/>
      <c r="O1217" s="69"/>
      <c r="P1217" s="69"/>
      <c r="Q1217" s="69"/>
      <c r="R1217" s="69"/>
      <c r="S1217" s="69"/>
      <c r="T1217" s="69"/>
      <c r="U1217" s="69"/>
      <c r="V1217" s="69"/>
      <c r="W1217" s="69"/>
      <c r="X1217" s="69"/>
      <c r="Y1217" s="69"/>
      <c r="Z1217" s="69"/>
      <c r="AA1217" s="69"/>
      <c r="AB1217" s="69"/>
      <c r="AC1217" s="69"/>
      <c r="AD1217" s="69"/>
      <c r="AE1217" s="69"/>
      <c r="AF1217" s="69"/>
      <c r="AG1217" s="69"/>
      <c r="AH1217" s="69"/>
      <c r="AI1217" s="69"/>
      <c r="AJ1217" s="69"/>
      <c r="AK1217" s="69"/>
      <c r="AL1217" s="69"/>
      <c r="AM1217" s="69"/>
      <c r="AN1217" s="69"/>
      <c r="AO1217" s="69"/>
      <c r="AP1217" s="69"/>
      <c r="AQ1217" s="69"/>
      <c r="AR1217" s="69"/>
      <c r="AS1217" s="69"/>
      <c r="AT1217" s="69"/>
      <c r="AU1217" s="69"/>
      <c r="AV1217" s="69"/>
      <c r="AW1217" s="69"/>
      <c r="AX1217" s="69"/>
      <c r="AY1217" s="69"/>
      <c r="AZ1217" s="69"/>
      <c r="BA1217" s="69"/>
      <c r="BB1217" s="69"/>
      <c r="BC1217" s="69"/>
      <c r="BD1217" s="69"/>
      <c r="BE1217" s="69"/>
      <c r="BF1217" s="69"/>
      <c r="BG1217" s="69"/>
      <c r="BH1217" s="69"/>
      <c r="BI1217" s="69"/>
      <c r="BJ1217" s="69"/>
      <c r="BK1217" s="69"/>
      <c r="BL1217" s="69"/>
      <c r="BM1217" s="69"/>
      <c r="BN1217" s="69"/>
      <c r="BO1217" s="69"/>
      <c r="BP1217" s="69"/>
      <c r="BQ1217" s="69"/>
      <c r="BR1217" s="69"/>
      <c r="BS1217" s="46"/>
    </row>
    <row r="1218" spans="4:71" s="47" customFormat="1" ht="9.75" customHeight="1" x14ac:dyDescent="0.3">
      <c r="D1218" s="69"/>
      <c r="E1218" s="69"/>
      <c r="F1218" s="69"/>
      <c r="G1218" s="69"/>
      <c r="H1218" s="69"/>
      <c r="I1218" s="69"/>
      <c r="J1218" s="69"/>
      <c r="K1218" s="69"/>
      <c r="L1218" s="69"/>
      <c r="M1218" s="69"/>
      <c r="N1218" s="69"/>
      <c r="O1218" s="69"/>
      <c r="P1218" s="69"/>
      <c r="Q1218" s="69"/>
      <c r="R1218" s="69"/>
      <c r="S1218" s="69"/>
      <c r="T1218" s="69"/>
      <c r="U1218" s="69"/>
      <c r="V1218" s="69"/>
      <c r="W1218" s="69"/>
      <c r="X1218" s="69"/>
      <c r="Y1218" s="69"/>
      <c r="Z1218" s="69"/>
      <c r="AA1218" s="69"/>
      <c r="AB1218" s="69"/>
      <c r="AC1218" s="69"/>
      <c r="AD1218" s="69"/>
      <c r="AE1218" s="69"/>
      <c r="AF1218" s="69"/>
      <c r="AG1218" s="69"/>
      <c r="AH1218" s="69"/>
      <c r="AI1218" s="69"/>
      <c r="AJ1218" s="69"/>
      <c r="AK1218" s="69"/>
      <c r="AL1218" s="69"/>
      <c r="AM1218" s="69"/>
      <c r="AN1218" s="69"/>
      <c r="AO1218" s="69"/>
      <c r="AP1218" s="69"/>
      <c r="AQ1218" s="69"/>
      <c r="AR1218" s="69"/>
      <c r="AS1218" s="69"/>
      <c r="AT1218" s="69"/>
      <c r="AU1218" s="69"/>
      <c r="AV1218" s="69"/>
      <c r="AW1218" s="69"/>
      <c r="AX1218" s="69"/>
      <c r="AY1218" s="69"/>
      <c r="AZ1218" s="69"/>
      <c r="BA1218" s="69"/>
      <c r="BB1218" s="69"/>
      <c r="BC1218" s="69"/>
      <c r="BD1218" s="69"/>
      <c r="BE1218" s="69"/>
      <c r="BF1218" s="69"/>
      <c r="BG1218" s="69"/>
      <c r="BH1218" s="69"/>
      <c r="BI1218" s="69"/>
      <c r="BJ1218" s="69"/>
      <c r="BK1218" s="69"/>
      <c r="BL1218" s="69"/>
      <c r="BM1218" s="69"/>
      <c r="BN1218" s="69"/>
      <c r="BO1218" s="69"/>
      <c r="BP1218" s="69"/>
      <c r="BQ1218" s="69"/>
      <c r="BR1218" s="69"/>
      <c r="BS1218" s="46"/>
    </row>
    <row r="1219" spans="4:71" s="47" customFormat="1" ht="9.75" customHeight="1" x14ac:dyDescent="0.3">
      <c r="D1219" s="69"/>
      <c r="E1219" s="69"/>
      <c r="F1219" s="69"/>
      <c r="G1219" s="69"/>
      <c r="H1219" s="69"/>
      <c r="I1219" s="69"/>
      <c r="J1219" s="69"/>
      <c r="K1219" s="69"/>
      <c r="L1219" s="69"/>
      <c r="M1219" s="69"/>
      <c r="N1219" s="69"/>
      <c r="O1219" s="69"/>
      <c r="P1219" s="69"/>
      <c r="Q1219" s="69"/>
      <c r="R1219" s="69"/>
      <c r="S1219" s="69"/>
      <c r="T1219" s="69"/>
      <c r="U1219" s="69"/>
      <c r="V1219" s="69"/>
      <c r="W1219" s="69"/>
      <c r="X1219" s="69"/>
      <c r="Y1219" s="69"/>
      <c r="Z1219" s="69"/>
      <c r="AA1219" s="69"/>
      <c r="AB1219" s="69"/>
      <c r="AC1219" s="69"/>
      <c r="AD1219" s="69"/>
      <c r="AE1219" s="69"/>
      <c r="AF1219" s="69"/>
      <c r="AG1219" s="69"/>
      <c r="AH1219" s="69"/>
      <c r="AI1219" s="69"/>
      <c r="AJ1219" s="69"/>
      <c r="AK1219" s="69"/>
      <c r="AL1219" s="69"/>
      <c r="AM1219" s="69"/>
      <c r="AN1219" s="69"/>
      <c r="AO1219" s="69"/>
      <c r="AP1219" s="69"/>
      <c r="AQ1219" s="69"/>
      <c r="AR1219" s="69"/>
      <c r="AS1219" s="69"/>
      <c r="AT1219" s="69"/>
      <c r="AU1219" s="69"/>
      <c r="AV1219" s="69"/>
      <c r="AW1219" s="69"/>
      <c r="AX1219" s="69"/>
      <c r="AY1219" s="69"/>
      <c r="AZ1219" s="69"/>
      <c r="BA1219" s="69"/>
      <c r="BB1219" s="69"/>
      <c r="BC1219" s="69"/>
      <c r="BD1219" s="69"/>
      <c r="BE1219" s="69"/>
      <c r="BF1219" s="69"/>
      <c r="BG1219" s="69"/>
      <c r="BH1219" s="69"/>
      <c r="BI1219" s="69"/>
      <c r="BJ1219" s="69"/>
      <c r="BK1219" s="69"/>
      <c r="BL1219" s="69"/>
      <c r="BM1219" s="69"/>
      <c r="BN1219" s="69"/>
      <c r="BO1219" s="69"/>
      <c r="BP1219" s="69"/>
      <c r="BQ1219" s="69"/>
      <c r="BR1219" s="69"/>
      <c r="BS1219" s="46"/>
    </row>
    <row r="1220" spans="4:71" s="47" customFormat="1" ht="9.75" customHeight="1" x14ac:dyDescent="0.3">
      <c r="D1220" s="69"/>
      <c r="E1220" s="69"/>
      <c r="F1220" s="69"/>
      <c r="G1220" s="69"/>
      <c r="H1220" s="69"/>
      <c r="I1220" s="69"/>
      <c r="J1220" s="69"/>
      <c r="K1220" s="69"/>
      <c r="L1220" s="69"/>
      <c r="M1220" s="69"/>
      <c r="N1220" s="69"/>
      <c r="O1220" s="69"/>
      <c r="P1220" s="69"/>
      <c r="Q1220" s="69"/>
      <c r="R1220" s="69"/>
      <c r="S1220" s="69"/>
      <c r="T1220" s="69"/>
      <c r="U1220" s="69"/>
      <c r="V1220" s="69"/>
      <c r="W1220" s="69"/>
      <c r="X1220" s="69"/>
      <c r="Y1220" s="69"/>
      <c r="Z1220" s="69"/>
      <c r="AA1220" s="69"/>
      <c r="AB1220" s="69"/>
      <c r="AC1220" s="69"/>
      <c r="AD1220" s="69"/>
      <c r="AE1220" s="69"/>
      <c r="AF1220" s="69"/>
      <c r="AG1220" s="69"/>
      <c r="AH1220" s="69"/>
      <c r="AI1220" s="69"/>
      <c r="AJ1220" s="69"/>
      <c r="AK1220" s="69"/>
      <c r="AL1220" s="69"/>
      <c r="AM1220" s="69"/>
      <c r="AN1220" s="69"/>
      <c r="AO1220" s="69"/>
      <c r="AP1220" s="69"/>
      <c r="AQ1220" s="69"/>
      <c r="AR1220" s="69"/>
      <c r="AS1220" s="69"/>
      <c r="AT1220" s="69"/>
      <c r="AU1220" s="69"/>
      <c r="AV1220" s="69"/>
      <c r="AW1220" s="69"/>
      <c r="AX1220" s="69"/>
      <c r="AY1220" s="69"/>
      <c r="AZ1220" s="69"/>
      <c r="BA1220" s="69"/>
      <c r="BB1220" s="69"/>
      <c r="BC1220" s="69"/>
      <c r="BD1220" s="69"/>
      <c r="BE1220" s="69"/>
      <c r="BF1220" s="69"/>
      <c r="BG1220" s="69"/>
      <c r="BH1220" s="69"/>
      <c r="BI1220" s="69"/>
      <c r="BJ1220" s="69"/>
      <c r="BK1220" s="69"/>
      <c r="BL1220" s="69"/>
      <c r="BM1220" s="69"/>
      <c r="BN1220" s="69"/>
      <c r="BO1220" s="69"/>
      <c r="BP1220" s="69"/>
      <c r="BQ1220" s="69"/>
      <c r="BR1220" s="69"/>
      <c r="BS1220" s="46"/>
    </row>
    <row r="1221" spans="4:71" s="47" customFormat="1" ht="9.75" customHeight="1" x14ac:dyDescent="0.3">
      <c r="D1221" s="69"/>
      <c r="E1221" s="69"/>
      <c r="F1221" s="69"/>
      <c r="G1221" s="69"/>
      <c r="H1221" s="69"/>
      <c r="I1221" s="69"/>
      <c r="J1221" s="69"/>
      <c r="K1221" s="69"/>
      <c r="L1221" s="69"/>
      <c r="M1221" s="69"/>
      <c r="N1221" s="69"/>
      <c r="O1221" s="69"/>
      <c r="P1221" s="69"/>
      <c r="Q1221" s="69"/>
      <c r="R1221" s="69"/>
      <c r="S1221" s="69"/>
      <c r="T1221" s="69"/>
      <c r="U1221" s="69"/>
      <c r="V1221" s="69"/>
      <c r="W1221" s="69"/>
      <c r="X1221" s="69"/>
      <c r="Y1221" s="69"/>
      <c r="Z1221" s="69"/>
      <c r="AA1221" s="69"/>
      <c r="AB1221" s="69"/>
      <c r="AC1221" s="69"/>
      <c r="AD1221" s="69"/>
      <c r="AE1221" s="69"/>
      <c r="AF1221" s="69"/>
      <c r="AG1221" s="69"/>
      <c r="AH1221" s="69"/>
      <c r="AI1221" s="69"/>
      <c r="AJ1221" s="69"/>
      <c r="AK1221" s="69"/>
      <c r="AL1221" s="69"/>
      <c r="AM1221" s="69"/>
      <c r="AN1221" s="69"/>
      <c r="AO1221" s="69"/>
      <c r="AP1221" s="69"/>
      <c r="AQ1221" s="69"/>
      <c r="AR1221" s="69"/>
      <c r="AS1221" s="69"/>
      <c r="AT1221" s="69"/>
      <c r="AU1221" s="69"/>
      <c r="AV1221" s="69"/>
      <c r="AW1221" s="69"/>
      <c r="AX1221" s="69"/>
      <c r="AY1221" s="69"/>
      <c r="AZ1221" s="69"/>
      <c r="BA1221" s="69"/>
      <c r="BB1221" s="69"/>
      <c r="BC1221" s="69"/>
      <c r="BD1221" s="69"/>
      <c r="BE1221" s="69"/>
      <c r="BF1221" s="69"/>
      <c r="BG1221" s="69"/>
      <c r="BH1221" s="69"/>
      <c r="BI1221" s="69"/>
      <c r="BJ1221" s="69"/>
      <c r="BK1221" s="69"/>
      <c r="BL1221" s="69"/>
      <c r="BM1221" s="69"/>
      <c r="BN1221" s="69"/>
      <c r="BO1221" s="69"/>
      <c r="BP1221" s="69"/>
      <c r="BQ1221" s="69"/>
      <c r="BR1221" s="69"/>
      <c r="BS1221" s="46"/>
    </row>
    <row r="1222" spans="4:71" s="47" customFormat="1" ht="9.75" customHeight="1" x14ac:dyDescent="0.3">
      <c r="D1222" s="69"/>
      <c r="E1222" s="69"/>
      <c r="F1222" s="69"/>
      <c r="G1222" s="69"/>
      <c r="H1222" s="69"/>
      <c r="I1222" s="69"/>
      <c r="J1222" s="69"/>
      <c r="K1222" s="69"/>
      <c r="L1222" s="69"/>
      <c r="M1222" s="69"/>
      <c r="N1222" s="69"/>
      <c r="O1222" s="69"/>
      <c r="P1222" s="69"/>
      <c r="Q1222" s="69"/>
      <c r="R1222" s="69"/>
      <c r="S1222" s="69"/>
      <c r="T1222" s="69"/>
      <c r="U1222" s="69"/>
      <c r="V1222" s="69"/>
      <c r="W1222" s="69"/>
      <c r="X1222" s="69"/>
      <c r="Y1222" s="69"/>
      <c r="Z1222" s="69"/>
      <c r="AA1222" s="69"/>
      <c r="AB1222" s="69"/>
      <c r="AC1222" s="69"/>
      <c r="AD1222" s="69"/>
      <c r="AE1222" s="69"/>
      <c r="AF1222" s="69"/>
      <c r="AG1222" s="69"/>
      <c r="AH1222" s="69"/>
      <c r="AI1222" s="69"/>
      <c r="AJ1222" s="69"/>
      <c r="AK1222" s="69"/>
      <c r="AL1222" s="69"/>
      <c r="AM1222" s="69"/>
      <c r="AN1222" s="69"/>
      <c r="AO1222" s="69"/>
      <c r="AP1222" s="69"/>
      <c r="AQ1222" s="69"/>
      <c r="AR1222" s="69"/>
      <c r="AS1222" s="69"/>
      <c r="AT1222" s="69"/>
      <c r="AU1222" s="69"/>
      <c r="AV1222" s="69"/>
      <c r="AW1222" s="69"/>
      <c r="AX1222" s="69"/>
      <c r="AY1222" s="69"/>
      <c r="AZ1222" s="69"/>
      <c r="BA1222" s="69"/>
      <c r="BB1222" s="69"/>
      <c r="BC1222" s="69"/>
      <c r="BD1222" s="69"/>
      <c r="BE1222" s="69"/>
      <c r="BF1222" s="69"/>
      <c r="BG1222" s="69"/>
      <c r="BH1222" s="69"/>
      <c r="BI1222" s="69"/>
      <c r="BJ1222" s="69"/>
      <c r="BK1222" s="69"/>
      <c r="BL1222" s="69"/>
      <c r="BM1222" s="69"/>
      <c r="BN1222" s="69"/>
      <c r="BO1222" s="69"/>
      <c r="BP1222" s="69"/>
      <c r="BQ1222" s="69"/>
      <c r="BR1222" s="69"/>
      <c r="BS1222" s="46"/>
    </row>
    <row r="1223" spans="4:71" s="47" customFormat="1" ht="9.75" customHeight="1" x14ac:dyDescent="0.3">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c r="AA1223" s="69"/>
      <c r="AB1223" s="69"/>
      <c r="AC1223" s="69"/>
      <c r="AD1223" s="69"/>
      <c r="AE1223" s="69"/>
      <c r="AF1223" s="69"/>
      <c r="AG1223" s="69"/>
      <c r="AH1223" s="69"/>
      <c r="AI1223" s="69"/>
      <c r="AJ1223" s="69"/>
      <c r="AK1223" s="69"/>
      <c r="AL1223" s="69"/>
      <c r="AM1223" s="69"/>
      <c r="AN1223" s="69"/>
      <c r="AO1223" s="69"/>
      <c r="AP1223" s="69"/>
      <c r="AQ1223" s="69"/>
      <c r="AR1223" s="69"/>
      <c r="AS1223" s="69"/>
      <c r="AT1223" s="69"/>
      <c r="AU1223" s="69"/>
      <c r="AV1223" s="69"/>
      <c r="AW1223" s="69"/>
      <c r="AX1223" s="69"/>
      <c r="AY1223" s="69"/>
      <c r="AZ1223" s="69"/>
      <c r="BA1223" s="69"/>
      <c r="BB1223" s="69"/>
      <c r="BC1223" s="69"/>
      <c r="BD1223" s="69"/>
      <c r="BE1223" s="69"/>
      <c r="BF1223" s="69"/>
      <c r="BG1223" s="69"/>
      <c r="BH1223" s="69"/>
      <c r="BI1223" s="69"/>
      <c r="BJ1223" s="69"/>
      <c r="BK1223" s="69"/>
      <c r="BL1223" s="69"/>
      <c r="BM1223" s="69"/>
      <c r="BN1223" s="69"/>
      <c r="BO1223" s="69"/>
      <c r="BP1223" s="69"/>
      <c r="BQ1223" s="69"/>
      <c r="BR1223" s="69"/>
      <c r="BS1223" s="46"/>
    </row>
    <row r="1224" spans="4:71" s="47" customFormat="1" ht="9.75" customHeight="1" x14ac:dyDescent="0.3">
      <c r="D1224" s="69"/>
      <c r="E1224" s="69"/>
      <c r="F1224" s="69"/>
      <c r="G1224" s="69"/>
      <c r="H1224" s="69"/>
      <c r="I1224" s="69"/>
      <c r="J1224" s="69"/>
      <c r="K1224" s="69"/>
      <c r="L1224" s="69"/>
      <c r="M1224" s="69"/>
      <c r="N1224" s="69"/>
      <c r="O1224" s="69"/>
      <c r="P1224" s="69"/>
      <c r="Q1224" s="69"/>
      <c r="R1224" s="69"/>
      <c r="S1224" s="69"/>
      <c r="T1224" s="69"/>
      <c r="U1224" s="69"/>
      <c r="V1224" s="69"/>
      <c r="W1224" s="69"/>
      <c r="X1224" s="69"/>
      <c r="Y1224" s="69"/>
      <c r="Z1224" s="69"/>
      <c r="AA1224" s="69"/>
      <c r="AB1224" s="69"/>
      <c r="AC1224" s="69"/>
      <c r="AD1224" s="69"/>
      <c r="AE1224" s="69"/>
      <c r="AF1224" s="69"/>
      <c r="AG1224" s="69"/>
      <c r="AH1224" s="69"/>
      <c r="AI1224" s="69"/>
      <c r="AJ1224" s="69"/>
      <c r="AK1224" s="69"/>
      <c r="AL1224" s="69"/>
      <c r="AM1224" s="69"/>
      <c r="AN1224" s="69"/>
      <c r="AO1224" s="69"/>
      <c r="AP1224" s="69"/>
      <c r="AQ1224" s="69"/>
      <c r="AR1224" s="69"/>
      <c r="AS1224" s="69"/>
      <c r="AT1224" s="69"/>
      <c r="AU1224" s="69"/>
      <c r="AV1224" s="69"/>
      <c r="AW1224" s="69"/>
      <c r="AX1224" s="69"/>
      <c r="AY1224" s="69"/>
      <c r="AZ1224" s="69"/>
      <c r="BA1224" s="69"/>
      <c r="BB1224" s="69"/>
      <c r="BC1224" s="69"/>
      <c r="BD1224" s="69"/>
      <c r="BE1224" s="69"/>
      <c r="BF1224" s="69"/>
      <c r="BG1224" s="69"/>
      <c r="BH1224" s="69"/>
      <c r="BI1224" s="69"/>
      <c r="BJ1224" s="69"/>
      <c r="BK1224" s="69"/>
      <c r="BL1224" s="69"/>
      <c r="BM1224" s="69"/>
      <c r="BN1224" s="69"/>
      <c r="BO1224" s="69"/>
      <c r="BP1224" s="69"/>
      <c r="BQ1224" s="69"/>
      <c r="BR1224" s="69"/>
      <c r="BS1224" s="46"/>
    </row>
    <row r="1225" spans="4:71" s="47" customFormat="1" ht="9.75" customHeight="1" x14ac:dyDescent="0.3">
      <c r="D1225" s="69"/>
      <c r="E1225" s="69"/>
      <c r="F1225" s="69"/>
      <c r="G1225" s="69"/>
      <c r="H1225" s="69"/>
      <c r="I1225" s="69"/>
      <c r="J1225" s="69"/>
      <c r="K1225" s="69"/>
      <c r="L1225" s="69"/>
      <c r="M1225" s="69"/>
      <c r="N1225" s="69"/>
      <c r="O1225" s="69"/>
      <c r="P1225" s="69"/>
      <c r="Q1225" s="69"/>
      <c r="R1225" s="69"/>
      <c r="S1225" s="69"/>
      <c r="T1225" s="69"/>
      <c r="U1225" s="69"/>
      <c r="V1225" s="69"/>
      <c r="W1225" s="69"/>
      <c r="X1225" s="69"/>
      <c r="Y1225" s="69"/>
      <c r="Z1225" s="69"/>
      <c r="AA1225" s="69"/>
      <c r="AB1225" s="69"/>
      <c r="AC1225" s="69"/>
      <c r="AD1225" s="69"/>
      <c r="AE1225" s="69"/>
      <c r="AF1225" s="69"/>
      <c r="AG1225" s="69"/>
      <c r="AH1225" s="69"/>
      <c r="AI1225" s="69"/>
      <c r="AJ1225" s="69"/>
      <c r="AK1225" s="69"/>
      <c r="AL1225" s="69"/>
      <c r="AM1225" s="69"/>
      <c r="AN1225" s="69"/>
      <c r="AO1225" s="69"/>
      <c r="AP1225" s="69"/>
      <c r="AQ1225" s="69"/>
      <c r="AR1225" s="69"/>
      <c r="AS1225" s="69"/>
      <c r="AT1225" s="69"/>
      <c r="AU1225" s="69"/>
      <c r="AV1225" s="69"/>
      <c r="AW1225" s="69"/>
      <c r="AX1225" s="69"/>
      <c r="AY1225" s="69"/>
      <c r="AZ1225" s="69"/>
      <c r="BA1225" s="69"/>
      <c r="BB1225" s="69"/>
      <c r="BC1225" s="69"/>
      <c r="BD1225" s="69"/>
      <c r="BE1225" s="69"/>
      <c r="BF1225" s="69"/>
      <c r="BG1225" s="69"/>
      <c r="BH1225" s="69"/>
      <c r="BI1225" s="69"/>
      <c r="BJ1225" s="69"/>
      <c r="BK1225" s="69"/>
      <c r="BL1225" s="69"/>
      <c r="BM1225" s="69"/>
      <c r="BN1225" s="69"/>
      <c r="BO1225" s="69"/>
      <c r="BP1225" s="69"/>
      <c r="BQ1225" s="69"/>
      <c r="BR1225" s="69"/>
      <c r="BS1225" s="46"/>
    </row>
    <row r="1226" spans="4:71" s="47" customFormat="1" ht="9.75" customHeight="1" x14ac:dyDescent="0.3">
      <c r="D1226" s="69"/>
      <c r="E1226" s="69"/>
      <c r="F1226" s="69"/>
      <c r="G1226" s="69"/>
      <c r="H1226" s="69"/>
      <c r="I1226" s="69"/>
      <c r="J1226" s="69"/>
      <c r="K1226" s="69"/>
      <c r="L1226" s="69"/>
      <c r="M1226" s="69"/>
      <c r="N1226" s="69"/>
      <c r="O1226" s="69"/>
      <c r="P1226" s="69"/>
      <c r="Q1226" s="69"/>
      <c r="R1226" s="69"/>
      <c r="S1226" s="69"/>
      <c r="T1226" s="69"/>
      <c r="U1226" s="69"/>
      <c r="V1226" s="69"/>
      <c r="W1226" s="69"/>
      <c r="X1226" s="69"/>
      <c r="Y1226" s="69"/>
      <c r="Z1226" s="69"/>
      <c r="AA1226" s="69"/>
      <c r="AB1226" s="69"/>
      <c r="AC1226" s="69"/>
      <c r="AD1226" s="69"/>
      <c r="AE1226" s="69"/>
      <c r="AF1226" s="69"/>
      <c r="AG1226" s="69"/>
      <c r="AH1226" s="69"/>
      <c r="AI1226" s="69"/>
      <c r="AJ1226" s="69"/>
      <c r="AK1226" s="69"/>
      <c r="AL1226" s="69"/>
      <c r="AM1226" s="69"/>
      <c r="AN1226" s="69"/>
      <c r="AO1226" s="69"/>
      <c r="AP1226" s="69"/>
      <c r="AQ1226" s="69"/>
      <c r="AR1226" s="69"/>
      <c r="AS1226" s="69"/>
      <c r="AT1226" s="69"/>
      <c r="AU1226" s="69"/>
      <c r="AV1226" s="69"/>
      <c r="AW1226" s="69"/>
      <c r="AX1226" s="69"/>
      <c r="AY1226" s="69"/>
      <c r="AZ1226" s="69"/>
      <c r="BA1226" s="69"/>
      <c r="BB1226" s="69"/>
      <c r="BC1226" s="69"/>
      <c r="BD1226" s="69"/>
      <c r="BE1226" s="69"/>
      <c r="BF1226" s="69"/>
      <c r="BG1226" s="69"/>
      <c r="BH1226" s="69"/>
      <c r="BI1226" s="69"/>
      <c r="BJ1226" s="69"/>
      <c r="BK1226" s="69"/>
      <c r="BL1226" s="69"/>
      <c r="BM1226" s="69"/>
      <c r="BN1226" s="69"/>
      <c r="BO1226" s="69"/>
      <c r="BP1226" s="69"/>
      <c r="BQ1226" s="69"/>
      <c r="BR1226" s="69"/>
      <c r="BS1226" s="46"/>
    </row>
    <row r="1227" spans="4:71" s="47" customFormat="1" ht="9.75" customHeight="1" x14ac:dyDescent="0.3">
      <c r="D1227" s="69"/>
      <c r="E1227" s="69"/>
      <c r="F1227" s="69"/>
      <c r="G1227" s="69"/>
      <c r="H1227" s="69"/>
      <c r="I1227" s="69"/>
      <c r="J1227" s="69"/>
      <c r="K1227" s="69"/>
      <c r="L1227" s="69"/>
      <c r="M1227" s="69"/>
      <c r="N1227" s="69"/>
      <c r="O1227" s="69"/>
      <c r="P1227" s="69"/>
      <c r="Q1227" s="69"/>
      <c r="R1227" s="69"/>
      <c r="S1227" s="69"/>
      <c r="T1227" s="69"/>
      <c r="U1227" s="69"/>
      <c r="V1227" s="69"/>
      <c r="W1227" s="69"/>
      <c r="X1227" s="69"/>
      <c r="Y1227" s="69"/>
      <c r="Z1227" s="69"/>
      <c r="AA1227" s="69"/>
      <c r="AB1227" s="69"/>
      <c r="AC1227" s="69"/>
      <c r="AD1227" s="69"/>
      <c r="AE1227" s="69"/>
      <c r="AF1227" s="69"/>
      <c r="AG1227" s="69"/>
      <c r="AH1227" s="69"/>
      <c r="AI1227" s="69"/>
      <c r="AJ1227" s="69"/>
      <c r="AK1227" s="69"/>
      <c r="AL1227" s="69"/>
      <c r="AM1227" s="69"/>
      <c r="AN1227" s="69"/>
      <c r="AO1227" s="69"/>
      <c r="AP1227" s="69"/>
      <c r="AQ1227" s="69"/>
      <c r="AR1227" s="69"/>
      <c r="AS1227" s="69"/>
      <c r="AT1227" s="69"/>
      <c r="AU1227" s="69"/>
      <c r="AV1227" s="69"/>
      <c r="AW1227" s="69"/>
      <c r="AX1227" s="69"/>
      <c r="AY1227" s="69"/>
      <c r="AZ1227" s="69"/>
      <c r="BA1227" s="69"/>
      <c r="BB1227" s="69"/>
      <c r="BC1227" s="69"/>
      <c r="BD1227" s="69"/>
      <c r="BE1227" s="69"/>
      <c r="BF1227" s="69"/>
      <c r="BG1227" s="69"/>
      <c r="BH1227" s="69"/>
      <c r="BI1227" s="69"/>
      <c r="BJ1227" s="69"/>
      <c r="BK1227" s="69"/>
      <c r="BL1227" s="69"/>
      <c r="BM1227" s="69"/>
      <c r="BN1227" s="69"/>
      <c r="BO1227" s="69"/>
      <c r="BP1227" s="69"/>
      <c r="BQ1227" s="69"/>
      <c r="BR1227" s="69"/>
      <c r="BS1227" s="46"/>
    </row>
    <row r="1228" spans="4:71" s="47" customFormat="1" ht="9.75" customHeight="1" x14ac:dyDescent="0.3">
      <c r="D1228" s="69"/>
      <c r="E1228" s="69"/>
      <c r="F1228" s="69"/>
      <c r="G1228" s="69"/>
      <c r="H1228" s="69"/>
      <c r="I1228" s="69"/>
      <c r="J1228" s="69"/>
      <c r="K1228" s="69"/>
      <c r="L1228" s="69"/>
      <c r="M1228" s="69"/>
      <c r="N1228" s="69"/>
      <c r="O1228" s="69"/>
      <c r="P1228" s="69"/>
      <c r="Q1228" s="69"/>
      <c r="R1228" s="69"/>
      <c r="S1228" s="69"/>
      <c r="T1228" s="69"/>
      <c r="U1228" s="69"/>
      <c r="V1228" s="69"/>
      <c r="W1228" s="69"/>
      <c r="X1228" s="69"/>
      <c r="Y1228" s="69"/>
      <c r="Z1228" s="69"/>
      <c r="AA1228" s="69"/>
      <c r="AB1228" s="69"/>
      <c r="AC1228" s="69"/>
      <c r="AD1228" s="69"/>
      <c r="AE1228" s="69"/>
      <c r="AF1228" s="69"/>
      <c r="AG1228" s="69"/>
      <c r="AH1228" s="69"/>
      <c r="AI1228" s="69"/>
      <c r="AJ1228" s="69"/>
      <c r="AK1228" s="69"/>
      <c r="AL1228" s="69"/>
      <c r="AM1228" s="69"/>
      <c r="AN1228" s="69"/>
      <c r="AO1228" s="69"/>
      <c r="AP1228" s="69"/>
      <c r="AQ1228" s="69"/>
      <c r="AR1228" s="69"/>
      <c r="AS1228" s="69"/>
      <c r="AT1228" s="69"/>
      <c r="AU1228" s="69"/>
      <c r="AV1228" s="69"/>
      <c r="AW1228" s="69"/>
      <c r="AX1228" s="69"/>
      <c r="AY1228" s="69"/>
      <c r="AZ1228" s="69"/>
      <c r="BA1228" s="69"/>
      <c r="BB1228" s="69"/>
      <c r="BC1228" s="69"/>
      <c r="BD1228" s="69"/>
      <c r="BE1228" s="69"/>
      <c r="BF1228" s="69"/>
      <c r="BG1228" s="69"/>
      <c r="BH1228" s="69"/>
      <c r="BI1228" s="69"/>
      <c r="BJ1228" s="69"/>
      <c r="BK1228" s="69"/>
      <c r="BL1228" s="69"/>
      <c r="BM1228" s="69"/>
      <c r="BN1228" s="69"/>
      <c r="BO1228" s="69"/>
      <c r="BP1228" s="69"/>
      <c r="BQ1228" s="69"/>
      <c r="BR1228" s="69"/>
      <c r="BS1228" s="46"/>
    </row>
    <row r="1229" spans="4:71" s="47" customFormat="1" ht="9.75" customHeight="1" x14ac:dyDescent="0.3">
      <c r="D1229" s="69"/>
      <c r="E1229" s="69"/>
      <c r="F1229" s="69"/>
      <c r="G1229" s="69"/>
      <c r="H1229" s="69"/>
      <c r="I1229" s="69"/>
      <c r="J1229" s="69"/>
      <c r="K1229" s="69"/>
      <c r="L1229" s="69"/>
      <c r="M1229" s="69"/>
      <c r="N1229" s="69"/>
      <c r="O1229" s="69"/>
      <c r="P1229" s="69"/>
      <c r="Q1229" s="69"/>
      <c r="R1229" s="69"/>
      <c r="S1229" s="69"/>
      <c r="T1229" s="69"/>
      <c r="U1229" s="69"/>
      <c r="V1229" s="69"/>
      <c r="W1229" s="69"/>
      <c r="X1229" s="69"/>
      <c r="Y1229" s="69"/>
      <c r="Z1229" s="69"/>
      <c r="AA1229" s="69"/>
      <c r="AB1229" s="69"/>
      <c r="AC1229" s="69"/>
      <c r="AD1229" s="69"/>
      <c r="AE1229" s="69"/>
      <c r="AF1229" s="69"/>
      <c r="AG1229" s="69"/>
      <c r="AH1229" s="69"/>
      <c r="AI1229" s="69"/>
      <c r="AJ1229" s="69"/>
      <c r="AK1229" s="69"/>
      <c r="AL1229" s="69"/>
      <c r="AM1229" s="69"/>
      <c r="AN1229" s="69"/>
      <c r="AO1229" s="69"/>
      <c r="AP1229" s="69"/>
      <c r="AQ1229" s="69"/>
      <c r="AR1229" s="69"/>
      <c r="AS1229" s="69"/>
      <c r="AT1229" s="69"/>
      <c r="AU1229" s="69"/>
      <c r="AV1229" s="69"/>
      <c r="AW1229" s="69"/>
      <c r="AX1229" s="69"/>
      <c r="AY1229" s="69"/>
      <c r="AZ1229" s="69"/>
      <c r="BA1229" s="69"/>
      <c r="BB1229" s="69"/>
      <c r="BC1229" s="69"/>
      <c r="BD1229" s="69"/>
      <c r="BE1229" s="69"/>
      <c r="BF1229" s="69"/>
      <c r="BG1229" s="69"/>
      <c r="BH1229" s="69"/>
      <c r="BI1229" s="69"/>
      <c r="BJ1229" s="69"/>
      <c r="BK1229" s="69"/>
      <c r="BL1229" s="69"/>
      <c r="BM1229" s="69"/>
      <c r="BN1229" s="69"/>
      <c r="BO1229" s="69"/>
      <c r="BP1229" s="69"/>
      <c r="BQ1229" s="69"/>
      <c r="BR1229" s="69"/>
      <c r="BS1229" s="46"/>
    </row>
    <row r="1230" spans="4:71" s="47" customFormat="1" ht="9.75" customHeight="1" x14ac:dyDescent="0.3">
      <c r="D1230" s="69"/>
      <c r="E1230" s="69"/>
      <c r="F1230" s="69"/>
      <c r="G1230" s="69"/>
      <c r="H1230" s="69"/>
      <c r="I1230" s="69"/>
      <c r="J1230" s="69"/>
      <c r="K1230" s="69"/>
      <c r="L1230" s="69"/>
      <c r="M1230" s="69"/>
      <c r="N1230" s="69"/>
      <c r="O1230" s="69"/>
      <c r="P1230" s="69"/>
      <c r="Q1230" s="69"/>
      <c r="R1230" s="69"/>
      <c r="S1230" s="69"/>
      <c r="T1230" s="69"/>
      <c r="U1230" s="69"/>
      <c r="V1230" s="69"/>
      <c r="W1230" s="69"/>
      <c r="X1230" s="69"/>
      <c r="Y1230" s="69"/>
      <c r="Z1230" s="69"/>
      <c r="AA1230" s="69"/>
      <c r="AB1230" s="69"/>
      <c r="AC1230" s="69"/>
      <c r="AD1230" s="69"/>
      <c r="AE1230" s="69"/>
      <c r="AF1230" s="69"/>
      <c r="AG1230" s="69"/>
      <c r="AH1230" s="69"/>
      <c r="AI1230" s="69"/>
      <c r="AJ1230" s="69"/>
      <c r="AK1230" s="69"/>
      <c r="AL1230" s="69"/>
      <c r="AM1230" s="69"/>
      <c r="AN1230" s="69"/>
      <c r="AO1230" s="69"/>
      <c r="AP1230" s="69"/>
      <c r="AQ1230" s="69"/>
      <c r="AR1230" s="69"/>
      <c r="AS1230" s="69"/>
      <c r="AT1230" s="69"/>
      <c r="AU1230" s="69"/>
      <c r="AV1230" s="69"/>
      <c r="AW1230" s="69"/>
      <c r="AX1230" s="69"/>
      <c r="AY1230" s="69"/>
      <c r="AZ1230" s="69"/>
      <c r="BA1230" s="69"/>
      <c r="BB1230" s="69"/>
      <c r="BC1230" s="69"/>
      <c r="BD1230" s="69"/>
      <c r="BE1230" s="69"/>
      <c r="BF1230" s="69"/>
      <c r="BG1230" s="69"/>
      <c r="BH1230" s="69"/>
      <c r="BI1230" s="69"/>
      <c r="BJ1230" s="69"/>
      <c r="BK1230" s="69"/>
      <c r="BL1230" s="69"/>
      <c r="BM1230" s="69"/>
      <c r="BN1230" s="69"/>
      <c r="BO1230" s="69"/>
      <c r="BP1230" s="69"/>
      <c r="BQ1230" s="69"/>
      <c r="BR1230" s="69"/>
      <c r="BS1230" s="46"/>
    </row>
    <row r="1231" spans="4:71" s="47" customFormat="1" ht="9.75" customHeight="1" x14ac:dyDescent="0.3">
      <c r="D1231" s="69"/>
      <c r="E1231" s="69"/>
      <c r="F1231" s="69"/>
      <c r="G1231" s="69"/>
      <c r="H1231" s="69"/>
      <c r="I1231" s="69"/>
      <c r="J1231" s="69"/>
      <c r="K1231" s="69"/>
      <c r="L1231" s="69"/>
      <c r="M1231" s="69"/>
      <c r="N1231" s="69"/>
      <c r="O1231" s="69"/>
      <c r="P1231" s="69"/>
      <c r="Q1231" s="69"/>
      <c r="R1231" s="69"/>
      <c r="S1231" s="69"/>
      <c r="T1231" s="69"/>
      <c r="U1231" s="69"/>
      <c r="V1231" s="69"/>
      <c r="W1231" s="69"/>
      <c r="X1231" s="69"/>
      <c r="Y1231" s="69"/>
      <c r="Z1231" s="69"/>
      <c r="AA1231" s="69"/>
      <c r="AB1231" s="69"/>
      <c r="AC1231" s="69"/>
      <c r="AD1231" s="69"/>
      <c r="AE1231" s="69"/>
      <c r="AF1231" s="69"/>
      <c r="AG1231" s="69"/>
      <c r="AH1231" s="69"/>
      <c r="AI1231" s="69"/>
      <c r="AJ1231" s="69"/>
      <c r="AK1231" s="69"/>
      <c r="AL1231" s="69"/>
      <c r="AM1231" s="69"/>
      <c r="AN1231" s="69"/>
      <c r="AO1231" s="69"/>
      <c r="AP1231" s="69"/>
      <c r="AQ1231" s="69"/>
      <c r="AR1231" s="69"/>
      <c r="AS1231" s="69"/>
      <c r="AT1231" s="69"/>
      <c r="AU1231" s="69"/>
      <c r="AV1231" s="69"/>
      <c r="AW1231" s="69"/>
      <c r="AX1231" s="69"/>
      <c r="AY1231" s="69"/>
      <c r="AZ1231" s="69"/>
      <c r="BA1231" s="69"/>
      <c r="BB1231" s="69"/>
      <c r="BC1231" s="69"/>
      <c r="BD1231" s="69"/>
      <c r="BE1231" s="69"/>
      <c r="BF1231" s="69"/>
      <c r="BG1231" s="69"/>
      <c r="BH1231" s="69"/>
      <c r="BI1231" s="69"/>
      <c r="BJ1231" s="69"/>
      <c r="BK1231" s="69"/>
      <c r="BL1231" s="69"/>
      <c r="BM1231" s="69"/>
      <c r="BN1231" s="69"/>
      <c r="BO1231" s="69"/>
      <c r="BP1231" s="69"/>
      <c r="BQ1231" s="69"/>
      <c r="BR1231" s="69"/>
      <c r="BS1231" s="46"/>
    </row>
    <row r="1232" spans="4:71" s="47" customFormat="1" ht="9.75" customHeight="1" x14ac:dyDescent="0.3">
      <c r="D1232" s="69"/>
      <c r="E1232" s="69"/>
      <c r="F1232" s="69"/>
      <c r="G1232" s="69"/>
      <c r="H1232" s="69"/>
      <c r="I1232" s="69"/>
      <c r="J1232" s="69"/>
      <c r="K1232" s="69"/>
      <c r="L1232" s="69"/>
      <c r="M1232" s="69"/>
      <c r="N1232" s="69"/>
      <c r="O1232" s="69"/>
      <c r="P1232" s="69"/>
      <c r="Q1232" s="69"/>
      <c r="R1232" s="69"/>
      <c r="S1232" s="69"/>
      <c r="T1232" s="69"/>
      <c r="U1232" s="69"/>
      <c r="V1232" s="69"/>
      <c r="W1232" s="69"/>
      <c r="X1232" s="69"/>
      <c r="Y1232" s="69"/>
      <c r="Z1232" s="69"/>
      <c r="AA1232" s="69"/>
      <c r="AB1232" s="69"/>
      <c r="AC1232" s="69"/>
      <c r="AD1232" s="69"/>
      <c r="AE1232" s="69"/>
      <c r="AF1232" s="69"/>
      <c r="AG1232" s="69"/>
      <c r="AH1232" s="69"/>
      <c r="AI1232" s="69"/>
      <c r="AJ1232" s="69"/>
      <c r="AK1232" s="69"/>
      <c r="AL1232" s="69"/>
      <c r="AM1232" s="69"/>
      <c r="AN1232" s="69"/>
      <c r="AO1232" s="69"/>
      <c r="AP1232" s="69"/>
      <c r="AQ1232" s="69"/>
      <c r="AR1232" s="69"/>
      <c r="AS1232" s="69"/>
      <c r="AT1232" s="69"/>
      <c r="AU1232" s="69"/>
      <c r="AV1232" s="69"/>
      <c r="AW1232" s="69"/>
      <c r="AX1232" s="69"/>
      <c r="AY1232" s="69"/>
      <c r="AZ1232" s="69"/>
      <c r="BA1232" s="69"/>
      <c r="BB1232" s="69"/>
      <c r="BC1232" s="69"/>
      <c r="BD1232" s="69"/>
      <c r="BE1232" s="69"/>
      <c r="BF1232" s="69"/>
      <c r="BG1232" s="69"/>
      <c r="BH1232" s="69"/>
      <c r="BI1232" s="69"/>
      <c r="BJ1232" s="69"/>
      <c r="BK1232" s="69"/>
      <c r="BL1232" s="69"/>
      <c r="BM1232" s="69"/>
      <c r="BN1232" s="69"/>
      <c r="BO1232" s="69"/>
      <c r="BP1232" s="69"/>
      <c r="BQ1232" s="69"/>
      <c r="BR1232" s="69"/>
      <c r="BS1232" s="46"/>
    </row>
    <row r="1233" spans="4:71" s="47" customFormat="1" ht="9.75" customHeight="1" x14ac:dyDescent="0.3">
      <c r="D1233" s="69"/>
      <c r="E1233" s="69"/>
      <c r="F1233" s="69"/>
      <c r="G1233" s="69"/>
      <c r="H1233" s="69"/>
      <c r="I1233" s="69"/>
      <c r="J1233" s="69"/>
      <c r="K1233" s="69"/>
      <c r="L1233" s="69"/>
      <c r="M1233" s="69"/>
      <c r="N1233" s="69"/>
      <c r="O1233" s="69"/>
      <c r="P1233" s="69"/>
      <c r="Q1233" s="69"/>
      <c r="R1233" s="69"/>
      <c r="S1233" s="69"/>
      <c r="T1233" s="69"/>
      <c r="U1233" s="69"/>
      <c r="V1233" s="69"/>
      <c r="W1233" s="69"/>
      <c r="X1233" s="69"/>
      <c r="Y1233" s="69"/>
      <c r="Z1233" s="69"/>
      <c r="AA1233" s="69"/>
      <c r="AB1233" s="69"/>
      <c r="AC1233" s="69"/>
      <c r="AD1233" s="69"/>
      <c r="AE1233" s="69"/>
      <c r="AF1233" s="69"/>
      <c r="AG1233" s="69"/>
      <c r="AH1233" s="69"/>
      <c r="AI1233" s="69"/>
      <c r="AJ1233" s="69"/>
      <c r="AK1233" s="69"/>
      <c r="AL1233" s="69"/>
      <c r="AM1233" s="69"/>
      <c r="AN1233" s="69"/>
      <c r="AO1233" s="69"/>
      <c r="AP1233" s="69"/>
      <c r="AQ1233" s="69"/>
      <c r="AR1233" s="69"/>
      <c r="AS1233" s="69"/>
      <c r="AT1233" s="69"/>
      <c r="AU1233" s="69"/>
      <c r="AV1233" s="69"/>
      <c r="AW1233" s="69"/>
      <c r="AX1233" s="69"/>
      <c r="AY1233" s="69"/>
      <c r="AZ1233" s="69"/>
      <c r="BA1233" s="69"/>
      <c r="BB1233" s="69"/>
      <c r="BC1233" s="69"/>
      <c r="BD1233" s="69"/>
      <c r="BE1233" s="69"/>
      <c r="BF1233" s="69"/>
      <c r="BG1233" s="69"/>
      <c r="BH1233" s="69"/>
      <c r="BI1233" s="69"/>
      <c r="BJ1233" s="69"/>
      <c r="BK1233" s="69"/>
      <c r="BL1233" s="69"/>
      <c r="BM1233" s="69"/>
      <c r="BN1233" s="69"/>
      <c r="BO1233" s="69"/>
      <c r="BP1233" s="69"/>
      <c r="BQ1233" s="69"/>
      <c r="BR1233" s="69"/>
      <c r="BS1233" s="46"/>
    </row>
    <row r="1234" spans="4:71" s="47" customFormat="1" ht="9.75" customHeight="1" x14ac:dyDescent="0.3">
      <c r="D1234" s="69"/>
      <c r="E1234" s="69"/>
      <c r="F1234" s="69"/>
      <c r="G1234" s="69"/>
      <c r="H1234" s="69"/>
      <c r="I1234" s="69"/>
      <c r="J1234" s="69"/>
      <c r="K1234" s="69"/>
      <c r="L1234" s="69"/>
      <c r="M1234" s="69"/>
      <c r="N1234" s="69"/>
      <c r="O1234" s="69"/>
      <c r="P1234" s="69"/>
      <c r="Q1234" s="69"/>
      <c r="R1234" s="69"/>
      <c r="S1234" s="69"/>
      <c r="T1234" s="69"/>
      <c r="U1234" s="69"/>
      <c r="V1234" s="69"/>
      <c r="W1234" s="69"/>
      <c r="X1234" s="69"/>
      <c r="Y1234" s="69"/>
      <c r="Z1234" s="69"/>
      <c r="AA1234" s="69"/>
      <c r="AB1234" s="69"/>
      <c r="AC1234" s="69"/>
      <c r="AD1234" s="69"/>
      <c r="AE1234" s="69"/>
      <c r="AF1234" s="69"/>
      <c r="AG1234" s="69"/>
      <c r="AH1234" s="69"/>
      <c r="AI1234" s="69"/>
      <c r="AJ1234" s="69"/>
      <c r="AK1234" s="69"/>
      <c r="AL1234" s="69"/>
      <c r="AM1234" s="69"/>
      <c r="AN1234" s="69"/>
      <c r="AO1234" s="69"/>
      <c r="AP1234" s="69"/>
      <c r="AQ1234" s="69"/>
      <c r="AR1234" s="69"/>
      <c r="AS1234" s="69"/>
      <c r="AT1234" s="69"/>
      <c r="AU1234" s="69"/>
      <c r="AV1234" s="69"/>
      <c r="AW1234" s="69"/>
      <c r="AX1234" s="69"/>
      <c r="AY1234" s="69"/>
      <c r="AZ1234" s="69"/>
      <c r="BA1234" s="69"/>
      <c r="BB1234" s="69"/>
      <c r="BC1234" s="69"/>
      <c r="BD1234" s="69"/>
      <c r="BE1234" s="69"/>
      <c r="BF1234" s="69"/>
      <c r="BG1234" s="69"/>
      <c r="BH1234" s="69"/>
      <c r="BI1234" s="69"/>
      <c r="BJ1234" s="69"/>
      <c r="BK1234" s="69"/>
      <c r="BL1234" s="69"/>
      <c r="BM1234" s="69"/>
      <c r="BN1234" s="69"/>
      <c r="BO1234" s="69"/>
      <c r="BP1234" s="69"/>
      <c r="BQ1234" s="69"/>
      <c r="BR1234" s="69"/>
      <c r="BS1234" s="46"/>
    </row>
    <row r="1235" spans="4:71" s="47" customFormat="1" ht="9.75" customHeight="1" x14ac:dyDescent="0.3">
      <c r="D1235" s="69"/>
      <c r="E1235" s="69"/>
      <c r="F1235" s="69"/>
      <c r="G1235" s="69"/>
      <c r="H1235" s="69"/>
      <c r="I1235" s="69"/>
      <c r="J1235" s="69"/>
      <c r="K1235" s="69"/>
      <c r="L1235" s="69"/>
      <c r="M1235" s="69"/>
      <c r="N1235" s="69"/>
      <c r="O1235" s="69"/>
      <c r="P1235" s="69"/>
      <c r="Q1235" s="69"/>
      <c r="R1235" s="69"/>
      <c r="S1235" s="69"/>
      <c r="T1235" s="69"/>
      <c r="U1235" s="69"/>
      <c r="V1235" s="69"/>
      <c r="W1235" s="69"/>
      <c r="X1235" s="69"/>
      <c r="Y1235" s="69"/>
      <c r="Z1235" s="69"/>
      <c r="AA1235" s="69"/>
      <c r="AB1235" s="69"/>
      <c r="AC1235" s="69"/>
      <c r="AD1235" s="69"/>
      <c r="AE1235" s="69"/>
      <c r="AF1235" s="69"/>
      <c r="AG1235" s="69"/>
      <c r="AH1235" s="69"/>
      <c r="AI1235" s="69"/>
      <c r="AJ1235" s="69"/>
      <c r="AK1235" s="69"/>
      <c r="AL1235" s="69"/>
      <c r="AM1235" s="69"/>
      <c r="AN1235" s="69"/>
      <c r="AO1235" s="69"/>
      <c r="AP1235" s="69"/>
      <c r="AQ1235" s="69"/>
      <c r="AR1235" s="69"/>
      <c r="AS1235" s="69"/>
      <c r="AT1235" s="69"/>
      <c r="AU1235" s="69"/>
      <c r="AV1235" s="69"/>
      <c r="AW1235" s="69"/>
      <c r="AX1235" s="69"/>
      <c r="AY1235" s="69"/>
      <c r="AZ1235" s="69"/>
      <c r="BA1235" s="69"/>
      <c r="BB1235" s="69"/>
      <c r="BC1235" s="69"/>
      <c r="BD1235" s="69"/>
      <c r="BE1235" s="69"/>
      <c r="BF1235" s="69"/>
      <c r="BG1235" s="69"/>
      <c r="BH1235" s="69"/>
      <c r="BI1235" s="69"/>
      <c r="BJ1235" s="69"/>
      <c r="BK1235" s="69"/>
      <c r="BL1235" s="69"/>
      <c r="BM1235" s="69"/>
      <c r="BN1235" s="69"/>
      <c r="BO1235" s="69"/>
      <c r="BP1235" s="69"/>
      <c r="BQ1235" s="69"/>
      <c r="BR1235" s="69"/>
      <c r="BS1235" s="46"/>
    </row>
    <row r="1236" spans="4:71" s="47" customFormat="1" ht="9.75" customHeight="1" x14ac:dyDescent="0.3">
      <c r="D1236" s="69"/>
      <c r="E1236" s="69"/>
      <c r="F1236" s="69"/>
      <c r="G1236" s="69"/>
      <c r="H1236" s="69"/>
      <c r="I1236" s="69"/>
      <c r="J1236" s="69"/>
      <c r="K1236" s="69"/>
      <c r="L1236" s="69"/>
      <c r="M1236" s="69"/>
      <c r="N1236" s="69"/>
      <c r="O1236" s="69"/>
      <c r="P1236" s="69"/>
      <c r="Q1236" s="69"/>
      <c r="R1236" s="69"/>
      <c r="S1236" s="69"/>
      <c r="T1236" s="69"/>
      <c r="U1236" s="69"/>
      <c r="V1236" s="69"/>
      <c r="W1236" s="69"/>
      <c r="X1236" s="69"/>
      <c r="Y1236" s="69"/>
      <c r="Z1236" s="69"/>
      <c r="AA1236" s="69"/>
      <c r="AB1236" s="69"/>
      <c r="AC1236" s="69"/>
      <c r="AD1236" s="69"/>
      <c r="AE1236" s="69"/>
      <c r="AF1236" s="69"/>
      <c r="AG1236" s="69"/>
      <c r="AH1236" s="69"/>
      <c r="AI1236" s="69"/>
      <c r="AJ1236" s="69"/>
      <c r="AK1236" s="69"/>
      <c r="AL1236" s="69"/>
      <c r="AM1236" s="69"/>
      <c r="AN1236" s="69"/>
      <c r="AO1236" s="69"/>
      <c r="AP1236" s="69"/>
      <c r="AQ1236" s="69"/>
      <c r="AR1236" s="69"/>
      <c r="AS1236" s="69"/>
      <c r="AT1236" s="69"/>
      <c r="AU1236" s="69"/>
      <c r="AV1236" s="69"/>
      <c r="AW1236" s="69"/>
      <c r="AX1236" s="69"/>
      <c r="AY1236" s="69"/>
      <c r="AZ1236" s="69"/>
      <c r="BA1236" s="69"/>
      <c r="BB1236" s="69"/>
      <c r="BC1236" s="69"/>
      <c r="BD1236" s="69"/>
      <c r="BE1236" s="69"/>
      <c r="BF1236" s="69"/>
      <c r="BG1236" s="69"/>
      <c r="BH1236" s="69"/>
      <c r="BI1236" s="69"/>
      <c r="BJ1236" s="69"/>
      <c r="BK1236" s="69"/>
      <c r="BL1236" s="69"/>
      <c r="BM1236" s="69"/>
      <c r="BN1236" s="69"/>
      <c r="BO1236" s="69"/>
      <c r="BP1236" s="69"/>
      <c r="BQ1236" s="69"/>
      <c r="BR1236" s="69"/>
      <c r="BS1236" s="46"/>
    </row>
    <row r="1237" spans="4:71" s="47" customFormat="1" ht="9.75" customHeight="1" x14ac:dyDescent="0.3">
      <c r="D1237" s="69"/>
      <c r="E1237" s="69"/>
      <c r="F1237" s="69"/>
      <c r="G1237" s="69"/>
      <c r="H1237" s="69"/>
      <c r="I1237" s="69"/>
      <c r="J1237" s="69"/>
      <c r="K1237" s="69"/>
      <c r="L1237" s="69"/>
      <c r="M1237" s="69"/>
      <c r="N1237" s="69"/>
      <c r="O1237" s="69"/>
      <c r="P1237" s="69"/>
      <c r="Q1237" s="69"/>
      <c r="R1237" s="69"/>
      <c r="S1237" s="69"/>
      <c r="T1237" s="69"/>
      <c r="U1237" s="69"/>
      <c r="V1237" s="69"/>
      <c r="W1237" s="69"/>
      <c r="X1237" s="69"/>
      <c r="Y1237" s="69"/>
      <c r="Z1237" s="69"/>
      <c r="AA1237" s="69"/>
      <c r="AB1237" s="69"/>
      <c r="AC1237" s="69"/>
      <c r="AD1237" s="69"/>
      <c r="AE1237" s="69"/>
      <c r="AF1237" s="69"/>
      <c r="AG1237" s="69"/>
      <c r="AH1237" s="69"/>
      <c r="AI1237" s="69"/>
      <c r="AJ1237" s="69"/>
      <c r="AK1237" s="69"/>
      <c r="AL1237" s="69"/>
      <c r="AM1237" s="69"/>
      <c r="AN1237" s="69"/>
      <c r="AO1237" s="69"/>
      <c r="AP1237" s="69"/>
      <c r="AQ1237" s="69"/>
      <c r="AR1237" s="69"/>
      <c r="AS1237" s="69"/>
      <c r="AT1237" s="69"/>
      <c r="AU1237" s="69"/>
      <c r="AV1237" s="69"/>
      <c r="AW1237" s="69"/>
      <c r="AX1237" s="69"/>
      <c r="AY1237" s="69"/>
      <c r="AZ1237" s="69"/>
      <c r="BA1237" s="69"/>
      <c r="BB1237" s="69"/>
      <c r="BC1237" s="69"/>
      <c r="BD1237" s="69"/>
      <c r="BE1237" s="69"/>
      <c r="BF1237" s="69"/>
      <c r="BG1237" s="69"/>
      <c r="BH1237" s="69"/>
      <c r="BI1237" s="69"/>
      <c r="BJ1237" s="69"/>
      <c r="BK1237" s="69"/>
      <c r="BL1237" s="69"/>
      <c r="BM1237" s="69"/>
      <c r="BN1237" s="69"/>
      <c r="BO1237" s="69"/>
      <c r="BP1237" s="69"/>
      <c r="BQ1237" s="69"/>
      <c r="BR1237" s="69"/>
      <c r="BS1237" s="46"/>
    </row>
    <row r="1238" spans="4:71" s="47" customFormat="1" ht="9.75" customHeight="1" x14ac:dyDescent="0.3">
      <c r="D1238" s="69"/>
      <c r="E1238" s="69"/>
      <c r="F1238" s="69"/>
      <c r="G1238" s="69"/>
      <c r="H1238" s="69"/>
      <c r="I1238" s="69"/>
      <c r="J1238" s="69"/>
      <c r="K1238" s="69"/>
      <c r="L1238" s="69"/>
      <c r="M1238" s="69"/>
      <c r="N1238" s="69"/>
      <c r="O1238" s="69"/>
      <c r="P1238" s="69"/>
      <c r="Q1238" s="69"/>
      <c r="R1238" s="69"/>
      <c r="S1238" s="69"/>
      <c r="T1238" s="69"/>
      <c r="U1238" s="69"/>
      <c r="V1238" s="69"/>
      <c r="W1238" s="69"/>
      <c r="X1238" s="69"/>
      <c r="Y1238" s="69"/>
      <c r="Z1238" s="69"/>
      <c r="AA1238" s="69"/>
      <c r="AB1238" s="69"/>
      <c r="AC1238" s="69"/>
      <c r="AD1238" s="69"/>
      <c r="AE1238" s="69"/>
      <c r="AF1238" s="69"/>
      <c r="AG1238" s="69"/>
      <c r="AH1238" s="69"/>
      <c r="AI1238" s="69"/>
      <c r="AJ1238" s="69"/>
      <c r="AK1238" s="69"/>
      <c r="AL1238" s="69"/>
      <c r="AM1238" s="69"/>
      <c r="AN1238" s="69"/>
      <c r="AO1238" s="69"/>
      <c r="AP1238" s="69"/>
      <c r="AQ1238" s="69"/>
      <c r="AR1238" s="69"/>
      <c r="AS1238" s="69"/>
      <c r="AT1238" s="69"/>
      <c r="AU1238" s="69"/>
      <c r="AV1238" s="69"/>
      <c r="AW1238" s="69"/>
      <c r="AX1238" s="69"/>
      <c r="AY1238" s="69"/>
      <c r="AZ1238" s="69"/>
      <c r="BA1238" s="69"/>
      <c r="BB1238" s="69"/>
      <c r="BC1238" s="69"/>
      <c r="BD1238" s="69"/>
      <c r="BE1238" s="69"/>
      <c r="BF1238" s="69"/>
      <c r="BG1238" s="69"/>
      <c r="BH1238" s="69"/>
      <c r="BI1238" s="69"/>
      <c r="BJ1238" s="69"/>
      <c r="BK1238" s="69"/>
      <c r="BL1238" s="69"/>
      <c r="BM1238" s="69"/>
      <c r="BN1238" s="69"/>
      <c r="BO1238" s="69"/>
      <c r="BP1238" s="69"/>
      <c r="BQ1238" s="69"/>
      <c r="BR1238" s="69"/>
      <c r="BS1238" s="46"/>
    </row>
    <row r="1239" spans="4:71" s="47" customFormat="1" ht="9.75" customHeight="1" x14ac:dyDescent="0.3">
      <c r="D1239" s="69"/>
      <c r="E1239" s="69"/>
      <c r="F1239" s="69"/>
      <c r="G1239" s="69"/>
      <c r="H1239" s="69"/>
      <c r="I1239" s="69"/>
      <c r="J1239" s="69"/>
      <c r="K1239" s="69"/>
      <c r="L1239" s="69"/>
      <c r="M1239" s="69"/>
      <c r="N1239" s="69"/>
      <c r="O1239" s="69"/>
      <c r="P1239" s="69"/>
      <c r="Q1239" s="69"/>
      <c r="R1239" s="69"/>
      <c r="S1239" s="69"/>
      <c r="T1239" s="69"/>
      <c r="U1239" s="69"/>
      <c r="V1239" s="69"/>
      <c r="W1239" s="69"/>
      <c r="X1239" s="69"/>
      <c r="Y1239" s="69"/>
      <c r="Z1239" s="69"/>
      <c r="AA1239" s="69"/>
      <c r="AB1239" s="69"/>
      <c r="AC1239" s="69"/>
      <c r="AD1239" s="69"/>
      <c r="AE1239" s="69"/>
      <c r="AF1239" s="69"/>
      <c r="AG1239" s="69"/>
      <c r="AH1239" s="69"/>
      <c r="AI1239" s="69"/>
      <c r="AJ1239" s="69"/>
      <c r="AK1239" s="69"/>
      <c r="AL1239" s="69"/>
      <c r="AM1239" s="69"/>
      <c r="AN1239" s="69"/>
      <c r="AO1239" s="69"/>
      <c r="AP1239" s="69"/>
      <c r="AQ1239" s="69"/>
      <c r="AR1239" s="69"/>
      <c r="AS1239" s="69"/>
      <c r="AT1239" s="69"/>
      <c r="AU1239" s="69"/>
      <c r="AV1239" s="69"/>
      <c r="AW1239" s="69"/>
      <c r="AX1239" s="69"/>
      <c r="AY1239" s="69"/>
      <c r="AZ1239" s="69"/>
      <c r="BA1239" s="69"/>
      <c r="BB1239" s="69"/>
      <c r="BC1239" s="69"/>
      <c r="BD1239" s="69"/>
      <c r="BE1239" s="69"/>
      <c r="BF1239" s="69"/>
      <c r="BG1239" s="69"/>
      <c r="BH1239" s="69"/>
      <c r="BI1239" s="69"/>
      <c r="BJ1239" s="69"/>
      <c r="BK1239" s="69"/>
      <c r="BL1239" s="69"/>
      <c r="BM1239" s="69"/>
      <c r="BN1239" s="69"/>
      <c r="BO1239" s="69"/>
      <c r="BP1239" s="69"/>
      <c r="BQ1239" s="69"/>
      <c r="BR1239" s="69"/>
      <c r="BS1239" s="46"/>
    </row>
    <row r="1240" spans="4:71" s="47" customFormat="1" ht="9.75" customHeight="1" x14ac:dyDescent="0.3">
      <c r="D1240" s="69"/>
      <c r="E1240" s="69"/>
      <c r="F1240" s="69"/>
      <c r="G1240" s="69"/>
      <c r="H1240" s="69"/>
      <c r="I1240" s="69"/>
      <c r="J1240" s="69"/>
      <c r="K1240" s="69"/>
      <c r="L1240" s="69"/>
      <c r="M1240" s="69"/>
      <c r="N1240" s="69"/>
      <c r="O1240" s="69"/>
      <c r="P1240" s="69"/>
      <c r="Q1240" s="69"/>
      <c r="R1240" s="69"/>
      <c r="S1240" s="69"/>
      <c r="T1240" s="69"/>
      <c r="U1240" s="69"/>
      <c r="V1240" s="69"/>
      <c r="W1240" s="69"/>
      <c r="X1240" s="69"/>
      <c r="Y1240" s="69"/>
      <c r="Z1240" s="69"/>
      <c r="AA1240" s="69"/>
      <c r="AB1240" s="69"/>
      <c r="AC1240" s="69"/>
      <c r="AD1240" s="69"/>
      <c r="AE1240" s="69"/>
      <c r="AF1240" s="69"/>
      <c r="AG1240" s="69"/>
      <c r="AH1240" s="69"/>
      <c r="AI1240" s="69"/>
      <c r="AJ1240" s="69"/>
      <c r="AK1240" s="69"/>
      <c r="AL1240" s="69"/>
      <c r="AM1240" s="69"/>
      <c r="AN1240" s="69"/>
      <c r="AO1240" s="69"/>
      <c r="AP1240" s="69"/>
      <c r="AQ1240" s="69"/>
      <c r="AR1240" s="69"/>
      <c r="AS1240" s="69"/>
      <c r="AT1240" s="69"/>
      <c r="AU1240" s="69"/>
      <c r="AV1240" s="69"/>
      <c r="AW1240" s="69"/>
      <c r="AX1240" s="69"/>
      <c r="AY1240" s="69"/>
      <c r="AZ1240" s="69"/>
      <c r="BA1240" s="69"/>
      <c r="BB1240" s="69"/>
      <c r="BC1240" s="69"/>
      <c r="BD1240" s="69"/>
      <c r="BE1240" s="69"/>
      <c r="BF1240" s="69"/>
      <c r="BG1240" s="69"/>
      <c r="BH1240" s="69"/>
      <c r="BI1240" s="69"/>
      <c r="BJ1240" s="69"/>
      <c r="BK1240" s="69"/>
      <c r="BL1240" s="69"/>
      <c r="BM1240" s="69"/>
      <c r="BN1240" s="69"/>
      <c r="BO1240" s="69"/>
      <c r="BP1240" s="69"/>
      <c r="BQ1240" s="69"/>
      <c r="BR1240" s="69"/>
      <c r="BS1240" s="46"/>
    </row>
    <row r="1241" spans="4:71" s="47" customFormat="1" ht="9.75" customHeight="1" x14ac:dyDescent="0.3">
      <c r="D1241" s="69"/>
      <c r="E1241" s="69"/>
      <c r="F1241" s="69"/>
      <c r="G1241" s="69"/>
      <c r="H1241" s="69"/>
      <c r="I1241" s="69"/>
      <c r="J1241" s="69"/>
      <c r="K1241" s="69"/>
      <c r="L1241" s="69"/>
      <c r="M1241" s="69"/>
      <c r="N1241" s="69"/>
      <c r="O1241" s="69"/>
      <c r="P1241" s="69"/>
      <c r="Q1241" s="69"/>
      <c r="R1241" s="69"/>
      <c r="S1241" s="69"/>
      <c r="T1241" s="69"/>
      <c r="U1241" s="69"/>
      <c r="V1241" s="69"/>
      <c r="W1241" s="69"/>
      <c r="X1241" s="69"/>
      <c r="Y1241" s="69"/>
      <c r="Z1241" s="69"/>
      <c r="AA1241" s="69"/>
      <c r="AB1241" s="69"/>
      <c r="AC1241" s="69"/>
      <c r="AD1241" s="69"/>
      <c r="AE1241" s="69"/>
      <c r="AF1241" s="69"/>
      <c r="AG1241" s="69"/>
      <c r="AH1241" s="69"/>
      <c r="AI1241" s="69"/>
      <c r="AJ1241" s="69"/>
      <c r="AK1241" s="69"/>
      <c r="AL1241" s="69"/>
      <c r="AM1241" s="69"/>
      <c r="AN1241" s="69"/>
      <c r="AO1241" s="69"/>
      <c r="AP1241" s="69"/>
      <c r="AQ1241" s="69"/>
      <c r="AR1241" s="69"/>
      <c r="AS1241" s="69"/>
      <c r="AT1241" s="69"/>
      <c r="AU1241" s="69"/>
      <c r="AV1241" s="69"/>
      <c r="AW1241" s="69"/>
      <c r="AX1241" s="69"/>
      <c r="AY1241" s="69"/>
      <c r="AZ1241" s="69"/>
      <c r="BA1241" s="69"/>
      <c r="BB1241" s="69"/>
      <c r="BC1241" s="69"/>
      <c r="BD1241" s="69"/>
      <c r="BE1241" s="69"/>
      <c r="BF1241" s="69"/>
      <c r="BG1241" s="69"/>
      <c r="BH1241" s="69"/>
      <c r="BI1241" s="69"/>
      <c r="BJ1241" s="69"/>
      <c r="BK1241" s="69"/>
      <c r="BL1241" s="69"/>
      <c r="BM1241" s="69"/>
      <c r="BN1241" s="69"/>
      <c r="BO1241" s="69"/>
      <c r="BP1241" s="69"/>
      <c r="BQ1241" s="69"/>
      <c r="BR1241" s="69"/>
      <c r="BS1241" s="46"/>
    </row>
    <row r="1242" spans="4:71" s="47" customFormat="1" ht="9.75" customHeight="1" x14ac:dyDescent="0.3">
      <c r="D1242" s="69"/>
      <c r="E1242" s="69"/>
      <c r="F1242" s="69"/>
      <c r="G1242" s="69"/>
      <c r="H1242" s="69"/>
      <c r="I1242" s="69"/>
      <c r="J1242" s="69"/>
      <c r="K1242" s="69"/>
      <c r="L1242" s="69"/>
      <c r="M1242" s="69"/>
      <c r="N1242" s="69"/>
      <c r="O1242" s="69"/>
      <c r="P1242" s="69"/>
      <c r="Q1242" s="69"/>
      <c r="R1242" s="69"/>
      <c r="S1242" s="69"/>
      <c r="T1242" s="69"/>
      <c r="U1242" s="69"/>
      <c r="V1242" s="69"/>
      <c r="W1242" s="69"/>
      <c r="X1242" s="69"/>
      <c r="Y1242" s="69"/>
      <c r="Z1242" s="69"/>
      <c r="AA1242" s="69"/>
      <c r="AB1242" s="69"/>
      <c r="AC1242" s="69"/>
      <c r="AD1242" s="69"/>
      <c r="AE1242" s="69"/>
      <c r="AF1242" s="69"/>
      <c r="AG1242" s="69"/>
      <c r="AH1242" s="69"/>
      <c r="AI1242" s="69"/>
      <c r="AJ1242" s="69"/>
      <c r="AK1242" s="69"/>
      <c r="AL1242" s="69"/>
      <c r="AM1242" s="69"/>
      <c r="AN1242" s="69"/>
      <c r="AO1242" s="69"/>
      <c r="AP1242" s="69"/>
      <c r="AQ1242" s="69"/>
      <c r="AR1242" s="69"/>
      <c r="AS1242" s="69"/>
      <c r="AT1242" s="69"/>
      <c r="AU1242" s="69"/>
      <c r="AV1242" s="69"/>
      <c r="AW1242" s="69"/>
      <c r="AX1242" s="69"/>
      <c r="AY1242" s="69"/>
      <c r="AZ1242" s="69"/>
      <c r="BA1242" s="69"/>
      <c r="BB1242" s="69"/>
      <c r="BC1242" s="69"/>
      <c r="BD1242" s="69"/>
      <c r="BE1242" s="69"/>
      <c r="BF1242" s="69"/>
      <c r="BG1242" s="69"/>
      <c r="BH1242" s="69"/>
      <c r="BI1242" s="69"/>
      <c r="BJ1242" s="69"/>
      <c r="BK1242" s="69"/>
      <c r="BL1242" s="69"/>
      <c r="BM1242" s="69"/>
      <c r="BN1242" s="69"/>
      <c r="BO1242" s="69"/>
      <c r="BP1242" s="69"/>
      <c r="BQ1242" s="69"/>
      <c r="BR1242" s="69"/>
      <c r="BS1242" s="46"/>
    </row>
    <row r="1243" spans="4:71" s="47" customFormat="1" ht="9.75" customHeight="1" x14ac:dyDescent="0.3">
      <c r="D1243" s="69"/>
      <c r="E1243" s="69"/>
      <c r="F1243" s="69"/>
      <c r="G1243" s="69"/>
      <c r="H1243" s="69"/>
      <c r="I1243" s="69"/>
      <c r="J1243" s="69"/>
      <c r="K1243" s="69"/>
      <c r="L1243" s="69"/>
      <c r="M1243" s="69"/>
      <c r="N1243" s="69"/>
      <c r="O1243" s="69"/>
      <c r="P1243" s="69"/>
      <c r="Q1243" s="69"/>
      <c r="R1243" s="69"/>
      <c r="S1243" s="69"/>
      <c r="T1243" s="69"/>
      <c r="U1243" s="69"/>
      <c r="V1243" s="69"/>
      <c r="W1243" s="69"/>
      <c r="X1243" s="69"/>
      <c r="Y1243" s="69"/>
      <c r="Z1243" s="69"/>
      <c r="AA1243" s="69"/>
      <c r="AB1243" s="69"/>
      <c r="AC1243" s="69"/>
      <c r="AD1243" s="69"/>
      <c r="AE1243" s="69"/>
      <c r="AF1243" s="69"/>
      <c r="AG1243" s="69"/>
      <c r="AH1243" s="69"/>
      <c r="AI1243" s="69"/>
      <c r="AJ1243" s="69"/>
      <c r="AK1243" s="69"/>
      <c r="AL1243" s="69"/>
      <c r="AM1243" s="69"/>
      <c r="AN1243" s="69"/>
      <c r="AO1243" s="69"/>
      <c r="AP1243" s="69"/>
      <c r="AQ1243" s="69"/>
      <c r="AR1243" s="69"/>
      <c r="AS1243" s="69"/>
      <c r="AT1243" s="69"/>
      <c r="AU1243" s="69"/>
      <c r="AV1243" s="69"/>
      <c r="AW1243" s="69"/>
      <c r="AX1243" s="69"/>
      <c r="AY1243" s="69"/>
      <c r="AZ1243" s="69"/>
      <c r="BA1243" s="69"/>
      <c r="BB1243" s="69"/>
      <c r="BC1243" s="69"/>
      <c r="BD1243" s="69"/>
      <c r="BE1243" s="69"/>
      <c r="BF1243" s="69"/>
      <c r="BG1243" s="69"/>
      <c r="BH1243" s="69"/>
      <c r="BI1243" s="69"/>
      <c r="BJ1243" s="69"/>
      <c r="BK1243" s="69"/>
      <c r="BL1243" s="69"/>
      <c r="BM1243" s="69"/>
      <c r="BN1243" s="69"/>
      <c r="BO1243" s="69"/>
      <c r="BP1243" s="69"/>
      <c r="BQ1243" s="69"/>
      <c r="BR1243" s="69"/>
      <c r="BS1243" s="46"/>
    </row>
    <row r="1244" spans="4:71" s="47" customFormat="1" ht="9.75" customHeight="1" x14ac:dyDescent="0.3">
      <c r="D1244" s="69"/>
      <c r="E1244" s="69"/>
      <c r="F1244" s="69"/>
      <c r="G1244" s="69"/>
      <c r="H1244" s="69"/>
      <c r="I1244" s="69"/>
      <c r="J1244" s="69"/>
      <c r="K1244" s="69"/>
      <c r="L1244" s="69"/>
      <c r="M1244" s="69"/>
      <c r="N1244" s="69"/>
      <c r="O1244" s="69"/>
      <c r="P1244" s="69"/>
      <c r="Q1244" s="69"/>
      <c r="R1244" s="69"/>
      <c r="S1244" s="69"/>
      <c r="T1244" s="69"/>
      <c r="U1244" s="69"/>
      <c r="V1244" s="69"/>
      <c r="W1244" s="69"/>
      <c r="X1244" s="69"/>
      <c r="Y1244" s="69"/>
      <c r="Z1244" s="69"/>
      <c r="AA1244" s="69"/>
      <c r="AB1244" s="69"/>
      <c r="AC1244" s="69"/>
      <c r="AD1244" s="69"/>
      <c r="AE1244" s="69"/>
      <c r="AF1244" s="69"/>
      <c r="AG1244" s="69"/>
      <c r="AH1244" s="69"/>
      <c r="AI1244" s="69"/>
      <c r="AJ1244" s="69"/>
      <c r="AK1244" s="69"/>
      <c r="AL1244" s="69"/>
      <c r="AM1244" s="69"/>
      <c r="AN1244" s="69"/>
      <c r="AO1244" s="69"/>
      <c r="AP1244" s="69"/>
      <c r="AQ1244" s="69"/>
      <c r="AR1244" s="69"/>
      <c r="AS1244" s="69"/>
      <c r="AT1244" s="69"/>
      <c r="AU1244" s="69"/>
      <c r="AV1244" s="69"/>
      <c r="AW1244" s="69"/>
      <c r="AX1244" s="69"/>
      <c r="AY1244" s="69"/>
      <c r="AZ1244" s="69"/>
      <c r="BA1244" s="69"/>
      <c r="BB1244" s="69"/>
      <c r="BC1244" s="69"/>
      <c r="BD1244" s="69"/>
      <c r="BE1244" s="69"/>
      <c r="BF1244" s="69"/>
      <c r="BG1244" s="69"/>
      <c r="BH1244" s="69"/>
      <c r="BI1244" s="69"/>
      <c r="BJ1244" s="69"/>
      <c r="BK1244" s="69"/>
      <c r="BL1244" s="69"/>
      <c r="BM1244" s="69"/>
      <c r="BN1244" s="69"/>
      <c r="BO1244" s="69"/>
      <c r="BP1244" s="69"/>
      <c r="BQ1244" s="69"/>
      <c r="BR1244" s="69"/>
      <c r="BS1244" s="46"/>
    </row>
    <row r="1245" spans="4:71" s="47" customFormat="1" ht="9.75" customHeight="1" x14ac:dyDescent="0.3">
      <c r="D1245" s="69"/>
      <c r="E1245" s="69"/>
      <c r="F1245" s="69"/>
      <c r="G1245" s="69"/>
      <c r="H1245" s="69"/>
      <c r="I1245" s="69"/>
      <c r="J1245" s="69"/>
      <c r="K1245" s="69"/>
      <c r="L1245" s="69"/>
      <c r="M1245" s="69"/>
      <c r="N1245" s="69"/>
      <c r="O1245" s="69"/>
      <c r="P1245" s="69"/>
      <c r="Q1245" s="69"/>
      <c r="R1245" s="69"/>
      <c r="S1245" s="69"/>
      <c r="T1245" s="69"/>
      <c r="U1245" s="69"/>
      <c r="V1245" s="69"/>
      <c r="W1245" s="69"/>
      <c r="X1245" s="69"/>
      <c r="Y1245" s="69"/>
      <c r="Z1245" s="69"/>
      <c r="AA1245" s="69"/>
      <c r="AB1245" s="69"/>
      <c r="AC1245" s="69"/>
      <c r="AD1245" s="69"/>
      <c r="AE1245" s="69"/>
      <c r="AF1245" s="69"/>
      <c r="AG1245" s="69"/>
      <c r="AH1245" s="69"/>
      <c r="AI1245" s="69"/>
      <c r="AJ1245" s="69"/>
      <c r="AK1245" s="69"/>
      <c r="AL1245" s="69"/>
      <c r="AM1245" s="69"/>
      <c r="AN1245" s="69"/>
      <c r="AO1245" s="69"/>
      <c r="AP1245" s="69"/>
      <c r="AQ1245" s="69"/>
      <c r="AR1245" s="69"/>
      <c r="AS1245" s="69"/>
      <c r="AT1245" s="69"/>
      <c r="AU1245" s="69"/>
      <c r="AV1245" s="69"/>
      <c r="AW1245" s="69"/>
      <c r="AX1245" s="69"/>
      <c r="AY1245" s="69"/>
      <c r="AZ1245" s="69"/>
      <c r="BA1245" s="69"/>
      <c r="BB1245" s="69"/>
      <c r="BC1245" s="69"/>
      <c r="BD1245" s="69"/>
      <c r="BE1245" s="69"/>
      <c r="BF1245" s="69"/>
      <c r="BG1245" s="69"/>
      <c r="BH1245" s="69"/>
      <c r="BI1245" s="69"/>
      <c r="BJ1245" s="69"/>
      <c r="BK1245" s="69"/>
      <c r="BL1245" s="69"/>
      <c r="BM1245" s="69"/>
      <c r="BN1245" s="69"/>
      <c r="BO1245" s="69"/>
      <c r="BP1245" s="69"/>
      <c r="BQ1245" s="69"/>
      <c r="BR1245" s="69"/>
      <c r="BS1245" s="46"/>
    </row>
    <row r="1246" spans="4:71" s="47" customFormat="1" ht="9.75" customHeight="1" x14ac:dyDescent="0.3">
      <c r="D1246" s="69"/>
      <c r="E1246" s="69"/>
      <c r="F1246" s="69"/>
      <c r="G1246" s="69"/>
      <c r="H1246" s="69"/>
      <c r="I1246" s="69"/>
      <c r="J1246" s="69"/>
      <c r="K1246" s="69"/>
      <c r="L1246" s="69"/>
      <c r="M1246" s="69"/>
      <c r="N1246" s="69"/>
      <c r="O1246" s="69"/>
      <c r="P1246" s="69"/>
      <c r="Q1246" s="69"/>
      <c r="R1246" s="69"/>
      <c r="S1246" s="69"/>
      <c r="T1246" s="69"/>
      <c r="U1246" s="69"/>
      <c r="V1246" s="69"/>
      <c r="W1246" s="69"/>
      <c r="X1246" s="69"/>
      <c r="Y1246" s="69"/>
      <c r="Z1246" s="69"/>
      <c r="AA1246" s="69"/>
      <c r="AB1246" s="69"/>
      <c r="AC1246" s="69"/>
      <c r="AD1246" s="69"/>
      <c r="AE1246" s="69"/>
      <c r="AF1246" s="69"/>
      <c r="AG1246" s="69"/>
      <c r="AH1246" s="69"/>
      <c r="AI1246" s="69"/>
      <c r="AJ1246" s="69"/>
      <c r="AK1246" s="69"/>
      <c r="AL1246" s="69"/>
      <c r="AM1246" s="69"/>
      <c r="AN1246" s="69"/>
      <c r="AO1246" s="69"/>
      <c r="AP1246" s="69"/>
      <c r="AQ1246" s="69"/>
      <c r="AR1246" s="69"/>
      <c r="AS1246" s="69"/>
      <c r="AT1246" s="69"/>
      <c r="AU1246" s="69"/>
      <c r="AV1246" s="69"/>
      <c r="AW1246" s="69"/>
      <c r="AX1246" s="69"/>
      <c r="AY1246" s="69"/>
      <c r="AZ1246" s="69"/>
      <c r="BA1246" s="69"/>
      <c r="BB1246" s="69"/>
      <c r="BC1246" s="69"/>
      <c r="BD1246" s="69"/>
      <c r="BE1246" s="69"/>
      <c r="BF1246" s="69"/>
      <c r="BG1246" s="69"/>
      <c r="BH1246" s="69"/>
      <c r="BI1246" s="69"/>
      <c r="BJ1246" s="69"/>
      <c r="BK1246" s="69"/>
      <c r="BL1246" s="69"/>
      <c r="BM1246" s="69"/>
      <c r="BN1246" s="69"/>
      <c r="BO1246" s="69"/>
      <c r="BP1246" s="69"/>
      <c r="BQ1246" s="69"/>
      <c r="BR1246" s="69"/>
      <c r="BS1246" s="46"/>
    </row>
    <row r="1247" spans="4:71" s="47" customFormat="1" ht="9.75" customHeight="1" x14ac:dyDescent="0.3">
      <c r="D1247" s="69"/>
      <c r="E1247" s="69"/>
      <c r="F1247" s="69"/>
      <c r="G1247" s="69"/>
      <c r="H1247" s="69"/>
      <c r="I1247" s="69"/>
      <c r="J1247" s="69"/>
      <c r="K1247" s="69"/>
      <c r="L1247" s="69"/>
      <c r="M1247" s="69"/>
      <c r="N1247" s="69"/>
      <c r="O1247" s="69"/>
      <c r="P1247" s="69"/>
      <c r="Q1247" s="69"/>
      <c r="R1247" s="69"/>
      <c r="S1247" s="69"/>
      <c r="T1247" s="69"/>
      <c r="U1247" s="69"/>
      <c r="V1247" s="69"/>
      <c r="W1247" s="69"/>
      <c r="X1247" s="69"/>
      <c r="Y1247" s="69"/>
      <c r="Z1247" s="69"/>
      <c r="AA1247" s="69"/>
      <c r="AB1247" s="69"/>
      <c r="AC1247" s="69"/>
      <c r="AD1247" s="69"/>
      <c r="AE1247" s="69"/>
      <c r="AF1247" s="69"/>
      <c r="AG1247" s="69"/>
      <c r="AH1247" s="69"/>
      <c r="AI1247" s="69"/>
      <c r="AJ1247" s="69"/>
      <c r="AK1247" s="69"/>
      <c r="AL1247" s="69"/>
      <c r="AM1247" s="69"/>
      <c r="AN1247" s="69"/>
      <c r="AO1247" s="69"/>
      <c r="AP1247" s="69"/>
      <c r="AQ1247" s="69"/>
      <c r="AR1247" s="69"/>
      <c r="AS1247" s="69"/>
      <c r="AT1247" s="69"/>
      <c r="AU1247" s="69"/>
      <c r="AV1247" s="69"/>
      <c r="AW1247" s="69"/>
      <c r="AX1247" s="69"/>
      <c r="AY1247" s="69"/>
      <c r="AZ1247" s="69"/>
      <c r="BA1247" s="69"/>
      <c r="BB1247" s="69"/>
      <c r="BC1247" s="69"/>
      <c r="BD1247" s="69"/>
      <c r="BE1247" s="69"/>
      <c r="BF1247" s="69"/>
      <c r="BG1247" s="69"/>
      <c r="BH1247" s="69"/>
      <c r="BI1247" s="69"/>
      <c r="BJ1247" s="69"/>
      <c r="BK1247" s="69"/>
      <c r="BL1247" s="69"/>
      <c r="BM1247" s="69"/>
      <c r="BN1247" s="69"/>
      <c r="BO1247" s="69"/>
      <c r="BP1247" s="69"/>
      <c r="BQ1247" s="69"/>
      <c r="BR1247" s="69"/>
      <c r="BS1247" s="46"/>
    </row>
    <row r="1248" spans="4:71" s="47" customFormat="1" ht="9.75" customHeight="1" x14ac:dyDescent="0.3">
      <c r="D1248" s="69"/>
      <c r="E1248" s="69"/>
      <c r="F1248" s="69"/>
      <c r="G1248" s="69"/>
      <c r="H1248" s="69"/>
      <c r="I1248" s="69"/>
      <c r="J1248" s="69"/>
      <c r="K1248" s="69"/>
      <c r="L1248" s="69"/>
      <c r="M1248" s="69"/>
      <c r="N1248" s="69"/>
      <c r="O1248" s="69"/>
      <c r="P1248" s="69"/>
      <c r="Q1248" s="69"/>
      <c r="R1248" s="69"/>
      <c r="S1248" s="69"/>
      <c r="T1248" s="69"/>
      <c r="U1248" s="69"/>
      <c r="V1248" s="69"/>
      <c r="W1248" s="69"/>
      <c r="X1248" s="69"/>
      <c r="Y1248" s="69"/>
      <c r="Z1248" s="69"/>
      <c r="AA1248" s="69"/>
      <c r="AB1248" s="69"/>
      <c r="AC1248" s="69"/>
      <c r="AD1248" s="69"/>
      <c r="AE1248" s="69"/>
      <c r="AF1248" s="69"/>
      <c r="AG1248" s="69"/>
      <c r="AH1248" s="69"/>
      <c r="AI1248" s="69"/>
      <c r="AJ1248" s="69"/>
      <c r="AK1248" s="69"/>
      <c r="AL1248" s="69"/>
      <c r="AM1248" s="69"/>
      <c r="AN1248" s="69"/>
      <c r="AO1248" s="69"/>
      <c r="AP1248" s="69"/>
      <c r="AQ1248" s="69"/>
      <c r="AR1248" s="69"/>
      <c r="AS1248" s="69"/>
      <c r="AT1248" s="69"/>
      <c r="AU1248" s="69"/>
      <c r="AV1248" s="69"/>
      <c r="AW1248" s="69"/>
      <c r="AX1248" s="69"/>
      <c r="AY1248" s="69"/>
      <c r="AZ1248" s="69"/>
      <c r="BA1248" s="69"/>
      <c r="BB1248" s="69"/>
      <c r="BC1248" s="69"/>
      <c r="BD1248" s="69"/>
      <c r="BE1248" s="69"/>
      <c r="BF1248" s="69"/>
      <c r="BG1248" s="69"/>
      <c r="BH1248" s="69"/>
      <c r="BI1248" s="69"/>
      <c r="BJ1248" s="69"/>
      <c r="BK1248" s="69"/>
      <c r="BL1248" s="69"/>
      <c r="BM1248" s="69"/>
      <c r="BN1248" s="69"/>
      <c r="BO1248" s="69"/>
      <c r="BP1248" s="69"/>
      <c r="BQ1248" s="69"/>
      <c r="BR1248" s="69"/>
      <c r="BS1248" s="46"/>
    </row>
    <row r="1249" spans="4:71" s="47" customFormat="1" ht="9.75" customHeight="1" x14ac:dyDescent="0.3">
      <c r="D1249" s="69"/>
      <c r="E1249" s="69"/>
      <c r="F1249" s="69"/>
      <c r="G1249" s="69"/>
      <c r="H1249" s="69"/>
      <c r="I1249" s="69"/>
      <c r="J1249" s="69"/>
      <c r="K1249" s="69"/>
      <c r="L1249" s="69"/>
      <c r="M1249" s="69"/>
      <c r="N1249" s="69"/>
      <c r="O1249" s="69"/>
      <c r="P1249" s="69"/>
      <c r="Q1249" s="69"/>
      <c r="R1249" s="69"/>
      <c r="S1249" s="69"/>
      <c r="T1249" s="69"/>
      <c r="U1249" s="69"/>
      <c r="V1249" s="69"/>
      <c r="W1249" s="69"/>
      <c r="X1249" s="69"/>
      <c r="Y1249" s="69"/>
      <c r="Z1249" s="69"/>
      <c r="AA1249" s="69"/>
      <c r="AB1249" s="69"/>
      <c r="AC1249" s="69"/>
      <c r="AD1249" s="69"/>
      <c r="AE1249" s="69"/>
      <c r="AF1249" s="69"/>
      <c r="AG1249" s="69"/>
      <c r="AH1249" s="69"/>
      <c r="AI1249" s="69"/>
      <c r="AJ1249" s="69"/>
      <c r="AK1249" s="69"/>
      <c r="AL1249" s="69"/>
      <c r="AM1249" s="69"/>
      <c r="AN1249" s="69"/>
      <c r="AO1249" s="69"/>
      <c r="AP1249" s="69"/>
      <c r="AQ1249" s="69"/>
      <c r="AR1249" s="69"/>
      <c r="AS1249" s="69"/>
      <c r="AT1249" s="69"/>
      <c r="AU1249" s="69"/>
      <c r="AV1249" s="69"/>
      <c r="AW1249" s="69"/>
      <c r="AX1249" s="69"/>
      <c r="AY1249" s="69"/>
      <c r="AZ1249" s="69"/>
      <c r="BA1249" s="69"/>
      <c r="BB1249" s="69"/>
      <c r="BC1249" s="69"/>
      <c r="BD1249" s="69"/>
      <c r="BE1249" s="69"/>
      <c r="BF1249" s="69"/>
      <c r="BG1249" s="69"/>
      <c r="BH1249" s="69"/>
      <c r="BI1249" s="69"/>
      <c r="BJ1249" s="69"/>
      <c r="BK1249" s="69"/>
      <c r="BL1249" s="69"/>
      <c r="BM1249" s="69"/>
      <c r="BN1249" s="69"/>
      <c r="BO1249" s="69"/>
      <c r="BP1249" s="69"/>
      <c r="BQ1249" s="69"/>
      <c r="BR1249" s="69"/>
      <c r="BS1249" s="46"/>
    </row>
    <row r="1250" spans="4:71" s="47" customFormat="1" ht="9.75" customHeight="1" x14ac:dyDescent="0.3">
      <c r="D1250" s="69"/>
      <c r="E1250" s="69"/>
      <c r="F1250" s="69"/>
      <c r="G1250" s="69"/>
      <c r="H1250" s="69"/>
      <c r="I1250" s="69"/>
      <c r="J1250" s="69"/>
      <c r="K1250" s="69"/>
      <c r="L1250" s="69"/>
      <c r="M1250" s="69"/>
      <c r="N1250" s="69"/>
      <c r="O1250" s="69"/>
      <c r="P1250" s="69"/>
      <c r="Q1250" s="69"/>
      <c r="R1250" s="69"/>
      <c r="S1250" s="69"/>
      <c r="T1250" s="69"/>
      <c r="U1250" s="69"/>
      <c r="V1250" s="69"/>
      <c r="W1250" s="69"/>
      <c r="X1250" s="69"/>
      <c r="Y1250" s="69"/>
      <c r="Z1250" s="69"/>
      <c r="AA1250" s="69"/>
      <c r="AB1250" s="69"/>
      <c r="AC1250" s="69"/>
      <c r="AD1250" s="69"/>
      <c r="AE1250" s="69"/>
      <c r="AF1250" s="69"/>
      <c r="AG1250" s="69"/>
      <c r="AH1250" s="69"/>
      <c r="AI1250" s="69"/>
      <c r="AJ1250" s="69"/>
      <c r="AK1250" s="69"/>
      <c r="AL1250" s="69"/>
      <c r="AM1250" s="69"/>
      <c r="AN1250" s="69"/>
      <c r="AO1250" s="69"/>
      <c r="AP1250" s="69"/>
      <c r="AQ1250" s="69"/>
      <c r="AR1250" s="69"/>
      <c r="AS1250" s="69"/>
      <c r="AT1250" s="69"/>
      <c r="AU1250" s="69"/>
      <c r="AV1250" s="69"/>
      <c r="AW1250" s="69"/>
      <c r="AX1250" s="69"/>
      <c r="AY1250" s="69"/>
      <c r="AZ1250" s="69"/>
      <c r="BA1250" s="69"/>
      <c r="BB1250" s="69"/>
      <c r="BC1250" s="69"/>
      <c r="BD1250" s="69"/>
      <c r="BE1250" s="69"/>
      <c r="BF1250" s="69"/>
      <c r="BG1250" s="69"/>
      <c r="BH1250" s="69"/>
      <c r="BI1250" s="69"/>
      <c r="BJ1250" s="69"/>
      <c r="BK1250" s="69"/>
      <c r="BL1250" s="69"/>
      <c r="BM1250" s="69"/>
      <c r="BN1250" s="69"/>
      <c r="BO1250" s="69"/>
      <c r="BP1250" s="69"/>
      <c r="BQ1250" s="69"/>
      <c r="BR1250" s="69"/>
      <c r="BS1250" s="46"/>
    </row>
    <row r="1251" spans="4:71" s="47" customFormat="1" ht="9.75" customHeight="1" x14ac:dyDescent="0.3">
      <c r="D1251" s="69"/>
      <c r="E1251" s="69"/>
      <c r="F1251" s="69"/>
      <c r="G1251" s="69"/>
      <c r="H1251" s="69"/>
      <c r="I1251" s="69"/>
      <c r="J1251" s="69"/>
      <c r="K1251" s="69"/>
      <c r="L1251" s="69"/>
      <c r="M1251" s="69"/>
      <c r="N1251" s="69"/>
      <c r="O1251" s="69"/>
      <c r="P1251" s="69"/>
      <c r="Q1251" s="69"/>
      <c r="R1251" s="69"/>
      <c r="S1251" s="69"/>
      <c r="T1251" s="69"/>
      <c r="U1251" s="69"/>
      <c r="V1251" s="69"/>
      <c r="W1251" s="69"/>
      <c r="X1251" s="69"/>
      <c r="Y1251" s="69"/>
      <c r="Z1251" s="69"/>
      <c r="AA1251" s="69"/>
      <c r="AB1251" s="69"/>
      <c r="AC1251" s="69"/>
      <c r="AD1251" s="69"/>
      <c r="AE1251" s="69"/>
      <c r="AF1251" s="69"/>
      <c r="AG1251" s="69"/>
      <c r="AH1251" s="69"/>
      <c r="AI1251" s="69"/>
      <c r="AJ1251" s="69"/>
      <c r="AK1251" s="69"/>
      <c r="AL1251" s="69"/>
      <c r="AM1251" s="69"/>
      <c r="AN1251" s="69"/>
      <c r="AO1251" s="69"/>
      <c r="AP1251" s="69"/>
      <c r="AQ1251" s="69"/>
      <c r="AR1251" s="69"/>
      <c r="AS1251" s="69"/>
      <c r="AT1251" s="69"/>
      <c r="AU1251" s="69"/>
      <c r="AV1251" s="69"/>
      <c r="AW1251" s="69"/>
      <c r="AX1251" s="69"/>
      <c r="AY1251" s="69"/>
      <c r="AZ1251" s="69"/>
      <c r="BA1251" s="69"/>
      <c r="BB1251" s="69"/>
      <c r="BC1251" s="69"/>
      <c r="BD1251" s="69"/>
      <c r="BE1251" s="69"/>
      <c r="BF1251" s="69"/>
      <c r="BG1251" s="69"/>
      <c r="BH1251" s="69"/>
      <c r="BI1251" s="69"/>
      <c r="BJ1251" s="69"/>
      <c r="BK1251" s="69"/>
      <c r="BL1251" s="69"/>
      <c r="BM1251" s="69"/>
      <c r="BN1251" s="69"/>
      <c r="BO1251" s="69"/>
      <c r="BP1251" s="69"/>
      <c r="BQ1251" s="69"/>
      <c r="BR1251" s="69"/>
      <c r="BS1251" s="46"/>
    </row>
    <row r="1252" spans="4:71" s="47" customFormat="1" ht="9.75" customHeight="1" x14ac:dyDescent="0.3">
      <c r="D1252" s="69"/>
      <c r="E1252" s="69"/>
      <c r="F1252" s="69"/>
      <c r="G1252" s="69"/>
      <c r="H1252" s="69"/>
      <c r="I1252" s="69"/>
      <c r="J1252" s="69"/>
      <c r="K1252" s="69"/>
      <c r="L1252" s="69"/>
      <c r="M1252" s="69"/>
      <c r="N1252" s="69"/>
      <c r="O1252" s="69"/>
      <c r="P1252" s="69"/>
      <c r="Q1252" s="69"/>
      <c r="R1252" s="69"/>
      <c r="S1252" s="69"/>
      <c r="T1252" s="69"/>
      <c r="U1252" s="69"/>
      <c r="V1252" s="69"/>
      <c r="W1252" s="69"/>
      <c r="X1252" s="69"/>
      <c r="Y1252" s="69"/>
      <c r="Z1252" s="69"/>
      <c r="AA1252" s="69"/>
      <c r="AB1252" s="69"/>
      <c r="AC1252" s="69"/>
      <c r="AD1252" s="69"/>
      <c r="AE1252" s="69"/>
      <c r="AF1252" s="69"/>
      <c r="AG1252" s="69"/>
      <c r="AH1252" s="69"/>
      <c r="AI1252" s="69"/>
      <c r="AJ1252" s="69"/>
      <c r="AK1252" s="69"/>
      <c r="AL1252" s="69"/>
      <c r="AM1252" s="69"/>
      <c r="AN1252" s="69"/>
      <c r="AO1252" s="69"/>
      <c r="AP1252" s="69"/>
      <c r="AQ1252" s="69"/>
      <c r="AR1252" s="69"/>
      <c r="AS1252" s="69"/>
      <c r="AT1252" s="69"/>
      <c r="AU1252" s="69"/>
      <c r="AV1252" s="69"/>
      <c r="AW1252" s="69"/>
      <c r="AX1252" s="69"/>
      <c r="AY1252" s="69"/>
      <c r="AZ1252" s="69"/>
      <c r="BA1252" s="69"/>
      <c r="BB1252" s="69"/>
      <c r="BC1252" s="69"/>
      <c r="BD1252" s="69"/>
      <c r="BE1252" s="69"/>
      <c r="BF1252" s="69"/>
      <c r="BG1252" s="69"/>
      <c r="BH1252" s="69"/>
      <c r="BI1252" s="69"/>
      <c r="BJ1252" s="69"/>
      <c r="BK1252" s="69"/>
      <c r="BL1252" s="69"/>
      <c r="BM1252" s="69"/>
      <c r="BN1252" s="69"/>
      <c r="BO1252" s="69"/>
      <c r="BP1252" s="69"/>
      <c r="BQ1252" s="69"/>
      <c r="BR1252" s="69"/>
      <c r="BS1252" s="46"/>
    </row>
    <row r="1253" spans="4:71" s="47" customFormat="1" ht="9.75" customHeight="1" x14ac:dyDescent="0.3">
      <c r="D1253" s="69"/>
      <c r="E1253" s="69"/>
      <c r="F1253" s="69"/>
      <c r="G1253" s="69"/>
      <c r="H1253" s="69"/>
      <c r="I1253" s="69"/>
      <c r="J1253" s="69"/>
      <c r="K1253" s="69"/>
      <c r="L1253" s="69"/>
      <c r="M1253" s="69"/>
      <c r="N1253" s="69"/>
      <c r="O1253" s="69"/>
      <c r="P1253" s="69"/>
      <c r="Q1253" s="69"/>
      <c r="R1253" s="69"/>
      <c r="S1253" s="69"/>
      <c r="T1253" s="69"/>
      <c r="U1253" s="69"/>
      <c r="V1253" s="69"/>
      <c r="W1253" s="69"/>
      <c r="X1253" s="69"/>
      <c r="Y1253" s="69"/>
      <c r="Z1253" s="69"/>
      <c r="AA1253" s="69"/>
      <c r="AB1253" s="69"/>
      <c r="AC1253" s="69"/>
      <c r="AD1253" s="69"/>
      <c r="AE1253" s="69"/>
      <c r="AF1253" s="69"/>
      <c r="AG1253" s="69"/>
      <c r="AH1253" s="69"/>
      <c r="AI1253" s="69"/>
      <c r="AJ1253" s="69"/>
      <c r="AK1253" s="69"/>
      <c r="AL1253" s="69"/>
      <c r="AM1253" s="69"/>
      <c r="AN1253" s="69"/>
      <c r="AO1253" s="69"/>
      <c r="AP1253" s="69"/>
      <c r="AQ1253" s="69"/>
      <c r="AR1253" s="69"/>
      <c r="AS1253" s="69"/>
      <c r="AT1253" s="69"/>
      <c r="AU1253" s="69"/>
      <c r="AV1253" s="69"/>
      <c r="AW1253" s="69"/>
      <c r="AX1253" s="69"/>
      <c r="AY1253" s="69"/>
      <c r="AZ1253" s="69"/>
      <c r="BA1253" s="69"/>
      <c r="BB1253" s="69"/>
      <c r="BC1253" s="69"/>
      <c r="BD1253" s="69"/>
      <c r="BE1253" s="69"/>
      <c r="BF1253" s="69"/>
      <c r="BG1253" s="69"/>
      <c r="BH1253" s="69"/>
      <c r="BI1253" s="69"/>
      <c r="BJ1253" s="69"/>
      <c r="BK1253" s="69"/>
      <c r="BL1253" s="69"/>
      <c r="BM1253" s="69"/>
      <c r="BN1253" s="69"/>
      <c r="BO1253" s="69"/>
      <c r="BP1253" s="69"/>
      <c r="BQ1253" s="69"/>
      <c r="BR1253" s="69"/>
      <c r="BS1253" s="46"/>
    </row>
    <row r="1254" spans="4:71" s="47" customFormat="1" ht="9.75" customHeight="1" x14ac:dyDescent="0.3">
      <c r="D1254" s="69"/>
      <c r="E1254" s="69"/>
      <c r="F1254" s="69"/>
      <c r="G1254" s="69"/>
      <c r="H1254" s="69"/>
      <c r="I1254" s="69"/>
      <c r="J1254" s="69"/>
      <c r="K1254" s="69"/>
      <c r="L1254" s="69"/>
      <c r="M1254" s="69"/>
      <c r="N1254" s="69"/>
      <c r="O1254" s="69"/>
      <c r="P1254" s="69"/>
      <c r="Q1254" s="69"/>
      <c r="R1254" s="69"/>
      <c r="S1254" s="69"/>
      <c r="T1254" s="69"/>
      <c r="U1254" s="69"/>
      <c r="V1254" s="69"/>
      <c r="W1254" s="69"/>
      <c r="X1254" s="69"/>
      <c r="Y1254" s="69"/>
      <c r="Z1254" s="69"/>
      <c r="AA1254" s="69"/>
      <c r="AB1254" s="69"/>
      <c r="AC1254" s="69"/>
      <c r="AD1254" s="69"/>
      <c r="AE1254" s="69"/>
      <c r="AF1254" s="69"/>
      <c r="AG1254" s="69"/>
      <c r="AH1254" s="69"/>
      <c r="AI1254" s="69"/>
      <c r="AJ1254" s="69"/>
      <c r="AK1254" s="69"/>
      <c r="AL1254" s="69"/>
      <c r="AM1254" s="69"/>
      <c r="AN1254" s="69"/>
      <c r="AO1254" s="69"/>
      <c r="AP1254" s="69"/>
      <c r="AQ1254" s="69"/>
      <c r="AR1254" s="69"/>
      <c r="AS1254" s="69"/>
      <c r="AT1254" s="69"/>
      <c r="AU1254" s="69"/>
      <c r="AV1254" s="69"/>
      <c r="AW1254" s="69"/>
      <c r="AX1254" s="69"/>
      <c r="AY1254" s="69"/>
      <c r="AZ1254" s="69"/>
      <c r="BA1254" s="69"/>
      <c r="BB1254" s="69"/>
      <c r="BC1254" s="69"/>
      <c r="BD1254" s="69"/>
      <c r="BE1254" s="69"/>
      <c r="BF1254" s="69"/>
      <c r="BG1254" s="69"/>
      <c r="BH1254" s="69"/>
      <c r="BI1254" s="69"/>
      <c r="BJ1254" s="69"/>
      <c r="BK1254" s="69"/>
      <c r="BL1254" s="69"/>
      <c r="BM1254" s="69"/>
      <c r="BN1254" s="69"/>
      <c r="BO1254" s="69"/>
      <c r="BP1254" s="69"/>
      <c r="BQ1254" s="69"/>
      <c r="BR1254" s="69"/>
      <c r="BS1254" s="46"/>
    </row>
    <row r="1255" spans="4:71" s="47" customFormat="1" ht="9.75" customHeight="1" x14ac:dyDescent="0.3">
      <c r="D1255" s="69"/>
      <c r="E1255" s="69"/>
      <c r="F1255" s="69"/>
      <c r="G1255" s="69"/>
      <c r="H1255" s="69"/>
      <c r="I1255" s="69"/>
      <c r="J1255" s="69"/>
      <c r="K1255" s="69"/>
      <c r="L1255" s="69"/>
      <c r="M1255" s="69"/>
      <c r="N1255" s="69"/>
      <c r="O1255" s="69"/>
      <c r="P1255" s="69"/>
      <c r="Q1255" s="69"/>
      <c r="R1255" s="69"/>
      <c r="S1255" s="69"/>
      <c r="T1255" s="69"/>
      <c r="U1255" s="69"/>
      <c r="V1255" s="69"/>
      <c r="W1255" s="69"/>
      <c r="X1255" s="69"/>
      <c r="Y1255" s="69"/>
      <c r="Z1255" s="69"/>
      <c r="AA1255" s="69"/>
      <c r="AB1255" s="69"/>
      <c r="AC1255" s="69"/>
      <c r="AD1255" s="69"/>
      <c r="AE1255" s="69"/>
      <c r="AF1255" s="69"/>
      <c r="AG1255" s="69"/>
      <c r="AH1255" s="69"/>
      <c r="AI1255" s="69"/>
      <c r="AJ1255" s="69"/>
      <c r="AK1255" s="69"/>
      <c r="AL1255" s="69"/>
      <c r="AM1255" s="69"/>
      <c r="AN1255" s="69"/>
      <c r="AO1255" s="69"/>
      <c r="AP1255" s="69"/>
      <c r="AQ1255" s="69"/>
      <c r="AR1255" s="69"/>
      <c r="AS1255" s="69"/>
      <c r="AT1255" s="69"/>
      <c r="AU1255" s="69"/>
      <c r="AV1255" s="69"/>
      <c r="AW1255" s="69"/>
      <c r="AX1255" s="69"/>
      <c r="AY1255" s="69"/>
      <c r="AZ1255" s="69"/>
      <c r="BA1255" s="69"/>
      <c r="BB1255" s="69"/>
      <c r="BC1255" s="69"/>
      <c r="BD1255" s="69"/>
      <c r="BE1255" s="69"/>
      <c r="BF1255" s="69"/>
      <c r="BG1255" s="69"/>
      <c r="BH1255" s="69"/>
      <c r="BI1255" s="69"/>
      <c r="BJ1255" s="69"/>
      <c r="BK1255" s="69"/>
      <c r="BL1255" s="69"/>
      <c r="BM1255" s="69"/>
      <c r="BN1255" s="69"/>
      <c r="BO1255" s="69"/>
      <c r="BP1255" s="69"/>
      <c r="BQ1255" s="69"/>
      <c r="BR1255" s="69"/>
      <c r="BS1255" s="46"/>
    </row>
    <row r="1256" spans="4:71" s="47" customFormat="1" ht="9.75" customHeight="1" x14ac:dyDescent="0.3">
      <c r="D1256" s="69"/>
      <c r="E1256" s="69"/>
      <c r="F1256" s="69"/>
      <c r="G1256" s="69"/>
      <c r="H1256" s="69"/>
      <c r="I1256" s="69"/>
      <c r="J1256" s="69"/>
      <c r="K1256" s="69"/>
      <c r="L1256" s="69"/>
      <c r="M1256" s="69"/>
      <c r="N1256" s="69"/>
      <c r="O1256" s="69"/>
      <c r="P1256" s="69"/>
      <c r="Q1256" s="69"/>
      <c r="R1256" s="69"/>
      <c r="S1256" s="69"/>
      <c r="T1256" s="69"/>
      <c r="U1256" s="69"/>
      <c r="V1256" s="69"/>
      <c r="W1256" s="69"/>
      <c r="X1256" s="69"/>
      <c r="Y1256" s="69"/>
      <c r="Z1256" s="69"/>
      <c r="AA1256" s="69"/>
      <c r="AB1256" s="69"/>
      <c r="AC1256" s="69"/>
      <c r="AD1256" s="69"/>
      <c r="AE1256" s="69"/>
      <c r="AF1256" s="69"/>
      <c r="AG1256" s="69"/>
      <c r="AH1256" s="69"/>
      <c r="AI1256" s="69"/>
      <c r="AJ1256" s="69"/>
      <c r="AK1256" s="69"/>
      <c r="AL1256" s="69"/>
      <c r="AM1256" s="69"/>
      <c r="AN1256" s="69"/>
      <c r="AO1256" s="69"/>
      <c r="AP1256" s="69"/>
      <c r="AQ1256" s="69"/>
      <c r="AR1256" s="69"/>
      <c r="AS1256" s="69"/>
      <c r="AT1256" s="69"/>
      <c r="AU1256" s="69"/>
      <c r="AV1256" s="69"/>
      <c r="AW1256" s="69"/>
      <c r="AX1256" s="69"/>
      <c r="AY1256" s="69"/>
      <c r="AZ1256" s="69"/>
      <c r="BA1256" s="69"/>
      <c r="BB1256" s="69"/>
      <c r="BC1256" s="69"/>
      <c r="BD1256" s="69"/>
      <c r="BE1256" s="69"/>
      <c r="BF1256" s="69"/>
      <c r="BG1256" s="69"/>
      <c r="BH1256" s="69"/>
      <c r="BI1256" s="69"/>
      <c r="BJ1256" s="69"/>
      <c r="BK1256" s="69"/>
      <c r="BL1256" s="69"/>
      <c r="BM1256" s="69"/>
      <c r="BN1256" s="69"/>
      <c r="BO1256" s="69"/>
      <c r="BP1256" s="69"/>
      <c r="BQ1256" s="69"/>
      <c r="BR1256" s="69"/>
      <c r="BS1256" s="46"/>
    </row>
    <row r="1257" spans="4:71" s="47" customFormat="1" ht="9.75" customHeight="1" x14ac:dyDescent="0.3">
      <c r="D1257" s="69"/>
      <c r="E1257" s="69"/>
      <c r="F1257" s="69"/>
      <c r="G1257" s="69"/>
      <c r="H1257" s="69"/>
      <c r="I1257" s="69"/>
      <c r="J1257" s="69"/>
      <c r="K1257" s="69"/>
      <c r="L1257" s="69"/>
      <c r="M1257" s="69"/>
      <c r="N1257" s="69"/>
      <c r="O1257" s="69"/>
      <c r="P1257" s="69"/>
      <c r="Q1257" s="69"/>
      <c r="R1257" s="69"/>
      <c r="S1257" s="69"/>
      <c r="T1257" s="69"/>
      <c r="U1257" s="69"/>
      <c r="V1257" s="69"/>
      <c r="W1257" s="69"/>
      <c r="X1257" s="69"/>
      <c r="Y1257" s="69"/>
      <c r="Z1257" s="69"/>
      <c r="AA1257" s="69"/>
      <c r="AB1257" s="69"/>
      <c r="AC1257" s="69"/>
      <c r="AD1257" s="69"/>
      <c r="AE1257" s="69"/>
      <c r="AF1257" s="69"/>
      <c r="AG1257" s="69"/>
      <c r="AH1257" s="69"/>
      <c r="AI1257" s="69"/>
      <c r="AJ1257" s="69"/>
      <c r="AK1257" s="69"/>
      <c r="AL1257" s="69"/>
      <c r="AM1257" s="69"/>
      <c r="AN1257" s="69"/>
      <c r="AO1257" s="69"/>
      <c r="AP1257" s="69"/>
      <c r="AQ1257" s="69"/>
      <c r="AR1257" s="69"/>
      <c r="AS1257" s="69"/>
      <c r="AT1257" s="69"/>
      <c r="AU1257" s="69"/>
      <c r="AV1257" s="69"/>
      <c r="AW1257" s="69"/>
      <c r="AX1257" s="69"/>
      <c r="AY1257" s="69"/>
      <c r="AZ1257" s="69"/>
      <c r="BA1257" s="69"/>
      <c r="BB1257" s="69"/>
      <c r="BC1257" s="69"/>
      <c r="BD1257" s="69"/>
      <c r="BE1257" s="69"/>
      <c r="BF1257" s="69"/>
      <c r="BG1257" s="69"/>
      <c r="BH1257" s="69"/>
      <c r="BI1257" s="69"/>
      <c r="BJ1257" s="69"/>
      <c r="BK1257" s="69"/>
      <c r="BL1257" s="69"/>
      <c r="BM1257" s="69"/>
      <c r="BN1257" s="69"/>
      <c r="BO1257" s="69"/>
      <c r="BP1257" s="69"/>
      <c r="BQ1257" s="69"/>
      <c r="BR1257" s="69"/>
      <c r="BS1257" s="46"/>
    </row>
    <row r="1258" spans="4:71" s="47" customFormat="1" ht="9.75" customHeight="1" x14ac:dyDescent="0.3">
      <c r="D1258" s="69"/>
      <c r="E1258" s="69"/>
      <c r="F1258" s="69"/>
      <c r="G1258" s="69"/>
      <c r="H1258" s="69"/>
      <c r="I1258" s="69"/>
      <c r="J1258" s="69"/>
      <c r="K1258" s="69"/>
      <c r="L1258" s="69"/>
      <c r="M1258" s="69"/>
      <c r="N1258" s="69"/>
      <c r="O1258" s="69"/>
      <c r="P1258" s="69"/>
      <c r="Q1258" s="69"/>
      <c r="R1258" s="69"/>
      <c r="S1258" s="69"/>
      <c r="T1258" s="69"/>
      <c r="U1258" s="69"/>
      <c r="V1258" s="69"/>
      <c r="W1258" s="69"/>
      <c r="X1258" s="69"/>
      <c r="Y1258" s="69"/>
      <c r="Z1258" s="69"/>
      <c r="AA1258" s="69"/>
      <c r="AB1258" s="69"/>
      <c r="AC1258" s="69"/>
      <c r="AD1258" s="69"/>
      <c r="AE1258" s="69"/>
      <c r="AF1258" s="69"/>
      <c r="AG1258" s="69"/>
      <c r="AH1258" s="69"/>
      <c r="AI1258" s="69"/>
      <c r="AJ1258" s="69"/>
      <c r="AK1258" s="69"/>
      <c r="AL1258" s="69"/>
      <c r="AM1258" s="69"/>
      <c r="AN1258" s="69"/>
      <c r="AO1258" s="69"/>
      <c r="AP1258" s="69"/>
      <c r="AQ1258" s="69"/>
      <c r="AR1258" s="69"/>
      <c r="AS1258" s="69"/>
      <c r="AT1258" s="69"/>
      <c r="AU1258" s="69"/>
      <c r="AV1258" s="69"/>
      <c r="AW1258" s="69"/>
      <c r="AX1258" s="69"/>
      <c r="AY1258" s="69"/>
      <c r="AZ1258" s="69"/>
      <c r="BA1258" s="69"/>
      <c r="BB1258" s="69"/>
      <c r="BC1258" s="69"/>
      <c r="BD1258" s="69"/>
      <c r="BE1258" s="69"/>
      <c r="BF1258" s="69"/>
      <c r="BG1258" s="69"/>
      <c r="BH1258" s="69"/>
      <c r="BI1258" s="69"/>
      <c r="BJ1258" s="69"/>
      <c r="BK1258" s="69"/>
      <c r="BL1258" s="69"/>
      <c r="BM1258" s="69"/>
      <c r="BN1258" s="69"/>
      <c r="BO1258" s="69"/>
      <c r="BP1258" s="69"/>
      <c r="BQ1258" s="69"/>
      <c r="BR1258" s="69"/>
      <c r="BS1258" s="46"/>
    </row>
    <row r="1259" spans="4:71" s="47" customFormat="1" ht="9.75" customHeight="1" x14ac:dyDescent="0.3">
      <c r="D1259" s="69"/>
      <c r="E1259" s="69"/>
      <c r="F1259" s="69"/>
      <c r="G1259" s="69"/>
      <c r="H1259" s="69"/>
      <c r="I1259" s="69"/>
      <c r="J1259" s="69"/>
      <c r="K1259" s="69"/>
      <c r="L1259" s="69"/>
      <c r="M1259" s="69"/>
      <c r="N1259" s="69"/>
      <c r="O1259" s="69"/>
      <c r="P1259" s="69"/>
      <c r="Q1259" s="69"/>
      <c r="R1259" s="69"/>
      <c r="S1259" s="69"/>
      <c r="T1259" s="69"/>
      <c r="U1259" s="69"/>
      <c r="V1259" s="69"/>
      <c r="W1259" s="69"/>
      <c r="X1259" s="69"/>
      <c r="Y1259" s="69"/>
      <c r="Z1259" s="69"/>
      <c r="AA1259" s="69"/>
      <c r="AB1259" s="69"/>
      <c r="AC1259" s="69"/>
      <c r="AD1259" s="69"/>
      <c r="AE1259" s="69"/>
      <c r="AF1259" s="69"/>
      <c r="AG1259" s="69"/>
      <c r="AH1259" s="69"/>
      <c r="AI1259" s="69"/>
      <c r="AJ1259" s="69"/>
      <c r="AK1259" s="69"/>
      <c r="AL1259" s="69"/>
      <c r="AM1259" s="69"/>
      <c r="AN1259" s="69"/>
      <c r="AO1259" s="69"/>
      <c r="AP1259" s="69"/>
      <c r="AQ1259" s="69"/>
      <c r="AR1259" s="69"/>
      <c r="AS1259" s="69"/>
      <c r="AT1259" s="69"/>
      <c r="AU1259" s="69"/>
      <c r="AV1259" s="69"/>
      <c r="AW1259" s="69"/>
      <c r="AX1259" s="69"/>
      <c r="AY1259" s="69"/>
      <c r="AZ1259" s="69"/>
      <c r="BA1259" s="69"/>
      <c r="BB1259" s="69"/>
      <c r="BC1259" s="69"/>
      <c r="BD1259" s="69"/>
      <c r="BE1259" s="69"/>
      <c r="BF1259" s="69"/>
      <c r="BG1259" s="69"/>
      <c r="BH1259" s="69"/>
      <c r="BI1259" s="69"/>
      <c r="BJ1259" s="69"/>
      <c r="BK1259" s="69"/>
      <c r="BL1259" s="69"/>
      <c r="BM1259" s="69"/>
      <c r="BN1259" s="69"/>
      <c r="BO1259" s="69"/>
      <c r="BP1259" s="69"/>
      <c r="BQ1259" s="69"/>
      <c r="BR1259" s="69"/>
      <c r="BS1259" s="46"/>
    </row>
    <row r="1260" spans="4:71" s="47" customFormat="1" ht="9.75" customHeight="1" x14ac:dyDescent="0.3">
      <c r="D1260" s="69"/>
      <c r="E1260" s="69"/>
      <c r="F1260" s="69"/>
      <c r="G1260" s="69"/>
      <c r="H1260" s="69"/>
      <c r="I1260" s="69"/>
      <c r="J1260" s="69"/>
      <c r="K1260" s="69"/>
      <c r="L1260" s="69"/>
      <c r="M1260" s="69"/>
      <c r="N1260" s="69"/>
      <c r="O1260" s="69"/>
      <c r="P1260" s="69"/>
      <c r="Q1260" s="69"/>
      <c r="R1260" s="69"/>
      <c r="S1260" s="69"/>
      <c r="T1260" s="69"/>
      <c r="U1260" s="69"/>
      <c r="V1260" s="69"/>
      <c r="W1260" s="69"/>
      <c r="X1260" s="69"/>
      <c r="Y1260" s="69"/>
      <c r="Z1260" s="69"/>
      <c r="AA1260" s="69"/>
      <c r="AB1260" s="69"/>
      <c r="AC1260" s="69"/>
      <c r="AD1260" s="69"/>
      <c r="AE1260" s="69"/>
      <c r="AF1260" s="69"/>
      <c r="AG1260" s="69"/>
      <c r="AH1260" s="69"/>
      <c r="AI1260" s="69"/>
      <c r="AJ1260" s="69"/>
      <c r="AK1260" s="69"/>
      <c r="AL1260" s="69"/>
      <c r="AM1260" s="69"/>
      <c r="AN1260" s="69"/>
      <c r="AO1260" s="69"/>
      <c r="AP1260" s="69"/>
      <c r="AQ1260" s="69"/>
      <c r="AR1260" s="69"/>
      <c r="AS1260" s="69"/>
      <c r="AT1260" s="69"/>
      <c r="AU1260" s="69"/>
      <c r="AV1260" s="69"/>
      <c r="AW1260" s="69"/>
      <c r="AX1260" s="69"/>
      <c r="AY1260" s="69"/>
      <c r="AZ1260" s="69"/>
      <c r="BA1260" s="69"/>
      <c r="BB1260" s="69"/>
      <c r="BC1260" s="69"/>
      <c r="BD1260" s="69"/>
      <c r="BE1260" s="69"/>
      <c r="BF1260" s="69"/>
      <c r="BG1260" s="69"/>
      <c r="BH1260" s="69"/>
      <c r="BI1260" s="69"/>
      <c r="BJ1260" s="69"/>
      <c r="BK1260" s="69"/>
      <c r="BL1260" s="69"/>
      <c r="BM1260" s="69"/>
      <c r="BN1260" s="69"/>
      <c r="BO1260" s="69"/>
      <c r="BP1260" s="69"/>
      <c r="BQ1260" s="69"/>
      <c r="BR1260" s="69"/>
      <c r="BS1260" s="46"/>
    </row>
    <row r="1261" spans="4:71" s="47" customFormat="1" ht="9.75" customHeight="1" x14ac:dyDescent="0.3">
      <c r="D1261" s="69"/>
      <c r="E1261" s="69"/>
      <c r="F1261" s="69"/>
      <c r="G1261" s="69"/>
      <c r="H1261" s="69"/>
      <c r="I1261" s="69"/>
      <c r="J1261" s="69"/>
      <c r="K1261" s="69"/>
      <c r="L1261" s="69"/>
      <c r="M1261" s="69"/>
      <c r="N1261" s="69"/>
      <c r="O1261" s="69"/>
      <c r="P1261" s="69"/>
      <c r="Q1261" s="69"/>
      <c r="R1261" s="69"/>
      <c r="S1261" s="69"/>
      <c r="T1261" s="69"/>
      <c r="U1261" s="69"/>
      <c r="V1261" s="69"/>
      <c r="W1261" s="69"/>
      <c r="X1261" s="69"/>
      <c r="Y1261" s="69"/>
      <c r="Z1261" s="69"/>
      <c r="AA1261" s="69"/>
      <c r="AB1261" s="69"/>
      <c r="AC1261" s="69"/>
      <c r="AD1261" s="69"/>
      <c r="AE1261" s="69"/>
      <c r="AF1261" s="69"/>
      <c r="AG1261" s="69"/>
      <c r="AH1261" s="69"/>
      <c r="AI1261" s="69"/>
      <c r="AJ1261" s="69"/>
      <c r="AK1261" s="69"/>
      <c r="AL1261" s="69"/>
      <c r="AM1261" s="69"/>
      <c r="AN1261" s="69"/>
      <c r="AO1261" s="69"/>
      <c r="AP1261" s="69"/>
      <c r="AQ1261" s="69"/>
      <c r="AR1261" s="69"/>
      <c r="AS1261" s="69"/>
      <c r="AT1261" s="69"/>
      <c r="AU1261" s="69"/>
      <c r="AV1261" s="69"/>
      <c r="AW1261" s="69"/>
      <c r="AX1261" s="69"/>
      <c r="AY1261" s="69"/>
      <c r="AZ1261" s="69"/>
      <c r="BA1261" s="69"/>
      <c r="BB1261" s="69"/>
      <c r="BC1261" s="69"/>
      <c r="BD1261" s="69"/>
      <c r="BE1261" s="69"/>
      <c r="BF1261" s="69"/>
      <c r="BG1261" s="69"/>
      <c r="BH1261" s="69"/>
      <c r="BI1261" s="69"/>
      <c r="BJ1261" s="69"/>
      <c r="BK1261" s="69"/>
      <c r="BL1261" s="69"/>
      <c r="BM1261" s="69"/>
      <c r="BN1261" s="69"/>
      <c r="BO1261" s="69"/>
      <c r="BP1261" s="69"/>
      <c r="BQ1261" s="69"/>
      <c r="BR1261" s="69"/>
      <c r="BS1261" s="46"/>
    </row>
    <row r="1262" spans="4:71" s="47" customFormat="1" ht="9.75" customHeight="1" x14ac:dyDescent="0.3">
      <c r="D1262" s="69"/>
      <c r="E1262" s="69"/>
      <c r="F1262" s="69"/>
      <c r="G1262" s="69"/>
      <c r="H1262" s="69"/>
      <c r="I1262" s="69"/>
      <c r="J1262" s="69"/>
      <c r="K1262" s="69"/>
      <c r="L1262" s="69"/>
      <c r="M1262" s="69"/>
      <c r="N1262" s="69"/>
      <c r="O1262" s="69"/>
      <c r="P1262" s="69"/>
      <c r="Q1262" s="69"/>
      <c r="R1262" s="69"/>
      <c r="S1262" s="69"/>
      <c r="T1262" s="69"/>
      <c r="U1262" s="69"/>
      <c r="V1262" s="69"/>
      <c r="W1262" s="69"/>
      <c r="X1262" s="69"/>
      <c r="Y1262" s="69"/>
      <c r="Z1262" s="69"/>
      <c r="AA1262" s="69"/>
      <c r="AB1262" s="69"/>
      <c r="AC1262" s="69"/>
      <c r="AD1262" s="69"/>
      <c r="AE1262" s="69"/>
      <c r="AF1262" s="69"/>
      <c r="AG1262" s="69"/>
      <c r="AH1262" s="69"/>
      <c r="AI1262" s="69"/>
      <c r="AJ1262" s="69"/>
      <c r="AK1262" s="69"/>
      <c r="AL1262" s="69"/>
      <c r="AM1262" s="69"/>
      <c r="AN1262" s="69"/>
      <c r="AO1262" s="69"/>
      <c r="AP1262" s="69"/>
      <c r="AQ1262" s="69"/>
      <c r="AR1262" s="69"/>
      <c r="AS1262" s="69"/>
      <c r="AT1262" s="69"/>
      <c r="AU1262" s="69"/>
      <c r="AV1262" s="69"/>
      <c r="AW1262" s="69"/>
      <c r="AX1262" s="69"/>
      <c r="AY1262" s="69"/>
      <c r="AZ1262" s="69"/>
      <c r="BA1262" s="69"/>
      <c r="BB1262" s="69"/>
      <c r="BC1262" s="69"/>
      <c r="BD1262" s="69"/>
      <c r="BE1262" s="69"/>
      <c r="BF1262" s="69"/>
      <c r="BG1262" s="69"/>
      <c r="BH1262" s="69"/>
      <c r="BI1262" s="69"/>
      <c r="BJ1262" s="69"/>
      <c r="BK1262" s="69"/>
      <c r="BL1262" s="69"/>
      <c r="BM1262" s="69"/>
      <c r="BN1262" s="69"/>
      <c r="BO1262" s="69"/>
      <c r="BP1262" s="69"/>
      <c r="BQ1262" s="69"/>
      <c r="BR1262" s="69"/>
      <c r="BS1262" s="46"/>
    </row>
    <row r="1263" spans="4:71" s="47" customFormat="1" ht="9.75" customHeight="1" x14ac:dyDescent="0.3">
      <c r="D1263" s="69"/>
      <c r="E1263" s="69"/>
      <c r="F1263" s="69"/>
      <c r="G1263" s="69"/>
      <c r="H1263" s="69"/>
      <c r="I1263" s="69"/>
      <c r="J1263" s="69"/>
      <c r="K1263" s="69"/>
      <c r="L1263" s="69"/>
      <c r="M1263" s="69"/>
      <c r="N1263" s="69"/>
      <c r="O1263" s="69"/>
      <c r="P1263" s="69"/>
      <c r="Q1263" s="69"/>
      <c r="R1263" s="69"/>
      <c r="S1263" s="69"/>
      <c r="T1263" s="69"/>
      <c r="U1263" s="69"/>
      <c r="V1263" s="69"/>
      <c r="W1263" s="69"/>
      <c r="X1263" s="69"/>
      <c r="Y1263" s="69"/>
      <c r="Z1263" s="69"/>
      <c r="AA1263" s="69"/>
      <c r="AB1263" s="69"/>
      <c r="AC1263" s="69"/>
      <c r="AD1263" s="69"/>
      <c r="AE1263" s="69"/>
      <c r="AF1263" s="69"/>
      <c r="AG1263" s="69"/>
      <c r="AH1263" s="69"/>
      <c r="AI1263" s="69"/>
      <c r="AJ1263" s="69"/>
      <c r="AK1263" s="69"/>
      <c r="AL1263" s="69"/>
      <c r="AM1263" s="69"/>
      <c r="AN1263" s="69"/>
      <c r="AO1263" s="69"/>
      <c r="AP1263" s="69"/>
      <c r="AQ1263" s="69"/>
      <c r="AR1263" s="69"/>
      <c r="AS1263" s="69"/>
      <c r="AT1263" s="69"/>
      <c r="AU1263" s="69"/>
      <c r="AV1263" s="69"/>
      <c r="AW1263" s="69"/>
      <c r="AX1263" s="69"/>
      <c r="AY1263" s="69"/>
      <c r="AZ1263" s="69"/>
      <c r="BA1263" s="69"/>
      <c r="BB1263" s="69"/>
      <c r="BC1263" s="69"/>
      <c r="BD1263" s="69"/>
      <c r="BE1263" s="69"/>
      <c r="BF1263" s="69"/>
      <c r="BG1263" s="69"/>
      <c r="BH1263" s="69"/>
      <c r="BI1263" s="69"/>
      <c r="BJ1263" s="69"/>
      <c r="BK1263" s="69"/>
      <c r="BL1263" s="69"/>
      <c r="BM1263" s="69"/>
      <c r="BN1263" s="69"/>
      <c r="BO1263" s="69"/>
      <c r="BP1263" s="69"/>
      <c r="BQ1263" s="69"/>
      <c r="BR1263" s="69"/>
      <c r="BS1263" s="46"/>
    </row>
    <row r="1264" spans="4:71" s="47" customFormat="1" ht="9.75" customHeight="1" x14ac:dyDescent="0.3">
      <c r="D1264" s="69"/>
      <c r="E1264" s="69"/>
      <c r="F1264" s="69"/>
      <c r="G1264" s="69"/>
      <c r="H1264" s="69"/>
      <c r="I1264" s="69"/>
      <c r="J1264" s="69"/>
      <c r="K1264" s="69"/>
      <c r="L1264" s="69"/>
      <c r="M1264" s="69"/>
      <c r="N1264" s="69"/>
      <c r="O1264" s="69"/>
      <c r="P1264" s="69"/>
      <c r="Q1264" s="69"/>
      <c r="R1264" s="69"/>
      <c r="S1264" s="69"/>
      <c r="T1264" s="69"/>
      <c r="U1264" s="69"/>
      <c r="V1264" s="69"/>
      <c r="W1264" s="69"/>
      <c r="X1264" s="69"/>
      <c r="Y1264" s="69"/>
      <c r="Z1264" s="69"/>
      <c r="AA1264" s="69"/>
      <c r="AB1264" s="69"/>
      <c r="AC1264" s="69"/>
      <c r="AD1264" s="69"/>
      <c r="AE1264" s="69"/>
      <c r="AF1264" s="69"/>
      <c r="AG1264" s="69"/>
      <c r="AH1264" s="69"/>
      <c r="AI1264" s="69"/>
      <c r="AJ1264" s="69"/>
      <c r="AK1264" s="69"/>
      <c r="AL1264" s="69"/>
      <c r="AM1264" s="69"/>
      <c r="AN1264" s="69"/>
      <c r="AO1264" s="69"/>
      <c r="AP1264" s="69"/>
      <c r="AQ1264" s="69"/>
      <c r="AR1264" s="69"/>
      <c r="AS1264" s="69"/>
      <c r="AT1264" s="69"/>
      <c r="AU1264" s="69"/>
      <c r="AV1264" s="69"/>
      <c r="AW1264" s="69"/>
      <c r="AX1264" s="69"/>
      <c r="AY1264" s="69"/>
      <c r="AZ1264" s="69"/>
      <c r="BA1264" s="69"/>
      <c r="BB1264" s="69"/>
      <c r="BC1264" s="69"/>
      <c r="BD1264" s="69"/>
      <c r="BE1264" s="69"/>
      <c r="BF1264" s="69"/>
      <c r="BG1264" s="69"/>
      <c r="BH1264" s="69"/>
      <c r="BI1264" s="69"/>
      <c r="BJ1264" s="69"/>
      <c r="BK1264" s="69"/>
      <c r="BL1264" s="69"/>
      <c r="BM1264" s="69"/>
      <c r="BN1264" s="69"/>
      <c r="BO1264" s="69"/>
      <c r="BP1264" s="69"/>
      <c r="BQ1264" s="69"/>
      <c r="BR1264" s="69"/>
      <c r="BS1264" s="46"/>
    </row>
    <row r="1265" spans="4:71" s="47" customFormat="1" ht="9.75" customHeight="1" x14ac:dyDescent="0.3">
      <c r="D1265" s="69"/>
      <c r="E1265" s="69"/>
      <c r="F1265" s="69"/>
      <c r="G1265" s="69"/>
      <c r="H1265" s="69"/>
      <c r="I1265" s="69"/>
      <c r="J1265" s="69"/>
      <c r="K1265" s="69"/>
      <c r="L1265" s="69"/>
      <c r="M1265" s="69"/>
      <c r="N1265" s="69"/>
      <c r="O1265" s="69"/>
      <c r="P1265" s="69"/>
      <c r="Q1265" s="69"/>
      <c r="R1265" s="69"/>
      <c r="S1265" s="69"/>
      <c r="T1265" s="69"/>
      <c r="U1265" s="69"/>
      <c r="V1265" s="69"/>
      <c r="W1265" s="69"/>
      <c r="X1265" s="69"/>
      <c r="Y1265" s="69"/>
      <c r="Z1265" s="69"/>
      <c r="AA1265" s="69"/>
      <c r="AB1265" s="69"/>
      <c r="AC1265" s="69"/>
      <c r="AD1265" s="69"/>
      <c r="AE1265" s="69"/>
      <c r="AF1265" s="69"/>
      <c r="AG1265" s="69"/>
      <c r="AH1265" s="69"/>
      <c r="AI1265" s="69"/>
      <c r="AJ1265" s="69"/>
      <c r="AK1265" s="69"/>
      <c r="AL1265" s="69"/>
      <c r="AM1265" s="69"/>
      <c r="AN1265" s="69"/>
      <c r="AO1265" s="69"/>
      <c r="AP1265" s="69"/>
      <c r="AQ1265" s="69"/>
      <c r="AR1265" s="69"/>
      <c r="AS1265" s="69"/>
      <c r="AT1265" s="69"/>
      <c r="AU1265" s="69"/>
      <c r="AV1265" s="69"/>
      <c r="AW1265" s="69"/>
      <c r="AX1265" s="69"/>
      <c r="AY1265" s="69"/>
      <c r="AZ1265" s="69"/>
      <c r="BA1265" s="69"/>
      <c r="BB1265" s="69"/>
      <c r="BC1265" s="69"/>
      <c r="BD1265" s="69"/>
      <c r="BE1265" s="69"/>
      <c r="BF1265" s="69"/>
      <c r="BG1265" s="69"/>
      <c r="BH1265" s="69"/>
      <c r="BI1265" s="69"/>
      <c r="BJ1265" s="69"/>
      <c r="BK1265" s="69"/>
      <c r="BL1265" s="69"/>
      <c r="BM1265" s="69"/>
      <c r="BN1265" s="69"/>
      <c r="BO1265" s="69"/>
      <c r="BP1265" s="69"/>
      <c r="BQ1265" s="69"/>
      <c r="BR1265" s="69"/>
      <c r="BS1265" s="46"/>
    </row>
    <row r="1266" spans="4:71" s="47" customFormat="1" ht="9.75" customHeight="1" x14ac:dyDescent="0.3">
      <c r="D1266" s="69"/>
      <c r="E1266" s="69"/>
      <c r="F1266" s="69"/>
      <c r="G1266" s="69"/>
      <c r="H1266" s="69"/>
      <c r="I1266" s="69"/>
      <c r="J1266" s="69"/>
      <c r="K1266" s="69"/>
      <c r="L1266" s="69"/>
      <c r="M1266" s="69"/>
      <c r="N1266" s="69"/>
      <c r="O1266" s="69"/>
      <c r="P1266" s="69"/>
      <c r="Q1266" s="69"/>
      <c r="R1266" s="69"/>
      <c r="S1266" s="69"/>
      <c r="T1266" s="69"/>
      <c r="U1266" s="69"/>
      <c r="V1266" s="69"/>
      <c r="W1266" s="69"/>
      <c r="X1266" s="69"/>
      <c r="Y1266" s="69"/>
      <c r="Z1266" s="69"/>
      <c r="AA1266" s="69"/>
      <c r="AB1266" s="69"/>
      <c r="AC1266" s="69"/>
      <c r="AD1266" s="69"/>
      <c r="AE1266" s="69"/>
      <c r="AF1266" s="69"/>
      <c r="AG1266" s="69"/>
      <c r="AH1266" s="69"/>
      <c r="AI1266" s="69"/>
      <c r="AJ1266" s="69"/>
      <c r="AK1266" s="69"/>
      <c r="AL1266" s="69"/>
      <c r="AM1266" s="69"/>
      <c r="AN1266" s="69"/>
      <c r="AO1266" s="69"/>
      <c r="AP1266" s="69"/>
      <c r="AQ1266" s="69"/>
      <c r="AR1266" s="69"/>
      <c r="AS1266" s="69"/>
      <c r="AT1266" s="69"/>
      <c r="AU1266" s="69"/>
      <c r="AV1266" s="69"/>
      <c r="AW1266" s="69"/>
      <c r="AX1266" s="69"/>
      <c r="AY1266" s="69"/>
      <c r="AZ1266" s="69"/>
      <c r="BA1266" s="69"/>
      <c r="BB1266" s="69"/>
      <c r="BC1266" s="69"/>
      <c r="BD1266" s="69"/>
      <c r="BE1266" s="69"/>
      <c r="BF1266" s="69"/>
      <c r="BG1266" s="69"/>
      <c r="BH1266" s="69"/>
      <c r="BI1266" s="69"/>
      <c r="BJ1266" s="69"/>
      <c r="BK1266" s="69"/>
      <c r="BL1266" s="69"/>
      <c r="BM1266" s="69"/>
      <c r="BN1266" s="69"/>
      <c r="BO1266" s="69"/>
      <c r="BP1266" s="69"/>
      <c r="BQ1266" s="69"/>
      <c r="BR1266" s="69"/>
      <c r="BS1266" s="46"/>
    </row>
    <row r="1267" spans="4:71" s="47" customFormat="1" ht="9.75" customHeight="1" x14ac:dyDescent="0.3">
      <c r="D1267" s="69"/>
      <c r="E1267" s="69"/>
      <c r="F1267" s="69"/>
      <c r="G1267" s="69"/>
      <c r="H1267" s="69"/>
      <c r="I1267" s="69"/>
      <c r="J1267" s="69"/>
      <c r="K1267" s="69"/>
      <c r="L1267" s="69"/>
      <c r="M1267" s="69"/>
      <c r="N1267" s="69"/>
      <c r="O1267" s="69"/>
      <c r="P1267" s="69"/>
      <c r="Q1267" s="69"/>
      <c r="R1267" s="69"/>
      <c r="S1267" s="69"/>
      <c r="T1267" s="69"/>
      <c r="U1267" s="69"/>
      <c r="V1267" s="69"/>
      <c r="W1267" s="69"/>
      <c r="X1267" s="69"/>
      <c r="Y1267" s="69"/>
      <c r="Z1267" s="69"/>
      <c r="AA1267" s="69"/>
      <c r="AB1267" s="69"/>
      <c r="AC1267" s="69"/>
      <c r="AD1267" s="69"/>
      <c r="AE1267" s="69"/>
      <c r="AF1267" s="69"/>
      <c r="AG1267" s="69"/>
      <c r="AH1267" s="69"/>
      <c r="AI1267" s="69"/>
      <c r="AJ1267" s="69"/>
      <c r="AK1267" s="69"/>
      <c r="AL1267" s="69"/>
      <c r="AM1267" s="69"/>
      <c r="AN1267" s="69"/>
      <c r="AO1267" s="69"/>
      <c r="AP1267" s="69"/>
      <c r="AQ1267" s="69"/>
      <c r="AR1267" s="69"/>
      <c r="AS1267" s="69"/>
      <c r="AT1267" s="69"/>
      <c r="AU1267" s="69"/>
      <c r="AV1267" s="69"/>
      <c r="AW1267" s="69"/>
      <c r="AX1267" s="69"/>
      <c r="AY1267" s="69"/>
      <c r="AZ1267" s="69"/>
      <c r="BA1267" s="69"/>
      <c r="BB1267" s="69"/>
      <c r="BC1267" s="69"/>
      <c r="BD1267" s="69"/>
      <c r="BE1267" s="69"/>
      <c r="BF1267" s="69"/>
      <c r="BG1267" s="69"/>
      <c r="BH1267" s="69"/>
      <c r="BI1267" s="69"/>
      <c r="BJ1267" s="69"/>
      <c r="BK1267" s="69"/>
      <c r="BL1267" s="69"/>
      <c r="BM1267" s="69"/>
      <c r="BN1267" s="69"/>
      <c r="BO1267" s="69"/>
      <c r="BP1267" s="69"/>
      <c r="BQ1267" s="69"/>
      <c r="BR1267" s="69"/>
      <c r="BS1267" s="46"/>
    </row>
    <row r="1268" spans="4:71" s="47" customFormat="1" ht="9.75" customHeight="1" x14ac:dyDescent="0.3">
      <c r="D1268" s="69"/>
      <c r="E1268" s="69"/>
      <c r="F1268" s="69"/>
      <c r="G1268" s="69"/>
      <c r="H1268" s="69"/>
      <c r="I1268" s="69"/>
      <c r="J1268" s="69"/>
      <c r="K1268" s="69"/>
      <c r="L1268" s="69"/>
      <c r="M1268" s="69"/>
      <c r="N1268" s="69"/>
      <c r="O1268" s="69"/>
      <c r="P1268" s="69"/>
      <c r="Q1268" s="69"/>
      <c r="R1268" s="69"/>
      <c r="S1268" s="69"/>
      <c r="T1268" s="69"/>
      <c r="U1268" s="69"/>
      <c r="V1268" s="69"/>
      <c r="W1268" s="69"/>
      <c r="X1268" s="69"/>
      <c r="Y1268" s="69"/>
      <c r="Z1268" s="69"/>
      <c r="AA1268" s="69"/>
      <c r="AB1268" s="69"/>
      <c r="AC1268" s="69"/>
      <c r="AD1268" s="69"/>
      <c r="AE1268" s="69"/>
      <c r="AF1268" s="69"/>
      <c r="AG1268" s="69"/>
      <c r="AH1268" s="69"/>
      <c r="AI1268" s="69"/>
      <c r="AJ1268" s="69"/>
      <c r="AK1268" s="69"/>
      <c r="AL1268" s="69"/>
      <c r="AM1268" s="69"/>
      <c r="AN1268" s="69"/>
      <c r="AO1268" s="69"/>
      <c r="AP1268" s="69"/>
      <c r="AQ1268" s="69"/>
      <c r="AR1268" s="69"/>
      <c r="AS1268" s="69"/>
      <c r="AT1268" s="69"/>
      <c r="AU1268" s="69"/>
      <c r="AV1268" s="69"/>
      <c r="AW1268" s="69"/>
      <c r="AX1268" s="69"/>
      <c r="AY1268" s="69"/>
      <c r="AZ1268" s="69"/>
      <c r="BA1268" s="69"/>
      <c r="BB1268" s="69"/>
      <c r="BC1268" s="69"/>
      <c r="BD1268" s="69"/>
      <c r="BE1268" s="69"/>
      <c r="BF1268" s="69"/>
      <c r="BG1268" s="69"/>
      <c r="BH1268" s="69"/>
      <c r="BI1268" s="69"/>
      <c r="BJ1268" s="69"/>
      <c r="BK1268" s="69"/>
      <c r="BL1268" s="69"/>
      <c r="BM1268" s="69"/>
      <c r="BN1268" s="69"/>
      <c r="BO1268" s="69"/>
      <c r="BP1268" s="69"/>
      <c r="BQ1268" s="69"/>
      <c r="BR1268" s="69"/>
      <c r="BS1268" s="46"/>
    </row>
    <row r="1269" spans="4:71" s="47" customFormat="1" ht="9.75" customHeight="1" x14ac:dyDescent="0.3">
      <c r="D1269" s="69"/>
      <c r="E1269" s="69"/>
      <c r="F1269" s="69"/>
      <c r="G1269" s="69"/>
      <c r="H1269" s="69"/>
      <c r="I1269" s="69"/>
      <c r="J1269" s="69"/>
      <c r="K1269" s="69"/>
      <c r="L1269" s="69"/>
      <c r="M1269" s="69"/>
      <c r="N1269" s="69"/>
      <c r="O1269" s="69"/>
      <c r="P1269" s="69"/>
      <c r="Q1269" s="69"/>
      <c r="R1269" s="69"/>
      <c r="S1269" s="69"/>
      <c r="T1269" s="69"/>
      <c r="U1269" s="69"/>
      <c r="V1269" s="69"/>
      <c r="W1269" s="69"/>
      <c r="X1269" s="69"/>
      <c r="Y1269" s="69"/>
      <c r="Z1269" s="69"/>
      <c r="AA1269" s="69"/>
      <c r="AB1269" s="69"/>
      <c r="AC1269" s="69"/>
      <c r="AD1269" s="69"/>
      <c r="AE1269" s="69"/>
      <c r="AF1269" s="69"/>
      <c r="AG1269" s="69"/>
      <c r="AH1269" s="69"/>
      <c r="AI1269" s="69"/>
      <c r="AJ1269" s="69"/>
      <c r="AK1269" s="69"/>
      <c r="AL1269" s="69"/>
      <c r="AM1269" s="69"/>
      <c r="AN1269" s="69"/>
      <c r="AO1269" s="69"/>
      <c r="AP1269" s="69"/>
      <c r="AQ1269" s="69"/>
      <c r="AR1269" s="69"/>
      <c r="AS1269" s="69"/>
      <c r="AT1269" s="69"/>
      <c r="AU1269" s="69"/>
      <c r="AV1269" s="69"/>
      <c r="AW1269" s="69"/>
      <c r="AX1269" s="69"/>
      <c r="AY1269" s="69"/>
      <c r="AZ1269" s="69"/>
      <c r="BA1269" s="69"/>
      <c r="BB1269" s="69"/>
      <c r="BC1269" s="69"/>
      <c r="BD1269" s="69"/>
      <c r="BE1269" s="69"/>
      <c r="BF1269" s="69"/>
      <c r="BG1269" s="69"/>
      <c r="BH1269" s="69"/>
      <c r="BI1269" s="69"/>
      <c r="BJ1269" s="69"/>
      <c r="BK1269" s="69"/>
      <c r="BL1269" s="69"/>
      <c r="BM1269" s="69"/>
      <c r="BN1269" s="69"/>
      <c r="BO1269" s="69"/>
      <c r="BP1269" s="69"/>
      <c r="BQ1269" s="69"/>
      <c r="BR1269" s="69"/>
      <c r="BS1269" s="46"/>
    </row>
    <row r="1270" spans="4:71" s="47" customFormat="1" ht="9.75" customHeight="1" x14ac:dyDescent="0.3">
      <c r="D1270" s="69"/>
      <c r="E1270" s="69"/>
      <c r="F1270" s="69"/>
      <c r="G1270" s="69"/>
      <c r="H1270" s="69"/>
      <c r="I1270" s="69"/>
      <c r="J1270" s="69"/>
      <c r="K1270" s="69"/>
      <c r="L1270" s="69"/>
      <c r="M1270" s="69"/>
      <c r="N1270" s="69"/>
      <c r="O1270" s="69"/>
      <c r="P1270" s="69"/>
      <c r="Q1270" s="69"/>
      <c r="R1270" s="69"/>
      <c r="S1270" s="69"/>
      <c r="T1270" s="69"/>
      <c r="U1270" s="69"/>
      <c r="V1270" s="69"/>
      <c r="W1270" s="69"/>
      <c r="X1270" s="69"/>
      <c r="Y1270" s="69"/>
      <c r="Z1270" s="69"/>
      <c r="AA1270" s="69"/>
      <c r="AB1270" s="69"/>
      <c r="AC1270" s="69"/>
      <c r="AD1270" s="69"/>
      <c r="AE1270" s="69"/>
      <c r="AF1270" s="69"/>
      <c r="AG1270" s="69"/>
      <c r="AH1270" s="69"/>
      <c r="AI1270" s="69"/>
      <c r="AJ1270" s="69"/>
      <c r="AK1270" s="69"/>
      <c r="AL1270" s="69"/>
      <c r="AM1270" s="69"/>
      <c r="AN1270" s="69"/>
      <c r="AO1270" s="69"/>
      <c r="AP1270" s="69"/>
      <c r="AQ1270" s="69"/>
      <c r="AR1270" s="69"/>
      <c r="AS1270" s="69"/>
      <c r="AT1270" s="69"/>
      <c r="AU1270" s="69"/>
      <c r="AV1270" s="69"/>
      <c r="AW1270" s="69"/>
      <c r="AX1270" s="69"/>
      <c r="AY1270" s="69"/>
      <c r="AZ1270" s="69"/>
      <c r="BA1270" s="69"/>
      <c r="BB1270" s="69"/>
      <c r="BC1270" s="69"/>
      <c r="BD1270" s="69"/>
      <c r="BE1270" s="69"/>
      <c r="BF1270" s="69"/>
      <c r="BG1270" s="69"/>
      <c r="BH1270" s="69"/>
      <c r="BI1270" s="69"/>
      <c r="BJ1270" s="69"/>
      <c r="BK1270" s="69"/>
      <c r="BL1270" s="69"/>
      <c r="BM1270" s="69"/>
      <c r="BN1270" s="69"/>
      <c r="BO1270" s="69"/>
      <c r="BP1270" s="69"/>
      <c r="BQ1270" s="69"/>
      <c r="BR1270" s="69"/>
      <c r="BS1270" s="46"/>
    </row>
    <row r="1271" spans="4:71" s="47" customFormat="1" ht="9.75" customHeight="1" x14ac:dyDescent="0.3">
      <c r="D1271" s="69"/>
      <c r="E1271" s="69"/>
      <c r="F1271" s="69"/>
      <c r="G1271" s="69"/>
      <c r="H1271" s="69"/>
      <c r="I1271" s="69"/>
      <c r="J1271" s="69"/>
      <c r="K1271" s="69"/>
      <c r="L1271" s="69"/>
      <c r="M1271" s="69"/>
      <c r="N1271" s="69"/>
      <c r="O1271" s="69"/>
      <c r="P1271" s="69"/>
      <c r="Q1271" s="69"/>
      <c r="R1271" s="69"/>
      <c r="S1271" s="69"/>
      <c r="T1271" s="69"/>
      <c r="U1271" s="69"/>
      <c r="V1271" s="69"/>
      <c r="W1271" s="69"/>
      <c r="X1271" s="69"/>
      <c r="Y1271" s="69"/>
      <c r="Z1271" s="69"/>
      <c r="AA1271" s="69"/>
      <c r="AB1271" s="69"/>
      <c r="AC1271" s="69"/>
      <c r="AD1271" s="69"/>
      <c r="AE1271" s="69"/>
      <c r="AF1271" s="69"/>
      <c r="AG1271" s="69"/>
      <c r="AH1271" s="69"/>
      <c r="AI1271" s="69"/>
      <c r="AJ1271" s="69"/>
      <c r="AK1271" s="69"/>
      <c r="AL1271" s="69"/>
      <c r="AM1271" s="69"/>
      <c r="AN1271" s="69"/>
      <c r="AO1271" s="69"/>
      <c r="AP1271" s="69"/>
      <c r="AQ1271" s="69"/>
      <c r="AR1271" s="69"/>
      <c r="AS1271" s="69"/>
      <c r="AT1271" s="69"/>
      <c r="AU1271" s="69"/>
      <c r="AV1271" s="69"/>
      <c r="AW1271" s="69"/>
      <c r="AX1271" s="69"/>
      <c r="AY1271" s="69"/>
      <c r="AZ1271" s="69"/>
      <c r="BA1271" s="69"/>
      <c r="BB1271" s="69"/>
      <c r="BC1271" s="69"/>
      <c r="BD1271" s="69"/>
      <c r="BE1271" s="69"/>
      <c r="BF1271" s="69"/>
      <c r="BG1271" s="69"/>
      <c r="BH1271" s="69"/>
      <c r="BI1271" s="69"/>
      <c r="BJ1271" s="69"/>
      <c r="BK1271" s="69"/>
      <c r="BL1271" s="69"/>
      <c r="BM1271" s="69"/>
      <c r="BN1271" s="69"/>
      <c r="BO1271" s="69"/>
      <c r="BP1271" s="69"/>
      <c r="BQ1271" s="69"/>
      <c r="BR1271" s="69"/>
      <c r="BS1271" s="46"/>
    </row>
    <row r="1272" spans="4:71" s="47" customFormat="1" ht="9.75" customHeight="1" x14ac:dyDescent="0.3">
      <c r="D1272" s="69"/>
      <c r="E1272" s="69"/>
      <c r="F1272" s="69"/>
      <c r="G1272" s="69"/>
      <c r="H1272" s="69"/>
      <c r="I1272" s="69"/>
      <c r="J1272" s="69"/>
      <c r="K1272" s="69"/>
      <c r="L1272" s="69"/>
      <c r="M1272" s="69"/>
      <c r="N1272" s="69"/>
      <c r="O1272" s="69"/>
      <c r="P1272" s="69"/>
      <c r="Q1272" s="69"/>
      <c r="R1272" s="69"/>
      <c r="S1272" s="69"/>
      <c r="T1272" s="69"/>
      <c r="U1272" s="69"/>
      <c r="V1272" s="69"/>
      <c r="W1272" s="69"/>
      <c r="X1272" s="69"/>
      <c r="Y1272" s="69"/>
      <c r="Z1272" s="69"/>
      <c r="AA1272" s="69"/>
      <c r="AB1272" s="69"/>
      <c r="AC1272" s="69"/>
      <c r="AD1272" s="69"/>
      <c r="AE1272" s="69"/>
      <c r="AF1272" s="69"/>
      <c r="AG1272" s="69"/>
      <c r="AH1272" s="69"/>
      <c r="AI1272" s="69"/>
      <c r="AJ1272" s="69"/>
      <c r="AK1272" s="69"/>
      <c r="AL1272" s="69"/>
      <c r="AM1272" s="69"/>
      <c r="AN1272" s="69"/>
      <c r="AO1272" s="69"/>
      <c r="AP1272" s="69"/>
      <c r="AQ1272" s="69"/>
      <c r="AR1272" s="69"/>
      <c r="AS1272" s="69"/>
      <c r="AT1272" s="69"/>
      <c r="AU1272" s="69"/>
      <c r="AV1272" s="69"/>
      <c r="AW1272" s="69"/>
      <c r="AX1272" s="69"/>
      <c r="AY1272" s="69"/>
      <c r="AZ1272" s="69"/>
      <c r="BA1272" s="69"/>
      <c r="BB1272" s="69"/>
      <c r="BC1272" s="69"/>
      <c r="BD1272" s="69"/>
      <c r="BE1272" s="69"/>
      <c r="BF1272" s="69"/>
      <c r="BG1272" s="69"/>
      <c r="BH1272" s="69"/>
      <c r="BI1272" s="69"/>
      <c r="BJ1272" s="69"/>
      <c r="BK1272" s="69"/>
      <c r="BL1272" s="69"/>
      <c r="BM1272" s="69"/>
      <c r="BN1272" s="69"/>
      <c r="BO1272" s="69"/>
      <c r="BP1272" s="69"/>
      <c r="BQ1272" s="69"/>
      <c r="BR1272" s="69"/>
      <c r="BS1272" s="46"/>
    </row>
    <row r="1273" spans="4:71" s="47" customFormat="1" ht="9.75" customHeight="1" x14ac:dyDescent="0.3">
      <c r="D1273" s="69"/>
      <c r="E1273" s="69"/>
      <c r="F1273" s="69"/>
      <c r="G1273" s="69"/>
      <c r="H1273" s="69"/>
      <c r="I1273" s="69"/>
      <c r="J1273" s="69"/>
      <c r="K1273" s="69"/>
      <c r="L1273" s="69"/>
      <c r="M1273" s="69"/>
      <c r="N1273" s="69"/>
      <c r="O1273" s="69"/>
      <c r="P1273" s="69"/>
      <c r="Q1273" s="69"/>
      <c r="R1273" s="69"/>
      <c r="S1273" s="69"/>
      <c r="T1273" s="69"/>
      <c r="U1273" s="69"/>
      <c r="V1273" s="69"/>
      <c r="W1273" s="69"/>
      <c r="X1273" s="69"/>
      <c r="Y1273" s="69"/>
      <c r="Z1273" s="69"/>
      <c r="AA1273" s="69"/>
      <c r="AB1273" s="69"/>
      <c r="AC1273" s="69"/>
      <c r="AD1273" s="69"/>
      <c r="AE1273" s="69"/>
      <c r="AF1273" s="69"/>
      <c r="AG1273" s="69"/>
      <c r="AH1273" s="69"/>
      <c r="AI1273" s="69"/>
      <c r="AJ1273" s="69"/>
      <c r="AK1273" s="69"/>
      <c r="AL1273" s="69"/>
      <c r="AM1273" s="69"/>
      <c r="AN1273" s="69"/>
      <c r="AO1273" s="69"/>
      <c r="AP1273" s="69"/>
      <c r="AQ1273" s="69"/>
      <c r="AR1273" s="69"/>
      <c r="AS1273" s="69"/>
      <c r="AT1273" s="69"/>
      <c r="AU1273" s="69"/>
      <c r="AV1273" s="69"/>
      <c r="AW1273" s="69"/>
      <c r="AX1273" s="69"/>
      <c r="AY1273" s="69"/>
      <c r="AZ1273" s="69"/>
      <c r="BA1273" s="69"/>
      <c r="BB1273" s="69"/>
      <c r="BC1273" s="69"/>
      <c r="BD1273" s="69"/>
      <c r="BE1273" s="69"/>
      <c r="BF1273" s="69"/>
      <c r="BG1273" s="69"/>
      <c r="BH1273" s="69"/>
      <c r="BI1273" s="69"/>
      <c r="BJ1273" s="69"/>
      <c r="BK1273" s="69"/>
      <c r="BL1273" s="69"/>
      <c r="BM1273" s="69"/>
      <c r="BN1273" s="69"/>
      <c r="BO1273" s="69"/>
      <c r="BP1273" s="69"/>
      <c r="BQ1273" s="69"/>
      <c r="BR1273" s="69"/>
      <c r="BS1273" s="46"/>
    </row>
    <row r="1274" spans="4:71" s="47" customFormat="1" ht="9.75" customHeight="1" x14ac:dyDescent="0.3">
      <c r="D1274" s="69"/>
      <c r="E1274" s="69"/>
      <c r="F1274" s="69"/>
      <c r="G1274" s="69"/>
      <c r="H1274" s="69"/>
      <c r="I1274" s="69"/>
      <c r="J1274" s="69"/>
      <c r="K1274" s="69"/>
      <c r="L1274" s="69"/>
      <c r="M1274" s="69"/>
      <c r="N1274" s="69"/>
      <c r="O1274" s="69"/>
      <c r="P1274" s="69"/>
      <c r="Q1274" s="69"/>
      <c r="R1274" s="69"/>
      <c r="S1274" s="69"/>
      <c r="T1274" s="69"/>
      <c r="U1274" s="69"/>
      <c r="V1274" s="69"/>
      <c r="W1274" s="69"/>
      <c r="X1274" s="69"/>
      <c r="Y1274" s="69"/>
      <c r="Z1274" s="69"/>
      <c r="AA1274" s="69"/>
      <c r="AB1274" s="69"/>
      <c r="AC1274" s="69"/>
      <c r="AD1274" s="69"/>
      <c r="AE1274" s="69"/>
      <c r="AF1274" s="69"/>
      <c r="AG1274" s="69"/>
      <c r="AH1274" s="69"/>
      <c r="AI1274" s="69"/>
      <c r="AJ1274" s="69"/>
      <c r="AK1274" s="69"/>
      <c r="AL1274" s="69"/>
      <c r="AM1274" s="69"/>
      <c r="AN1274" s="69"/>
      <c r="AO1274" s="69"/>
      <c r="AP1274" s="69"/>
      <c r="AQ1274" s="69"/>
      <c r="AR1274" s="69"/>
      <c r="AS1274" s="69"/>
      <c r="AT1274" s="69"/>
      <c r="AU1274" s="69"/>
      <c r="AV1274" s="69"/>
      <c r="AW1274" s="69"/>
      <c r="AX1274" s="69"/>
      <c r="AY1274" s="69"/>
      <c r="AZ1274" s="69"/>
      <c r="BA1274" s="69"/>
      <c r="BB1274" s="69"/>
      <c r="BC1274" s="69"/>
      <c r="BD1274" s="69"/>
      <c r="BE1274" s="69"/>
      <c r="BF1274" s="69"/>
      <c r="BG1274" s="69"/>
      <c r="BH1274" s="69"/>
      <c r="BI1274" s="69"/>
      <c r="BJ1274" s="69"/>
      <c r="BK1274" s="69"/>
      <c r="BL1274" s="69"/>
      <c r="BM1274" s="69"/>
      <c r="BN1274" s="69"/>
      <c r="BO1274" s="69"/>
      <c r="BP1274" s="69"/>
      <c r="BQ1274" s="69"/>
      <c r="BR1274" s="69"/>
      <c r="BS1274" s="46"/>
    </row>
    <row r="1275" spans="4:71" s="47" customFormat="1" ht="9.75" customHeight="1" x14ac:dyDescent="0.3">
      <c r="D1275" s="69"/>
      <c r="E1275" s="69"/>
      <c r="F1275" s="69"/>
      <c r="G1275" s="69"/>
      <c r="H1275" s="69"/>
      <c r="I1275" s="69"/>
      <c r="J1275" s="69"/>
      <c r="K1275" s="69"/>
      <c r="L1275" s="69"/>
      <c r="M1275" s="69"/>
      <c r="N1275" s="69"/>
      <c r="O1275" s="69"/>
      <c r="P1275" s="69"/>
      <c r="Q1275" s="69"/>
      <c r="R1275" s="69"/>
      <c r="S1275" s="69"/>
      <c r="T1275" s="69"/>
      <c r="U1275" s="69"/>
      <c r="V1275" s="69"/>
      <c r="W1275" s="69"/>
      <c r="X1275" s="69"/>
      <c r="Y1275" s="69"/>
      <c r="Z1275" s="69"/>
      <c r="AA1275" s="69"/>
      <c r="AB1275" s="69"/>
      <c r="AC1275" s="69"/>
      <c r="AD1275" s="69"/>
      <c r="AE1275" s="69"/>
      <c r="AF1275" s="69"/>
      <c r="AG1275" s="69"/>
      <c r="AH1275" s="69"/>
      <c r="AI1275" s="69"/>
      <c r="AJ1275" s="69"/>
      <c r="AK1275" s="69"/>
      <c r="AL1275" s="69"/>
      <c r="AM1275" s="69"/>
      <c r="AN1275" s="69"/>
      <c r="AO1275" s="69"/>
      <c r="AP1275" s="69"/>
      <c r="AQ1275" s="69"/>
      <c r="AR1275" s="69"/>
      <c r="AS1275" s="69"/>
      <c r="AT1275" s="69"/>
      <c r="AU1275" s="69"/>
      <c r="AV1275" s="69"/>
      <c r="AW1275" s="69"/>
      <c r="AX1275" s="69"/>
      <c r="AY1275" s="69"/>
      <c r="AZ1275" s="69"/>
      <c r="BA1275" s="69"/>
      <c r="BB1275" s="69"/>
      <c r="BC1275" s="69"/>
      <c r="BD1275" s="69"/>
      <c r="BE1275" s="69"/>
      <c r="BF1275" s="69"/>
      <c r="BG1275" s="69"/>
      <c r="BH1275" s="69"/>
      <c r="BI1275" s="69"/>
      <c r="BJ1275" s="69"/>
      <c r="BK1275" s="69"/>
      <c r="BL1275" s="69"/>
      <c r="BM1275" s="69"/>
      <c r="BN1275" s="69"/>
      <c r="BO1275" s="69"/>
      <c r="BP1275" s="69"/>
      <c r="BQ1275" s="69"/>
      <c r="BR1275" s="69"/>
      <c r="BS1275" s="46"/>
    </row>
    <row r="1276" spans="4:71" s="47" customFormat="1" ht="9.75" customHeight="1" x14ac:dyDescent="0.3">
      <c r="D1276" s="69"/>
      <c r="E1276" s="69"/>
      <c r="F1276" s="69"/>
      <c r="G1276" s="69"/>
      <c r="H1276" s="69"/>
      <c r="I1276" s="69"/>
      <c r="J1276" s="69"/>
      <c r="K1276" s="69"/>
      <c r="L1276" s="69"/>
      <c r="M1276" s="69"/>
      <c r="N1276" s="69"/>
      <c r="O1276" s="69"/>
      <c r="P1276" s="69"/>
      <c r="Q1276" s="69"/>
      <c r="R1276" s="69"/>
      <c r="S1276" s="69"/>
      <c r="T1276" s="69"/>
      <c r="U1276" s="69"/>
      <c r="V1276" s="69"/>
      <c r="W1276" s="69"/>
      <c r="X1276" s="69"/>
      <c r="Y1276" s="69"/>
      <c r="Z1276" s="69"/>
      <c r="AA1276" s="69"/>
      <c r="AB1276" s="69"/>
      <c r="AC1276" s="69"/>
      <c r="AD1276" s="69"/>
      <c r="AE1276" s="69"/>
      <c r="AF1276" s="69"/>
      <c r="AG1276" s="69"/>
      <c r="AH1276" s="69"/>
      <c r="AI1276" s="69"/>
      <c r="AJ1276" s="69"/>
      <c r="AK1276" s="69"/>
      <c r="AL1276" s="69"/>
      <c r="AM1276" s="69"/>
      <c r="AN1276" s="69"/>
      <c r="AO1276" s="69"/>
      <c r="AP1276" s="69"/>
      <c r="AQ1276" s="69"/>
      <c r="AR1276" s="69"/>
      <c r="AS1276" s="69"/>
      <c r="AT1276" s="69"/>
      <c r="AU1276" s="69"/>
      <c r="AV1276" s="69"/>
      <c r="AW1276" s="69"/>
      <c r="AX1276" s="69"/>
      <c r="AY1276" s="69"/>
      <c r="AZ1276" s="69"/>
      <c r="BA1276" s="69"/>
      <c r="BB1276" s="69"/>
      <c r="BC1276" s="69"/>
      <c r="BD1276" s="69"/>
      <c r="BE1276" s="69"/>
      <c r="BF1276" s="69"/>
      <c r="BG1276" s="69"/>
      <c r="BH1276" s="69"/>
      <c r="BI1276" s="69"/>
      <c r="BJ1276" s="69"/>
      <c r="BK1276" s="69"/>
      <c r="BL1276" s="69"/>
      <c r="BM1276" s="69"/>
      <c r="BN1276" s="69"/>
      <c r="BO1276" s="69"/>
      <c r="BP1276" s="69"/>
      <c r="BQ1276" s="69"/>
      <c r="BR1276" s="69"/>
      <c r="BS1276" s="46"/>
    </row>
    <row r="1277" spans="4:71" s="47" customFormat="1" ht="9.75" customHeight="1" x14ac:dyDescent="0.3">
      <c r="D1277" s="69"/>
      <c r="E1277" s="69"/>
      <c r="F1277" s="69"/>
      <c r="G1277" s="69"/>
      <c r="H1277" s="69"/>
      <c r="I1277" s="69"/>
      <c r="J1277" s="69"/>
      <c r="K1277" s="69"/>
      <c r="L1277" s="69"/>
      <c r="M1277" s="69"/>
      <c r="N1277" s="69"/>
      <c r="O1277" s="69"/>
      <c r="P1277" s="69"/>
      <c r="Q1277" s="69"/>
      <c r="R1277" s="69"/>
      <c r="S1277" s="69"/>
      <c r="T1277" s="69"/>
      <c r="U1277" s="69"/>
      <c r="V1277" s="69"/>
      <c r="W1277" s="69"/>
      <c r="X1277" s="69"/>
      <c r="Y1277" s="69"/>
      <c r="Z1277" s="69"/>
      <c r="AA1277" s="69"/>
      <c r="AB1277" s="69"/>
      <c r="AC1277" s="69"/>
      <c r="AD1277" s="69"/>
      <c r="AE1277" s="69"/>
      <c r="AF1277" s="69"/>
      <c r="AG1277" s="69"/>
      <c r="AH1277" s="69"/>
      <c r="AI1277" s="69"/>
      <c r="AJ1277" s="69"/>
      <c r="AK1277" s="69"/>
      <c r="AL1277" s="69"/>
      <c r="AM1277" s="69"/>
      <c r="AN1277" s="69"/>
      <c r="AO1277" s="69"/>
      <c r="AP1277" s="69"/>
      <c r="AQ1277" s="69"/>
      <c r="AR1277" s="69"/>
      <c r="AS1277" s="69"/>
      <c r="AT1277" s="69"/>
      <c r="AU1277" s="69"/>
      <c r="AV1277" s="69"/>
      <c r="AW1277" s="69"/>
      <c r="AX1277" s="69"/>
      <c r="AY1277" s="69"/>
      <c r="AZ1277" s="69"/>
      <c r="BA1277" s="69"/>
      <c r="BB1277" s="69"/>
      <c r="BC1277" s="69"/>
      <c r="BD1277" s="69"/>
      <c r="BE1277" s="69"/>
      <c r="BF1277" s="69"/>
      <c r="BG1277" s="69"/>
      <c r="BH1277" s="69"/>
      <c r="BI1277" s="69"/>
      <c r="BJ1277" s="69"/>
      <c r="BK1277" s="69"/>
      <c r="BL1277" s="69"/>
      <c r="BM1277" s="69"/>
      <c r="BN1277" s="69"/>
      <c r="BO1277" s="69"/>
      <c r="BP1277" s="69"/>
      <c r="BQ1277" s="69"/>
      <c r="BR1277" s="69"/>
      <c r="BS1277" s="46"/>
    </row>
    <row r="1278" spans="4:71" s="47" customFormat="1" ht="9.75" customHeight="1" x14ac:dyDescent="0.3">
      <c r="D1278" s="69"/>
      <c r="E1278" s="69"/>
      <c r="F1278" s="69"/>
      <c r="G1278" s="69"/>
      <c r="H1278" s="69"/>
      <c r="I1278" s="69"/>
      <c r="J1278" s="69"/>
      <c r="K1278" s="69"/>
      <c r="L1278" s="69"/>
      <c r="M1278" s="69"/>
      <c r="N1278" s="69"/>
      <c r="O1278" s="69"/>
      <c r="P1278" s="69"/>
      <c r="Q1278" s="69"/>
      <c r="R1278" s="69"/>
      <c r="S1278" s="69"/>
      <c r="T1278" s="69"/>
      <c r="U1278" s="69"/>
      <c r="V1278" s="69"/>
      <c r="W1278" s="69"/>
      <c r="X1278" s="69"/>
      <c r="Y1278" s="69"/>
      <c r="Z1278" s="69"/>
      <c r="AA1278" s="69"/>
      <c r="AB1278" s="69"/>
      <c r="AC1278" s="69"/>
      <c r="AD1278" s="69"/>
      <c r="AE1278" s="69"/>
      <c r="AF1278" s="69"/>
      <c r="AG1278" s="69"/>
      <c r="AH1278" s="69"/>
      <c r="AI1278" s="69"/>
      <c r="AJ1278" s="69"/>
      <c r="AK1278" s="69"/>
      <c r="AL1278" s="69"/>
      <c r="AM1278" s="69"/>
      <c r="AN1278" s="69"/>
      <c r="AO1278" s="69"/>
      <c r="AP1278" s="69"/>
      <c r="AQ1278" s="69"/>
      <c r="AR1278" s="69"/>
      <c r="AS1278" s="69"/>
      <c r="AT1278" s="69"/>
      <c r="AU1278" s="69"/>
      <c r="AV1278" s="69"/>
      <c r="AW1278" s="69"/>
      <c r="AX1278" s="69"/>
      <c r="AY1278" s="69"/>
      <c r="AZ1278" s="69"/>
      <c r="BA1278" s="69"/>
      <c r="BB1278" s="69"/>
      <c r="BC1278" s="69"/>
      <c r="BD1278" s="69"/>
      <c r="BE1278" s="69"/>
      <c r="BF1278" s="69"/>
      <c r="BG1278" s="69"/>
      <c r="BH1278" s="69"/>
      <c r="BI1278" s="69"/>
      <c r="BJ1278" s="69"/>
      <c r="BK1278" s="69"/>
      <c r="BL1278" s="69"/>
      <c r="BM1278" s="69"/>
      <c r="BN1278" s="69"/>
      <c r="BO1278" s="69"/>
      <c r="BP1278" s="69"/>
      <c r="BQ1278" s="69"/>
      <c r="BR1278" s="69"/>
      <c r="BS1278" s="46"/>
    </row>
    <row r="1279" spans="4:71" s="47" customFormat="1" ht="9.75" customHeight="1" x14ac:dyDescent="0.3">
      <c r="D1279" s="69"/>
      <c r="E1279" s="69"/>
      <c r="F1279" s="69"/>
      <c r="G1279" s="69"/>
      <c r="H1279" s="69"/>
      <c r="I1279" s="69"/>
      <c r="J1279" s="69"/>
      <c r="K1279" s="69"/>
      <c r="L1279" s="69"/>
      <c r="M1279" s="69"/>
      <c r="N1279" s="69"/>
      <c r="O1279" s="69"/>
      <c r="P1279" s="69"/>
      <c r="Q1279" s="69"/>
      <c r="R1279" s="69"/>
      <c r="S1279" s="69"/>
      <c r="T1279" s="69"/>
      <c r="U1279" s="69"/>
      <c r="V1279" s="69"/>
      <c r="W1279" s="69"/>
      <c r="X1279" s="69"/>
      <c r="Y1279" s="69"/>
      <c r="Z1279" s="69"/>
      <c r="AA1279" s="69"/>
      <c r="AB1279" s="69"/>
      <c r="AC1279" s="69"/>
      <c r="AD1279" s="69"/>
      <c r="AE1279" s="69"/>
      <c r="AF1279" s="69"/>
      <c r="AG1279" s="69"/>
      <c r="AH1279" s="69"/>
      <c r="AI1279" s="69"/>
      <c r="AJ1279" s="69"/>
      <c r="AK1279" s="69"/>
      <c r="AL1279" s="69"/>
      <c r="AM1279" s="69"/>
      <c r="AN1279" s="69"/>
      <c r="AO1279" s="69"/>
      <c r="AP1279" s="69"/>
      <c r="AQ1279" s="69"/>
      <c r="AR1279" s="69"/>
      <c r="AS1279" s="69"/>
      <c r="AT1279" s="69"/>
      <c r="AU1279" s="69"/>
      <c r="AV1279" s="69"/>
      <c r="AW1279" s="69"/>
      <c r="AX1279" s="69"/>
      <c r="AY1279" s="69"/>
      <c r="AZ1279" s="69"/>
      <c r="BA1279" s="69"/>
      <c r="BB1279" s="69"/>
      <c r="BC1279" s="69"/>
      <c r="BD1279" s="69"/>
      <c r="BE1279" s="69"/>
      <c r="BF1279" s="69"/>
      <c r="BG1279" s="69"/>
      <c r="BH1279" s="69"/>
      <c r="BI1279" s="69"/>
      <c r="BJ1279" s="69"/>
      <c r="BK1279" s="69"/>
      <c r="BL1279" s="69"/>
      <c r="BM1279" s="69"/>
      <c r="BN1279" s="69"/>
      <c r="BO1279" s="69"/>
      <c r="BP1279" s="69"/>
      <c r="BQ1279" s="69"/>
      <c r="BR1279" s="69"/>
      <c r="BS1279" s="46"/>
    </row>
    <row r="1280" spans="4:71" s="47" customFormat="1" ht="9.75" customHeight="1" x14ac:dyDescent="0.3">
      <c r="D1280" s="69"/>
      <c r="E1280" s="69"/>
      <c r="F1280" s="69"/>
      <c r="G1280" s="69"/>
      <c r="H1280" s="69"/>
      <c r="I1280" s="69"/>
      <c r="J1280" s="69"/>
      <c r="K1280" s="69"/>
      <c r="L1280" s="69"/>
      <c r="M1280" s="69"/>
      <c r="N1280" s="69"/>
      <c r="O1280" s="69"/>
      <c r="P1280" s="69"/>
      <c r="Q1280" s="69"/>
      <c r="R1280" s="69"/>
      <c r="S1280" s="69"/>
      <c r="T1280" s="69"/>
      <c r="U1280" s="69"/>
      <c r="V1280" s="69"/>
      <c r="W1280" s="69"/>
      <c r="X1280" s="69"/>
      <c r="Y1280" s="69"/>
      <c r="Z1280" s="69"/>
      <c r="AA1280" s="69"/>
      <c r="AB1280" s="69"/>
      <c r="AC1280" s="69"/>
      <c r="AD1280" s="69"/>
      <c r="AE1280" s="69"/>
      <c r="AF1280" s="69"/>
      <c r="AG1280" s="69"/>
      <c r="AH1280" s="69"/>
      <c r="AI1280" s="69"/>
      <c r="AJ1280" s="69"/>
      <c r="AK1280" s="69"/>
      <c r="AL1280" s="69"/>
      <c r="AM1280" s="69"/>
      <c r="AN1280" s="69"/>
      <c r="AO1280" s="69"/>
      <c r="AP1280" s="69"/>
      <c r="AQ1280" s="69"/>
      <c r="AR1280" s="69"/>
      <c r="AS1280" s="69"/>
      <c r="AT1280" s="69"/>
      <c r="AU1280" s="69"/>
      <c r="AV1280" s="69"/>
      <c r="AW1280" s="69"/>
      <c r="AX1280" s="69"/>
      <c r="AY1280" s="69"/>
      <c r="AZ1280" s="69"/>
      <c r="BA1280" s="69"/>
      <c r="BB1280" s="69"/>
      <c r="BC1280" s="69"/>
      <c r="BD1280" s="69"/>
      <c r="BE1280" s="69"/>
      <c r="BF1280" s="69"/>
      <c r="BG1280" s="69"/>
      <c r="BH1280" s="69"/>
      <c r="BI1280" s="69"/>
      <c r="BJ1280" s="69"/>
      <c r="BK1280" s="69"/>
      <c r="BL1280" s="69"/>
      <c r="BM1280" s="69"/>
      <c r="BN1280" s="69"/>
      <c r="BO1280" s="69"/>
      <c r="BP1280" s="69"/>
      <c r="BQ1280" s="69"/>
      <c r="BR1280" s="69"/>
      <c r="BS1280" s="46"/>
    </row>
    <row r="1281" spans="4:71" s="47" customFormat="1" ht="9.75" customHeight="1" x14ac:dyDescent="0.3">
      <c r="D1281" s="69"/>
      <c r="E1281" s="69"/>
      <c r="F1281" s="69"/>
      <c r="G1281" s="69"/>
      <c r="H1281" s="69"/>
      <c r="I1281" s="69"/>
      <c r="J1281" s="69"/>
      <c r="K1281" s="69"/>
      <c r="L1281" s="69"/>
      <c r="M1281" s="69"/>
      <c r="N1281" s="69"/>
      <c r="O1281" s="69"/>
      <c r="P1281" s="69"/>
      <c r="Q1281" s="69"/>
      <c r="R1281" s="69"/>
      <c r="S1281" s="69"/>
      <c r="T1281" s="69"/>
      <c r="U1281" s="69"/>
      <c r="V1281" s="69"/>
      <c r="W1281" s="69"/>
      <c r="X1281" s="69"/>
      <c r="Y1281" s="69"/>
      <c r="Z1281" s="69"/>
      <c r="AA1281" s="69"/>
      <c r="AB1281" s="69"/>
      <c r="AC1281" s="69"/>
      <c r="AD1281" s="69"/>
      <c r="AE1281" s="69"/>
      <c r="AF1281" s="69"/>
      <c r="AG1281" s="69"/>
      <c r="AH1281" s="69"/>
      <c r="AI1281" s="69"/>
      <c r="AJ1281" s="69"/>
      <c r="AK1281" s="69"/>
      <c r="AL1281" s="69"/>
      <c r="AM1281" s="69"/>
      <c r="AN1281" s="69"/>
      <c r="AO1281" s="69"/>
      <c r="AP1281" s="69"/>
      <c r="AQ1281" s="69"/>
      <c r="AR1281" s="69"/>
      <c r="AS1281" s="69"/>
      <c r="AT1281" s="69"/>
      <c r="AU1281" s="69"/>
      <c r="AV1281" s="69"/>
      <c r="AW1281" s="69"/>
      <c r="AX1281" s="69"/>
      <c r="AY1281" s="69"/>
      <c r="AZ1281" s="69"/>
      <c r="BA1281" s="69"/>
      <c r="BB1281" s="69"/>
      <c r="BC1281" s="69"/>
      <c r="BD1281" s="69"/>
      <c r="BE1281" s="69"/>
      <c r="BF1281" s="69"/>
      <c r="BG1281" s="69"/>
      <c r="BH1281" s="69"/>
      <c r="BI1281" s="69"/>
      <c r="BJ1281" s="69"/>
      <c r="BK1281" s="69"/>
      <c r="BL1281" s="69"/>
      <c r="BM1281" s="69"/>
      <c r="BN1281" s="69"/>
      <c r="BO1281" s="69"/>
      <c r="BP1281" s="69"/>
      <c r="BQ1281" s="69"/>
      <c r="BR1281" s="69"/>
      <c r="BS1281" s="46"/>
    </row>
    <row r="1282" spans="4:71" s="47" customFormat="1" ht="9.75" customHeight="1" x14ac:dyDescent="0.3">
      <c r="D1282" s="69"/>
      <c r="E1282" s="69"/>
      <c r="F1282" s="69"/>
      <c r="G1282" s="69"/>
      <c r="H1282" s="69"/>
      <c r="I1282" s="69"/>
      <c r="J1282" s="69"/>
      <c r="K1282" s="69"/>
      <c r="L1282" s="69"/>
      <c r="M1282" s="69"/>
      <c r="N1282" s="69"/>
      <c r="O1282" s="69"/>
      <c r="P1282" s="69"/>
      <c r="Q1282" s="69"/>
      <c r="R1282" s="69"/>
      <c r="S1282" s="69"/>
      <c r="T1282" s="69"/>
      <c r="U1282" s="69"/>
      <c r="V1282" s="69"/>
      <c r="W1282" s="69"/>
      <c r="X1282" s="69"/>
      <c r="Y1282" s="69"/>
      <c r="Z1282" s="69"/>
      <c r="AA1282" s="69"/>
      <c r="AB1282" s="69"/>
      <c r="AC1282" s="69"/>
      <c r="AD1282" s="69"/>
      <c r="AE1282" s="69"/>
      <c r="AF1282" s="69"/>
      <c r="AG1282" s="69"/>
      <c r="AH1282" s="69"/>
      <c r="AI1282" s="69"/>
      <c r="AJ1282" s="69"/>
      <c r="AK1282" s="69"/>
      <c r="AL1282" s="69"/>
      <c r="AM1282" s="69"/>
      <c r="AN1282" s="69"/>
      <c r="AO1282" s="69"/>
      <c r="AP1282" s="69"/>
      <c r="AQ1282" s="69"/>
      <c r="AR1282" s="69"/>
      <c r="AS1282" s="69"/>
      <c r="AT1282" s="69"/>
      <c r="AU1282" s="69"/>
      <c r="AV1282" s="69"/>
      <c r="AW1282" s="69"/>
      <c r="AX1282" s="69"/>
      <c r="AY1282" s="69"/>
      <c r="AZ1282" s="69"/>
      <c r="BA1282" s="69"/>
      <c r="BB1282" s="69"/>
      <c r="BC1282" s="69"/>
      <c r="BD1282" s="69"/>
      <c r="BE1282" s="69"/>
      <c r="BF1282" s="69"/>
      <c r="BG1282" s="69"/>
      <c r="BH1282" s="69"/>
      <c r="BI1282" s="69"/>
      <c r="BJ1282" s="69"/>
      <c r="BK1282" s="69"/>
      <c r="BL1282" s="69"/>
      <c r="BM1282" s="69"/>
      <c r="BN1282" s="69"/>
      <c r="BO1282" s="69"/>
      <c r="BP1282" s="69"/>
      <c r="BQ1282" s="69"/>
      <c r="BR1282" s="69"/>
      <c r="BS1282" s="46"/>
    </row>
    <row r="1283" spans="4:71" s="47" customFormat="1" ht="9.75" customHeight="1" x14ac:dyDescent="0.3">
      <c r="D1283" s="69"/>
      <c r="E1283" s="69"/>
      <c r="F1283" s="69"/>
      <c r="G1283" s="69"/>
      <c r="H1283" s="69"/>
      <c r="I1283" s="69"/>
      <c r="J1283" s="69"/>
      <c r="K1283" s="69"/>
      <c r="L1283" s="69"/>
      <c r="M1283" s="69"/>
      <c r="N1283" s="69"/>
      <c r="O1283" s="69"/>
      <c r="P1283" s="69"/>
      <c r="Q1283" s="69"/>
      <c r="R1283" s="69"/>
      <c r="S1283" s="69"/>
      <c r="T1283" s="69"/>
      <c r="U1283" s="69"/>
      <c r="V1283" s="69"/>
      <c r="W1283" s="69"/>
      <c r="X1283" s="69"/>
      <c r="Y1283" s="69"/>
      <c r="Z1283" s="69"/>
      <c r="AA1283" s="69"/>
      <c r="AB1283" s="69"/>
      <c r="AC1283" s="69"/>
      <c r="AD1283" s="69"/>
      <c r="AE1283" s="69"/>
      <c r="AF1283" s="69"/>
      <c r="AG1283" s="69"/>
      <c r="AH1283" s="69"/>
      <c r="AI1283" s="69"/>
      <c r="AJ1283" s="69"/>
      <c r="AK1283" s="69"/>
      <c r="AL1283" s="69"/>
      <c r="AM1283" s="69"/>
      <c r="AN1283" s="69"/>
      <c r="AO1283" s="69"/>
      <c r="AP1283" s="69"/>
      <c r="AQ1283" s="69"/>
      <c r="AR1283" s="69"/>
      <c r="AS1283" s="69"/>
      <c r="AT1283" s="69"/>
      <c r="AU1283" s="69"/>
      <c r="AV1283" s="69"/>
      <c r="AW1283" s="69"/>
      <c r="AX1283" s="69"/>
      <c r="AY1283" s="69"/>
      <c r="AZ1283" s="69"/>
      <c r="BA1283" s="69"/>
      <c r="BB1283" s="69"/>
      <c r="BC1283" s="69"/>
      <c r="BD1283" s="69"/>
      <c r="BE1283" s="69"/>
      <c r="BF1283" s="69"/>
      <c r="BG1283" s="69"/>
      <c r="BH1283" s="69"/>
      <c r="BI1283" s="69"/>
      <c r="BJ1283" s="69"/>
      <c r="BK1283" s="69"/>
      <c r="BL1283" s="69"/>
      <c r="BM1283" s="69"/>
      <c r="BN1283" s="69"/>
      <c r="BO1283" s="69"/>
      <c r="BP1283" s="69"/>
      <c r="BQ1283" s="69"/>
      <c r="BR1283" s="69"/>
      <c r="BS1283" s="46"/>
    </row>
    <row r="1284" spans="4:71" s="47" customFormat="1" ht="9.75" customHeight="1" x14ac:dyDescent="0.3">
      <c r="D1284" s="69"/>
      <c r="E1284" s="69"/>
      <c r="F1284" s="69"/>
      <c r="G1284" s="69"/>
      <c r="H1284" s="69"/>
      <c r="I1284" s="69"/>
      <c r="J1284" s="69"/>
      <c r="K1284" s="69"/>
      <c r="L1284" s="69"/>
      <c r="M1284" s="69"/>
      <c r="N1284" s="69"/>
      <c r="O1284" s="69"/>
      <c r="P1284" s="69"/>
      <c r="Q1284" s="69"/>
      <c r="R1284" s="69"/>
      <c r="S1284" s="69"/>
      <c r="T1284" s="69"/>
      <c r="U1284" s="69"/>
      <c r="V1284" s="69"/>
      <c r="W1284" s="69"/>
      <c r="X1284" s="69"/>
      <c r="Y1284" s="69"/>
      <c r="Z1284" s="69"/>
      <c r="AA1284" s="69"/>
      <c r="AB1284" s="69"/>
      <c r="AC1284" s="69"/>
      <c r="AD1284" s="69"/>
      <c r="AE1284" s="69"/>
      <c r="AF1284" s="69"/>
      <c r="AG1284" s="69"/>
      <c r="AH1284" s="69"/>
      <c r="AI1284" s="69"/>
      <c r="AJ1284" s="69"/>
      <c r="AK1284" s="69"/>
      <c r="AL1284" s="69"/>
      <c r="AM1284" s="69"/>
      <c r="AN1284" s="69"/>
      <c r="AO1284" s="69"/>
      <c r="AP1284" s="69"/>
      <c r="AQ1284" s="69"/>
      <c r="AR1284" s="69"/>
      <c r="AS1284" s="69"/>
      <c r="AT1284" s="69"/>
      <c r="AU1284" s="69"/>
      <c r="AV1284" s="69"/>
      <c r="AW1284" s="69"/>
      <c r="AX1284" s="69"/>
      <c r="AY1284" s="69"/>
      <c r="AZ1284" s="69"/>
      <c r="BA1284" s="69"/>
      <c r="BB1284" s="69"/>
      <c r="BC1284" s="69"/>
      <c r="BD1284" s="69"/>
      <c r="BE1284" s="69"/>
      <c r="BF1284" s="69"/>
      <c r="BG1284" s="69"/>
      <c r="BH1284" s="69"/>
      <c r="BI1284" s="69"/>
      <c r="BJ1284" s="69"/>
      <c r="BK1284" s="69"/>
      <c r="BL1284" s="69"/>
      <c r="BM1284" s="69"/>
      <c r="BN1284" s="69"/>
      <c r="BO1284" s="69"/>
      <c r="BP1284" s="69"/>
      <c r="BQ1284" s="69"/>
      <c r="BR1284" s="69"/>
      <c r="BS1284" s="46"/>
    </row>
    <row r="1285" spans="4:71" s="47" customFormat="1" ht="9.75" customHeight="1" x14ac:dyDescent="0.3">
      <c r="D1285" s="69"/>
      <c r="E1285" s="69"/>
      <c r="F1285" s="69"/>
      <c r="G1285" s="69"/>
      <c r="H1285" s="69"/>
      <c r="I1285" s="69"/>
      <c r="J1285" s="69"/>
      <c r="K1285" s="69"/>
      <c r="L1285" s="69"/>
      <c r="M1285" s="69"/>
      <c r="N1285" s="69"/>
      <c r="O1285" s="69"/>
      <c r="P1285" s="69"/>
      <c r="Q1285" s="69"/>
      <c r="R1285" s="69"/>
      <c r="S1285" s="69"/>
      <c r="T1285" s="69"/>
      <c r="U1285" s="69"/>
      <c r="V1285" s="69"/>
      <c r="W1285" s="69"/>
      <c r="X1285" s="69"/>
      <c r="Y1285" s="69"/>
      <c r="Z1285" s="69"/>
      <c r="AA1285" s="69"/>
      <c r="AB1285" s="69"/>
      <c r="AC1285" s="69"/>
      <c r="AD1285" s="69"/>
      <c r="AE1285" s="69"/>
      <c r="AF1285" s="69"/>
      <c r="AG1285" s="69"/>
      <c r="AH1285" s="69"/>
      <c r="AI1285" s="69"/>
      <c r="AJ1285" s="69"/>
      <c r="AK1285" s="69"/>
      <c r="AL1285" s="69"/>
      <c r="AM1285" s="69"/>
      <c r="AN1285" s="69"/>
      <c r="AO1285" s="69"/>
      <c r="AP1285" s="69"/>
      <c r="AQ1285" s="69"/>
      <c r="AR1285" s="69"/>
      <c r="AS1285" s="69"/>
      <c r="AT1285" s="69"/>
      <c r="AU1285" s="69"/>
      <c r="AV1285" s="69"/>
      <c r="AW1285" s="69"/>
      <c r="AX1285" s="69"/>
      <c r="AY1285" s="69"/>
      <c r="AZ1285" s="69"/>
      <c r="BA1285" s="69"/>
      <c r="BB1285" s="69"/>
      <c r="BC1285" s="69"/>
      <c r="BD1285" s="69"/>
      <c r="BE1285" s="69"/>
      <c r="BF1285" s="69"/>
      <c r="BG1285" s="69"/>
      <c r="BH1285" s="69"/>
      <c r="BI1285" s="69"/>
      <c r="BJ1285" s="69"/>
      <c r="BK1285" s="69"/>
      <c r="BL1285" s="69"/>
      <c r="BM1285" s="69"/>
      <c r="BN1285" s="69"/>
      <c r="BO1285" s="69"/>
      <c r="BP1285" s="69"/>
      <c r="BQ1285" s="69"/>
      <c r="BR1285" s="69"/>
      <c r="BS1285" s="46"/>
    </row>
    <row r="1286" spans="4:71" s="47" customFormat="1" ht="9.75" customHeight="1" x14ac:dyDescent="0.3">
      <c r="D1286" s="69"/>
      <c r="E1286" s="69"/>
      <c r="F1286" s="69"/>
      <c r="G1286" s="69"/>
      <c r="H1286" s="69"/>
      <c r="I1286" s="69"/>
      <c r="J1286" s="69"/>
      <c r="K1286" s="69"/>
      <c r="L1286" s="69"/>
      <c r="M1286" s="69"/>
      <c r="N1286" s="69"/>
      <c r="O1286" s="69"/>
      <c r="P1286" s="69"/>
      <c r="Q1286" s="69"/>
      <c r="R1286" s="69"/>
      <c r="S1286" s="69"/>
      <c r="T1286" s="69"/>
      <c r="U1286" s="69"/>
      <c r="V1286" s="69"/>
      <c r="W1286" s="69"/>
      <c r="X1286" s="69"/>
      <c r="Y1286" s="69"/>
      <c r="Z1286" s="69"/>
      <c r="AA1286" s="69"/>
      <c r="AB1286" s="69"/>
      <c r="AC1286" s="69"/>
      <c r="AD1286" s="69"/>
      <c r="AE1286" s="69"/>
      <c r="AF1286" s="69"/>
      <c r="AG1286" s="69"/>
      <c r="AH1286" s="69"/>
      <c r="AI1286" s="69"/>
      <c r="AJ1286" s="69"/>
      <c r="AK1286" s="69"/>
      <c r="AL1286" s="69"/>
      <c r="AM1286" s="69"/>
      <c r="AN1286" s="69"/>
      <c r="AO1286" s="69"/>
      <c r="AP1286" s="69"/>
      <c r="AQ1286" s="69"/>
      <c r="AR1286" s="69"/>
      <c r="AS1286" s="69"/>
      <c r="AT1286" s="69"/>
      <c r="AU1286" s="69"/>
      <c r="AV1286" s="69"/>
      <c r="AW1286" s="69"/>
      <c r="AX1286" s="69"/>
      <c r="AY1286" s="69"/>
      <c r="AZ1286" s="69"/>
      <c r="BA1286" s="69"/>
      <c r="BB1286" s="69"/>
      <c r="BC1286" s="69"/>
      <c r="BD1286" s="69"/>
      <c r="BE1286" s="69"/>
      <c r="BF1286" s="69"/>
      <c r="BG1286" s="69"/>
      <c r="BH1286" s="69"/>
      <c r="BI1286" s="69"/>
      <c r="BJ1286" s="69"/>
      <c r="BK1286" s="69"/>
      <c r="BL1286" s="69"/>
      <c r="BM1286" s="69"/>
      <c r="BN1286" s="69"/>
      <c r="BO1286" s="69"/>
      <c r="BP1286" s="69"/>
      <c r="BQ1286" s="69"/>
      <c r="BR1286" s="69"/>
      <c r="BS1286" s="46"/>
    </row>
    <row r="1287" spans="4:71" s="47" customFormat="1" ht="9.75" customHeight="1" x14ac:dyDescent="0.3">
      <c r="D1287" s="69"/>
      <c r="E1287" s="69"/>
      <c r="F1287" s="69"/>
      <c r="G1287" s="69"/>
      <c r="H1287" s="69"/>
      <c r="I1287" s="69"/>
      <c r="J1287" s="69"/>
      <c r="K1287" s="69"/>
      <c r="L1287" s="69"/>
      <c r="M1287" s="69"/>
      <c r="N1287" s="69"/>
      <c r="O1287" s="69"/>
      <c r="P1287" s="69"/>
      <c r="Q1287" s="69"/>
      <c r="R1287" s="69"/>
      <c r="S1287" s="69"/>
      <c r="T1287" s="69"/>
      <c r="U1287" s="69"/>
      <c r="V1287" s="69"/>
      <c r="W1287" s="69"/>
      <c r="X1287" s="69"/>
      <c r="Y1287" s="69"/>
      <c r="Z1287" s="69"/>
      <c r="AA1287" s="69"/>
      <c r="AB1287" s="69"/>
      <c r="AC1287" s="69"/>
      <c r="AD1287" s="69"/>
      <c r="AE1287" s="69"/>
      <c r="AF1287" s="69"/>
      <c r="AG1287" s="69"/>
      <c r="AH1287" s="69"/>
      <c r="AI1287" s="69"/>
      <c r="AJ1287" s="69"/>
      <c r="AK1287" s="69"/>
      <c r="AL1287" s="69"/>
      <c r="AM1287" s="69"/>
      <c r="AN1287" s="69"/>
      <c r="AO1287" s="69"/>
      <c r="AP1287" s="69"/>
      <c r="AQ1287" s="69"/>
      <c r="AR1287" s="69"/>
      <c r="AS1287" s="69"/>
      <c r="AT1287" s="69"/>
      <c r="AU1287" s="69"/>
      <c r="AV1287" s="69"/>
      <c r="AW1287" s="69"/>
      <c r="AX1287" s="69"/>
      <c r="AY1287" s="69"/>
      <c r="AZ1287" s="69"/>
      <c r="BA1287" s="69"/>
      <c r="BB1287" s="69"/>
      <c r="BC1287" s="69"/>
      <c r="BD1287" s="69"/>
      <c r="BE1287" s="69"/>
      <c r="BF1287" s="69"/>
      <c r="BG1287" s="69"/>
      <c r="BH1287" s="69"/>
      <c r="BI1287" s="69"/>
      <c r="BJ1287" s="69"/>
      <c r="BK1287" s="69"/>
      <c r="BL1287" s="69"/>
      <c r="BM1287" s="69"/>
      <c r="BN1287" s="69"/>
      <c r="BO1287" s="69"/>
      <c r="BP1287" s="69"/>
      <c r="BQ1287" s="69"/>
      <c r="BR1287" s="69"/>
      <c r="BS1287" s="46"/>
    </row>
    <row r="1288" spans="4:71" s="47" customFormat="1" ht="9.75" customHeight="1" x14ac:dyDescent="0.3">
      <c r="D1288" s="69"/>
      <c r="E1288" s="69"/>
      <c r="F1288" s="69"/>
      <c r="G1288" s="69"/>
      <c r="H1288" s="69"/>
      <c r="I1288" s="69"/>
      <c r="J1288" s="69"/>
      <c r="K1288" s="69"/>
      <c r="L1288" s="69"/>
      <c r="M1288" s="69"/>
      <c r="N1288" s="69"/>
      <c r="O1288" s="69"/>
      <c r="P1288" s="69"/>
      <c r="Q1288" s="69"/>
      <c r="R1288" s="69"/>
      <c r="S1288" s="69"/>
      <c r="T1288" s="69"/>
      <c r="U1288" s="69"/>
      <c r="V1288" s="69"/>
      <c r="W1288" s="69"/>
      <c r="X1288" s="69"/>
      <c r="Y1288" s="69"/>
      <c r="Z1288" s="69"/>
      <c r="AA1288" s="69"/>
      <c r="AB1288" s="69"/>
      <c r="AC1288" s="69"/>
      <c r="AD1288" s="69"/>
      <c r="AE1288" s="69"/>
      <c r="AF1288" s="69"/>
      <c r="AG1288" s="69"/>
      <c r="AH1288" s="69"/>
      <c r="AI1288" s="69"/>
      <c r="AJ1288" s="69"/>
      <c r="AK1288" s="69"/>
      <c r="AL1288" s="69"/>
      <c r="AM1288" s="69"/>
      <c r="AN1288" s="69"/>
      <c r="AO1288" s="69"/>
      <c r="AP1288" s="69"/>
      <c r="AQ1288" s="69"/>
      <c r="AR1288" s="69"/>
      <c r="AS1288" s="69"/>
      <c r="AT1288" s="69"/>
      <c r="AU1288" s="69"/>
      <c r="AV1288" s="69"/>
      <c r="AW1288" s="69"/>
      <c r="AX1288" s="69"/>
      <c r="AY1288" s="69"/>
      <c r="AZ1288" s="69"/>
      <c r="BA1288" s="69"/>
      <c r="BB1288" s="69"/>
      <c r="BC1288" s="69"/>
      <c r="BD1288" s="69"/>
      <c r="BE1288" s="69"/>
      <c r="BF1288" s="69"/>
      <c r="BG1288" s="69"/>
      <c r="BH1288" s="69"/>
      <c r="BI1288" s="69"/>
      <c r="BJ1288" s="69"/>
      <c r="BK1288" s="69"/>
      <c r="BL1288" s="69"/>
      <c r="BM1288" s="69"/>
      <c r="BN1288" s="69"/>
      <c r="BO1288" s="69"/>
      <c r="BP1288" s="69"/>
      <c r="BQ1288" s="69"/>
      <c r="BR1288" s="69"/>
      <c r="BS1288" s="46"/>
    </row>
    <row r="1289" spans="4:71" s="47" customFormat="1" ht="9.75" customHeight="1" x14ac:dyDescent="0.3">
      <c r="D1289" s="69"/>
      <c r="E1289" s="69"/>
      <c r="F1289" s="69"/>
      <c r="G1289" s="69"/>
      <c r="H1289" s="69"/>
      <c r="I1289" s="69"/>
      <c r="J1289" s="69"/>
      <c r="K1289" s="69"/>
      <c r="L1289" s="69"/>
      <c r="M1289" s="69"/>
      <c r="N1289" s="69"/>
      <c r="O1289" s="69"/>
      <c r="P1289" s="69"/>
      <c r="Q1289" s="69"/>
      <c r="R1289" s="69"/>
      <c r="S1289" s="69"/>
      <c r="T1289" s="69"/>
      <c r="U1289" s="69"/>
      <c r="V1289" s="69"/>
      <c r="W1289" s="69"/>
      <c r="X1289" s="69"/>
      <c r="Y1289" s="69"/>
      <c r="Z1289" s="69"/>
      <c r="AA1289" s="69"/>
      <c r="AB1289" s="69"/>
      <c r="AC1289" s="69"/>
      <c r="AD1289" s="69"/>
      <c r="AE1289" s="69"/>
      <c r="AF1289" s="69"/>
      <c r="AG1289" s="69"/>
      <c r="AH1289" s="69"/>
      <c r="AI1289" s="69"/>
      <c r="AJ1289" s="69"/>
      <c r="AK1289" s="69"/>
      <c r="AL1289" s="69"/>
      <c r="AM1289" s="69"/>
      <c r="AN1289" s="69"/>
      <c r="AO1289" s="69"/>
      <c r="AP1289" s="69"/>
      <c r="AQ1289" s="69"/>
      <c r="AR1289" s="69"/>
      <c r="AS1289" s="69"/>
      <c r="AT1289" s="69"/>
      <c r="AU1289" s="69"/>
      <c r="AV1289" s="69"/>
      <c r="AW1289" s="69"/>
      <c r="AX1289" s="69"/>
      <c r="AY1289" s="69"/>
      <c r="AZ1289" s="69"/>
      <c r="BA1289" s="69"/>
      <c r="BB1289" s="69"/>
      <c r="BC1289" s="69"/>
      <c r="BD1289" s="69"/>
      <c r="BE1289" s="69"/>
      <c r="BF1289" s="69"/>
      <c r="BG1289" s="69"/>
      <c r="BH1289" s="69"/>
      <c r="BI1289" s="69"/>
      <c r="BJ1289" s="69"/>
      <c r="BK1289" s="69"/>
      <c r="BL1289" s="69"/>
      <c r="BM1289" s="69"/>
      <c r="BN1289" s="69"/>
      <c r="BO1289" s="69"/>
      <c r="BP1289" s="69"/>
      <c r="BQ1289" s="69"/>
      <c r="BR1289" s="69"/>
      <c r="BS1289" s="46"/>
    </row>
    <row r="1290" spans="4:71" s="47" customFormat="1" ht="9.75" customHeight="1" x14ac:dyDescent="0.3">
      <c r="D1290" s="69"/>
      <c r="E1290" s="69"/>
      <c r="F1290" s="69"/>
      <c r="G1290" s="69"/>
      <c r="H1290" s="69"/>
      <c r="I1290" s="69"/>
      <c r="J1290" s="69"/>
      <c r="K1290" s="69"/>
      <c r="L1290" s="69"/>
      <c r="M1290" s="69"/>
      <c r="N1290" s="69"/>
      <c r="O1290" s="69"/>
      <c r="P1290" s="69"/>
      <c r="Q1290" s="69"/>
      <c r="R1290" s="69"/>
      <c r="S1290" s="69"/>
      <c r="T1290" s="69"/>
      <c r="U1290" s="69"/>
      <c r="V1290" s="69"/>
      <c r="W1290" s="69"/>
      <c r="X1290" s="69"/>
      <c r="Y1290" s="69"/>
      <c r="Z1290" s="69"/>
      <c r="AA1290" s="69"/>
      <c r="AB1290" s="69"/>
      <c r="AC1290" s="69"/>
      <c r="AD1290" s="69"/>
      <c r="AE1290" s="69"/>
      <c r="AF1290" s="69"/>
      <c r="AG1290" s="69"/>
      <c r="AH1290" s="69"/>
      <c r="AI1290" s="69"/>
      <c r="AJ1290" s="69"/>
      <c r="AK1290" s="69"/>
      <c r="AL1290" s="69"/>
      <c r="AM1290" s="69"/>
      <c r="AN1290" s="69"/>
      <c r="AO1290" s="69"/>
      <c r="AP1290" s="69"/>
      <c r="AQ1290" s="69"/>
      <c r="AR1290" s="69"/>
      <c r="AS1290" s="69"/>
      <c r="AT1290" s="69"/>
      <c r="AU1290" s="69"/>
      <c r="AV1290" s="69"/>
      <c r="AW1290" s="69"/>
      <c r="AX1290" s="69"/>
      <c r="AY1290" s="69"/>
      <c r="AZ1290" s="69"/>
      <c r="BA1290" s="69"/>
      <c r="BB1290" s="69"/>
      <c r="BC1290" s="69"/>
      <c r="BD1290" s="69"/>
      <c r="BE1290" s="69"/>
      <c r="BF1290" s="69"/>
      <c r="BG1290" s="69"/>
      <c r="BH1290" s="69"/>
      <c r="BI1290" s="69"/>
      <c r="BJ1290" s="69"/>
      <c r="BK1290" s="69"/>
      <c r="BL1290" s="69"/>
      <c r="BM1290" s="69"/>
      <c r="BN1290" s="69"/>
      <c r="BO1290" s="69"/>
      <c r="BP1290" s="69"/>
      <c r="BQ1290" s="69"/>
      <c r="BR1290" s="69"/>
      <c r="BS1290" s="46"/>
    </row>
    <row r="1291" spans="4:71" s="47" customFormat="1" ht="9.75" customHeight="1" x14ac:dyDescent="0.3">
      <c r="D1291" s="69"/>
      <c r="E1291" s="69"/>
      <c r="F1291" s="69"/>
      <c r="G1291" s="69"/>
      <c r="H1291" s="69"/>
      <c r="I1291" s="69"/>
      <c r="J1291" s="69"/>
      <c r="K1291" s="69"/>
      <c r="L1291" s="69"/>
      <c r="M1291" s="69"/>
      <c r="N1291" s="69"/>
      <c r="O1291" s="69"/>
      <c r="P1291" s="69"/>
      <c r="Q1291" s="69"/>
      <c r="R1291" s="69"/>
      <c r="S1291" s="69"/>
      <c r="T1291" s="69"/>
      <c r="U1291" s="69"/>
      <c r="V1291" s="69"/>
      <c r="W1291" s="69"/>
      <c r="X1291" s="69"/>
      <c r="Y1291" s="69"/>
      <c r="Z1291" s="69"/>
      <c r="AA1291" s="69"/>
      <c r="AB1291" s="69"/>
      <c r="AC1291" s="69"/>
      <c r="AD1291" s="69"/>
      <c r="AE1291" s="69"/>
      <c r="AF1291" s="69"/>
      <c r="AG1291" s="69"/>
      <c r="AH1291" s="69"/>
      <c r="AI1291" s="69"/>
      <c r="AJ1291" s="69"/>
      <c r="AK1291" s="69"/>
      <c r="AL1291" s="69"/>
      <c r="AM1291" s="69"/>
      <c r="AN1291" s="69"/>
      <c r="AO1291" s="69"/>
      <c r="AP1291" s="69"/>
      <c r="AQ1291" s="69"/>
      <c r="AR1291" s="69"/>
      <c r="AS1291" s="69"/>
      <c r="AT1291" s="69"/>
      <c r="AU1291" s="69"/>
      <c r="AV1291" s="69"/>
      <c r="AW1291" s="69"/>
      <c r="AX1291" s="69"/>
      <c r="AY1291" s="69"/>
      <c r="AZ1291" s="69"/>
      <c r="BA1291" s="69"/>
      <c r="BB1291" s="69"/>
      <c r="BC1291" s="69"/>
      <c r="BD1291" s="69"/>
      <c r="BE1291" s="69"/>
      <c r="BF1291" s="69"/>
      <c r="BG1291" s="69"/>
      <c r="BH1291" s="69"/>
      <c r="BI1291" s="69"/>
      <c r="BJ1291" s="69"/>
      <c r="BK1291" s="69"/>
      <c r="BL1291" s="69"/>
      <c r="BM1291" s="69"/>
      <c r="BN1291" s="69"/>
      <c r="BO1291" s="69"/>
      <c r="BP1291" s="69"/>
      <c r="BQ1291" s="69"/>
      <c r="BR1291" s="69"/>
      <c r="BS1291" s="46"/>
    </row>
    <row r="1292" spans="4:71" s="47" customFormat="1" ht="9.75" customHeight="1" x14ac:dyDescent="0.3">
      <c r="D1292" s="69"/>
      <c r="E1292" s="69"/>
      <c r="F1292" s="69"/>
      <c r="G1292" s="69"/>
      <c r="H1292" s="69"/>
      <c r="I1292" s="69"/>
      <c r="J1292" s="69"/>
      <c r="K1292" s="69"/>
      <c r="L1292" s="69"/>
      <c r="M1292" s="69"/>
      <c r="N1292" s="69"/>
      <c r="O1292" s="69"/>
      <c r="P1292" s="69"/>
      <c r="Q1292" s="69"/>
      <c r="R1292" s="69"/>
      <c r="S1292" s="69"/>
      <c r="T1292" s="69"/>
      <c r="U1292" s="69"/>
      <c r="V1292" s="69"/>
      <c r="W1292" s="69"/>
      <c r="X1292" s="69"/>
      <c r="Y1292" s="69"/>
      <c r="Z1292" s="69"/>
      <c r="AA1292" s="69"/>
      <c r="AB1292" s="69"/>
      <c r="AC1292" s="69"/>
      <c r="AD1292" s="69"/>
      <c r="AE1292" s="69"/>
      <c r="AF1292" s="69"/>
      <c r="AG1292" s="69"/>
      <c r="AH1292" s="69"/>
      <c r="AI1292" s="69"/>
      <c r="AJ1292" s="69"/>
      <c r="AK1292" s="69"/>
      <c r="AL1292" s="69"/>
      <c r="AM1292" s="69"/>
      <c r="AN1292" s="69"/>
      <c r="AO1292" s="69"/>
      <c r="AP1292" s="69"/>
      <c r="AQ1292" s="69"/>
      <c r="AR1292" s="69"/>
      <c r="AS1292" s="69"/>
      <c r="AT1292" s="69"/>
      <c r="AU1292" s="69"/>
      <c r="AV1292" s="69"/>
      <c r="AW1292" s="69"/>
      <c r="AX1292" s="69"/>
      <c r="AY1292" s="69"/>
      <c r="AZ1292" s="69"/>
      <c r="BA1292" s="69"/>
      <c r="BB1292" s="69"/>
      <c r="BC1292" s="69"/>
      <c r="BD1292" s="69"/>
      <c r="BE1292" s="69"/>
      <c r="BF1292" s="69"/>
      <c r="BG1292" s="69"/>
      <c r="BH1292" s="69"/>
      <c r="BI1292" s="69"/>
      <c r="BJ1292" s="69"/>
      <c r="BK1292" s="69"/>
      <c r="BL1292" s="69"/>
      <c r="BM1292" s="69"/>
      <c r="BN1292" s="69"/>
      <c r="BO1292" s="69"/>
      <c r="BP1292" s="69"/>
      <c r="BQ1292" s="69"/>
      <c r="BR1292" s="69"/>
      <c r="BS1292" s="46"/>
    </row>
    <row r="1293" spans="4:71" s="47" customFormat="1" ht="9.75" customHeight="1" x14ac:dyDescent="0.3">
      <c r="D1293" s="69"/>
      <c r="E1293" s="69"/>
      <c r="F1293" s="69"/>
      <c r="G1293" s="69"/>
      <c r="H1293" s="69"/>
      <c r="I1293" s="69"/>
      <c r="J1293" s="69"/>
      <c r="K1293" s="69"/>
      <c r="L1293" s="69"/>
      <c r="M1293" s="69"/>
      <c r="N1293" s="69"/>
      <c r="O1293" s="69"/>
      <c r="P1293" s="69"/>
      <c r="Q1293" s="69"/>
      <c r="R1293" s="69"/>
      <c r="S1293" s="69"/>
      <c r="T1293" s="69"/>
      <c r="U1293" s="69"/>
      <c r="V1293" s="69"/>
      <c r="W1293" s="69"/>
      <c r="X1293" s="69"/>
      <c r="Y1293" s="69"/>
      <c r="Z1293" s="69"/>
      <c r="AA1293" s="69"/>
      <c r="AB1293" s="69"/>
      <c r="AC1293" s="69"/>
      <c r="AD1293" s="69"/>
      <c r="AE1293" s="69"/>
      <c r="AF1293" s="69"/>
      <c r="AG1293" s="69"/>
      <c r="AH1293" s="69"/>
      <c r="AI1293" s="69"/>
      <c r="AJ1293" s="69"/>
      <c r="AK1293" s="69"/>
      <c r="AL1293" s="69"/>
      <c r="AM1293" s="69"/>
      <c r="AN1293" s="69"/>
      <c r="AO1293" s="69"/>
      <c r="AP1293" s="69"/>
      <c r="AQ1293" s="69"/>
      <c r="AR1293" s="69"/>
      <c r="AS1293" s="69"/>
      <c r="AT1293" s="69"/>
      <c r="AU1293" s="69"/>
      <c r="AV1293" s="69"/>
      <c r="AW1293" s="69"/>
      <c r="AX1293" s="69"/>
      <c r="AY1293" s="69"/>
      <c r="AZ1293" s="69"/>
      <c r="BA1293" s="69"/>
      <c r="BB1293" s="69"/>
      <c r="BC1293" s="69"/>
      <c r="BD1293" s="69"/>
      <c r="BE1293" s="69"/>
      <c r="BF1293" s="69"/>
      <c r="BG1293" s="69"/>
      <c r="BH1293" s="69"/>
      <c r="BI1293" s="69"/>
      <c r="BJ1293" s="69"/>
      <c r="BK1293" s="69"/>
      <c r="BL1293" s="69"/>
      <c r="BM1293" s="69"/>
      <c r="BN1293" s="69"/>
      <c r="BO1293" s="69"/>
      <c r="BP1293" s="69"/>
      <c r="BQ1293" s="69"/>
      <c r="BR1293" s="69"/>
      <c r="BS1293" s="46"/>
    </row>
    <row r="1294" spans="4:71" s="47" customFormat="1" ht="9.75" customHeight="1" x14ac:dyDescent="0.3">
      <c r="D1294" s="69"/>
      <c r="E1294" s="69"/>
      <c r="F1294" s="69"/>
      <c r="G1294" s="69"/>
      <c r="H1294" s="69"/>
      <c r="I1294" s="69"/>
      <c r="J1294" s="69"/>
      <c r="K1294" s="69"/>
      <c r="L1294" s="69"/>
      <c r="M1294" s="69"/>
      <c r="N1294" s="69"/>
      <c r="O1294" s="69"/>
      <c r="P1294" s="69"/>
      <c r="Q1294" s="69"/>
      <c r="R1294" s="69"/>
      <c r="S1294" s="69"/>
      <c r="T1294" s="69"/>
      <c r="U1294" s="69"/>
      <c r="V1294" s="69"/>
      <c r="W1294" s="69"/>
      <c r="X1294" s="69"/>
      <c r="Y1294" s="69"/>
      <c r="Z1294" s="69"/>
      <c r="AA1294" s="69"/>
      <c r="AB1294" s="69"/>
      <c r="AC1294" s="69"/>
      <c r="AD1294" s="69"/>
      <c r="AE1294" s="69"/>
      <c r="AF1294" s="69"/>
      <c r="AG1294" s="69"/>
      <c r="AH1294" s="69"/>
      <c r="AI1294" s="69"/>
      <c r="AJ1294" s="69"/>
      <c r="AK1294" s="69"/>
      <c r="AL1294" s="69"/>
      <c r="AM1294" s="69"/>
      <c r="AN1294" s="69"/>
      <c r="AO1294" s="69"/>
      <c r="AP1294" s="69"/>
      <c r="AQ1294" s="69"/>
      <c r="AR1294" s="69"/>
      <c r="AS1294" s="69"/>
      <c r="AT1294" s="69"/>
      <c r="AU1294" s="69"/>
      <c r="AV1294" s="69"/>
      <c r="AW1294" s="69"/>
      <c r="AX1294" s="69"/>
      <c r="AY1294" s="69"/>
      <c r="AZ1294" s="69"/>
      <c r="BA1294" s="69"/>
      <c r="BB1294" s="69"/>
      <c r="BC1294" s="69"/>
      <c r="BD1294" s="69"/>
      <c r="BE1294" s="69"/>
      <c r="BF1294" s="69"/>
      <c r="BG1294" s="69"/>
      <c r="BH1294" s="69"/>
      <c r="BI1294" s="69"/>
      <c r="BJ1294" s="69"/>
      <c r="BK1294" s="69"/>
      <c r="BL1294" s="69"/>
      <c r="BM1294" s="69"/>
      <c r="BN1294" s="69"/>
      <c r="BO1294" s="69"/>
      <c r="BP1294" s="69"/>
      <c r="BQ1294" s="69"/>
      <c r="BR1294" s="69"/>
      <c r="BS1294" s="46"/>
    </row>
    <row r="1295" spans="4:71" s="47" customFormat="1" ht="9.75" customHeight="1" x14ac:dyDescent="0.3">
      <c r="D1295" s="69"/>
      <c r="E1295" s="69"/>
      <c r="F1295" s="69"/>
      <c r="G1295" s="69"/>
      <c r="H1295" s="69"/>
      <c r="I1295" s="69"/>
      <c r="J1295" s="69"/>
      <c r="K1295" s="69"/>
      <c r="L1295" s="69"/>
      <c r="M1295" s="69"/>
      <c r="N1295" s="69"/>
      <c r="O1295" s="69"/>
      <c r="P1295" s="69"/>
      <c r="Q1295" s="69"/>
      <c r="R1295" s="69"/>
      <c r="S1295" s="69"/>
      <c r="T1295" s="69"/>
      <c r="U1295" s="69"/>
      <c r="V1295" s="69"/>
      <c r="W1295" s="69"/>
      <c r="X1295" s="69"/>
      <c r="Y1295" s="69"/>
      <c r="Z1295" s="69"/>
      <c r="AA1295" s="69"/>
      <c r="AB1295" s="69"/>
      <c r="AC1295" s="69"/>
      <c r="AD1295" s="69"/>
      <c r="AE1295" s="69"/>
      <c r="AF1295" s="69"/>
      <c r="AG1295" s="69"/>
      <c r="AH1295" s="69"/>
      <c r="AI1295" s="69"/>
      <c r="AJ1295" s="69"/>
      <c r="AK1295" s="69"/>
      <c r="AL1295" s="69"/>
      <c r="AM1295" s="69"/>
      <c r="AN1295" s="69"/>
      <c r="AO1295" s="69"/>
      <c r="AP1295" s="69"/>
      <c r="AQ1295" s="69"/>
      <c r="AR1295" s="69"/>
      <c r="AS1295" s="69"/>
      <c r="AT1295" s="69"/>
      <c r="AU1295" s="69"/>
      <c r="AV1295" s="69"/>
      <c r="AW1295" s="69"/>
      <c r="AX1295" s="69"/>
      <c r="AY1295" s="69"/>
      <c r="AZ1295" s="69"/>
      <c r="BA1295" s="69"/>
      <c r="BB1295" s="69"/>
      <c r="BC1295" s="69"/>
      <c r="BD1295" s="69"/>
      <c r="BE1295" s="69"/>
      <c r="BF1295" s="69"/>
      <c r="BG1295" s="69"/>
      <c r="BH1295" s="69"/>
      <c r="BI1295" s="69"/>
      <c r="BJ1295" s="69"/>
      <c r="BK1295" s="69"/>
      <c r="BL1295" s="69"/>
      <c r="BM1295" s="69"/>
      <c r="BN1295" s="69"/>
      <c r="BO1295" s="69"/>
      <c r="BP1295" s="69"/>
      <c r="BQ1295" s="69"/>
      <c r="BR1295" s="69"/>
      <c r="BS1295" s="46"/>
    </row>
    <row r="1296" spans="4:71" s="47" customFormat="1" ht="9.75" customHeight="1" x14ac:dyDescent="0.3">
      <c r="D1296" s="69"/>
      <c r="E1296" s="69"/>
      <c r="F1296" s="69"/>
      <c r="G1296" s="69"/>
      <c r="H1296" s="69"/>
      <c r="I1296" s="69"/>
      <c r="J1296" s="69"/>
      <c r="K1296" s="69"/>
      <c r="L1296" s="69"/>
      <c r="M1296" s="69"/>
      <c r="N1296" s="69"/>
      <c r="O1296" s="69"/>
      <c r="P1296" s="69"/>
      <c r="Q1296" s="69"/>
      <c r="R1296" s="69"/>
      <c r="S1296" s="69"/>
      <c r="T1296" s="69"/>
      <c r="U1296" s="69"/>
      <c r="V1296" s="69"/>
      <c r="W1296" s="69"/>
      <c r="X1296" s="69"/>
      <c r="Y1296" s="69"/>
      <c r="Z1296" s="69"/>
      <c r="AA1296" s="69"/>
      <c r="AB1296" s="69"/>
      <c r="AC1296" s="69"/>
      <c r="AD1296" s="69"/>
      <c r="AE1296" s="69"/>
      <c r="AF1296" s="69"/>
      <c r="AG1296" s="69"/>
      <c r="AH1296" s="69"/>
      <c r="AI1296" s="69"/>
      <c r="AJ1296" s="69"/>
      <c r="AK1296" s="69"/>
      <c r="AL1296" s="69"/>
      <c r="AM1296" s="69"/>
      <c r="AN1296" s="69"/>
      <c r="AO1296" s="69"/>
      <c r="AP1296" s="69"/>
      <c r="AQ1296" s="69"/>
      <c r="AR1296" s="69"/>
      <c r="AS1296" s="69"/>
      <c r="AT1296" s="69"/>
      <c r="AU1296" s="69"/>
      <c r="AV1296" s="69"/>
      <c r="AW1296" s="69"/>
      <c r="AX1296" s="69"/>
      <c r="AY1296" s="69"/>
      <c r="AZ1296" s="69"/>
      <c r="BA1296" s="69"/>
      <c r="BB1296" s="69"/>
      <c r="BC1296" s="69"/>
      <c r="BD1296" s="69"/>
      <c r="BE1296" s="69"/>
      <c r="BF1296" s="69"/>
      <c r="BG1296" s="69"/>
      <c r="BH1296" s="69"/>
      <c r="BI1296" s="69"/>
      <c r="BJ1296" s="69"/>
      <c r="BK1296" s="69"/>
      <c r="BL1296" s="69"/>
      <c r="BM1296" s="69"/>
      <c r="BN1296" s="69"/>
      <c r="BO1296" s="69"/>
      <c r="BP1296" s="69"/>
      <c r="BQ1296" s="69"/>
      <c r="BR1296" s="69"/>
      <c r="BS1296" s="46"/>
    </row>
    <row r="1297" spans="4:71" s="47" customFormat="1" ht="9.75" customHeight="1" x14ac:dyDescent="0.3">
      <c r="D1297" s="69"/>
      <c r="E1297" s="69"/>
      <c r="F1297" s="69"/>
      <c r="G1297" s="69"/>
      <c r="H1297" s="69"/>
      <c r="I1297" s="69"/>
      <c r="J1297" s="69"/>
      <c r="K1297" s="69"/>
      <c r="L1297" s="69"/>
      <c r="M1297" s="69"/>
      <c r="N1297" s="69"/>
      <c r="O1297" s="69"/>
      <c r="P1297" s="69"/>
      <c r="Q1297" s="69"/>
      <c r="R1297" s="69"/>
      <c r="S1297" s="69"/>
      <c r="T1297" s="69"/>
      <c r="U1297" s="69"/>
      <c r="V1297" s="69"/>
      <c r="W1297" s="69"/>
      <c r="X1297" s="69"/>
      <c r="Y1297" s="69"/>
      <c r="Z1297" s="69"/>
      <c r="AA1297" s="69"/>
      <c r="AB1297" s="69"/>
      <c r="AC1297" s="69"/>
      <c r="AD1297" s="69"/>
      <c r="AE1297" s="69"/>
      <c r="AF1297" s="69"/>
      <c r="AG1297" s="69"/>
      <c r="AH1297" s="69"/>
      <c r="AI1297" s="69"/>
      <c r="AJ1297" s="69"/>
      <c r="AK1297" s="69"/>
      <c r="AL1297" s="69"/>
      <c r="AM1297" s="69"/>
      <c r="AN1297" s="69"/>
      <c r="AO1297" s="69"/>
      <c r="AP1297" s="69"/>
      <c r="AQ1297" s="69"/>
      <c r="AR1297" s="69"/>
      <c r="AS1297" s="69"/>
      <c r="AT1297" s="69"/>
      <c r="AU1297" s="69"/>
      <c r="AV1297" s="69"/>
      <c r="AW1297" s="69"/>
      <c r="AX1297" s="69"/>
      <c r="AY1297" s="69"/>
      <c r="AZ1297" s="69"/>
      <c r="BA1297" s="69"/>
      <c r="BB1297" s="69"/>
      <c r="BC1297" s="69"/>
      <c r="BD1297" s="69"/>
      <c r="BE1297" s="69"/>
      <c r="BF1297" s="69"/>
      <c r="BG1297" s="69"/>
      <c r="BH1297" s="69"/>
      <c r="BI1297" s="69"/>
      <c r="BJ1297" s="69"/>
      <c r="BK1297" s="69"/>
      <c r="BL1297" s="69"/>
      <c r="BM1297" s="69"/>
      <c r="BN1297" s="69"/>
      <c r="BO1297" s="69"/>
      <c r="BP1297" s="69"/>
      <c r="BQ1297" s="69"/>
      <c r="BR1297" s="69"/>
      <c r="BS1297" s="46"/>
    </row>
    <row r="1298" spans="4:71" s="47" customFormat="1" ht="9.75" customHeight="1" x14ac:dyDescent="0.3">
      <c r="D1298" s="69"/>
      <c r="E1298" s="69"/>
      <c r="F1298" s="69"/>
      <c r="G1298" s="69"/>
      <c r="H1298" s="69"/>
      <c r="I1298" s="69"/>
      <c r="J1298" s="69"/>
      <c r="K1298" s="69"/>
      <c r="L1298" s="69"/>
      <c r="M1298" s="69"/>
      <c r="N1298" s="69"/>
      <c r="O1298" s="69"/>
      <c r="P1298" s="69"/>
      <c r="Q1298" s="69"/>
      <c r="R1298" s="69"/>
      <c r="S1298" s="69"/>
      <c r="T1298" s="69"/>
      <c r="U1298" s="69"/>
      <c r="V1298" s="69"/>
      <c r="W1298" s="69"/>
      <c r="X1298" s="69"/>
      <c r="Y1298" s="69"/>
      <c r="Z1298" s="69"/>
      <c r="AA1298" s="69"/>
      <c r="AB1298" s="69"/>
      <c r="AC1298" s="69"/>
      <c r="AD1298" s="69"/>
      <c r="AE1298" s="69"/>
      <c r="AF1298" s="69"/>
      <c r="AG1298" s="69"/>
      <c r="AH1298" s="69"/>
      <c r="AI1298" s="69"/>
      <c r="AJ1298" s="69"/>
      <c r="AK1298" s="69"/>
      <c r="AL1298" s="69"/>
      <c r="AM1298" s="69"/>
      <c r="AN1298" s="69"/>
      <c r="AO1298" s="69"/>
      <c r="AP1298" s="69"/>
      <c r="AQ1298" s="69"/>
      <c r="AR1298" s="69"/>
      <c r="AS1298" s="69"/>
      <c r="AT1298" s="69"/>
      <c r="AU1298" s="69"/>
      <c r="AV1298" s="69"/>
      <c r="AW1298" s="69"/>
      <c r="AX1298" s="69"/>
      <c r="AY1298" s="69"/>
      <c r="AZ1298" s="69"/>
      <c r="BA1298" s="69"/>
      <c r="BB1298" s="69"/>
      <c r="BC1298" s="69"/>
      <c r="BD1298" s="69"/>
      <c r="BE1298" s="69"/>
      <c r="BF1298" s="69"/>
      <c r="BG1298" s="69"/>
      <c r="BH1298" s="69"/>
      <c r="BI1298" s="69"/>
      <c r="BJ1298" s="69"/>
      <c r="BK1298" s="69"/>
      <c r="BL1298" s="69"/>
      <c r="BM1298" s="69"/>
      <c r="BN1298" s="69"/>
      <c r="BO1298" s="69"/>
      <c r="BP1298" s="69"/>
      <c r="BQ1298" s="69"/>
      <c r="BR1298" s="69"/>
      <c r="BS1298" s="46"/>
    </row>
    <row r="1299" spans="4:71" s="47" customFormat="1" ht="9.75" customHeight="1" x14ac:dyDescent="0.3">
      <c r="D1299" s="69"/>
      <c r="E1299" s="69"/>
      <c r="F1299" s="69"/>
      <c r="G1299" s="69"/>
      <c r="H1299" s="69"/>
      <c r="I1299" s="69"/>
      <c r="J1299" s="69"/>
      <c r="K1299" s="69"/>
      <c r="L1299" s="69"/>
      <c r="M1299" s="69"/>
      <c r="N1299" s="69"/>
      <c r="O1299" s="69"/>
      <c r="P1299" s="69"/>
      <c r="Q1299" s="69"/>
      <c r="R1299" s="69"/>
      <c r="S1299" s="69"/>
      <c r="T1299" s="69"/>
      <c r="U1299" s="69"/>
      <c r="V1299" s="69"/>
      <c r="W1299" s="69"/>
      <c r="X1299" s="69"/>
      <c r="Y1299" s="69"/>
      <c r="Z1299" s="69"/>
      <c r="AA1299" s="69"/>
      <c r="AB1299" s="69"/>
      <c r="AC1299" s="69"/>
      <c r="AD1299" s="69"/>
      <c r="AE1299" s="69"/>
      <c r="AF1299" s="69"/>
      <c r="AG1299" s="69"/>
      <c r="AH1299" s="69"/>
      <c r="AI1299" s="69"/>
      <c r="AJ1299" s="69"/>
      <c r="AK1299" s="69"/>
      <c r="AL1299" s="69"/>
      <c r="AM1299" s="69"/>
      <c r="AN1299" s="69"/>
      <c r="AO1299" s="69"/>
      <c r="AP1299" s="69"/>
      <c r="AQ1299" s="69"/>
      <c r="AR1299" s="69"/>
      <c r="AS1299" s="69"/>
      <c r="AT1299" s="69"/>
      <c r="AU1299" s="69"/>
      <c r="AV1299" s="69"/>
      <c r="AW1299" s="69"/>
      <c r="AX1299" s="69"/>
      <c r="AY1299" s="69"/>
      <c r="AZ1299" s="69"/>
      <c r="BA1299" s="69"/>
      <c r="BB1299" s="69"/>
      <c r="BC1299" s="69"/>
      <c r="BD1299" s="69"/>
      <c r="BE1299" s="69"/>
      <c r="BF1299" s="69"/>
      <c r="BG1299" s="69"/>
      <c r="BH1299" s="69"/>
      <c r="BI1299" s="69"/>
      <c r="BJ1299" s="69"/>
      <c r="BK1299" s="69"/>
      <c r="BL1299" s="69"/>
      <c r="BM1299" s="69"/>
      <c r="BN1299" s="69"/>
      <c r="BO1299" s="69"/>
      <c r="BP1299" s="69"/>
      <c r="BQ1299" s="69"/>
      <c r="BR1299" s="69"/>
      <c r="BS1299" s="46"/>
    </row>
    <row r="1300" spans="4:71" s="47" customFormat="1" ht="9.75" customHeight="1" x14ac:dyDescent="0.3">
      <c r="D1300" s="69"/>
      <c r="E1300" s="69"/>
      <c r="F1300" s="69"/>
      <c r="G1300" s="69"/>
      <c r="H1300" s="69"/>
      <c r="I1300" s="69"/>
      <c r="J1300" s="69"/>
      <c r="K1300" s="69"/>
      <c r="L1300" s="69"/>
      <c r="M1300" s="69"/>
      <c r="N1300" s="69"/>
      <c r="O1300" s="69"/>
      <c r="P1300" s="69"/>
      <c r="Q1300" s="69"/>
      <c r="R1300" s="69"/>
      <c r="S1300" s="69"/>
      <c r="T1300" s="69"/>
      <c r="U1300" s="69"/>
      <c r="V1300" s="69"/>
      <c r="W1300" s="69"/>
      <c r="X1300" s="69"/>
      <c r="Y1300" s="69"/>
      <c r="Z1300" s="69"/>
      <c r="AA1300" s="69"/>
      <c r="AB1300" s="69"/>
      <c r="AC1300" s="69"/>
      <c r="AD1300" s="69"/>
      <c r="AE1300" s="69"/>
      <c r="AF1300" s="69"/>
      <c r="AG1300" s="69"/>
      <c r="AH1300" s="69"/>
      <c r="AI1300" s="69"/>
      <c r="AJ1300" s="69"/>
      <c r="AK1300" s="69"/>
      <c r="AL1300" s="69"/>
      <c r="AM1300" s="69"/>
      <c r="AN1300" s="69"/>
      <c r="AO1300" s="69"/>
      <c r="AP1300" s="69"/>
      <c r="AQ1300" s="69"/>
      <c r="AR1300" s="69"/>
      <c r="AS1300" s="69"/>
      <c r="AT1300" s="69"/>
      <c r="AU1300" s="69"/>
      <c r="AV1300" s="69"/>
      <c r="AW1300" s="69"/>
      <c r="AX1300" s="69"/>
      <c r="AY1300" s="69"/>
      <c r="AZ1300" s="69"/>
      <c r="BA1300" s="69"/>
      <c r="BB1300" s="69"/>
      <c r="BC1300" s="69"/>
      <c r="BD1300" s="69"/>
      <c r="BE1300" s="69"/>
      <c r="BF1300" s="69"/>
      <c r="BG1300" s="69"/>
      <c r="BH1300" s="69"/>
      <c r="BI1300" s="69"/>
      <c r="BJ1300" s="69"/>
      <c r="BK1300" s="69"/>
      <c r="BL1300" s="69"/>
      <c r="BM1300" s="69"/>
      <c r="BN1300" s="69"/>
      <c r="BO1300" s="69"/>
      <c r="BP1300" s="69"/>
      <c r="BQ1300" s="69"/>
      <c r="BR1300" s="69"/>
      <c r="BS1300" s="46"/>
    </row>
    <row r="1301" spans="4:71" s="47" customFormat="1" ht="9.75" customHeight="1" x14ac:dyDescent="0.3">
      <c r="D1301" s="69"/>
      <c r="E1301" s="69"/>
      <c r="F1301" s="69"/>
      <c r="G1301" s="69"/>
      <c r="H1301" s="69"/>
      <c r="I1301" s="69"/>
      <c r="J1301" s="69"/>
      <c r="K1301" s="69"/>
      <c r="L1301" s="69"/>
      <c r="M1301" s="69"/>
      <c r="N1301" s="69"/>
      <c r="O1301" s="69"/>
      <c r="P1301" s="69"/>
      <c r="Q1301" s="69"/>
      <c r="R1301" s="69"/>
      <c r="S1301" s="69"/>
      <c r="T1301" s="69"/>
      <c r="U1301" s="69"/>
      <c r="V1301" s="69"/>
      <c r="W1301" s="69"/>
      <c r="X1301" s="69"/>
      <c r="Y1301" s="69"/>
      <c r="Z1301" s="69"/>
      <c r="AA1301" s="69"/>
      <c r="AB1301" s="69"/>
      <c r="AC1301" s="69"/>
      <c r="AD1301" s="69"/>
      <c r="AE1301" s="69"/>
      <c r="AF1301" s="69"/>
      <c r="AG1301" s="69"/>
      <c r="AH1301" s="69"/>
      <c r="AI1301" s="69"/>
      <c r="AJ1301" s="69"/>
      <c r="AK1301" s="69"/>
      <c r="AL1301" s="69"/>
      <c r="AM1301" s="69"/>
      <c r="AN1301" s="69"/>
      <c r="AO1301" s="69"/>
      <c r="AP1301" s="69"/>
      <c r="AQ1301" s="69"/>
      <c r="AR1301" s="69"/>
      <c r="AS1301" s="69"/>
      <c r="AT1301" s="69"/>
      <c r="AU1301" s="69"/>
      <c r="AV1301" s="69"/>
      <c r="AW1301" s="69"/>
      <c r="AX1301" s="69"/>
      <c r="AY1301" s="69"/>
      <c r="AZ1301" s="69"/>
      <c r="BA1301" s="69"/>
      <c r="BB1301" s="69"/>
      <c r="BC1301" s="69"/>
      <c r="BD1301" s="69"/>
      <c r="BE1301" s="69"/>
      <c r="BF1301" s="69"/>
      <c r="BG1301" s="69"/>
      <c r="BH1301" s="69"/>
      <c r="BI1301" s="69"/>
      <c r="BJ1301" s="69"/>
      <c r="BK1301" s="69"/>
      <c r="BL1301" s="69"/>
      <c r="BM1301" s="69"/>
      <c r="BN1301" s="69"/>
      <c r="BO1301" s="69"/>
      <c r="BP1301" s="69"/>
      <c r="BQ1301" s="69"/>
      <c r="BR1301" s="69"/>
      <c r="BS1301" s="46"/>
    </row>
    <row r="1302" spans="4:71" s="47" customFormat="1" ht="9.75" customHeight="1" x14ac:dyDescent="0.3">
      <c r="D1302" s="69"/>
      <c r="E1302" s="69"/>
      <c r="F1302" s="69"/>
      <c r="G1302" s="69"/>
      <c r="H1302" s="69"/>
      <c r="I1302" s="69"/>
      <c r="J1302" s="69"/>
      <c r="K1302" s="69"/>
      <c r="L1302" s="69"/>
      <c r="M1302" s="69"/>
      <c r="N1302" s="69"/>
      <c r="O1302" s="69"/>
      <c r="P1302" s="69"/>
      <c r="Q1302" s="69"/>
      <c r="R1302" s="69"/>
      <c r="S1302" s="69"/>
      <c r="T1302" s="69"/>
      <c r="U1302" s="69"/>
      <c r="V1302" s="69"/>
      <c r="W1302" s="69"/>
      <c r="X1302" s="69"/>
      <c r="Y1302" s="69"/>
      <c r="Z1302" s="69"/>
      <c r="AA1302" s="69"/>
      <c r="AB1302" s="69"/>
      <c r="AC1302" s="69"/>
      <c r="AD1302" s="69"/>
      <c r="AE1302" s="69"/>
      <c r="AF1302" s="69"/>
      <c r="AG1302" s="69"/>
      <c r="AH1302" s="69"/>
      <c r="AI1302" s="69"/>
      <c r="AJ1302" s="69"/>
      <c r="AK1302" s="69"/>
      <c r="AL1302" s="69"/>
      <c r="AM1302" s="69"/>
      <c r="AN1302" s="69"/>
      <c r="AO1302" s="69"/>
      <c r="AP1302" s="69"/>
      <c r="AQ1302" s="69"/>
      <c r="AR1302" s="69"/>
      <c r="AS1302" s="69"/>
      <c r="AT1302" s="69"/>
      <c r="AU1302" s="69"/>
      <c r="AV1302" s="69"/>
      <c r="AW1302" s="69"/>
      <c r="AX1302" s="69"/>
      <c r="AY1302" s="69"/>
      <c r="AZ1302" s="69"/>
      <c r="BA1302" s="69"/>
      <c r="BB1302" s="69"/>
      <c r="BC1302" s="69"/>
      <c r="BD1302" s="69"/>
      <c r="BE1302" s="69"/>
      <c r="BF1302" s="69"/>
      <c r="BG1302" s="69"/>
      <c r="BH1302" s="69"/>
      <c r="BI1302" s="69"/>
      <c r="BJ1302" s="69"/>
      <c r="BK1302" s="69"/>
      <c r="BL1302" s="69"/>
      <c r="BM1302" s="69"/>
      <c r="BN1302" s="69"/>
      <c r="BO1302" s="69"/>
      <c r="BP1302" s="69"/>
      <c r="BQ1302" s="69"/>
      <c r="BR1302" s="69"/>
      <c r="BS1302" s="46"/>
    </row>
    <row r="1303" spans="4:71" s="47" customFormat="1" ht="9.75" customHeight="1" x14ac:dyDescent="0.3">
      <c r="D1303" s="69"/>
      <c r="E1303" s="69"/>
      <c r="F1303" s="69"/>
      <c r="G1303" s="69"/>
      <c r="H1303" s="69"/>
      <c r="I1303" s="69"/>
      <c r="J1303" s="69"/>
      <c r="K1303" s="69"/>
      <c r="L1303" s="69"/>
      <c r="M1303" s="69"/>
      <c r="N1303" s="69"/>
      <c r="O1303" s="69"/>
      <c r="P1303" s="69"/>
      <c r="Q1303" s="69"/>
      <c r="R1303" s="69"/>
      <c r="S1303" s="69"/>
      <c r="T1303" s="69"/>
      <c r="U1303" s="69"/>
      <c r="V1303" s="69"/>
      <c r="W1303" s="69"/>
      <c r="X1303" s="69"/>
      <c r="Y1303" s="69"/>
      <c r="Z1303" s="69"/>
      <c r="AA1303" s="69"/>
      <c r="AB1303" s="69"/>
      <c r="AC1303" s="69"/>
      <c r="AD1303" s="69"/>
      <c r="AE1303" s="69"/>
      <c r="AF1303" s="69"/>
      <c r="AG1303" s="69"/>
      <c r="AH1303" s="69"/>
      <c r="AI1303" s="69"/>
      <c r="AJ1303" s="69"/>
      <c r="AK1303" s="69"/>
      <c r="AL1303" s="69"/>
      <c r="AM1303" s="69"/>
      <c r="AN1303" s="69"/>
      <c r="AO1303" s="69"/>
      <c r="AP1303" s="69"/>
      <c r="AQ1303" s="69"/>
      <c r="AR1303" s="69"/>
      <c r="AS1303" s="69"/>
      <c r="AT1303" s="69"/>
      <c r="AU1303" s="69"/>
      <c r="AV1303" s="69"/>
      <c r="AW1303" s="69"/>
      <c r="AX1303" s="69"/>
      <c r="AY1303" s="69"/>
      <c r="AZ1303" s="69"/>
      <c r="BA1303" s="69"/>
      <c r="BB1303" s="69"/>
      <c r="BC1303" s="69"/>
      <c r="BD1303" s="69"/>
      <c r="BE1303" s="69"/>
      <c r="BF1303" s="69"/>
      <c r="BG1303" s="69"/>
      <c r="BH1303" s="69"/>
      <c r="BI1303" s="69"/>
      <c r="BJ1303" s="69"/>
      <c r="BK1303" s="69"/>
      <c r="BL1303" s="69"/>
      <c r="BM1303" s="69"/>
      <c r="BN1303" s="69"/>
      <c r="BO1303" s="69"/>
      <c r="BP1303" s="69"/>
      <c r="BQ1303" s="69"/>
      <c r="BR1303" s="69"/>
      <c r="BS1303" s="46"/>
    </row>
    <row r="1304" spans="4:71" s="47" customFormat="1" ht="9.75" customHeight="1" x14ac:dyDescent="0.3">
      <c r="D1304" s="69"/>
      <c r="E1304" s="69"/>
      <c r="F1304" s="69"/>
      <c r="G1304" s="69"/>
      <c r="H1304" s="69"/>
      <c r="I1304" s="69"/>
      <c r="J1304" s="69"/>
      <c r="K1304" s="69"/>
      <c r="L1304" s="69"/>
      <c r="M1304" s="69"/>
      <c r="N1304" s="69"/>
      <c r="O1304" s="69"/>
      <c r="P1304" s="69"/>
      <c r="Q1304" s="69"/>
      <c r="R1304" s="69"/>
      <c r="S1304" s="69"/>
      <c r="T1304" s="69"/>
      <c r="U1304" s="69"/>
      <c r="V1304" s="69"/>
      <c r="W1304" s="69"/>
      <c r="X1304" s="69"/>
      <c r="Y1304" s="69"/>
      <c r="Z1304" s="69"/>
      <c r="AA1304" s="69"/>
      <c r="AB1304" s="69"/>
      <c r="AC1304" s="69"/>
      <c r="AD1304" s="69"/>
      <c r="AE1304" s="69"/>
      <c r="AF1304" s="69"/>
      <c r="AG1304" s="69"/>
      <c r="AH1304" s="69"/>
      <c r="AI1304" s="69"/>
      <c r="AJ1304" s="69"/>
      <c r="AK1304" s="69"/>
      <c r="AL1304" s="69"/>
      <c r="AM1304" s="69"/>
      <c r="AN1304" s="69"/>
      <c r="AO1304" s="69"/>
      <c r="AP1304" s="69"/>
      <c r="AQ1304" s="69"/>
      <c r="AR1304" s="69"/>
      <c r="AS1304" s="69"/>
      <c r="AT1304" s="69"/>
      <c r="AU1304" s="69"/>
      <c r="AV1304" s="69"/>
      <c r="AW1304" s="69"/>
      <c r="AX1304" s="69"/>
      <c r="AY1304" s="69"/>
      <c r="AZ1304" s="69"/>
      <c r="BA1304" s="69"/>
      <c r="BB1304" s="69"/>
      <c r="BC1304" s="69"/>
      <c r="BD1304" s="69"/>
      <c r="BE1304" s="69"/>
      <c r="BF1304" s="69"/>
      <c r="BG1304" s="69"/>
      <c r="BH1304" s="69"/>
      <c r="BI1304" s="69"/>
      <c r="BJ1304" s="69"/>
      <c r="BK1304" s="69"/>
      <c r="BL1304" s="69"/>
      <c r="BM1304" s="69"/>
      <c r="BN1304" s="69"/>
      <c r="BO1304" s="69"/>
      <c r="BP1304" s="69"/>
      <c r="BQ1304" s="69"/>
      <c r="BR1304" s="69"/>
      <c r="BS1304" s="46"/>
    </row>
    <row r="1305" spans="4:71" s="47" customFormat="1" ht="9.75" customHeight="1" x14ac:dyDescent="0.3">
      <c r="D1305" s="69"/>
      <c r="E1305" s="69"/>
      <c r="F1305" s="69"/>
      <c r="G1305" s="69"/>
      <c r="H1305" s="69"/>
      <c r="I1305" s="69"/>
      <c r="J1305" s="69"/>
      <c r="K1305" s="69"/>
      <c r="L1305" s="69"/>
      <c r="M1305" s="69"/>
      <c r="N1305" s="69"/>
      <c r="O1305" s="69"/>
      <c r="P1305" s="69"/>
      <c r="Q1305" s="69"/>
      <c r="R1305" s="69"/>
      <c r="S1305" s="69"/>
      <c r="T1305" s="69"/>
      <c r="U1305" s="69"/>
      <c r="V1305" s="69"/>
      <c r="W1305" s="69"/>
      <c r="X1305" s="69"/>
      <c r="Y1305" s="69"/>
      <c r="Z1305" s="69"/>
      <c r="AA1305" s="69"/>
      <c r="AB1305" s="69"/>
      <c r="AC1305" s="69"/>
      <c r="AD1305" s="69"/>
      <c r="AE1305" s="69"/>
      <c r="AF1305" s="69"/>
      <c r="AG1305" s="69"/>
      <c r="AH1305" s="69"/>
      <c r="AI1305" s="69"/>
      <c r="AJ1305" s="69"/>
      <c r="AK1305" s="69"/>
      <c r="AL1305" s="69"/>
      <c r="AM1305" s="69"/>
      <c r="AN1305" s="69"/>
      <c r="AO1305" s="69"/>
      <c r="AP1305" s="69"/>
      <c r="AQ1305" s="69"/>
      <c r="AR1305" s="69"/>
      <c r="AS1305" s="69"/>
      <c r="AT1305" s="69"/>
      <c r="AU1305" s="69"/>
      <c r="AV1305" s="69"/>
      <c r="AW1305" s="69"/>
      <c r="AX1305" s="69"/>
      <c r="AY1305" s="69"/>
      <c r="AZ1305" s="69"/>
      <c r="BA1305" s="69"/>
      <c r="BB1305" s="69"/>
      <c r="BC1305" s="69"/>
      <c r="BD1305" s="69"/>
      <c r="BE1305" s="69"/>
      <c r="BF1305" s="69"/>
      <c r="BG1305" s="69"/>
      <c r="BH1305" s="69"/>
      <c r="BI1305" s="69"/>
      <c r="BJ1305" s="69"/>
      <c r="BK1305" s="69"/>
      <c r="BL1305" s="69"/>
      <c r="BM1305" s="69"/>
      <c r="BN1305" s="69"/>
      <c r="BO1305" s="69"/>
      <c r="BP1305" s="69"/>
      <c r="BQ1305" s="69"/>
      <c r="BR1305" s="69"/>
      <c r="BS1305" s="46"/>
    </row>
    <row r="1306" spans="4:71" s="47" customFormat="1" ht="9.75" customHeight="1" x14ac:dyDescent="0.3">
      <c r="D1306" s="69"/>
      <c r="E1306" s="69"/>
      <c r="F1306" s="69"/>
      <c r="G1306" s="69"/>
      <c r="H1306" s="69"/>
      <c r="I1306" s="69"/>
      <c r="J1306" s="69"/>
      <c r="K1306" s="69"/>
      <c r="L1306" s="69"/>
      <c r="M1306" s="69"/>
      <c r="N1306" s="69"/>
      <c r="O1306" s="69"/>
      <c r="P1306" s="69"/>
      <c r="Q1306" s="69"/>
      <c r="R1306" s="69"/>
      <c r="S1306" s="69"/>
      <c r="T1306" s="69"/>
      <c r="U1306" s="69"/>
      <c r="V1306" s="69"/>
      <c r="W1306" s="69"/>
      <c r="X1306" s="69"/>
      <c r="Y1306" s="69"/>
      <c r="Z1306" s="69"/>
      <c r="AA1306" s="69"/>
      <c r="AB1306" s="69"/>
      <c r="AC1306" s="69"/>
      <c r="AD1306" s="69"/>
      <c r="AE1306" s="69"/>
      <c r="AF1306" s="69"/>
      <c r="AG1306" s="69"/>
      <c r="AH1306" s="69"/>
      <c r="AI1306" s="69"/>
      <c r="AJ1306" s="69"/>
      <c r="AK1306" s="69"/>
      <c r="AL1306" s="69"/>
      <c r="AM1306" s="69"/>
      <c r="AN1306" s="69"/>
      <c r="AO1306" s="69"/>
      <c r="AP1306" s="69"/>
      <c r="AQ1306" s="69"/>
      <c r="AR1306" s="69"/>
      <c r="AS1306" s="69"/>
      <c r="AT1306" s="69"/>
      <c r="AU1306" s="69"/>
      <c r="AV1306" s="69"/>
      <c r="AW1306" s="69"/>
      <c r="AX1306" s="69"/>
      <c r="AY1306" s="69"/>
      <c r="AZ1306" s="69"/>
      <c r="BA1306" s="69"/>
      <c r="BB1306" s="69"/>
      <c r="BC1306" s="69"/>
      <c r="BD1306" s="69"/>
      <c r="BE1306" s="69"/>
      <c r="BF1306" s="69"/>
      <c r="BG1306" s="69"/>
      <c r="BH1306" s="69"/>
      <c r="BI1306" s="69"/>
      <c r="BJ1306" s="69"/>
      <c r="BK1306" s="69"/>
      <c r="BL1306" s="69"/>
      <c r="BM1306" s="69"/>
      <c r="BN1306" s="69"/>
      <c r="BO1306" s="69"/>
      <c r="BP1306" s="69"/>
      <c r="BQ1306" s="69"/>
      <c r="BR1306" s="69"/>
      <c r="BS1306" s="46"/>
    </row>
    <row r="1307" spans="4:71" s="47" customFormat="1" ht="9.75" customHeight="1" x14ac:dyDescent="0.3">
      <c r="D1307" s="69"/>
      <c r="E1307" s="69"/>
      <c r="F1307" s="69"/>
      <c r="G1307" s="69"/>
      <c r="H1307" s="69"/>
      <c r="I1307" s="69"/>
      <c r="J1307" s="69"/>
      <c r="K1307" s="69"/>
      <c r="L1307" s="69"/>
      <c r="M1307" s="69"/>
      <c r="N1307" s="69"/>
      <c r="O1307" s="69"/>
      <c r="P1307" s="69"/>
      <c r="Q1307" s="69"/>
      <c r="R1307" s="69"/>
      <c r="S1307" s="69"/>
      <c r="T1307" s="69"/>
      <c r="U1307" s="69"/>
      <c r="V1307" s="69"/>
      <c r="W1307" s="69"/>
      <c r="X1307" s="69"/>
      <c r="Y1307" s="69"/>
      <c r="Z1307" s="69"/>
      <c r="AA1307" s="69"/>
      <c r="AB1307" s="69"/>
      <c r="AC1307" s="69"/>
      <c r="AD1307" s="69"/>
      <c r="AE1307" s="69"/>
      <c r="AF1307" s="69"/>
      <c r="AG1307" s="69"/>
      <c r="AH1307" s="69"/>
      <c r="AI1307" s="69"/>
      <c r="AJ1307" s="69"/>
      <c r="AK1307" s="69"/>
      <c r="AL1307" s="69"/>
      <c r="AM1307" s="69"/>
      <c r="AN1307" s="69"/>
      <c r="AO1307" s="69"/>
      <c r="AP1307" s="69"/>
      <c r="AQ1307" s="69"/>
      <c r="AR1307" s="69"/>
      <c r="AS1307" s="69"/>
      <c r="AT1307" s="69"/>
      <c r="AU1307" s="69"/>
      <c r="AV1307" s="69"/>
      <c r="AW1307" s="69"/>
      <c r="AX1307" s="69"/>
      <c r="AY1307" s="69"/>
      <c r="AZ1307" s="69"/>
      <c r="BA1307" s="69"/>
      <c r="BB1307" s="69"/>
      <c r="BC1307" s="69"/>
      <c r="BD1307" s="69"/>
      <c r="BE1307" s="69"/>
      <c r="BF1307" s="69"/>
      <c r="BG1307" s="69"/>
      <c r="BH1307" s="69"/>
      <c r="BI1307" s="69"/>
      <c r="BJ1307" s="69"/>
      <c r="BK1307" s="69"/>
      <c r="BL1307" s="69"/>
      <c r="BM1307" s="69"/>
      <c r="BN1307" s="69"/>
      <c r="BO1307" s="69"/>
      <c r="BP1307" s="69"/>
      <c r="BQ1307" s="69"/>
      <c r="BR1307" s="69"/>
      <c r="BS1307" s="46"/>
    </row>
    <row r="1308" spans="4:71" s="47" customFormat="1" ht="9.75" customHeight="1" x14ac:dyDescent="0.3">
      <c r="D1308" s="69"/>
      <c r="E1308" s="69"/>
      <c r="F1308" s="69"/>
      <c r="G1308" s="69"/>
      <c r="H1308" s="69"/>
      <c r="I1308" s="69"/>
      <c r="J1308" s="69"/>
      <c r="K1308" s="69"/>
      <c r="L1308" s="69"/>
      <c r="M1308" s="69"/>
      <c r="N1308" s="69"/>
      <c r="O1308" s="69"/>
      <c r="P1308" s="69"/>
      <c r="Q1308" s="69"/>
      <c r="R1308" s="69"/>
      <c r="S1308" s="69"/>
      <c r="T1308" s="69"/>
      <c r="U1308" s="69"/>
      <c r="V1308" s="69"/>
      <c r="W1308" s="69"/>
      <c r="X1308" s="69"/>
      <c r="Y1308" s="69"/>
      <c r="Z1308" s="69"/>
      <c r="AA1308" s="69"/>
      <c r="AB1308" s="69"/>
      <c r="AC1308" s="69"/>
      <c r="AD1308" s="69"/>
      <c r="AE1308" s="69"/>
      <c r="AF1308" s="69"/>
      <c r="AG1308" s="69"/>
      <c r="AH1308" s="69"/>
      <c r="AI1308" s="69"/>
      <c r="AJ1308" s="69"/>
      <c r="AK1308" s="69"/>
      <c r="AL1308" s="69"/>
      <c r="AM1308" s="69"/>
      <c r="AN1308" s="69"/>
      <c r="AO1308" s="69"/>
      <c r="AP1308" s="69"/>
      <c r="AQ1308" s="69"/>
      <c r="AR1308" s="69"/>
      <c r="AS1308" s="69"/>
      <c r="AT1308" s="69"/>
      <c r="AU1308" s="69"/>
      <c r="AV1308" s="69"/>
      <c r="AW1308" s="69"/>
      <c r="AX1308" s="69"/>
      <c r="AY1308" s="69"/>
      <c r="AZ1308" s="69"/>
      <c r="BA1308" s="69"/>
      <c r="BB1308" s="69"/>
      <c r="BC1308" s="69"/>
      <c r="BD1308" s="69"/>
      <c r="BE1308" s="69"/>
      <c r="BF1308" s="69"/>
      <c r="BG1308" s="69"/>
      <c r="BH1308" s="69"/>
      <c r="BI1308" s="69"/>
      <c r="BJ1308" s="69"/>
      <c r="BK1308" s="69"/>
      <c r="BL1308" s="69"/>
      <c r="BM1308" s="69"/>
      <c r="BN1308" s="69"/>
      <c r="BO1308" s="69"/>
      <c r="BP1308" s="69"/>
      <c r="BQ1308" s="69"/>
      <c r="BR1308" s="69"/>
      <c r="BS1308" s="46"/>
    </row>
    <row r="1309" spans="4:71" s="47" customFormat="1" ht="9.75" customHeight="1" x14ac:dyDescent="0.3">
      <c r="D1309" s="69"/>
      <c r="E1309" s="69"/>
      <c r="F1309" s="69"/>
      <c r="G1309" s="69"/>
      <c r="H1309" s="69"/>
      <c r="I1309" s="69"/>
      <c r="J1309" s="69"/>
      <c r="K1309" s="69"/>
      <c r="L1309" s="69"/>
      <c r="M1309" s="69"/>
      <c r="N1309" s="69"/>
      <c r="O1309" s="69"/>
      <c r="P1309" s="69"/>
      <c r="Q1309" s="69"/>
      <c r="R1309" s="69"/>
      <c r="S1309" s="69"/>
      <c r="T1309" s="69"/>
      <c r="U1309" s="69"/>
      <c r="V1309" s="69"/>
      <c r="W1309" s="69"/>
      <c r="X1309" s="69"/>
      <c r="Y1309" s="69"/>
      <c r="Z1309" s="69"/>
      <c r="AA1309" s="69"/>
      <c r="AB1309" s="69"/>
      <c r="AC1309" s="69"/>
      <c r="AD1309" s="69"/>
      <c r="AE1309" s="69"/>
      <c r="AF1309" s="69"/>
      <c r="AG1309" s="69"/>
      <c r="AH1309" s="69"/>
      <c r="AI1309" s="69"/>
      <c r="AJ1309" s="69"/>
      <c r="AK1309" s="69"/>
      <c r="AL1309" s="69"/>
      <c r="AM1309" s="69"/>
      <c r="AN1309" s="69"/>
      <c r="AO1309" s="69"/>
      <c r="AP1309" s="69"/>
      <c r="AQ1309" s="69"/>
      <c r="AR1309" s="69"/>
      <c r="AS1309" s="69"/>
      <c r="AT1309" s="69"/>
      <c r="AU1309" s="69"/>
      <c r="AV1309" s="69"/>
      <c r="AW1309" s="69"/>
      <c r="AX1309" s="69"/>
      <c r="AY1309" s="69"/>
      <c r="AZ1309" s="69"/>
      <c r="BA1309" s="69"/>
      <c r="BB1309" s="69"/>
      <c r="BC1309" s="69"/>
      <c r="BD1309" s="69"/>
      <c r="BE1309" s="69"/>
      <c r="BF1309" s="69"/>
      <c r="BG1309" s="69"/>
      <c r="BH1309" s="69"/>
      <c r="BI1309" s="69"/>
      <c r="BJ1309" s="69"/>
      <c r="BK1309" s="69"/>
      <c r="BL1309" s="69"/>
      <c r="BM1309" s="69"/>
      <c r="BN1309" s="69"/>
      <c r="BO1309" s="69"/>
      <c r="BP1309" s="69"/>
      <c r="BQ1309" s="69"/>
      <c r="BR1309" s="69"/>
      <c r="BS1309" s="46"/>
    </row>
    <row r="1310" spans="4:71" s="47" customFormat="1" ht="9.75" customHeight="1" x14ac:dyDescent="0.3">
      <c r="D1310" s="69"/>
      <c r="E1310" s="69"/>
      <c r="F1310" s="69"/>
      <c r="G1310" s="69"/>
      <c r="H1310" s="69"/>
      <c r="I1310" s="69"/>
      <c r="J1310" s="69"/>
      <c r="K1310" s="69"/>
      <c r="L1310" s="69"/>
      <c r="M1310" s="69"/>
      <c r="N1310" s="69"/>
      <c r="O1310" s="69"/>
      <c r="P1310" s="69"/>
      <c r="Q1310" s="69"/>
      <c r="R1310" s="69"/>
      <c r="S1310" s="69"/>
      <c r="T1310" s="69"/>
      <c r="U1310" s="69"/>
      <c r="V1310" s="69"/>
      <c r="W1310" s="69"/>
      <c r="X1310" s="69"/>
      <c r="Y1310" s="69"/>
      <c r="Z1310" s="69"/>
      <c r="AA1310" s="69"/>
      <c r="AB1310" s="69"/>
      <c r="AC1310" s="69"/>
      <c r="AD1310" s="69"/>
      <c r="AE1310" s="69"/>
      <c r="AF1310" s="69"/>
      <c r="AG1310" s="69"/>
      <c r="AH1310" s="69"/>
      <c r="AI1310" s="69"/>
      <c r="AJ1310" s="69"/>
      <c r="AK1310" s="69"/>
      <c r="AL1310" s="69"/>
      <c r="AM1310" s="69"/>
      <c r="AN1310" s="69"/>
      <c r="AO1310" s="69"/>
      <c r="AP1310" s="69"/>
      <c r="AQ1310" s="69"/>
      <c r="AR1310" s="69"/>
      <c r="AS1310" s="69"/>
      <c r="AT1310" s="69"/>
      <c r="AU1310" s="69"/>
      <c r="AV1310" s="69"/>
      <c r="AW1310" s="69"/>
      <c r="AX1310" s="69"/>
      <c r="AY1310" s="69"/>
      <c r="AZ1310" s="69"/>
      <c r="BA1310" s="69"/>
      <c r="BB1310" s="69"/>
      <c r="BC1310" s="69"/>
      <c r="BD1310" s="69"/>
      <c r="BE1310" s="69"/>
      <c r="BF1310" s="69"/>
      <c r="BG1310" s="69"/>
      <c r="BH1310" s="69"/>
      <c r="BI1310" s="69"/>
      <c r="BJ1310" s="69"/>
      <c r="BK1310" s="69"/>
      <c r="BL1310" s="69"/>
      <c r="BM1310" s="69"/>
      <c r="BN1310" s="69"/>
      <c r="BO1310" s="69"/>
      <c r="BP1310" s="69"/>
      <c r="BQ1310" s="69"/>
      <c r="BR1310" s="69"/>
      <c r="BS1310" s="46"/>
    </row>
    <row r="1311" spans="4:71" s="47" customFormat="1" ht="9.75" customHeight="1" x14ac:dyDescent="0.3">
      <c r="D1311" s="69"/>
      <c r="E1311" s="69"/>
      <c r="F1311" s="69"/>
      <c r="G1311" s="69"/>
      <c r="H1311" s="69"/>
      <c r="I1311" s="69"/>
      <c r="J1311" s="69"/>
      <c r="K1311" s="69"/>
      <c r="L1311" s="69"/>
      <c r="M1311" s="69"/>
      <c r="N1311" s="69"/>
      <c r="O1311" s="69"/>
      <c r="P1311" s="69"/>
      <c r="Q1311" s="69"/>
      <c r="R1311" s="69"/>
      <c r="S1311" s="69"/>
      <c r="T1311" s="69"/>
      <c r="U1311" s="69"/>
      <c r="V1311" s="69"/>
      <c r="W1311" s="69"/>
      <c r="X1311" s="69"/>
      <c r="Y1311" s="69"/>
      <c r="Z1311" s="69"/>
      <c r="AA1311" s="69"/>
      <c r="AB1311" s="69"/>
      <c r="AC1311" s="69"/>
      <c r="AD1311" s="69"/>
      <c r="AE1311" s="69"/>
      <c r="AF1311" s="69"/>
      <c r="AG1311" s="69"/>
      <c r="AH1311" s="69"/>
      <c r="AI1311" s="69"/>
      <c r="AJ1311" s="69"/>
      <c r="AK1311" s="69"/>
      <c r="AL1311" s="69"/>
      <c r="AM1311" s="69"/>
      <c r="AN1311" s="69"/>
      <c r="AO1311" s="69"/>
      <c r="AP1311" s="69"/>
      <c r="AQ1311" s="69"/>
      <c r="AR1311" s="69"/>
      <c r="AS1311" s="69"/>
      <c r="AT1311" s="69"/>
      <c r="AU1311" s="69"/>
      <c r="AV1311" s="69"/>
      <c r="AW1311" s="69"/>
      <c r="AX1311" s="69"/>
      <c r="AY1311" s="69"/>
      <c r="AZ1311" s="69"/>
      <c r="BA1311" s="69"/>
      <c r="BB1311" s="69"/>
      <c r="BC1311" s="69"/>
      <c r="BD1311" s="69"/>
      <c r="BE1311" s="69"/>
      <c r="BF1311" s="69"/>
      <c r="BG1311" s="69"/>
      <c r="BH1311" s="69"/>
      <c r="BI1311" s="69"/>
      <c r="BJ1311" s="69"/>
      <c r="BK1311" s="69"/>
      <c r="BL1311" s="69"/>
      <c r="BM1311" s="69"/>
      <c r="BN1311" s="69"/>
      <c r="BO1311" s="69"/>
      <c r="BP1311" s="69"/>
      <c r="BQ1311" s="69"/>
      <c r="BR1311" s="69"/>
      <c r="BS1311" s="46"/>
    </row>
    <row r="1312" spans="4:71" s="47" customFormat="1" ht="9.75" customHeight="1" x14ac:dyDescent="0.3">
      <c r="D1312" s="69"/>
      <c r="E1312" s="69"/>
      <c r="F1312" s="69"/>
      <c r="G1312" s="69"/>
      <c r="H1312" s="69"/>
      <c r="I1312" s="69"/>
      <c r="J1312" s="69"/>
      <c r="K1312" s="69"/>
      <c r="L1312" s="69"/>
      <c r="M1312" s="69"/>
      <c r="N1312" s="69"/>
      <c r="O1312" s="69"/>
      <c r="P1312" s="69"/>
      <c r="Q1312" s="69"/>
      <c r="R1312" s="69"/>
      <c r="S1312" s="69"/>
      <c r="T1312" s="69"/>
      <c r="U1312" s="69"/>
      <c r="V1312" s="69"/>
      <c r="W1312" s="69"/>
      <c r="X1312" s="69"/>
      <c r="Y1312" s="69"/>
      <c r="Z1312" s="69"/>
      <c r="AA1312" s="69"/>
      <c r="AB1312" s="69"/>
      <c r="AC1312" s="69"/>
      <c r="AD1312" s="69"/>
      <c r="AE1312" s="69"/>
      <c r="AF1312" s="69"/>
      <c r="AG1312" s="69"/>
      <c r="AH1312" s="69"/>
      <c r="AI1312" s="69"/>
      <c r="AJ1312" s="69"/>
      <c r="AK1312" s="69"/>
      <c r="AL1312" s="69"/>
      <c r="AM1312" s="69"/>
      <c r="AN1312" s="69"/>
      <c r="AO1312" s="69"/>
      <c r="AP1312" s="69"/>
      <c r="AQ1312" s="69"/>
      <c r="AR1312" s="69"/>
      <c r="AS1312" s="69"/>
      <c r="AT1312" s="69"/>
      <c r="AU1312" s="69"/>
      <c r="AV1312" s="69"/>
      <c r="AW1312" s="69"/>
      <c r="AX1312" s="69"/>
      <c r="AY1312" s="69"/>
      <c r="AZ1312" s="69"/>
      <c r="BA1312" s="69"/>
      <c r="BB1312" s="69"/>
      <c r="BC1312" s="69"/>
      <c r="BD1312" s="69"/>
      <c r="BE1312" s="69"/>
      <c r="BF1312" s="69"/>
      <c r="BG1312" s="69"/>
      <c r="BH1312" s="69"/>
      <c r="BI1312" s="69"/>
      <c r="BJ1312" s="69"/>
      <c r="BK1312" s="69"/>
      <c r="BL1312" s="69"/>
      <c r="BM1312" s="69"/>
      <c r="BN1312" s="69"/>
      <c r="BO1312" s="69"/>
      <c r="BP1312" s="69"/>
      <c r="BQ1312" s="69"/>
      <c r="BR1312" s="69"/>
      <c r="BS1312" s="46"/>
    </row>
    <row r="1313" spans="4:71" s="47" customFormat="1" ht="9.75" customHeight="1" x14ac:dyDescent="0.3">
      <c r="D1313" s="69"/>
      <c r="E1313" s="69"/>
      <c r="F1313" s="69"/>
      <c r="G1313" s="69"/>
      <c r="H1313" s="69"/>
      <c r="I1313" s="69"/>
      <c r="J1313" s="69"/>
      <c r="K1313" s="69"/>
      <c r="L1313" s="69"/>
      <c r="M1313" s="69"/>
      <c r="N1313" s="69"/>
      <c r="O1313" s="69"/>
      <c r="P1313" s="69"/>
      <c r="Q1313" s="69"/>
      <c r="R1313" s="69"/>
      <c r="S1313" s="69"/>
      <c r="T1313" s="69"/>
      <c r="U1313" s="69"/>
      <c r="V1313" s="69"/>
      <c r="W1313" s="69"/>
      <c r="X1313" s="69"/>
      <c r="Y1313" s="69"/>
      <c r="Z1313" s="69"/>
      <c r="AA1313" s="69"/>
      <c r="AB1313" s="69"/>
      <c r="AC1313" s="69"/>
      <c r="AD1313" s="69"/>
      <c r="AE1313" s="69"/>
      <c r="AF1313" s="69"/>
      <c r="AG1313" s="69"/>
      <c r="AH1313" s="69"/>
      <c r="AI1313" s="69"/>
      <c r="AJ1313" s="69"/>
      <c r="AK1313" s="69"/>
      <c r="AL1313" s="69"/>
      <c r="AM1313" s="69"/>
      <c r="AN1313" s="69"/>
      <c r="AO1313" s="69"/>
      <c r="AP1313" s="69"/>
      <c r="AQ1313" s="69"/>
      <c r="AR1313" s="69"/>
      <c r="AS1313" s="69"/>
      <c r="AT1313" s="69"/>
      <c r="AU1313" s="69"/>
      <c r="AV1313" s="69"/>
      <c r="AW1313" s="69"/>
      <c r="AX1313" s="69"/>
      <c r="AY1313" s="69"/>
      <c r="AZ1313" s="69"/>
      <c r="BA1313" s="69"/>
      <c r="BB1313" s="69"/>
      <c r="BC1313" s="69"/>
      <c r="BD1313" s="69"/>
      <c r="BE1313" s="69"/>
      <c r="BF1313" s="69"/>
      <c r="BG1313" s="69"/>
      <c r="BH1313" s="69"/>
      <c r="BI1313" s="69"/>
      <c r="BJ1313" s="69"/>
      <c r="BK1313" s="69"/>
      <c r="BL1313" s="69"/>
      <c r="BM1313" s="69"/>
      <c r="BN1313" s="69"/>
      <c r="BO1313" s="69"/>
      <c r="BP1313" s="69"/>
      <c r="BQ1313" s="69"/>
      <c r="BR1313" s="69"/>
      <c r="BS1313" s="46"/>
    </row>
    <row r="1314" spans="4:71" s="47" customFormat="1" ht="9.75" customHeight="1" x14ac:dyDescent="0.3">
      <c r="D1314" s="69"/>
      <c r="E1314" s="69"/>
      <c r="F1314" s="69"/>
      <c r="G1314" s="69"/>
      <c r="H1314" s="69"/>
      <c r="I1314" s="69"/>
      <c r="J1314" s="69"/>
      <c r="K1314" s="69"/>
      <c r="L1314" s="69"/>
      <c r="M1314" s="69"/>
      <c r="N1314" s="69"/>
      <c r="O1314" s="69"/>
      <c r="P1314" s="69"/>
      <c r="Q1314" s="69"/>
      <c r="R1314" s="69"/>
      <c r="S1314" s="69"/>
      <c r="T1314" s="69"/>
      <c r="U1314" s="69"/>
      <c r="V1314" s="69"/>
      <c r="W1314" s="69"/>
      <c r="X1314" s="69"/>
      <c r="Y1314" s="69"/>
      <c r="Z1314" s="69"/>
      <c r="AA1314" s="69"/>
      <c r="AB1314" s="69"/>
      <c r="AC1314" s="69"/>
      <c r="AD1314" s="69"/>
      <c r="AE1314" s="69"/>
      <c r="AF1314" s="69"/>
      <c r="AG1314" s="69"/>
      <c r="AH1314" s="69"/>
      <c r="AI1314" s="69"/>
      <c r="AJ1314" s="69"/>
      <c r="AK1314" s="69"/>
      <c r="AL1314" s="69"/>
      <c r="AM1314" s="69"/>
      <c r="AN1314" s="69"/>
      <c r="AO1314" s="69"/>
      <c r="AP1314" s="69"/>
      <c r="AQ1314" s="69"/>
      <c r="AR1314" s="69"/>
      <c r="AS1314" s="69"/>
      <c r="AT1314" s="69"/>
      <c r="AU1314" s="69"/>
      <c r="AV1314" s="69"/>
      <c r="AW1314" s="69"/>
      <c r="AX1314" s="69"/>
      <c r="AY1314" s="69"/>
      <c r="AZ1314" s="69"/>
      <c r="BA1314" s="69"/>
      <c r="BB1314" s="69"/>
      <c r="BC1314" s="69"/>
      <c r="BD1314" s="69"/>
      <c r="BE1314" s="69"/>
      <c r="BF1314" s="69"/>
      <c r="BG1314" s="69"/>
      <c r="BH1314" s="69"/>
      <c r="BI1314" s="69"/>
      <c r="BJ1314" s="69"/>
      <c r="BK1314" s="69"/>
      <c r="BL1314" s="69"/>
      <c r="BM1314" s="69"/>
      <c r="BN1314" s="69"/>
      <c r="BO1314" s="69"/>
      <c r="BP1314" s="69"/>
      <c r="BQ1314" s="69"/>
      <c r="BR1314" s="69"/>
      <c r="BS1314" s="46"/>
    </row>
    <row r="1315" spans="4:71" s="47" customFormat="1" ht="9.75" customHeight="1" x14ac:dyDescent="0.3">
      <c r="D1315" s="69"/>
      <c r="E1315" s="69"/>
      <c r="F1315" s="69"/>
      <c r="G1315" s="69"/>
      <c r="H1315" s="69"/>
      <c r="I1315" s="69"/>
      <c r="J1315" s="69"/>
      <c r="K1315" s="69"/>
      <c r="L1315" s="69"/>
      <c r="M1315" s="69"/>
      <c r="N1315" s="69"/>
      <c r="O1315" s="69"/>
      <c r="P1315" s="69"/>
      <c r="Q1315" s="69"/>
      <c r="R1315" s="69"/>
      <c r="S1315" s="69"/>
      <c r="T1315" s="69"/>
      <c r="U1315" s="69"/>
      <c r="V1315" s="69"/>
      <c r="W1315" s="69"/>
      <c r="X1315" s="69"/>
      <c r="Y1315" s="69"/>
      <c r="Z1315" s="69"/>
      <c r="AA1315" s="69"/>
      <c r="AB1315" s="69"/>
      <c r="AC1315" s="69"/>
      <c r="AD1315" s="69"/>
      <c r="AE1315" s="69"/>
      <c r="AF1315" s="69"/>
      <c r="AG1315" s="69"/>
      <c r="AH1315" s="69"/>
      <c r="AI1315" s="69"/>
      <c r="AJ1315" s="69"/>
      <c r="AK1315" s="69"/>
      <c r="AL1315" s="69"/>
      <c r="AM1315" s="69"/>
      <c r="AN1315" s="69"/>
      <c r="AO1315" s="69"/>
      <c r="AP1315" s="69"/>
      <c r="AQ1315" s="69"/>
      <c r="AR1315" s="69"/>
      <c r="AS1315" s="69"/>
      <c r="AT1315" s="69"/>
      <c r="AU1315" s="69"/>
      <c r="AV1315" s="69"/>
      <c r="AW1315" s="69"/>
      <c r="AX1315" s="69"/>
      <c r="AY1315" s="69"/>
      <c r="AZ1315" s="69"/>
      <c r="BA1315" s="69"/>
      <c r="BB1315" s="69"/>
      <c r="BC1315" s="69"/>
      <c r="BD1315" s="69"/>
      <c r="BE1315" s="69"/>
      <c r="BF1315" s="69"/>
      <c r="BG1315" s="69"/>
      <c r="BH1315" s="69"/>
      <c r="BI1315" s="69"/>
      <c r="BJ1315" s="69"/>
      <c r="BK1315" s="69"/>
      <c r="BL1315" s="69"/>
      <c r="BM1315" s="69"/>
      <c r="BN1315" s="69"/>
      <c r="BO1315" s="69"/>
      <c r="BP1315" s="69"/>
      <c r="BQ1315" s="69"/>
      <c r="BR1315" s="69"/>
      <c r="BS1315" s="46"/>
    </row>
    <row r="1316" spans="4:71" s="47" customFormat="1" ht="9.75" customHeight="1" x14ac:dyDescent="0.3">
      <c r="D1316" s="69"/>
      <c r="E1316" s="69"/>
      <c r="F1316" s="69"/>
      <c r="G1316" s="69"/>
      <c r="H1316" s="69"/>
      <c r="I1316" s="69"/>
      <c r="J1316" s="69"/>
      <c r="K1316" s="69"/>
      <c r="L1316" s="69"/>
      <c r="M1316" s="69"/>
      <c r="N1316" s="69"/>
      <c r="O1316" s="69"/>
      <c r="P1316" s="69"/>
      <c r="Q1316" s="69"/>
      <c r="R1316" s="69"/>
      <c r="S1316" s="69"/>
      <c r="T1316" s="69"/>
      <c r="U1316" s="69"/>
      <c r="V1316" s="69"/>
      <c r="W1316" s="69"/>
      <c r="X1316" s="69"/>
      <c r="Y1316" s="69"/>
      <c r="Z1316" s="69"/>
      <c r="AA1316" s="69"/>
      <c r="AB1316" s="69"/>
      <c r="AC1316" s="69"/>
      <c r="AD1316" s="69"/>
      <c r="AE1316" s="69"/>
      <c r="AF1316" s="69"/>
      <c r="AG1316" s="69"/>
      <c r="AH1316" s="69"/>
      <c r="AI1316" s="69"/>
      <c r="AJ1316" s="69"/>
      <c r="AK1316" s="69"/>
      <c r="AL1316" s="69"/>
      <c r="AM1316" s="69"/>
      <c r="AN1316" s="69"/>
      <c r="AO1316" s="69"/>
      <c r="AP1316" s="69"/>
      <c r="AQ1316" s="69"/>
      <c r="AR1316" s="69"/>
      <c r="AS1316" s="69"/>
      <c r="AT1316" s="69"/>
      <c r="AU1316" s="69"/>
      <c r="AV1316" s="69"/>
      <c r="AW1316" s="69"/>
      <c r="AX1316" s="69"/>
      <c r="AY1316" s="69"/>
      <c r="AZ1316" s="69"/>
      <c r="BA1316" s="69"/>
      <c r="BB1316" s="69"/>
      <c r="BC1316" s="69"/>
      <c r="BD1316" s="69"/>
      <c r="BE1316" s="69"/>
      <c r="BF1316" s="69"/>
      <c r="BG1316" s="69"/>
      <c r="BH1316" s="69"/>
      <c r="BI1316" s="69"/>
      <c r="BJ1316" s="69"/>
      <c r="BK1316" s="69"/>
      <c r="BL1316" s="69"/>
      <c r="BM1316" s="69"/>
      <c r="BN1316" s="69"/>
      <c r="BO1316" s="69"/>
      <c r="BP1316" s="69"/>
      <c r="BQ1316" s="69"/>
      <c r="BR1316" s="69"/>
      <c r="BS1316" s="46"/>
    </row>
    <row r="1317" spans="4:71" s="47" customFormat="1" ht="9.75" customHeight="1" x14ac:dyDescent="0.3">
      <c r="D1317" s="69"/>
      <c r="E1317" s="69"/>
      <c r="F1317" s="69"/>
      <c r="G1317" s="69"/>
      <c r="H1317" s="69"/>
      <c r="I1317" s="69"/>
      <c r="J1317" s="69"/>
      <c r="K1317" s="69"/>
      <c r="L1317" s="69"/>
      <c r="M1317" s="69"/>
      <c r="N1317" s="69"/>
      <c r="O1317" s="69"/>
      <c r="P1317" s="69"/>
      <c r="Q1317" s="69"/>
      <c r="R1317" s="69"/>
      <c r="S1317" s="69"/>
      <c r="T1317" s="69"/>
      <c r="U1317" s="69"/>
      <c r="V1317" s="69"/>
      <c r="W1317" s="69"/>
      <c r="X1317" s="69"/>
      <c r="Y1317" s="69"/>
      <c r="Z1317" s="69"/>
      <c r="AA1317" s="69"/>
      <c r="AB1317" s="69"/>
      <c r="AC1317" s="69"/>
      <c r="AD1317" s="69"/>
      <c r="AE1317" s="69"/>
      <c r="AF1317" s="69"/>
      <c r="AG1317" s="69"/>
      <c r="AH1317" s="69"/>
      <c r="AI1317" s="69"/>
      <c r="AJ1317" s="69"/>
      <c r="AK1317" s="69"/>
      <c r="AL1317" s="69"/>
      <c r="AM1317" s="69"/>
      <c r="AN1317" s="69"/>
      <c r="AO1317" s="69"/>
      <c r="AP1317" s="69"/>
      <c r="AQ1317" s="69"/>
      <c r="AR1317" s="69"/>
      <c r="AS1317" s="69"/>
      <c r="AT1317" s="69"/>
      <c r="AU1317" s="69"/>
      <c r="AV1317" s="69"/>
      <c r="AW1317" s="69"/>
      <c r="AX1317" s="69"/>
      <c r="AY1317" s="69"/>
      <c r="AZ1317" s="69"/>
      <c r="BA1317" s="69"/>
      <c r="BB1317" s="69"/>
      <c r="BC1317" s="69"/>
      <c r="BD1317" s="69"/>
      <c r="BE1317" s="69"/>
      <c r="BF1317" s="69"/>
      <c r="BG1317" s="69"/>
      <c r="BH1317" s="69"/>
      <c r="BI1317" s="69"/>
      <c r="BJ1317" s="69"/>
      <c r="BK1317" s="69"/>
      <c r="BL1317" s="69"/>
      <c r="BM1317" s="69"/>
      <c r="BN1317" s="69"/>
      <c r="BO1317" s="69"/>
      <c r="BP1317" s="69"/>
      <c r="BQ1317" s="69"/>
      <c r="BR1317" s="69"/>
      <c r="BS1317" s="46"/>
    </row>
    <row r="1318" spans="4:71" s="47" customFormat="1" ht="9.75" customHeight="1" x14ac:dyDescent="0.3">
      <c r="D1318" s="69"/>
      <c r="E1318" s="69"/>
      <c r="F1318" s="69"/>
      <c r="G1318" s="69"/>
      <c r="H1318" s="69"/>
      <c r="I1318" s="69"/>
      <c r="J1318" s="69"/>
      <c r="K1318" s="69"/>
      <c r="L1318" s="69"/>
      <c r="M1318" s="69"/>
      <c r="N1318" s="69"/>
      <c r="O1318" s="69"/>
      <c r="P1318" s="69"/>
      <c r="Q1318" s="69"/>
      <c r="R1318" s="69"/>
      <c r="S1318" s="69"/>
      <c r="T1318" s="69"/>
      <c r="U1318" s="69"/>
      <c r="V1318" s="69"/>
      <c r="W1318" s="69"/>
      <c r="X1318" s="69"/>
      <c r="Y1318" s="69"/>
      <c r="Z1318" s="69"/>
      <c r="AA1318" s="69"/>
      <c r="AB1318" s="69"/>
      <c r="AC1318" s="69"/>
      <c r="AD1318" s="69"/>
      <c r="AE1318" s="69"/>
      <c r="AF1318" s="69"/>
      <c r="AG1318" s="69"/>
      <c r="AH1318" s="69"/>
      <c r="AI1318" s="69"/>
      <c r="AJ1318" s="69"/>
      <c r="AK1318" s="69"/>
      <c r="AL1318" s="69"/>
      <c r="AM1318" s="69"/>
      <c r="AN1318" s="69"/>
      <c r="AO1318" s="69"/>
      <c r="AP1318" s="69"/>
      <c r="AQ1318" s="69"/>
      <c r="AR1318" s="69"/>
      <c r="AS1318" s="69"/>
      <c r="AT1318" s="69"/>
      <c r="AU1318" s="69"/>
      <c r="AV1318" s="69"/>
      <c r="AW1318" s="69"/>
      <c r="AX1318" s="69"/>
      <c r="AY1318" s="69"/>
      <c r="AZ1318" s="69"/>
      <c r="BA1318" s="69"/>
      <c r="BB1318" s="69"/>
      <c r="BC1318" s="69"/>
      <c r="BD1318" s="69"/>
      <c r="BE1318" s="69"/>
      <c r="BF1318" s="69"/>
      <c r="BG1318" s="69"/>
      <c r="BH1318" s="69"/>
      <c r="BI1318" s="69"/>
      <c r="BJ1318" s="69"/>
      <c r="BK1318" s="69"/>
      <c r="BL1318" s="69"/>
      <c r="BM1318" s="69"/>
      <c r="BN1318" s="69"/>
      <c r="BO1318" s="69"/>
      <c r="BP1318" s="69"/>
      <c r="BQ1318" s="69"/>
      <c r="BR1318" s="69"/>
      <c r="BS1318" s="46"/>
    </row>
    <row r="1319" spans="4:71" s="47" customFormat="1" ht="9.75" customHeight="1" x14ac:dyDescent="0.3">
      <c r="D1319" s="69"/>
      <c r="E1319" s="69"/>
      <c r="F1319" s="69"/>
      <c r="G1319" s="69"/>
      <c r="H1319" s="69"/>
      <c r="I1319" s="69"/>
      <c r="J1319" s="69"/>
      <c r="K1319" s="69"/>
      <c r="L1319" s="69"/>
      <c r="M1319" s="69"/>
      <c r="N1319" s="69"/>
      <c r="O1319" s="69"/>
      <c r="P1319" s="69"/>
      <c r="Q1319" s="69"/>
      <c r="R1319" s="69"/>
      <c r="S1319" s="69"/>
      <c r="T1319" s="69"/>
      <c r="U1319" s="69"/>
      <c r="V1319" s="69"/>
      <c r="W1319" s="69"/>
      <c r="X1319" s="69"/>
      <c r="Y1319" s="69"/>
      <c r="Z1319" s="69"/>
      <c r="AA1319" s="69"/>
      <c r="AB1319" s="69"/>
      <c r="AC1319" s="69"/>
      <c r="AD1319" s="69"/>
      <c r="AE1319" s="69"/>
      <c r="AF1319" s="69"/>
      <c r="AG1319" s="69"/>
      <c r="AH1319" s="69"/>
      <c r="AI1319" s="69"/>
      <c r="AJ1319" s="69"/>
      <c r="AK1319" s="69"/>
      <c r="AL1319" s="69"/>
      <c r="AM1319" s="69"/>
      <c r="AN1319" s="69"/>
      <c r="AO1319" s="69"/>
      <c r="AP1319" s="69"/>
      <c r="AQ1319" s="69"/>
      <c r="AR1319" s="69"/>
      <c r="AS1319" s="69"/>
      <c r="AT1319" s="69"/>
      <c r="AU1319" s="69"/>
      <c r="AV1319" s="69"/>
      <c r="AW1319" s="69"/>
      <c r="AX1319" s="69"/>
      <c r="AY1319" s="69"/>
      <c r="AZ1319" s="69"/>
      <c r="BA1319" s="69"/>
      <c r="BB1319" s="69"/>
      <c r="BC1319" s="69"/>
      <c r="BD1319" s="69"/>
      <c r="BE1319" s="69"/>
      <c r="BF1319" s="69"/>
      <c r="BG1319" s="69"/>
      <c r="BH1319" s="69"/>
      <c r="BI1319" s="69"/>
      <c r="BJ1319" s="69"/>
      <c r="BK1319" s="69"/>
      <c r="BL1319" s="69"/>
      <c r="BM1319" s="69"/>
      <c r="BN1319" s="69"/>
      <c r="BO1319" s="69"/>
      <c r="BP1319" s="69"/>
      <c r="BQ1319" s="69"/>
      <c r="BR1319" s="69"/>
      <c r="BS1319" s="46"/>
    </row>
    <row r="1320" spans="4:71" s="47" customFormat="1" ht="9.75" customHeight="1" x14ac:dyDescent="0.3">
      <c r="D1320" s="69"/>
      <c r="E1320" s="69"/>
      <c r="F1320" s="69"/>
      <c r="G1320" s="69"/>
      <c r="H1320" s="69"/>
      <c r="I1320" s="69"/>
      <c r="J1320" s="69"/>
      <c r="K1320" s="69"/>
      <c r="L1320" s="69"/>
      <c r="M1320" s="69"/>
      <c r="N1320" s="69"/>
      <c r="O1320" s="69"/>
      <c r="P1320" s="69"/>
      <c r="Q1320" s="69"/>
      <c r="R1320" s="69"/>
      <c r="S1320" s="69"/>
      <c r="T1320" s="69"/>
      <c r="U1320" s="69"/>
      <c r="V1320" s="69"/>
      <c r="W1320" s="69"/>
      <c r="X1320" s="69"/>
      <c r="Y1320" s="69"/>
      <c r="Z1320" s="69"/>
      <c r="AA1320" s="69"/>
      <c r="AB1320" s="69"/>
      <c r="AC1320" s="69"/>
      <c r="AD1320" s="69"/>
      <c r="AE1320" s="69"/>
      <c r="AF1320" s="69"/>
      <c r="AG1320" s="69"/>
      <c r="AH1320" s="69"/>
      <c r="AI1320" s="69"/>
      <c r="AJ1320" s="69"/>
      <c r="AK1320" s="69"/>
      <c r="AL1320" s="69"/>
      <c r="AM1320" s="69"/>
      <c r="AN1320" s="69"/>
      <c r="AO1320" s="69"/>
      <c r="AP1320" s="69"/>
      <c r="AQ1320" s="69"/>
      <c r="AR1320" s="69"/>
      <c r="AS1320" s="69"/>
      <c r="AT1320" s="69"/>
      <c r="AU1320" s="69"/>
      <c r="AV1320" s="69"/>
      <c r="AW1320" s="69"/>
      <c r="AX1320" s="69"/>
      <c r="AY1320" s="69"/>
      <c r="AZ1320" s="69"/>
      <c r="BA1320" s="69"/>
      <c r="BB1320" s="69"/>
      <c r="BC1320" s="69"/>
      <c r="BD1320" s="69"/>
      <c r="BE1320" s="69"/>
      <c r="BF1320" s="69"/>
      <c r="BG1320" s="69"/>
      <c r="BH1320" s="69"/>
      <c r="BI1320" s="69"/>
      <c r="BJ1320" s="69"/>
      <c r="BK1320" s="69"/>
      <c r="BL1320" s="69"/>
      <c r="BM1320" s="69"/>
      <c r="BN1320" s="69"/>
      <c r="BO1320" s="69"/>
      <c r="BP1320" s="69"/>
      <c r="BQ1320" s="69"/>
      <c r="BR1320" s="69"/>
      <c r="BS1320" s="46"/>
    </row>
    <row r="1321" spans="4:71" s="47" customFormat="1" ht="9.75" customHeight="1" x14ac:dyDescent="0.3">
      <c r="D1321" s="69"/>
      <c r="E1321" s="69"/>
      <c r="F1321" s="69"/>
      <c r="G1321" s="69"/>
      <c r="H1321" s="69"/>
      <c r="I1321" s="69"/>
      <c r="J1321" s="69"/>
      <c r="K1321" s="69"/>
      <c r="L1321" s="69"/>
      <c r="M1321" s="69"/>
      <c r="N1321" s="69"/>
      <c r="O1321" s="69"/>
      <c r="P1321" s="69"/>
      <c r="Q1321" s="69"/>
      <c r="R1321" s="69"/>
      <c r="S1321" s="69"/>
      <c r="T1321" s="69"/>
      <c r="U1321" s="69"/>
      <c r="V1321" s="69"/>
      <c r="W1321" s="69"/>
      <c r="X1321" s="69"/>
      <c r="Y1321" s="69"/>
      <c r="Z1321" s="69"/>
      <c r="AA1321" s="69"/>
      <c r="AB1321" s="69"/>
      <c r="AC1321" s="69"/>
      <c r="AD1321" s="69"/>
      <c r="AE1321" s="69"/>
      <c r="AF1321" s="69"/>
      <c r="AG1321" s="69"/>
      <c r="AH1321" s="69"/>
      <c r="AI1321" s="69"/>
      <c r="AJ1321" s="69"/>
      <c r="AK1321" s="69"/>
      <c r="AL1321" s="69"/>
      <c r="AM1321" s="69"/>
      <c r="AN1321" s="69"/>
      <c r="AO1321" s="69"/>
      <c r="AP1321" s="69"/>
      <c r="AQ1321" s="69"/>
      <c r="AR1321" s="69"/>
      <c r="AS1321" s="69"/>
      <c r="AT1321" s="69"/>
      <c r="AU1321" s="69"/>
      <c r="AV1321" s="69"/>
      <c r="AW1321" s="69"/>
      <c r="AX1321" s="69"/>
      <c r="AY1321" s="69"/>
      <c r="AZ1321" s="69"/>
      <c r="BA1321" s="69"/>
      <c r="BB1321" s="69"/>
      <c r="BC1321" s="69"/>
      <c r="BD1321" s="69"/>
      <c r="BE1321" s="69"/>
      <c r="BF1321" s="69"/>
      <c r="BG1321" s="69"/>
      <c r="BH1321" s="69"/>
      <c r="BI1321" s="69"/>
      <c r="BJ1321" s="69"/>
      <c r="BK1321" s="69"/>
      <c r="BL1321" s="69"/>
      <c r="BM1321" s="69"/>
      <c r="BN1321" s="69"/>
      <c r="BO1321" s="69"/>
      <c r="BP1321" s="69"/>
      <c r="BQ1321" s="69"/>
      <c r="BR1321" s="69"/>
      <c r="BS1321" s="46"/>
    </row>
    <row r="1322" spans="4:71" s="47" customFormat="1" ht="9.75" customHeight="1" x14ac:dyDescent="0.3">
      <c r="D1322" s="69"/>
      <c r="E1322" s="69"/>
      <c r="F1322" s="69"/>
      <c r="G1322" s="69"/>
      <c r="H1322" s="69"/>
      <c r="I1322" s="69"/>
      <c r="J1322" s="69"/>
      <c r="K1322" s="69"/>
      <c r="L1322" s="69"/>
      <c r="M1322" s="69"/>
      <c r="N1322" s="69"/>
      <c r="O1322" s="69"/>
      <c r="P1322" s="69"/>
      <c r="Q1322" s="69"/>
      <c r="R1322" s="69"/>
      <c r="S1322" s="69"/>
      <c r="T1322" s="69"/>
      <c r="U1322" s="69"/>
      <c r="V1322" s="69"/>
      <c r="W1322" s="69"/>
      <c r="X1322" s="69"/>
      <c r="Y1322" s="69"/>
      <c r="Z1322" s="69"/>
      <c r="AA1322" s="69"/>
      <c r="AB1322" s="69"/>
      <c r="AC1322" s="69"/>
      <c r="AD1322" s="69"/>
      <c r="AE1322" s="69"/>
      <c r="AF1322" s="69"/>
      <c r="AG1322" s="69"/>
      <c r="AH1322" s="69"/>
      <c r="AI1322" s="69"/>
      <c r="AJ1322" s="69"/>
      <c r="AK1322" s="69"/>
      <c r="AL1322" s="69"/>
      <c r="AM1322" s="69"/>
      <c r="AN1322" s="69"/>
      <c r="AO1322" s="69"/>
      <c r="AP1322" s="69"/>
      <c r="AQ1322" s="69"/>
      <c r="AR1322" s="69"/>
      <c r="AS1322" s="69"/>
      <c r="AT1322" s="69"/>
      <c r="AU1322" s="69"/>
      <c r="AV1322" s="69"/>
      <c r="AW1322" s="69"/>
      <c r="AX1322" s="69"/>
      <c r="AY1322" s="69"/>
      <c r="AZ1322" s="69"/>
      <c r="BA1322" s="69"/>
      <c r="BB1322" s="69"/>
      <c r="BC1322" s="69"/>
      <c r="BD1322" s="69"/>
      <c r="BE1322" s="69"/>
      <c r="BF1322" s="69"/>
      <c r="BG1322" s="69"/>
      <c r="BH1322" s="69"/>
      <c r="BI1322" s="69"/>
      <c r="BJ1322" s="69"/>
      <c r="BK1322" s="69"/>
      <c r="BL1322" s="69"/>
      <c r="BM1322" s="69"/>
      <c r="BN1322" s="69"/>
      <c r="BO1322" s="69"/>
      <c r="BP1322" s="69"/>
      <c r="BQ1322" s="69"/>
      <c r="BR1322" s="69"/>
      <c r="BS1322" s="46"/>
    </row>
    <row r="1323" spans="4:71" s="47" customFormat="1" ht="9.75" customHeight="1" x14ac:dyDescent="0.3">
      <c r="D1323" s="69"/>
      <c r="E1323" s="69"/>
      <c r="F1323" s="69"/>
      <c r="G1323" s="69"/>
      <c r="H1323" s="69"/>
      <c r="I1323" s="69"/>
      <c r="J1323" s="69"/>
      <c r="K1323" s="69"/>
      <c r="L1323" s="69"/>
      <c r="M1323" s="69"/>
      <c r="N1323" s="69"/>
      <c r="O1323" s="69"/>
      <c r="P1323" s="69"/>
      <c r="Q1323" s="69"/>
      <c r="R1323" s="69"/>
      <c r="S1323" s="69"/>
      <c r="T1323" s="69"/>
      <c r="U1323" s="69"/>
      <c r="V1323" s="69"/>
      <c r="W1323" s="69"/>
      <c r="X1323" s="69"/>
      <c r="Y1323" s="69"/>
      <c r="Z1323" s="69"/>
      <c r="AA1323" s="69"/>
      <c r="AB1323" s="69"/>
      <c r="AC1323" s="69"/>
      <c r="AD1323" s="69"/>
      <c r="AE1323" s="69"/>
      <c r="AF1323" s="69"/>
      <c r="AG1323" s="69"/>
      <c r="AH1323" s="69"/>
      <c r="AI1323" s="69"/>
      <c r="AJ1323" s="69"/>
      <c r="AK1323" s="69"/>
      <c r="AL1323" s="69"/>
      <c r="AM1323" s="69"/>
      <c r="AN1323" s="69"/>
      <c r="AO1323" s="69"/>
      <c r="AP1323" s="69"/>
      <c r="AQ1323" s="69"/>
      <c r="AR1323" s="69"/>
      <c r="AS1323" s="69"/>
      <c r="AT1323" s="69"/>
      <c r="AU1323" s="69"/>
      <c r="AV1323" s="69"/>
      <c r="AW1323" s="69"/>
      <c r="AX1323" s="69"/>
      <c r="AY1323" s="69"/>
      <c r="AZ1323" s="69"/>
      <c r="BA1323" s="69"/>
      <c r="BB1323" s="69"/>
      <c r="BC1323" s="69"/>
      <c r="BD1323" s="69"/>
      <c r="BE1323" s="69"/>
      <c r="BF1323" s="69"/>
      <c r="BG1323" s="69"/>
      <c r="BH1323" s="69"/>
      <c r="BI1323" s="69"/>
      <c r="BJ1323" s="69"/>
      <c r="BK1323" s="69"/>
      <c r="BL1323" s="69"/>
      <c r="BM1323" s="69"/>
      <c r="BN1323" s="69"/>
      <c r="BO1323" s="69"/>
      <c r="BP1323" s="69"/>
      <c r="BQ1323" s="69"/>
      <c r="BR1323" s="69"/>
      <c r="BS1323" s="46"/>
    </row>
    <row r="1324" spans="4:71" s="47" customFormat="1" ht="9.75" customHeight="1" x14ac:dyDescent="0.3">
      <c r="D1324" s="69"/>
      <c r="E1324" s="69"/>
      <c r="F1324" s="69"/>
      <c r="G1324" s="69"/>
      <c r="H1324" s="69"/>
      <c r="I1324" s="69"/>
      <c r="J1324" s="69"/>
      <c r="K1324" s="69"/>
      <c r="L1324" s="69"/>
      <c r="M1324" s="69"/>
      <c r="N1324" s="69"/>
      <c r="O1324" s="69"/>
      <c r="P1324" s="69"/>
      <c r="Q1324" s="69"/>
      <c r="R1324" s="69"/>
      <c r="S1324" s="69"/>
      <c r="T1324" s="69"/>
      <c r="U1324" s="69"/>
      <c r="V1324" s="69"/>
      <c r="W1324" s="69"/>
      <c r="X1324" s="69"/>
      <c r="Y1324" s="69"/>
      <c r="Z1324" s="69"/>
      <c r="AA1324" s="69"/>
      <c r="AB1324" s="69"/>
      <c r="AC1324" s="69"/>
      <c r="AD1324" s="69"/>
      <c r="AE1324" s="69"/>
      <c r="AF1324" s="69"/>
      <c r="AG1324" s="69"/>
      <c r="AH1324" s="69"/>
      <c r="AI1324" s="69"/>
      <c r="AJ1324" s="69"/>
      <c r="AK1324" s="69"/>
      <c r="AL1324" s="69"/>
      <c r="AM1324" s="69"/>
      <c r="AN1324" s="69"/>
      <c r="AO1324" s="69"/>
      <c r="AP1324" s="69"/>
      <c r="AQ1324" s="69"/>
      <c r="AR1324" s="69"/>
      <c r="AS1324" s="69"/>
      <c r="AT1324" s="69"/>
      <c r="AU1324" s="69"/>
      <c r="AV1324" s="69"/>
      <c r="AW1324" s="69"/>
      <c r="AX1324" s="69"/>
      <c r="AY1324" s="69"/>
      <c r="AZ1324" s="69"/>
      <c r="BA1324" s="69"/>
      <c r="BB1324" s="69"/>
      <c r="BC1324" s="69"/>
      <c r="BD1324" s="69"/>
      <c r="BE1324" s="69"/>
      <c r="BF1324" s="69"/>
      <c r="BG1324" s="69"/>
      <c r="BH1324" s="69"/>
      <c r="BI1324" s="69"/>
      <c r="BJ1324" s="69"/>
      <c r="BK1324" s="69"/>
      <c r="BL1324" s="69"/>
      <c r="BM1324" s="69"/>
      <c r="BN1324" s="69"/>
      <c r="BO1324" s="69"/>
      <c r="BP1324" s="69"/>
      <c r="BQ1324" s="69"/>
      <c r="BR1324" s="69"/>
      <c r="BS1324" s="46"/>
    </row>
    <row r="1325" spans="4:71" s="47" customFormat="1" ht="9.75" customHeight="1" x14ac:dyDescent="0.3">
      <c r="D1325" s="69"/>
      <c r="E1325" s="69"/>
      <c r="F1325" s="69"/>
      <c r="G1325" s="69"/>
      <c r="H1325" s="69"/>
      <c r="I1325" s="69"/>
      <c r="J1325" s="69"/>
      <c r="K1325" s="69"/>
      <c r="L1325" s="69"/>
      <c r="M1325" s="69"/>
      <c r="N1325" s="69"/>
      <c r="O1325" s="69"/>
      <c r="P1325" s="69"/>
      <c r="Q1325" s="69"/>
      <c r="R1325" s="69"/>
      <c r="S1325" s="69"/>
      <c r="T1325" s="69"/>
      <c r="U1325" s="69"/>
      <c r="V1325" s="69"/>
      <c r="W1325" s="69"/>
      <c r="X1325" s="69"/>
      <c r="Y1325" s="69"/>
      <c r="Z1325" s="69"/>
      <c r="AA1325" s="69"/>
      <c r="AB1325" s="69"/>
      <c r="AC1325" s="69"/>
      <c r="AD1325" s="69"/>
      <c r="AE1325" s="69"/>
      <c r="AF1325" s="69"/>
      <c r="AG1325" s="69"/>
      <c r="AH1325" s="69"/>
      <c r="AI1325" s="69"/>
      <c r="AJ1325" s="69"/>
      <c r="AK1325" s="69"/>
      <c r="AL1325" s="69"/>
      <c r="AM1325" s="69"/>
      <c r="AN1325" s="69"/>
      <c r="AO1325" s="69"/>
      <c r="AP1325" s="69"/>
      <c r="AQ1325" s="69"/>
      <c r="AR1325" s="69"/>
      <c r="AS1325" s="69"/>
      <c r="AT1325" s="69"/>
      <c r="AU1325" s="69"/>
      <c r="AV1325" s="69"/>
      <c r="AW1325" s="69"/>
      <c r="AX1325" s="69"/>
      <c r="AY1325" s="69"/>
      <c r="AZ1325" s="69"/>
      <c r="BA1325" s="69"/>
      <c r="BB1325" s="69"/>
      <c r="BC1325" s="69"/>
      <c r="BD1325" s="69"/>
      <c r="BE1325" s="69"/>
      <c r="BF1325" s="69"/>
      <c r="BG1325" s="69"/>
      <c r="BH1325" s="69"/>
      <c r="BI1325" s="69"/>
      <c r="BJ1325" s="69"/>
      <c r="BK1325" s="69"/>
      <c r="BL1325" s="69"/>
      <c r="BM1325" s="69"/>
      <c r="BN1325" s="69"/>
      <c r="BO1325" s="69"/>
      <c r="BP1325" s="69"/>
      <c r="BQ1325" s="69"/>
      <c r="BR1325" s="69"/>
      <c r="BS1325" s="46"/>
    </row>
    <row r="1326" spans="4:71" s="47" customFormat="1" ht="9.75" customHeight="1" x14ac:dyDescent="0.3">
      <c r="D1326" s="69"/>
      <c r="E1326" s="69"/>
      <c r="F1326" s="69"/>
      <c r="G1326" s="69"/>
      <c r="H1326" s="69"/>
      <c r="I1326" s="69"/>
      <c r="J1326" s="69"/>
      <c r="K1326" s="69"/>
      <c r="L1326" s="69"/>
      <c r="M1326" s="69"/>
      <c r="N1326" s="69"/>
      <c r="O1326" s="69"/>
      <c r="P1326" s="69"/>
      <c r="Q1326" s="69"/>
      <c r="R1326" s="69"/>
      <c r="S1326" s="69"/>
      <c r="T1326" s="69"/>
      <c r="U1326" s="69"/>
      <c r="V1326" s="69"/>
      <c r="W1326" s="69"/>
      <c r="X1326" s="69"/>
      <c r="Y1326" s="69"/>
      <c r="Z1326" s="69"/>
      <c r="AA1326" s="69"/>
      <c r="AB1326" s="69"/>
      <c r="AC1326" s="69"/>
      <c r="AD1326" s="69"/>
      <c r="AE1326" s="69"/>
      <c r="AF1326" s="69"/>
      <c r="AG1326" s="69"/>
      <c r="AH1326" s="69"/>
      <c r="AI1326" s="69"/>
      <c r="AJ1326" s="69"/>
      <c r="AK1326" s="69"/>
      <c r="AL1326" s="69"/>
      <c r="AM1326" s="69"/>
      <c r="AN1326" s="69"/>
      <c r="AO1326" s="69"/>
      <c r="AP1326" s="69"/>
      <c r="AQ1326" s="69"/>
      <c r="AR1326" s="69"/>
      <c r="AS1326" s="69"/>
      <c r="AT1326" s="69"/>
      <c r="AU1326" s="69"/>
      <c r="AV1326" s="69"/>
      <c r="AW1326" s="69"/>
      <c r="AX1326" s="69"/>
      <c r="AY1326" s="69"/>
      <c r="AZ1326" s="69"/>
      <c r="BA1326" s="69"/>
      <c r="BB1326" s="69"/>
      <c r="BC1326" s="69"/>
      <c r="BD1326" s="69"/>
      <c r="BE1326" s="69"/>
      <c r="BF1326" s="69"/>
      <c r="BG1326" s="69"/>
      <c r="BH1326" s="69"/>
      <c r="BI1326" s="69"/>
      <c r="BJ1326" s="69"/>
      <c r="BK1326" s="69"/>
      <c r="BL1326" s="69"/>
      <c r="BM1326" s="69"/>
      <c r="BN1326" s="69"/>
      <c r="BO1326" s="69"/>
      <c r="BP1326" s="69"/>
      <c r="BQ1326" s="69"/>
      <c r="BR1326" s="69"/>
      <c r="BS1326" s="46"/>
    </row>
    <row r="1327" spans="4:71" s="47" customFormat="1" ht="9.75" customHeight="1" x14ac:dyDescent="0.3">
      <c r="D1327" s="69"/>
      <c r="E1327" s="69"/>
      <c r="F1327" s="69"/>
      <c r="G1327" s="69"/>
      <c r="H1327" s="69"/>
      <c r="I1327" s="69"/>
      <c r="J1327" s="69"/>
      <c r="K1327" s="69"/>
      <c r="L1327" s="69"/>
      <c r="M1327" s="69"/>
      <c r="N1327" s="69"/>
      <c r="O1327" s="69"/>
      <c r="P1327" s="69"/>
      <c r="Q1327" s="69"/>
      <c r="R1327" s="69"/>
      <c r="S1327" s="69"/>
      <c r="T1327" s="69"/>
      <c r="U1327" s="69"/>
      <c r="V1327" s="69"/>
      <c r="W1327" s="69"/>
      <c r="X1327" s="69"/>
      <c r="Y1327" s="69"/>
      <c r="Z1327" s="69"/>
      <c r="AA1327" s="69"/>
      <c r="AB1327" s="69"/>
      <c r="AC1327" s="69"/>
      <c r="AD1327" s="69"/>
      <c r="AE1327" s="69"/>
      <c r="AF1327" s="69"/>
      <c r="AG1327" s="69"/>
      <c r="AH1327" s="69"/>
      <c r="AI1327" s="69"/>
      <c r="AJ1327" s="69"/>
      <c r="AK1327" s="69"/>
      <c r="AL1327" s="69"/>
      <c r="AM1327" s="69"/>
      <c r="AN1327" s="69"/>
      <c r="AO1327" s="69"/>
      <c r="AP1327" s="69"/>
      <c r="AQ1327" s="69"/>
      <c r="AR1327" s="69"/>
      <c r="AS1327" s="69"/>
      <c r="AT1327" s="69"/>
      <c r="AU1327" s="69"/>
      <c r="AV1327" s="69"/>
      <c r="AW1327" s="69"/>
      <c r="AX1327" s="69"/>
      <c r="AY1327" s="69"/>
      <c r="AZ1327" s="69"/>
      <c r="BA1327" s="69"/>
      <c r="BB1327" s="69"/>
      <c r="BC1327" s="69"/>
      <c r="BD1327" s="69"/>
      <c r="BE1327" s="69"/>
      <c r="BF1327" s="69"/>
      <c r="BG1327" s="69"/>
      <c r="BH1327" s="69"/>
      <c r="BI1327" s="69"/>
      <c r="BJ1327" s="69"/>
      <c r="BK1327" s="69"/>
      <c r="BL1327" s="69"/>
      <c r="BM1327" s="69"/>
      <c r="BN1327" s="69"/>
      <c r="BO1327" s="69"/>
      <c r="BP1327" s="69"/>
      <c r="BQ1327" s="69"/>
      <c r="BR1327" s="69"/>
      <c r="BS1327" s="46"/>
    </row>
    <row r="1328" spans="4:71" s="47" customFormat="1" ht="9.75" customHeight="1" x14ac:dyDescent="0.3">
      <c r="D1328" s="69"/>
      <c r="E1328" s="69"/>
      <c r="F1328" s="69"/>
      <c r="G1328" s="69"/>
      <c r="H1328" s="69"/>
      <c r="I1328" s="69"/>
      <c r="J1328" s="69"/>
      <c r="K1328" s="69"/>
      <c r="L1328" s="69"/>
      <c r="M1328" s="69"/>
      <c r="N1328" s="69"/>
      <c r="O1328" s="69"/>
      <c r="P1328" s="69"/>
      <c r="Q1328" s="69"/>
      <c r="R1328" s="69"/>
      <c r="S1328" s="69"/>
      <c r="T1328" s="69"/>
      <c r="U1328" s="69"/>
      <c r="V1328" s="69"/>
      <c r="W1328" s="69"/>
      <c r="X1328" s="69"/>
      <c r="Y1328" s="69"/>
      <c r="Z1328" s="69"/>
      <c r="AA1328" s="69"/>
      <c r="AB1328" s="69"/>
      <c r="AC1328" s="69"/>
      <c r="AD1328" s="69"/>
      <c r="AE1328" s="69"/>
      <c r="AF1328" s="69"/>
      <c r="AG1328" s="69"/>
      <c r="AH1328" s="69"/>
      <c r="AI1328" s="69"/>
      <c r="AJ1328" s="69"/>
      <c r="AK1328" s="69"/>
      <c r="AL1328" s="69"/>
      <c r="AM1328" s="69"/>
      <c r="AN1328" s="69"/>
      <c r="AO1328" s="69"/>
      <c r="AP1328" s="69"/>
      <c r="AQ1328" s="69"/>
      <c r="AR1328" s="69"/>
      <c r="AS1328" s="69"/>
      <c r="AT1328" s="69"/>
      <c r="AU1328" s="69"/>
      <c r="AV1328" s="69"/>
      <c r="AW1328" s="69"/>
      <c r="AX1328" s="69"/>
      <c r="AY1328" s="69"/>
      <c r="AZ1328" s="69"/>
      <c r="BA1328" s="69"/>
      <c r="BB1328" s="69"/>
      <c r="BC1328" s="69"/>
      <c r="BD1328" s="69"/>
      <c r="BE1328" s="69"/>
      <c r="BF1328" s="69"/>
      <c r="BG1328" s="69"/>
      <c r="BH1328" s="69"/>
      <c r="BI1328" s="69"/>
      <c r="BJ1328" s="69"/>
      <c r="BK1328" s="69"/>
      <c r="BL1328" s="69"/>
      <c r="BM1328" s="69"/>
      <c r="BN1328" s="69"/>
      <c r="BO1328" s="69"/>
      <c r="BP1328" s="69"/>
      <c r="BQ1328" s="69"/>
      <c r="BR1328" s="69"/>
      <c r="BS1328" s="46"/>
    </row>
    <row r="1329" spans="4:71" s="47" customFormat="1" ht="9.75" customHeight="1" x14ac:dyDescent="0.3">
      <c r="D1329" s="69"/>
      <c r="E1329" s="69"/>
      <c r="F1329" s="69"/>
      <c r="G1329" s="69"/>
      <c r="H1329" s="69"/>
      <c r="I1329" s="69"/>
      <c r="J1329" s="69"/>
      <c r="K1329" s="69"/>
      <c r="L1329" s="69"/>
      <c r="M1329" s="69"/>
      <c r="N1329" s="69"/>
      <c r="O1329" s="69"/>
      <c r="P1329" s="69"/>
      <c r="Q1329" s="69"/>
      <c r="R1329" s="69"/>
      <c r="S1329" s="69"/>
      <c r="T1329" s="69"/>
      <c r="U1329" s="69"/>
      <c r="V1329" s="69"/>
      <c r="W1329" s="69"/>
      <c r="X1329" s="69"/>
      <c r="Y1329" s="69"/>
      <c r="Z1329" s="69"/>
      <c r="AA1329" s="69"/>
      <c r="AB1329" s="69"/>
      <c r="AC1329" s="69"/>
      <c r="AD1329" s="69"/>
      <c r="AE1329" s="69"/>
      <c r="AF1329" s="69"/>
      <c r="AG1329" s="69"/>
      <c r="AH1329" s="69"/>
      <c r="AI1329" s="69"/>
      <c r="AJ1329" s="69"/>
      <c r="AK1329" s="69"/>
      <c r="AL1329" s="69"/>
      <c r="AM1329" s="69"/>
      <c r="AN1329" s="69"/>
      <c r="AO1329" s="69"/>
      <c r="AP1329" s="69"/>
      <c r="AQ1329" s="69"/>
      <c r="AR1329" s="69"/>
      <c r="AS1329" s="69"/>
      <c r="AT1329" s="69"/>
      <c r="AU1329" s="69"/>
      <c r="AV1329" s="69"/>
      <c r="AW1329" s="69"/>
      <c r="AX1329" s="69"/>
      <c r="AY1329" s="69"/>
      <c r="AZ1329" s="69"/>
      <c r="BA1329" s="69"/>
      <c r="BB1329" s="69"/>
      <c r="BC1329" s="69"/>
      <c r="BD1329" s="69"/>
      <c r="BE1329" s="69"/>
      <c r="BF1329" s="69"/>
      <c r="BG1329" s="69"/>
      <c r="BH1329" s="69"/>
      <c r="BI1329" s="69"/>
      <c r="BJ1329" s="69"/>
      <c r="BK1329" s="69"/>
      <c r="BL1329" s="69"/>
      <c r="BM1329" s="69"/>
      <c r="BN1329" s="69"/>
      <c r="BO1329" s="69"/>
      <c r="BP1329" s="69"/>
      <c r="BQ1329" s="69"/>
      <c r="BR1329" s="69"/>
      <c r="BS1329" s="46"/>
    </row>
    <row r="1330" spans="4:71" s="47" customFormat="1" ht="9.75" customHeight="1" x14ac:dyDescent="0.3">
      <c r="D1330" s="69"/>
      <c r="E1330" s="69"/>
      <c r="F1330" s="69"/>
      <c r="G1330" s="69"/>
      <c r="H1330" s="69"/>
      <c r="I1330" s="69"/>
      <c r="J1330" s="69"/>
      <c r="K1330" s="69"/>
      <c r="L1330" s="69"/>
      <c r="M1330" s="69"/>
      <c r="N1330" s="69"/>
      <c r="O1330" s="69"/>
      <c r="P1330" s="69"/>
      <c r="Q1330" s="69"/>
      <c r="R1330" s="69"/>
      <c r="S1330" s="69"/>
      <c r="T1330" s="69"/>
      <c r="U1330" s="69"/>
      <c r="V1330" s="69"/>
      <c r="W1330" s="69"/>
      <c r="X1330" s="69"/>
      <c r="Y1330" s="69"/>
      <c r="Z1330" s="69"/>
      <c r="AA1330" s="69"/>
      <c r="AB1330" s="69"/>
      <c r="AC1330" s="69"/>
      <c r="AD1330" s="69"/>
      <c r="AE1330" s="69"/>
      <c r="AF1330" s="69"/>
      <c r="AG1330" s="69"/>
      <c r="AH1330" s="69"/>
      <c r="AI1330" s="69"/>
      <c r="AJ1330" s="69"/>
      <c r="AK1330" s="69"/>
      <c r="AL1330" s="69"/>
      <c r="AM1330" s="69"/>
      <c r="AN1330" s="69"/>
      <c r="AO1330" s="69"/>
      <c r="AP1330" s="69"/>
      <c r="AQ1330" s="69"/>
      <c r="AR1330" s="69"/>
      <c r="AS1330" s="69"/>
      <c r="AT1330" s="69"/>
      <c r="AU1330" s="69"/>
      <c r="AV1330" s="69"/>
      <c r="AW1330" s="69"/>
      <c r="AX1330" s="69"/>
      <c r="AY1330" s="69"/>
      <c r="AZ1330" s="69"/>
      <c r="BA1330" s="69"/>
      <c r="BB1330" s="69"/>
      <c r="BC1330" s="69"/>
      <c r="BD1330" s="69"/>
      <c r="BE1330" s="69"/>
      <c r="BF1330" s="69"/>
      <c r="BG1330" s="69"/>
      <c r="BH1330" s="69"/>
      <c r="BI1330" s="69"/>
      <c r="BJ1330" s="69"/>
      <c r="BK1330" s="69"/>
      <c r="BL1330" s="69"/>
      <c r="BM1330" s="69"/>
      <c r="BN1330" s="69"/>
      <c r="BO1330" s="69"/>
      <c r="BP1330" s="69"/>
      <c r="BQ1330" s="69"/>
      <c r="BR1330" s="69"/>
      <c r="BS1330" s="46"/>
    </row>
    <row r="1331" spans="4:71" s="47" customFormat="1" ht="9.75" customHeight="1" x14ac:dyDescent="0.3">
      <c r="D1331" s="69"/>
      <c r="E1331" s="69"/>
      <c r="F1331" s="69"/>
      <c r="G1331" s="69"/>
      <c r="H1331" s="69"/>
      <c r="I1331" s="69"/>
      <c r="J1331" s="69"/>
      <c r="K1331" s="69"/>
      <c r="L1331" s="69"/>
      <c r="M1331" s="69"/>
      <c r="N1331" s="69"/>
      <c r="O1331" s="69"/>
      <c r="P1331" s="69"/>
      <c r="Q1331" s="69"/>
      <c r="R1331" s="69"/>
      <c r="S1331" s="69"/>
      <c r="T1331" s="69"/>
      <c r="U1331" s="69"/>
      <c r="V1331" s="69"/>
      <c r="W1331" s="69"/>
      <c r="X1331" s="69"/>
      <c r="Y1331" s="69"/>
      <c r="Z1331" s="69"/>
      <c r="AA1331" s="69"/>
      <c r="AB1331" s="69"/>
      <c r="AC1331" s="69"/>
      <c r="AD1331" s="69"/>
      <c r="AE1331" s="69"/>
      <c r="AF1331" s="69"/>
      <c r="AG1331" s="69"/>
      <c r="AH1331" s="69"/>
      <c r="AI1331" s="69"/>
      <c r="AJ1331" s="69"/>
      <c r="AK1331" s="69"/>
      <c r="AL1331" s="69"/>
      <c r="AM1331" s="69"/>
      <c r="AN1331" s="69"/>
      <c r="AO1331" s="69"/>
      <c r="AP1331" s="69"/>
      <c r="AQ1331" s="69"/>
      <c r="AR1331" s="69"/>
      <c r="AS1331" s="69"/>
      <c r="AT1331" s="69"/>
      <c r="AU1331" s="69"/>
      <c r="AV1331" s="69"/>
      <c r="AW1331" s="69"/>
      <c r="AX1331" s="69"/>
      <c r="AY1331" s="69"/>
      <c r="AZ1331" s="69"/>
      <c r="BA1331" s="69"/>
      <c r="BB1331" s="69"/>
      <c r="BC1331" s="69"/>
      <c r="BD1331" s="69"/>
      <c r="BE1331" s="69"/>
      <c r="BF1331" s="69"/>
      <c r="BG1331" s="69"/>
      <c r="BH1331" s="69"/>
      <c r="BI1331" s="69"/>
      <c r="BJ1331" s="69"/>
      <c r="BK1331" s="69"/>
      <c r="BL1331" s="69"/>
      <c r="BM1331" s="69"/>
      <c r="BN1331" s="69"/>
      <c r="BO1331" s="69"/>
      <c r="BP1331" s="69"/>
      <c r="BQ1331" s="69"/>
      <c r="BR1331" s="69"/>
      <c r="BS1331" s="46"/>
    </row>
    <row r="1332" spans="4:71" s="47" customFormat="1" ht="9.75" customHeight="1" x14ac:dyDescent="0.3">
      <c r="D1332" s="69"/>
      <c r="E1332" s="69"/>
      <c r="F1332" s="69"/>
      <c r="G1332" s="69"/>
      <c r="H1332" s="69"/>
      <c r="I1332" s="69"/>
      <c r="J1332" s="69"/>
      <c r="K1332" s="69"/>
      <c r="L1332" s="69"/>
      <c r="M1332" s="69"/>
      <c r="N1332" s="69"/>
      <c r="O1332" s="69"/>
      <c r="P1332" s="69"/>
      <c r="Q1332" s="69"/>
      <c r="R1332" s="69"/>
      <c r="S1332" s="69"/>
      <c r="T1332" s="69"/>
      <c r="U1332" s="69"/>
      <c r="V1332" s="69"/>
      <c r="W1332" s="69"/>
      <c r="X1332" s="69"/>
      <c r="Y1332" s="69"/>
      <c r="Z1332" s="69"/>
      <c r="AA1332" s="69"/>
      <c r="AB1332" s="69"/>
      <c r="AC1332" s="69"/>
      <c r="AD1332" s="69"/>
      <c r="AE1332" s="69"/>
      <c r="AF1332" s="69"/>
      <c r="AG1332" s="69"/>
      <c r="AH1332" s="69"/>
      <c r="AI1332" s="69"/>
      <c r="AJ1332" s="69"/>
      <c r="AK1332" s="69"/>
      <c r="AL1332" s="69"/>
      <c r="AM1332" s="69"/>
      <c r="AN1332" s="69"/>
      <c r="AO1332" s="69"/>
      <c r="AP1332" s="69"/>
      <c r="AQ1332" s="69"/>
      <c r="AR1332" s="69"/>
      <c r="AS1332" s="69"/>
      <c r="AT1332" s="69"/>
      <c r="AU1332" s="69"/>
      <c r="AV1332" s="69"/>
      <c r="AW1332" s="69"/>
      <c r="AX1332" s="69"/>
      <c r="AY1332" s="69"/>
      <c r="AZ1332" s="69"/>
      <c r="BA1332" s="69"/>
      <c r="BB1332" s="69"/>
      <c r="BC1332" s="69"/>
      <c r="BD1332" s="69"/>
      <c r="BE1332" s="69"/>
      <c r="BF1332" s="69"/>
      <c r="BG1332" s="69"/>
      <c r="BH1332" s="69"/>
      <c r="BI1332" s="69"/>
      <c r="BJ1332" s="69"/>
      <c r="BK1332" s="69"/>
      <c r="BL1332" s="69"/>
      <c r="BM1332" s="69"/>
      <c r="BN1332" s="69"/>
      <c r="BO1332" s="69"/>
      <c r="BP1332" s="69"/>
      <c r="BQ1332" s="69"/>
      <c r="BR1332" s="69"/>
      <c r="BS1332" s="46"/>
    </row>
    <row r="1333" spans="4:71" s="47" customFormat="1" ht="9.75" customHeight="1" x14ac:dyDescent="0.3">
      <c r="D1333" s="69"/>
      <c r="E1333" s="69"/>
      <c r="F1333" s="69"/>
      <c r="G1333" s="69"/>
      <c r="H1333" s="69"/>
      <c r="I1333" s="69"/>
      <c r="J1333" s="69"/>
      <c r="K1333" s="69"/>
      <c r="L1333" s="69"/>
      <c r="M1333" s="69"/>
      <c r="N1333" s="69"/>
      <c r="O1333" s="69"/>
      <c r="P1333" s="69"/>
      <c r="Q1333" s="69"/>
      <c r="R1333" s="69"/>
      <c r="S1333" s="69"/>
      <c r="T1333" s="69"/>
      <c r="U1333" s="69"/>
      <c r="V1333" s="69"/>
      <c r="W1333" s="69"/>
      <c r="X1333" s="69"/>
      <c r="Y1333" s="69"/>
      <c r="Z1333" s="69"/>
      <c r="AA1333" s="69"/>
      <c r="AB1333" s="69"/>
      <c r="AC1333" s="69"/>
      <c r="AD1333" s="69"/>
      <c r="AE1333" s="69"/>
      <c r="AF1333" s="69"/>
      <c r="AG1333" s="69"/>
      <c r="AH1333" s="69"/>
      <c r="AI1333" s="69"/>
      <c r="AJ1333" s="69"/>
      <c r="AK1333" s="69"/>
      <c r="AL1333" s="69"/>
      <c r="AM1333" s="69"/>
      <c r="AN1333" s="69"/>
      <c r="AO1333" s="69"/>
      <c r="AP1333" s="69"/>
      <c r="AQ1333" s="69"/>
      <c r="AR1333" s="69"/>
      <c r="AS1333" s="69"/>
      <c r="AT1333" s="69"/>
      <c r="AU1333" s="69"/>
      <c r="AV1333" s="69"/>
      <c r="AW1333" s="69"/>
      <c r="AX1333" s="69"/>
      <c r="AY1333" s="69"/>
      <c r="AZ1333" s="69"/>
      <c r="BA1333" s="69"/>
      <c r="BB1333" s="69"/>
      <c r="BC1333" s="69"/>
      <c r="BD1333" s="69"/>
      <c r="BE1333" s="69"/>
      <c r="BF1333" s="69"/>
      <c r="BG1333" s="69"/>
      <c r="BH1333" s="69"/>
      <c r="BI1333" s="69"/>
      <c r="BJ1333" s="69"/>
      <c r="BK1333" s="69"/>
      <c r="BL1333" s="69"/>
      <c r="BM1333" s="69"/>
      <c r="BN1333" s="69"/>
      <c r="BO1333" s="69"/>
      <c r="BP1333" s="69"/>
      <c r="BQ1333" s="69"/>
      <c r="BR1333" s="69"/>
      <c r="BS1333" s="46"/>
    </row>
    <row r="1334" spans="4:71" s="47" customFormat="1" ht="9.75" customHeight="1" x14ac:dyDescent="0.3">
      <c r="D1334" s="69"/>
      <c r="E1334" s="69"/>
      <c r="F1334" s="69"/>
      <c r="G1334" s="69"/>
      <c r="H1334" s="69"/>
      <c r="I1334" s="69"/>
      <c r="J1334" s="69"/>
      <c r="K1334" s="69"/>
      <c r="L1334" s="69"/>
      <c r="M1334" s="69"/>
      <c r="N1334" s="69"/>
      <c r="O1334" s="69"/>
      <c r="P1334" s="69"/>
      <c r="Q1334" s="69"/>
      <c r="R1334" s="69"/>
      <c r="S1334" s="69"/>
      <c r="T1334" s="69"/>
      <c r="U1334" s="69"/>
      <c r="V1334" s="69"/>
      <c r="W1334" s="69"/>
      <c r="X1334" s="69"/>
      <c r="Y1334" s="69"/>
      <c r="Z1334" s="69"/>
      <c r="AA1334" s="69"/>
      <c r="AB1334" s="69"/>
      <c r="AC1334" s="69"/>
      <c r="AD1334" s="69"/>
      <c r="AE1334" s="69"/>
      <c r="AF1334" s="69"/>
      <c r="AG1334" s="69"/>
      <c r="AH1334" s="69"/>
      <c r="AI1334" s="69"/>
      <c r="AJ1334" s="69"/>
      <c r="AK1334" s="69"/>
      <c r="AL1334" s="69"/>
      <c r="AM1334" s="69"/>
      <c r="AN1334" s="69"/>
      <c r="AO1334" s="69"/>
      <c r="AP1334" s="69"/>
      <c r="AQ1334" s="69"/>
      <c r="AR1334" s="69"/>
      <c r="AS1334" s="69"/>
      <c r="AT1334" s="69"/>
      <c r="AU1334" s="69"/>
      <c r="AV1334" s="69"/>
      <c r="AW1334" s="69"/>
      <c r="AX1334" s="69"/>
      <c r="AY1334" s="69"/>
      <c r="AZ1334" s="69"/>
      <c r="BA1334" s="69"/>
      <c r="BB1334" s="69"/>
      <c r="BC1334" s="69"/>
      <c r="BD1334" s="69"/>
      <c r="BE1334" s="69"/>
      <c r="BF1334" s="69"/>
      <c r="BG1334" s="69"/>
      <c r="BH1334" s="69"/>
      <c r="BI1334" s="69"/>
      <c r="BJ1334" s="69"/>
      <c r="BK1334" s="69"/>
      <c r="BL1334" s="69"/>
      <c r="BM1334" s="69"/>
      <c r="BN1334" s="69"/>
      <c r="BO1334" s="69"/>
      <c r="BP1334" s="69"/>
      <c r="BQ1334" s="69"/>
      <c r="BR1334" s="69"/>
      <c r="BS1334" s="46"/>
    </row>
    <row r="1335" spans="4:71" s="47" customFormat="1" ht="9.75" customHeight="1" x14ac:dyDescent="0.3">
      <c r="D1335" s="69"/>
      <c r="E1335" s="69"/>
      <c r="F1335" s="69"/>
      <c r="G1335" s="69"/>
      <c r="H1335" s="69"/>
      <c r="I1335" s="69"/>
      <c r="J1335" s="69"/>
      <c r="K1335" s="69"/>
      <c r="L1335" s="69"/>
      <c r="M1335" s="69"/>
      <c r="N1335" s="69"/>
      <c r="O1335" s="69"/>
      <c r="P1335" s="69"/>
      <c r="Q1335" s="69"/>
      <c r="R1335" s="69"/>
      <c r="S1335" s="69"/>
      <c r="T1335" s="69"/>
      <c r="U1335" s="69"/>
      <c r="V1335" s="69"/>
      <c r="W1335" s="69"/>
      <c r="X1335" s="69"/>
      <c r="Y1335" s="69"/>
      <c r="Z1335" s="69"/>
      <c r="AA1335" s="69"/>
      <c r="AB1335" s="69"/>
      <c r="AC1335" s="69"/>
      <c r="AD1335" s="69"/>
      <c r="AE1335" s="69"/>
      <c r="AF1335" s="69"/>
      <c r="AG1335" s="69"/>
      <c r="AH1335" s="69"/>
      <c r="AI1335" s="69"/>
      <c r="AJ1335" s="69"/>
      <c r="AK1335" s="69"/>
      <c r="AL1335" s="69"/>
      <c r="AM1335" s="69"/>
      <c r="AN1335" s="69"/>
      <c r="AO1335" s="69"/>
      <c r="AP1335" s="69"/>
      <c r="AQ1335" s="69"/>
      <c r="AR1335" s="69"/>
      <c r="AS1335" s="69"/>
      <c r="AT1335" s="69"/>
      <c r="AU1335" s="69"/>
      <c r="AV1335" s="69"/>
      <c r="AW1335" s="69"/>
      <c r="AX1335" s="69"/>
      <c r="AY1335" s="69"/>
      <c r="AZ1335" s="69"/>
      <c r="BA1335" s="69"/>
      <c r="BB1335" s="69"/>
      <c r="BC1335" s="69"/>
      <c r="BD1335" s="69"/>
      <c r="BE1335" s="69"/>
      <c r="BF1335" s="69"/>
      <c r="BG1335" s="69"/>
      <c r="BH1335" s="69"/>
      <c r="BI1335" s="69"/>
      <c r="BJ1335" s="69"/>
      <c r="BK1335" s="69"/>
      <c r="BL1335" s="69"/>
      <c r="BM1335" s="69"/>
      <c r="BN1335" s="69"/>
      <c r="BO1335" s="69"/>
      <c r="BP1335" s="69"/>
      <c r="BQ1335" s="69"/>
      <c r="BR1335" s="69"/>
      <c r="BS1335" s="46"/>
    </row>
    <row r="1336" spans="4:71" s="47" customFormat="1" ht="9.75" customHeight="1" x14ac:dyDescent="0.3">
      <c r="D1336" s="69"/>
      <c r="E1336" s="69"/>
      <c r="F1336" s="69"/>
      <c r="G1336" s="69"/>
      <c r="H1336" s="69"/>
      <c r="I1336" s="69"/>
      <c r="J1336" s="69"/>
      <c r="K1336" s="69"/>
      <c r="L1336" s="69"/>
      <c r="M1336" s="69"/>
      <c r="N1336" s="69"/>
      <c r="O1336" s="69"/>
      <c r="P1336" s="69"/>
      <c r="Q1336" s="69"/>
      <c r="R1336" s="69"/>
      <c r="S1336" s="69"/>
      <c r="T1336" s="69"/>
      <c r="U1336" s="69"/>
      <c r="V1336" s="69"/>
      <c r="W1336" s="69"/>
      <c r="X1336" s="69"/>
      <c r="Y1336" s="69"/>
      <c r="Z1336" s="69"/>
      <c r="AA1336" s="69"/>
      <c r="AB1336" s="69"/>
      <c r="AC1336" s="69"/>
      <c r="AD1336" s="69"/>
      <c r="AE1336" s="69"/>
      <c r="AF1336" s="69"/>
      <c r="AG1336" s="69"/>
      <c r="AH1336" s="69"/>
      <c r="AI1336" s="69"/>
      <c r="AJ1336" s="69"/>
      <c r="AK1336" s="69"/>
      <c r="AL1336" s="69"/>
      <c r="AM1336" s="69"/>
      <c r="AN1336" s="69"/>
      <c r="AO1336" s="69"/>
      <c r="AP1336" s="69"/>
      <c r="AQ1336" s="69"/>
      <c r="AR1336" s="69"/>
      <c r="AS1336" s="69"/>
      <c r="AT1336" s="69"/>
      <c r="AU1336" s="69"/>
      <c r="AV1336" s="69"/>
      <c r="AW1336" s="69"/>
      <c r="AX1336" s="69"/>
      <c r="AY1336" s="69"/>
      <c r="AZ1336" s="69"/>
      <c r="BA1336" s="69"/>
      <c r="BB1336" s="69"/>
      <c r="BC1336" s="69"/>
      <c r="BD1336" s="69"/>
      <c r="BE1336" s="69"/>
      <c r="BF1336" s="69"/>
      <c r="BG1336" s="69"/>
      <c r="BH1336" s="69"/>
      <c r="BI1336" s="69"/>
      <c r="BJ1336" s="69"/>
      <c r="BK1336" s="69"/>
      <c r="BL1336" s="69"/>
      <c r="BM1336" s="69"/>
      <c r="BN1336" s="69"/>
      <c r="BO1336" s="69"/>
      <c r="BP1336" s="69"/>
      <c r="BQ1336" s="69"/>
      <c r="BR1336" s="69"/>
      <c r="BS1336" s="46"/>
    </row>
    <row r="1337" spans="4:71" s="47" customFormat="1" ht="9.75" customHeight="1" x14ac:dyDescent="0.3">
      <c r="D1337" s="69"/>
      <c r="E1337" s="69"/>
      <c r="F1337" s="69"/>
      <c r="G1337" s="69"/>
      <c r="H1337" s="69"/>
      <c r="I1337" s="69"/>
      <c r="J1337" s="69"/>
      <c r="K1337" s="69"/>
      <c r="L1337" s="69"/>
      <c r="M1337" s="69"/>
      <c r="N1337" s="69"/>
      <c r="O1337" s="69"/>
      <c r="P1337" s="69"/>
      <c r="Q1337" s="69"/>
      <c r="R1337" s="69"/>
      <c r="S1337" s="69"/>
      <c r="T1337" s="69"/>
      <c r="U1337" s="69"/>
      <c r="V1337" s="69"/>
      <c r="W1337" s="69"/>
      <c r="X1337" s="69"/>
      <c r="Y1337" s="69"/>
      <c r="Z1337" s="69"/>
      <c r="AA1337" s="69"/>
      <c r="AB1337" s="69"/>
      <c r="AC1337" s="69"/>
      <c r="AD1337" s="69"/>
      <c r="AE1337" s="69"/>
      <c r="AF1337" s="69"/>
      <c r="AG1337" s="69"/>
      <c r="AH1337" s="69"/>
      <c r="AI1337" s="69"/>
      <c r="AJ1337" s="69"/>
      <c r="AK1337" s="69"/>
      <c r="AL1337" s="69"/>
      <c r="AM1337" s="69"/>
      <c r="AN1337" s="69"/>
      <c r="AO1337" s="69"/>
      <c r="AP1337" s="69"/>
      <c r="AQ1337" s="69"/>
      <c r="AR1337" s="69"/>
      <c r="AS1337" s="69"/>
      <c r="AT1337" s="69"/>
      <c r="AU1337" s="69"/>
      <c r="AV1337" s="69"/>
      <c r="AW1337" s="69"/>
      <c r="AX1337" s="69"/>
      <c r="AY1337" s="69"/>
      <c r="AZ1337" s="69"/>
      <c r="BA1337" s="69"/>
      <c r="BB1337" s="69"/>
      <c r="BC1337" s="69"/>
      <c r="BD1337" s="69"/>
      <c r="BE1337" s="69"/>
      <c r="BF1337" s="69"/>
      <c r="BG1337" s="69"/>
      <c r="BH1337" s="69"/>
      <c r="BI1337" s="69"/>
      <c r="BJ1337" s="69"/>
      <c r="BK1337" s="69"/>
      <c r="BL1337" s="69"/>
      <c r="BM1337" s="69"/>
      <c r="BN1337" s="69"/>
      <c r="BO1337" s="69"/>
      <c r="BP1337" s="69"/>
      <c r="BQ1337" s="69"/>
      <c r="BR1337" s="69"/>
      <c r="BS1337" s="46"/>
    </row>
    <row r="1338" spans="4:71" s="47" customFormat="1" ht="9.75" customHeight="1" x14ac:dyDescent="0.3">
      <c r="D1338" s="69"/>
      <c r="E1338" s="69"/>
      <c r="F1338" s="69"/>
      <c r="G1338" s="69"/>
      <c r="H1338" s="69"/>
      <c r="I1338" s="69"/>
      <c r="J1338" s="69"/>
      <c r="K1338" s="69"/>
      <c r="L1338" s="69"/>
      <c r="M1338" s="69"/>
      <c r="N1338" s="69"/>
      <c r="O1338" s="69"/>
      <c r="P1338" s="69"/>
      <c r="Q1338" s="69"/>
      <c r="R1338" s="69"/>
      <c r="S1338" s="69"/>
      <c r="T1338" s="69"/>
      <c r="U1338" s="69"/>
      <c r="V1338" s="69"/>
      <c r="W1338" s="69"/>
      <c r="X1338" s="69"/>
      <c r="Y1338" s="69"/>
      <c r="Z1338" s="69"/>
      <c r="AA1338" s="69"/>
      <c r="AB1338" s="69"/>
      <c r="AC1338" s="69"/>
      <c r="AD1338" s="69"/>
      <c r="AE1338" s="69"/>
      <c r="AF1338" s="69"/>
      <c r="AG1338" s="69"/>
      <c r="AH1338" s="69"/>
      <c r="AI1338" s="69"/>
      <c r="AJ1338" s="69"/>
      <c r="AK1338" s="69"/>
      <c r="AL1338" s="69"/>
      <c r="AM1338" s="69"/>
      <c r="AN1338" s="69"/>
      <c r="AO1338" s="69"/>
      <c r="AP1338" s="69"/>
      <c r="AQ1338" s="69"/>
      <c r="AR1338" s="69"/>
      <c r="AS1338" s="69"/>
      <c r="AT1338" s="69"/>
      <c r="AU1338" s="69"/>
      <c r="AV1338" s="69"/>
      <c r="AW1338" s="69"/>
      <c r="AX1338" s="69"/>
      <c r="AY1338" s="69"/>
      <c r="AZ1338" s="69"/>
      <c r="BA1338" s="69"/>
      <c r="BB1338" s="69"/>
      <c r="BC1338" s="69"/>
      <c r="BD1338" s="69"/>
      <c r="BE1338" s="69"/>
      <c r="BF1338" s="69"/>
      <c r="BG1338" s="69"/>
      <c r="BH1338" s="69"/>
      <c r="BI1338" s="69"/>
      <c r="BJ1338" s="69"/>
      <c r="BK1338" s="69"/>
      <c r="BL1338" s="69"/>
      <c r="BM1338" s="69"/>
      <c r="BN1338" s="69"/>
      <c r="BO1338" s="69"/>
      <c r="BP1338" s="69"/>
      <c r="BQ1338" s="69"/>
      <c r="BR1338" s="69"/>
      <c r="BS1338" s="46"/>
    </row>
    <row r="1339" spans="4:71" s="47" customFormat="1" ht="9.75" customHeight="1" x14ac:dyDescent="0.3">
      <c r="D1339" s="69"/>
      <c r="E1339" s="69"/>
      <c r="F1339" s="69"/>
      <c r="G1339" s="69"/>
      <c r="H1339" s="69"/>
      <c r="I1339" s="69"/>
      <c r="J1339" s="69"/>
      <c r="K1339" s="69"/>
      <c r="L1339" s="69"/>
      <c r="M1339" s="69"/>
      <c r="N1339" s="69"/>
      <c r="O1339" s="69"/>
      <c r="P1339" s="69"/>
      <c r="Q1339" s="69"/>
      <c r="R1339" s="69"/>
      <c r="S1339" s="69"/>
      <c r="T1339" s="69"/>
      <c r="U1339" s="69"/>
      <c r="V1339" s="69"/>
      <c r="W1339" s="69"/>
      <c r="X1339" s="69"/>
      <c r="Y1339" s="69"/>
      <c r="Z1339" s="69"/>
      <c r="AA1339" s="69"/>
      <c r="AB1339" s="69"/>
      <c r="AC1339" s="69"/>
      <c r="AD1339" s="69"/>
      <c r="AE1339" s="69"/>
      <c r="AF1339" s="69"/>
      <c r="AG1339" s="69"/>
      <c r="AH1339" s="69"/>
      <c r="AI1339" s="69"/>
      <c r="AJ1339" s="69"/>
      <c r="AK1339" s="69"/>
      <c r="AL1339" s="69"/>
      <c r="AM1339" s="69"/>
      <c r="AN1339" s="69"/>
      <c r="AO1339" s="69"/>
      <c r="AP1339" s="69"/>
      <c r="AQ1339" s="69"/>
      <c r="AR1339" s="69"/>
      <c r="AS1339" s="69"/>
      <c r="AT1339" s="69"/>
      <c r="AU1339" s="69"/>
      <c r="AV1339" s="69"/>
      <c r="AW1339" s="69"/>
      <c r="AX1339" s="69"/>
      <c r="AY1339" s="69"/>
      <c r="AZ1339" s="69"/>
      <c r="BA1339" s="69"/>
      <c r="BB1339" s="69"/>
      <c r="BC1339" s="69"/>
      <c r="BD1339" s="69"/>
      <c r="BE1339" s="69"/>
      <c r="BF1339" s="69"/>
      <c r="BG1339" s="69"/>
      <c r="BH1339" s="69"/>
      <c r="BI1339" s="69"/>
      <c r="BJ1339" s="69"/>
      <c r="BK1339" s="69"/>
      <c r="BL1339" s="69"/>
      <c r="BM1339" s="69"/>
      <c r="BN1339" s="69"/>
      <c r="BO1339" s="69"/>
      <c r="BP1339" s="69"/>
      <c r="BQ1339" s="69"/>
      <c r="BR1339" s="69"/>
      <c r="BS1339" s="46"/>
    </row>
    <row r="1340" spans="4:71" s="47" customFormat="1" ht="9.75" customHeight="1" x14ac:dyDescent="0.3">
      <c r="D1340" s="69"/>
      <c r="E1340" s="69"/>
      <c r="F1340" s="69"/>
      <c r="G1340" s="69"/>
      <c r="H1340" s="69"/>
      <c r="I1340" s="69"/>
      <c r="J1340" s="69"/>
      <c r="K1340" s="69"/>
      <c r="L1340" s="69"/>
      <c r="M1340" s="69"/>
      <c r="N1340" s="69"/>
      <c r="O1340" s="69"/>
      <c r="P1340" s="69"/>
      <c r="Q1340" s="69"/>
      <c r="R1340" s="69"/>
      <c r="S1340" s="69"/>
      <c r="T1340" s="69"/>
      <c r="U1340" s="69"/>
      <c r="V1340" s="69"/>
      <c r="W1340" s="69"/>
      <c r="X1340" s="69"/>
      <c r="Y1340" s="69"/>
      <c r="Z1340" s="69"/>
      <c r="AA1340" s="69"/>
      <c r="AB1340" s="69"/>
      <c r="AC1340" s="69"/>
      <c r="AD1340" s="69"/>
      <c r="AE1340" s="69"/>
      <c r="AF1340" s="69"/>
      <c r="AG1340" s="69"/>
      <c r="AH1340" s="69"/>
      <c r="AI1340" s="69"/>
      <c r="AJ1340" s="69"/>
      <c r="AK1340" s="69"/>
      <c r="AL1340" s="69"/>
      <c r="AM1340" s="69"/>
      <c r="AN1340" s="69"/>
      <c r="AO1340" s="69"/>
      <c r="AP1340" s="69"/>
      <c r="AQ1340" s="69"/>
      <c r="AR1340" s="69"/>
      <c r="AS1340" s="69"/>
      <c r="AT1340" s="69"/>
      <c r="AU1340" s="69"/>
      <c r="AV1340" s="69"/>
      <c r="AW1340" s="69"/>
      <c r="AX1340" s="69"/>
      <c r="AY1340" s="69"/>
      <c r="AZ1340" s="69"/>
      <c r="BA1340" s="69"/>
      <c r="BB1340" s="69"/>
      <c r="BC1340" s="69"/>
      <c r="BD1340" s="69"/>
      <c r="BE1340" s="69"/>
      <c r="BF1340" s="69"/>
      <c r="BG1340" s="69"/>
      <c r="BH1340" s="69"/>
      <c r="BI1340" s="69"/>
      <c r="BJ1340" s="69"/>
      <c r="BK1340" s="69"/>
      <c r="BL1340" s="69"/>
      <c r="BM1340" s="69"/>
      <c r="BN1340" s="69"/>
      <c r="BO1340" s="69"/>
      <c r="BP1340" s="69"/>
      <c r="BQ1340" s="69"/>
      <c r="BR1340" s="69"/>
      <c r="BS1340" s="46"/>
    </row>
    <row r="1341" spans="4:71" s="47" customFormat="1" ht="9.75" customHeight="1" x14ac:dyDescent="0.3">
      <c r="D1341" s="69"/>
      <c r="E1341" s="69"/>
      <c r="F1341" s="69"/>
      <c r="G1341" s="69"/>
      <c r="H1341" s="69"/>
      <c r="I1341" s="69"/>
      <c r="J1341" s="69"/>
      <c r="K1341" s="69"/>
      <c r="L1341" s="69"/>
      <c r="M1341" s="69"/>
      <c r="N1341" s="69"/>
      <c r="O1341" s="69"/>
      <c r="P1341" s="69"/>
      <c r="Q1341" s="69"/>
      <c r="R1341" s="69"/>
      <c r="S1341" s="69"/>
      <c r="T1341" s="69"/>
      <c r="U1341" s="69"/>
      <c r="V1341" s="69"/>
      <c r="W1341" s="69"/>
      <c r="X1341" s="69"/>
      <c r="Y1341" s="69"/>
      <c r="Z1341" s="69"/>
      <c r="AA1341" s="69"/>
      <c r="AB1341" s="69"/>
      <c r="AC1341" s="69"/>
      <c r="AD1341" s="69"/>
      <c r="AE1341" s="69"/>
      <c r="AF1341" s="69"/>
      <c r="AG1341" s="69"/>
      <c r="AH1341" s="69"/>
      <c r="AI1341" s="69"/>
      <c r="AJ1341" s="69"/>
      <c r="AK1341" s="69"/>
      <c r="AL1341" s="69"/>
      <c r="AM1341" s="69"/>
      <c r="AN1341" s="69"/>
      <c r="AO1341" s="69"/>
      <c r="AP1341" s="69"/>
      <c r="AQ1341" s="69"/>
      <c r="AR1341" s="69"/>
      <c r="AS1341" s="69"/>
      <c r="AT1341" s="69"/>
      <c r="AU1341" s="69"/>
      <c r="AV1341" s="69"/>
      <c r="AW1341" s="69"/>
      <c r="AX1341" s="69"/>
      <c r="AY1341" s="69"/>
      <c r="AZ1341" s="69"/>
      <c r="BA1341" s="69"/>
      <c r="BB1341" s="69"/>
      <c r="BC1341" s="69"/>
      <c r="BD1341" s="69"/>
      <c r="BE1341" s="69"/>
      <c r="BF1341" s="69"/>
      <c r="BG1341" s="69"/>
      <c r="BH1341" s="69"/>
      <c r="BI1341" s="69"/>
      <c r="BJ1341" s="69"/>
      <c r="BK1341" s="69"/>
      <c r="BL1341" s="69"/>
      <c r="BM1341" s="69"/>
      <c r="BN1341" s="69"/>
      <c r="BO1341" s="69"/>
      <c r="BP1341" s="69"/>
      <c r="BQ1341" s="69"/>
      <c r="BR1341" s="69"/>
      <c r="BS1341" s="46"/>
    </row>
    <row r="1342" spans="4:71" s="47" customFormat="1" ht="9.75" customHeight="1" x14ac:dyDescent="0.3">
      <c r="D1342" s="69"/>
      <c r="E1342" s="69"/>
      <c r="F1342" s="69"/>
      <c r="G1342" s="69"/>
      <c r="H1342" s="69"/>
      <c r="I1342" s="69"/>
      <c r="J1342" s="69"/>
      <c r="K1342" s="69"/>
      <c r="L1342" s="69"/>
      <c r="M1342" s="69"/>
      <c r="N1342" s="69"/>
      <c r="O1342" s="69"/>
      <c r="P1342" s="69"/>
      <c r="Q1342" s="69"/>
      <c r="R1342" s="69"/>
      <c r="S1342" s="69"/>
      <c r="T1342" s="69"/>
      <c r="U1342" s="69"/>
      <c r="V1342" s="69"/>
      <c r="W1342" s="69"/>
      <c r="X1342" s="69"/>
      <c r="Y1342" s="69"/>
      <c r="Z1342" s="69"/>
      <c r="AA1342" s="69"/>
      <c r="AB1342" s="69"/>
      <c r="AC1342" s="69"/>
      <c r="AD1342" s="69"/>
      <c r="AE1342" s="69"/>
      <c r="AF1342" s="69"/>
      <c r="AG1342" s="69"/>
      <c r="AH1342" s="69"/>
      <c r="AI1342" s="69"/>
      <c r="AJ1342" s="69"/>
      <c r="AK1342" s="69"/>
      <c r="AL1342" s="69"/>
      <c r="AM1342" s="69"/>
      <c r="AN1342" s="69"/>
      <c r="AO1342" s="69"/>
      <c r="AP1342" s="69"/>
      <c r="AQ1342" s="69"/>
      <c r="AR1342" s="69"/>
      <c r="AS1342" s="69"/>
      <c r="AT1342" s="69"/>
      <c r="AU1342" s="69"/>
      <c r="AV1342" s="69"/>
      <c r="AW1342" s="69"/>
      <c r="AX1342" s="69"/>
      <c r="AY1342" s="69"/>
      <c r="AZ1342" s="69"/>
      <c r="BA1342" s="69"/>
      <c r="BB1342" s="69"/>
      <c r="BC1342" s="69"/>
      <c r="BD1342" s="69"/>
      <c r="BE1342" s="69"/>
      <c r="BF1342" s="69"/>
      <c r="BG1342" s="69"/>
      <c r="BH1342" s="69"/>
      <c r="BI1342" s="69"/>
      <c r="BJ1342" s="69"/>
      <c r="BK1342" s="69"/>
      <c r="BL1342" s="69"/>
      <c r="BM1342" s="69"/>
      <c r="BN1342" s="69"/>
      <c r="BO1342" s="69"/>
      <c r="BP1342" s="69"/>
      <c r="BQ1342" s="69"/>
      <c r="BR1342" s="69"/>
      <c r="BS1342" s="46"/>
    </row>
    <row r="1343" spans="4:71" s="47" customFormat="1" ht="9.75" customHeight="1" x14ac:dyDescent="0.3">
      <c r="D1343" s="69"/>
      <c r="E1343" s="69"/>
      <c r="F1343" s="69"/>
      <c r="G1343" s="69"/>
      <c r="H1343" s="69"/>
      <c r="I1343" s="69"/>
      <c r="J1343" s="69"/>
      <c r="K1343" s="69"/>
      <c r="L1343" s="69"/>
      <c r="M1343" s="69"/>
      <c r="N1343" s="69"/>
      <c r="O1343" s="69"/>
      <c r="P1343" s="69"/>
      <c r="Q1343" s="69"/>
      <c r="R1343" s="69"/>
      <c r="S1343" s="69"/>
      <c r="T1343" s="69"/>
      <c r="U1343" s="69"/>
      <c r="V1343" s="69"/>
      <c r="W1343" s="69"/>
      <c r="X1343" s="69"/>
      <c r="Y1343" s="69"/>
      <c r="Z1343" s="69"/>
      <c r="AA1343" s="69"/>
      <c r="AB1343" s="69"/>
      <c r="AC1343" s="69"/>
      <c r="AD1343" s="69"/>
      <c r="AE1343" s="69"/>
      <c r="AF1343" s="69"/>
      <c r="AG1343" s="69"/>
      <c r="AH1343" s="69"/>
      <c r="AI1343" s="69"/>
      <c r="AJ1343" s="69"/>
      <c r="AK1343" s="69"/>
      <c r="AL1343" s="69"/>
      <c r="AM1343" s="69"/>
      <c r="AN1343" s="69"/>
      <c r="AO1343" s="69"/>
      <c r="AP1343" s="69"/>
      <c r="AQ1343" s="69"/>
      <c r="AR1343" s="69"/>
      <c r="AS1343" s="69"/>
      <c r="AT1343" s="69"/>
      <c r="AU1343" s="69"/>
      <c r="AV1343" s="69"/>
      <c r="AW1343" s="69"/>
      <c r="AX1343" s="69"/>
      <c r="AY1343" s="69"/>
      <c r="AZ1343" s="69"/>
      <c r="BA1343" s="69"/>
      <c r="BB1343" s="69"/>
      <c r="BC1343" s="69"/>
      <c r="BD1343" s="69"/>
      <c r="BE1343" s="69"/>
      <c r="BF1343" s="69"/>
      <c r="BG1343" s="69"/>
      <c r="BH1343" s="69"/>
      <c r="BI1343" s="69"/>
      <c r="BJ1343" s="69"/>
      <c r="BK1343" s="69"/>
      <c r="BL1343" s="69"/>
      <c r="BM1343" s="69"/>
      <c r="BN1343" s="69"/>
      <c r="BO1343" s="69"/>
      <c r="BP1343" s="69"/>
      <c r="BQ1343" s="69"/>
      <c r="BR1343" s="69"/>
      <c r="BS1343" s="46"/>
    </row>
    <row r="1344" spans="4:71" s="47" customFormat="1" ht="9.75" customHeight="1" x14ac:dyDescent="0.3">
      <c r="D1344" s="69"/>
      <c r="E1344" s="69"/>
      <c r="F1344" s="69"/>
      <c r="G1344" s="69"/>
      <c r="H1344" s="69"/>
      <c r="I1344" s="69"/>
      <c r="J1344" s="69"/>
      <c r="K1344" s="69"/>
      <c r="L1344" s="69"/>
      <c r="M1344" s="69"/>
      <c r="N1344" s="69"/>
      <c r="O1344" s="69"/>
      <c r="P1344" s="69"/>
      <c r="Q1344" s="69"/>
      <c r="R1344" s="69"/>
      <c r="S1344" s="69"/>
      <c r="T1344" s="69"/>
      <c r="U1344" s="69"/>
      <c r="V1344" s="69"/>
      <c r="W1344" s="69"/>
      <c r="X1344" s="69"/>
      <c r="Y1344" s="69"/>
      <c r="Z1344" s="69"/>
      <c r="AA1344" s="69"/>
      <c r="AB1344" s="69"/>
      <c r="AC1344" s="69"/>
      <c r="AD1344" s="69"/>
      <c r="AE1344" s="69"/>
      <c r="AF1344" s="69"/>
      <c r="AG1344" s="69"/>
      <c r="AH1344" s="69"/>
      <c r="AI1344" s="69"/>
      <c r="AJ1344" s="69"/>
      <c r="AK1344" s="69"/>
      <c r="AL1344" s="69"/>
      <c r="AM1344" s="69"/>
      <c r="AN1344" s="69"/>
      <c r="AO1344" s="69"/>
      <c r="AP1344" s="69"/>
      <c r="AQ1344" s="69"/>
      <c r="AR1344" s="69"/>
      <c r="AS1344" s="69"/>
      <c r="AT1344" s="69"/>
      <c r="AU1344" s="69"/>
      <c r="AV1344" s="69"/>
      <c r="AW1344" s="69"/>
      <c r="AX1344" s="69"/>
      <c r="AY1344" s="69"/>
      <c r="AZ1344" s="69"/>
      <c r="BA1344" s="69"/>
      <c r="BB1344" s="69"/>
      <c r="BC1344" s="69"/>
      <c r="BD1344" s="69"/>
      <c r="BE1344" s="69"/>
      <c r="BF1344" s="69"/>
      <c r="BG1344" s="69"/>
      <c r="BH1344" s="69"/>
      <c r="BI1344" s="69"/>
      <c r="BJ1344" s="69"/>
      <c r="BK1344" s="69"/>
      <c r="BL1344" s="69"/>
      <c r="BM1344" s="69"/>
      <c r="BN1344" s="69"/>
      <c r="BO1344" s="69"/>
      <c r="BP1344" s="69"/>
      <c r="BQ1344" s="69"/>
      <c r="BR1344" s="69"/>
      <c r="BS1344" s="46"/>
    </row>
    <row r="1345" spans="4:71" s="47" customFormat="1" ht="9.75" customHeight="1" x14ac:dyDescent="0.3">
      <c r="D1345" s="69"/>
      <c r="E1345" s="69"/>
      <c r="F1345" s="69"/>
      <c r="G1345" s="69"/>
      <c r="H1345" s="69"/>
      <c r="I1345" s="69"/>
      <c r="J1345" s="69"/>
      <c r="K1345" s="69"/>
      <c r="L1345" s="69"/>
      <c r="M1345" s="69"/>
      <c r="N1345" s="69"/>
      <c r="O1345" s="69"/>
      <c r="P1345" s="69"/>
      <c r="Q1345" s="69"/>
      <c r="R1345" s="69"/>
      <c r="S1345" s="69"/>
      <c r="T1345" s="69"/>
      <c r="U1345" s="69"/>
      <c r="V1345" s="69"/>
      <c r="W1345" s="69"/>
      <c r="X1345" s="69"/>
      <c r="Y1345" s="69"/>
      <c r="Z1345" s="69"/>
      <c r="AA1345" s="69"/>
      <c r="AB1345" s="69"/>
      <c r="AC1345" s="69"/>
      <c r="AD1345" s="69"/>
      <c r="AE1345" s="69"/>
      <c r="AF1345" s="69"/>
      <c r="AG1345" s="69"/>
      <c r="AH1345" s="69"/>
      <c r="AI1345" s="69"/>
      <c r="AJ1345" s="69"/>
      <c r="AK1345" s="69"/>
      <c r="AL1345" s="69"/>
      <c r="AM1345" s="69"/>
      <c r="AN1345" s="69"/>
      <c r="AO1345" s="69"/>
      <c r="AP1345" s="69"/>
      <c r="AQ1345" s="69"/>
      <c r="AR1345" s="69"/>
      <c r="AS1345" s="69"/>
      <c r="AT1345" s="69"/>
      <c r="AU1345" s="69"/>
      <c r="AV1345" s="69"/>
      <c r="AW1345" s="69"/>
      <c r="AX1345" s="69"/>
      <c r="AY1345" s="69"/>
      <c r="AZ1345" s="69"/>
      <c r="BA1345" s="69"/>
      <c r="BB1345" s="69"/>
      <c r="BC1345" s="69"/>
      <c r="BD1345" s="69"/>
      <c r="BE1345" s="69"/>
      <c r="BF1345" s="69"/>
      <c r="BG1345" s="69"/>
      <c r="BH1345" s="69"/>
      <c r="BI1345" s="69"/>
      <c r="BJ1345" s="69"/>
      <c r="BK1345" s="69"/>
      <c r="BL1345" s="69"/>
      <c r="BM1345" s="69"/>
      <c r="BN1345" s="69"/>
      <c r="BO1345" s="69"/>
      <c r="BP1345" s="69"/>
      <c r="BQ1345" s="69"/>
      <c r="BR1345" s="69"/>
      <c r="BS1345" s="46"/>
    </row>
    <row r="1346" spans="4:71" s="47" customFormat="1" ht="9.75" customHeight="1" x14ac:dyDescent="0.3">
      <c r="D1346" s="69"/>
      <c r="E1346" s="69"/>
      <c r="F1346" s="69"/>
      <c r="G1346" s="69"/>
      <c r="H1346" s="69"/>
      <c r="I1346" s="69"/>
      <c r="J1346" s="69"/>
      <c r="K1346" s="69"/>
      <c r="L1346" s="69"/>
      <c r="M1346" s="69"/>
      <c r="N1346" s="69"/>
      <c r="O1346" s="69"/>
      <c r="P1346" s="69"/>
      <c r="Q1346" s="69"/>
      <c r="R1346" s="69"/>
      <c r="S1346" s="69"/>
      <c r="T1346" s="69"/>
      <c r="U1346" s="69"/>
      <c r="V1346" s="69"/>
      <c r="W1346" s="69"/>
      <c r="X1346" s="69"/>
      <c r="Y1346" s="69"/>
      <c r="Z1346" s="69"/>
      <c r="AA1346" s="69"/>
      <c r="AB1346" s="69"/>
      <c r="AC1346" s="69"/>
      <c r="AD1346" s="69"/>
      <c r="AE1346" s="69"/>
      <c r="AF1346" s="69"/>
      <c r="AG1346" s="69"/>
      <c r="AH1346" s="69"/>
      <c r="AI1346" s="69"/>
      <c r="AJ1346" s="69"/>
      <c r="AK1346" s="69"/>
      <c r="AL1346" s="69"/>
      <c r="AM1346" s="69"/>
      <c r="AN1346" s="69"/>
      <c r="AO1346" s="69"/>
      <c r="AP1346" s="69"/>
      <c r="AQ1346" s="69"/>
      <c r="AR1346" s="69"/>
      <c r="AS1346" s="69"/>
      <c r="AT1346" s="69"/>
      <c r="AU1346" s="69"/>
      <c r="AV1346" s="69"/>
      <c r="AW1346" s="69"/>
      <c r="AX1346" s="69"/>
      <c r="AY1346" s="69"/>
      <c r="AZ1346" s="69"/>
      <c r="BA1346" s="69"/>
      <c r="BB1346" s="69"/>
      <c r="BC1346" s="69"/>
      <c r="BD1346" s="69"/>
      <c r="BE1346" s="69"/>
      <c r="BF1346" s="69"/>
      <c r="BG1346" s="69"/>
      <c r="BH1346" s="69"/>
      <c r="BI1346" s="69"/>
      <c r="BJ1346" s="69"/>
      <c r="BK1346" s="69"/>
      <c r="BL1346" s="69"/>
      <c r="BM1346" s="69"/>
      <c r="BN1346" s="69"/>
      <c r="BO1346" s="69"/>
      <c r="BP1346" s="69"/>
      <c r="BQ1346" s="69"/>
      <c r="BR1346" s="69"/>
      <c r="BS1346" s="46"/>
    </row>
    <row r="1347" spans="4:71" s="47" customFormat="1" ht="9.75" customHeight="1" x14ac:dyDescent="0.3">
      <c r="D1347" s="69"/>
      <c r="E1347" s="69"/>
      <c r="F1347" s="69"/>
      <c r="G1347" s="69"/>
      <c r="H1347" s="69"/>
      <c r="I1347" s="69"/>
      <c r="J1347" s="69"/>
      <c r="K1347" s="69"/>
      <c r="L1347" s="69"/>
      <c r="M1347" s="69"/>
      <c r="N1347" s="69"/>
      <c r="O1347" s="69"/>
      <c r="P1347" s="69"/>
      <c r="Q1347" s="69"/>
      <c r="R1347" s="69"/>
      <c r="S1347" s="69"/>
      <c r="T1347" s="69"/>
      <c r="U1347" s="69"/>
      <c r="V1347" s="69"/>
      <c r="W1347" s="69"/>
      <c r="X1347" s="69"/>
      <c r="Y1347" s="69"/>
      <c r="Z1347" s="69"/>
      <c r="AA1347" s="69"/>
      <c r="AB1347" s="69"/>
      <c r="AC1347" s="69"/>
      <c r="AD1347" s="69"/>
      <c r="AE1347" s="69"/>
      <c r="AF1347" s="69"/>
      <c r="AG1347" s="69"/>
      <c r="AH1347" s="69"/>
      <c r="AI1347" s="69"/>
      <c r="AJ1347" s="69"/>
      <c r="AK1347" s="69"/>
      <c r="AL1347" s="69"/>
      <c r="AM1347" s="69"/>
      <c r="AN1347" s="69"/>
      <c r="AO1347" s="69"/>
      <c r="AP1347" s="69"/>
      <c r="AQ1347" s="69"/>
      <c r="AR1347" s="69"/>
      <c r="AS1347" s="69"/>
      <c r="AT1347" s="69"/>
      <c r="AU1347" s="69"/>
      <c r="AV1347" s="69"/>
      <c r="AW1347" s="69"/>
      <c r="AX1347" s="69"/>
      <c r="AY1347" s="69"/>
      <c r="AZ1347" s="69"/>
      <c r="BA1347" s="69"/>
      <c r="BB1347" s="69"/>
      <c r="BC1347" s="69"/>
      <c r="BD1347" s="69"/>
      <c r="BE1347" s="69"/>
      <c r="BF1347" s="69"/>
      <c r="BG1347" s="69"/>
      <c r="BH1347" s="69"/>
      <c r="BI1347" s="69"/>
      <c r="BJ1347" s="69"/>
      <c r="BK1347" s="69"/>
      <c r="BL1347" s="69"/>
      <c r="BM1347" s="69"/>
      <c r="BN1347" s="69"/>
      <c r="BO1347" s="69"/>
      <c r="BP1347" s="69"/>
      <c r="BQ1347" s="69"/>
      <c r="BR1347" s="69"/>
      <c r="BS1347" s="46"/>
    </row>
    <row r="1348" spans="4:71" s="47" customFormat="1" ht="9.75" customHeight="1" x14ac:dyDescent="0.3">
      <c r="D1348" s="69"/>
      <c r="E1348" s="69"/>
      <c r="F1348" s="69"/>
      <c r="G1348" s="69"/>
      <c r="H1348" s="69"/>
      <c r="I1348" s="69"/>
      <c r="J1348" s="69"/>
      <c r="K1348" s="69"/>
      <c r="L1348" s="69"/>
      <c r="M1348" s="69"/>
      <c r="N1348" s="69"/>
      <c r="O1348" s="69"/>
      <c r="P1348" s="69"/>
      <c r="Q1348" s="69"/>
      <c r="R1348" s="69"/>
      <c r="S1348" s="69"/>
      <c r="T1348" s="69"/>
      <c r="U1348" s="69"/>
      <c r="V1348" s="69"/>
      <c r="W1348" s="69"/>
      <c r="X1348" s="69"/>
      <c r="Y1348" s="69"/>
      <c r="Z1348" s="69"/>
      <c r="AA1348" s="69"/>
      <c r="AB1348" s="69"/>
      <c r="AC1348" s="69"/>
      <c r="AD1348" s="69"/>
      <c r="AE1348" s="69"/>
      <c r="AF1348" s="69"/>
      <c r="AG1348" s="69"/>
      <c r="AH1348" s="69"/>
      <c r="AI1348" s="69"/>
      <c r="AJ1348" s="69"/>
      <c r="AK1348" s="69"/>
      <c r="AL1348" s="69"/>
      <c r="AM1348" s="69"/>
      <c r="AN1348" s="69"/>
      <c r="AO1348" s="69"/>
      <c r="AP1348" s="69"/>
      <c r="AQ1348" s="69"/>
      <c r="AR1348" s="69"/>
      <c r="AS1348" s="69"/>
      <c r="AT1348" s="69"/>
      <c r="AU1348" s="69"/>
      <c r="AV1348" s="69"/>
      <c r="AW1348" s="69"/>
      <c r="AX1348" s="69"/>
      <c r="AY1348" s="69"/>
      <c r="AZ1348" s="69"/>
      <c r="BA1348" s="69"/>
      <c r="BB1348" s="69"/>
      <c r="BC1348" s="69"/>
      <c r="BD1348" s="69"/>
      <c r="BE1348" s="69"/>
      <c r="BF1348" s="69"/>
      <c r="BG1348" s="69"/>
      <c r="BH1348" s="69"/>
      <c r="BI1348" s="69"/>
      <c r="BJ1348" s="69"/>
      <c r="BK1348" s="69"/>
      <c r="BL1348" s="69"/>
      <c r="BM1348" s="69"/>
      <c r="BN1348" s="69"/>
      <c r="BO1348" s="69"/>
      <c r="BP1348" s="69"/>
      <c r="BQ1348" s="69"/>
      <c r="BR1348" s="69"/>
      <c r="BS1348" s="46"/>
    </row>
    <row r="1349" spans="4:71" s="47" customFormat="1" ht="9.75" customHeight="1" x14ac:dyDescent="0.3">
      <c r="D1349" s="69"/>
      <c r="E1349" s="69"/>
      <c r="F1349" s="69"/>
      <c r="G1349" s="69"/>
      <c r="H1349" s="69"/>
      <c r="I1349" s="69"/>
      <c r="J1349" s="69"/>
      <c r="K1349" s="69"/>
      <c r="L1349" s="69"/>
      <c r="M1349" s="69"/>
      <c r="N1349" s="69"/>
      <c r="O1349" s="69"/>
      <c r="P1349" s="69"/>
      <c r="Q1349" s="69"/>
      <c r="R1349" s="69"/>
      <c r="S1349" s="69"/>
      <c r="T1349" s="69"/>
      <c r="U1349" s="69"/>
      <c r="V1349" s="69"/>
      <c r="W1349" s="69"/>
      <c r="X1349" s="69"/>
      <c r="Y1349" s="69"/>
      <c r="Z1349" s="69"/>
      <c r="AA1349" s="69"/>
      <c r="AB1349" s="69"/>
      <c r="AC1349" s="69"/>
      <c r="AD1349" s="69"/>
      <c r="AE1349" s="69"/>
      <c r="AF1349" s="69"/>
      <c r="AG1349" s="69"/>
      <c r="AH1349" s="69"/>
      <c r="AI1349" s="69"/>
      <c r="AJ1349" s="69"/>
      <c r="AK1349" s="69"/>
      <c r="AL1349" s="69"/>
      <c r="AM1349" s="69"/>
      <c r="AN1349" s="69"/>
      <c r="AO1349" s="69"/>
      <c r="AP1349" s="69"/>
      <c r="AQ1349" s="69"/>
      <c r="AR1349" s="69"/>
      <c r="AS1349" s="69"/>
      <c r="AT1349" s="69"/>
      <c r="AU1349" s="69"/>
      <c r="AV1349" s="69"/>
      <c r="AW1349" s="69"/>
      <c r="AX1349" s="69"/>
      <c r="AY1349" s="69"/>
      <c r="AZ1349" s="69"/>
      <c r="BA1349" s="69"/>
      <c r="BB1349" s="69"/>
      <c r="BC1349" s="69"/>
      <c r="BD1349" s="69"/>
      <c r="BE1349" s="69"/>
      <c r="BF1349" s="69"/>
      <c r="BG1349" s="69"/>
      <c r="BH1349" s="69"/>
      <c r="BI1349" s="69"/>
      <c r="BJ1349" s="69"/>
      <c r="BK1349" s="69"/>
      <c r="BL1349" s="69"/>
      <c r="BM1349" s="69"/>
      <c r="BN1349" s="69"/>
      <c r="BO1349" s="69"/>
      <c r="BP1349" s="69"/>
      <c r="BQ1349" s="69"/>
      <c r="BR1349" s="69"/>
      <c r="BS1349" s="46"/>
    </row>
    <row r="1350" spans="4:71" s="47" customFormat="1" ht="9.75" customHeight="1" x14ac:dyDescent="0.3">
      <c r="D1350" s="69"/>
      <c r="E1350" s="69"/>
      <c r="F1350" s="69"/>
      <c r="G1350" s="69"/>
      <c r="H1350" s="69"/>
      <c r="I1350" s="69"/>
      <c r="J1350" s="69"/>
      <c r="K1350" s="69"/>
      <c r="L1350" s="69"/>
      <c r="M1350" s="69"/>
      <c r="N1350" s="69"/>
      <c r="O1350" s="69"/>
      <c r="P1350" s="69"/>
      <c r="Q1350" s="69"/>
      <c r="R1350" s="69"/>
      <c r="S1350" s="69"/>
      <c r="T1350" s="69"/>
      <c r="U1350" s="69"/>
      <c r="V1350" s="69"/>
      <c r="W1350" s="69"/>
      <c r="X1350" s="69"/>
      <c r="Y1350" s="69"/>
      <c r="Z1350" s="69"/>
      <c r="AA1350" s="69"/>
      <c r="AB1350" s="69"/>
      <c r="AC1350" s="69"/>
      <c r="AD1350" s="69"/>
      <c r="AE1350" s="69"/>
      <c r="AF1350" s="69"/>
      <c r="AG1350" s="69"/>
      <c r="AH1350" s="69"/>
      <c r="AI1350" s="69"/>
      <c r="AJ1350" s="69"/>
      <c r="AK1350" s="69"/>
      <c r="AL1350" s="69"/>
      <c r="AM1350" s="69"/>
      <c r="AN1350" s="69"/>
      <c r="AO1350" s="69"/>
      <c r="AP1350" s="69"/>
      <c r="AQ1350" s="69"/>
      <c r="AR1350" s="69"/>
      <c r="AS1350" s="69"/>
      <c r="AT1350" s="69"/>
      <c r="AU1350" s="69"/>
      <c r="AV1350" s="69"/>
      <c r="AW1350" s="69"/>
      <c r="AX1350" s="69"/>
      <c r="AY1350" s="69"/>
      <c r="AZ1350" s="69"/>
      <c r="BA1350" s="69"/>
      <c r="BB1350" s="69"/>
      <c r="BC1350" s="69"/>
      <c r="BD1350" s="69"/>
      <c r="BE1350" s="69"/>
      <c r="BF1350" s="69"/>
      <c r="BG1350" s="69"/>
      <c r="BH1350" s="69"/>
      <c r="BI1350" s="69"/>
      <c r="BJ1350" s="69"/>
      <c r="BK1350" s="69"/>
      <c r="BL1350" s="69"/>
      <c r="BM1350" s="69"/>
      <c r="BN1350" s="69"/>
      <c r="BO1350" s="69"/>
      <c r="BP1350" s="69"/>
      <c r="BQ1350" s="69"/>
      <c r="BR1350" s="69"/>
      <c r="BS1350" s="46"/>
    </row>
    <row r="1351" spans="4:71" s="47" customFormat="1" ht="9.75" customHeight="1" x14ac:dyDescent="0.3">
      <c r="D1351" s="69"/>
      <c r="E1351" s="69"/>
      <c r="F1351" s="69"/>
      <c r="G1351" s="69"/>
      <c r="H1351" s="69"/>
      <c r="I1351" s="69"/>
      <c r="J1351" s="69"/>
      <c r="K1351" s="69"/>
      <c r="L1351" s="69"/>
      <c r="M1351" s="69"/>
      <c r="N1351" s="69"/>
      <c r="O1351" s="69"/>
      <c r="P1351" s="69"/>
      <c r="Q1351" s="69"/>
      <c r="R1351" s="69"/>
      <c r="S1351" s="69"/>
      <c r="T1351" s="69"/>
      <c r="U1351" s="69"/>
      <c r="V1351" s="69"/>
      <c r="W1351" s="69"/>
      <c r="X1351" s="69"/>
      <c r="Y1351" s="69"/>
      <c r="Z1351" s="69"/>
      <c r="AA1351" s="69"/>
      <c r="AB1351" s="69"/>
      <c r="AC1351" s="69"/>
      <c r="AD1351" s="69"/>
      <c r="AE1351" s="69"/>
      <c r="AF1351" s="69"/>
      <c r="AG1351" s="69"/>
      <c r="AH1351" s="69"/>
      <c r="AI1351" s="69"/>
      <c r="AJ1351" s="69"/>
      <c r="AK1351" s="69"/>
      <c r="AL1351" s="69"/>
      <c r="AM1351" s="69"/>
      <c r="AN1351" s="69"/>
      <c r="AO1351" s="69"/>
      <c r="AP1351" s="69"/>
      <c r="AQ1351" s="69"/>
      <c r="AR1351" s="69"/>
      <c r="AS1351" s="69"/>
      <c r="AT1351" s="69"/>
      <c r="AU1351" s="69"/>
      <c r="AV1351" s="69"/>
      <c r="AW1351" s="69"/>
      <c r="AX1351" s="69"/>
      <c r="AY1351" s="69"/>
      <c r="AZ1351" s="69"/>
      <c r="BA1351" s="69"/>
      <c r="BB1351" s="69"/>
      <c r="BC1351" s="69"/>
      <c r="BD1351" s="69"/>
      <c r="BE1351" s="69"/>
      <c r="BF1351" s="69"/>
      <c r="BG1351" s="69"/>
      <c r="BH1351" s="69"/>
      <c r="BI1351" s="69"/>
      <c r="BJ1351" s="69"/>
      <c r="BK1351" s="69"/>
      <c r="BL1351" s="69"/>
      <c r="BM1351" s="69"/>
      <c r="BN1351" s="69"/>
      <c r="BO1351" s="69"/>
      <c r="BP1351" s="69"/>
      <c r="BQ1351" s="69"/>
      <c r="BR1351" s="69"/>
      <c r="BS1351" s="46"/>
    </row>
    <row r="1352" spans="4:71" s="47" customFormat="1" ht="9.75" customHeight="1" x14ac:dyDescent="0.3">
      <c r="D1352" s="69"/>
      <c r="E1352" s="69"/>
      <c r="F1352" s="69"/>
      <c r="G1352" s="69"/>
      <c r="H1352" s="69"/>
      <c r="I1352" s="69"/>
      <c r="J1352" s="69"/>
      <c r="K1352" s="69"/>
      <c r="L1352" s="69"/>
      <c r="M1352" s="69"/>
      <c r="N1352" s="69"/>
      <c r="O1352" s="69"/>
      <c r="P1352" s="69"/>
      <c r="Q1352" s="69"/>
      <c r="R1352" s="69"/>
      <c r="S1352" s="69"/>
      <c r="T1352" s="69"/>
      <c r="U1352" s="69"/>
      <c r="V1352" s="69"/>
      <c r="W1352" s="69"/>
      <c r="X1352" s="69"/>
      <c r="Y1352" s="69"/>
      <c r="Z1352" s="69"/>
      <c r="AA1352" s="69"/>
      <c r="AB1352" s="69"/>
      <c r="AC1352" s="69"/>
      <c r="AD1352" s="69"/>
      <c r="AE1352" s="69"/>
      <c r="AF1352" s="69"/>
      <c r="AG1352" s="69"/>
      <c r="AH1352" s="69"/>
      <c r="AI1352" s="69"/>
      <c r="AJ1352" s="69"/>
      <c r="AK1352" s="69"/>
      <c r="AL1352" s="69"/>
      <c r="AM1352" s="69"/>
      <c r="AN1352" s="69"/>
      <c r="AO1352" s="69"/>
      <c r="AP1352" s="69"/>
      <c r="AQ1352" s="69"/>
      <c r="AR1352" s="69"/>
      <c r="AS1352" s="69"/>
      <c r="AT1352" s="69"/>
      <c r="AU1352" s="69"/>
      <c r="AV1352" s="69"/>
      <c r="AW1352" s="69"/>
      <c r="AX1352" s="69"/>
      <c r="AY1352" s="69"/>
      <c r="AZ1352" s="69"/>
      <c r="BA1352" s="69"/>
      <c r="BB1352" s="69"/>
      <c r="BC1352" s="69"/>
      <c r="BD1352" s="69"/>
      <c r="BE1352" s="69"/>
      <c r="BF1352" s="69"/>
      <c r="BG1352" s="69"/>
      <c r="BH1352" s="69"/>
      <c r="BI1352" s="69"/>
      <c r="BJ1352" s="69"/>
      <c r="BK1352" s="69"/>
      <c r="BL1352" s="69"/>
      <c r="BM1352" s="69"/>
      <c r="BN1352" s="69"/>
      <c r="BO1352" s="69"/>
      <c r="BP1352" s="69"/>
      <c r="BQ1352" s="69"/>
      <c r="BR1352" s="69"/>
      <c r="BS1352" s="46"/>
    </row>
    <row r="1353" spans="4:71" s="47" customFormat="1" ht="9.75" customHeight="1" x14ac:dyDescent="0.3">
      <c r="D1353" s="69"/>
      <c r="E1353" s="69"/>
      <c r="F1353" s="69"/>
      <c r="G1353" s="69"/>
      <c r="H1353" s="69"/>
      <c r="I1353" s="69"/>
      <c r="J1353" s="69"/>
      <c r="K1353" s="69"/>
      <c r="L1353" s="69"/>
      <c r="M1353" s="69"/>
      <c r="N1353" s="69"/>
      <c r="O1353" s="69"/>
      <c r="P1353" s="69"/>
      <c r="Q1353" s="69"/>
      <c r="R1353" s="69"/>
      <c r="S1353" s="69"/>
      <c r="T1353" s="69"/>
      <c r="U1353" s="69"/>
      <c r="V1353" s="69"/>
      <c r="W1353" s="69"/>
      <c r="X1353" s="69"/>
      <c r="Y1353" s="69"/>
      <c r="Z1353" s="69"/>
      <c r="AA1353" s="69"/>
      <c r="AB1353" s="69"/>
      <c r="AC1353" s="69"/>
      <c r="AD1353" s="69"/>
      <c r="AE1353" s="69"/>
      <c r="AF1353" s="69"/>
      <c r="AG1353" s="69"/>
      <c r="AH1353" s="69"/>
      <c r="AI1353" s="69"/>
      <c r="AJ1353" s="69"/>
      <c r="AK1353" s="69"/>
      <c r="AL1353" s="69"/>
      <c r="AM1353" s="69"/>
      <c r="AN1353" s="69"/>
      <c r="AO1353" s="69"/>
      <c r="AP1353" s="69"/>
      <c r="AQ1353" s="69"/>
      <c r="AR1353" s="69"/>
      <c r="AS1353" s="69"/>
      <c r="AT1353" s="69"/>
      <c r="AU1353" s="69"/>
      <c r="AV1353" s="69"/>
      <c r="AW1353" s="69"/>
      <c r="AX1353" s="69"/>
      <c r="AY1353" s="69"/>
      <c r="AZ1353" s="69"/>
      <c r="BA1353" s="69"/>
      <c r="BB1353" s="69"/>
      <c r="BC1353" s="69"/>
      <c r="BD1353" s="69"/>
      <c r="BE1353" s="69"/>
      <c r="BF1353" s="69"/>
      <c r="BG1353" s="69"/>
      <c r="BH1353" s="69"/>
      <c r="BI1353" s="69"/>
      <c r="BJ1353" s="69"/>
      <c r="BK1353" s="69"/>
      <c r="BL1353" s="69"/>
      <c r="BM1353" s="69"/>
      <c r="BN1353" s="69"/>
      <c r="BO1353" s="69"/>
      <c r="BP1353" s="69"/>
      <c r="BQ1353" s="69"/>
      <c r="BR1353" s="69"/>
      <c r="BS1353" s="46"/>
    </row>
    <row r="1354" spans="4:71" s="47" customFormat="1" ht="9.75" customHeight="1" x14ac:dyDescent="0.3">
      <c r="D1354" s="69"/>
      <c r="E1354" s="69"/>
      <c r="F1354" s="69"/>
      <c r="G1354" s="69"/>
      <c r="H1354" s="69"/>
      <c r="I1354" s="69"/>
      <c r="J1354" s="69"/>
      <c r="K1354" s="69"/>
      <c r="L1354" s="69"/>
      <c r="M1354" s="69"/>
      <c r="N1354" s="69"/>
      <c r="O1354" s="69"/>
      <c r="P1354" s="69"/>
      <c r="Q1354" s="69"/>
      <c r="R1354" s="69"/>
      <c r="S1354" s="69"/>
      <c r="T1354" s="69"/>
      <c r="U1354" s="69"/>
      <c r="V1354" s="69"/>
      <c r="W1354" s="69"/>
      <c r="X1354" s="69"/>
      <c r="Y1354" s="69"/>
      <c r="Z1354" s="69"/>
      <c r="AA1354" s="69"/>
      <c r="AB1354" s="69"/>
      <c r="AC1354" s="69"/>
      <c r="AD1354" s="69"/>
      <c r="AE1354" s="69"/>
      <c r="AF1354" s="69"/>
      <c r="AG1354" s="69"/>
      <c r="AH1354" s="69"/>
      <c r="AI1354" s="69"/>
      <c r="AJ1354" s="69"/>
      <c r="AK1354" s="69"/>
      <c r="AL1354" s="69"/>
      <c r="AM1354" s="69"/>
      <c r="AN1354" s="69"/>
      <c r="AO1354" s="69"/>
      <c r="AP1354" s="69"/>
      <c r="AQ1354" s="69"/>
      <c r="AR1354" s="69"/>
      <c r="AS1354" s="69"/>
      <c r="AT1354" s="69"/>
      <c r="AU1354" s="69"/>
      <c r="AV1354" s="69"/>
      <c r="AW1354" s="69"/>
      <c r="AX1354" s="69"/>
      <c r="AY1354" s="69"/>
      <c r="AZ1354" s="69"/>
      <c r="BA1354" s="69"/>
      <c r="BB1354" s="69"/>
      <c r="BC1354" s="69"/>
      <c r="BD1354" s="69"/>
      <c r="BE1354" s="69"/>
      <c r="BF1354" s="69"/>
      <c r="BG1354" s="69"/>
      <c r="BH1354" s="69"/>
      <c r="BI1354" s="69"/>
      <c r="BJ1354" s="69"/>
      <c r="BK1354" s="69"/>
      <c r="BL1354" s="69"/>
      <c r="BM1354" s="69"/>
      <c r="BN1354" s="69"/>
      <c r="BO1354" s="69"/>
      <c r="BP1354" s="69"/>
      <c r="BQ1354" s="69"/>
      <c r="BR1354" s="69"/>
      <c r="BS1354" s="46"/>
    </row>
    <row r="1355" spans="4:71" s="47" customFormat="1" ht="9.75" customHeight="1" x14ac:dyDescent="0.3">
      <c r="D1355" s="69"/>
      <c r="E1355" s="69"/>
      <c r="F1355" s="69"/>
      <c r="G1355" s="69"/>
      <c r="H1355" s="69"/>
      <c r="I1355" s="69"/>
      <c r="J1355" s="69"/>
      <c r="K1355" s="69"/>
      <c r="L1355" s="69"/>
      <c r="M1355" s="69"/>
      <c r="N1355" s="69"/>
      <c r="O1355" s="69"/>
      <c r="P1355" s="69"/>
      <c r="Q1355" s="69"/>
      <c r="R1355" s="69"/>
      <c r="S1355" s="69"/>
      <c r="T1355" s="69"/>
      <c r="U1355" s="69"/>
      <c r="V1355" s="69"/>
      <c r="W1355" s="69"/>
      <c r="X1355" s="69"/>
      <c r="Y1355" s="69"/>
      <c r="Z1355" s="69"/>
      <c r="AA1355" s="69"/>
      <c r="AB1355" s="69"/>
      <c r="AC1355" s="69"/>
      <c r="AD1355" s="69"/>
      <c r="AE1355" s="69"/>
      <c r="AF1355" s="69"/>
      <c r="AG1355" s="69"/>
      <c r="AH1355" s="69"/>
      <c r="AI1355" s="69"/>
      <c r="AJ1355" s="69"/>
      <c r="AK1355" s="69"/>
      <c r="AL1355" s="69"/>
      <c r="AM1355" s="69"/>
      <c r="AN1355" s="69"/>
      <c r="AO1355" s="69"/>
      <c r="AP1355" s="69"/>
      <c r="AQ1355" s="69"/>
      <c r="AR1355" s="69"/>
      <c r="AS1355" s="69"/>
      <c r="AT1355" s="69"/>
      <c r="AU1355" s="69"/>
      <c r="AV1355" s="69"/>
      <c r="AW1355" s="69"/>
      <c r="AX1355" s="69"/>
      <c r="AY1355" s="69"/>
      <c r="AZ1355" s="69"/>
      <c r="BA1355" s="69"/>
      <c r="BB1355" s="69"/>
      <c r="BC1355" s="69"/>
      <c r="BD1355" s="69"/>
      <c r="BE1355" s="69"/>
      <c r="BF1355" s="69"/>
      <c r="BG1355" s="69"/>
      <c r="BH1355" s="69"/>
      <c r="BI1355" s="69"/>
      <c r="BJ1355" s="69"/>
      <c r="BK1355" s="69"/>
      <c r="BL1355" s="69"/>
      <c r="BM1355" s="69"/>
      <c r="BN1355" s="69"/>
      <c r="BO1355" s="69"/>
      <c r="BP1355" s="69"/>
      <c r="BQ1355" s="69"/>
      <c r="BR1355" s="69"/>
      <c r="BS1355" s="46"/>
    </row>
    <row r="1356" spans="4:71" s="47" customFormat="1" ht="9.75" customHeight="1" x14ac:dyDescent="0.3">
      <c r="D1356" s="69"/>
      <c r="E1356" s="69"/>
      <c r="F1356" s="69"/>
      <c r="G1356" s="69"/>
      <c r="H1356" s="69"/>
      <c r="I1356" s="69"/>
      <c r="J1356" s="69"/>
      <c r="K1356" s="69"/>
      <c r="L1356" s="69"/>
      <c r="M1356" s="69"/>
      <c r="N1356" s="69"/>
      <c r="O1356" s="69"/>
      <c r="P1356" s="69"/>
      <c r="Q1356" s="69"/>
      <c r="R1356" s="69"/>
      <c r="S1356" s="69"/>
      <c r="T1356" s="69"/>
      <c r="U1356" s="69"/>
      <c r="V1356" s="69"/>
      <c r="W1356" s="69"/>
      <c r="X1356" s="69"/>
      <c r="Y1356" s="69"/>
      <c r="Z1356" s="69"/>
      <c r="AA1356" s="69"/>
      <c r="AB1356" s="69"/>
      <c r="AC1356" s="69"/>
      <c r="AD1356" s="69"/>
      <c r="AE1356" s="69"/>
      <c r="AF1356" s="69"/>
      <c r="AG1356" s="69"/>
      <c r="AH1356" s="69"/>
      <c r="AI1356" s="69"/>
      <c r="AJ1356" s="69"/>
      <c r="AK1356" s="69"/>
      <c r="AL1356" s="69"/>
      <c r="AM1356" s="69"/>
      <c r="AN1356" s="69"/>
      <c r="AO1356" s="69"/>
      <c r="AP1356" s="69"/>
      <c r="AQ1356" s="69"/>
      <c r="AR1356" s="69"/>
      <c r="AS1356" s="69"/>
      <c r="AT1356" s="69"/>
      <c r="AU1356" s="69"/>
      <c r="AV1356" s="69"/>
      <c r="AW1356" s="69"/>
      <c r="AX1356" s="69"/>
      <c r="AY1356" s="69"/>
      <c r="AZ1356" s="69"/>
      <c r="BA1356" s="69"/>
      <c r="BB1356" s="69"/>
      <c r="BC1356" s="69"/>
      <c r="BD1356" s="69"/>
      <c r="BE1356" s="69"/>
      <c r="BF1356" s="69"/>
      <c r="BG1356" s="69"/>
      <c r="BH1356" s="69"/>
      <c r="BI1356" s="69"/>
      <c r="BJ1356" s="69"/>
      <c r="BK1356" s="69"/>
      <c r="BL1356" s="69"/>
      <c r="BM1356" s="69"/>
      <c r="BN1356" s="69"/>
      <c r="BO1356" s="69"/>
      <c r="BP1356" s="69"/>
      <c r="BQ1356" s="69"/>
      <c r="BR1356" s="69"/>
      <c r="BS1356" s="46"/>
    </row>
    <row r="1357" spans="4:71" s="47" customFormat="1" ht="9.75" customHeight="1" x14ac:dyDescent="0.3">
      <c r="D1357" s="69"/>
      <c r="E1357" s="69"/>
      <c r="F1357" s="69"/>
      <c r="G1357" s="69"/>
      <c r="H1357" s="69"/>
      <c r="I1357" s="69"/>
      <c r="J1357" s="69"/>
      <c r="K1357" s="69"/>
      <c r="L1357" s="69"/>
      <c r="M1357" s="69"/>
      <c r="N1357" s="69"/>
      <c r="O1357" s="69"/>
      <c r="P1357" s="69"/>
      <c r="Q1357" s="69"/>
      <c r="R1357" s="69"/>
      <c r="S1357" s="69"/>
      <c r="T1357" s="69"/>
      <c r="U1357" s="69"/>
      <c r="V1357" s="69"/>
      <c r="W1357" s="69"/>
      <c r="X1357" s="69"/>
      <c r="Y1357" s="69"/>
      <c r="Z1357" s="69"/>
      <c r="AA1357" s="69"/>
      <c r="AB1357" s="69"/>
      <c r="AC1357" s="69"/>
      <c r="AD1357" s="69"/>
      <c r="AE1357" s="69"/>
      <c r="AF1357" s="69"/>
      <c r="AG1357" s="69"/>
      <c r="AH1357" s="69"/>
      <c r="AI1357" s="69"/>
      <c r="AJ1357" s="69"/>
      <c r="AK1357" s="69"/>
      <c r="AL1357" s="69"/>
      <c r="AM1357" s="69"/>
      <c r="AN1357" s="69"/>
      <c r="AO1357" s="69"/>
      <c r="AP1357" s="69"/>
      <c r="AQ1357" s="69"/>
      <c r="AR1357" s="69"/>
      <c r="AS1357" s="69"/>
      <c r="AT1357" s="69"/>
      <c r="AU1357" s="69"/>
      <c r="AV1357" s="69"/>
      <c r="AW1357" s="69"/>
      <c r="AX1357" s="69"/>
      <c r="AY1357" s="69"/>
      <c r="AZ1357" s="69"/>
      <c r="BA1357" s="69"/>
      <c r="BB1357" s="69"/>
      <c r="BC1357" s="69"/>
      <c r="BD1357" s="69"/>
      <c r="BE1357" s="69"/>
      <c r="BF1357" s="69"/>
      <c r="BG1357" s="69"/>
      <c r="BH1357" s="69"/>
      <c r="BI1357" s="69"/>
      <c r="BJ1357" s="69"/>
      <c r="BK1357" s="69"/>
      <c r="BL1357" s="69"/>
      <c r="BM1357" s="69"/>
      <c r="BN1357" s="69"/>
      <c r="BO1357" s="69"/>
      <c r="BP1357" s="69"/>
      <c r="BQ1357" s="69"/>
      <c r="BR1357" s="69"/>
      <c r="BS1357" s="46"/>
    </row>
    <row r="1358" spans="4:71" s="47" customFormat="1" ht="9.75" customHeight="1" x14ac:dyDescent="0.3">
      <c r="D1358" s="69"/>
      <c r="E1358" s="69"/>
      <c r="F1358" s="69"/>
      <c r="G1358" s="69"/>
      <c r="H1358" s="69"/>
      <c r="I1358" s="69"/>
      <c r="J1358" s="69"/>
      <c r="K1358" s="69"/>
      <c r="L1358" s="69"/>
      <c r="M1358" s="69"/>
      <c r="N1358" s="69"/>
      <c r="O1358" s="69"/>
      <c r="P1358" s="69"/>
      <c r="Q1358" s="69"/>
      <c r="R1358" s="69"/>
      <c r="S1358" s="69"/>
      <c r="T1358" s="69"/>
      <c r="U1358" s="69"/>
      <c r="V1358" s="69"/>
      <c r="W1358" s="69"/>
      <c r="X1358" s="69"/>
      <c r="Y1358" s="69"/>
      <c r="Z1358" s="69"/>
      <c r="AA1358" s="69"/>
      <c r="AB1358" s="69"/>
      <c r="AC1358" s="69"/>
      <c r="AD1358" s="69"/>
      <c r="AE1358" s="69"/>
      <c r="AF1358" s="69"/>
      <c r="AG1358" s="69"/>
      <c r="AH1358" s="69"/>
      <c r="AI1358" s="69"/>
      <c r="AJ1358" s="69"/>
      <c r="AK1358" s="69"/>
      <c r="AL1358" s="69"/>
      <c r="AM1358" s="69"/>
      <c r="AN1358" s="69"/>
      <c r="AO1358" s="69"/>
      <c r="AP1358" s="69"/>
      <c r="AQ1358" s="69"/>
      <c r="AR1358" s="69"/>
      <c r="AS1358" s="69"/>
      <c r="AT1358" s="69"/>
      <c r="AU1358" s="69"/>
      <c r="AV1358" s="69"/>
      <c r="AW1358" s="69"/>
      <c r="AX1358" s="69"/>
      <c r="AY1358" s="69"/>
      <c r="AZ1358" s="69"/>
      <c r="BA1358" s="69"/>
      <c r="BB1358" s="69"/>
      <c r="BC1358" s="69"/>
      <c r="BD1358" s="69"/>
      <c r="BE1358" s="69"/>
      <c r="BF1358" s="69"/>
      <c r="BG1358" s="69"/>
      <c r="BH1358" s="69"/>
      <c r="BI1358" s="69"/>
      <c r="BJ1358" s="69"/>
      <c r="BK1358" s="69"/>
      <c r="BL1358" s="69"/>
      <c r="BM1358" s="69"/>
      <c r="BN1358" s="69"/>
      <c r="BO1358" s="69"/>
      <c r="BP1358" s="69"/>
      <c r="BQ1358" s="69"/>
      <c r="BR1358" s="69"/>
      <c r="BS1358" s="46"/>
    </row>
    <row r="1359" spans="4:71" s="47" customFormat="1" ht="9.75" customHeight="1" x14ac:dyDescent="0.3">
      <c r="D1359" s="69"/>
      <c r="E1359" s="69"/>
      <c r="F1359" s="69"/>
      <c r="G1359" s="69"/>
      <c r="H1359" s="69"/>
      <c r="I1359" s="69"/>
      <c r="J1359" s="69"/>
      <c r="K1359" s="69"/>
      <c r="L1359" s="69"/>
      <c r="M1359" s="69"/>
      <c r="N1359" s="69"/>
      <c r="O1359" s="69"/>
      <c r="P1359" s="69"/>
      <c r="Q1359" s="69"/>
      <c r="R1359" s="69"/>
      <c r="S1359" s="69"/>
      <c r="T1359" s="69"/>
      <c r="U1359" s="69"/>
      <c r="V1359" s="69"/>
      <c r="W1359" s="69"/>
      <c r="X1359" s="69"/>
      <c r="Y1359" s="69"/>
      <c r="Z1359" s="69"/>
      <c r="AA1359" s="69"/>
      <c r="AB1359" s="69"/>
      <c r="AC1359" s="69"/>
      <c r="AD1359" s="69"/>
      <c r="AE1359" s="69"/>
      <c r="AF1359" s="69"/>
      <c r="AG1359" s="69"/>
      <c r="AH1359" s="69"/>
      <c r="AI1359" s="69"/>
      <c r="AJ1359" s="69"/>
      <c r="AK1359" s="69"/>
      <c r="AL1359" s="69"/>
      <c r="AM1359" s="69"/>
      <c r="AN1359" s="69"/>
      <c r="AO1359" s="69"/>
      <c r="AP1359" s="69"/>
      <c r="AQ1359" s="69"/>
      <c r="AR1359" s="69"/>
      <c r="AS1359" s="69"/>
      <c r="AT1359" s="69"/>
      <c r="AU1359" s="69"/>
      <c r="AV1359" s="69"/>
      <c r="AW1359" s="69"/>
      <c r="AX1359" s="69"/>
      <c r="AY1359" s="69"/>
      <c r="AZ1359" s="69"/>
      <c r="BA1359" s="69"/>
      <c r="BB1359" s="69"/>
      <c r="BC1359" s="69"/>
      <c r="BD1359" s="69"/>
      <c r="BE1359" s="69"/>
      <c r="BF1359" s="69"/>
      <c r="BG1359" s="69"/>
      <c r="BH1359" s="69"/>
      <c r="BI1359" s="69"/>
      <c r="BJ1359" s="69"/>
      <c r="BK1359" s="69"/>
      <c r="BL1359" s="69"/>
      <c r="BM1359" s="69"/>
      <c r="BN1359" s="69"/>
      <c r="BO1359" s="69"/>
      <c r="BP1359" s="69"/>
      <c r="BQ1359" s="69"/>
      <c r="BR1359" s="69"/>
      <c r="BS1359" s="46"/>
    </row>
    <row r="1360" spans="4:71" s="47" customFormat="1" ht="9.75" customHeight="1" x14ac:dyDescent="0.3">
      <c r="D1360" s="69"/>
      <c r="E1360" s="69"/>
      <c r="F1360" s="69"/>
      <c r="G1360" s="69"/>
      <c r="H1360" s="69"/>
      <c r="I1360" s="69"/>
      <c r="J1360" s="69"/>
      <c r="K1360" s="69"/>
      <c r="L1360" s="69"/>
      <c r="M1360" s="69"/>
      <c r="N1360" s="69"/>
      <c r="O1360" s="69"/>
      <c r="P1360" s="69"/>
      <c r="Q1360" s="69"/>
      <c r="R1360" s="69"/>
      <c r="S1360" s="69"/>
      <c r="T1360" s="69"/>
      <c r="U1360" s="69"/>
      <c r="V1360" s="69"/>
      <c r="W1360" s="69"/>
      <c r="X1360" s="69"/>
      <c r="Y1360" s="69"/>
      <c r="Z1360" s="69"/>
      <c r="AA1360" s="69"/>
      <c r="AB1360" s="69"/>
      <c r="AC1360" s="69"/>
      <c r="AD1360" s="69"/>
      <c r="AE1360" s="69"/>
      <c r="AF1360" s="69"/>
      <c r="AG1360" s="69"/>
      <c r="AH1360" s="69"/>
      <c r="AI1360" s="69"/>
      <c r="AJ1360" s="69"/>
      <c r="AK1360" s="69"/>
      <c r="AL1360" s="69"/>
      <c r="AM1360" s="69"/>
      <c r="AN1360" s="69"/>
      <c r="AO1360" s="69"/>
      <c r="AP1360" s="69"/>
      <c r="AQ1360" s="69"/>
      <c r="AR1360" s="69"/>
      <c r="AS1360" s="69"/>
      <c r="AT1360" s="69"/>
      <c r="AU1360" s="69"/>
      <c r="AV1360" s="69"/>
      <c r="AW1360" s="69"/>
      <c r="AX1360" s="69"/>
      <c r="AY1360" s="69"/>
      <c r="AZ1360" s="69"/>
      <c r="BA1360" s="69"/>
      <c r="BB1360" s="69"/>
      <c r="BC1360" s="69"/>
      <c r="BD1360" s="69"/>
      <c r="BE1360" s="69"/>
      <c r="BF1360" s="69"/>
      <c r="BG1360" s="69"/>
      <c r="BH1360" s="69"/>
      <c r="BI1360" s="69"/>
      <c r="BJ1360" s="69"/>
      <c r="BK1360" s="69"/>
      <c r="BL1360" s="69"/>
      <c r="BM1360" s="69"/>
      <c r="BN1360" s="69"/>
      <c r="BO1360" s="69"/>
      <c r="BP1360" s="69"/>
      <c r="BQ1360" s="69"/>
      <c r="BR1360" s="69"/>
      <c r="BS1360" s="46"/>
    </row>
    <row r="1361" spans="4:71" s="47" customFormat="1" ht="9.75" customHeight="1" x14ac:dyDescent="0.3">
      <c r="D1361" s="69"/>
      <c r="E1361" s="69"/>
      <c r="F1361" s="69"/>
      <c r="G1361" s="69"/>
      <c r="H1361" s="69"/>
      <c r="I1361" s="69"/>
      <c r="J1361" s="69"/>
      <c r="K1361" s="69"/>
      <c r="L1361" s="69"/>
      <c r="M1361" s="69"/>
      <c r="N1361" s="69"/>
      <c r="O1361" s="69"/>
      <c r="P1361" s="69"/>
      <c r="Q1361" s="69"/>
      <c r="R1361" s="69"/>
      <c r="S1361" s="69"/>
      <c r="T1361" s="69"/>
      <c r="U1361" s="69"/>
      <c r="V1361" s="69"/>
      <c r="W1361" s="69"/>
      <c r="X1361" s="69"/>
      <c r="Y1361" s="69"/>
      <c r="Z1361" s="69"/>
      <c r="AA1361" s="69"/>
      <c r="AB1361" s="69"/>
      <c r="AC1361" s="69"/>
      <c r="AD1361" s="69"/>
      <c r="AE1361" s="69"/>
      <c r="AF1361" s="69"/>
      <c r="AG1361" s="69"/>
      <c r="AH1361" s="69"/>
      <c r="AI1361" s="69"/>
      <c r="AJ1361" s="69"/>
      <c r="AK1361" s="69"/>
      <c r="AL1361" s="69"/>
      <c r="AM1361" s="69"/>
      <c r="AN1361" s="69"/>
      <c r="AO1361" s="69"/>
      <c r="AP1361" s="69"/>
      <c r="AQ1361" s="69"/>
      <c r="AR1361" s="69"/>
      <c r="AS1361" s="69"/>
      <c r="AT1361" s="69"/>
      <c r="AU1361" s="69"/>
      <c r="AV1361" s="69"/>
      <c r="AW1361" s="69"/>
      <c r="AX1361" s="69"/>
      <c r="AY1361" s="69"/>
      <c r="AZ1361" s="69"/>
      <c r="BA1361" s="69"/>
      <c r="BB1361" s="69"/>
      <c r="BC1361" s="69"/>
      <c r="BD1361" s="69"/>
      <c r="BE1361" s="69"/>
      <c r="BF1361" s="69"/>
      <c r="BG1361" s="69"/>
      <c r="BH1361" s="69"/>
      <c r="BI1361" s="69"/>
      <c r="BJ1361" s="69"/>
      <c r="BK1361" s="69"/>
      <c r="BL1361" s="69"/>
      <c r="BM1361" s="69"/>
      <c r="BN1361" s="69"/>
      <c r="BO1361" s="69"/>
      <c r="BP1361" s="69"/>
      <c r="BQ1361" s="69"/>
      <c r="BR1361" s="69"/>
      <c r="BS1361" s="46"/>
    </row>
    <row r="1362" spans="4:71" s="47" customFormat="1" ht="9.75" customHeight="1" x14ac:dyDescent="0.3">
      <c r="D1362" s="69"/>
      <c r="E1362" s="69"/>
      <c r="F1362" s="69"/>
      <c r="G1362" s="69"/>
      <c r="H1362" s="69"/>
      <c r="I1362" s="69"/>
      <c r="J1362" s="69"/>
      <c r="K1362" s="69"/>
      <c r="L1362" s="69"/>
      <c r="M1362" s="69"/>
      <c r="N1362" s="69"/>
      <c r="O1362" s="69"/>
      <c r="P1362" s="69"/>
      <c r="Q1362" s="69"/>
      <c r="R1362" s="69"/>
      <c r="S1362" s="69"/>
      <c r="T1362" s="69"/>
      <c r="U1362" s="69"/>
      <c r="V1362" s="69"/>
      <c r="W1362" s="69"/>
      <c r="X1362" s="69"/>
      <c r="Y1362" s="69"/>
      <c r="Z1362" s="69"/>
      <c r="AA1362" s="69"/>
      <c r="AB1362" s="69"/>
      <c r="AC1362" s="69"/>
      <c r="AD1362" s="69"/>
      <c r="AE1362" s="69"/>
      <c r="AF1362" s="69"/>
      <c r="AG1362" s="69"/>
      <c r="AH1362" s="69"/>
      <c r="AI1362" s="69"/>
      <c r="AJ1362" s="69"/>
      <c r="AK1362" s="69"/>
      <c r="AL1362" s="69"/>
      <c r="AM1362" s="69"/>
      <c r="AN1362" s="69"/>
      <c r="AO1362" s="69"/>
      <c r="AP1362" s="69"/>
      <c r="AQ1362" s="69"/>
      <c r="AR1362" s="69"/>
      <c r="AS1362" s="69"/>
      <c r="AT1362" s="69"/>
      <c r="AU1362" s="69"/>
      <c r="AV1362" s="69"/>
      <c r="AW1362" s="69"/>
      <c r="AX1362" s="69"/>
      <c r="AY1362" s="69"/>
      <c r="AZ1362" s="69"/>
      <c r="BA1362" s="69"/>
      <c r="BB1362" s="69"/>
      <c r="BC1362" s="69"/>
      <c r="BD1362" s="69"/>
      <c r="BE1362" s="69"/>
      <c r="BF1362" s="69"/>
      <c r="BG1362" s="69"/>
      <c r="BH1362" s="69"/>
      <c r="BI1362" s="69"/>
      <c r="BJ1362" s="69"/>
      <c r="BK1362" s="69"/>
      <c r="BL1362" s="69"/>
      <c r="BM1362" s="69"/>
      <c r="BN1362" s="69"/>
      <c r="BO1362" s="69"/>
      <c r="BP1362" s="69"/>
      <c r="BQ1362" s="69"/>
      <c r="BR1362" s="69"/>
      <c r="BS1362" s="46"/>
    </row>
    <row r="1363" spans="4:71" s="47" customFormat="1" ht="9.75" customHeight="1" x14ac:dyDescent="0.3">
      <c r="D1363" s="69"/>
      <c r="E1363" s="69"/>
      <c r="F1363" s="69"/>
      <c r="G1363" s="69"/>
      <c r="H1363" s="69"/>
      <c r="I1363" s="69"/>
      <c r="J1363" s="69"/>
      <c r="K1363" s="69"/>
      <c r="L1363" s="69"/>
      <c r="M1363" s="69"/>
      <c r="N1363" s="69"/>
      <c r="O1363" s="69"/>
      <c r="P1363" s="69"/>
      <c r="Q1363" s="69"/>
      <c r="R1363" s="69"/>
      <c r="S1363" s="69"/>
      <c r="T1363" s="69"/>
      <c r="U1363" s="69"/>
      <c r="V1363" s="69"/>
      <c r="W1363" s="69"/>
      <c r="X1363" s="69"/>
      <c r="Y1363" s="69"/>
      <c r="Z1363" s="69"/>
      <c r="AA1363" s="69"/>
      <c r="AB1363" s="69"/>
      <c r="AC1363" s="69"/>
      <c r="AD1363" s="69"/>
      <c r="AE1363" s="69"/>
      <c r="AF1363" s="69"/>
      <c r="AG1363" s="69"/>
      <c r="AH1363" s="69"/>
      <c r="AI1363" s="69"/>
      <c r="AJ1363" s="69"/>
      <c r="AK1363" s="69"/>
      <c r="AL1363" s="69"/>
      <c r="AM1363" s="69"/>
      <c r="AN1363" s="69"/>
      <c r="AO1363" s="69"/>
      <c r="AP1363" s="69"/>
      <c r="AQ1363" s="69"/>
      <c r="AR1363" s="69"/>
      <c r="AS1363" s="69"/>
      <c r="AT1363" s="69"/>
      <c r="AU1363" s="69"/>
      <c r="AV1363" s="69"/>
      <c r="AW1363" s="69"/>
      <c r="AX1363" s="69"/>
      <c r="AY1363" s="69"/>
      <c r="AZ1363" s="69"/>
      <c r="BA1363" s="69"/>
      <c r="BB1363" s="69"/>
      <c r="BC1363" s="69"/>
      <c r="BD1363" s="69"/>
      <c r="BE1363" s="69"/>
      <c r="BF1363" s="69"/>
      <c r="BG1363" s="69"/>
      <c r="BH1363" s="69"/>
      <c r="BI1363" s="69"/>
      <c r="BJ1363" s="69"/>
      <c r="BK1363" s="69"/>
      <c r="BL1363" s="69"/>
      <c r="BM1363" s="69"/>
      <c r="BN1363" s="69"/>
      <c r="BO1363" s="69"/>
      <c r="BP1363" s="69"/>
      <c r="BQ1363" s="69"/>
      <c r="BR1363" s="69"/>
      <c r="BS1363" s="46"/>
    </row>
    <row r="1364" spans="4:71" s="47" customFormat="1" ht="9.75" customHeight="1" x14ac:dyDescent="0.3">
      <c r="D1364" s="69"/>
      <c r="E1364" s="69"/>
      <c r="F1364" s="69"/>
      <c r="G1364" s="69"/>
      <c r="H1364" s="69"/>
      <c r="I1364" s="69"/>
      <c r="J1364" s="69"/>
      <c r="K1364" s="69"/>
      <c r="L1364" s="69"/>
      <c r="M1364" s="69"/>
      <c r="N1364" s="69"/>
      <c r="O1364" s="69"/>
      <c r="P1364" s="69"/>
      <c r="Q1364" s="69"/>
      <c r="R1364" s="69"/>
      <c r="S1364" s="69"/>
      <c r="T1364" s="69"/>
      <c r="U1364" s="69"/>
      <c r="V1364" s="69"/>
      <c r="W1364" s="69"/>
      <c r="X1364" s="69"/>
      <c r="Y1364" s="69"/>
      <c r="Z1364" s="69"/>
      <c r="AA1364" s="69"/>
      <c r="AB1364" s="69"/>
      <c r="AC1364" s="69"/>
      <c r="AD1364" s="69"/>
      <c r="AE1364" s="69"/>
      <c r="AF1364" s="69"/>
      <c r="AG1364" s="69"/>
      <c r="AH1364" s="69"/>
      <c r="AI1364" s="69"/>
      <c r="AJ1364" s="69"/>
      <c r="AK1364" s="69"/>
      <c r="AL1364" s="69"/>
      <c r="AM1364" s="69"/>
      <c r="AN1364" s="69"/>
      <c r="AO1364" s="69"/>
      <c r="AP1364" s="69"/>
      <c r="AQ1364" s="69"/>
      <c r="AR1364" s="69"/>
      <c r="AS1364" s="69"/>
      <c r="AT1364" s="69"/>
      <c r="AU1364" s="69"/>
      <c r="AV1364" s="69"/>
      <c r="AW1364" s="69"/>
      <c r="AX1364" s="69"/>
      <c r="AY1364" s="69"/>
      <c r="AZ1364" s="69"/>
      <c r="BA1364" s="69"/>
      <c r="BB1364" s="69"/>
      <c r="BC1364" s="69"/>
      <c r="BD1364" s="69"/>
      <c r="BE1364" s="69"/>
      <c r="BF1364" s="69"/>
      <c r="BG1364" s="69"/>
      <c r="BH1364" s="69"/>
      <c r="BI1364" s="69"/>
      <c r="BJ1364" s="69"/>
      <c r="BK1364" s="69"/>
      <c r="BL1364" s="69"/>
      <c r="BM1364" s="69"/>
      <c r="BN1364" s="69"/>
      <c r="BO1364" s="69"/>
      <c r="BP1364" s="69"/>
      <c r="BQ1364" s="69"/>
      <c r="BR1364" s="69"/>
      <c r="BS1364" s="46"/>
    </row>
    <row r="1365" spans="4:71" s="47" customFormat="1" ht="9.75" customHeight="1" x14ac:dyDescent="0.3">
      <c r="D1365" s="69"/>
      <c r="E1365" s="69"/>
      <c r="F1365" s="69"/>
      <c r="G1365" s="69"/>
      <c r="H1365" s="69"/>
      <c r="I1365" s="69"/>
      <c r="J1365" s="69"/>
      <c r="K1365" s="69"/>
      <c r="L1365" s="69"/>
      <c r="M1365" s="69"/>
      <c r="N1365" s="69"/>
      <c r="O1365" s="69"/>
      <c r="P1365" s="69"/>
      <c r="Q1365" s="69"/>
      <c r="R1365" s="69"/>
      <c r="S1365" s="69"/>
      <c r="T1365" s="69"/>
      <c r="U1365" s="69"/>
      <c r="V1365" s="69"/>
      <c r="W1365" s="69"/>
      <c r="X1365" s="69"/>
      <c r="Y1365" s="69"/>
      <c r="Z1365" s="69"/>
      <c r="AA1365" s="69"/>
      <c r="AB1365" s="69"/>
      <c r="AC1365" s="69"/>
      <c r="AD1365" s="69"/>
      <c r="AE1365" s="69"/>
      <c r="AF1365" s="69"/>
      <c r="AG1365" s="69"/>
      <c r="AH1365" s="69"/>
      <c r="AI1365" s="69"/>
      <c r="AJ1365" s="69"/>
      <c r="AK1365" s="69"/>
      <c r="AL1365" s="69"/>
      <c r="AM1365" s="69"/>
      <c r="AN1365" s="69"/>
      <c r="AO1365" s="69"/>
      <c r="AP1365" s="69"/>
      <c r="AQ1365" s="69"/>
      <c r="AR1365" s="69"/>
      <c r="AS1365" s="69"/>
      <c r="AT1365" s="69"/>
      <c r="AU1365" s="69"/>
      <c r="AV1365" s="69"/>
      <c r="AW1365" s="69"/>
      <c r="AX1365" s="69"/>
      <c r="AY1365" s="69"/>
      <c r="AZ1365" s="69"/>
      <c r="BA1365" s="69"/>
      <c r="BB1365" s="69"/>
      <c r="BC1365" s="69"/>
      <c r="BD1365" s="69"/>
      <c r="BE1365" s="69"/>
      <c r="BF1365" s="69"/>
      <c r="BG1365" s="69"/>
      <c r="BH1365" s="69"/>
      <c r="BI1365" s="69"/>
      <c r="BJ1365" s="69"/>
      <c r="BK1365" s="69"/>
      <c r="BL1365" s="69"/>
      <c r="BM1365" s="69"/>
      <c r="BN1365" s="69"/>
      <c r="BO1365" s="69"/>
      <c r="BP1365" s="69"/>
      <c r="BQ1365" s="69"/>
      <c r="BR1365" s="69"/>
      <c r="BS1365" s="46"/>
    </row>
    <row r="1366" spans="4:71" s="47" customFormat="1" ht="9.75" customHeight="1" x14ac:dyDescent="0.3">
      <c r="D1366" s="69"/>
      <c r="E1366" s="69"/>
      <c r="F1366" s="69"/>
      <c r="G1366" s="69"/>
      <c r="H1366" s="69"/>
      <c r="I1366" s="69"/>
      <c r="J1366" s="69"/>
      <c r="K1366" s="69"/>
      <c r="L1366" s="69"/>
      <c r="M1366" s="69"/>
      <c r="N1366" s="69"/>
      <c r="O1366" s="69"/>
      <c r="P1366" s="69"/>
      <c r="Q1366" s="69"/>
      <c r="R1366" s="69"/>
      <c r="S1366" s="69"/>
      <c r="T1366" s="69"/>
      <c r="U1366" s="69"/>
      <c r="V1366" s="69"/>
      <c r="W1366" s="69"/>
      <c r="X1366" s="69"/>
      <c r="Y1366" s="69"/>
      <c r="Z1366" s="69"/>
      <c r="AA1366" s="69"/>
      <c r="AB1366" s="69"/>
      <c r="AC1366" s="69"/>
      <c r="AD1366" s="69"/>
      <c r="AE1366" s="69"/>
      <c r="AF1366" s="69"/>
      <c r="AG1366" s="69"/>
      <c r="AH1366" s="69"/>
      <c r="AI1366" s="69"/>
      <c r="AJ1366" s="69"/>
      <c r="AK1366" s="69"/>
      <c r="AL1366" s="69"/>
      <c r="AM1366" s="69"/>
      <c r="AN1366" s="69"/>
      <c r="AO1366" s="69"/>
      <c r="AP1366" s="69"/>
      <c r="AQ1366" s="69"/>
      <c r="AR1366" s="69"/>
      <c r="AS1366" s="69"/>
      <c r="AT1366" s="69"/>
      <c r="AU1366" s="69"/>
      <c r="AV1366" s="69"/>
      <c r="AW1366" s="69"/>
      <c r="AX1366" s="69"/>
      <c r="AY1366" s="69"/>
      <c r="AZ1366" s="69"/>
      <c r="BA1366" s="69"/>
      <c r="BB1366" s="69"/>
      <c r="BC1366" s="69"/>
      <c r="BD1366" s="69"/>
      <c r="BE1366" s="69"/>
      <c r="BF1366" s="69"/>
      <c r="BG1366" s="69"/>
      <c r="BH1366" s="69"/>
      <c r="BI1366" s="69"/>
      <c r="BJ1366" s="69"/>
      <c r="BK1366" s="69"/>
      <c r="BL1366" s="69"/>
      <c r="BM1366" s="69"/>
      <c r="BN1366" s="69"/>
      <c r="BO1366" s="69"/>
      <c r="BP1366" s="69"/>
      <c r="BQ1366" s="69"/>
      <c r="BR1366" s="69"/>
      <c r="BS1366" s="46"/>
    </row>
    <row r="1367" spans="4:71" s="47" customFormat="1" ht="9.75" customHeight="1" x14ac:dyDescent="0.3">
      <c r="D1367" s="69"/>
      <c r="E1367" s="69"/>
      <c r="F1367" s="69"/>
      <c r="G1367" s="69"/>
      <c r="H1367" s="69"/>
      <c r="I1367" s="69"/>
      <c r="J1367" s="69"/>
      <c r="K1367" s="69"/>
      <c r="L1367" s="69"/>
      <c r="M1367" s="69"/>
      <c r="N1367" s="69"/>
      <c r="O1367" s="69"/>
      <c r="P1367" s="69"/>
      <c r="Q1367" s="69"/>
      <c r="R1367" s="69"/>
      <c r="S1367" s="69"/>
      <c r="T1367" s="69"/>
      <c r="U1367" s="69"/>
      <c r="V1367" s="69"/>
      <c r="W1367" s="69"/>
      <c r="X1367" s="69"/>
      <c r="Y1367" s="69"/>
      <c r="Z1367" s="69"/>
      <c r="AA1367" s="69"/>
      <c r="AB1367" s="69"/>
      <c r="AC1367" s="69"/>
      <c r="AD1367" s="69"/>
      <c r="AE1367" s="69"/>
      <c r="AF1367" s="69"/>
      <c r="AG1367" s="69"/>
      <c r="AH1367" s="69"/>
      <c r="AI1367" s="69"/>
      <c r="AJ1367" s="69"/>
      <c r="AK1367" s="69"/>
      <c r="AL1367" s="69"/>
      <c r="AM1367" s="69"/>
      <c r="AN1367" s="69"/>
      <c r="AO1367" s="69"/>
      <c r="AP1367" s="69"/>
      <c r="AQ1367" s="69"/>
      <c r="AR1367" s="69"/>
      <c r="AS1367" s="69"/>
      <c r="AT1367" s="69"/>
      <c r="AU1367" s="69"/>
      <c r="AV1367" s="69"/>
      <c r="AW1367" s="69"/>
      <c r="AX1367" s="69"/>
      <c r="AY1367" s="69"/>
      <c r="AZ1367" s="69"/>
      <c r="BA1367" s="69"/>
      <c r="BB1367" s="69"/>
      <c r="BC1367" s="69"/>
      <c r="BD1367" s="69"/>
      <c r="BE1367" s="69"/>
      <c r="BF1367" s="69"/>
      <c r="BG1367" s="69"/>
      <c r="BH1367" s="69"/>
      <c r="BI1367" s="69"/>
      <c r="BJ1367" s="69"/>
      <c r="BK1367" s="69"/>
      <c r="BL1367" s="69"/>
      <c r="BM1367" s="69"/>
      <c r="BN1367" s="69"/>
      <c r="BO1367" s="69"/>
      <c r="BP1367" s="69"/>
      <c r="BQ1367" s="69"/>
      <c r="BR1367" s="69"/>
      <c r="BS1367" s="46"/>
    </row>
    <row r="1368" spans="4:71" s="47" customFormat="1" ht="9.75" customHeight="1" x14ac:dyDescent="0.3">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69"/>
      <c r="AD1368" s="69"/>
      <c r="AE1368" s="69"/>
      <c r="AF1368" s="69"/>
      <c r="AG1368" s="69"/>
      <c r="AH1368" s="69"/>
      <c r="AI1368" s="69"/>
      <c r="AJ1368" s="69"/>
      <c r="AK1368" s="69"/>
      <c r="AL1368" s="69"/>
      <c r="AM1368" s="69"/>
      <c r="AN1368" s="69"/>
      <c r="AO1368" s="69"/>
      <c r="AP1368" s="69"/>
      <c r="AQ1368" s="69"/>
      <c r="AR1368" s="69"/>
      <c r="AS1368" s="69"/>
      <c r="AT1368" s="69"/>
      <c r="AU1368" s="69"/>
      <c r="AV1368" s="69"/>
      <c r="AW1368" s="69"/>
      <c r="AX1368" s="69"/>
      <c r="AY1368" s="69"/>
      <c r="AZ1368" s="69"/>
      <c r="BA1368" s="69"/>
      <c r="BB1368" s="69"/>
      <c r="BC1368" s="69"/>
      <c r="BD1368" s="69"/>
      <c r="BE1368" s="69"/>
      <c r="BF1368" s="69"/>
      <c r="BG1368" s="69"/>
      <c r="BH1368" s="69"/>
      <c r="BI1368" s="69"/>
      <c r="BJ1368" s="69"/>
      <c r="BK1368" s="69"/>
      <c r="BL1368" s="69"/>
      <c r="BM1368" s="69"/>
      <c r="BN1368" s="69"/>
      <c r="BO1368" s="69"/>
      <c r="BP1368" s="69"/>
      <c r="BQ1368" s="69"/>
      <c r="BR1368" s="69"/>
      <c r="BS1368" s="46"/>
    </row>
    <row r="1369" spans="4:71" s="47" customFormat="1" ht="9.75" customHeight="1" x14ac:dyDescent="0.3">
      <c r="D1369" s="69"/>
      <c r="E1369" s="69"/>
      <c r="F1369" s="69"/>
      <c r="G1369" s="69"/>
      <c r="H1369" s="69"/>
      <c r="I1369" s="69"/>
      <c r="J1369" s="69"/>
      <c r="K1369" s="69"/>
      <c r="L1369" s="69"/>
      <c r="M1369" s="69"/>
      <c r="N1369" s="69"/>
      <c r="O1369" s="69"/>
      <c r="P1369" s="69"/>
      <c r="Q1369" s="69"/>
      <c r="R1369" s="69"/>
      <c r="S1369" s="69"/>
      <c r="T1369" s="69"/>
      <c r="U1369" s="69"/>
      <c r="V1369" s="69"/>
      <c r="W1369" s="69"/>
      <c r="X1369" s="69"/>
      <c r="Y1369" s="69"/>
      <c r="Z1369" s="69"/>
      <c r="AA1369" s="69"/>
      <c r="AB1369" s="69"/>
      <c r="AC1369" s="69"/>
      <c r="AD1369" s="69"/>
      <c r="AE1369" s="69"/>
      <c r="AF1369" s="69"/>
      <c r="AG1369" s="69"/>
      <c r="AH1369" s="69"/>
      <c r="AI1369" s="69"/>
      <c r="AJ1369" s="69"/>
      <c r="AK1369" s="69"/>
      <c r="AL1369" s="69"/>
      <c r="AM1369" s="69"/>
      <c r="AN1369" s="69"/>
      <c r="AO1369" s="69"/>
      <c r="AP1369" s="69"/>
      <c r="AQ1369" s="69"/>
      <c r="AR1369" s="69"/>
      <c r="AS1369" s="69"/>
      <c r="AT1369" s="69"/>
      <c r="AU1369" s="69"/>
      <c r="AV1369" s="69"/>
      <c r="AW1369" s="69"/>
      <c r="AX1369" s="69"/>
      <c r="AY1369" s="69"/>
      <c r="AZ1369" s="69"/>
      <c r="BA1369" s="69"/>
      <c r="BB1369" s="69"/>
      <c r="BC1369" s="69"/>
      <c r="BD1369" s="69"/>
      <c r="BE1369" s="69"/>
      <c r="BF1369" s="69"/>
      <c r="BG1369" s="69"/>
      <c r="BH1369" s="69"/>
      <c r="BI1369" s="69"/>
      <c r="BJ1369" s="69"/>
      <c r="BK1369" s="69"/>
      <c r="BL1369" s="69"/>
      <c r="BM1369" s="69"/>
      <c r="BN1369" s="69"/>
      <c r="BO1369" s="69"/>
      <c r="BP1369" s="69"/>
      <c r="BQ1369" s="69"/>
      <c r="BR1369" s="69"/>
      <c r="BS1369" s="46"/>
    </row>
    <row r="1370" spans="4:71" s="47" customFormat="1" ht="9.75" customHeight="1" x14ac:dyDescent="0.3">
      <c r="D1370" s="69"/>
      <c r="E1370" s="69"/>
      <c r="F1370" s="69"/>
      <c r="G1370" s="69"/>
      <c r="H1370" s="69"/>
      <c r="I1370" s="69"/>
      <c r="J1370" s="69"/>
      <c r="K1370" s="69"/>
      <c r="L1370" s="69"/>
      <c r="M1370" s="69"/>
      <c r="N1370" s="69"/>
      <c r="O1370" s="69"/>
      <c r="P1370" s="69"/>
      <c r="Q1370" s="69"/>
      <c r="R1370" s="69"/>
      <c r="S1370" s="69"/>
      <c r="T1370" s="69"/>
      <c r="U1370" s="69"/>
      <c r="V1370" s="69"/>
      <c r="W1370" s="69"/>
      <c r="X1370" s="69"/>
      <c r="Y1370" s="69"/>
      <c r="Z1370" s="69"/>
      <c r="AA1370" s="69"/>
      <c r="AB1370" s="69"/>
      <c r="AC1370" s="69"/>
      <c r="AD1370" s="69"/>
      <c r="AE1370" s="69"/>
      <c r="AF1370" s="69"/>
      <c r="AG1370" s="69"/>
      <c r="AH1370" s="69"/>
      <c r="AI1370" s="69"/>
      <c r="AJ1370" s="69"/>
      <c r="AK1370" s="69"/>
      <c r="AL1370" s="69"/>
      <c r="AM1370" s="69"/>
      <c r="AN1370" s="69"/>
      <c r="AO1370" s="69"/>
      <c r="AP1370" s="69"/>
      <c r="AQ1370" s="69"/>
      <c r="AR1370" s="69"/>
      <c r="AS1370" s="69"/>
      <c r="AT1370" s="69"/>
      <c r="AU1370" s="69"/>
      <c r="AV1370" s="69"/>
      <c r="AW1370" s="69"/>
      <c r="AX1370" s="69"/>
      <c r="AY1370" s="69"/>
      <c r="AZ1370" s="69"/>
      <c r="BA1370" s="69"/>
      <c r="BB1370" s="69"/>
      <c r="BC1370" s="69"/>
      <c r="BD1370" s="69"/>
      <c r="BE1370" s="69"/>
      <c r="BF1370" s="69"/>
      <c r="BG1370" s="69"/>
      <c r="BH1370" s="69"/>
      <c r="BI1370" s="69"/>
      <c r="BJ1370" s="69"/>
      <c r="BK1370" s="69"/>
      <c r="BL1370" s="69"/>
      <c r="BM1370" s="69"/>
      <c r="BN1370" s="69"/>
      <c r="BO1370" s="69"/>
      <c r="BP1370" s="69"/>
      <c r="BQ1370" s="69"/>
      <c r="BR1370" s="69"/>
      <c r="BS1370" s="46"/>
    </row>
    <row r="1371" spans="4:71" s="47" customFormat="1" ht="9.75" customHeight="1" x14ac:dyDescent="0.3">
      <c r="D1371" s="69"/>
      <c r="E1371" s="69"/>
      <c r="F1371" s="69"/>
      <c r="G1371" s="69"/>
      <c r="H1371" s="69"/>
      <c r="I1371" s="69"/>
      <c r="J1371" s="69"/>
      <c r="K1371" s="69"/>
      <c r="L1371" s="69"/>
      <c r="M1371" s="69"/>
      <c r="N1371" s="69"/>
      <c r="O1371" s="69"/>
      <c r="P1371" s="69"/>
      <c r="Q1371" s="69"/>
      <c r="R1371" s="69"/>
      <c r="S1371" s="69"/>
      <c r="T1371" s="69"/>
      <c r="U1371" s="69"/>
      <c r="V1371" s="69"/>
      <c r="W1371" s="69"/>
      <c r="X1371" s="69"/>
      <c r="Y1371" s="69"/>
      <c r="Z1371" s="69"/>
      <c r="AA1371" s="69"/>
      <c r="AB1371" s="69"/>
      <c r="AC1371" s="69"/>
      <c r="AD1371" s="69"/>
      <c r="AE1371" s="69"/>
      <c r="AF1371" s="69"/>
      <c r="AG1371" s="69"/>
      <c r="AH1371" s="69"/>
      <c r="AI1371" s="69"/>
      <c r="AJ1371" s="69"/>
      <c r="AK1371" s="69"/>
      <c r="AL1371" s="69"/>
      <c r="AM1371" s="69"/>
      <c r="AN1371" s="69"/>
      <c r="AO1371" s="69"/>
      <c r="AP1371" s="69"/>
      <c r="AQ1371" s="69"/>
      <c r="AR1371" s="69"/>
      <c r="AS1371" s="69"/>
      <c r="AT1371" s="69"/>
      <c r="AU1371" s="69"/>
      <c r="AV1371" s="69"/>
      <c r="AW1371" s="69"/>
      <c r="AX1371" s="69"/>
      <c r="AY1371" s="69"/>
      <c r="AZ1371" s="69"/>
      <c r="BA1371" s="69"/>
      <c r="BB1371" s="69"/>
      <c r="BC1371" s="69"/>
      <c r="BD1371" s="69"/>
      <c r="BE1371" s="69"/>
      <c r="BF1371" s="69"/>
      <c r="BG1371" s="69"/>
      <c r="BH1371" s="69"/>
      <c r="BI1371" s="69"/>
      <c r="BJ1371" s="69"/>
      <c r="BK1371" s="69"/>
      <c r="BL1371" s="69"/>
      <c r="BM1371" s="69"/>
      <c r="BN1371" s="69"/>
      <c r="BO1371" s="69"/>
      <c r="BP1371" s="69"/>
      <c r="BQ1371" s="69"/>
      <c r="BR1371" s="69"/>
      <c r="BS1371" s="46"/>
    </row>
    <row r="1372" spans="4:71" s="47" customFormat="1" ht="9.75" customHeight="1" x14ac:dyDescent="0.3">
      <c r="D1372" s="69"/>
      <c r="E1372" s="69"/>
      <c r="F1372" s="69"/>
      <c r="G1372" s="69"/>
      <c r="H1372" s="69"/>
      <c r="I1372" s="69"/>
      <c r="J1372" s="69"/>
      <c r="K1372" s="69"/>
      <c r="L1372" s="69"/>
      <c r="M1372" s="69"/>
      <c r="N1372" s="69"/>
      <c r="O1372" s="69"/>
      <c r="P1372" s="69"/>
      <c r="Q1372" s="69"/>
      <c r="R1372" s="69"/>
      <c r="S1372" s="69"/>
      <c r="T1372" s="69"/>
      <c r="U1372" s="69"/>
      <c r="V1372" s="69"/>
      <c r="W1372" s="69"/>
      <c r="X1372" s="69"/>
      <c r="Y1372" s="69"/>
      <c r="Z1372" s="69"/>
      <c r="AA1372" s="69"/>
      <c r="AB1372" s="69"/>
      <c r="AC1372" s="69"/>
      <c r="AD1372" s="69"/>
      <c r="AE1372" s="69"/>
      <c r="AF1372" s="69"/>
      <c r="AG1372" s="69"/>
      <c r="AH1372" s="69"/>
      <c r="AI1372" s="69"/>
      <c r="AJ1372" s="69"/>
      <c r="AK1372" s="69"/>
      <c r="AL1372" s="69"/>
      <c r="AM1372" s="69"/>
      <c r="AN1372" s="69"/>
      <c r="AO1372" s="69"/>
      <c r="AP1372" s="69"/>
      <c r="AQ1372" s="69"/>
      <c r="AR1372" s="69"/>
      <c r="AS1372" s="69"/>
      <c r="AT1372" s="69"/>
      <c r="AU1372" s="69"/>
      <c r="AV1372" s="69"/>
      <c r="AW1372" s="69"/>
      <c r="AX1372" s="69"/>
      <c r="AY1372" s="69"/>
      <c r="AZ1372" s="69"/>
      <c r="BA1372" s="69"/>
      <c r="BB1372" s="69"/>
      <c r="BC1372" s="69"/>
      <c r="BD1372" s="69"/>
      <c r="BE1372" s="69"/>
      <c r="BF1372" s="69"/>
      <c r="BG1372" s="69"/>
      <c r="BH1372" s="69"/>
      <c r="BI1372" s="69"/>
      <c r="BJ1372" s="69"/>
      <c r="BK1372" s="69"/>
      <c r="BL1372" s="69"/>
      <c r="BM1372" s="69"/>
      <c r="BN1372" s="69"/>
      <c r="BO1372" s="69"/>
      <c r="BP1372" s="69"/>
      <c r="BQ1372" s="69"/>
      <c r="BR1372" s="69"/>
      <c r="BS1372" s="46"/>
    </row>
    <row r="1373" spans="4:71" s="47" customFormat="1" ht="9.75" customHeight="1" x14ac:dyDescent="0.3">
      <c r="D1373" s="69"/>
      <c r="E1373" s="69"/>
      <c r="F1373" s="69"/>
      <c r="G1373" s="69"/>
      <c r="H1373" s="69"/>
      <c r="I1373" s="69"/>
      <c r="J1373" s="69"/>
      <c r="K1373" s="69"/>
      <c r="L1373" s="69"/>
      <c r="M1373" s="69"/>
      <c r="N1373" s="69"/>
      <c r="O1373" s="69"/>
      <c r="P1373" s="69"/>
      <c r="Q1373" s="69"/>
      <c r="R1373" s="69"/>
      <c r="S1373" s="69"/>
      <c r="T1373" s="69"/>
      <c r="U1373" s="69"/>
      <c r="V1373" s="69"/>
      <c r="W1373" s="69"/>
      <c r="X1373" s="69"/>
      <c r="Y1373" s="69"/>
      <c r="Z1373" s="69"/>
      <c r="AA1373" s="69"/>
      <c r="AB1373" s="69"/>
      <c r="AC1373" s="69"/>
      <c r="AD1373" s="69"/>
      <c r="AE1373" s="69"/>
      <c r="AF1373" s="69"/>
      <c r="AG1373" s="69"/>
      <c r="AH1373" s="69"/>
      <c r="AI1373" s="69"/>
      <c r="AJ1373" s="69"/>
      <c r="AK1373" s="69"/>
      <c r="AL1373" s="69"/>
      <c r="AM1373" s="69"/>
      <c r="AN1373" s="69"/>
      <c r="AO1373" s="69"/>
      <c r="AP1373" s="69"/>
      <c r="AQ1373" s="69"/>
      <c r="AR1373" s="69"/>
      <c r="AS1373" s="69"/>
      <c r="AT1373" s="69"/>
      <c r="AU1373" s="69"/>
      <c r="AV1373" s="69"/>
      <c r="AW1373" s="69"/>
      <c r="AX1373" s="69"/>
      <c r="AY1373" s="69"/>
      <c r="AZ1373" s="69"/>
      <c r="BA1373" s="69"/>
      <c r="BB1373" s="69"/>
      <c r="BC1373" s="69"/>
      <c r="BD1373" s="69"/>
      <c r="BE1373" s="69"/>
      <c r="BF1373" s="69"/>
      <c r="BG1373" s="69"/>
      <c r="BH1373" s="69"/>
      <c r="BI1373" s="69"/>
      <c r="BJ1373" s="69"/>
      <c r="BK1373" s="69"/>
      <c r="BL1373" s="69"/>
      <c r="BM1373" s="69"/>
      <c r="BN1373" s="69"/>
      <c r="BO1373" s="69"/>
      <c r="BP1373" s="69"/>
      <c r="BQ1373" s="69"/>
      <c r="BR1373" s="69"/>
      <c r="BS1373" s="46"/>
    </row>
    <row r="1374" spans="4:71" s="47" customFormat="1" ht="9.75" customHeight="1" x14ac:dyDescent="0.3">
      <c r="D1374" s="69"/>
      <c r="E1374" s="69"/>
      <c r="F1374" s="69"/>
      <c r="G1374" s="69"/>
      <c r="H1374" s="69"/>
      <c r="I1374" s="69"/>
      <c r="J1374" s="69"/>
      <c r="K1374" s="69"/>
      <c r="L1374" s="69"/>
      <c r="M1374" s="69"/>
      <c r="N1374" s="69"/>
      <c r="O1374" s="69"/>
      <c r="P1374" s="69"/>
      <c r="Q1374" s="69"/>
      <c r="R1374" s="69"/>
      <c r="S1374" s="69"/>
      <c r="T1374" s="69"/>
      <c r="U1374" s="69"/>
      <c r="V1374" s="69"/>
      <c r="W1374" s="69"/>
      <c r="X1374" s="69"/>
      <c r="Y1374" s="69"/>
      <c r="Z1374" s="69"/>
      <c r="AA1374" s="69"/>
      <c r="AB1374" s="69"/>
      <c r="AC1374" s="69"/>
      <c r="AD1374" s="69"/>
      <c r="AE1374" s="69"/>
      <c r="AF1374" s="69"/>
      <c r="AG1374" s="69"/>
      <c r="AH1374" s="69"/>
      <c r="AI1374" s="69"/>
      <c r="AJ1374" s="69"/>
      <c r="AK1374" s="69"/>
      <c r="AL1374" s="69"/>
      <c r="AM1374" s="69"/>
      <c r="AN1374" s="69"/>
      <c r="AO1374" s="69"/>
      <c r="AP1374" s="69"/>
      <c r="AQ1374" s="69"/>
      <c r="AR1374" s="69"/>
      <c r="AS1374" s="69"/>
      <c r="AT1374" s="69"/>
      <c r="AU1374" s="69"/>
      <c r="AV1374" s="69"/>
      <c r="AW1374" s="69"/>
      <c r="AX1374" s="69"/>
      <c r="AY1374" s="69"/>
      <c r="AZ1374" s="69"/>
      <c r="BA1374" s="69"/>
      <c r="BB1374" s="69"/>
      <c r="BC1374" s="69"/>
      <c r="BD1374" s="69"/>
      <c r="BE1374" s="69"/>
      <c r="BF1374" s="69"/>
      <c r="BG1374" s="69"/>
      <c r="BH1374" s="69"/>
      <c r="BI1374" s="69"/>
      <c r="BJ1374" s="69"/>
      <c r="BK1374" s="69"/>
      <c r="BL1374" s="69"/>
      <c r="BM1374" s="69"/>
      <c r="BN1374" s="69"/>
      <c r="BO1374" s="69"/>
      <c r="BP1374" s="69"/>
      <c r="BQ1374" s="69"/>
      <c r="BR1374" s="69"/>
      <c r="BS1374" s="46"/>
    </row>
    <row r="1375" spans="4:71" s="47" customFormat="1" ht="9.75" customHeight="1" x14ac:dyDescent="0.3">
      <c r="D1375" s="69"/>
      <c r="E1375" s="69"/>
      <c r="F1375" s="69"/>
      <c r="G1375" s="69"/>
      <c r="H1375" s="69"/>
      <c r="I1375" s="69"/>
      <c r="J1375" s="69"/>
      <c r="K1375" s="69"/>
      <c r="L1375" s="69"/>
      <c r="M1375" s="69"/>
      <c r="N1375" s="69"/>
      <c r="O1375" s="69"/>
      <c r="P1375" s="69"/>
      <c r="Q1375" s="69"/>
      <c r="R1375" s="69"/>
      <c r="S1375" s="69"/>
      <c r="T1375" s="69"/>
      <c r="U1375" s="69"/>
      <c r="V1375" s="69"/>
      <c r="W1375" s="69"/>
      <c r="X1375" s="69"/>
      <c r="Y1375" s="69"/>
      <c r="Z1375" s="69"/>
      <c r="AA1375" s="69"/>
      <c r="AB1375" s="69"/>
      <c r="AC1375" s="69"/>
      <c r="AD1375" s="69"/>
      <c r="AE1375" s="69"/>
      <c r="AF1375" s="69"/>
      <c r="AG1375" s="69"/>
      <c r="AH1375" s="69"/>
      <c r="AI1375" s="69"/>
      <c r="AJ1375" s="69"/>
      <c r="AK1375" s="69"/>
      <c r="AL1375" s="69"/>
      <c r="AM1375" s="69"/>
      <c r="AN1375" s="69"/>
      <c r="AO1375" s="69"/>
      <c r="AP1375" s="69"/>
      <c r="AQ1375" s="69"/>
      <c r="AR1375" s="69"/>
      <c r="AS1375" s="69"/>
      <c r="AT1375" s="69"/>
      <c r="AU1375" s="69"/>
      <c r="AV1375" s="69"/>
      <c r="AW1375" s="69"/>
      <c r="AX1375" s="69"/>
      <c r="AY1375" s="69"/>
      <c r="AZ1375" s="69"/>
      <c r="BA1375" s="69"/>
      <c r="BB1375" s="69"/>
      <c r="BC1375" s="69"/>
      <c r="BD1375" s="69"/>
      <c r="BE1375" s="69"/>
      <c r="BF1375" s="69"/>
      <c r="BG1375" s="69"/>
      <c r="BH1375" s="69"/>
      <c r="BI1375" s="69"/>
      <c r="BJ1375" s="69"/>
      <c r="BK1375" s="69"/>
      <c r="BL1375" s="69"/>
      <c r="BM1375" s="69"/>
      <c r="BN1375" s="69"/>
      <c r="BO1375" s="69"/>
      <c r="BP1375" s="69"/>
      <c r="BQ1375" s="69"/>
      <c r="BR1375" s="69"/>
      <c r="BS1375" s="46"/>
    </row>
    <row r="1376" spans="4:71" s="47" customFormat="1" ht="9.75" customHeight="1" x14ac:dyDescent="0.3">
      <c r="D1376" s="69"/>
      <c r="E1376" s="69"/>
      <c r="F1376" s="69"/>
      <c r="G1376" s="69"/>
      <c r="H1376" s="69"/>
      <c r="I1376" s="69"/>
      <c r="J1376" s="69"/>
      <c r="K1376" s="69"/>
      <c r="L1376" s="69"/>
      <c r="M1376" s="69"/>
      <c r="N1376" s="69"/>
      <c r="O1376" s="69"/>
      <c r="P1376" s="69"/>
      <c r="Q1376" s="69"/>
      <c r="R1376" s="69"/>
      <c r="S1376" s="69"/>
      <c r="T1376" s="69"/>
      <c r="U1376" s="69"/>
      <c r="V1376" s="69"/>
      <c r="W1376" s="69"/>
      <c r="X1376" s="69"/>
      <c r="Y1376" s="69"/>
      <c r="Z1376" s="69"/>
      <c r="AA1376" s="69"/>
      <c r="AB1376" s="69"/>
      <c r="AC1376" s="69"/>
      <c r="AD1376" s="69"/>
      <c r="AE1376" s="69"/>
      <c r="AF1376" s="69"/>
      <c r="AG1376" s="69"/>
      <c r="AH1376" s="69"/>
      <c r="AI1376" s="69"/>
      <c r="AJ1376" s="69"/>
      <c r="AK1376" s="69"/>
      <c r="AL1376" s="69"/>
      <c r="AM1376" s="69"/>
      <c r="AN1376" s="69"/>
      <c r="AO1376" s="69"/>
      <c r="AP1376" s="69"/>
      <c r="AQ1376" s="69"/>
      <c r="AR1376" s="69"/>
      <c r="AS1376" s="69"/>
      <c r="AT1376" s="69"/>
      <c r="AU1376" s="69"/>
      <c r="AV1376" s="69"/>
      <c r="AW1376" s="69"/>
      <c r="AX1376" s="69"/>
      <c r="AY1376" s="69"/>
      <c r="AZ1376" s="69"/>
      <c r="BA1376" s="69"/>
      <c r="BB1376" s="69"/>
      <c r="BC1376" s="69"/>
      <c r="BD1376" s="69"/>
      <c r="BE1376" s="69"/>
      <c r="BF1376" s="69"/>
      <c r="BG1376" s="69"/>
      <c r="BH1376" s="69"/>
      <c r="BI1376" s="69"/>
      <c r="BJ1376" s="69"/>
      <c r="BK1376" s="69"/>
      <c r="BL1376" s="69"/>
      <c r="BM1376" s="69"/>
      <c r="BN1376" s="69"/>
      <c r="BO1376" s="69"/>
      <c r="BP1376" s="69"/>
      <c r="BQ1376" s="69"/>
      <c r="BR1376" s="69"/>
      <c r="BS1376" s="46"/>
    </row>
    <row r="1377" spans="4:71" s="47" customFormat="1" ht="9.75" customHeight="1" x14ac:dyDescent="0.3">
      <c r="D1377" s="69"/>
      <c r="E1377" s="69"/>
      <c r="F1377" s="69"/>
      <c r="G1377" s="69"/>
      <c r="H1377" s="69"/>
      <c r="I1377" s="69"/>
      <c r="J1377" s="69"/>
      <c r="K1377" s="69"/>
      <c r="L1377" s="69"/>
      <c r="M1377" s="69"/>
      <c r="N1377" s="69"/>
      <c r="O1377" s="69"/>
      <c r="P1377" s="69"/>
      <c r="Q1377" s="69"/>
      <c r="R1377" s="69"/>
      <c r="S1377" s="69"/>
      <c r="T1377" s="69"/>
      <c r="U1377" s="69"/>
      <c r="V1377" s="69"/>
      <c r="W1377" s="69"/>
      <c r="X1377" s="69"/>
      <c r="Y1377" s="69"/>
      <c r="Z1377" s="69"/>
      <c r="AA1377" s="69"/>
      <c r="AB1377" s="69"/>
      <c r="AC1377" s="69"/>
      <c r="AD1377" s="69"/>
      <c r="AE1377" s="69"/>
      <c r="AF1377" s="69"/>
      <c r="AG1377" s="69"/>
      <c r="AH1377" s="69"/>
      <c r="AI1377" s="69"/>
      <c r="AJ1377" s="69"/>
      <c r="AK1377" s="69"/>
      <c r="AL1377" s="69"/>
      <c r="AM1377" s="69"/>
      <c r="AN1377" s="69"/>
      <c r="AO1377" s="69"/>
      <c r="AP1377" s="69"/>
      <c r="AQ1377" s="69"/>
      <c r="AR1377" s="69"/>
      <c r="AS1377" s="69"/>
      <c r="AT1377" s="69"/>
      <c r="AU1377" s="69"/>
      <c r="AV1377" s="69"/>
      <c r="AW1377" s="69"/>
      <c r="AX1377" s="69"/>
      <c r="AY1377" s="69"/>
      <c r="AZ1377" s="69"/>
      <c r="BA1377" s="69"/>
      <c r="BB1377" s="69"/>
      <c r="BC1377" s="69"/>
      <c r="BD1377" s="69"/>
      <c r="BE1377" s="69"/>
      <c r="BF1377" s="69"/>
      <c r="BG1377" s="69"/>
      <c r="BH1377" s="69"/>
      <c r="BI1377" s="69"/>
      <c r="BJ1377" s="69"/>
      <c r="BK1377" s="69"/>
      <c r="BL1377" s="69"/>
      <c r="BM1377" s="69"/>
      <c r="BN1377" s="69"/>
      <c r="BO1377" s="69"/>
      <c r="BP1377" s="69"/>
      <c r="BQ1377" s="69"/>
      <c r="BR1377" s="69"/>
      <c r="BS1377" s="46"/>
    </row>
    <row r="1378" spans="4:71" s="47" customFormat="1" ht="9.75" customHeight="1" x14ac:dyDescent="0.3">
      <c r="D1378" s="69"/>
      <c r="E1378" s="69"/>
      <c r="F1378" s="69"/>
      <c r="G1378" s="69"/>
      <c r="H1378" s="69"/>
      <c r="I1378" s="69"/>
      <c r="J1378" s="69"/>
      <c r="K1378" s="69"/>
      <c r="L1378" s="69"/>
      <c r="M1378" s="69"/>
      <c r="N1378" s="69"/>
      <c r="O1378" s="69"/>
      <c r="P1378" s="69"/>
      <c r="Q1378" s="69"/>
      <c r="R1378" s="69"/>
      <c r="S1378" s="69"/>
      <c r="T1378" s="69"/>
      <c r="U1378" s="69"/>
      <c r="V1378" s="69"/>
      <c r="W1378" s="69"/>
      <c r="X1378" s="69"/>
      <c r="Y1378" s="69"/>
      <c r="Z1378" s="69"/>
      <c r="AA1378" s="69"/>
      <c r="AB1378" s="69"/>
      <c r="AC1378" s="69"/>
      <c r="AD1378" s="69"/>
      <c r="AE1378" s="69"/>
      <c r="AF1378" s="69"/>
      <c r="AG1378" s="69"/>
      <c r="AH1378" s="69"/>
      <c r="AI1378" s="69"/>
      <c r="AJ1378" s="69"/>
      <c r="AK1378" s="69"/>
      <c r="AL1378" s="69"/>
      <c r="AM1378" s="69"/>
      <c r="AN1378" s="69"/>
      <c r="AO1378" s="69"/>
      <c r="AP1378" s="69"/>
      <c r="AQ1378" s="69"/>
      <c r="AR1378" s="69"/>
      <c r="AS1378" s="69"/>
      <c r="AT1378" s="69"/>
      <c r="AU1378" s="69"/>
      <c r="AV1378" s="69"/>
      <c r="AW1378" s="69"/>
      <c r="AX1378" s="69"/>
      <c r="AY1378" s="69"/>
      <c r="AZ1378" s="69"/>
      <c r="BA1378" s="69"/>
      <c r="BB1378" s="69"/>
      <c r="BC1378" s="69"/>
      <c r="BD1378" s="69"/>
      <c r="BE1378" s="69"/>
      <c r="BF1378" s="69"/>
      <c r="BG1378" s="69"/>
      <c r="BH1378" s="69"/>
      <c r="BI1378" s="69"/>
      <c r="BJ1378" s="69"/>
      <c r="BK1378" s="69"/>
      <c r="BL1378" s="69"/>
      <c r="BM1378" s="69"/>
      <c r="BN1378" s="69"/>
      <c r="BO1378" s="69"/>
      <c r="BP1378" s="69"/>
      <c r="BQ1378" s="69"/>
      <c r="BR1378" s="69"/>
      <c r="BS1378" s="46"/>
    </row>
    <row r="1379" spans="4:71" s="47" customFormat="1" ht="9.75" customHeight="1" x14ac:dyDescent="0.3">
      <c r="D1379" s="69"/>
      <c r="E1379" s="69"/>
      <c r="F1379" s="69"/>
      <c r="G1379" s="69"/>
      <c r="H1379" s="69"/>
      <c r="I1379" s="69"/>
      <c r="J1379" s="69"/>
      <c r="K1379" s="69"/>
      <c r="L1379" s="69"/>
      <c r="M1379" s="69"/>
      <c r="N1379" s="69"/>
      <c r="O1379" s="69"/>
      <c r="P1379" s="69"/>
      <c r="Q1379" s="69"/>
      <c r="R1379" s="69"/>
      <c r="S1379" s="69"/>
      <c r="T1379" s="69"/>
      <c r="U1379" s="69"/>
      <c r="V1379" s="69"/>
      <c r="W1379" s="69"/>
      <c r="X1379" s="69"/>
      <c r="Y1379" s="69"/>
      <c r="Z1379" s="69"/>
      <c r="AA1379" s="69"/>
      <c r="AB1379" s="69"/>
      <c r="AC1379" s="69"/>
      <c r="AD1379" s="69"/>
      <c r="AE1379" s="69"/>
      <c r="AF1379" s="69"/>
      <c r="AG1379" s="69"/>
      <c r="AH1379" s="69"/>
      <c r="AI1379" s="69"/>
      <c r="AJ1379" s="69"/>
      <c r="AK1379" s="69"/>
      <c r="AL1379" s="69"/>
      <c r="AM1379" s="69"/>
      <c r="AN1379" s="69"/>
      <c r="AO1379" s="69"/>
      <c r="AP1379" s="69"/>
      <c r="AQ1379" s="69"/>
      <c r="AR1379" s="69"/>
      <c r="AS1379" s="69"/>
      <c r="AT1379" s="69"/>
      <c r="AU1379" s="69"/>
      <c r="AV1379" s="69"/>
      <c r="AW1379" s="69"/>
      <c r="AX1379" s="69"/>
      <c r="AY1379" s="69"/>
      <c r="AZ1379" s="69"/>
      <c r="BA1379" s="69"/>
      <c r="BB1379" s="69"/>
      <c r="BC1379" s="69"/>
      <c r="BD1379" s="69"/>
      <c r="BE1379" s="69"/>
      <c r="BF1379" s="69"/>
      <c r="BG1379" s="69"/>
      <c r="BH1379" s="69"/>
      <c r="BI1379" s="69"/>
      <c r="BJ1379" s="69"/>
      <c r="BK1379" s="69"/>
      <c r="BL1379" s="69"/>
      <c r="BM1379" s="69"/>
      <c r="BN1379" s="69"/>
      <c r="BO1379" s="69"/>
      <c r="BP1379" s="69"/>
      <c r="BQ1379" s="69"/>
      <c r="BR1379" s="69"/>
      <c r="BS1379" s="46"/>
    </row>
    <row r="1380" spans="4:71" s="47" customFormat="1" ht="9.75" customHeight="1" x14ac:dyDescent="0.3">
      <c r="D1380" s="69"/>
      <c r="E1380" s="69"/>
      <c r="F1380" s="69"/>
      <c r="G1380" s="69"/>
      <c r="H1380" s="69"/>
      <c r="I1380" s="69"/>
      <c r="J1380" s="69"/>
      <c r="K1380" s="69"/>
      <c r="L1380" s="69"/>
      <c r="M1380" s="69"/>
      <c r="N1380" s="69"/>
      <c r="O1380" s="69"/>
      <c r="P1380" s="69"/>
      <c r="Q1380" s="69"/>
      <c r="R1380" s="69"/>
      <c r="S1380" s="69"/>
      <c r="T1380" s="69"/>
      <c r="U1380" s="69"/>
      <c r="V1380" s="69"/>
      <c r="W1380" s="69"/>
      <c r="X1380" s="69"/>
      <c r="Y1380" s="69"/>
      <c r="Z1380" s="69"/>
      <c r="AA1380" s="69"/>
      <c r="AB1380" s="69"/>
      <c r="AC1380" s="69"/>
      <c r="AD1380" s="69"/>
      <c r="AE1380" s="69"/>
      <c r="AF1380" s="69"/>
      <c r="AG1380" s="69"/>
      <c r="AH1380" s="69"/>
      <c r="AI1380" s="69"/>
      <c r="AJ1380" s="69"/>
      <c r="AK1380" s="69"/>
      <c r="AL1380" s="69"/>
      <c r="AM1380" s="69"/>
      <c r="AN1380" s="69"/>
      <c r="AO1380" s="69"/>
      <c r="AP1380" s="69"/>
      <c r="AQ1380" s="69"/>
      <c r="AR1380" s="69"/>
      <c r="AS1380" s="69"/>
      <c r="AT1380" s="69"/>
      <c r="AU1380" s="69"/>
      <c r="AV1380" s="69"/>
      <c r="AW1380" s="69"/>
      <c r="AX1380" s="69"/>
      <c r="AY1380" s="69"/>
      <c r="AZ1380" s="69"/>
      <c r="BA1380" s="69"/>
      <c r="BB1380" s="69"/>
      <c r="BC1380" s="69"/>
      <c r="BD1380" s="69"/>
      <c r="BE1380" s="69"/>
      <c r="BF1380" s="69"/>
      <c r="BG1380" s="69"/>
      <c r="BH1380" s="69"/>
      <c r="BI1380" s="69"/>
      <c r="BJ1380" s="69"/>
      <c r="BK1380" s="69"/>
      <c r="BL1380" s="69"/>
      <c r="BM1380" s="69"/>
      <c r="BN1380" s="69"/>
      <c r="BO1380" s="69"/>
      <c r="BP1380" s="69"/>
      <c r="BQ1380" s="69"/>
      <c r="BR1380" s="69"/>
      <c r="BS1380" s="46"/>
    </row>
    <row r="1381" spans="4:71" s="47" customFormat="1" ht="9.75" customHeight="1" x14ac:dyDescent="0.3">
      <c r="D1381" s="69"/>
      <c r="E1381" s="69"/>
      <c r="F1381" s="69"/>
      <c r="G1381" s="69"/>
      <c r="H1381" s="69"/>
      <c r="I1381" s="69"/>
      <c r="J1381" s="69"/>
      <c r="K1381" s="69"/>
      <c r="L1381" s="69"/>
      <c r="M1381" s="69"/>
      <c r="N1381" s="69"/>
      <c r="O1381" s="69"/>
      <c r="P1381" s="69"/>
      <c r="Q1381" s="69"/>
      <c r="R1381" s="69"/>
      <c r="S1381" s="69"/>
      <c r="T1381" s="69"/>
      <c r="U1381" s="69"/>
      <c r="V1381" s="69"/>
      <c r="W1381" s="69"/>
      <c r="X1381" s="69"/>
      <c r="Y1381" s="69"/>
      <c r="Z1381" s="69"/>
      <c r="AA1381" s="69"/>
      <c r="AB1381" s="69"/>
      <c r="AC1381" s="69"/>
      <c r="AD1381" s="69"/>
      <c r="AE1381" s="69"/>
      <c r="AF1381" s="69"/>
      <c r="AG1381" s="69"/>
      <c r="AH1381" s="69"/>
      <c r="AI1381" s="69"/>
      <c r="AJ1381" s="69"/>
      <c r="AK1381" s="69"/>
      <c r="AL1381" s="69"/>
      <c r="AM1381" s="69"/>
      <c r="AN1381" s="69"/>
      <c r="AO1381" s="69"/>
      <c r="AP1381" s="69"/>
      <c r="AQ1381" s="69"/>
      <c r="AR1381" s="69"/>
      <c r="AS1381" s="69"/>
      <c r="AT1381" s="69"/>
      <c r="AU1381" s="69"/>
      <c r="AV1381" s="69"/>
      <c r="AW1381" s="69"/>
      <c r="AX1381" s="69"/>
      <c r="AY1381" s="69"/>
      <c r="AZ1381" s="69"/>
      <c r="BA1381" s="69"/>
      <c r="BB1381" s="69"/>
      <c r="BC1381" s="69"/>
      <c r="BD1381" s="69"/>
      <c r="BE1381" s="69"/>
      <c r="BF1381" s="69"/>
      <c r="BG1381" s="69"/>
      <c r="BH1381" s="69"/>
      <c r="BI1381" s="69"/>
      <c r="BJ1381" s="69"/>
      <c r="BK1381" s="69"/>
      <c r="BL1381" s="69"/>
      <c r="BM1381" s="69"/>
      <c r="BN1381" s="69"/>
      <c r="BO1381" s="69"/>
      <c r="BP1381" s="69"/>
      <c r="BQ1381" s="69"/>
      <c r="BR1381" s="69"/>
      <c r="BS1381" s="46"/>
    </row>
    <row r="1382" spans="4:71" s="47" customFormat="1" ht="9.75" customHeight="1" x14ac:dyDescent="0.3">
      <c r="D1382" s="69"/>
      <c r="E1382" s="69"/>
      <c r="F1382" s="69"/>
      <c r="G1382" s="69"/>
      <c r="H1382" s="69"/>
      <c r="I1382" s="69"/>
      <c r="J1382" s="69"/>
      <c r="K1382" s="69"/>
      <c r="L1382" s="69"/>
      <c r="M1382" s="69"/>
      <c r="N1382" s="69"/>
      <c r="O1382" s="69"/>
      <c r="P1382" s="69"/>
      <c r="Q1382" s="69"/>
      <c r="R1382" s="69"/>
      <c r="S1382" s="69"/>
      <c r="T1382" s="69"/>
      <c r="U1382" s="69"/>
      <c r="V1382" s="69"/>
      <c r="W1382" s="69"/>
      <c r="X1382" s="69"/>
      <c r="Y1382" s="69"/>
      <c r="Z1382" s="69"/>
      <c r="AA1382" s="69"/>
      <c r="AB1382" s="69"/>
      <c r="AC1382" s="69"/>
      <c r="AD1382" s="69"/>
      <c r="AE1382" s="69"/>
      <c r="AF1382" s="69"/>
      <c r="AG1382" s="69"/>
      <c r="AH1382" s="69"/>
      <c r="AI1382" s="69"/>
      <c r="AJ1382" s="69"/>
      <c r="AK1382" s="69"/>
      <c r="AL1382" s="69"/>
      <c r="AM1382" s="69"/>
      <c r="AN1382" s="69"/>
      <c r="AO1382" s="69"/>
      <c r="AP1382" s="69"/>
      <c r="AQ1382" s="69"/>
      <c r="AR1382" s="69"/>
      <c r="AS1382" s="69"/>
      <c r="AT1382" s="69"/>
      <c r="AU1382" s="69"/>
      <c r="AV1382" s="69"/>
      <c r="AW1382" s="69"/>
      <c r="AX1382" s="69"/>
      <c r="AY1382" s="69"/>
      <c r="AZ1382" s="69"/>
      <c r="BA1382" s="69"/>
      <c r="BB1382" s="69"/>
      <c r="BC1382" s="69"/>
      <c r="BD1382" s="69"/>
      <c r="BE1382" s="69"/>
      <c r="BF1382" s="69"/>
      <c r="BG1382" s="69"/>
      <c r="BH1382" s="69"/>
      <c r="BI1382" s="69"/>
      <c r="BJ1382" s="69"/>
      <c r="BK1382" s="69"/>
      <c r="BL1382" s="69"/>
      <c r="BM1382" s="69"/>
      <c r="BN1382" s="69"/>
      <c r="BO1382" s="69"/>
      <c r="BP1382" s="69"/>
      <c r="BQ1382" s="69"/>
      <c r="BR1382" s="69"/>
      <c r="BS1382" s="46"/>
    </row>
    <row r="1383" spans="4:71" s="47" customFormat="1" ht="9.75" customHeight="1" x14ac:dyDescent="0.3">
      <c r="D1383" s="69"/>
      <c r="E1383" s="69"/>
      <c r="F1383" s="69"/>
      <c r="G1383" s="69"/>
      <c r="H1383" s="69"/>
      <c r="I1383" s="69"/>
      <c r="J1383" s="69"/>
      <c r="K1383" s="69"/>
      <c r="L1383" s="69"/>
      <c r="M1383" s="69"/>
      <c r="N1383" s="69"/>
      <c r="O1383" s="69"/>
      <c r="P1383" s="69"/>
      <c r="Q1383" s="69"/>
      <c r="R1383" s="69"/>
      <c r="S1383" s="69"/>
      <c r="T1383" s="69"/>
      <c r="U1383" s="69"/>
      <c r="V1383" s="69"/>
      <c r="W1383" s="69"/>
      <c r="X1383" s="69"/>
      <c r="Y1383" s="69"/>
      <c r="Z1383" s="69"/>
      <c r="AA1383" s="69"/>
      <c r="AB1383" s="69"/>
      <c r="AC1383" s="69"/>
      <c r="AD1383" s="69"/>
      <c r="AE1383" s="69"/>
      <c r="AF1383" s="69"/>
      <c r="AG1383" s="69"/>
      <c r="AH1383" s="69"/>
      <c r="AI1383" s="69"/>
      <c r="AJ1383" s="69"/>
      <c r="AK1383" s="69"/>
      <c r="AL1383" s="69"/>
      <c r="AM1383" s="69"/>
      <c r="AN1383" s="69"/>
      <c r="AO1383" s="69"/>
      <c r="AP1383" s="69"/>
      <c r="AQ1383" s="69"/>
      <c r="AR1383" s="69"/>
      <c r="AS1383" s="69"/>
      <c r="AT1383" s="69"/>
      <c r="AU1383" s="69"/>
      <c r="AV1383" s="69"/>
      <c r="AW1383" s="69"/>
      <c r="AX1383" s="69"/>
      <c r="AY1383" s="69"/>
      <c r="AZ1383" s="69"/>
      <c r="BA1383" s="69"/>
      <c r="BB1383" s="69"/>
      <c r="BC1383" s="69"/>
      <c r="BD1383" s="69"/>
      <c r="BE1383" s="69"/>
      <c r="BF1383" s="69"/>
      <c r="BG1383" s="69"/>
      <c r="BH1383" s="69"/>
      <c r="BI1383" s="69"/>
      <c r="BJ1383" s="69"/>
      <c r="BK1383" s="69"/>
      <c r="BL1383" s="69"/>
      <c r="BM1383" s="69"/>
      <c r="BN1383" s="69"/>
      <c r="BO1383" s="69"/>
      <c r="BP1383" s="69"/>
      <c r="BQ1383" s="69"/>
      <c r="BR1383" s="69"/>
      <c r="BS1383" s="46"/>
    </row>
    <row r="1384" spans="4:71" s="47" customFormat="1" ht="9.75" customHeight="1" x14ac:dyDescent="0.3">
      <c r="D1384" s="69"/>
      <c r="E1384" s="69"/>
      <c r="F1384" s="69"/>
      <c r="G1384" s="69"/>
      <c r="H1384" s="69"/>
      <c r="I1384" s="69"/>
      <c r="J1384" s="69"/>
      <c r="K1384" s="69"/>
      <c r="L1384" s="69"/>
      <c r="M1384" s="69"/>
      <c r="N1384" s="69"/>
      <c r="O1384" s="69"/>
      <c r="P1384" s="69"/>
      <c r="Q1384" s="69"/>
      <c r="R1384" s="69"/>
      <c r="S1384" s="69"/>
      <c r="T1384" s="69"/>
      <c r="U1384" s="69"/>
      <c r="V1384" s="69"/>
      <c r="W1384" s="69"/>
      <c r="X1384" s="69"/>
      <c r="Y1384" s="69"/>
      <c r="Z1384" s="69"/>
      <c r="AA1384" s="69"/>
      <c r="AB1384" s="69"/>
      <c r="AC1384" s="69"/>
      <c r="AD1384" s="69"/>
      <c r="AE1384" s="69"/>
      <c r="AF1384" s="69"/>
      <c r="AG1384" s="69"/>
      <c r="AH1384" s="69"/>
      <c r="AI1384" s="69"/>
      <c r="AJ1384" s="69"/>
      <c r="AK1384" s="69"/>
      <c r="AL1384" s="69"/>
      <c r="AM1384" s="69"/>
      <c r="AN1384" s="69"/>
      <c r="AO1384" s="69"/>
      <c r="AP1384" s="69"/>
      <c r="AQ1384" s="69"/>
      <c r="AR1384" s="69"/>
      <c r="AS1384" s="69"/>
      <c r="AT1384" s="69"/>
      <c r="AU1384" s="69"/>
      <c r="AV1384" s="69"/>
      <c r="AW1384" s="69"/>
      <c r="AX1384" s="69"/>
      <c r="AY1384" s="69"/>
      <c r="AZ1384" s="69"/>
      <c r="BA1384" s="69"/>
      <c r="BB1384" s="69"/>
      <c r="BC1384" s="69"/>
      <c r="BD1384" s="69"/>
      <c r="BE1384" s="69"/>
      <c r="BF1384" s="69"/>
      <c r="BG1384" s="69"/>
      <c r="BH1384" s="69"/>
      <c r="BI1384" s="69"/>
      <c r="BJ1384" s="69"/>
      <c r="BK1384" s="69"/>
      <c r="BL1384" s="69"/>
      <c r="BM1384" s="69"/>
      <c r="BN1384" s="69"/>
      <c r="BO1384" s="69"/>
      <c r="BP1384" s="69"/>
      <c r="BQ1384" s="69"/>
      <c r="BR1384" s="69"/>
      <c r="BS1384" s="46"/>
    </row>
    <row r="1385" spans="4:71" s="47" customFormat="1" ht="9.75" customHeight="1" x14ac:dyDescent="0.3">
      <c r="D1385" s="69"/>
      <c r="E1385" s="69"/>
      <c r="F1385" s="69"/>
      <c r="G1385" s="69"/>
      <c r="H1385" s="69"/>
      <c r="I1385" s="69"/>
      <c r="J1385" s="69"/>
      <c r="K1385" s="69"/>
      <c r="L1385" s="69"/>
      <c r="M1385" s="69"/>
      <c r="N1385" s="69"/>
      <c r="O1385" s="69"/>
      <c r="P1385" s="69"/>
      <c r="Q1385" s="69"/>
      <c r="R1385" s="69"/>
      <c r="S1385" s="69"/>
      <c r="T1385" s="69"/>
      <c r="U1385" s="69"/>
      <c r="V1385" s="69"/>
      <c r="W1385" s="69"/>
      <c r="X1385" s="69"/>
      <c r="Y1385" s="69"/>
      <c r="Z1385" s="69"/>
      <c r="AA1385" s="69"/>
      <c r="AB1385" s="69"/>
      <c r="AC1385" s="69"/>
      <c r="AD1385" s="69"/>
      <c r="AE1385" s="69"/>
      <c r="AF1385" s="69"/>
      <c r="AG1385" s="69"/>
      <c r="AH1385" s="69"/>
      <c r="AI1385" s="69"/>
      <c r="AJ1385" s="69"/>
      <c r="AK1385" s="69"/>
      <c r="AL1385" s="69"/>
      <c r="AM1385" s="69"/>
      <c r="AN1385" s="69"/>
      <c r="AO1385" s="69"/>
      <c r="AP1385" s="69"/>
      <c r="AQ1385" s="69"/>
      <c r="AR1385" s="69"/>
      <c r="AS1385" s="69"/>
      <c r="AT1385" s="69"/>
      <c r="AU1385" s="69"/>
      <c r="AV1385" s="69"/>
      <c r="AW1385" s="69"/>
      <c r="AX1385" s="69"/>
      <c r="AY1385" s="69"/>
      <c r="AZ1385" s="69"/>
      <c r="BA1385" s="69"/>
      <c r="BB1385" s="69"/>
      <c r="BC1385" s="69"/>
      <c r="BD1385" s="69"/>
      <c r="BE1385" s="69"/>
      <c r="BF1385" s="69"/>
      <c r="BG1385" s="69"/>
      <c r="BH1385" s="69"/>
      <c r="BI1385" s="69"/>
      <c r="BJ1385" s="69"/>
      <c r="BK1385" s="69"/>
      <c r="BL1385" s="69"/>
      <c r="BM1385" s="69"/>
      <c r="BN1385" s="69"/>
      <c r="BO1385" s="69"/>
      <c r="BP1385" s="69"/>
      <c r="BQ1385" s="69"/>
      <c r="BR1385" s="69"/>
      <c r="BS1385" s="46"/>
    </row>
    <row r="1386" spans="4:71" s="47" customFormat="1" ht="9.75" customHeight="1" x14ac:dyDescent="0.3">
      <c r="D1386" s="69"/>
      <c r="E1386" s="69"/>
      <c r="F1386" s="69"/>
      <c r="G1386" s="69"/>
      <c r="H1386" s="69"/>
      <c r="I1386" s="69"/>
      <c r="J1386" s="69"/>
      <c r="K1386" s="69"/>
      <c r="L1386" s="69"/>
      <c r="M1386" s="69"/>
      <c r="N1386" s="69"/>
      <c r="O1386" s="69"/>
      <c r="P1386" s="69"/>
      <c r="Q1386" s="69"/>
      <c r="R1386" s="69"/>
      <c r="S1386" s="69"/>
      <c r="T1386" s="69"/>
      <c r="U1386" s="69"/>
      <c r="V1386" s="69"/>
      <c r="W1386" s="69"/>
      <c r="X1386" s="69"/>
      <c r="Y1386" s="69"/>
      <c r="Z1386" s="69"/>
      <c r="AA1386" s="69"/>
      <c r="AB1386" s="69"/>
      <c r="AC1386" s="69"/>
      <c r="AD1386" s="69"/>
      <c r="AE1386" s="69"/>
      <c r="AF1386" s="69"/>
      <c r="AG1386" s="69"/>
      <c r="AH1386" s="69"/>
      <c r="AI1386" s="69"/>
      <c r="AJ1386" s="69"/>
      <c r="AK1386" s="69"/>
      <c r="AL1386" s="69"/>
      <c r="AM1386" s="69"/>
      <c r="AN1386" s="69"/>
      <c r="AO1386" s="69"/>
      <c r="AP1386" s="69"/>
      <c r="AQ1386" s="69"/>
      <c r="AR1386" s="69"/>
      <c r="AS1386" s="69"/>
      <c r="AT1386" s="69"/>
      <c r="AU1386" s="69"/>
      <c r="AV1386" s="69"/>
      <c r="AW1386" s="69"/>
      <c r="AX1386" s="69"/>
      <c r="AY1386" s="69"/>
      <c r="AZ1386" s="69"/>
      <c r="BA1386" s="69"/>
      <c r="BB1386" s="69"/>
      <c r="BC1386" s="69"/>
      <c r="BD1386" s="69"/>
      <c r="BE1386" s="69"/>
      <c r="BF1386" s="69"/>
      <c r="BG1386" s="69"/>
      <c r="BH1386" s="69"/>
      <c r="BI1386" s="69"/>
      <c r="BJ1386" s="69"/>
      <c r="BK1386" s="69"/>
      <c r="BL1386" s="69"/>
      <c r="BM1386" s="69"/>
      <c r="BN1386" s="69"/>
      <c r="BO1386" s="69"/>
      <c r="BP1386" s="69"/>
      <c r="BQ1386" s="69"/>
      <c r="BR1386" s="69"/>
      <c r="BS1386" s="46"/>
    </row>
    <row r="1387" spans="4:71" s="47" customFormat="1" ht="9.75" customHeight="1" x14ac:dyDescent="0.3">
      <c r="D1387" s="69"/>
      <c r="E1387" s="69"/>
      <c r="F1387" s="69"/>
      <c r="G1387" s="69"/>
      <c r="H1387" s="69"/>
      <c r="I1387" s="69"/>
      <c r="J1387" s="69"/>
      <c r="K1387" s="69"/>
      <c r="L1387" s="69"/>
      <c r="M1387" s="69"/>
      <c r="N1387" s="69"/>
      <c r="O1387" s="69"/>
      <c r="P1387" s="69"/>
      <c r="Q1387" s="69"/>
      <c r="R1387" s="69"/>
      <c r="S1387" s="69"/>
      <c r="T1387" s="69"/>
      <c r="U1387" s="69"/>
      <c r="V1387" s="69"/>
      <c r="W1387" s="69"/>
      <c r="X1387" s="69"/>
      <c r="Y1387" s="69"/>
      <c r="Z1387" s="69"/>
      <c r="AA1387" s="69"/>
      <c r="AB1387" s="69"/>
      <c r="AC1387" s="69"/>
      <c r="AD1387" s="69"/>
      <c r="AE1387" s="69"/>
      <c r="AF1387" s="69"/>
      <c r="AG1387" s="69"/>
      <c r="AH1387" s="69"/>
      <c r="AI1387" s="69"/>
      <c r="AJ1387" s="69"/>
      <c r="AK1387" s="69"/>
      <c r="AL1387" s="69"/>
      <c r="AM1387" s="69"/>
      <c r="AN1387" s="69"/>
      <c r="AO1387" s="69"/>
      <c r="AP1387" s="69"/>
      <c r="AQ1387" s="69"/>
      <c r="AR1387" s="69"/>
      <c r="AS1387" s="69"/>
      <c r="AT1387" s="69"/>
      <c r="AU1387" s="69"/>
      <c r="AV1387" s="69"/>
      <c r="AW1387" s="69"/>
      <c r="AX1387" s="69"/>
      <c r="AY1387" s="69"/>
      <c r="AZ1387" s="69"/>
      <c r="BA1387" s="69"/>
      <c r="BB1387" s="69"/>
      <c r="BC1387" s="69"/>
      <c r="BD1387" s="69"/>
      <c r="BE1387" s="69"/>
      <c r="BF1387" s="69"/>
      <c r="BG1387" s="69"/>
      <c r="BH1387" s="69"/>
      <c r="BI1387" s="69"/>
      <c r="BJ1387" s="69"/>
      <c r="BK1387" s="69"/>
      <c r="BL1387" s="69"/>
      <c r="BM1387" s="69"/>
      <c r="BN1387" s="69"/>
      <c r="BO1387" s="69"/>
      <c r="BP1387" s="69"/>
      <c r="BQ1387" s="69"/>
      <c r="BR1387" s="69"/>
      <c r="BS1387" s="46"/>
    </row>
    <row r="1388" spans="4:71" s="47" customFormat="1" ht="9.75" customHeight="1" x14ac:dyDescent="0.3">
      <c r="D1388" s="69"/>
      <c r="E1388" s="69"/>
      <c r="F1388" s="69"/>
      <c r="G1388" s="69"/>
      <c r="H1388" s="69"/>
      <c r="I1388" s="69"/>
      <c r="J1388" s="69"/>
      <c r="K1388" s="69"/>
      <c r="L1388" s="69"/>
      <c r="M1388" s="69"/>
      <c r="N1388" s="69"/>
      <c r="O1388" s="69"/>
      <c r="P1388" s="69"/>
      <c r="Q1388" s="69"/>
      <c r="R1388" s="69"/>
      <c r="S1388" s="69"/>
      <c r="T1388" s="69"/>
      <c r="U1388" s="69"/>
      <c r="V1388" s="69"/>
      <c r="W1388" s="69"/>
      <c r="X1388" s="69"/>
      <c r="Y1388" s="69"/>
      <c r="Z1388" s="69"/>
      <c r="AA1388" s="69"/>
      <c r="AB1388" s="69"/>
      <c r="AC1388" s="69"/>
      <c r="AD1388" s="69"/>
      <c r="AE1388" s="69"/>
      <c r="AF1388" s="69"/>
      <c r="AG1388" s="69"/>
      <c r="AH1388" s="69"/>
      <c r="AI1388" s="69"/>
      <c r="AJ1388" s="69"/>
      <c r="AK1388" s="69"/>
      <c r="AL1388" s="69"/>
      <c r="AM1388" s="69"/>
      <c r="AN1388" s="69"/>
      <c r="AO1388" s="69"/>
      <c r="AP1388" s="69"/>
      <c r="AQ1388" s="69"/>
      <c r="AR1388" s="69"/>
      <c r="AS1388" s="69"/>
      <c r="AT1388" s="69"/>
      <c r="AU1388" s="69"/>
      <c r="AV1388" s="69"/>
      <c r="AW1388" s="69"/>
      <c r="AX1388" s="69"/>
      <c r="AY1388" s="69"/>
      <c r="AZ1388" s="69"/>
      <c r="BA1388" s="69"/>
      <c r="BB1388" s="69"/>
      <c r="BC1388" s="69"/>
      <c r="BD1388" s="69"/>
      <c r="BE1388" s="69"/>
      <c r="BF1388" s="69"/>
      <c r="BG1388" s="69"/>
      <c r="BH1388" s="69"/>
      <c r="BI1388" s="69"/>
      <c r="BJ1388" s="69"/>
      <c r="BK1388" s="69"/>
      <c r="BL1388" s="69"/>
      <c r="BM1388" s="69"/>
      <c r="BN1388" s="69"/>
      <c r="BO1388" s="69"/>
      <c r="BP1388" s="69"/>
      <c r="BQ1388" s="69"/>
      <c r="BR1388" s="69"/>
      <c r="BS1388" s="46"/>
    </row>
    <row r="1389" spans="4:71" s="47" customFormat="1" ht="9.75" customHeight="1" x14ac:dyDescent="0.3">
      <c r="D1389" s="69"/>
      <c r="E1389" s="69"/>
      <c r="F1389" s="69"/>
      <c r="G1389" s="69"/>
      <c r="H1389" s="69"/>
      <c r="I1389" s="69"/>
      <c r="J1389" s="69"/>
      <c r="K1389" s="69"/>
      <c r="L1389" s="69"/>
      <c r="M1389" s="69"/>
      <c r="N1389" s="69"/>
      <c r="O1389" s="69"/>
      <c r="P1389" s="69"/>
      <c r="Q1389" s="69"/>
      <c r="R1389" s="69"/>
      <c r="S1389" s="69"/>
      <c r="T1389" s="69"/>
      <c r="U1389" s="69"/>
      <c r="V1389" s="69"/>
      <c r="W1389" s="69"/>
      <c r="X1389" s="69"/>
      <c r="Y1389" s="69"/>
      <c r="Z1389" s="69"/>
      <c r="AA1389" s="69"/>
      <c r="AB1389" s="69"/>
      <c r="AC1389" s="69"/>
      <c r="AD1389" s="69"/>
      <c r="AE1389" s="69"/>
      <c r="AF1389" s="69"/>
      <c r="AG1389" s="69"/>
      <c r="AH1389" s="69"/>
      <c r="AI1389" s="69"/>
      <c r="AJ1389" s="69"/>
      <c r="AK1389" s="69"/>
      <c r="AL1389" s="69"/>
      <c r="AM1389" s="69"/>
      <c r="AN1389" s="69"/>
      <c r="AO1389" s="69"/>
      <c r="AP1389" s="69"/>
      <c r="AQ1389" s="69"/>
      <c r="AR1389" s="69"/>
      <c r="AS1389" s="69"/>
      <c r="AT1389" s="69"/>
      <c r="AU1389" s="69"/>
      <c r="AV1389" s="69"/>
      <c r="AW1389" s="69"/>
      <c r="AX1389" s="69"/>
      <c r="AY1389" s="69"/>
      <c r="AZ1389" s="69"/>
      <c r="BA1389" s="69"/>
      <c r="BB1389" s="69"/>
      <c r="BC1389" s="69"/>
      <c r="BD1389" s="69"/>
      <c r="BE1389" s="69"/>
      <c r="BF1389" s="69"/>
      <c r="BG1389" s="69"/>
      <c r="BH1389" s="69"/>
      <c r="BI1389" s="69"/>
      <c r="BJ1389" s="69"/>
      <c r="BK1389" s="69"/>
      <c r="BL1389" s="69"/>
      <c r="BM1389" s="69"/>
      <c r="BN1389" s="69"/>
      <c r="BO1389" s="69"/>
      <c r="BP1389" s="69"/>
      <c r="BQ1389" s="69"/>
      <c r="BR1389" s="69"/>
      <c r="BS1389" s="46"/>
    </row>
    <row r="1390" spans="4:71" s="47" customFormat="1" ht="9.75" customHeight="1" x14ac:dyDescent="0.3">
      <c r="D1390" s="69"/>
      <c r="E1390" s="69"/>
      <c r="F1390" s="69"/>
      <c r="G1390" s="69"/>
      <c r="H1390" s="69"/>
      <c r="I1390" s="69"/>
      <c r="J1390" s="69"/>
      <c r="K1390" s="69"/>
      <c r="L1390" s="69"/>
      <c r="M1390" s="69"/>
      <c r="N1390" s="69"/>
      <c r="O1390" s="69"/>
      <c r="P1390" s="69"/>
      <c r="Q1390" s="69"/>
      <c r="R1390" s="69"/>
      <c r="S1390" s="69"/>
      <c r="T1390" s="69"/>
      <c r="U1390" s="69"/>
      <c r="V1390" s="69"/>
      <c r="W1390" s="69"/>
      <c r="X1390" s="69"/>
      <c r="Y1390" s="69"/>
      <c r="Z1390" s="69"/>
      <c r="AA1390" s="69"/>
      <c r="AB1390" s="69"/>
      <c r="AC1390" s="69"/>
      <c r="AD1390" s="69"/>
      <c r="AE1390" s="69"/>
      <c r="AF1390" s="69"/>
      <c r="AG1390" s="69"/>
      <c r="AH1390" s="69"/>
      <c r="AI1390" s="69"/>
      <c r="AJ1390" s="69"/>
      <c r="AK1390" s="69"/>
      <c r="AL1390" s="69"/>
      <c r="AM1390" s="69"/>
      <c r="AN1390" s="69"/>
      <c r="AO1390" s="69"/>
      <c r="AP1390" s="69"/>
      <c r="AQ1390" s="69"/>
      <c r="AR1390" s="69"/>
      <c r="AS1390" s="69"/>
      <c r="AT1390" s="69"/>
      <c r="AU1390" s="69"/>
      <c r="AV1390" s="69"/>
      <c r="AW1390" s="69"/>
      <c r="AX1390" s="69"/>
      <c r="AY1390" s="69"/>
      <c r="AZ1390" s="69"/>
      <c r="BA1390" s="69"/>
      <c r="BB1390" s="69"/>
      <c r="BC1390" s="69"/>
      <c r="BD1390" s="69"/>
      <c r="BE1390" s="69"/>
      <c r="BF1390" s="69"/>
      <c r="BG1390" s="69"/>
      <c r="BH1390" s="69"/>
      <c r="BI1390" s="69"/>
      <c r="BJ1390" s="69"/>
      <c r="BK1390" s="69"/>
      <c r="BL1390" s="69"/>
      <c r="BM1390" s="69"/>
      <c r="BN1390" s="69"/>
      <c r="BO1390" s="69"/>
      <c r="BP1390" s="69"/>
      <c r="BQ1390" s="69"/>
      <c r="BR1390" s="69"/>
      <c r="BS1390" s="46"/>
    </row>
    <row r="1391" spans="4:71" s="47" customFormat="1" ht="9.75" customHeight="1" x14ac:dyDescent="0.3">
      <c r="D1391" s="69"/>
      <c r="E1391" s="69"/>
      <c r="F1391" s="69"/>
      <c r="G1391" s="69"/>
      <c r="H1391" s="69"/>
      <c r="I1391" s="69"/>
      <c r="J1391" s="69"/>
      <c r="K1391" s="69"/>
      <c r="L1391" s="69"/>
      <c r="M1391" s="69"/>
      <c r="N1391" s="69"/>
      <c r="O1391" s="69"/>
      <c r="P1391" s="69"/>
      <c r="Q1391" s="69"/>
      <c r="R1391" s="69"/>
      <c r="S1391" s="69"/>
      <c r="T1391" s="69"/>
      <c r="U1391" s="69"/>
      <c r="V1391" s="69"/>
      <c r="W1391" s="69"/>
      <c r="X1391" s="69"/>
      <c r="Y1391" s="69"/>
      <c r="Z1391" s="69"/>
      <c r="AA1391" s="69"/>
      <c r="AB1391" s="69"/>
      <c r="AC1391" s="69"/>
      <c r="AD1391" s="69"/>
      <c r="AE1391" s="69"/>
      <c r="AF1391" s="69"/>
      <c r="AG1391" s="69"/>
      <c r="AH1391" s="69"/>
      <c r="AI1391" s="69"/>
      <c r="AJ1391" s="69"/>
      <c r="AK1391" s="69"/>
      <c r="AL1391" s="69"/>
      <c r="AM1391" s="69"/>
      <c r="AN1391" s="69"/>
      <c r="AO1391" s="69"/>
      <c r="AP1391" s="69"/>
      <c r="AQ1391" s="69"/>
      <c r="AR1391" s="69"/>
      <c r="AS1391" s="69"/>
      <c r="AT1391" s="69"/>
      <c r="AU1391" s="69"/>
      <c r="AV1391" s="69"/>
      <c r="AW1391" s="69"/>
      <c r="AX1391" s="69"/>
      <c r="AY1391" s="69"/>
      <c r="AZ1391" s="69"/>
      <c r="BA1391" s="69"/>
      <c r="BB1391" s="69"/>
      <c r="BC1391" s="69"/>
      <c r="BD1391" s="69"/>
      <c r="BE1391" s="69"/>
      <c r="BF1391" s="69"/>
      <c r="BG1391" s="69"/>
      <c r="BH1391" s="69"/>
      <c r="BI1391" s="69"/>
      <c r="BJ1391" s="69"/>
      <c r="BK1391" s="69"/>
      <c r="BL1391" s="69"/>
      <c r="BM1391" s="69"/>
      <c r="BN1391" s="69"/>
      <c r="BO1391" s="69"/>
      <c r="BP1391" s="69"/>
      <c r="BQ1391" s="69"/>
      <c r="BR1391" s="69"/>
      <c r="BS1391" s="46"/>
    </row>
    <row r="1392" spans="4:71" s="47" customFormat="1" ht="9.75" customHeight="1" x14ac:dyDescent="0.3">
      <c r="D1392" s="69"/>
      <c r="E1392" s="69"/>
      <c r="F1392" s="69"/>
      <c r="G1392" s="69"/>
      <c r="H1392" s="69"/>
      <c r="I1392" s="69"/>
      <c r="J1392" s="69"/>
      <c r="K1392" s="69"/>
      <c r="L1392" s="69"/>
      <c r="M1392" s="69"/>
      <c r="N1392" s="69"/>
      <c r="O1392" s="69"/>
      <c r="P1392" s="69"/>
      <c r="Q1392" s="69"/>
      <c r="R1392" s="69"/>
      <c r="S1392" s="69"/>
      <c r="T1392" s="69"/>
      <c r="U1392" s="69"/>
      <c r="V1392" s="69"/>
      <c r="W1392" s="69"/>
      <c r="X1392" s="69"/>
      <c r="Y1392" s="69"/>
      <c r="Z1392" s="69"/>
      <c r="AA1392" s="69"/>
      <c r="AB1392" s="69"/>
      <c r="AC1392" s="69"/>
      <c r="AD1392" s="69"/>
      <c r="AE1392" s="69"/>
      <c r="AF1392" s="69"/>
      <c r="AG1392" s="69"/>
      <c r="AH1392" s="69"/>
      <c r="AI1392" s="69"/>
      <c r="AJ1392" s="69"/>
      <c r="AK1392" s="69"/>
      <c r="AL1392" s="69"/>
      <c r="AM1392" s="69"/>
      <c r="AN1392" s="69"/>
      <c r="AO1392" s="69"/>
      <c r="AP1392" s="69"/>
      <c r="AQ1392" s="69"/>
      <c r="AR1392" s="69"/>
      <c r="AS1392" s="69"/>
      <c r="AT1392" s="69"/>
      <c r="AU1392" s="69"/>
      <c r="AV1392" s="69"/>
      <c r="AW1392" s="69"/>
      <c r="AX1392" s="69"/>
      <c r="AY1392" s="69"/>
      <c r="AZ1392" s="69"/>
      <c r="BA1392" s="69"/>
      <c r="BB1392" s="69"/>
      <c r="BC1392" s="69"/>
      <c r="BD1392" s="69"/>
      <c r="BE1392" s="69"/>
      <c r="BF1392" s="69"/>
      <c r="BG1392" s="69"/>
      <c r="BH1392" s="69"/>
      <c r="BI1392" s="69"/>
      <c r="BJ1392" s="69"/>
      <c r="BK1392" s="69"/>
      <c r="BL1392" s="69"/>
      <c r="BM1392" s="69"/>
      <c r="BN1392" s="69"/>
      <c r="BO1392" s="69"/>
      <c r="BP1392" s="69"/>
      <c r="BQ1392" s="69"/>
      <c r="BR1392" s="69"/>
      <c r="BS1392" s="46"/>
    </row>
    <row r="1393" spans="4:71" s="47" customFormat="1" ht="9.75" customHeight="1" x14ac:dyDescent="0.3">
      <c r="D1393" s="69"/>
      <c r="E1393" s="69"/>
      <c r="F1393" s="69"/>
      <c r="G1393" s="69"/>
      <c r="H1393" s="69"/>
      <c r="I1393" s="69"/>
      <c r="J1393" s="69"/>
      <c r="K1393" s="69"/>
      <c r="L1393" s="69"/>
      <c r="M1393" s="69"/>
      <c r="N1393" s="69"/>
      <c r="O1393" s="69"/>
      <c r="P1393" s="69"/>
      <c r="Q1393" s="69"/>
      <c r="R1393" s="69"/>
      <c r="S1393" s="69"/>
      <c r="T1393" s="69"/>
      <c r="U1393" s="69"/>
      <c r="V1393" s="69"/>
      <c r="W1393" s="69"/>
      <c r="X1393" s="69"/>
      <c r="Y1393" s="69"/>
      <c r="Z1393" s="69"/>
      <c r="AA1393" s="69"/>
      <c r="AB1393" s="69"/>
      <c r="AC1393" s="69"/>
      <c r="AD1393" s="69"/>
      <c r="AE1393" s="69"/>
      <c r="AF1393" s="69"/>
      <c r="AG1393" s="69"/>
      <c r="AH1393" s="69"/>
      <c r="AI1393" s="69"/>
      <c r="AJ1393" s="69"/>
      <c r="AK1393" s="69"/>
      <c r="AL1393" s="69"/>
      <c r="AM1393" s="69"/>
      <c r="AN1393" s="69"/>
      <c r="AO1393" s="69"/>
      <c r="AP1393" s="69"/>
      <c r="AQ1393" s="69"/>
      <c r="AR1393" s="69"/>
      <c r="AS1393" s="69"/>
      <c r="AT1393" s="69"/>
      <c r="AU1393" s="69"/>
      <c r="AV1393" s="69"/>
      <c r="AW1393" s="69"/>
      <c r="AX1393" s="69"/>
      <c r="AY1393" s="69"/>
      <c r="AZ1393" s="69"/>
      <c r="BA1393" s="69"/>
      <c r="BB1393" s="69"/>
      <c r="BC1393" s="69"/>
      <c r="BD1393" s="69"/>
      <c r="BE1393" s="69"/>
      <c r="BF1393" s="69"/>
      <c r="BG1393" s="69"/>
      <c r="BH1393" s="69"/>
      <c r="BI1393" s="69"/>
      <c r="BJ1393" s="69"/>
      <c r="BK1393" s="69"/>
      <c r="BL1393" s="69"/>
      <c r="BM1393" s="69"/>
      <c r="BN1393" s="69"/>
      <c r="BO1393" s="69"/>
      <c r="BP1393" s="69"/>
      <c r="BQ1393" s="69"/>
      <c r="BR1393" s="69"/>
      <c r="BS1393" s="46"/>
    </row>
    <row r="1394" spans="4:71" s="47" customFormat="1" ht="9.75" customHeight="1" x14ac:dyDescent="0.3">
      <c r="D1394" s="69"/>
      <c r="E1394" s="69"/>
      <c r="F1394" s="69"/>
      <c r="G1394" s="69"/>
      <c r="H1394" s="69"/>
      <c r="I1394" s="69"/>
      <c r="J1394" s="69"/>
      <c r="K1394" s="69"/>
      <c r="L1394" s="69"/>
      <c r="M1394" s="69"/>
      <c r="N1394" s="69"/>
      <c r="O1394" s="69"/>
      <c r="P1394" s="69"/>
      <c r="Q1394" s="69"/>
      <c r="R1394" s="69"/>
      <c r="S1394" s="69"/>
      <c r="T1394" s="69"/>
      <c r="U1394" s="69"/>
      <c r="V1394" s="69"/>
      <c r="W1394" s="69"/>
      <c r="X1394" s="69"/>
      <c r="Y1394" s="69"/>
      <c r="Z1394" s="69"/>
      <c r="AA1394" s="69"/>
      <c r="AB1394" s="69"/>
      <c r="AC1394" s="69"/>
      <c r="AD1394" s="69"/>
      <c r="AE1394" s="69"/>
      <c r="AF1394" s="69"/>
      <c r="AG1394" s="69"/>
      <c r="AH1394" s="69"/>
      <c r="AI1394" s="69"/>
      <c r="AJ1394" s="69"/>
      <c r="AK1394" s="69"/>
      <c r="AL1394" s="69"/>
      <c r="AM1394" s="69"/>
      <c r="AN1394" s="69"/>
      <c r="AO1394" s="69"/>
      <c r="AP1394" s="69"/>
      <c r="AQ1394" s="69"/>
      <c r="AR1394" s="69"/>
      <c r="AS1394" s="69"/>
      <c r="AT1394" s="69"/>
      <c r="AU1394" s="69"/>
      <c r="AV1394" s="69"/>
      <c r="AW1394" s="69"/>
      <c r="AX1394" s="69"/>
      <c r="AY1394" s="69"/>
      <c r="AZ1394" s="69"/>
      <c r="BA1394" s="69"/>
      <c r="BB1394" s="69"/>
      <c r="BC1394" s="69"/>
      <c r="BD1394" s="69"/>
      <c r="BE1394" s="69"/>
      <c r="BF1394" s="69"/>
      <c r="BG1394" s="69"/>
      <c r="BH1394" s="69"/>
      <c r="BI1394" s="69"/>
      <c r="BJ1394" s="69"/>
      <c r="BK1394" s="69"/>
      <c r="BL1394" s="69"/>
      <c r="BM1394" s="69"/>
      <c r="BN1394" s="69"/>
      <c r="BO1394" s="69"/>
      <c r="BP1394" s="69"/>
      <c r="BQ1394" s="69"/>
      <c r="BR1394" s="69"/>
      <c r="BS1394" s="46"/>
    </row>
    <row r="1395" spans="4:71" s="47" customFormat="1" ht="9.75" customHeight="1" x14ac:dyDescent="0.3">
      <c r="D1395" s="69"/>
      <c r="E1395" s="69"/>
      <c r="F1395" s="69"/>
      <c r="G1395" s="69"/>
      <c r="H1395" s="69"/>
      <c r="I1395" s="69"/>
      <c r="J1395" s="69"/>
      <c r="K1395" s="69"/>
      <c r="L1395" s="69"/>
      <c r="M1395" s="69"/>
      <c r="N1395" s="69"/>
      <c r="O1395" s="69"/>
      <c r="P1395" s="69"/>
      <c r="Q1395" s="69"/>
      <c r="R1395" s="69"/>
      <c r="S1395" s="69"/>
      <c r="T1395" s="69"/>
      <c r="U1395" s="69"/>
      <c r="V1395" s="69"/>
      <c r="W1395" s="69"/>
      <c r="X1395" s="69"/>
      <c r="Y1395" s="69"/>
      <c r="Z1395" s="69"/>
      <c r="AA1395" s="69"/>
      <c r="AB1395" s="69"/>
      <c r="AC1395" s="69"/>
      <c r="AD1395" s="69"/>
      <c r="AE1395" s="69"/>
      <c r="AF1395" s="69"/>
      <c r="AG1395" s="69"/>
      <c r="AH1395" s="69"/>
      <c r="AI1395" s="69"/>
      <c r="AJ1395" s="69"/>
      <c r="AK1395" s="69"/>
      <c r="AL1395" s="69"/>
      <c r="AM1395" s="69"/>
      <c r="AN1395" s="69"/>
      <c r="AO1395" s="69"/>
      <c r="AP1395" s="69"/>
      <c r="AQ1395" s="69"/>
      <c r="AR1395" s="69"/>
      <c r="AS1395" s="69"/>
      <c r="AT1395" s="69"/>
      <c r="AU1395" s="69"/>
      <c r="AV1395" s="69"/>
      <c r="AW1395" s="69"/>
      <c r="AX1395" s="69"/>
      <c r="AY1395" s="69"/>
      <c r="AZ1395" s="69"/>
      <c r="BA1395" s="69"/>
      <c r="BB1395" s="69"/>
      <c r="BC1395" s="69"/>
      <c r="BD1395" s="69"/>
      <c r="BE1395" s="69"/>
      <c r="BF1395" s="69"/>
      <c r="BG1395" s="69"/>
      <c r="BH1395" s="69"/>
      <c r="BI1395" s="69"/>
      <c r="BJ1395" s="69"/>
      <c r="BK1395" s="69"/>
      <c r="BL1395" s="69"/>
      <c r="BM1395" s="69"/>
      <c r="BN1395" s="69"/>
      <c r="BO1395" s="69"/>
      <c r="BP1395" s="69"/>
      <c r="BQ1395" s="69"/>
      <c r="BR1395" s="69"/>
      <c r="BS1395" s="46"/>
    </row>
    <row r="1396" spans="4:71" s="47" customFormat="1" ht="9.75" customHeight="1" x14ac:dyDescent="0.3">
      <c r="D1396" s="69"/>
      <c r="E1396" s="69"/>
      <c r="F1396" s="69"/>
      <c r="G1396" s="69"/>
      <c r="H1396" s="69"/>
      <c r="I1396" s="69"/>
      <c r="J1396" s="69"/>
      <c r="K1396" s="69"/>
      <c r="L1396" s="69"/>
      <c r="M1396" s="69"/>
      <c r="N1396" s="69"/>
      <c r="O1396" s="69"/>
      <c r="P1396" s="69"/>
      <c r="Q1396" s="69"/>
      <c r="R1396" s="69"/>
      <c r="S1396" s="69"/>
      <c r="T1396" s="69"/>
      <c r="U1396" s="69"/>
      <c r="V1396" s="69"/>
      <c r="W1396" s="69"/>
      <c r="X1396" s="69"/>
      <c r="Y1396" s="69"/>
      <c r="Z1396" s="69"/>
      <c r="AA1396" s="69"/>
      <c r="AB1396" s="69"/>
      <c r="AC1396" s="69"/>
      <c r="AD1396" s="69"/>
      <c r="AE1396" s="69"/>
      <c r="AF1396" s="69"/>
      <c r="AG1396" s="69"/>
      <c r="AH1396" s="69"/>
      <c r="AI1396" s="69"/>
      <c r="AJ1396" s="69"/>
      <c r="AK1396" s="69"/>
      <c r="AL1396" s="69"/>
      <c r="AM1396" s="69"/>
      <c r="AN1396" s="69"/>
      <c r="AO1396" s="69"/>
      <c r="AP1396" s="69"/>
      <c r="AQ1396" s="69"/>
      <c r="AR1396" s="69"/>
      <c r="AS1396" s="69"/>
      <c r="AT1396" s="69"/>
      <c r="AU1396" s="69"/>
      <c r="AV1396" s="69"/>
      <c r="AW1396" s="69"/>
      <c r="AX1396" s="69"/>
      <c r="AY1396" s="69"/>
      <c r="AZ1396" s="69"/>
      <c r="BA1396" s="69"/>
      <c r="BB1396" s="69"/>
      <c r="BC1396" s="69"/>
      <c r="BD1396" s="69"/>
      <c r="BE1396" s="69"/>
      <c r="BF1396" s="69"/>
      <c r="BG1396" s="69"/>
      <c r="BH1396" s="69"/>
      <c r="BI1396" s="69"/>
      <c r="BJ1396" s="69"/>
      <c r="BK1396" s="69"/>
      <c r="BL1396" s="69"/>
      <c r="BM1396" s="69"/>
      <c r="BN1396" s="69"/>
      <c r="BO1396" s="69"/>
      <c r="BP1396" s="69"/>
      <c r="BQ1396" s="69"/>
      <c r="BR1396" s="69"/>
      <c r="BS1396" s="46"/>
    </row>
    <row r="1397" spans="4:71" s="47" customFormat="1" ht="9.75" customHeight="1" x14ac:dyDescent="0.3">
      <c r="D1397" s="69"/>
      <c r="E1397" s="69"/>
      <c r="F1397" s="69"/>
      <c r="G1397" s="69"/>
      <c r="H1397" s="69"/>
      <c r="I1397" s="69"/>
      <c r="J1397" s="69"/>
      <c r="K1397" s="69"/>
      <c r="L1397" s="69"/>
      <c r="M1397" s="69"/>
      <c r="N1397" s="69"/>
      <c r="O1397" s="69"/>
      <c r="P1397" s="69"/>
      <c r="Q1397" s="69"/>
      <c r="R1397" s="69"/>
      <c r="S1397" s="69"/>
      <c r="T1397" s="69"/>
      <c r="U1397" s="69"/>
      <c r="V1397" s="69"/>
      <c r="W1397" s="69"/>
      <c r="X1397" s="69"/>
      <c r="Y1397" s="69"/>
      <c r="Z1397" s="69"/>
      <c r="AA1397" s="69"/>
      <c r="AB1397" s="69"/>
      <c r="AC1397" s="69"/>
      <c r="AD1397" s="69"/>
      <c r="AE1397" s="69"/>
      <c r="AF1397" s="69"/>
      <c r="AG1397" s="69"/>
      <c r="AH1397" s="69"/>
      <c r="AI1397" s="69"/>
      <c r="AJ1397" s="69"/>
      <c r="AK1397" s="69"/>
      <c r="AL1397" s="69"/>
      <c r="AM1397" s="69"/>
      <c r="AN1397" s="69"/>
      <c r="AO1397" s="69"/>
      <c r="AP1397" s="69"/>
      <c r="AQ1397" s="69"/>
      <c r="AR1397" s="69"/>
      <c r="AS1397" s="69"/>
      <c r="AT1397" s="69"/>
      <c r="AU1397" s="69"/>
      <c r="AV1397" s="69"/>
      <c r="AW1397" s="69"/>
      <c r="AX1397" s="69"/>
      <c r="AY1397" s="69"/>
      <c r="AZ1397" s="69"/>
      <c r="BA1397" s="69"/>
      <c r="BB1397" s="69"/>
      <c r="BC1397" s="69"/>
      <c r="BD1397" s="69"/>
      <c r="BE1397" s="69"/>
      <c r="BF1397" s="69"/>
      <c r="BG1397" s="69"/>
      <c r="BH1397" s="69"/>
      <c r="BI1397" s="69"/>
      <c r="BJ1397" s="69"/>
      <c r="BK1397" s="69"/>
      <c r="BL1397" s="69"/>
      <c r="BM1397" s="69"/>
      <c r="BN1397" s="69"/>
      <c r="BO1397" s="69"/>
      <c r="BP1397" s="69"/>
      <c r="BQ1397" s="69"/>
      <c r="BR1397" s="69"/>
      <c r="BS1397" s="46"/>
    </row>
    <row r="1398" spans="4:71" s="47" customFormat="1" ht="9.75" customHeight="1" x14ac:dyDescent="0.3">
      <c r="D1398" s="69"/>
      <c r="E1398" s="69"/>
      <c r="F1398" s="69"/>
      <c r="G1398" s="69"/>
      <c r="H1398" s="69"/>
      <c r="I1398" s="69"/>
      <c r="J1398" s="69"/>
      <c r="K1398" s="69"/>
      <c r="L1398" s="69"/>
      <c r="M1398" s="69"/>
      <c r="N1398" s="69"/>
      <c r="O1398" s="69"/>
      <c r="P1398" s="69"/>
      <c r="Q1398" s="69"/>
      <c r="R1398" s="69"/>
      <c r="S1398" s="69"/>
      <c r="T1398" s="69"/>
      <c r="U1398" s="69"/>
      <c r="V1398" s="69"/>
      <c r="W1398" s="69"/>
      <c r="X1398" s="69"/>
      <c r="Y1398" s="69"/>
      <c r="Z1398" s="69"/>
      <c r="AA1398" s="69"/>
      <c r="AB1398" s="69"/>
      <c r="AC1398" s="69"/>
      <c r="AD1398" s="69"/>
      <c r="AE1398" s="69"/>
      <c r="AF1398" s="69"/>
      <c r="AG1398" s="69"/>
      <c r="AH1398" s="69"/>
      <c r="AI1398" s="69"/>
      <c r="AJ1398" s="69"/>
      <c r="AK1398" s="69"/>
      <c r="AL1398" s="69"/>
      <c r="AM1398" s="69"/>
      <c r="AN1398" s="69"/>
      <c r="AO1398" s="69"/>
      <c r="AP1398" s="69"/>
      <c r="AQ1398" s="69"/>
      <c r="AR1398" s="69"/>
      <c r="AS1398" s="69"/>
      <c r="AT1398" s="69"/>
      <c r="AU1398" s="69"/>
      <c r="AV1398" s="69"/>
      <c r="AW1398" s="69"/>
      <c r="AX1398" s="69"/>
      <c r="AY1398" s="69"/>
      <c r="AZ1398" s="69"/>
      <c r="BA1398" s="69"/>
      <c r="BB1398" s="69"/>
      <c r="BC1398" s="69"/>
      <c r="BD1398" s="69"/>
      <c r="BE1398" s="69"/>
      <c r="BF1398" s="69"/>
      <c r="BG1398" s="69"/>
      <c r="BH1398" s="69"/>
      <c r="BI1398" s="69"/>
      <c r="BJ1398" s="69"/>
      <c r="BK1398" s="69"/>
      <c r="BL1398" s="69"/>
      <c r="BM1398" s="69"/>
      <c r="BN1398" s="69"/>
      <c r="BO1398" s="69"/>
      <c r="BP1398" s="69"/>
      <c r="BQ1398" s="69"/>
      <c r="BR1398" s="69"/>
      <c r="BS1398" s="46"/>
    </row>
    <row r="1399" spans="4:71" s="47" customFormat="1" ht="9.75" customHeight="1" x14ac:dyDescent="0.3">
      <c r="D1399" s="69"/>
      <c r="E1399" s="69"/>
      <c r="F1399" s="69"/>
      <c r="G1399" s="69"/>
      <c r="H1399" s="69"/>
      <c r="I1399" s="69"/>
      <c r="J1399" s="69"/>
      <c r="K1399" s="69"/>
      <c r="L1399" s="69"/>
      <c r="M1399" s="69"/>
      <c r="N1399" s="69"/>
      <c r="O1399" s="69"/>
      <c r="P1399" s="69"/>
      <c r="Q1399" s="69"/>
      <c r="R1399" s="69"/>
      <c r="S1399" s="69"/>
      <c r="T1399" s="69"/>
      <c r="U1399" s="69"/>
      <c r="V1399" s="69"/>
      <c r="W1399" s="69"/>
      <c r="X1399" s="69"/>
      <c r="Y1399" s="69"/>
      <c r="Z1399" s="69"/>
      <c r="AA1399" s="69"/>
      <c r="AB1399" s="69"/>
      <c r="AC1399" s="69"/>
      <c r="AD1399" s="69"/>
      <c r="AE1399" s="69"/>
      <c r="AF1399" s="69"/>
      <c r="AG1399" s="69"/>
      <c r="AH1399" s="69"/>
      <c r="AI1399" s="69"/>
      <c r="AJ1399" s="69"/>
      <c r="AK1399" s="69"/>
      <c r="AL1399" s="69"/>
      <c r="AM1399" s="69"/>
      <c r="AN1399" s="69"/>
      <c r="AO1399" s="69"/>
      <c r="AP1399" s="69"/>
      <c r="AQ1399" s="69"/>
      <c r="AR1399" s="69"/>
      <c r="AS1399" s="69"/>
      <c r="AT1399" s="69"/>
      <c r="AU1399" s="69"/>
      <c r="AV1399" s="69"/>
      <c r="AW1399" s="69"/>
      <c r="AX1399" s="69"/>
      <c r="AY1399" s="69"/>
      <c r="AZ1399" s="69"/>
      <c r="BA1399" s="69"/>
      <c r="BB1399" s="69"/>
      <c r="BC1399" s="69"/>
      <c r="BD1399" s="69"/>
      <c r="BE1399" s="69"/>
      <c r="BF1399" s="69"/>
      <c r="BG1399" s="69"/>
      <c r="BH1399" s="69"/>
      <c r="BI1399" s="69"/>
      <c r="BJ1399" s="69"/>
      <c r="BK1399" s="69"/>
      <c r="BL1399" s="69"/>
      <c r="BM1399" s="69"/>
      <c r="BN1399" s="69"/>
      <c r="BO1399" s="69"/>
      <c r="BP1399" s="69"/>
      <c r="BQ1399" s="69"/>
      <c r="BR1399" s="69"/>
      <c r="BS1399" s="46"/>
    </row>
    <row r="1400" spans="4:71" s="47" customFormat="1" ht="9.75" customHeight="1" x14ac:dyDescent="0.3">
      <c r="D1400" s="69"/>
      <c r="E1400" s="69"/>
      <c r="F1400" s="69"/>
      <c r="G1400" s="69"/>
      <c r="H1400" s="69"/>
      <c r="I1400" s="69"/>
      <c r="J1400" s="69"/>
      <c r="K1400" s="69"/>
      <c r="L1400" s="69"/>
      <c r="M1400" s="69"/>
      <c r="N1400" s="69"/>
      <c r="O1400" s="69"/>
      <c r="P1400" s="69"/>
      <c r="Q1400" s="69"/>
      <c r="R1400" s="69"/>
      <c r="S1400" s="69"/>
      <c r="T1400" s="69"/>
      <c r="U1400" s="69"/>
      <c r="V1400" s="69"/>
      <c r="W1400" s="69"/>
      <c r="X1400" s="69"/>
      <c r="Y1400" s="69"/>
      <c r="Z1400" s="69"/>
      <c r="AA1400" s="69"/>
      <c r="AB1400" s="69"/>
      <c r="AC1400" s="69"/>
      <c r="AD1400" s="69"/>
      <c r="AE1400" s="69"/>
      <c r="AF1400" s="69"/>
      <c r="AG1400" s="69"/>
      <c r="AH1400" s="69"/>
      <c r="AI1400" s="69"/>
      <c r="AJ1400" s="69"/>
      <c r="AK1400" s="69"/>
      <c r="AL1400" s="69"/>
      <c r="AM1400" s="69"/>
      <c r="AN1400" s="69"/>
      <c r="AO1400" s="69"/>
      <c r="AP1400" s="69"/>
      <c r="AQ1400" s="69"/>
      <c r="AR1400" s="69"/>
      <c r="AS1400" s="69"/>
      <c r="AT1400" s="69"/>
      <c r="AU1400" s="69"/>
      <c r="AV1400" s="69"/>
      <c r="AW1400" s="69"/>
      <c r="AX1400" s="69"/>
      <c r="AY1400" s="69"/>
      <c r="AZ1400" s="69"/>
      <c r="BA1400" s="69"/>
      <c r="BB1400" s="69"/>
      <c r="BC1400" s="69"/>
      <c r="BD1400" s="69"/>
      <c r="BE1400" s="69"/>
      <c r="BF1400" s="69"/>
      <c r="BG1400" s="69"/>
      <c r="BH1400" s="69"/>
      <c r="BI1400" s="69"/>
      <c r="BJ1400" s="69"/>
      <c r="BK1400" s="69"/>
      <c r="BL1400" s="69"/>
      <c r="BM1400" s="69"/>
      <c r="BN1400" s="69"/>
      <c r="BO1400" s="69"/>
      <c r="BP1400" s="69"/>
      <c r="BQ1400" s="69"/>
      <c r="BR1400" s="69"/>
      <c r="BS1400" s="46"/>
    </row>
    <row r="1401" spans="4:71" s="47" customFormat="1" ht="9.75" customHeight="1" x14ac:dyDescent="0.3">
      <c r="D1401" s="69"/>
      <c r="E1401" s="69"/>
      <c r="F1401" s="69"/>
      <c r="G1401" s="69"/>
      <c r="H1401" s="69"/>
      <c r="I1401" s="69"/>
      <c r="J1401" s="69"/>
      <c r="K1401" s="69"/>
      <c r="L1401" s="69"/>
      <c r="M1401" s="69"/>
      <c r="N1401" s="69"/>
      <c r="O1401" s="69"/>
      <c r="P1401" s="69"/>
      <c r="Q1401" s="69"/>
      <c r="R1401" s="69"/>
      <c r="S1401" s="69"/>
      <c r="T1401" s="69"/>
      <c r="U1401" s="69"/>
      <c r="V1401" s="69"/>
      <c r="W1401" s="69"/>
      <c r="X1401" s="69"/>
      <c r="Y1401" s="69"/>
      <c r="Z1401" s="69"/>
      <c r="AA1401" s="69"/>
      <c r="AB1401" s="69"/>
      <c r="AC1401" s="69"/>
      <c r="AD1401" s="69"/>
      <c r="AE1401" s="69"/>
      <c r="AF1401" s="69"/>
      <c r="AG1401" s="69"/>
      <c r="AH1401" s="69"/>
      <c r="AI1401" s="69"/>
      <c r="AJ1401" s="69"/>
      <c r="AK1401" s="69"/>
      <c r="AL1401" s="69"/>
      <c r="AM1401" s="69"/>
      <c r="AN1401" s="69"/>
      <c r="AO1401" s="69"/>
      <c r="AP1401" s="69"/>
      <c r="AQ1401" s="69"/>
      <c r="AR1401" s="69"/>
      <c r="AS1401" s="69"/>
      <c r="AT1401" s="69"/>
      <c r="AU1401" s="69"/>
      <c r="AV1401" s="69"/>
      <c r="AW1401" s="69"/>
      <c r="AX1401" s="69"/>
      <c r="AY1401" s="69"/>
      <c r="AZ1401" s="69"/>
      <c r="BA1401" s="69"/>
      <c r="BB1401" s="69"/>
      <c r="BC1401" s="69"/>
      <c r="BD1401" s="69"/>
      <c r="BE1401" s="69"/>
      <c r="BF1401" s="69"/>
      <c r="BG1401" s="69"/>
      <c r="BH1401" s="69"/>
      <c r="BI1401" s="69"/>
      <c r="BJ1401" s="69"/>
      <c r="BK1401" s="69"/>
      <c r="BL1401" s="69"/>
      <c r="BM1401" s="69"/>
      <c r="BN1401" s="69"/>
      <c r="BO1401" s="69"/>
      <c r="BP1401" s="69"/>
      <c r="BQ1401" s="69"/>
      <c r="BR1401" s="69"/>
      <c r="BS1401" s="46"/>
    </row>
    <row r="1402" spans="4:71" s="47" customFormat="1" ht="9.75" customHeight="1" x14ac:dyDescent="0.3">
      <c r="D1402" s="69"/>
      <c r="E1402" s="69"/>
      <c r="F1402" s="69"/>
      <c r="G1402" s="69"/>
      <c r="H1402" s="69"/>
      <c r="I1402" s="69"/>
      <c r="J1402" s="69"/>
      <c r="K1402" s="69"/>
      <c r="L1402" s="69"/>
      <c r="M1402" s="69"/>
      <c r="N1402" s="69"/>
      <c r="O1402" s="69"/>
      <c r="P1402" s="69"/>
      <c r="Q1402" s="69"/>
      <c r="R1402" s="69"/>
      <c r="S1402" s="69"/>
      <c r="T1402" s="69"/>
      <c r="U1402" s="69"/>
      <c r="V1402" s="69"/>
      <c r="W1402" s="69"/>
      <c r="X1402" s="69"/>
      <c r="Y1402" s="69"/>
      <c r="Z1402" s="69"/>
      <c r="AA1402" s="69"/>
      <c r="AB1402" s="69"/>
      <c r="AC1402" s="69"/>
      <c r="AD1402" s="69"/>
      <c r="AE1402" s="69"/>
      <c r="AF1402" s="69"/>
      <c r="AG1402" s="69"/>
      <c r="AH1402" s="69"/>
      <c r="AI1402" s="69"/>
      <c r="AJ1402" s="69"/>
      <c r="AK1402" s="69"/>
      <c r="AL1402" s="69"/>
      <c r="AM1402" s="69"/>
      <c r="AN1402" s="69"/>
      <c r="AO1402" s="69"/>
      <c r="AP1402" s="69"/>
      <c r="AQ1402" s="69"/>
      <c r="AR1402" s="69"/>
      <c r="AS1402" s="69"/>
      <c r="AT1402" s="69"/>
      <c r="AU1402" s="69"/>
      <c r="AV1402" s="69"/>
      <c r="AW1402" s="69"/>
      <c r="AX1402" s="69"/>
      <c r="AY1402" s="69"/>
      <c r="AZ1402" s="69"/>
      <c r="BA1402" s="69"/>
      <c r="BB1402" s="69"/>
      <c r="BC1402" s="69"/>
      <c r="BD1402" s="69"/>
      <c r="BE1402" s="69"/>
      <c r="BF1402" s="69"/>
      <c r="BG1402" s="69"/>
      <c r="BH1402" s="69"/>
      <c r="BI1402" s="69"/>
      <c r="BJ1402" s="69"/>
      <c r="BK1402" s="69"/>
      <c r="BL1402" s="69"/>
      <c r="BM1402" s="69"/>
      <c r="BN1402" s="69"/>
      <c r="BO1402" s="69"/>
      <c r="BP1402" s="69"/>
      <c r="BQ1402" s="69"/>
      <c r="BR1402" s="69"/>
      <c r="BS1402" s="46"/>
    </row>
    <row r="1403" spans="4:71" s="47" customFormat="1" ht="9.75" customHeight="1" x14ac:dyDescent="0.3">
      <c r="D1403" s="69"/>
      <c r="E1403" s="69"/>
      <c r="F1403" s="69"/>
      <c r="G1403" s="69"/>
      <c r="H1403" s="69"/>
      <c r="I1403" s="69"/>
      <c r="J1403" s="69"/>
      <c r="K1403" s="69"/>
      <c r="L1403" s="69"/>
      <c r="M1403" s="69"/>
      <c r="N1403" s="69"/>
      <c r="O1403" s="69"/>
      <c r="P1403" s="69"/>
      <c r="Q1403" s="69"/>
      <c r="R1403" s="69"/>
      <c r="S1403" s="69"/>
      <c r="T1403" s="69"/>
      <c r="U1403" s="69"/>
      <c r="V1403" s="69"/>
      <c r="W1403" s="69"/>
      <c r="X1403" s="69"/>
      <c r="Y1403" s="69"/>
      <c r="Z1403" s="69"/>
      <c r="AA1403" s="69"/>
      <c r="AB1403" s="69"/>
      <c r="AC1403" s="69"/>
      <c r="AD1403" s="69"/>
      <c r="AE1403" s="69"/>
      <c r="AF1403" s="69"/>
      <c r="AG1403" s="69"/>
      <c r="AH1403" s="69"/>
      <c r="AI1403" s="69"/>
      <c r="AJ1403" s="69"/>
      <c r="AK1403" s="69"/>
      <c r="AL1403" s="69"/>
      <c r="AM1403" s="69"/>
      <c r="AN1403" s="69"/>
      <c r="AO1403" s="69"/>
      <c r="AP1403" s="69"/>
      <c r="AQ1403" s="69"/>
      <c r="AR1403" s="69"/>
      <c r="AS1403" s="69"/>
      <c r="AT1403" s="69"/>
      <c r="AU1403" s="69"/>
      <c r="AV1403" s="69"/>
      <c r="AW1403" s="69"/>
      <c r="AX1403" s="69"/>
      <c r="AY1403" s="69"/>
      <c r="AZ1403" s="69"/>
      <c r="BA1403" s="69"/>
      <c r="BB1403" s="69"/>
      <c r="BC1403" s="69"/>
      <c r="BD1403" s="69"/>
      <c r="BE1403" s="69"/>
      <c r="BF1403" s="69"/>
      <c r="BG1403" s="69"/>
      <c r="BH1403" s="69"/>
      <c r="BI1403" s="69"/>
      <c r="BJ1403" s="69"/>
      <c r="BK1403" s="69"/>
      <c r="BL1403" s="69"/>
      <c r="BM1403" s="69"/>
      <c r="BN1403" s="69"/>
      <c r="BO1403" s="69"/>
      <c r="BP1403" s="69"/>
      <c r="BQ1403" s="69"/>
      <c r="BR1403" s="69"/>
      <c r="BS1403" s="46"/>
    </row>
    <row r="1404" spans="4:71" s="47" customFormat="1" ht="9.75" customHeight="1" x14ac:dyDescent="0.3">
      <c r="D1404" s="69"/>
      <c r="E1404" s="69"/>
      <c r="F1404" s="69"/>
      <c r="G1404" s="69"/>
      <c r="H1404" s="69"/>
      <c r="I1404" s="69"/>
      <c r="J1404" s="69"/>
      <c r="K1404" s="69"/>
      <c r="L1404" s="69"/>
      <c r="M1404" s="69"/>
      <c r="N1404" s="69"/>
      <c r="O1404" s="69"/>
      <c r="P1404" s="69"/>
      <c r="Q1404" s="69"/>
      <c r="R1404" s="69"/>
      <c r="S1404" s="69"/>
      <c r="T1404" s="69"/>
      <c r="U1404" s="69"/>
      <c r="V1404" s="69"/>
      <c r="W1404" s="69"/>
      <c r="X1404" s="69"/>
      <c r="Y1404" s="69"/>
      <c r="Z1404" s="69"/>
      <c r="AA1404" s="69"/>
      <c r="AB1404" s="69"/>
      <c r="AC1404" s="69"/>
      <c r="AD1404" s="69"/>
      <c r="AE1404" s="69"/>
      <c r="AF1404" s="69"/>
      <c r="AG1404" s="69"/>
      <c r="AH1404" s="69"/>
      <c r="AI1404" s="69"/>
      <c r="AJ1404" s="69"/>
      <c r="AK1404" s="69"/>
      <c r="AL1404" s="69"/>
      <c r="AM1404" s="69"/>
      <c r="AN1404" s="69"/>
      <c r="AO1404" s="69"/>
      <c r="AP1404" s="69"/>
      <c r="AQ1404" s="69"/>
      <c r="AR1404" s="69"/>
      <c r="AS1404" s="69"/>
      <c r="AT1404" s="69"/>
      <c r="AU1404" s="69"/>
      <c r="AV1404" s="69"/>
      <c r="AW1404" s="69"/>
      <c r="AX1404" s="69"/>
      <c r="AY1404" s="69"/>
      <c r="AZ1404" s="69"/>
      <c r="BA1404" s="69"/>
      <c r="BB1404" s="69"/>
      <c r="BC1404" s="69"/>
      <c r="BD1404" s="69"/>
      <c r="BE1404" s="69"/>
      <c r="BF1404" s="69"/>
      <c r="BG1404" s="69"/>
      <c r="BH1404" s="69"/>
      <c r="BI1404" s="69"/>
      <c r="BJ1404" s="69"/>
      <c r="BK1404" s="69"/>
      <c r="BL1404" s="69"/>
      <c r="BM1404" s="69"/>
      <c r="BN1404" s="69"/>
      <c r="BO1404" s="69"/>
      <c r="BP1404" s="69"/>
      <c r="BQ1404" s="69"/>
      <c r="BR1404" s="69"/>
      <c r="BS1404" s="46"/>
    </row>
    <row r="1405" spans="4:71" s="47" customFormat="1" ht="9.75" customHeight="1" x14ac:dyDescent="0.3">
      <c r="D1405" s="69"/>
      <c r="E1405" s="69"/>
      <c r="F1405" s="69"/>
      <c r="G1405" s="69"/>
      <c r="H1405" s="69"/>
      <c r="I1405" s="69"/>
      <c r="J1405" s="69"/>
      <c r="K1405" s="69"/>
      <c r="L1405" s="69"/>
      <c r="M1405" s="69"/>
      <c r="N1405" s="69"/>
      <c r="O1405" s="69"/>
      <c r="P1405" s="69"/>
      <c r="Q1405" s="69"/>
      <c r="R1405" s="69"/>
      <c r="S1405" s="69"/>
      <c r="T1405" s="69"/>
      <c r="U1405" s="69"/>
      <c r="V1405" s="69"/>
      <c r="W1405" s="69"/>
      <c r="X1405" s="69"/>
      <c r="Y1405" s="69"/>
      <c r="Z1405" s="69"/>
      <c r="AA1405" s="69"/>
      <c r="AB1405" s="69"/>
      <c r="AC1405" s="69"/>
      <c r="AD1405" s="69"/>
      <c r="AE1405" s="69"/>
      <c r="AF1405" s="69"/>
      <c r="AG1405" s="69"/>
      <c r="AH1405" s="69"/>
      <c r="AI1405" s="69"/>
      <c r="AJ1405" s="69"/>
      <c r="AK1405" s="69"/>
      <c r="AL1405" s="69"/>
      <c r="AM1405" s="69"/>
      <c r="AN1405" s="69"/>
      <c r="AO1405" s="69"/>
      <c r="AP1405" s="69"/>
      <c r="AQ1405" s="69"/>
      <c r="AR1405" s="69"/>
      <c r="AS1405" s="69"/>
      <c r="AT1405" s="69"/>
      <c r="AU1405" s="69"/>
      <c r="AV1405" s="69"/>
      <c r="AW1405" s="69"/>
      <c r="AX1405" s="69"/>
      <c r="AY1405" s="69"/>
      <c r="AZ1405" s="69"/>
      <c r="BA1405" s="69"/>
      <c r="BB1405" s="69"/>
      <c r="BC1405" s="69"/>
      <c r="BD1405" s="69"/>
      <c r="BE1405" s="69"/>
      <c r="BF1405" s="69"/>
      <c r="BG1405" s="69"/>
      <c r="BH1405" s="69"/>
      <c r="BI1405" s="69"/>
      <c r="BJ1405" s="69"/>
      <c r="BK1405" s="69"/>
      <c r="BL1405" s="69"/>
      <c r="BM1405" s="69"/>
      <c r="BN1405" s="69"/>
      <c r="BO1405" s="69"/>
      <c r="BP1405" s="69"/>
      <c r="BQ1405" s="69"/>
      <c r="BR1405" s="69"/>
      <c r="BS1405" s="46"/>
    </row>
    <row r="1406" spans="4:71" s="47" customFormat="1" ht="9.75" customHeight="1" x14ac:dyDescent="0.3">
      <c r="D1406" s="69"/>
      <c r="E1406" s="69"/>
      <c r="F1406" s="69"/>
      <c r="G1406" s="69"/>
      <c r="H1406" s="69"/>
      <c r="I1406" s="69"/>
      <c r="J1406" s="69"/>
      <c r="K1406" s="69"/>
      <c r="L1406" s="69"/>
      <c r="M1406" s="69"/>
      <c r="N1406" s="69"/>
      <c r="O1406" s="69"/>
      <c r="P1406" s="69"/>
      <c r="Q1406" s="69"/>
      <c r="R1406" s="69"/>
      <c r="S1406" s="69"/>
      <c r="T1406" s="69"/>
      <c r="U1406" s="69"/>
      <c r="V1406" s="69"/>
      <c r="W1406" s="69"/>
      <c r="X1406" s="69"/>
      <c r="Y1406" s="69"/>
      <c r="Z1406" s="69"/>
      <c r="AA1406" s="69"/>
      <c r="AB1406" s="69"/>
      <c r="AC1406" s="69"/>
      <c r="AD1406" s="69"/>
      <c r="AE1406" s="69"/>
      <c r="AF1406" s="69"/>
      <c r="AG1406" s="69"/>
      <c r="AH1406" s="69"/>
      <c r="AI1406" s="69"/>
      <c r="AJ1406" s="69"/>
      <c r="AK1406" s="69"/>
      <c r="AL1406" s="69"/>
      <c r="AM1406" s="69"/>
      <c r="AN1406" s="69"/>
      <c r="AO1406" s="69"/>
      <c r="AP1406" s="69"/>
      <c r="AQ1406" s="69"/>
      <c r="AR1406" s="69"/>
      <c r="AS1406" s="69"/>
      <c r="AT1406" s="69"/>
      <c r="AU1406" s="69"/>
      <c r="AV1406" s="69"/>
      <c r="AW1406" s="69"/>
      <c r="AX1406" s="69"/>
      <c r="AY1406" s="69"/>
      <c r="AZ1406" s="69"/>
      <c r="BA1406" s="69"/>
      <c r="BB1406" s="69"/>
      <c r="BC1406" s="69"/>
      <c r="BD1406" s="69"/>
      <c r="BE1406" s="69"/>
      <c r="BF1406" s="69"/>
      <c r="BG1406" s="69"/>
      <c r="BH1406" s="69"/>
      <c r="BI1406" s="69"/>
      <c r="BJ1406" s="69"/>
      <c r="BK1406" s="69"/>
      <c r="BL1406" s="69"/>
      <c r="BM1406" s="69"/>
      <c r="BN1406" s="69"/>
      <c r="BO1406" s="69"/>
      <c r="BP1406" s="69"/>
      <c r="BQ1406" s="69"/>
      <c r="BR1406" s="69"/>
      <c r="BS1406" s="46"/>
    </row>
    <row r="1407" spans="4:71" s="47" customFormat="1" ht="9.75" customHeight="1" x14ac:dyDescent="0.3">
      <c r="D1407" s="69"/>
      <c r="E1407" s="69"/>
      <c r="F1407" s="69"/>
      <c r="G1407" s="69"/>
      <c r="H1407" s="69"/>
      <c r="I1407" s="69"/>
      <c r="J1407" s="69"/>
      <c r="K1407" s="69"/>
      <c r="L1407" s="69"/>
      <c r="M1407" s="69"/>
      <c r="N1407" s="69"/>
      <c r="O1407" s="69"/>
      <c r="P1407" s="69"/>
      <c r="Q1407" s="69"/>
      <c r="R1407" s="69"/>
      <c r="S1407" s="69"/>
      <c r="T1407" s="69"/>
      <c r="U1407" s="69"/>
      <c r="V1407" s="69"/>
      <c r="W1407" s="69"/>
      <c r="X1407" s="69"/>
      <c r="Y1407" s="69"/>
      <c r="Z1407" s="69"/>
      <c r="AA1407" s="69"/>
      <c r="AB1407" s="69"/>
      <c r="AC1407" s="69"/>
      <c r="AD1407" s="69"/>
      <c r="AE1407" s="69"/>
      <c r="AF1407" s="69"/>
      <c r="AG1407" s="69"/>
      <c r="AH1407" s="69"/>
      <c r="AI1407" s="69"/>
      <c r="AJ1407" s="69"/>
      <c r="AK1407" s="69"/>
      <c r="AL1407" s="69"/>
      <c r="AM1407" s="69"/>
      <c r="AN1407" s="69"/>
      <c r="AO1407" s="69"/>
      <c r="AP1407" s="69"/>
      <c r="AQ1407" s="69"/>
      <c r="AR1407" s="69"/>
      <c r="AS1407" s="69"/>
      <c r="AT1407" s="69"/>
      <c r="AU1407" s="69"/>
      <c r="AV1407" s="69"/>
      <c r="AW1407" s="69"/>
      <c r="AX1407" s="69"/>
      <c r="AY1407" s="69"/>
      <c r="AZ1407" s="69"/>
      <c r="BA1407" s="69"/>
      <c r="BB1407" s="69"/>
      <c r="BC1407" s="69"/>
      <c r="BD1407" s="69"/>
      <c r="BE1407" s="69"/>
      <c r="BF1407" s="69"/>
      <c r="BG1407" s="69"/>
      <c r="BH1407" s="69"/>
      <c r="BI1407" s="69"/>
      <c r="BJ1407" s="69"/>
      <c r="BK1407" s="69"/>
      <c r="BL1407" s="69"/>
      <c r="BM1407" s="69"/>
      <c r="BN1407" s="69"/>
      <c r="BO1407" s="69"/>
      <c r="BP1407" s="69"/>
      <c r="BQ1407" s="69"/>
      <c r="BR1407" s="69"/>
      <c r="BS1407" s="46"/>
    </row>
    <row r="1408" spans="4:71" s="47" customFormat="1" ht="9.75" customHeight="1" x14ac:dyDescent="0.3">
      <c r="D1408" s="69"/>
      <c r="E1408" s="69"/>
      <c r="F1408" s="69"/>
      <c r="G1408" s="69"/>
      <c r="H1408" s="69"/>
      <c r="I1408" s="69"/>
      <c r="J1408" s="69"/>
      <c r="K1408" s="69"/>
      <c r="L1408" s="69"/>
      <c r="M1408" s="69"/>
      <c r="N1408" s="69"/>
      <c r="O1408" s="69"/>
      <c r="P1408" s="69"/>
      <c r="Q1408" s="69"/>
      <c r="R1408" s="69"/>
      <c r="S1408" s="69"/>
      <c r="T1408" s="69"/>
      <c r="U1408" s="69"/>
      <c r="V1408" s="69"/>
      <c r="W1408" s="69"/>
      <c r="X1408" s="69"/>
      <c r="Y1408" s="69"/>
      <c r="Z1408" s="69"/>
      <c r="AA1408" s="69"/>
      <c r="AB1408" s="69"/>
      <c r="AC1408" s="69"/>
      <c r="AD1408" s="69"/>
      <c r="AE1408" s="69"/>
      <c r="AF1408" s="69"/>
      <c r="AG1408" s="69"/>
      <c r="AH1408" s="69"/>
      <c r="AI1408" s="69"/>
      <c r="AJ1408" s="69"/>
      <c r="AK1408" s="69"/>
      <c r="AL1408" s="69"/>
      <c r="AM1408" s="69"/>
      <c r="AN1408" s="69"/>
      <c r="AO1408" s="69"/>
      <c r="AP1408" s="69"/>
      <c r="AQ1408" s="69"/>
      <c r="AR1408" s="69"/>
      <c r="AS1408" s="69"/>
      <c r="AT1408" s="69"/>
      <c r="AU1408" s="69"/>
      <c r="AV1408" s="69"/>
      <c r="AW1408" s="69"/>
      <c r="AX1408" s="69"/>
      <c r="AY1408" s="69"/>
      <c r="AZ1408" s="69"/>
      <c r="BA1408" s="69"/>
      <c r="BB1408" s="69"/>
      <c r="BC1408" s="69"/>
      <c r="BD1408" s="69"/>
      <c r="BE1408" s="69"/>
      <c r="BF1408" s="69"/>
      <c r="BG1408" s="69"/>
      <c r="BH1408" s="69"/>
      <c r="BI1408" s="69"/>
      <c r="BJ1408" s="69"/>
      <c r="BK1408" s="69"/>
      <c r="BL1408" s="69"/>
      <c r="BM1408" s="69"/>
      <c r="BN1408" s="69"/>
      <c r="BO1408" s="69"/>
      <c r="BP1408" s="69"/>
      <c r="BQ1408" s="69"/>
      <c r="BR1408" s="69"/>
      <c r="BS1408" s="46"/>
    </row>
    <row r="1409" spans="4:71" s="47" customFormat="1" ht="9.75" customHeight="1" x14ac:dyDescent="0.3">
      <c r="D1409" s="69"/>
      <c r="E1409" s="69"/>
      <c r="F1409" s="69"/>
      <c r="G1409" s="69"/>
      <c r="H1409" s="69"/>
      <c r="I1409" s="69"/>
      <c r="J1409" s="69"/>
      <c r="K1409" s="69"/>
      <c r="L1409" s="69"/>
      <c r="M1409" s="69"/>
      <c r="N1409" s="69"/>
      <c r="O1409" s="69"/>
      <c r="P1409" s="69"/>
      <c r="Q1409" s="69"/>
      <c r="R1409" s="69"/>
      <c r="S1409" s="69"/>
      <c r="T1409" s="69"/>
      <c r="U1409" s="69"/>
      <c r="V1409" s="69"/>
      <c r="W1409" s="69"/>
      <c r="X1409" s="69"/>
      <c r="Y1409" s="69"/>
      <c r="Z1409" s="69"/>
      <c r="AA1409" s="69"/>
      <c r="AB1409" s="69"/>
      <c r="AC1409" s="69"/>
      <c r="AD1409" s="69"/>
      <c r="AE1409" s="69"/>
      <c r="AF1409" s="69"/>
      <c r="AG1409" s="69"/>
      <c r="AH1409" s="69"/>
      <c r="AI1409" s="69"/>
      <c r="AJ1409" s="69"/>
      <c r="AK1409" s="69"/>
      <c r="AL1409" s="69"/>
      <c r="AM1409" s="69"/>
      <c r="AN1409" s="69"/>
      <c r="AO1409" s="69"/>
      <c r="AP1409" s="69"/>
      <c r="AQ1409" s="69"/>
      <c r="AR1409" s="69"/>
      <c r="AS1409" s="69"/>
      <c r="AT1409" s="69"/>
      <c r="AU1409" s="69"/>
      <c r="AV1409" s="69"/>
      <c r="AW1409" s="69"/>
      <c r="AX1409" s="69"/>
      <c r="AY1409" s="69"/>
      <c r="AZ1409" s="69"/>
      <c r="BA1409" s="69"/>
      <c r="BB1409" s="69"/>
      <c r="BC1409" s="69"/>
      <c r="BD1409" s="69"/>
      <c r="BE1409" s="69"/>
      <c r="BF1409" s="69"/>
      <c r="BG1409" s="69"/>
      <c r="BH1409" s="69"/>
      <c r="BI1409" s="69"/>
      <c r="BJ1409" s="69"/>
      <c r="BK1409" s="69"/>
      <c r="BL1409" s="69"/>
      <c r="BM1409" s="69"/>
      <c r="BN1409" s="69"/>
      <c r="BO1409" s="69"/>
      <c r="BP1409" s="69"/>
      <c r="BQ1409" s="69"/>
      <c r="BR1409" s="69"/>
      <c r="BS1409" s="46"/>
    </row>
    <row r="1410" spans="4:71" s="47" customFormat="1" ht="9.75" customHeight="1" x14ac:dyDescent="0.3">
      <c r="D1410" s="69"/>
      <c r="E1410" s="69"/>
      <c r="F1410" s="69"/>
      <c r="G1410" s="69"/>
      <c r="H1410" s="69"/>
      <c r="I1410" s="69"/>
      <c r="J1410" s="69"/>
      <c r="K1410" s="69"/>
      <c r="L1410" s="69"/>
      <c r="M1410" s="69"/>
      <c r="N1410" s="69"/>
      <c r="O1410" s="69"/>
      <c r="P1410" s="69"/>
      <c r="Q1410" s="69"/>
      <c r="R1410" s="69"/>
      <c r="S1410" s="69"/>
      <c r="T1410" s="69"/>
      <c r="U1410" s="69"/>
      <c r="V1410" s="69"/>
      <c r="W1410" s="69"/>
      <c r="X1410" s="69"/>
      <c r="Y1410" s="69"/>
      <c r="Z1410" s="69"/>
      <c r="AA1410" s="69"/>
      <c r="AB1410" s="69"/>
      <c r="AC1410" s="69"/>
      <c r="AD1410" s="69"/>
      <c r="AE1410" s="69"/>
      <c r="AF1410" s="69"/>
      <c r="AG1410" s="69"/>
      <c r="AH1410" s="69"/>
      <c r="AI1410" s="69"/>
      <c r="AJ1410" s="69"/>
      <c r="AK1410" s="69"/>
      <c r="AL1410" s="69"/>
      <c r="AM1410" s="69"/>
      <c r="AN1410" s="69"/>
      <c r="AO1410" s="69"/>
      <c r="AP1410" s="69"/>
      <c r="AQ1410" s="69"/>
      <c r="AR1410" s="69"/>
      <c r="AS1410" s="69"/>
      <c r="AT1410" s="69"/>
      <c r="AU1410" s="69"/>
      <c r="AV1410" s="69"/>
      <c r="AW1410" s="69"/>
      <c r="AX1410" s="69"/>
      <c r="AY1410" s="69"/>
      <c r="AZ1410" s="69"/>
      <c r="BA1410" s="69"/>
      <c r="BB1410" s="69"/>
      <c r="BC1410" s="69"/>
      <c r="BD1410" s="69"/>
      <c r="BE1410" s="69"/>
      <c r="BF1410" s="69"/>
      <c r="BG1410" s="69"/>
      <c r="BH1410" s="69"/>
      <c r="BI1410" s="69"/>
      <c r="BJ1410" s="69"/>
      <c r="BK1410" s="69"/>
      <c r="BL1410" s="69"/>
      <c r="BM1410" s="69"/>
      <c r="BN1410" s="69"/>
      <c r="BO1410" s="69"/>
      <c r="BP1410" s="69"/>
      <c r="BQ1410" s="69"/>
      <c r="BR1410" s="69"/>
      <c r="BS1410" s="46"/>
    </row>
    <row r="1411" spans="4:71" s="47" customFormat="1" ht="9.75" customHeight="1" x14ac:dyDescent="0.3">
      <c r="D1411" s="69"/>
      <c r="E1411" s="69"/>
      <c r="F1411" s="69"/>
      <c r="G1411" s="69"/>
      <c r="H1411" s="69"/>
      <c r="I1411" s="69"/>
      <c r="J1411" s="69"/>
      <c r="K1411" s="69"/>
      <c r="L1411" s="69"/>
      <c r="M1411" s="69"/>
      <c r="N1411" s="69"/>
      <c r="O1411" s="69"/>
      <c r="P1411" s="69"/>
      <c r="Q1411" s="69"/>
      <c r="R1411" s="69"/>
      <c r="S1411" s="69"/>
      <c r="T1411" s="69"/>
      <c r="U1411" s="69"/>
      <c r="V1411" s="69"/>
      <c r="W1411" s="69"/>
      <c r="X1411" s="69"/>
      <c r="Y1411" s="69"/>
      <c r="Z1411" s="69"/>
      <c r="AA1411" s="69"/>
      <c r="AB1411" s="69"/>
      <c r="AC1411" s="69"/>
      <c r="AD1411" s="69"/>
      <c r="AE1411" s="69"/>
      <c r="AF1411" s="69"/>
      <c r="AG1411" s="69"/>
      <c r="AH1411" s="69"/>
      <c r="AI1411" s="69"/>
      <c r="AJ1411" s="69"/>
      <c r="AK1411" s="69"/>
      <c r="AL1411" s="69"/>
      <c r="AM1411" s="69"/>
      <c r="AN1411" s="69"/>
      <c r="AO1411" s="69"/>
      <c r="AP1411" s="69"/>
      <c r="AQ1411" s="69"/>
      <c r="AR1411" s="69"/>
      <c r="AS1411" s="69"/>
      <c r="AT1411" s="69"/>
      <c r="AU1411" s="69"/>
      <c r="AV1411" s="69"/>
      <c r="AW1411" s="69"/>
      <c r="AX1411" s="69"/>
      <c r="AY1411" s="69"/>
      <c r="AZ1411" s="69"/>
      <c r="BA1411" s="69"/>
      <c r="BB1411" s="69"/>
      <c r="BC1411" s="69"/>
      <c r="BD1411" s="69"/>
      <c r="BE1411" s="69"/>
      <c r="BF1411" s="69"/>
      <c r="BG1411" s="69"/>
      <c r="BH1411" s="69"/>
      <c r="BI1411" s="69"/>
      <c r="BJ1411" s="69"/>
      <c r="BK1411" s="69"/>
      <c r="BL1411" s="69"/>
      <c r="BM1411" s="69"/>
      <c r="BN1411" s="69"/>
      <c r="BO1411" s="69"/>
      <c r="BP1411" s="69"/>
      <c r="BQ1411" s="69"/>
      <c r="BR1411" s="69"/>
      <c r="BS1411" s="46"/>
    </row>
    <row r="1412" spans="4:71" s="47" customFormat="1" ht="9.75" customHeight="1" x14ac:dyDescent="0.3">
      <c r="D1412" s="69"/>
      <c r="E1412" s="69"/>
      <c r="F1412" s="69"/>
      <c r="G1412" s="69"/>
      <c r="H1412" s="69"/>
      <c r="I1412" s="69"/>
      <c r="J1412" s="69"/>
      <c r="K1412" s="69"/>
      <c r="L1412" s="69"/>
      <c r="M1412" s="69"/>
      <c r="N1412" s="69"/>
      <c r="O1412" s="69"/>
      <c r="P1412" s="69"/>
      <c r="Q1412" s="69"/>
      <c r="R1412" s="69"/>
      <c r="S1412" s="69"/>
      <c r="T1412" s="69"/>
      <c r="U1412" s="69"/>
      <c r="V1412" s="69"/>
      <c r="W1412" s="69"/>
      <c r="X1412" s="69"/>
      <c r="Y1412" s="69"/>
      <c r="Z1412" s="69"/>
      <c r="AA1412" s="69"/>
      <c r="AB1412" s="69"/>
      <c r="AC1412" s="69"/>
      <c r="AD1412" s="69"/>
      <c r="AE1412" s="69"/>
      <c r="AF1412" s="69"/>
      <c r="AG1412" s="69"/>
      <c r="AH1412" s="69"/>
      <c r="AI1412" s="69"/>
      <c r="AJ1412" s="69"/>
      <c r="AK1412" s="69"/>
      <c r="AL1412" s="69"/>
      <c r="AM1412" s="69"/>
      <c r="AN1412" s="69"/>
      <c r="AO1412" s="69"/>
      <c r="AP1412" s="69"/>
      <c r="AQ1412" s="69"/>
      <c r="AR1412" s="69"/>
      <c r="AS1412" s="69"/>
      <c r="AT1412" s="69"/>
      <c r="AU1412" s="69"/>
      <c r="AV1412" s="69"/>
      <c r="AW1412" s="69"/>
      <c r="AX1412" s="69"/>
      <c r="AY1412" s="69"/>
      <c r="AZ1412" s="69"/>
      <c r="BA1412" s="69"/>
      <c r="BB1412" s="69"/>
      <c r="BC1412" s="69"/>
      <c r="BD1412" s="69"/>
      <c r="BE1412" s="69"/>
      <c r="BF1412" s="69"/>
      <c r="BG1412" s="69"/>
      <c r="BH1412" s="69"/>
      <c r="BI1412" s="69"/>
      <c r="BJ1412" s="69"/>
      <c r="BK1412" s="69"/>
      <c r="BL1412" s="69"/>
      <c r="BM1412" s="69"/>
      <c r="BN1412" s="69"/>
      <c r="BO1412" s="69"/>
      <c r="BP1412" s="69"/>
      <c r="BQ1412" s="69"/>
      <c r="BR1412" s="69"/>
      <c r="BS1412" s="46"/>
    </row>
    <row r="1413" spans="4:71" s="47" customFormat="1" ht="9.75" customHeight="1" x14ac:dyDescent="0.3">
      <c r="D1413" s="69"/>
      <c r="E1413" s="69"/>
      <c r="F1413" s="69"/>
      <c r="G1413" s="69"/>
      <c r="H1413" s="69"/>
      <c r="I1413" s="69"/>
      <c r="J1413" s="69"/>
      <c r="K1413" s="69"/>
      <c r="L1413" s="69"/>
      <c r="M1413" s="69"/>
      <c r="N1413" s="69"/>
      <c r="O1413" s="69"/>
      <c r="P1413" s="69"/>
      <c r="Q1413" s="69"/>
      <c r="R1413" s="69"/>
      <c r="S1413" s="69"/>
      <c r="T1413" s="69"/>
      <c r="U1413" s="69"/>
      <c r="V1413" s="69"/>
      <c r="W1413" s="69"/>
      <c r="X1413" s="69"/>
      <c r="Y1413" s="69"/>
      <c r="Z1413" s="69"/>
      <c r="AA1413" s="69"/>
      <c r="AB1413" s="69"/>
      <c r="AC1413" s="69"/>
      <c r="AD1413" s="69"/>
      <c r="AE1413" s="69"/>
      <c r="AF1413" s="69"/>
      <c r="AG1413" s="69"/>
      <c r="AH1413" s="69"/>
      <c r="AI1413" s="69"/>
      <c r="AJ1413" s="69"/>
      <c r="AK1413" s="69"/>
      <c r="AL1413" s="69"/>
      <c r="AM1413" s="69"/>
      <c r="AN1413" s="69"/>
      <c r="AO1413" s="69"/>
      <c r="AP1413" s="69"/>
      <c r="AQ1413" s="69"/>
      <c r="AR1413" s="69"/>
      <c r="AS1413" s="69"/>
      <c r="AT1413" s="69"/>
      <c r="AU1413" s="69"/>
      <c r="AV1413" s="69"/>
      <c r="AW1413" s="69"/>
      <c r="AX1413" s="69"/>
      <c r="AY1413" s="69"/>
      <c r="AZ1413" s="69"/>
      <c r="BA1413" s="69"/>
      <c r="BB1413" s="69"/>
      <c r="BC1413" s="69"/>
      <c r="BD1413" s="69"/>
      <c r="BE1413" s="69"/>
      <c r="BF1413" s="69"/>
      <c r="BG1413" s="69"/>
      <c r="BH1413" s="69"/>
      <c r="BI1413" s="69"/>
      <c r="BJ1413" s="69"/>
      <c r="BK1413" s="69"/>
      <c r="BL1413" s="69"/>
      <c r="BM1413" s="69"/>
      <c r="BN1413" s="69"/>
      <c r="BO1413" s="69"/>
      <c r="BP1413" s="69"/>
      <c r="BQ1413" s="69"/>
      <c r="BR1413" s="69"/>
      <c r="BS1413" s="46"/>
    </row>
    <row r="1414" spans="4:71" s="47" customFormat="1" ht="9.75" customHeight="1" x14ac:dyDescent="0.3">
      <c r="D1414" s="69"/>
      <c r="E1414" s="69"/>
      <c r="F1414" s="69"/>
      <c r="G1414" s="69"/>
      <c r="H1414" s="69"/>
      <c r="I1414" s="69"/>
      <c r="J1414" s="69"/>
      <c r="K1414" s="69"/>
      <c r="L1414" s="69"/>
      <c r="M1414" s="69"/>
      <c r="N1414" s="69"/>
      <c r="O1414" s="69"/>
      <c r="P1414" s="69"/>
      <c r="Q1414" s="69"/>
      <c r="R1414" s="69"/>
      <c r="S1414" s="69"/>
      <c r="T1414" s="69"/>
      <c r="U1414" s="69"/>
      <c r="V1414" s="69"/>
      <c r="W1414" s="69"/>
      <c r="X1414" s="69"/>
      <c r="Y1414" s="69"/>
      <c r="Z1414" s="69"/>
      <c r="AA1414" s="69"/>
      <c r="AB1414" s="69"/>
      <c r="AC1414" s="69"/>
      <c r="AD1414" s="69"/>
      <c r="AE1414" s="69"/>
      <c r="AF1414" s="69"/>
      <c r="AG1414" s="69"/>
      <c r="AH1414" s="69"/>
      <c r="AI1414" s="69"/>
      <c r="AJ1414" s="69"/>
      <c r="AK1414" s="69"/>
      <c r="AL1414" s="69"/>
      <c r="AM1414" s="69"/>
      <c r="AN1414" s="69"/>
      <c r="AO1414" s="69"/>
      <c r="AP1414" s="69"/>
      <c r="AQ1414" s="69"/>
      <c r="AR1414" s="69"/>
      <c r="AS1414" s="69"/>
      <c r="AT1414" s="69"/>
      <c r="AU1414" s="69"/>
      <c r="AV1414" s="69"/>
      <c r="AW1414" s="69"/>
      <c r="AX1414" s="69"/>
      <c r="AY1414" s="69"/>
      <c r="AZ1414" s="69"/>
      <c r="BA1414" s="69"/>
      <c r="BB1414" s="69"/>
      <c r="BC1414" s="69"/>
      <c r="BD1414" s="69"/>
      <c r="BE1414" s="69"/>
      <c r="BF1414" s="69"/>
      <c r="BG1414" s="69"/>
      <c r="BH1414" s="69"/>
      <c r="BI1414" s="69"/>
      <c r="BJ1414" s="69"/>
      <c r="BK1414" s="69"/>
      <c r="BL1414" s="69"/>
      <c r="BM1414" s="69"/>
      <c r="BN1414" s="69"/>
      <c r="BO1414" s="69"/>
      <c r="BP1414" s="69"/>
      <c r="BQ1414" s="69"/>
      <c r="BR1414" s="69"/>
      <c r="BS1414" s="46"/>
    </row>
    <row r="1415" spans="4:71" s="47" customFormat="1" ht="9.75" customHeight="1" x14ac:dyDescent="0.3">
      <c r="D1415" s="69"/>
      <c r="E1415" s="69"/>
      <c r="F1415" s="69"/>
      <c r="G1415" s="69"/>
      <c r="H1415" s="69"/>
      <c r="I1415" s="69"/>
      <c r="J1415" s="69"/>
      <c r="K1415" s="69"/>
      <c r="L1415" s="69"/>
      <c r="M1415" s="69"/>
      <c r="N1415" s="69"/>
      <c r="O1415" s="69"/>
      <c r="P1415" s="69"/>
      <c r="Q1415" s="69"/>
      <c r="R1415" s="69"/>
      <c r="S1415" s="69"/>
      <c r="T1415" s="69"/>
      <c r="U1415" s="69"/>
      <c r="V1415" s="69"/>
      <c r="W1415" s="69"/>
      <c r="X1415" s="69"/>
      <c r="Y1415" s="69"/>
      <c r="Z1415" s="69"/>
      <c r="AA1415" s="69"/>
      <c r="AB1415" s="69"/>
      <c r="AC1415" s="69"/>
      <c r="AD1415" s="69"/>
      <c r="AE1415" s="69"/>
      <c r="AF1415" s="69"/>
      <c r="AG1415" s="69"/>
      <c r="AH1415" s="69"/>
      <c r="AI1415" s="69"/>
      <c r="AJ1415" s="69"/>
      <c r="AK1415" s="69"/>
      <c r="AL1415" s="69"/>
      <c r="AM1415" s="69"/>
      <c r="AN1415" s="69"/>
      <c r="AO1415" s="69"/>
      <c r="AP1415" s="69"/>
      <c r="AQ1415" s="69"/>
      <c r="AR1415" s="69"/>
      <c r="AS1415" s="69"/>
      <c r="AT1415" s="69"/>
      <c r="AU1415" s="69"/>
      <c r="AV1415" s="69"/>
      <c r="AW1415" s="69"/>
      <c r="AX1415" s="69"/>
      <c r="AY1415" s="69"/>
      <c r="AZ1415" s="69"/>
      <c r="BA1415" s="69"/>
      <c r="BB1415" s="69"/>
      <c r="BC1415" s="69"/>
      <c r="BD1415" s="69"/>
      <c r="BE1415" s="69"/>
      <c r="BF1415" s="69"/>
      <c r="BG1415" s="69"/>
      <c r="BH1415" s="69"/>
      <c r="BI1415" s="69"/>
      <c r="BJ1415" s="69"/>
      <c r="BK1415" s="69"/>
      <c r="BL1415" s="69"/>
      <c r="BM1415" s="69"/>
      <c r="BN1415" s="69"/>
      <c r="BO1415" s="69"/>
      <c r="BP1415" s="69"/>
      <c r="BQ1415" s="69"/>
      <c r="BR1415" s="69"/>
      <c r="BS1415" s="46"/>
    </row>
    <row r="1416" spans="4:71" s="47" customFormat="1" ht="9.75" customHeight="1" x14ac:dyDescent="0.3">
      <c r="D1416" s="69"/>
      <c r="E1416" s="69"/>
      <c r="F1416" s="69"/>
      <c r="G1416" s="69"/>
      <c r="H1416" s="69"/>
      <c r="I1416" s="69"/>
      <c r="J1416" s="69"/>
      <c r="K1416" s="69"/>
      <c r="L1416" s="69"/>
      <c r="M1416" s="69"/>
      <c r="N1416" s="69"/>
      <c r="O1416" s="69"/>
      <c r="P1416" s="69"/>
      <c r="Q1416" s="69"/>
      <c r="R1416" s="69"/>
      <c r="S1416" s="69"/>
      <c r="T1416" s="69"/>
      <c r="U1416" s="69"/>
      <c r="V1416" s="69"/>
      <c r="W1416" s="69"/>
      <c r="X1416" s="69"/>
      <c r="Y1416" s="69"/>
      <c r="Z1416" s="69"/>
      <c r="AA1416" s="69"/>
      <c r="AB1416" s="69"/>
      <c r="AC1416" s="69"/>
      <c r="AD1416" s="69"/>
      <c r="AE1416" s="69"/>
      <c r="AF1416" s="69"/>
      <c r="AG1416" s="69"/>
      <c r="AH1416" s="69"/>
      <c r="AI1416" s="69"/>
      <c r="AJ1416" s="69"/>
      <c r="AK1416" s="69"/>
      <c r="AL1416" s="69"/>
      <c r="AM1416" s="69"/>
      <c r="AN1416" s="69"/>
      <c r="AO1416" s="69"/>
      <c r="AP1416" s="69"/>
      <c r="AQ1416" s="69"/>
      <c r="AR1416" s="69"/>
      <c r="AS1416" s="69"/>
      <c r="AT1416" s="69"/>
      <c r="AU1416" s="69"/>
      <c r="AV1416" s="69"/>
      <c r="AW1416" s="69"/>
      <c r="AX1416" s="69"/>
      <c r="AY1416" s="69"/>
      <c r="AZ1416" s="69"/>
      <c r="BA1416" s="69"/>
      <c r="BB1416" s="69"/>
      <c r="BC1416" s="69"/>
      <c r="BD1416" s="69"/>
      <c r="BE1416" s="69"/>
      <c r="BF1416" s="69"/>
      <c r="BG1416" s="69"/>
      <c r="BH1416" s="69"/>
      <c r="BI1416" s="69"/>
      <c r="BJ1416" s="69"/>
      <c r="BK1416" s="69"/>
      <c r="BL1416" s="69"/>
      <c r="BM1416" s="69"/>
      <c r="BN1416" s="69"/>
      <c r="BO1416" s="69"/>
      <c r="BP1416" s="69"/>
      <c r="BQ1416" s="69"/>
      <c r="BR1416" s="69"/>
      <c r="BS1416" s="46"/>
    </row>
    <row r="1417" spans="4:71" s="47" customFormat="1" ht="9.75" customHeight="1" x14ac:dyDescent="0.3">
      <c r="D1417" s="69"/>
      <c r="E1417" s="69"/>
      <c r="F1417" s="69"/>
      <c r="G1417" s="69"/>
      <c r="H1417" s="69"/>
      <c r="I1417" s="69"/>
      <c r="J1417" s="69"/>
      <c r="K1417" s="69"/>
      <c r="L1417" s="69"/>
      <c r="M1417" s="69"/>
      <c r="N1417" s="69"/>
      <c r="O1417" s="69"/>
      <c r="P1417" s="69"/>
      <c r="Q1417" s="69"/>
      <c r="R1417" s="69"/>
      <c r="S1417" s="69"/>
      <c r="T1417" s="69"/>
      <c r="U1417" s="69"/>
      <c r="V1417" s="69"/>
      <c r="W1417" s="69"/>
      <c r="X1417" s="69"/>
      <c r="Y1417" s="69"/>
      <c r="Z1417" s="69"/>
      <c r="AA1417" s="69"/>
      <c r="AB1417" s="69"/>
      <c r="AC1417" s="69"/>
      <c r="AD1417" s="69"/>
      <c r="AE1417" s="69"/>
      <c r="AF1417" s="69"/>
      <c r="AG1417" s="69"/>
      <c r="AH1417" s="69"/>
      <c r="AI1417" s="69"/>
      <c r="AJ1417" s="69"/>
      <c r="AK1417" s="69"/>
      <c r="AL1417" s="69"/>
      <c r="AM1417" s="69"/>
      <c r="AN1417" s="69"/>
      <c r="AO1417" s="69"/>
      <c r="AP1417" s="69"/>
      <c r="AQ1417" s="69"/>
      <c r="AR1417" s="69"/>
      <c r="AS1417" s="69"/>
      <c r="AT1417" s="69"/>
      <c r="AU1417" s="69"/>
      <c r="AV1417" s="69"/>
      <c r="AW1417" s="69"/>
      <c r="AX1417" s="69"/>
      <c r="AY1417" s="69"/>
      <c r="AZ1417" s="69"/>
      <c r="BA1417" s="69"/>
      <c r="BB1417" s="69"/>
      <c r="BC1417" s="69"/>
      <c r="BD1417" s="69"/>
      <c r="BE1417" s="69"/>
      <c r="BF1417" s="69"/>
      <c r="BG1417" s="69"/>
      <c r="BH1417" s="69"/>
      <c r="BI1417" s="69"/>
      <c r="BJ1417" s="69"/>
      <c r="BK1417" s="69"/>
      <c r="BL1417" s="69"/>
      <c r="BM1417" s="69"/>
      <c r="BN1417" s="69"/>
      <c r="BO1417" s="69"/>
      <c r="BP1417" s="69"/>
      <c r="BQ1417" s="69"/>
      <c r="BR1417" s="69"/>
      <c r="BS1417" s="46"/>
    </row>
    <row r="1418" spans="4:71" s="47" customFormat="1" ht="9.75" customHeight="1" x14ac:dyDescent="0.3">
      <c r="D1418" s="69"/>
      <c r="E1418" s="69"/>
      <c r="F1418" s="69"/>
      <c r="G1418" s="69"/>
      <c r="H1418" s="69"/>
      <c r="I1418" s="69"/>
      <c r="J1418" s="69"/>
      <c r="K1418" s="69"/>
      <c r="L1418" s="69"/>
      <c r="M1418" s="69"/>
      <c r="N1418" s="69"/>
      <c r="O1418" s="69"/>
      <c r="P1418" s="69"/>
      <c r="Q1418" s="69"/>
      <c r="R1418" s="69"/>
      <c r="S1418" s="69"/>
      <c r="T1418" s="69"/>
      <c r="U1418" s="69"/>
      <c r="V1418" s="69"/>
      <c r="W1418" s="69"/>
      <c r="X1418" s="69"/>
      <c r="Y1418" s="69"/>
      <c r="Z1418" s="69"/>
      <c r="AA1418" s="69"/>
      <c r="AB1418" s="69"/>
      <c r="AC1418" s="69"/>
      <c r="AD1418" s="69"/>
      <c r="AE1418" s="69"/>
      <c r="AF1418" s="69"/>
      <c r="AG1418" s="69"/>
      <c r="AH1418" s="69"/>
      <c r="AI1418" s="69"/>
      <c r="AJ1418" s="69"/>
      <c r="AK1418" s="69"/>
      <c r="AL1418" s="69"/>
      <c r="AM1418" s="69"/>
      <c r="AN1418" s="69"/>
      <c r="AO1418" s="69"/>
      <c r="AP1418" s="69"/>
      <c r="AQ1418" s="69"/>
      <c r="AR1418" s="69"/>
      <c r="AS1418" s="69"/>
      <c r="AT1418" s="69"/>
      <c r="AU1418" s="69"/>
      <c r="AV1418" s="69"/>
      <c r="AW1418" s="69"/>
      <c r="AX1418" s="69"/>
      <c r="AY1418" s="69"/>
      <c r="AZ1418" s="69"/>
      <c r="BA1418" s="69"/>
      <c r="BB1418" s="69"/>
      <c r="BC1418" s="69"/>
      <c r="BD1418" s="69"/>
      <c r="BE1418" s="69"/>
      <c r="BF1418" s="69"/>
      <c r="BG1418" s="69"/>
      <c r="BH1418" s="69"/>
      <c r="BI1418" s="69"/>
      <c r="BJ1418" s="69"/>
      <c r="BK1418" s="69"/>
      <c r="BL1418" s="69"/>
      <c r="BM1418" s="69"/>
      <c r="BN1418" s="69"/>
      <c r="BO1418" s="69"/>
      <c r="BP1418" s="69"/>
      <c r="BQ1418" s="69"/>
      <c r="BR1418" s="69"/>
      <c r="BS1418" s="46"/>
    </row>
    <row r="1419" spans="4:71" s="47" customFormat="1" ht="9.75" customHeight="1" x14ac:dyDescent="0.3">
      <c r="D1419" s="69"/>
      <c r="E1419" s="69"/>
      <c r="F1419" s="69"/>
      <c r="G1419" s="69"/>
      <c r="H1419" s="69"/>
      <c r="I1419" s="69"/>
      <c r="J1419" s="69"/>
      <c r="K1419" s="69"/>
      <c r="L1419" s="69"/>
      <c r="M1419" s="69"/>
      <c r="N1419" s="69"/>
      <c r="O1419" s="69"/>
      <c r="P1419" s="69"/>
      <c r="Q1419" s="69"/>
      <c r="R1419" s="69"/>
      <c r="S1419" s="69"/>
      <c r="T1419" s="69"/>
      <c r="U1419" s="69"/>
      <c r="V1419" s="69"/>
      <c r="W1419" s="69"/>
      <c r="X1419" s="69"/>
      <c r="Y1419" s="69"/>
      <c r="Z1419" s="69"/>
      <c r="AA1419" s="69"/>
      <c r="AB1419" s="69"/>
      <c r="AC1419" s="69"/>
      <c r="AD1419" s="69"/>
      <c r="AE1419" s="69"/>
      <c r="AF1419" s="69"/>
      <c r="AG1419" s="69"/>
      <c r="AH1419" s="69"/>
      <c r="AI1419" s="69"/>
      <c r="AJ1419" s="69"/>
      <c r="AK1419" s="69"/>
      <c r="AL1419" s="69"/>
      <c r="AM1419" s="69"/>
      <c r="AN1419" s="69"/>
      <c r="AO1419" s="69"/>
      <c r="AP1419" s="69"/>
      <c r="AQ1419" s="69"/>
      <c r="AR1419" s="69"/>
      <c r="AS1419" s="69"/>
      <c r="AT1419" s="69"/>
      <c r="AU1419" s="69"/>
      <c r="AV1419" s="69"/>
      <c r="AW1419" s="69"/>
      <c r="AX1419" s="69"/>
      <c r="AY1419" s="69"/>
      <c r="AZ1419" s="69"/>
      <c r="BA1419" s="69"/>
      <c r="BB1419" s="69"/>
      <c r="BC1419" s="69"/>
      <c r="BD1419" s="69"/>
      <c r="BE1419" s="69"/>
      <c r="BF1419" s="69"/>
      <c r="BG1419" s="69"/>
      <c r="BH1419" s="69"/>
      <c r="BI1419" s="69"/>
      <c r="BJ1419" s="69"/>
      <c r="BK1419" s="69"/>
      <c r="BL1419" s="69"/>
      <c r="BM1419" s="69"/>
      <c r="BN1419" s="69"/>
      <c r="BO1419" s="69"/>
      <c r="BP1419" s="69"/>
      <c r="BQ1419" s="69"/>
      <c r="BR1419" s="69"/>
      <c r="BS1419" s="46"/>
    </row>
    <row r="1420" spans="4:71" s="47" customFormat="1" ht="9.75" customHeight="1" x14ac:dyDescent="0.3">
      <c r="D1420" s="69"/>
      <c r="E1420" s="69"/>
      <c r="F1420" s="69"/>
      <c r="G1420" s="69"/>
      <c r="H1420" s="69"/>
      <c r="I1420" s="69"/>
      <c r="J1420" s="69"/>
      <c r="K1420" s="69"/>
      <c r="L1420" s="69"/>
      <c r="M1420" s="69"/>
      <c r="N1420" s="69"/>
      <c r="O1420" s="69"/>
      <c r="P1420" s="69"/>
      <c r="Q1420" s="69"/>
      <c r="R1420" s="69"/>
      <c r="S1420" s="69"/>
      <c r="T1420" s="69"/>
      <c r="U1420" s="69"/>
      <c r="V1420" s="69"/>
      <c r="W1420" s="69"/>
      <c r="X1420" s="69"/>
      <c r="Y1420" s="69"/>
      <c r="Z1420" s="69"/>
      <c r="AA1420" s="69"/>
      <c r="AB1420" s="69"/>
      <c r="AC1420" s="69"/>
      <c r="AD1420" s="69"/>
      <c r="AE1420" s="69"/>
      <c r="AF1420" s="69"/>
      <c r="AG1420" s="69"/>
      <c r="AH1420" s="69"/>
      <c r="AI1420" s="69"/>
      <c r="AJ1420" s="69"/>
      <c r="AK1420" s="69"/>
      <c r="AL1420" s="69"/>
      <c r="AM1420" s="69"/>
      <c r="AN1420" s="69"/>
      <c r="AO1420" s="69"/>
      <c r="AP1420" s="69"/>
      <c r="AQ1420" s="69"/>
      <c r="AR1420" s="69"/>
      <c r="AS1420" s="69"/>
      <c r="AT1420" s="69"/>
      <c r="AU1420" s="69"/>
      <c r="AV1420" s="69"/>
      <c r="AW1420" s="69"/>
      <c r="AX1420" s="69"/>
      <c r="AY1420" s="69"/>
      <c r="AZ1420" s="69"/>
      <c r="BA1420" s="69"/>
      <c r="BB1420" s="69"/>
      <c r="BC1420" s="69"/>
      <c r="BD1420" s="69"/>
      <c r="BE1420" s="69"/>
      <c r="BF1420" s="69"/>
      <c r="BG1420" s="69"/>
      <c r="BH1420" s="69"/>
      <c r="BI1420" s="69"/>
      <c r="BJ1420" s="69"/>
      <c r="BK1420" s="69"/>
      <c r="BL1420" s="69"/>
      <c r="BM1420" s="69"/>
      <c r="BN1420" s="69"/>
      <c r="BO1420" s="69"/>
      <c r="BP1420" s="69"/>
      <c r="BQ1420" s="69"/>
      <c r="BR1420" s="69"/>
      <c r="BS1420" s="46"/>
    </row>
    <row r="1421" spans="4:71" s="47" customFormat="1" ht="9.75" customHeight="1" x14ac:dyDescent="0.3">
      <c r="D1421" s="69"/>
      <c r="E1421" s="69"/>
      <c r="F1421" s="69"/>
      <c r="G1421" s="69"/>
      <c r="H1421" s="69"/>
      <c r="I1421" s="69"/>
      <c r="J1421" s="69"/>
      <c r="K1421" s="69"/>
      <c r="L1421" s="69"/>
      <c r="M1421" s="69"/>
      <c r="N1421" s="69"/>
      <c r="O1421" s="69"/>
      <c r="P1421" s="69"/>
      <c r="Q1421" s="69"/>
      <c r="R1421" s="69"/>
      <c r="S1421" s="69"/>
      <c r="T1421" s="69"/>
      <c r="U1421" s="69"/>
      <c r="V1421" s="69"/>
      <c r="W1421" s="69"/>
      <c r="X1421" s="69"/>
      <c r="Y1421" s="69"/>
      <c r="Z1421" s="69"/>
      <c r="AA1421" s="69"/>
      <c r="AB1421" s="69"/>
      <c r="AC1421" s="69"/>
      <c r="AD1421" s="69"/>
      <c r="AE1421" s="69"/>
      <c r="AF1421" s="69"/>
      <c r="AG1421" s="69"/>
      <c r="AH1421" s="69"/>
      <c r="AI1421" s="69"/>
      <c r="AJ1421" s="69"/>
      <c r="AK1421" s="69"/>
      <c r="AL1421" s="69"/>
      <c r="AM1421" s="69"/>
      <c r="AN1421" s="69"/>
      <c r="AO1421" s="69"/>
      <c r="AP1421" s="69"/>
      <c r="AQ1421" s="69"/>
      <c r="AR1421" s="69"/>
      <c r="AS1421" s="69"/>
      <c r="AT1421" s="69"/>
      <c r="AU1421" s="69"/>
      <c r="AV1421" s="69"/>
      <c r="AW1421" s="69"/>
      <c r="AX1421" s="69"/>
      <c r="AY1421" s="69"/>
      <c r="AZ1421" s="69"/>
      <c r="BA1421" s="69"/>
      <c r="BB1421" s="69"/>
      <c r="BC1421" s="69"/>
      <c r="BD1421" s="69"/>
      <c r="BE1421" s="69"/>
      <c r="BF1421" s="69"/>
      <c r="BG1421" s="69"/>
      <c r="BH1421" s="69"/>
      <c r="BI1421" s="69"/>
      <c r="BJ1421" s="69"/>
      <c r="BK1421" s="69"/>
      <c r="BL1421" s="69"/>
      <c r="BM1421" s="69"/>
      <c r="BN1421" s="69"/>
      <c r="BO1421" s="69"/>
      <c r="BP1421" s="69"/>
      <c r="BQ1421" s="69"/>
      <c r="BR1421" s="69"/>
      <c r="BS1421" s="46"/>
    </row>
    <row r="1422" spans="4:71" s="47" customFormat="1" ht="9.75" customHeight="1" x14ac:dyDescent="0.3">
      <c r="D1422" s="69"/>
      <c r="E1422" s="69"/>
      <c r="F1422" s="69"/>
      <c r="G1422" s="69"/>
      <c r="H1422" s="69"/>
      <c r="I1422" s="69"/>
      <c r="J1422" s="69"/>
      <c r="K1422" s="69"/>
      <c r="L1422" s="69"/>
      <c r="M1422" s="69"/>
      <c r="N1422" s="69"/>
      <c r="O1422" s="69"/>
      <c r="P1422" s="69"/>
      <c r="Q1422" s="69"/>
      <c r="R1422" s="69"/>
      <c r="S1422" s="69"/>
      <c r="T1422" s="69"/>
      <c r="U1422" s="69"/>
      <c r="V1422" s="69"/>
      <c r="W1422" s="69"/>
      <c r="X1422" s="69"/>
      <c r="Y1422" s="69"/>
      <c r="Z1422" s="69"/>
      <c r="AA1422" s="69"/>
      <c r="AB1422" s="69"/>
      <c r="AC1422" s="69"/>
      <c r="AD1422" s="69"/>
      <c r="AE1422" s="69"/>
      <c r="AF1422" s="69"/>
      <c r="AG1422" s="69"/>
      <c r="AH1422" s="69"/>
      <c r="AI1422" s="69"/>
      <c r="AJ1422" s="69"/>
      <c r="AK1422" s="69"/>
      <c r="AL1422" s="69"/>
      <c r="AM1422" s="69"/>
      <c r="AN1422" s="69"/>
      <c r="AO1422" s="69"/>
      <c r="AP1422" s="69"/>
      <c r="AQ1422" s="69"/>
      <c r="AR1422" s="69"/>
      <c r="AS1422" s="69"/>
      <c r="AT1422" s="69"/>
      <c r="AU1422" s="69"/>
      <c r="AV1422" s="69"/>
      <c r="AW1422" s="69"/>
      <c r="AX1422" s="69"/>
      <c r="AY1422" s="69"/>
      <c r="AZ1422" s="69"/>
      <c r="BA1422" s="69"/>
      <c r="BB1422" s="69"/>
      <c r="BC1422" s="69"/>
      <c r="BD1422" s="69"/>
      <c r="BE1422" s="69"/>
      <c r="BF1422" s="69"/>
      <c r="BG1422" s="69"/>
      <c r="BH1422" s="69"/>
      <c r="BI1422" s="69"/>
      <c r="BJ1422" s="69"/>
      <c r="BK1422" s="69"/>
      <c r="BL1422" s="69"/>
      <c r="BM1422" s="69"/>
      <c r="BN1422" s="69"/>
      <c r="BO1422" s="69"/>
      <c r="BP1422" s="69"/>
      <c r="BQ1422" s="69"/>
      <c r="BR1422" s="69"/>
      <c r="BS1422" s="46"/>
    </row>
    <row r="1423" spans="4:71" s="47" customFormat="1" ht="9.75" customHeight="1" x14ac:dyDescent="0.3">
      <c r="D1423" s="69"/>
      <c r="E1423" s="69"/>
      <c r="F1423" s="69"/>
      <c r="G1423" s="69"/>
      <c r="H1423" s="69"/>
      <c r="I1423" s="69"/>
      <c r="J1423" s="69"/>
      <c r="K1423" s="69"/>
      <c r="L1423" s="69"/>
      <c r="M1423" s="69"/>
      <c r="N1423" s="69"/>
      <c r="O1423" s="69"/>
      <c r="P1423" s="69"/>
      <c r="Q1423" s="69"/>
      <c r="R1423" s="69"/>
      <c r="S1423" s="69"/>
      <c r="T1423" s="69"/>
      <c r="U1423" s="69"/>
      <c r="V1423" s="69"/>
      <c r="W1423" s="69"/>
      <c r="X1423" s="69"/>
      <c r="Y1423" s="69"/>
      <c r="Z1423" s="69"/>
      <c r="AA1423" s="69"/>
      <c r="AB1423" s="69"/>
      <c r="AC1423" s="69"/>
      <c r="AD1423" s="69"/>
      <c r="AE1423" s="69"/>
      <c r="AF1423" s="69"/>
      <c r="AG1423" s="69"/>
      <c r="AH1423" s="69"/>
      <c r="AI1423" s="69"/>
      <c r="AJ1423" s="69"/>
      <c r="AK1423" s="69"/>
      <c r="AL1423" s="69"/>
      <c r="AM1423" s="69"/>
      <c r="AN1423" s="69"/>
      <c r="AO1423" s="69"/>
      <c r="AP1423" s="69"/>
      <c r="AQ1423" s="69"/>
      <c r="AR1423" s="69"/>
      <c r="AS1423" s="69"/>
      <c r="AT1423" s="69"/>
      <c r="AU1423" s="69"/>
      <c r="AV1423" s="69"/>
      <c r="AW1423" s="69"/>
      <c r="AX1423" s="69"/>
      <c r="AY1423" s="69"/>
      <c r="AZ1423" s="69"/>
      <c r="BA1423" s="69"/>
      <c r="BB1423" s="69"/>
      <c r="BC1423" s="69"/>
      <c r="BD1423" s="69"/>
      <c r="BE1423" s="69"/>
      <c r="BF1423" s="69"/>
      <c r="BG1423" s="69"/>
      <c r="BH1423" s="69"/>
      <c r="BI1423" s="69"/>
      <c r="BJ1423" s="69"/>
      <c r="BK1423" s="69"/>
      <c r="BL1423" s="69"/>
      <c r="BM1423" s="69"/>
      <c r="BN1423" s="69"/>
      <c r="BO1423" s="69"/>
      <c r="BP1423" s="69"/>
      <c r="BQ1423" s="69"/>
      <c r="BR1423" s="69"/>
      <c r="BS1423" s="46"/>
    </row>
    <row r="1424" spans="4:71" s="47" customFormat="1" ht="9.75" customHeight="1" x14ac:dyDescent="0.3">
      <c r="D1424" s="69"/>
      <c r="E1424" s="69"/>
      <c r="F1424" s="69"/>
      <c r="G1424" s="69"/>
      <c r="H1424" s="69"/>
      <c r="I1424" s="69"/>
      <c r="J1424" s="69"/>
      <c r="K1424" s="69"/>
      <c r="L1424" s="69"/>
      <c r="M1424" s="69"/>
      <c r="N1424" s="69"/>
      <c r="O1424" s="69"/>
      <c r="P1424" s="69"/>
      <c r="Q1424" s="69"/>
      <c r="R1424" s="69"/>
      <c r="S1424" s="69"/>
      <c r="T1424" s="69"/>
      <c r="U1424" s="69"/>
      <c r="V1424" s="69"/>
      <c r="W1424" s="69"/>
      <c r="X1424" s="69"/>
      <c r="Y1424" s="69"/>
      <c r="Z1424" s="69"/>
      <c r="AA1424" s="69"/>
      <c r="AB1424" s="69"/>
      <c r="AC1424" s="69"/>
      <c r="AD1424" s="69"/>
      <c r="AE1424" s="69"/>
      <c r="AF1424" s="69"/>
      <c r="AG1424" s="69"/>
      <c r="AH1424" s="69"/>
      <c r="AI1424" s="69"/>
      <c r="AJ1424" s="69"/>
      <c r="AK1424" s="69"/>
      <c r="AL1424" s="69"/>
      <c r="AM1424" s="69"/>
      <c r="AN1424" s="69"/>
      <c r="AO1424" s="69"/>
      <c r="AP1424" s="69"/>
      <c r="AQ1424" s="69"/>
      <c r="AR1424" s="69"/>
      <c r="AS1424" s="69"/>
      <c r="AT1424" s="69"/>
      <c r="AU1424" s="69"/>
      <c r="AV1424" s="69"/>
      <c r="AW1424" s="69"/>
      <c r="AX1424" s="69"/>
      <c r="AY1424" s="69"/>
      <c r="AZ1424" s="69"/>
      <c r="BA1424" s="69"/>
      <c r="BB1424" s="69"/>
      <c r="BC1424" s="69"/>
      <c r="BD1424" s="69"/>
      <c r="BE1424" s="69"/>
      <c r="BF1424" s="69"/>
      <c r="BG1424" s="69"/>
      <c r="BH1424" s="69"/>
      <c r="BI1424" s="69"/>
      <c r="BJ1424" s="69"/>
      <c r="BK1424" s="69"/>
      <c r="BL1424" s="69"/>
      <c r="BM1424" s="69"/>
      <c r="BN1424" s="69"/>
      <c r="BO1424" s="69"/>
      <c r="BP1424" s="69"/>
      <c r="BQ1424" s="69"/>
      <c r="BR1424" s="69"/>
      <c r="BS1424" s="46"/>
    </row>
    <row r="1425" spans="4:71" s="47" customFormat="1" ht="9.75" customHeight="1" x14ac:dyDescent="0.3">
      <c r="D1425" s="69"/>
      <c r="E1425" s="69"/>
      <c r="F1425" s="69"/>
      <c r="G1425" s="69"/>
      <c r="H1425" s="69"/>
      <c r="I1425" s="69"/>
      <c r="J1425" s="69"/>
      <c r="K1425" s="69"/>
      <c r="L1425" s="69"/>
      <c r="M1425" s="69"/>
      <c r="N1425" s="69"/>
      <c r="O1425" s="69"/>
      <c r="P1425" s="69"/>
      <c r="Q1425" s="69"/>
      <c r="R1425" s="69"/>
      <c r="S1425" s="69"/>
      <c r="T1425" s="69"/>
      <c r="U1425" s="69"/>
      <c r="V1425" s="69"/>
      <c r="W1425" s="69"/>
      <c r="X1425" s="69"/>
      <c r="Y1425" s="69"/>
      <c r="Z1425" s="69"/>
      <c r="AA1425" s="69"/>
      <c r="AB1425" s="69"/>
      <c r="AC1425" s="69"/>
      <c r="AD1425" s="69"/>
      <c r="AE1425" s="69"/>
      <c r="AF1425" s="69"/>
      <c r="AG1425" s="69"/>
      <c r="AH1425" s="69"/>
      <c r="AI1425" s="69"/>
      <c r="AJ1425" s="69"/>
      <c r="AK1425" s="69"/>
      <c r="AL1425" s="69"/>
      <c r="AM1425" s="69"/>
      <c r="AN1425" s="69"/>
      <c r="AO1425" s="69"/>
      <c r="AP1425" s="69"/>
      <c r="AQ1425" s="69"/>
      <c r="AR1425" s="69"/>
      <c r="AS1425" s="69"/>
      <c r="AT1425" s="69"/>
      <c r="AU1425" s="69"/>
      <c r="AV1425" s="69"/>
      <c r="AW1425" s="69"/>
      <c r="AX1425" s="69"/>
      <c r="AY1425" s="69"/>
      <c r="AZ1425" s="69"/>
      <c r="BA1425" s="69"/>
      <c r="BB1425" s="69"/>
      <c r="BC1425" s="69"/>
      <c r="BD1425" s="69"/>
      <c r="BE1425" s="69"/>
      <c r="BF1425" s="69"/>
      <c r="BG1425" s="69"/>
      <c r="BH1425" s="69"/>
      <c r="BI1425" s="69"/>
      <c r="BJ1425" s="69"/>
      <c r="BK1425" s="69"/>
      <c r="BL1425" s="69"/>
      <c r="BM1425" s="69"/>
      <c r="BN1425" s="69"/>
      <c r="BO1425" s="69"/>
      <c r="BP1425" s="69"/>
      <c r="BQ1425" s="69"/>
      <c r="BR1425" s="69"/>
      <c r="BS1425" s="46"/>
    </row>
    <row r="1426" spans="4:71" s="47" customFormat="1" ht="9.75" customHeight="1" x14ac:dyDescent="0.3">
      <c r="D1426" s="69"/>
      <c r="E1426" s="69"/>
      <c r="F1426" s="69"/>
      <c r="G1426" s="69"/>
      <c r="H1426" s="69"/>
      <c r="I1426" s="69"/>
      <c r="J1426" s="69"/>
      <c r="K1426" s="69"/>
      <c r="L1426" s="69"/>
      <c r="M1426" s="69"/>
      <c r="N1426" s="69"/>
      <c r="O1426" s="69"/>
      <c r="P1426" s="69"/>
      <c r="Q1426" s="69"/>
      <c r="R1426" s="69"/>
      <c r="S1426" s="69"/>
      <c r="T1426" s="69"/>
      <c r="U1426" s="69"/>
      <c r="V1426" s="69"/>
      <c r="W1426" s="69"/>
      <c r="X1426" s="69"/>
      <c r="Y1426" s="69"/>
      <c r="Z1426" s="69"/>
      <c r="AA1426" s="69"/>
      <c r="AB1426" s="69"/>
      <c r="AC1426" s="69"/>
      <c r="AD1426" s="69"/>
      <c r="AE1426" s="69"/>
      <c r="AF1426" s="69"/>
      <c r="AG1426" s="69"/>
      <c r="AH1426" s="69"/>
      <c r="AI1426" s="69"/>
      <c r="AJ1426" s="69"/>
      <c r="AK1426" s="69"/>
      <c r="AL1426" s="69"/>
      <c r="AM1426" s="69"/>
      <c r="AN1426" s="69"/>
      <c r="AO1426" s="69"/>
      <c r="AP1426" s="69"/>
      <c r="AQ1426" s="69"/>
      <c r="AR1426" s="69"/>
      <c r="AS1426" s="69"/>
      <c r="AT1426" s="69"/>
      <c r="AU1426" s="69"/>
      <c r="AV1426" s="69"/>
      <c r="AW1426" s="69"/>
      <c r="AX1426" s="69"/>
      <c r="AY1426" s="69"/>
      <c r="AZ1426" s="69"/>
      <c r="BA1426" s="69"/>
      <c r="BB1426" s="69"/>
      <c r="BC1426" s="69"/>
      <c r="BD1426" s="69"/>
      <c r="BE1426" s="69"/>
      <c r="BF1426" s="69"/>
      <c r="BG1426" s="69"/>
      <c r="BH1426" s="69"/>
      <c r="BI1426" s="69"/>
      <c r="BJ1426" s="69"/>
      <c r="BK1426" s="69"/>
      <c r="BL1426" s="69"/>
      <c r="BM1426" s="69"/>
      <c r="BN1426" s="69"/>
      <c r="BO1426" s="69"/>
      <c r="BP1426" s="69"/>
      <c r="BQ1426" s="69"/>
      <c r="BR1426" s="69"/>
      <c r="BS1426" s="46"/>
    </row>
    <row r="1427" spans="4:71" s="47" customFormat="1" ht="9.75" customHeight="1" x14ac:dyDescent="0.3">
      <c r="D1427" s="69"/>
      <c r="E1427" s="69"/>
      <c r="F1427" s="69"/>
      <c r="G1427" s="69"/>
      <c r="H1427" s="69"/>
      <c r="I1427" s="69"/>
      <c r="J1427" s="69"/>
      <c r="K1427" s="69"/>
      <c r="L1427" s="69"/>
      <c r="M1427" s="69"/>
      <c r="N1427" s="69"/>
      <c r="O1427" s="69"/>
      <c r="P1427" s="69"/>
      <c r="Q1427" s="69"/>
      <c r="R1427" s="69"/>
      <c r="S1427" s="69"/>
      <c r="T1427" s="69"/>
      <c r="U1427" s="69"/>
      <c r="V1427" s="69"/>
      <c r="W1427" s="69"/>
      <c r="X1427" s="69"/>
      <c r="Y1427" s="69"/>
      <c r="Z1427" s="69"/>
      <c r="AA1427" s="69"/>
      <c r="AB1427" s="69"/>
      <c r="AC1427" s="69"/>
      <c r="AD1427" s="69"/>
      <c r="AE1427" s="69"/>
      <c r="AF1427" s="69"/>
      <c r="AG1427" s="69"/>
      <c r="AH1427" s="69"/>
      <c r="AI1427" s="69"/>
      <c r="AJ1427" s="69"/>
      <c r="AK1427" s="69"/>
      <c r="AL1427" s="69"/>
      <c r="AM1427" s="69"/>
      <c r="AN1427" s="69"/>
      <c r="AO1427" s="69"/>
      <c r="AP1427" s="69"/>
      <c r="AQ1427" s="69"/>
      <c r="AR1427" s="69"/>
      <c r="AS1427" s="69"/>
      <c r="AT1427" s="69"/>
      <c r="AU1427" s="69"/>
      <c r="AV1427" s="69"/>
      <c r="AW1427" s="69"/>
      <c r="AX1427" s="69"/>
      <c r="AY1427" s="69"/>
      <c r="AZ1427" s="69"/>
      <c r="BA1427" s="69"/>
      <c r="BB1427" s="69"/>
      <c r="BC1427" s="69"/>
      <c r="BD1427" s="69"/>
      <c r="BE1427" s="69"/>
      <c r="BF1427" s="69"/>
      <c r="BG1427" s="69"/>
      <c r="BH1427" s="69"/>
      <c r="BI1427" s="69"/>
      <c r="BJ1427" s="69"/>
      <c r="BK1427" s="69"/>
      <c r="BL1427" s="69"/>
      <c r="BM1427" s="69"/>
      <c r="BN1427" s="69"/>
      <c r="BO1427" s="69"/>
      <c r="BP1427" s="69"/>
      <c r="BQ1427" s="69"/>
      <c r="BR1427" s="69"/>
      <c r="BS1427" s="46"/>
    </row>
    <row r="1428" spans="4:71" s="47" customFormat="1" ht="9.75" customHeight="1" x14ac:dyDescent="0.3">
      <c r="D1428" s="69"/>
      <c r="E1428" s="69"/>
      <c r="F1428" s="69"/>
      <c r="G1428" s="69"/>
      <c r="H1428" s="69"/>
      <c r="I1428" s="69"/>
      <c r="J1428" s="69"/>
      <c r="K1428" s="69"/>
      <c r="L1428" s="69"/>
      <c r="M1428" s="69"/>
      <c r="N1428" s="69"/>
      <c r="O1428" s="69"/>
      <c r="P1428" s="69"/>
      <c r="Q1428" s="69"/>
      <c r="R1428" s="69"/>
      <c r="S1428" s="69"/>
      <c r="T1428" s="69"/>
      <c r="U1428" s="69"/>
      <c r="V1428" s="69"/>
      <c r="W1428" s="69"/>
      <c r="X1428" s="69"/>
      <c r="Y1428" s="69"/>
      <c r="Z1428" s="69"/>
      <c r="AA1428" s="69"/>
      <c r="AB1428" s="69"/>
      <c r="AC1428" s="69"/>
      <c r="AD1428" s="69"/>
      <c r="AE1428" s="69"/>
      <c r="AF1428" s="69"/>
      <c r="AG1428" s="69"/>
      <c r="AH1428" s="69"/>
      <c r="AI1428" s="69"/>
      <c r="AJ1428" s="69"/>
      <c r="AK1428" s="69"/>
      <c r="AL1428" s="69"/>
      <c r="AM1428" s="69"/>
      <c r="AN1428" s="69"/>
      <c r="AO1428" s="69"/>
      <c r="AP1428" s="69"/>
      <c r="AQ1428" s="69"/>
      <c r="AR1428" s="69"/>
      <c r="AS1428" s="69"/>
      <c r="AT1428" s="69"/>
      <c r="AU1428" s="69"/>
      <c r="AV1428" s="69"/>
      <c r="AW1428" s="69"/>
      <c r="AX1428" s="69"/>
      <c r="AY1428" s="69"/>
      <c r="AZ1428" s="69"/>
      <c r="BA1428" s="69"/>
      <c r="BB1428" s="69"/>
      <c r="BC1428" s="69"/>
      <c r="BD1428" s="69"/>
      <c r="BE1428" s="69"/>
      <c r="BF1428" s="69"/>
      <c r="BG1428" s="69"/>
      <c r="BH1428" s="69"/>
      <c r="BI1428" s="69"/>
      <c r="BJ1428" s="69"/>
      <c r="BK1428" s="69"/>
      <c r="BL1428" s="69"/>
      <c r="BM1428" s="69"/>
      <c r="BN1428" s="69"/>
      <c r="BO1428" s="69"/>
      <c r="BP1428" s="69"/>
      <c r="BQ1428" s="69"/>
      <c r="BR1428" s="69"/>
      <c r="BS1428" s="46"/>
    </row>
    <row r="1429" spans="4:71" s="47" customFormat="1" ht="9.75" customHeight="1" x14ac:dyDescent="0.3">
      <c r="D1429" s="69"/>
      <c r="E1429" s="69"/>
      <c r="F1429" s="69"/>
      <c r="G1429" s="69"/>
      <c r="H1429" s="69"/>
      <c r="I1429" s="69"/>
      <c r="J1429" s="69"/>
      <c r="K1429" s="69"/>
      <c r="L1429" s="69"/>
      <c r="M1429" s="69"/>
      <c r="N1429" s="69"/>
      <c r="O1429" s="69"/>
      <c r="P1429" s="69"/>
      <c r="Q1429" s="69"/>
      <c r="R1429" s="69"/>
      <c r="S1429" s="69"/>
      <c r="T1429" s="69"/>
      <c r="U1429" s="69"/>
      <c r="V1429" s="69"/>
      <c r="W1429" s="69"/>
      <c r="X1429" s="69"/>
      <c r="Y1429" s="69"/>
      <c r="Z1429" s="69"/>
      <c r="AA1429" s="69"/>
      <c r="AB1429" s="69"/>
      <c r="AC1429" s="69"/>
      <c r="AD1429" s="69"/>
      <c r="AE1429" s="69"/>
      <c r="AF1429" s="69"/>
      <c r="AG1429" s="69"/>
      <c r="AH1429" s="69"/>
      <c r="AI1429" s="69"/>
      <c r="AJ1429" s="69"/>
      <c r="AK1429" s="69"/>
      <c r="AL1429" s="69"/>
      <c r="AM1429" s="69"/>
      <c r="AN1429" s="69"/>
      <c r="AO1429" s="69"/>
      <c r="AP1429" s="69"/>
      <c r="AQ1429" s="69"/>
      <c r="AR1429" s="69"/>
      <c r="AS1429" s="69"/>
      <c r="AT1429" s="69"/>
      <c r="AU1429" s="69"/>
      <c r="AV1429" s="69"/>
      <c r="AW1429" s="69"/>
      <c r="AX1429" s="69"/>
      <c r="AY1429" s="69"/>
      <c r="AZ1429" s="69"/>
      <c r="BA1429" s="69"/>
      <c r="BB1429" s="69"/>
      <c r="BC1429" s="69"/>
      <c r="BD1429" s="69"/>
      <c r="BE1429" s="69"/>
      <c r="BF1429" s="69"/>
      <c r="BG1429" s="69"/>
      <c r="BH1429" s="69"/>
      <c r="BI1429" s="69"/>
      <c r="BJ1429" s="69"/>
      <c r="BK1429" s="69"/>
      <c r="BL1429" s="69"/>
      <c r="BM1429" s="69"/>
      <c r="BN1429" s="69"/>
      <c r="BO1429" s="69"/>
      <c r="BP1429" s="69"/>
      <c r="BQ1429" s="69"/>
      <c r="BR1429" s="69"/>
      <c r="BS1429" s="46"/>
    </row>
    <row r="1430" spans="4:71" s="47" customFormat="1" ht="9.75" customHeight="1" x14ac:dyDescent="0.3">
      <c r="D1430" s="69"/>
      <c r="E1430" s="69"/>
      <c r="F1430" s="69"/>
      <c r="G1430" s="69"/>
      <c r="H1430" s="69"/>
      <c r="I1430" s="69"/>
      <c r="J1430" s="69"/>
      <c r="K1430" s="69"/>
      <c r="L1430" s="69"/>
      <c r="M1430" s="69"/>
      <c r="N1430" s="69"/>
      <c r="O1430" s="69"/>
      <c r="P1430" s="69"/>
      <c r="Q1430" s="69"/>
      <c r="R1430" s="69"/>
      <c r="S1430" s="69"/>
      <c r="T1430" s="69"/>
      <c r="U1430" s="69"/>
      <c r="V1430" s="69"/>
      <c r="W1430" s="69"/>
      <c r="X1430" s="69"/>
      <c r="Y1430" s="69"/>
      <c r="Z1430" s="69"/>
      <c r="AA1430" s="69"/>
      <c r="AB1430" s="69"/>
      <c r="AC1430" s="69"/>
      <c r="AD1430" s="69"/>
      <c r="AE1430" s="69"/>
      <c r="AF1430" s="69"/>
      <c r="AG1430" s="69"/>
      <c r="AH1430" s="69"/>
      <c r="AI1430" s="69"/>
      <c r="AJ1430" s="69"/>
      <c r="AK1430" s="69"/>
      <c r="AL1430" s="69"/>
      <c r="AM1430" s="69"/>
      <c r="AN1430" s="69"/>
      <c r="AO1430" s="69"/>
      <c r="AP1430" s="69"/>
      <c r="AQ1430" s="69"/>
      <c r="AR1430" s="69"/>
      <c r="AS1430" s="69"/>
      <c r="AT1430" s="69"/>
      <c r="AU1430" s="69"/>
      <c r="AV1430" s="69"/>
      <c r="AW1430" s="69"/>
      <c r="AX1430" s="69"/>
      <c r="AY1430" s="69"/>
      <c r="AZ1430" s="69"/>
      <c r="BA1430" s="69"/>
      <c r="BB1430" s="69"/>
      <c r="BC1430" s="69"/>
      <c r="BD1430" s="69"/>
      <c r="BE1430" s="69"/>
      <c r="BF1430" s="69"/>
      <c r="BG1430" s="69"/>
      <c r="BH1430" s="69"/>
      <c r="BI1430" s="69"/>
      <c r="BJ1430" s="69"/>
      <c r="BK1430" s="69"/>
      <c r="BL1430" s="69"/>
      <c r="BM1430" s="69"/>
      <c r="BN1430" s="69"/>
      <c r="BO1430" s="69"/>
      <c r="BP1430" s="69"/>
      <c r="BQ1430" s="69"/>
      <c r="BR1430" s="69"/>
      <c r="BS1430" s="46"/>
    </row>
    <row r="1431" spans="4:71" s="47" customFormat="1" ht="9.75" customHeight="1" x14ac:dyDescent="0.3">
      <c r="D1431" s="69"/>
      <c r="E1431" s="69"/>
      <c r="F1431" s="69"/>
      <c r="G1431" s="69"/>
      <c r="H1431" s="69"/>
      <c r="I1431" s="69"/>
      <c r="J1431" s="69"/>
      <c r="K1431" s="69"/>
      <c r="L1431" s="69"/>
      <c r="M1431" s="69"/>
      <c r="N1431" s="69"/>
      <c r="O1431" s="69"/>
      <c r="P1431" s="69"/>
      <c r="Q1431" s="69"/>
      <c r="R1431" s="69"/>
      <c r="S1431" s="69"/>
      <c r="T1431" s="69"/>
      <c r="U1431" s="69"/>
      <c r="V1431" s="69"/>
      <c r="W1431" s="69"/>
      <c r="X1431" s="69"/>
      <c r="Y1431" s="69"/>
      <c r="Z1431" s="69"/>
      <c r="AA1431" s="69"/>
      <c r="AB1431" s="69"/>
      <c r="AC1431" s="69"/>
      <c r="AD1431" s="69"/>
      <c r="AE1431" s="69"/>
      <c r="AF1431" s="69"/>
      <c r="AG1431" s="69"/>
      <c r="AH1431" s="69"/>
      <c r="AI1431" s="69"/>
      <c r="AJ1431" s="69"/>
      <c r="AK1431" s="69"/>
      <c r="AL1431" s="69"/>
      <c r="AM1431" s="69"/>
      <c r="AN1431" s="69"/>
      <c r="AO1431" s="69"/>
      <c r="AP1431" s="69"/>
      <c r="AQ1431" s="69"/>
      <c r="AR1431" s="69"/>
      <c r="AS1431" s="69"/>
      <c r="AT1431" s="69"/>
      <c r="AU1431" s="69"/>
      <c r="AV1431" s="69"/>
      <c r="AW1431" s="69"/>
      <c r="AX1431" s="69"/>
      <c r="AY1431" s="69"/>
      <c r="AZ1431" s="69"/>
      <c r="BA1431" s="69"/>
      <c r="BB1431" s="69"/>
      <c r="BC1431" s="69"/>
      <c r="BD1431" s="69"/>
      <c r="BE1431" s="69"/>
      <c r="BF1431" s="69"/>
      <c r="BG1431" s="69"/>
      <c r="BH1431" s="69"/>
      <c r="BI1431" s="69"/>
      <c r="BJ1431" s="69"/>
      <c r="BK1431" s="69"/>
      <c r="BL1431" s="69"/>
      <c r="BM1431" s="69"/>
      <c r="BN1431" s="69"/>
      <c r="BO1431" s="69"/>
      <c r="BP1431" s="69"/>
      <c r="BQ1431" s="69"/>
      <c r="BR1431" s="69"/>
      <c r="BS1431" s="46"/>
    </row>
    <row r="1432" spans="4:71" s="47" customFormat="1" ht="9.75" customHeight="1" x14ac:dyDescent="0.3">
      <c r="D1432" s="69"/>
      <c r="E1432" s="69"/>
      <c r="F1432" s="69"/>
      <c r="G1432" s="69"/>
      <c r="H1432" s="69"/>
      <c r="I1432" s="69"/>
      <c r="J1432" s="69"/>
      <c r="K1432" s="69"/>
      <c r="L1432" s="69"/>
      <c r="M1432" s="69"/>
      <c r="N1432" s="69"/>
      <c r="O1432" s="69"/>
      <c r="P1432" s="69"/>
      <c r="Q1432" s="69"/>
      <c r="R1432" s="69"/>
      <c r="S1432" s="69"/>
      <c r="T1432" s="69"/>
      <c r="U1432" s="69"/>
      <c r="V1432" s="69"/>
      <c r="W1432" s="69"/>
      <c r="X1432" s="69"/>
      <c r="Y1432" s="69"/>
      <c r="Z1432" s="69"/>
      <c r="AA1432" s="69"/>
      <c r="AB1432" s="69"/>
      <c r="AC1432" s="69"/>
      <c r="AD1432" s="69"/>
      <c r="AE1432" s="69"/>
      <c r="AF1432" s="69"/>
      <c r="AG1432" s="69"/>
      <c r="AH1432" s="69"/>
      <c r="AI1432" s="69"/>
      <c r="AJ1432" s="69"/>
      <c r="AK1432" s="69"/>
      <c r="AL1432" s="69"/>
      <c r="AM1432" s="69"/>
      <c r="AN1432" s="69"/>
      <c r="AO1432" s="69"/>
      <c r="AP1432" s="69"/>
      <c r="AQ1432" s="69"/>
      <c r="AR1432" s="69"/>
      <c r="AS1432" s="69"/>
      <c r="AT1432" s="69"/>
      <c r="AU1432" s="69"/>
      <c r="AV1432" s="69"/>
      <c r="AW1432" s="69"/>
      <c r="AX1432" s="69"/>
      <c r="AY1432" s="69"/>
      <c r="AZ1432" s="69"/>
      <c r="BA1432" s="69"/>
      <c r="BB1432" s="69"/>
      <c r="BC1432" s="69"/>
      <c r="BD1432" s="69"/>
      <c r="BE1432" s="69"/>
      <c r="BF1432" s="69"/>
      <c r="BG1432" s="69"/>
      <c r="BH1432" s="69"/>
      <c r="BI1432" s="69"/>
      <c r="BJ1432" s="69"/>
      <c r="BK1432" s="69"/>
      <c r="BL1432" s="69"/>
      <c r="BM1432" s="69"/>
      <c r="BN1432" s="69"/>
      <c r="BO1432" s="69"/>
      <c r="BP1432" s="69"/>
      <c r="BQ1432" s="69"/>
      <c r="BR1432" s="69"/>
      <c r="BS1432" s="46"/>
    </row>
    <row r="1433" spans="4:71" s="47" customFormat="1" ht="9.75" customHeight="1" x14ac:dyDescent="0.3">
      <c r="D1433" s="69"/>
      <c r="E1433" s="69"/>
      <c r="F1433" s="69"/>
      <c r="G1433" s="69"/>
      <c r="H1433" s="69"/>
      <c r="I1433" s="69"/>
      <c r="J1433" s="69"/>
      <c r="K1433" s="69"/>
      <c r="L1433" s="69"/>
      <c r="M1433" s="69"/>
      <c r="N1433" s="69"/>
      <c r="O1433" s="69"/>
      <c r="P1433" s="69"/>
      <c r="Q1433" s="69"/>
      <c r="R1433" s="69"/>
      <c r="S1433" s="69"/>
      <c r="T1433" s="69"/>
      <c r="U1433" s="69"/>
      <c r="V1433" s="69"/>
      <c r="W1433" s="69"/>
      <c r="X1433" s="69"/>
      <c r="Y1433" s="69"/>
      <c r="Z1433" s="69"/>
      <c r="AA1433" s="69"/>
      <c r="AB1433" s="69"/>
      <c r="AC1433" s="69"/>
      <c r="AD1433" s="69"/>
      <c r="AE1433" s="69"/>
      <c r="AF1433" s="69"/>
      <c r="AG1433" s="69"/>
      <c r="AH1433" s="69"/>
      <c r="AI1433" s="69"/>
      <c r="AJ1433" s="69"/>
      <c r="AK1433" s="69"/>
      <c r="AL1433" s="69"/>
      <c r="AM1433" s="69"/>
      <c r="AN1433" s="69"/>
      <c r="AO1433" s="69"/>
      <c r="AP1433" s="69"/>
      <c r="AQ1433" s="69"/>
      <c r="AR1433" s="69"/>
      <c r="AS1433" s="69"/>
      <c r="AT1433" s="69"/>
      <c r="AU1433" s="69"/>
      <c r="AV1433" s="69"/>
      <c r="AW1433" s="69"/>
      <c r="AX1433" s="69"/>
      <c r="AY1433" s="69"/>
      <c r="AZ1433" s="69"/>
      <c r="BA1433" s="69"/>
      <c r="BB1433" s="69"/>
      <c r="BC1433" s="69"/>
      <c r="BD1433" s="69"/>
      <c r="BE1433" s="69"/>
      <c r="BF1433" s="69"/>
      <c r="BG1433" s="69"/>
      <c r="BH1433" s="69"/>
      <c r="BI1433" s="69"/>
      <c r="BJ1433" s="69"/>
      <c r="BK1433" s="69"/>
      <c r="BL1433" s="69"/>
      <c r="BM1433" s="69"/>
      <c r="BN1433" s="69"/>
      <c r="BO1433" s="69"/>
      <c r="BP1433" s="69"/>
      <c r="BQ1433" s="69"/>
      <c r="BR1433" s="69"/>
      <c r="BS1433" s="46"/>
    </row>
    <row r="1434" spans="4:71" s="47" customFormat="1" ht="9.75" customHeight="1" x14ac:dyDescent="0.3">
      <c r="D1434" s="69"/>
      <c r="E1434" s="69"/>
      <c r="F1434" s="69"/>
      <c r="G1434" s="69"/>
      <c r="H1434" s="69"/>
      <c r="I1434" s="69"/>
      <c r="J1434" s="69"/>
      <c r="K1434" s="69"/>
      <c r="L1434" s="69"/>
      <c r="M1434" s="69"/>
      <c r="N1434" s="69"/>
      <c r="O1434" s="69"/>
      <c r="P1434" s="69"/>
      <c r="Q1434" s="69"/>
      <c r="R1434" s="69"/>
      <c r="S1434" s="69"/>
      <c r="T1434" s="69"/>
      <c r="U1434" s="69"/>
      <c r="V1434" s="69"/>
      <c r="W1434" s="69"/>
      <c r="X1434" s="69"/>
      <c r="Y1434" s="69"/>
      <c r="Z1434" s="69"/>
      <c r="AA1434" s="69"/>
      <c r="AB1434" s="69"/>
      <c r="AC1434" s="69"/>
      <c r="AD1434" s="69"/>
      <c r="AE1434" s="69"/>
      <c r="AF1434" s="69"/>
      <c r="AG1434" s="69"/>
      <c r="AH1434" s="69"/>
      <c r="AI1434" s="69"/>
      <c r="AJ1434" s="69"/>
      <c r="AK1434" s="69"/>
      <c r="AL1434" s="69"/>
      <c r="AM1434" s="69"/>
      <c r="AN1434" s="69"/>
      <c r="AO1434" s="69"/>
      <c r="AP1434" s="69"/>
      <c r="AQ1434" s="69"/>
      <c r="AR1434" s="69"/>
      <c r="AS1434" s="69"/>
      <c r="AT1434" s="69"/>
      <c r="AU1434" s="69"/>
      <c r="AV1434" s="69"/>
      <c r="AW1434" s="69"/>
      <c r="AX1434" s="69"/>
      <c r="AY1434" s="69"/>
      <c r="AZ1434" s="69"/>
      <c r="BA1434" s="69"/>
      <c r="BB1434" s="69"/>
      <c r="BC1434" s="69"/>
      <c r="BD1434" s="69"/>
      <c r="BE1434" s="69"/>
      <c r="BF1434" s="69"/>
      <c r="BG1434" s="69"/>
      <c r="BH1434" s="69"/>
      <c r="BI1434" s="69"/>
      <c r="BJ1434" s="69"/>
      <c r="BK1434" s="69"/>
      <c r="BL1434" s="69"/>
      <c r="BM1434" s="69"/>
      <c r="BN1434" s="69"/>
      <c r="BO1434" s="69"/>
      <c r="BP1434" s="69"/>
      <c r="BQ1434" s="69"/>
      <c r="BR1434" s="69"/>
      <c r="BS1434" s="46"/>
    </row>
    <row r="1435" spans="4:71" s="47" customFormat="1" ht="9.75" customHeight="1" x14ac:dyDescent="0.3">
      <c r="D1435" s="69"/>
      <c r="E1435" s="69"/>
      <c r="F1435" s="69"/>
      <c r="G1435" s="69"/>
      <c r="H1435" s="69"/>
      <c r="I1435" s="69"/>
      <c r="J1435" s="69"/>
      <c r="K1435" s="69"/>
      <c r="L1435" s="69"/>
      <c r="M1435" s="69"/>
      <c r="N1435" s="69"/>
      <c r="O1435" s="69"/>
      <c r="P1435" s="69"/>
      <c r="Q1435" s="69"/>
      <c r="R1435" s="69"/>
      <c r="S1435" s="69"/>
      <c r="T1435" s="69"/>
      <c r="U1435" s="69"/>
      <c r="V1435" s="69"/>
      <c r="W1435" s="69"/>
      <c r="X1435" s="69"/>
      <c r="Y1435" s="69"/>
      <c r="Z1435" s="69"/>
      <c r="AA1435" s="69"/>
      <c r="AB1435" s="69"/>
      <c r="AC1435" s="69"/>
      <c r="AD1435" s="69"/>
      <c r="AE1435" s="69"/>
      <c r="AF1435" s="69"/>
      <c r="AG1435" s="69"/>
      <c r="AH1435" s="69"/>
      <c r="AI1435" s="69"/>
      <c r="AJ1435" s="69"/>
      <c r="AK1435" s="69"/>
      <c r="AL1435" s="69"/>
      <c r="AM1435" s="69"/>
      <c r="AN1435" s="69"/>
      <c r="AO1435" s="69"/>
      <c r="AP1435" s="69"/>
      <c r="AQ1435" s="69"/>
      <c r="AR1435" s="69"/>
      <c r="AS1435" s="69"/>
      <c r="AT1435" s="69"/>
      <c r="AU1435" s="69"/>
      <c r="AV1435" s="69"/>
      <c r="AW1435" s="69"/>
      <c r="AX1435" s="69"/>
      <c r="AY1435" s="69"/>
      <c r="AZ1435" s="69"/>
      <c r="BA1435" s="69"/>
      <c r="BB1435" s="69"/>
      <c r="BC1435" s="69"/>
      <c r="BD1435" s="69"/>
      <c r="BE1435" s="69"/>
      <c r="BF1435" s="69"/>
      <c r="BG1435" s="69"/>
      <c r="BH1435" s="69"/>
      <c r="BI1435" s="69"/>
      <c r="BJ1435" s="69"/>
      <c r="BK1435" s="69"/>
      <c r="BL1435" s="69"/>
      <c r="BM1435" s="69"/>
      <c r="BN1435" s="69"/>
      <c r="BO1435" s="69"/>
      <c r="BP1435" s="69"/>
      <c r="BQ1435" s="69"/>
      <c r="BR1435" s="69"/>
      <c r="BS1435" s="46"/>
    </row>
    <row r="1436" spans="4:71" s="47" customFormat="1" ht="9.75" customHeight="1" x14ac:dyDescent="0.3">
      <c r="D1436" s="69"/>
      <c r="E1436" s="69"/>
      <c r="F1436" s="69"/>
      <c r="G1436" s="69"/>
      <c r="H1436" s="69"/>
      <c r="I1436" s="69"/>
      <c r="J1436" s="69"/>
      <c r="K1436" s="69"/>
      <c r="L1436" s="69"/>
      <c r="M1436" s="69"/>
      <c r="N1436" s="69"/>
      <c r="O1436" s="69"/>
      <c r="P1436" s="69"/>
      <c r="Q1436" s="69"/>
      <c r="R1436" s="69"/>
      <c r="S1436" s="69"/>
      <c r="T1436" s="69"/>
      <c r="U1436" s="69"/>
      <c r="V1436" s="69"/>
      <c r="W1436" s="69"/>
      <c r="X1436" s="69"/>
      <c r="Y1436" s="69"/>
      <c r="Z1436" s="69"/>
      <c r="AA1436" s="69"/>
      <c r="AB1436" s="69"/>
      <c r="AC1436" s="69"/>
      <c r="AD1436" s="69"/>
      <c r="AE1436" s="69"/>
      <c r="AF1436" s="69"/>
      <c r="AG1436" s="69"/>
      <c r="AH1436" s="69"/>
      <c r="AI1436" s="69"/>
      <c r="AJ1436" s="69"/>
      <c r="AK1436" s="69"/>
      <c r="AL1436" s="69"/>
      <c r="AM1436" s="69"/>
      <c r="AN1436" s="69"/>
      <c r="AO1436" s="69"/>
      <c r="AP1436" s="69"/>
      <c r="AQ1436" s="69"/>
      <c r="AR1436" s="69"/>
      <c r="AS1436" s="69"/>
      <c r="AT1436" s="69"/>
      <c r="AU1436" s="69"/>
      <c r="AV1436" s="69"/>
      <c r="AW1436" s="69"/>
      <c r="AX1436" s="69"/>
      <c r="AY1436" s="69"/>
      <c r="AZ1436" s="69"/>
      <c r="BA1436" s="69"/>
      <c r="BB1436" s="69"/>
      <c r="BC1436" s="69"/>
      <c r="BD1436" s="69"/>
      <c r="BE1436" s="69"/>
      <c r="BF1436" s="69"/>
      <c r="BG1436" s="69"/>
      <c r="BH1436" s="69"/>
      <c r="BI1436" s="69"/>
      <c r="BJ1436" s="69"/>
      <c r="BK1436" s="69"/>
      <c r="BL1436" s="69"/>
      <c r="BM1436" s="69"/>
      <c r="BN1436" s="69"/>
      <c r="BO1436" s="69"/>
      <c r="BP1436" s="69"/>
      <c r="BQ1436" s="69"/>
      <c r="BR1436" s="69"/>
      <c r="BS1436" s="46"/>
    </row>
    <row r="1437" spans="4:71" s="47" customFormat="1" ht="9.75" customHeight="1" x14ac:dyDescent="0.3">
      <c r="D1437" s="69"/>
      <c r="E1437" s="69"/>
      <c r="F1437" s="69"/>
      <c r="G1437" s="69"/>
      <c r="H1437" s="69"/>
      <c r="I1437" s="69"/>
      <c r="J1437" s="69"/>
      <c r="K1437" s="69"/>
      <c r="L1437" s="69"/>
      <c r="M1437" s="69"/>
      <c r="N1437" s="69"/>
      <c r="O1437" s="69"/>
      <c r="P1437" s="69"/>
      <c r="Q1437" s="69"/>
      <c r="R1437" s="69"/>
      <c r="S1437" s="69"/>
      <c r="T1437" s="69"/>
      <c r="U1437" s="69"/>
      <c r="V1437" s="69"/>
      <c r="W1437" s="69"/>
      <c r="X1437" s="69"/>
      <c r="Y1437" s="69"/>
      <c r="Z1437" s="69"/>
      <c r="AA1437" s="69"/>
      <c r="AB1437" s="69"/>
      <c r="AC1437" s="69"/>
      <c r="AD1437" s="69"/>
      <c r="AE1437" s="69"/>
      <c r="AF1437" s="69"/>
      <c r="AG1437" s="69"/>
      <c r="AH1437" s="69"/>
      <c r="AI1437" s="69"/>
      <c r="AJ1437" s="69"/>
      <c r="AK1437" s="69"/>
      <c r="AL1437" s="69"/>
      <c r="AM1437" s="69"/>
      <c r="AN1437" s="69"/>
      <c r="AO1437" s="69"/>
      <c r="AP1437" s="69"/>
      <c r="AQ1437" s="69"/>
      <c r="AR1437" s="69"/>
      <c r="AS1437" s="69"/>
      <c r="AT1437" s="69"/>
      <c r="AU1437" s="69"/>
      <c r="AV1437" s="69"/>
      <c r="AW1437" s="69"/>
      <c r="AX1437" s="69"/>
      <c r="AY1437" s="69"/>
      <c r="AZ1437" s="69"/>
      <c r="BA1437" s="69"/>
      <c r="BB1437" s="69"/>
      <c r="BC1437" s="69"/>
      <c r="BD1437" s="69"/>
      <c r="BE1437" s="69"/>
      <c r="BF1437" s="69"/>
      <c r="BG1437" s="69"/>
      <c r="BH1437" s="69"/>
      <c r="BI1437" s="69"/>
      <c r="BJ1437" s="69"/>
      <c r="BK1437" s="69"/>
      <c r="BL1437" s="69"/>
      <c r="BM1437" s="69"/>
      <c r="BN1437" s="69"/>
      <c r="BO1437" s="69"/>
      <c r="BP1437" s="69"/>
      <c r="BQ1437" s="69"/>
      <c r="BR1437" s="69"/>
      <c r="BS1437" s="46"/>
    </row>
    <row r="1438" spans="4:71" s="47" customFormat="1" ht="9.75" customHeight="1" x14ac:dyDescent="0.3">
      <c r="D1438" s="69"/>
      <c r="E1438" s="69"/>
      <c r="F1438" s="69"/>
      <c r="G1438" s="69"/>
      <c r="H1438" s="69"/>
      <c r="I1438" s="69"/>
      <c r="J1438" s="69"/>
      <c r="K1438" s="69"/>
      <c r="L1438" s="69"/>
      <c r="M1438" s="69"/>
      <c r="N1438" s="69"/>
      <c r="O1438" s="69"/>
      <c r="P1438" s="69"/>
      <c r="Q1438" s="69"/>
      <c r="R1438" s="69"/>
      <c r="S1438" s="69"/>
      <c r="T1438" s="69"/>
      <c r="U1438" s="69"/>
      <c r="V1438" s="69"/>
      <c r="W1438" s="69"/>
      <c r="X1438" s="69"/>
      <c r="Y1438" s="69"/>
      <c r="Z1438" s="69"/>
      <c r="AA1438" s="69"/>
      <c r="AB1438" s="69"/>
      <c r="AC1438" s="69"/>
      <c r="AD1438" s="69"/>
      <c r="AE1438" s="69"/>
      <c r="AF1438" s="69"/>
      <c r="AG1438" s="69"/>
      <c r="AH1438" s="69"/>
      <c r="AI1438" s="69"/>
      <c r="AJ1438" s="69"/>
      <c r="AK1438" s="69"/>
      <c r="AL1438" s="69"/>
      <c r="AM1438" s="69"/>
      <c r="AN1438" s="69"/>
      <c r="AO1438" s="69"/>
      <c r="AP1438" s="69"/>
      <c r="AQ1438" s="69"/>
      <c r="AR1438" s="69"/>
      <c r="AS1438" s="69"/>
      <c r="AT1438" s="69"/>
      <c r="AU1438" s="69"/>
      <c r="AV1438" s="69"/>
      <c r="AW1438" s="69"/>
      <c r="AX1438" s="69"/>
      <c r="AY1438" s="69"/>
      <c r="AZ1438" s="69"/>
      <c r="BA1438" s="69"/>
      <c r="BB1438" s="69"/>
      <c r="BC1438" s="69"/>
      <c r="BD1438" s="69"/>
      <c r="BE1438" s="69"/>
      <c r="BF1438" s="69"/>
      <c r="BG1438" s="69"/>
      <c r="BH1438" s="69"/>
      <c r="BI1438" s="69"/>
      <c r="BJ1438" s="69"/>
      <c r="BK1438" s="69"/>
      <c r="BL1438" s="69"/>
      <c r="BM1438" s="69"/>
      <c r="BN1438" s="69"/>
      <c r="BO1438" s="69"/>
      <c r="BP1438" s="69"/>
      <c r="BQ1438" s="69"/>
      <c r="BR1438" s="69"/>
      <c r="BS1438" s="46"/>
    </row>
    <row r="1439" spans="4:71" s="47" customFormat="1" ht="9.75" customHeight="1" x14ac:dyDescent="0.3">
      <c r="D1439" s="69"/>
      <c r="E1439" s="69"/>
      <c r="F1439" s="69"/>
      <c r="G1439" s="69"/>
      <c r="H1439" s="69"/>
      <c r="I1439" s="69"/>
      <c r="J1439" s="69"/>
      <c r="K1439" s="69"/>
      <c r="L1439" s="69"/>
      <c r="M1439" s="69"/>
      <c r="N1439" s="69"/>
      <c r="O1439" s="69"/>
      <c r="P1439" s="69"/>
      <c r="Q1439" s="69"/>
      <c r="R1439" s="69"/>
      <c r="S1439" s="69"/>
      <c r="T1439" s="69"/>
      <c r="U1439" s="69"/>
      <c r="V1439" s="69"/>
      <c r="W1439" s="69"/>
      <c r="X1439" s="69"/>
      <c r="Y1439" s="69"/>
      <c r="Z1439" s="69"/>
      <c r="AA1439" s="69"/>
      <c r="AB1439" s="69"/>
      <c r="AC1439" s="69"/>
      <c r="AD1439" s="69"/>
      <c r="AE1439" s="69"/>
      <c r="AF1439" s="69"/>
      <c r="AG1439" s="69"/>
      <c r="AH1439" s="69"/>
      <c r="AI1439" s="69"/>
      <c r="AJ1439" s="69"/>
      <c r="AK1439" s="69"/>
      <c r="AL1439" s="69"/>
      <c r="AM1439" s="69"/>
      <c r="AN1439" s="69"/>
      <c r="AO1439" s="69"/>
      <c r="AP1439" s="69"/>
      <c r="AQ1439" s="69"/>
      <c r="AR1439" s="69"/>
      <c r="AS1439" s="69"/>
      <c r="AT1439" s="69"/>
      <c r="AU1439" s="69"/>
      <c r="AV1439" s="69"/>
      <c r="AW1439" s="69"/>
      <c r="AX1439" s="69"/>
      <c r="AY1439" s="69"/>
      <c r="AZ1439" s="69"/>
      <c r="BA1439" s="69"/>
      <c r="BB1439" s="69"/>
      <c r="BC1439" s="69"/>
      <c r="BD1439" s="69"/>
      <c r="BE1439" s="69"/>
      <c r="BF1439" s="69"/>
      <c r="BG1439" s="69"/>
      <c r="BH1439" s="69"/>
      <c r="BI1439" s="69"/>
      <c r="BJ1439" s="69"/>
      <c r="BK1439" s="69"/>
      <c r="BL1439" s="69"/>
      <c r="BM1439" s="69"/>
      <c r="BN1439" s="69"/>
      <c r="BO1439" s="69"/>
      <c r="BP1439" s="69"/>
      <c r="BQ1439" s="69"/>
      <c r="BR1439" s="69"/>
      <c r="BS1439" s="46"/>
    </row>
    <row r="1440" spans="4:71" s="47" customFormat="1" ht="9.75" customHeight="1" x14ac:dyDescent="0.3">
      <c r="D1440" s="69"/>
      <c r="E1440" s="69"/>
      <c r="F1440" s="69"/>
      <c r="G1440" s="69"/>
      <c r="H1440" s="69"/>
      <c r="I1440" s="69"/>
      <c r="J1440" s="69"/>
      <c r="K1440" s="69"/>
      <c r="L1440" s="69"/>
      <c r="M1440" s="69"/>
      <c r="N1440" s="69"/>
      <c r="O1440" s="69"/>
      <c r="P1440" s="69"/>
      <c r="Q1440" s="69"/>
      <c r="R1440" s="69"/>
      <c r="S1440" s="69"/>
      <c r="T1440" s="69"/>
      <c r="U1440" s="69"/>
      <c r="V1440" s="69"/>
      <c r="W1440" s="69"/>
      <c r="X1440" s="69"/>
      <c r="Y1440" s="69"/>
      <c r="Z1440" s="69"/>
      <c r="AA1440" s="69"/>
      <c r="AB1440" s="69"/>
      <c r="AC1440" s="69"/>
      <c r="AD1440" s="69"/>
      <c r="AE1440" s="69"/>
      <c r="AF1440" s="69"/>
      <c r="AG1440" s="69"/>
      <c r="AH1440" s="69"/>
      <c r="AI1440" s="69"/>
      <c r="AJ1440" s="69"/>
      <c r="AK1440" s="69"/>
      <c r="AL1440" s="69"/>
      <c r="AM1440" s="69"/>
      <c r="AN1440" s="69"/>
      <c r="AO1440" s="69"/>
      <c r="AP1440" s="69"/>
      <c r="AQ1440" s="69"/>
      <c r="AR1440" s="69"/>
      <c r="AS1440" s="69"/>
      <c r="AT1440" s="69"/>
      <c r="AU1440" s="69"/>
      <c r="AV1440" s="69"/>
      <c r="AW1440" s="69"/>
      <c r="AX1440" s="69"/>
      <c r="AY1440" s="69"/>
      <c r="AZ1440" s="69"/>
      <c r="BA1440" s="69"/>
      <c r="BB1440" s="69"/>
      <c r="BC1440" s="69"/>
      <c r="BD1440" s="69"/>
      <c r="BE1440" s="69"/>
      <c r="BF1440" s="69"/>
      <c r="BG1440" s="69"/>
      <c r="BH1440" s="69"/>
      <c r="BI1440" s="69"/>
      <c r="BJ1440" s="69"/>
      <c r="BK1440" s="69"/>
      <c r="BL1440" s="69"/>
      <c r="BM1440" s="69"/>
      <c r="BN1440" s="69"/>
      <c r="BO1440" s="69"/>
      <c r="BP1440" s="69"/>
      <c r="BQ1440" s="69"/>
      <c r="BR1440" s="69"/>
      <c r="BS1440" s="46"/>
    </row>
    <row r="1441" spans="4:71" s="47" customFormat="1" ht="9.75" customHeight="1" x14ac:dyDescent="0.3">
      <c r="D1441" s="69"/>
      <c r="E1441" s="69"/>
      <c r="F1441" s="69"/>
      <c r="G1441" s="69"/>
      <c r="H1441" s="69"/>
      <c r="I1441" s="69"/>
      <c r="J1441" s="69"/>
      <c r="K1441" s="69"/>
      <c r="L1441" s="69"/>
      <c r="M1441" s="69"/>
      <c r="N1441" s="69"/>
      <c r="O1441" s="69"/>
      <c r="P1441" s="69"/>
      <c r="Q1441" s="69"/>
      <c r="R1441" s="69"/>
      <c r="S1441" s="69"/>
      <c r="T1441" s="69"/>
      <c r="U1441" s="69"/>
      <c r="V1441" s="69"/>
      <c r="W1441" s="69"/>
      <c r="X1441" s="69"/>
      <c r="Y1441" s="69"/>
      <c r="Z1441" s="69"/>
      <c r="AA1441" s="69"/>
      <c r="AB1441" s="69"/>
      <c r="AC1441" s="69"/>
      <c r="AD1441" s="69"/>
      <c r="AE1441" s="69"/>
      <c r="AF1441" s="69"/>
      <c r="AG1441" s="69"/>
      <c r="AH1441" s="69"/>
      <c r="AI1441" s="69"/>
      <c r="AJ1441" s="69"/>
      <c r="AK1441" s="69"/>
      <c r="AL1441" s="69"/>
      <c r="AM1441" s="69"/>
      <c r="AN1441" s="69"/>
      <c r="AO1441" s="69"/>
      <c r="AP1441" s="69"/>
      <c r="AQ1441" s="69"/>
      <c r="AR1441" s="69"/>
      <c r="AS1441" s="69"/>
      <c r="AT1441" s="69"/>
      <c r="AU1441" s="69"/>
      <c r="AV1441" s="69"/>
      <c r="AW1441" s="69"/>
      <c r="AX1441" s="69"/>
      <c r="AY1441" s="69"/>
      <c r="AZ1441" s="69"/>
      <c r="BA1441" s="69"/>
      <c r="BB1441" s="69"/>
      <c r="BC1441" s="69"/>
      <c r="BD1441" s="69"/>
      <c r="BE1441" s="69"/>
      <c r="BF1441" s="69"/>
      <c r="BG1441" s="69"/>
      <c r="BH1441" s="69"/>
      <c r="BI1441" s="69"/>
      <c r="BJ1441" s="69"/>
      <c r="BK1441" s="69"/>
      <c r="BL1441" s="69"/>
      <c r="BM1441" s="69"/>
      <c r="BN1441" s="69"/>
      <c r="BO1441" s="69"/>
      <c r="BP1441" s="69"/>
      <c r="BQ1441" s="69"/>
      <c r="BR1441" s="69"/>
      <c r="BS1441" s="46"/>
    </row>
    <row r="1442" spans="4:71" s="47" customFormat="1" ht="9.75" customHeight="1" x14ac:dyDescent="0.3">
      <c r="D1442" s="69"/>
      <c r="E1442" s="69"/>
      <c r="F1442" s="69"/>
      <c r="G1442" s="69"/>
      <c r="H1442" s="69"/>
      <c r="I1442" s="69"/>
      <c r="J1442" s="69"/>
      <c r="K1442" s="69"/>
      <c r="L1442" s="69"/>
      <c r="M1442" s="69"/>
      <c r="N1442" s="69"/>
      <c r="O1442" s="69"/>
      <c r="P1442" s="69"/>
      <c r="Q1442" s="69"/>
      <c r="R1442" s="69"/>
      <c r="S1442" s="69"/>
      <c r="T1442" s="69"/>
      <c r="U1442" s="69"/>
      <c r="V1442" s="69"/>
      <c r="W1442" s="69"/>
      <c r="X1442" s="69"/>
      <c r="Y1442" s="69"/>
      <c r="Z1442" s="69"/>
      <c r="AA1442" s="69"/>
      <c r="AB1442" s="69"/>
      <c r="AC1442" s="69"/>
      <c r="AD1442" s="69"/>
      <c r="AE1442" s="69"/>
      <c r="AF1442" s="69"/>
      <c r="AG1442" s="69"/>
      <c r="AH1442" s="69"/>
      <c r="AI1442" s="69"/>
      <c r="AJ1442" s="69"/>
      <c r="AK1442" s="69"/>
      <c r="AL1442" s="69"/>
      <c r="AM1442" s="69"/>
      <c r="AN1442" s="69"/>
      <c r="AO1442" s="69"/>
      <c r="AP1442" s="69"/>
      <c r="AQ1442" s="69"/>
      <c r="AR1442" s="69"/>
      <c r="AS1442" s="69"/>
      <c r="AT1442" s="69"/>
      <c r="AU1442" s="69"/>
      <c r="AV1442" s="69"/>
      <c r="AW1442" s="69"/>
      <c r="AX1442" s="69"/>
      <c r="AY1442" s="69"/>
      <c r="AZ1442" s="69"/>
      <c r="BA1442" s="69"/>
      <c r="BB1442" s="69"/>
      <c r="BC1442" s="69"/>
      <c r="BD1442" s="69"/>
      <c r="BE1442" s="69"/>
      <c r="BF1442" s="69"/>
      <c r="BG1442" s="69"/>
      <c r="BH1442" s="69"/>
      <c r="BI1442" s="69"/>
      <c r="BJ1442" s="69"/>
      <c r="BK1442" s="69"/>
      <c r="BL1442" s="69"/>
      <c r="BM1442" s="69"/>
      <c r="BN1442" s="69"/>
      <c r="BO1442" s="69"/>
      <c r="BP1442" s="69"/>
      <c r="BQ1442" s="69"/>
      <c r="BR1442" s="69"/>
      <c r="BS1442" s="46"/>
    </row>
    <row r="1443" spans="4:71" s="47" customFormat="1" ht="9.75" customHeight="1" x14ac:dyDescent="0.3">
      <c r="D1443" s="69"/>
      <c r="E1443" s="69"/>
      <c r="F1443" s="69"/>
      <c r="G1443" s="69"/>
      <c r="H1443" s="69"/>
      <c r="I1443" s="69"/>
      <c r="J1443" s="69"/>
      <c r="K1443" s="69"/>
      <c r="L1443" s="69"/>
      <c r="M1443" s="69"/>
      <c r="N1443" s="69"/>
      <c r="O1443" s="69"/>
      <c r="P1443" s="69"/>
      <c r="Q1443" s="69"/>
      <c r="R1443" s="69"/>
      <c r="S1443" s="69"/>
      <c r="T1443" s="69"/>
      <c r="U1443" s="69"/>
      <c r="V1443" s="69"/>
      <c r="W1443" s="69"/>
      <c r="X1443" s="69"/>
      <c r="Y1443" s="69"/>
      <c r="Z1443" s="69"/>
      <c r="AA1443" s="69"/>
      <c r="AB1443" s="69"/>
      <c r="AC1443" s="69"/>
      <c r="AD1443" s="69"/>
      <c r="AE1443" s="69"/>
      <c r="AF1443" s="69"/>
      <c r="AG1443" s="69"/>
      <c r="AH1443" s="69"/>
      <c r="AI1443" s="69"/>
      <c r="AJ1443" s="69"/>
      <c r="AK1443" s="69"/>
      <c r="AL1443" s="69"/>
      <c r="AM1443" s="69"/>
      <c r="AN1443" s="69"/>
      <c r="AO1443" s="69"/>
      <c r="AP1443" s="69"/>
      <c r="AQ1443" s="69"/>
      <c r="AR1443" s="69"/>
      <c r="AS1443" s="69"/>
      <c r="AT1443" s="69"/>
      <c r="AU1443" s="69"/>
      <c r="AV1443" s="69"/>
      <c r="AW1443" s="69"/>
      <c r="AX1443" s="69"/>
      <c r="AY1443" s="69"/>
      <c r="AZ1443" s="69"/>
      <c r="BA1443" s="69"/>
      <c r="BB1443" s="69"/>
      <c r="BC1443" s="69"/>
      <c r="BD1443" s="69"/>
      <c r="BE1443" s="69"/>
      <c r="BF1443" s="69"/>
      <c r="BG1443" s="69"/>
      <c r="BH1443" s="69"/>
      <c r="BI1443" s="69"/>
      <c r="BJ1443" s="69"/>
      <c r="BK1443" s="69"/>
      <c r="BL1443" s="69"/>
      <c r="BM1443" s="69"/>
      <c r="BN1443" s="69"/>
      <c r="BO1443" s="69"/>
      <c r="BP1443" s="69"/>
      <c r="BQ1443" s="69"/>
      <c r="BR1443" s="69"/>
      <c r="BS1443" s="46"/>
    </row>
    <row r="1444" spans="4:71" s="47" customFormat="1" ht="9.75" customHeight="1" x14ac:dyDescent="0.3">
      <c r="D1444" s="69"/>
      <c r="E1444" s="69"/>
      <c r="F1444" s="69"/>
      <c r="G1444" s="69"/>
      <c r="H1444" s="69"/>
      <c r="I1444" s="69"/>
      <c r="J1444" s="69"/>
      <c r="K1444" s="69"/>
      <c r="L1444" s="69"/>
      <c r="M1444" s="69"/>
      <c r="N1444" s="69"/>
      <c r="O1444" s="69"/>
      <c r="P1444" s="69"/>
      <c r="Q1444" s="69"/>
      <c r="R1444" s="69"/>
      <c r="S1444" s="69"/>
      <c r="T1444" s="69"/>
      <c r="U1444" s="69"/>
      <c r="V1444" s="69"/>
      <c r="W1444" s="69"/>
      <c r="X1444" s="69"/>
      <c r="Y1444" s="69"/>
      <c r="Z1444" s="69"/>
      <c r="AA1444" s="69"/>
      <c r="AB1444" s="69"/>
      <c r="AC1444" s="69"/>
      <c r="AD1444" s="69"/>
      <c r="AE1444" s="69"/>
      <c r="AF1444" s="69"/>
      <c r="AG1444" s="69"/>
      <c r="AH1444" s="69"/>
      <c r="AI1444" s="69"/>
      <c r="AJ1444" s="69"/>
      <c r="AK1444" s="69"/>
      <c r="AL1444" s="69"/>
      <c r="AM1444" s="69"/>
      <c r="AN1444" s="69"/>
      <c r="AO1444" s="69"/>
      <c r="AP1444" s="69"/>
      <c r="AQ1444" s="69"/>
      <c r="AR1444" s="69"/>
      <c r="AS1444" s="69"/>
      <c r="AT1444" s="69"/>
      <c r="AU1444" s="69"/>
      <c r="AV1444" s="69"/>
      <c r="AW1444" s="69"/>
      <c r="AX1444" s="69"/>
      <c r="AY1444" s="69"/>
      <c r="AZ1444" s="69"/>
      <c r="BA1444" s="69"/>
      <c r="BB1444" s="69"/>
      <c r="BC1444" s="69"/>
      <c r="BD1444" s="69"/>
      <c r="BE1444" s="69"/>
      <c r="BF1444" s="69"/>
      <c r="BG1444" s="69"/>
      <c r="BH1444" s="69"/>
      <c r="BI1444" s="69"/>
      <c r="BJ1444" s="69"/>
      <c r="BK1444" s="69"/>
      <c r="BL1444" s="69"/>
      <c r="BM1444" s="69"/>
      <c r="BN1444" s="69"/>
      <c r="BO1444" s="69"/>
      <c r="BP1444" s="69"/>
      <c r="BQ1444" s="69"/>
      <c r="BR1444" s="69"/>
      <c r="BS1444" s="46"/>
    </row>
    <row r="1445" spans="4:71" s="47" customFormat="1" ht="9.75" customHeight="1" x14ac:dyDescent="0.3">
      <c r="D1445" s="69"/>
      <c r="E1445" s="69"/>
      <c r="F1445" s="69"/>
      <c r="G1445" s="69"/>
      <c r="H1445" s="69"/>
      <c r="I1445" s="69"/>
      <c r="J1445" s="69"/>
      <c r="K1445" s="69"/>
      <c r="L1445" s="69"/>
      <c r="M1445" s="69"/>
      <c r="N1445" s="69"/>
      <c r="O1445" s="69"/>
      <c r="P1445" s="69"/>
      <c r="Q1445" s="69"/>
      <c r="R1445" s="69"/>
      <c r="S1445" s="69"/>
      <c r="T1445" s="69"/>
      <c r="U1445" s="69"/>
      <c r="V1445" s="69"/>
      <c r="W1445" s="69"/>
      <c r="X1445" s="69"/>
      <c r="Y1445" s="69"/>
      <c r="Z1445" s="69"/>
      <c r="AA1445" s="69"/>
      <c r="AB1445" s="69"/>
      <c r="AC1445" s="69"/>
      <c r="AD1445" s="69"/>
      <c r="AE1445" s="69"/>
      <c r="AF1445" s="69"/>
      <c r="AG1445" s="69"/>
      <c r="AH1445" s="69"/>
      <c r="AI1445" s="69"/>
      <c r="AJ1445" s="69"/>
      <c r="AK1445" s="69"/>
      <c r="AL1445" s="69"/>
      <c r="AM1445" s="69"/>
      <c r="AN1445" s="69"/>
      <c r="AO1445" s="69"/>
      <c r="AP1445" s="69"/>
      <c r="AQ1445" s="69"/>
      <c r="AR1445" s="69"/>
      <c r="AS1445" s="69"/>
      <c r="AT1445" s="69"/>
      <c r="AU1445" s="69"/>
      <c r="AV1445" s="69"/>
      <c r="AW1445" s="69"/>
      <c r="AX1445" s="69"/>
      <c r="AY1445" s="69"/>
      <c r="AZ1445" s="69"/>
      <c r="BA1445" s="69"/>
      <c r="BB1445" s="69"/>
      <c r="BC1445" s="69"/>
      <c r="BD1445" s="69"/>
      <c r="BE1445" s="69"/>
      <c r="BF1445" s="69"/>
      <c r="BG1445" s="69"/>
      <c r="BH1445" s="69"/>
      <c r="BI1445" s="69"/>
      <c r="BJ1445" s="69"/>
      <c r="BK1445" s="69"/>
      <c r="BL1445" s="69"/>
      <c r="BM1445" s="69"/>
      <c r="BN1445" s="69"/>
      <c r="BO1445" s="69"/>
      <c r="BP1445" s="69"/>
      <c r="BQ1445" s="69"/>
      <c r="BR1445" s="69"/>
      <c r="BS1445" s="46"/>
    </row>
    <row r="1446" spans="4:71" s="47" customFormat="1" ht="9.75" customHeight="1" x14ac:dyDescent="0.3">
      <c r="D1446" s="69"/>
      <c r="E1446" s="69"/>
      <c r="F1446" s="69"/>
      <c r="G1446" s="69"/>
      <c r="H1446" s="69"/>
      <c r="I1446" s="69"/>
      <c r="J1446" s="69"/>
      <c r="K1446" s="69"/>
      <c r="L1446" s="69"/>
      <c r="M1446" s="69"/>
      <c r="N1446" s="69"/>
      <c r="O1446" s="69"/>
      <c r="P1446" s="69"/>
      <c r="Q1446" s="69"/>
      <c r="R1446" s="69"/>
      <c r="S1446" s="69"/>
      <c r="T1446" s="69"/>
      <c r="U1446" s="69"/>
      <c r="V1446" s="69"/>
      <c r="W1446" s="69"/>
      <c r="X1446" s="69"/>
      <c r="Y1446" s="69"/>
      <c r="Z1446" s="69"/>
      <c r="AA1446" s="69"/>
      <c r="AB1446" s="69"/>
      <c r="AC1446" s="69"/>
      <c r="AD1446" s="69"/>
      <c r="AE1446" s="69"/>
      <c r="AF1446" s="69"/>
      <c r="AG1446" s="69"/>
      <c r="AH1446" s="69"/>
      <c r="AI1446" s="69"/>
      <c r="AJ1446" s="69"/>
      <c r="AK1446" s="69"/>
      <c r="AL1446" s="69"/>
      <c r="AM1446" s="69"/>
      <c r="AN1446" s="69"/>
      <c r="AO1446" s="69"/>
      <c r="AP1446" s="69"/>
      <c r="AQ1446" s="69"/>
      <c r="AR1446" s="69"/>
      <c r="AS1446" s="69"/>
      <c r="AT1446" s="69"/>
      <c r="AU1446" s="69"/>
      <c r="AV1446" s="69"/>
      <c r="AW1446" s="69"/>
      <c r="AX1446" s="69"/>
      <c r="AY1446" s="69"/>
      <c r="AZ1446" s="69"/>
      <c r="BA1446" s="69"/>
      <c r="BB1446" s="69"/>
      <c r="BC1446" s="69"/>
      <c r="BD1446" s="69"/>
      <c r="BE1446" s="69"/>
      <c r="BF1446" s="69"/>
      <c r="BG1446" s="69"/>
      <c r="BH1446" s="69"/>
      <c r="BI1446" s="69"/>
      <c r="BJ1446" s="69"/>
      <c r="BK1446" s="69"/>
      <c r="BL1446" s="69"/>
      <c r="BM1446" s="69"/>
      <c r="BN1446" s="69"/>
      <c r="BO1446" s="69"/>
      <c r="BP1446" s="69"/>
      <c r="BQ1446" s="69"/>
      <c r="BR1446" s="69"/>
      <c r="BS1446" s="46"/>
    </row>
    <row r="1447" spans="4:71" s="47" customFormat="1" ht="9.75" customHeight="1" x14ac:dyDescent="0.3">
      <c r="D1447" s="69"/>
      <c r="E1447" s="69"/>
      <c r="F1447" s="69"/>
      <c r="G1447" s="69"/>
      <c r="H1447" s="69"/>
      <c r="I1447" s="69"/>
      <c r="J1447" s="69"/>
      <c r="K1447" s="69"/>
      <c r="L1447" s="69"/>
      <c r="M1447" s="69"/>
      <c r="N1447" s="69"/>
      <c r="O1447" s="69"/>
      <c r="P1447" s="69"/>
      <c r="Q1447" s="69"/>
      <c r="R1447" s="69"/>
      <c r="S1447" s="69"/>
      <c r="T1447" s="69"/>
      <c r="U1447" s="69"/>
      <c r="V1447" s="69"/>
      <c r="W1447" s="69"/>
      <c r="X1447" s="69"/>
      <c r="Y1447" s="69"/>
      <c r="Z1447" s="69"/>
      <c r="AA1447" s="69"/>
      <c r="AB1447" s="69"/>
      <c r="AC1447" s="69"/>
      <c r="AD1447" s="69"/>
      <c r="AE1447" s="69"/>
      <c r="AF1447" s="69"/>
      <c r="AG1447" s="69"/>
      <c r="AH1447" s="69"/>
      <c r="AI1447" s="69"/>
      <c r="AJ1447" s="69"/>
      <c r="AK1447" s="69"/>
      <c r="AL1447" s="69"/>
      <c r="AM1447" s="69"/>
      <c r="AN1447" s="69"/>
      <c r="AO1447" s="69"/>
      <c r="AP1447" s="69"/>
      <c r="AQ1447" s="69"/>
      <c r="AR1447" s="69"/>
      <c r="AS1447" s="69"/>
      <c r="AT1447" s="69"/>
      <c r="AU1447" s="69"/>
      <c r="AV1447" s="69"/>
      <c r="AW1447" s="69"/>
      <c r="AX1447" s="69"/>
      <c r="AY1447" s="69"/>
      <c r="AZ1447" s="69"/>
      <c r="BA1447" s="69"/>
      <c r="BB1447" s="69"/>
      <c r="BC1447" s="69"/>
      <c r="BD1447" s="69"/>
      <c r="BE1447" s="69"/>
      <c r="BF1447" s="69"/>
      <c r="BG1447" s="69"/>
      <c r="BH1447" s="69"/>
      <c r="BI1447" s="69"/>
      <c r="BJ1447" s="69"/>
      <c r="BK1447" s="69"/>
      <c r="BL1447" s="69"/>
      <c r="BM1447" s="69"/>
      <c r="BN1447" s="69"/>
      <c r="BO1447" s="69"/>
      <c r="BP1447" s="69"/>
      <c r="BQ1447" s="69"/>
      <c r="BR1447" s="69"/>
      <c r="BS1447" s="46"/>
    </row>
    <row r="1448" spans="4:71" s="47" customFormat="1" ht="9.75" customHeight="1" x14ac:dyDescent="0.3">
      <c r="D1448" s="69"/>
      <c r="E1448" s="69"/>
      <c r="F1448" s="69"/>
      <c r="G1448" s="69"/>
      <c r="H1448" s="69"/>
      <c r="I1448" s="69"/>
      <c r="J1448" s="69"/>
      <c r="K1448" s="69"/>
      <c r="L1448" s="69"/>
      <c r="M1448" s="69"/>
      <c r="N1448" s="69"/>
      <c r="O1448" s="69"/>
      <c r="P1448" s="69"/>
      <c r="Q1448" s="69"/>
      <c r="R1448" s="69"/>
      <c r="S1448" s="69"/>
      <c r="T1448" s="69"/>
      <c r="U1448" s="69"/>
      <c r="V1448" s="69"/>
      <c r="W1448" s="69"/>
      <c r="X1448" s="69"/>
      <c r="Y1448" s="69"/>
      <c r="Z1448" s="69"/>
      <c r="AA1448" s="69"/>
      <c r="AB1448" s="69"/>
      <c r="AC1448" s="69"/>
      <c r="AD1448" s="69"/>
      <c r="AE1448" s="69"/>
      <c r="AF1448" s="69"/>
      <c r="AG1448" s="69"/>
      <c r="AH1448" s="69"/>
      <c r="AI1448" s="69"/>
      <c r="AJ1448" s="69"/>
      <c r="AK1448" s="69"/>
      <c r="AL1448" s="69"/>
      <c r="AM1448" s="69"/>
      <c r="AN1448" s="69"/>
      <c r="AO1448" s="69"/>
      <c r="AP1448" s="69"/>
      <c r="AQ1448" s="69"/>
      <c r="AR1448" s="69"/>
      <c r="AS1448" s="69"/>
      <c r="AT1448" s="69"/>
      <c r="AU1448" s="69"/>
      <c r="AV1448" s="69"/>
      <c r="AW1448" s="69"/>
      <c r="AX1448" s="69"/>
      <c r="AY1448" s="69"/>
      <c r="AZ1448" s="69"/>
      <c r="BA1448" s="69"/>
      <c r="BB1448" s="69"/>
      <c r="BC1448" s="69"/>
      <c r="BD1448" s="69"/>
      <c r="BE1448" s="69"/>
      <c r="BF1448" s="69"/>
      <c r="BG1448" s="69"/>
      <c r="BH1448" s="69"/>
      <c r="BI1448" s="69"/>
      <c r="BJ1448" s="69"/>
      <c r="BK1448" s="69"/>
      <c r="BL1448" s="69"/>
      <c r="BM1448" s="69"/>
      <c r="BN1448" s="69"/>
      <c r="BO1448" s="69"/>
      <c r="BP1448" s="69"/>
      <c r="BQ1448" s="69"/>
      <c r="BR1448" s="69"/>
      <c r="BS1448" s="46"/>
    </row>
    <row r="1449" spans="4:71" s="47" customFormat="1" ht="9.75" customHeight="1" x14ac:dyDescent="0.3">
      <c r="D1449" s="69"/>
      <c r="E1449" s="69"/>
      <c r="F1449" s="69"/>
      <c r="G1449" s="69"/>
      <c r="H1449" s="69"/>
      <c r="I1449" s="69"/>
      <c r="J1449" s="69"/>
      <c r="K1449" s="69"/>
      <c r="L1449" s="69"/>
      <c r="M1449" s="69"/>
      <c r="N1449" s="69"/>
      <c r="O1449" s="69"/>
      <c r="P1449" s="69"/>
      <c r="Q1449" s="69"/>
      <c r="R1449" s="69"/>
      <c r="S1449" s="69"/>
      <c r="T1449" s="69"/>
      <c r="U1449" s="69"/>
      <c r="V1449" s="69"/>
      <c r="W1449" s="69"/>
      <c r="X1449" s="69"/>
      <c r="Y1449" s="69"/>
      <c r="Z1449" s="69"/>
      <c r="AA1449" s="69"/>
      <c r="AB1449" s="69"/>
      <c r="AC1449" s="69"/>
      <c r="AD1449" s="69"/>
      <c r="AE1449" s="69"/>
      <c r="AF1449" s="69"/>
      <c r="AG1449" s="69"/>
      <c r="AH1449" s="69"/>
      <c r="AI1449" s="69"/>
      <c r="AJ1449" s="69"/>
      <c r="AK1449" s="69"/>
      <c r="AL1449" s="69"/>
      <c r="AM1449" s="69"/>
      <c r="AN1449" s="69"/>
      <c r="AO1449" s="69"/>
      <c r="AP1449" s="69"/>
      <c r="AQ1449" s="69"/>
      <c r="AR1449" s="69"/>
      <c r="AS1449" s="69"/>
      <c r="AT1449" s="69"/>
      <c r="AU1449" s="69"/>
      <c r="AV1449" s="69"/>
      <c r="AW1449" s="69"/>
      <c r="AX1449" s="69"/>
      <c r="AY1449" s="69"/>
      <c r="AZ1449" s="69"/>
      <c r="BA1449" s="69"/>
      <c r="BB1449" s="69"/>
      <c r="BC1449" s="69"/>
      <c r="BD1449" s="69"/>
      <c r="BE1449" s="69"/>
      <c r="BF1449" s="69"/>
      <c r="BG1449" s="69"/>
      <c r="BH1449" s="69"/>
      <c r="BI1449" s="69"/>
      <c r="BJ1449" s="69"/>
      <c r="BK1449" s="69"/>
      <c r="BL1449" s="69"/>
      <c r="BM1449" s="69"/>
      <c r="BN1449" s="69"/>
      <c r="BO1449" s="69"/>
      <c r="BP1449" s="69"/>
      <c r="BQ1449" s="69"/>
      <c r="BR1449" s="69"/>
      <c r="BS1449" s="46"/>
    </row>
    <row r="1450" spans="4:71" s="47" customFormat="1" ht="9.75" customHeight="1" x14ac:dyDescent="0.3">
      <c r="D1450" s="69"/>
      <c r="E1450" s="69"/>
      <c r="F1450" s="69"/>
      <c r="G1450" s="69"/>
      <c r="H1450" s="69"/>
      <c r="I1450" s="69"/>
      <c r="J1450" s="69"/>
      <c r="K1450" s="69"/>
      <c r="L1450" s="69"/>
      <c r="M1450" s="69"/>
      <c r="N1450" s="69"/>
      <c r="O1450" s="69"/>
      <c r="P1450" s="69"/>
      <c r="Q1450" s="69"/>
      <c r="R1450" s="69"/>
      <c r="S1450" s="69"/>
      <c r="T1450" s="69"/>
      <c r="U1450" s="69"/>
      <c r="V1450" s="69"/>
      <c r="W1450" s="69"/>
      <c r="X1450" s="69"/>
      <c r="Y1450" s="69"/>
      <c r="Z1450" s="69"/>
      <c r="AA1450" s="69"/>
      <c r="AB1450" s="69"/>
      <c r="AC1450" s="69"/>
      <c r="AD1450" s="69"/>
      <c r="AE1450" s="69"/>
      <c r="AF1450" s="69"/>
      <c r="AG1450" s="69"/>
      <c r="AH1450" s="69"/>
      <c r="AI1450" s="69"/>
      <c r="AJ1450" s="69"/>
      <c r="AK1450" s="69"/>
      <c r="AL1450" s="69"/>
      <c r="AM1450" s="69"/>
      <c r="AN1450" s="69"/>
      <c r="AO1450" s="69"/>
      <c r="AP1450" s="69"/>
      <c r="AQ1450" s="69"/>
      <c r="AR1450" s="69"/>
      <c r="AS1450" s="69"/>
      <c r="AT1450" s="69"/>
      <c r="AU1450" s="69"/>
      <c r="AV1450" s="69"/>
      <c r="AW1450" s="69"/>
      <c r="AX1450" s="69"/>
      <c r="AY1450" s="69"/>
      <c r="AZ1450" s="69"/>
      <c r="BA1450" s="69"/>
      <c r="BB1450" s="69"/>
      <c r="BC1450" s="69"/>
      <c r="BD1450" s="69"/>
      <c r="BE1450" s="69"/>
      <c r="BF1450" s="69"/>
      <c r="BG1450" s="69"/>
      <c r="BH1450" s="69"/>
      <c r="BI1450" s="69"/>
      <c r="BJ1450" s="69"/>
      <c r="BK1450" s="69"/>
      <c r="BL1450" s="69"/>
      <c r="BM1450" s="69"/>
      <c r="BN1450" s="69"/>
      <c r="BO1450" s="69"/>
      <c r="BP1450" s="69"/>
      <c r="BQ1450" s="69"/>
      <c r="BR1450" s="69"/>
      <c r="BS1450" s="46"/>
    </row>
    <row r="1451" spans="4:71" s="47" customFormat="1" ht="9.75" customHeight="1" x14ac:dyDescent="0.3">
      <c r="D1451" s="69"/>
      <c r="E1451" s="69"/>
      <c r="F1451" s="69"/>
      <c r="G1451" s="69"/>
      <c r="H1451" s="69"/>
      <c r="I1451" s="69"/>
      <c r="J1451" s="69"/>
      <c r="K1451" s="69"/>
      <c r="L1451" s="69"/>
      <c r="M1451" s="69"/>
      <c r="N1451" s="69"/>
      <c r="O1451" s="69"/>
      <c r="P1451" s="69"/>
      <c r="Q1451" s="69"/>
      <c r="R1451" s="69"/>
      <c r="S1451" s="69"/>
      <c r="T1451" s="69"/>
      <c r="U1451" s="69"/>
      <c r="V1451" s="69"/>
      <c r="W1451" s="69"/>
      <c r="X1451" s="69"/>
      <c r="Y1451" s="69"/>
      <c r="Z1451" s="69"/>
      <c r="AA1451" s="69"/>
      <c r="AB1451" s="69"/>
      <c r="AC1451" s="69"/>
      <c r="AD1451" s="69"/>
      <c r="AE1451" s="69"/>
      <c r="AF1451" s="69"/>
      <c r="AG1451" s="69"/>
      <c r="AH1451" s="69"/>
      <c r="AI1451" s="69"/>
      <c r="AJ1451" s="69"/>
      <c r="AK1451" s="69"/>
      <c r="AL1451" s="69"/>
      <c r="AM1451" s="69"/>
      <c r="AN1451" s="69"/>
      <c r="AO1451" s="69"/>
      <c r="AP1451" s="69"/>
      <c r="AQ1451" s="69"/>
      <c r="AR1451" s="69"/>
      <c r="AS1451" s="69"/>
      <c r="AT1451" s="69"/>
      <c r="AU1451" s="69"/>
      <c r="AV1451" s="69"/>
      <c r="AW1451" s="69"/>
      <c r="AX1451" s="69"/>
      <c r="AY1451" s="69"/>
      <c r="AZ1451" s="69"/>
      <c r="BA1451" s="69"/>
      <c r="BB1451" s="69"/>
      <c r="BC1451" s="69"/>
      <c r="BD1451" s="69"/>
      <c r="BE1451" s="69"/>
      <c r="BF1451" s="69"/>
      <c r="BG1451" s="69"/>
      <c r="BH1451" s="69"/>
      <c r="BI1451" s="69"/>
      <c r="BJ1451" s="69"/>
      <c r="BK1451" s="69"/>
      <c r="BL1451" s="69"/>
      <c r="BM1451" s="69"/>
      <c r="BN1451" s="69"/>
      <c r="BO1451" s="69"/>
      <c r="BP1451" s="69"/>
      <c r="BQ1451" s="69"/>
      <c r="BR1451" s="69"/>
      <c r="BS1451" s="46"/>
    </row>
    <row r="1452" spans="4:71" s="47" customFormat="1" ht="9.75" customHeight="1" x14ac:dyDescent="0.3">
      <c r="D1452" s="69"/>
      <c r="E1452" s="69"/>
      <c r="F1452" s="69"/>
      <c r="G1452" s="69"/>
      <c r="H1452" s="69"/>
      <c r="I1452" s="69"/>
      <c r="J1452" s="69"/>
      <c r="K1452" s="69"/>
      <c r="L1452" s="69"/>
      <c r="M1452" s="69"/>
      <c r="N1452" s="69"/>
      <c r="O1452" s="69"/>
      <c r="P1452" s="69"/>
      <c r="Q1452" s="69"/>
      <c r="R1452" s="69"/>
      <c r="S1452" s="69"/>
      <c r="T1452" s="69"/>
      <c r="U1452" s="69"/>
      <c r="V1452" s="69"/>
      <c r="W1452" s="69"/>
      <c r="X1452" s="69"/>
      <c r="Y1452" s="69"/>
      <c r="Z1452" s="69"/>
      <c r="AA1452" s="69"/>
      <c r="AB1452" s="69"/>
      <c r="AC1452" s="69"/>
      <c r="AD1452" s="69"/>
      <c r="AE1452" s="69"/>
      <c r="AF1452" s="69"/>
      <c r="AG1452" s="69"/>
      <c r="AH1452" s="69"/>
      <c r="AI1452" s="69"/>
      <c r="AJ1452" s="69"/>
      <c r="AK1452" s="69"/>
      <c r="AL1452" s="69"/>
      <c r="AM1452" s="69"/>
      <c r="AN1452" s="69"/>
      <c r="AO1452" s="69"/>
      <c r="AP1452" s="69"/>
      <c r="AQ1452" s="69"/>
      <c r="AR1452" s="69"/>
      <c r="AS1452" s="69"/>
      <c r="AT1452" s="69"/>
      <c r="AU1452" s="69"/>
      <c r="AV1452" s="69"/>
      <c r="AW1452" s="69"/>
      <c r="AX1452" s="69"/>
      <c r="AY1452" s="69"/>
      <c r="AZ1452" s="69"/>
      <c r="BA1452" s="69"/>
      <c r="BB1452" s="69"/>
      <c r="BC1452" s="69"/>
      <c r="BD1452" s="69"/>
      <c r="BE1452" s="69"/>
      <c r="BF1452" s="69"/>
      <c r="BG1452" s="69"/>
      <c r="BH1452" s="69"/>
      <c r="BI1452" s="69"/>
      <c r="BJ1452" s="69"/>
      <c r="BK1452" s="69"/>
      <c r="BL1452" s="69"/>
      <c r="BM1452" s="69"/>
      <c r="BN1452" s="69"/>
      <c r="BO1452" s="69"/>
      <c r="BP1452" s="69"/>
      <c r="BQ1452" s="69"/>
      <c r="BR1452" s="69"/>
      <c r="BS1452" s="46"/>
    </row>
    <row r="1453" spans="4:71" s="47" customFormat="1" ht="9.75" customHeight="1" x14ac:dyDescent="0.3">
      <c r="D1453" s="69"/>
      <c r="E1453" s="69"/>
      <c r="F1453" s="69"/>
      <c r="G1453" s="69"/>
      <c r="H1453" s="69"/>
      <c r="I1453" s="69"/>
      <c r="J1453" s="69"/>
      <c r="K1453" s="69"/>
      <c r="L1453" s="69"/>
      <c r="M1453" s="69"/>
      <c r="N1453" s="69"/>
      <c r="O1453" s="69"/>
      <c r="P1453" s="69"/>
      <c r="Q1453" s="69"/>
      <c r="R1453" s="69"/>
      <c r="S1453" s="69"/>
      <c r="T1453" s="69"/>
      <c r="U1453" s="69"/>
      <c r="V1453" s="69"/>
      <c r="W1453" s="69"/>
      <c r="X1453" s="69"/>
      <c r="Y1453" s="69"/>
      <c r="Z1453" s="69"/>
      <c r="AA1453" s="69"/>
      <c r="AB1453" s="69"/>
      <c r="AC1453" s="69"/>
      <c r="AD1453" s="69"/>
      <c r="AE1453" s="69"/>
      <c r="AF1453" s="69"/>
      <c r="AG1453" s="69"/>
      <c r="AH1453" s="69"/>
      <c r="AI1453" s="69"/>
      <c r="AJ1453" s="69"/>
      <c r="AK1453" s="69"/>
      <c r="AL1453" s="69"/>
      <c r="AM1453" s="69"/>
      <c r="AN1453" s="69"/>
      <c r="AO1453" s="69"/>
      <c r="AP1453" s="69"/>
      <c r="AQ1453" s="69"/>
      <c r="AR1453" s="69"/>
      <c r="AS1453" s="69"/>
      <c r="AT1453" s="69"/>
      <c r="AU1453" s="69"/>
      <c r="AV1453" s="69"/>
      <c r="AW1453" s="69"/>
      <c r="AX1453" s="69"/>
      <c r="AY1453" s="69"/>
      <c r="AZ1453" s="69"/>
      <c r="BA1453" s="69"/>
      <c r="BB1453" s="69"/>
      <c r="BC1453" s="69"/>
      <c r="BD1453" s="69"/>
      <c r="BE1453" s="69"/>
      <c r="BF1453" s="69"/>
      <c r="BG1453" s="69"/>
      <c r="BH1453" s="69"/>
      <c r="BI1453" s="69"/>
      <c r="BJ1453" s="69"/>
      <c r="BK1453" s="69"/>
      <c r="BL1453" s="69"/>
      <c r="BM1453" s="69"/>
      <c r="BN1453" s="69"/>
      <c r="BO1453" s="69"/>
      <c r="BP1453" s="69"/>
      <c r="BQ1453" s="69"/>
      <c r="BR1453" s="69"/>
      <c r="BS1453" s="46"/>
    </row>
    <row r="1454" spans="4:71" s="47" customFormat="1" ht="9.75" customHeight="1" x14ac:dyDescent="0.3">
      <c r="D1454" s="69"/>
      <c r="E1454" s="69"/>
      <c r="F1454" s="69"/>
      <c r="G1454" s="69"/>
      <c r="H1454" s="69"/>
      <c r="I1454" s="69"/>
      <c r="J1454" s="69"/>
      <c r="K1454" s="69"/>
      <c r="L1454" s="69"/>
      <c r="M1454" s="69"/>
      <c r="N1454" s="69"/>
      <c r="O1454" s="69"/>
      <c r="P1454" s="69"/>
      <c r="Q1454" s="69"/>
      <c r="R1454" s="69"/>
      <c r="S1454" s="69"/>
      <c r="T1454" s="69"/>
      <c r="U1454" s="69"/>
      <c r="V1454" s="69"/>
      <c r="W1454" s="69"/>
      <c r="X1454" s="69"/>
      <c r="Y1454" s="69"/>
      <c r="Z1454" s="69"/>
      <c r="AA1454" s="69"/>
      <c r="AB1454" s="69"/>
      <c r="AC1454" s="69"/>
      <c r="AD1454" s="69"/>
      <c r="AE1454" s="69"/>
      <c r="AF1454" s="69"/>
      <c r="AG1454" s="69"/>
      <c r="AH1454" s="69"/>
      <c r="AI1454" s="69"/>
      <c r="AJ1454" s="69"/>
      <c r="AK1454" s="69"/>
      <c r="AL1454" s="69"/>
      <c r="AM1454" s="69"/>
      <c r="AN1454" s="69"/>
      <c r="AO1454" s="69"/>
      <c r="AP1454" s="69"/>
      <c r="AQ1454" s="69"/>
      <c r="AR1454" s="69"/>
      <c r="AS1454" s="69"/>
      <c r="AT1454" s="69"/>
      <c r="AU1454" s="69"/>
      <c r="AV1454" s="69"/>
      <c r="AW1454" s="69"/>
      <c r="AX1454" s="69"/>
      <c r="AY1454" s="69"/>
      <c r="AZ1454" s="69"/>
      <c r="BA1454" s="69"/>
      <c r="BB1454" s="69"/>
      <c r="BC1454" s="69"/>
      <c r="BD1454" s="69"/>
      <c r="BE1454" s="69"/>
      <c r="BF1454" s="69"/>
      <c r="BG1454" s="69"/>
      <c r="BH1454" s="69"/>
      <c r="BI1454" s="69"/>
      <c r="BJ1454" s="69"/>
      <c r="BK1454" s="69"/>
      <c r="BL1454" s="69"/>
      <c r="BM1454" s="69"/>
      <c r="BN1454" s="69"/>
      <c r="BO1454" s="69"/>
      <c r="BP1454" s="69"/>
      <c r="BQ1454" s="69"/>
      <c r="BR1454" s="69"/>
      <c r="BS1454" s="46"/>
    </row>
    <row r="1455" spans="4:71" s="47" customFormat="1" ht="9.75" customHeight="1" x14ac:dyDescent="0.3">
      <c r="D1455" s="69"/>
      <c r="E1455" s="69"/>
      <c r="F1455" s="69"/>
      <c r="G1455" s="69"/>
      <c r="H1455" s="69"/>
      <c r="I1455" s="69"/>
      <c r="J1455" s="69"/>
      <c r="K1455" s="69"/>
      <c r="L1455" s="69"/>
      <c r="M1455" s="69"/>
      <c r="N1455" s="69"/>
      <c r="O1455" s="69"/>
      <c r="P1455" s="69"/>
      <c r="Q1455" s="69"/>
      <c r="R1455" s="69"/>
      <c r="S1455" s="69"/>
      <c r="T1455" s="69"/>
      <c r="U1455" s="69"/>
      <c r="V1455" s="69"/>
      <c r="W1455" s="69"/>
      <c r="X1455" s="69"/>
      <c r="Y1455" s="69"/>
      <c r="Z1455" s="69"/>
      <c r="AA1455" s="69"/>
      <c r="AB1455" s="69"/>
      <c r="AC1455" s="69"/>
      <c r="AD1455" s="69"/>
      <c r="AE1455" s="69"/>
      <c r="AF1455" s="69"/>
      <c r="AG1455" s="69"/>
      <c r="AH1455" s="69"/>
      <c r="AI1455" s="69"/>
      <c r="AJ1455" s="69"/>
      <c r="AK1455" s="69"/>
      <c r="AL1455" s="69"/>
      <c r="AM1455" s="69"/>
      <c r="AN1455" s="69"/>
      <c r="AO1455" s="69"/>
      <c r="AP1455" s="69"/>
      <c r="AQ1455" s="69"/>
      <c r="AR1455" s="69"/>
      <c r="AS1455" s="69"/>
      <c r="AT1455" s="69"/>
      <c r="AU1455" s="69"/>
      <c r="AV1455" s="69"/>
      <c r="AW1455" s="69"/>
      <c r="AX1455" s="69"/>
      <c r="AY1455" s="69"/>
      <c r="AZ1455" s="69"/>
      <c r="BA1455" s="69"/>
      <c r="BB1455" s="69"/>
      <c r="BC1455" s="69"/>
      <c r="BD1455" s="69"/>
      <c r="BE1455" s="69"/>
      <c r="BF1455" s="69"/>
      <c r="BG1455" s="69"/>
      <c r="BH1455" s="69"/>
      <c r="BI1455" s="69"/>
      <c r="BJ1455" s="69"/>
      <c r="BK1455" s="69"/>
      <c r="BL1455" s="69"/>
      <c r="BM1455" s="69"/>
      <c r="BN1455" s="69"/>
      <c r="BO1455" s="69"/>
      <c r="BP1455" s="69"/>
      <c r="BQ1455" s="69"/>
      <c r="BR1455" s="69"/>
      <c r="BS1455" s="46"/>
    </row>
    <row r="1456" spans="4:71" s="47" customFormat="1" ht="9.75" customHeight="1" x14ac:dyDescent="0.3">
      <c r="D1456" s="69"/>
      <c r="E1456" s="69"/>
      <c r="F1456" s="69"/>
      <c r="G1456" s="69"/>
      <c r="H1456" s="69"/>
      <c r="I1456" s="69"/>
      <c r="J1456" s="69"/>
      <c r="K1456" s="69"/>
      <c r="L1456" s="69"/>
      <c r="M1456" s="69"/>
      <c r="N1456" s="69"/>
      <c r="O1456" s="69"/>
      <c r="P1456" s="69"/>
      <c r="Q1456" s="69"/>
      <c r="R1456" s="69"/>
      <c r="S1456" s="69"/>
      <c r="T1456" s="69"/>
      <c r="U1456" s="69"/>
      <c r="V1456" s="69"/>
      <c r="W1456" s="69"/>
      <c r="X1456" s="69"/>
      <c r="Y1456" s="69"/>
      <c r="Z1456" s="69"/>
      <c r="AA1456" s="69"/>
      <c r="AB1456" s="69"/>
      <c r="AC1456" s="69"/>
      <c r="AD1456" s="69"/>
      <c r="AE1456" s="69"/>
      <c r="AF1456" s="69"/>
      <c r="AG1456" s="69"/>
      <c r="AH1456" s="69"/>
      <c r="AI1456" s="69"/>
      <c r="AJ1456" s="69"/>
      <c r="AK1456" s="69"/>
      <c r="AL1456" s="69"/>
      <c r="AM1456" s="69"/>
      <c r="AN1456" s="69"/>
      <c r="AO1456" s="69"/>
      <c r="AP1456" s="69"/>
      <c r="AQ1456" s="69"/>
      <c r="AR1456" s="69"/>
      <c r="AS1456" s="69"/>
      <c r="AT1456" s="69"/>
      <c r="AU1456" s="69"/>
      <c r="AV1456" s="69"/>
      <c r="AW1456" s="69"/>
      <c r="AX1456" s="69"/>
      <c r="AY1456" s="69"/>
      <c r="AZ1456" s="69"/>
      <c r="BA1456" s="69"/>
      <c r="BB1456" s="69"/>
      <c r="BC1456" s="69"/>
      <c r="BD1456" s="69"/>
      <c r="BE1456" s="69"/>
      <c r="BF1456" s="69"/>
      <c r="BG1456" s="69"/>
      <c r="BH1456" s="69"/>
      <c r="BI1456" s="69"/>
      <c r="BJ1456" s="69"/>
      <c r="BK1456" s="69"/>
      <c r="BL1456" s="69"/>
      <c r="BM1456" s="69"/>
      <c r="BN1456" s="69"/>
      <c r="BO1456" s="69"/>
      <c r="BP1456" s="69"/>
      <c r="BQ1456" s="69"/>
      <c r="BR1456" s="69"/>
      <c r="BS1456" s="46"/>
    </row>
    <row r="1457" spans="4:71" s="47" customFormat="1" ht="9.75" customHeight="1" x14ac:dyDescent="0.3">
      <c r="D1457" s="69"/>
      <c r="E1457" s="69"/>
      <c r="F1457" s="69"/>
      <c r="G1457" s="69"/>
      <c r="H1457" s="69"/>
      <c r="I1457" s="69"/>
      <c r="J1457" s="69"/>
      <c r="K1457" s="69"/>
      <c r="L1457" s="69"/>
      <c r="M1457" s="69"/>
      <c r="N1457" s="69"/>
      <c r="O1457" s="69"/>
      <c r="P1457" s="69"/>
      <c r="Q1457" s="69"/>
      <c r="R1457" s="69"/>
      <c r="S1457" s="69"/>
      <c r="T1457" s="69"/>
      <c r="U1457" s="69"/>
      <c r="V1457" s="69"/>
      <c r="W1457" s="69"/>
      <c r="X1457" s="69"/>
      <c r="Y1457" s="69"/>
      <c r="Z1457" s="69"/>
      <c r="AA1457" s="69"/>
      <c r="AB1457" s="69"/>
      <c r="AC1457" s="69"/>
      <c r="AD1457" s="69"/>
      <c r="AE1457" s="69"/>
      <c r="AF1457" s="69"/>
      <c r="AG1457" s="69"/>
      <c r="AH1457" s="69"/>
      <c r="AI1457" s="69"/>
      <c r="AJ1457" s="69"/>
      <c r="AK1457" s="69"/>
      <c r="AL1457" s="69"/>
      <c r="AM1457" s="69"/>
      <c r="AN1457" s="69"/>
      <c r="AO1457" s="69"/>
      <c r="AP1457" s="69"/>
      <c r="AQ1457" s="69"/>
      <c r="AR1457" s="69"/>
      <c r="AS1457" s="69"/>
      <c r="AT1457" s="69"/>
      <c r="AU1457" s="69"/>
      <c r="AV1457" s="69"/>
      <c r="AW1457" s="69"/>
      <c r="AX1457" s="69"/>
      <c r="AY1457" s="69"/>
      <c r="AZ1457" s="69"/>
      <c r="BA1457" s="69"/>
      <c r="BB1457" s="69"/>
      <c r="BC1457" s="69"/>
      <c r="BD1457" s="69"/>
      <c r="BE1457" s="69"/>
      <c r="BF1457" s="69"/>
      <c r="BG1457" s="69"/>
      <c r="BH1457" s="69"/>
      <c r="BI1457" s="69"/>
      <c r="BJ1457" s="69"/>
      <c r="BK1457" s="69"/>
      <c r="BL1457" s="69"/>
      <c r="BM1457" s="69"/>
      <c r="BN1457" s="69"/>
      <c r="BO1457" s="69"/>
      <c r="BP1457" s="69"/>
      <c r="BQ1457" s="69"/>
      <c r="BR1457" s="69"/>
      <c r="BS1457" s="46"/>
    </row>
    <row r="1458" spans="4:71" s="47" customFormat="1" ht="9.75" customHeight="1" x14ac:dyDescent="0.3">
      <c r="D1458" s="69"/>
      <c r="E1458" s="69"/>
      <c r="F1458" s="69"/>
      <c r="G1458" s="69"/>
      <c r="H1458" s="69"/>
      <c r="I1458" s="69"/>
      <c r="J1458" s="69"/>
      <c r="K1458" s="69"/>
      <c r="L1458" s="69"/>
      <c r="M1458" s="69"/>
      <c r="N1458" s="69"/>
      <c r="O1458" s="69"/>
      <c r="P1458" s="69"/>
      <c r="Q1458" s="69"/>
      <c r="R1458" s="69"/>
      <c r="S1458" s="69"/>
      <c r="T1458" s="69"/>
      <c r="U1458" s="69"/>
      <c r="V1458" s="69"/>
      <c r="W1458" s="69"/>
      <c r="X1458" s="69"/>
      <c r="Y1458" s="69"/>
      <c r="Z1458" s="69"/>
      <c r="AA1458" s="69"/>
      <c r="AB1458" s="69"/>
      <c r="AC1458" s="69"/>
      <c r="AD1458" s="69"/>
      <c r="AE1458" s="69"/>
      <c r="AF1458" s="69"/>
      <c r="AG1458" s="69"/>
      <c r="AH1458" s="69"/>
      <c r="AI1458" s="69"/>
      <c r="AJ1458" s="69"/>
      <c r="AK1458" s="69"/>
      <c r="AL1458" s="69"/>
      <c r="AM1458" s="69"/>
      <c r="AN1458" s="69"/>
      <c r="AO1458" s="69"/>
      <c r="AP1458" s="69"/>
      <c r="AQ1458" s="69"/>
      <c r="AR1458" s="69"/>
      <c r="AS1458" s="69"/>
      <c r="AT1458" s="69"/>
      <c r="AU1458" s="69"/>
      <c r="AV1458" s="69"/>
      <c r="AW1458" s="69"/>
      <c r="AX1458" s="69"/>
      <c r="AY1458" s="69"/>
      <c r="AZ1458" s="69"/>
      <c r="BA1458" s="69"/>
      <c r="BB1458" s="69"/>
      <c r="BC1458" s="69"/>
      <c r="BD1458" s="69"/>
      <c r="BE1458" s="69"/>
      <c r="BF1458" s="69"/>
      <c r="BG1458" s="69"/>
      <c r="BH1458" s="69"/>
      <c r="BI1458" s="69"/>
      <c r="BJ1458" s="69"/>
      <c r="BK1458" s="69"/>
      <c r="BL1458" s="69"/>
      <c r="BM1458" s="69"/>
      <c r="BN1458" s="69"/>
      <c r="BO1458" s="69"/>
      <c r="BP1458" s="69"/>
      <c r="BQ1458" s="69"/>
      <c r="BR1458" s="69"/>
      <c r="BS1458" s="46"/>
    </row>
    <row r="1459" spans="4:71" s="47" customFormat="1" ht="9.75" customHeight="1" x14ac:dyDescent="0.3">
      <c r="D1459" s="69"/>
      <c r="E1459" s="69"/>
      <c r="F1459" s="69"/>
      <c r="G1459" s="69"/>
      <c r="H1459" s="69"/>
      <c r="I1459" s="69"/>
      <c r="J1459" s="69"/>
      <c r="K1459" s="69"/>
      <c r="L1459" s="69"/>
      <c r="M1459" s="69"/>
      <c r="N1459" s="69"/>
      <c r="O1459" s="69"/>
      <c r="P1459" s="69"/>
      <c r="Q1459" s="69"/>
      <c r="R1459" s="69"/>
      <c r="S1459" s="69"/>
      <c r="T1459" s="69"/>
      <c r="U1459" s="69"/>
      <c r="V1459" s="69"/>
      <c r="W1459" s="69"/>
      <c r="X1459" s="69"/>
      <c r="Y1459" s="69"/>
      <c r="Z1459" s="69"/>
      <c r="AA1459" s="69"/>
      <c r="AB1459" s="69"/>
      <c r="AC1459" s="69"/>
      <c r="AD1459" s="69"/>
      <c r="AE1459" s="69"/>
      <c r="AF1459" s="69"/>
      <c r="AG1459" s="69"/>
      <c r="AH1459" s="69"/>
      <c r="AI1459" s="69"/>
      <c r="AJ1459" s="69"/>
      <c r="AK1459" s="69"/>
      <c r="AL1459" s="69"/>
      <c r="AM1459" s="69"/>
      <c r="AN1459" s="69"/>
      <c r="AO1459" s="69"/>
      <c r="AP1459" s="69"/>
      <c r="AQ1459" s="69"/>
      <c r="AR1459" s="69"/>
      <c r="AS1459" s="69"/>
      <c r="AT1459" s="69"/>
      <c r="AU1459" s="69"/>
      <c r="AV1459" s="69"/>
      <c r="AW1459" s="69"/>
      <c r="AX1459" s="69"/>
      <c r="AY1459" s="69"/>
      <c r="AZ1459" s="69"/>
      <c r="BA1459" s="69"/>
      <c r="BB1459" s="69"/>
      <c r="BC1459" s="69"/>
      <c r="BD1459" s="69"/>
      <c r="BE1459" s="69"/>
      <c r="BF1459" s="69"/>
      <c r="BG1459" s="69"/>
      <c r="BH1459" s="69"/>
      <c r="BI1459" s="69"/>
      <c r="BJ1459" s="69"/>
      <c r="BK1459" s="69"/>
      <c r="BL1459" s="69"/>
      <c r="BM1459" s="69"/>
      <c r="BN1459" s="69"/>
      <c r="BO1459" s="69"/>
      <c r="BP1459" s="69"/>
      <c r="BQ1459" s="69"/>
      <c r="BR1459" s="69"/>
      <c r="BS1459" s="46"/>
    </row>
    <row r="1460" spans="4:71" s="47" customFormat="1" ht="9.75" customHeight="1" x14ac:dyDescent="0.3">
      <c r="D1460" s="69"/>
      <c r="E1460" s="69"/>
      <c r="F1460" s="69"/>
      <c r="G1460" s="69"/>
      <c r="H1460" s="69"/>
      <c r="I1460" s="69"/>
      <c r="J1460" s="69"/>
      <c r="K1460" s="69"/>
      <c r="L1460" s="69"/>
      <c r="M1460" s="69"/>
      <c r="N1460" s="69"/>
      <c r="O1460" s="69"/>
      <c r="P1460" s="69"/>
      <c r="Q1460" s="69"/>
      <c r="R1460" s="69"/>
      <c r="S1460" s="69"/>
      <c r="T1460" s="69"/>
      <c r="U1460" s="69"/>
      <c r="V1460" s="69"/>
      <c r="W1460" s="69"/>
      <c r="X1460" s="69"/>
      <c r="Y1460" s="69"/>
      <c r="Z1460" s="69"/>
      <c r="AA1460" s="69"/>
      <c r="AB1460" s="69"/>
      <c r="AC1460" s="69"/>
      <c r="AD1460" s="69"/>
      <c r="AE1460" s="69"/>
      <c r="AF1460" s="69"/>
      <c r="AG1460" s="69"/>
      <c r="AH1460" s="69"/>
      <c r="AI1460" s="69"/>
      <c r="AJ1460" s="69"/>
      <c r="AK1460" s="69"/>
      <c r="AL1460" s="69"/>
      <c r="AM1460" s="69"/>
      <c r="AN1460" s="69"/>
      <c r="AO1460" s="69"/>
      <c r="AP1460" s="69"/>
      <c r="AQ1460" s="69"/>
      <c r="AR1460" s="69"/>
      <c r="AS1460" s="69"/>
      <c r="AT1460" s="69"/>
      <c r="AU1460" s="69"/>
      <c r="AV1460" s="69"/>
      <c r="AW1460" s="69"/>
      <c r="AX1460" s="69"/>
      <c r="AY1460" s="69"/>
      <c r="AZ1460" s="69"/>
      <c r="BA1460" s="69"/>
      <c r="BB1460" s="69"/>
      <c r="BC1460" s="69"/>
      <c r="BD1460" s="69"/>
      <c r="BE1460" s="69"/>
      <c r="BF1460" s="69"/>
      <c r="BG1460" s="69"/>
      <c r="BH1460" s="69"/>
      <c r="BI1460" s="69"/>
      <c r="BJ1460" s="69"/>
      <c r="BK1460" s="69"/>
      <c r="BL1460" s="69"/>
      <c r="BM1460" s="69"/>
      <c r="BN1460" s="69"/>
      <c r="BO1460" s="69"/>
      <c r="BP1460" s="69"/>
      <c r="BQ1460" s="69"/>
      <c r="BR1460" s="69"/>
      <c r="BS1460" s="46"/>
    </row>
    <row r="1461" spans="4:71" s="47" customFormat="1" ht="9.75" customHeight="1" x14ac:dyDescent="0.3">
      <c r="D1461" s="69"/>
      <c r="E1461" s="69"/>
      <c r="F1461" s="69"/>
      <c r="G1461" s="69"/>
      <c r="H1461" s="69"/>
      <c r="I1461" s="69"/>
      <c r="J1461" s="69"/>
      <c r="K1461" s="69"/>
      <c r="L1461" s="69"/>
      <c r="M1461" s="69"/>
      <c r="N1461" s="69"/>
      <c r="O1461" s="69"/>
      <c r="P1461" s="69"/>
      <c r="Q1461" s="69"/>
      <c r="R1461" s="69"/>
      <c r="S1461" s="69"/>
      <c r="T1461" s="69"/>
      <c r="U1461" s="69"/>
      <c r="V1461" s="69"/>
      <c r="W1461" s="69"/>
      <c r="X1461" s="69"/>
      <c r="Y1461" s="69"/>
      <c r="Z1461" s="69"/>
      <c r="AA1461" s="69"/>
      <c r="AB1461" s="69"/>
      <c r="AC1461" s="69"/>
      <c r="AD1461" s="69"/>
      <c r="AE1461" s="69"/>
      <c r="AF1461" s="69"/>
      <c r="AG1461" s="69"/>
      <c r="AH1461" s="69"/>
      <c r="AI1461" s="69"/>
      <c r="AJ1461" s="69"/>
      <c r="AK1461" s="69"/>
      <c r="AL1461" s="69"/>
      <c r="AM1461" s="69"/>
      <c r="AN1461" s="69"/>
      <c r="AO1461" s="69"/>
      <c r="AP1461" s="69"/>
      <c r="AQ1461" s="69"/>
      <c r="AR1461" s="69"/>
      <c r="AS1461" s="69"/>
      <c r="AT1461" s="69"/>
      <c r="AU1461" s="69"/>
      <c r="AV1461" s="69"/>
      <c r="AW1461" s="69"/>
      <c r="AX1461" s="69"/>
      <c r="AY1461" s="69"/>
      <c r="AZ1461" s="69"/>
      <c r="BA1461" s="69"/>
      <c r="BB1461" s="69"/>
      <c r="BC1461" s="69"/>
      <c r="BD1461" s="69"/>
      <c r="BE1461" s="69"/>
      <c r="BF1461" s="69"/>
      <c r="BG1461" s="69"/>
      <c r="BH1461" s="69"/>
      <c r="BI1461" s="69"/>
      <c r="BJ1461" s="69"/>
      <c r="BK1461" s="69"/>
      <c r="BL1461" s="69"/>
      <c r="BM1461" s="69"/>
      <c r="BN1461" s="69"/>
      <c r="BO1461" s="69"/>
      <c r="BP1461" s="69"/>
      <c r="BQ1461" s="69"/>
      <c r="BR1461" s="69"/>
      <c r="BS1461" s="46"/>
    </row>
    <row r="1462" spans="4:71" s="47" customFormat="1" ht="9.75" customHeight="1" x14ac:dyDescent="0.3">
      <c r="D1462" s="69"/>
      <c r="E1462" s="69"/>
      <c r="F1462" s="69"/>
      <c r="G1462" s="69"/>
      <c r="H1462" s="69"/>
      <c r="I1462" s="69"/>
      <c r="J1462" s="69"/>
      <c r="K1462" s="69"/>
      <c r="L1462" s="69"/>
      <c r="M1462" s="69"/>
      <c r="N1462" s="69"/>
      <c r="O1462" s="69"/>
      <c r="P1462" s="69"/>
      <c r="Q1462" s="69"/>
      <c r="R1462" s="69"/>
      <c r="S1462" s="69"/>
      <c r="T1462" s="69"/>
      <c r="U1462" s="69"/>
      <c r="V1462" s="69"/>
      <c r="W1462" s="69"/>
      <c r="X1462" s="69"/>
      <c r="Y1462" s="69"/>
      <c r="Z1462" s="69"/>
      <c r="AA1462" s="69"/>
      <c r="AB1462" s="69"/>
      <c r="AC1462" s="69"/>
      <c r="AD1462" s="69"/>
      <c r="AE1462" s="69"/>
      <c r="AF1462" s="69"/>
      <c r="AG1462" s="69"/>
      <c r="AH1462" s="69"/>
      <c r="AI1462" s="69"/>
      <c r="AJ1462" s="69"/>
      <c r="AK1462" s="69"/>
      <c r="AL1462" s="69"/>
      <c r="AM1462" s="69"/>
      <c r="AN1462" s="69"/>
      <c r="AO1462" s="69"/>
      <c r="AP1462" s="69"/>
      <c r="AQ1462" s="69"/>
      <c r="AR1462" s="69"/>
      <c r="AS1462" s="69"/>
      <c r="AT1462" s="69"/>
      <c r="AU1462" s="69"/>
      <c r="AV1462" s="69"/>
      <c r="AW1462" s="69"/>
      <c r="AX1462" s="69"/>
      <c r="AY1462" s="69"/>
      <c r="AZ1462" s="69"/>
      <c r="BA1462" s="69"/>
      <c r="BB1462" s="69"/>
      <c r="BC1462" s="69"/>
      <c r="BD1462" s="69"/>
      <c r="BE1462" s="69"/>
      <c r="BF1462" s="69"/>
      <c r="BG1462" s="69"/>
      <c r="BH1462" s="69"/>
      <c r="BI1462" s="69"/>
      <c r="BJ1462" s="69"/>
      <c r="BK1462" s="69"/>
      <c r="BL1462" s="69"/>
      <c r="BM1462" s="69"/>
      <c r="BN1462" s="69"/>
      <c r="BO1462" s="69"/>
      <c r="BP1462" s="69"/>
      <c r="BQ1462" s="69"/>
      <c r="BR1462" s="69"/>
      <c r="BS1462" s="46"/>
    </row>
    <row r="1463" spans="4:71" s="47" customFormat="1" ht="9.75" customHeight="1" x14ac:dyDescent="0.3">
      <c r="D1463" s="69"/>
      <c r="E1463" s="69"/>
      <c r="F1463" s="69"/>
      <c r="G1463" s="69"/>
      <c r="H1463" s="69"/>
      <c r="I1463" s="69"/>
      <c r="J1463" s="69"/>
      <c r="K1463" s="69"/>
      <c r="L1463" s="69"/>
      <c r="M1463" s="69"/>
      <c r="N1463" s="69"/>
      <c r="O1463" s="69"/>
      <c r="P1463" s="69"/>
      <c r="Q1463" s="69"/>
      <c r="R1463" s="69"/>
      <c r="S1463" s="69"/>
      <c r="T1463" s="69"/>
      <c r="U1463" s="69"/>
      <c r="V1463" s="69"/>
      <c r="W1463" s="69"/>
      <c r="X1463" s="69"/>
      <c r="Y1463" s="69"/>
      <c r="Z1463" s="69"/>
      <c r="AA1463" s="69"/>
      <c r="AB1463" s="69"/>
      <c r="AC1463" s="69"/>
      <c r="AD1463" s="69"/>
      <c r="AE1463" s="69"/>
      <c r="AF1463" s="69"/>
      <c r="AG1463" s="69"/>
      <c r="AH1463" s="69"/>
      <c r="AI1463" s="69"/>
      <c r="AJ1463" s="69"/>
      <c r="AK1463" s="69"/>
      <c r="AL1463" s="69"/>
      <c r="AM1463" s="69"/>
      <c r="AN1463" s="69"/>
      <c r="AO1463" s="69"/>
      <c r="AP1463" s="69"/>
      <c r="AQ1463" s="69"/>
      <c r="AR1463" s="69"/>
      <c r="AS1463" s="69"/>
      <c r="AT1463" s="69"/>
      <c r="AU1463" s="69"/>
      <c r="AV1463" s="69"/>
      <c r="AW1463" s="69"/>
      <c r="AX1463" s="69"/>
      <c r="AY1463" s="69"/>
      <c r="AZ1463" s="69"/>
      <c r="BA1463" s="69"/>
      <c r="BB1463" s="69"/>
      <c r="BC1463" s="69"/>
      <c r="BD1463" s="69"/>
      <c r="BE1463" s="69"/>
      <c r="BF1463" s="69"/>
      <c r="BG1463" s="69"/>
      <c r="BH1463" s="69"/>
      <c r="BI1463" s="69"/>
      <c r="BJ1463" s="69"/>
      <c r="BK1463" s="69"/>
      <c r="BL1463" s="69"/>
      <c r="BM1463" s="69"/>
      <c r="BN1463" s="69"/>
      <c r="BO1463" s="69"/>
      <c r="BP1463" s="69"/>
      <c r="BQ1463" s="69"/>
      <c r="BR1463" s="69"/>
      <c r="BS1463" s="46"/>
    </row>
    <row r="1464" spans="4:71" s="47" customFormat="1" ht="9.75" customHeight="1" x14ac:dyDescent="0.3">
      <c r="D1464" s="69"/>
      <c r="E1464" s="69"/>
      <c r="F1464" s="69"/>
      <c r="G1464" s="69"/>
      <c r="H1464" s="69"/>
      <c r="I1464" s="69"/>
      <c r="J1464" s="69"/>
      <c r="K1464" s="69"/>
      <c r="L1464" s="69"/>
      <c r="M1464" s="69"/>
      <c r="N1464" s="69"/>
      <c r="O1464" s="69"/>
      <c r="P1464" s="69"/>
      <c r="Q1464" s="69"/>
      <c r="R1464" s="69"/>
      <c r="S1464" s="69"/>
      <c r="T1464" s="69"/>
      <c r="U1464" s="69"/>
      <c r="V1464" s="69"/>
      <c r="W1464" s="69"/>
      <c r="X1464" s="69"/>
      <c r="Y1464" s="69"/>
      <c r="Z1464" s="69"/>
      <c r="AA1464" s="69"/>
      <c r="AB1464" s="69"/>
      <c r="AC1464" s="69"/>
      <c r="AD1464" s="69"/>
      <c r="AE1464" s="69"/>
      <c r="AF1464" s="69"/>
      <c r="AG1464" s="69"/>
      <c r="AH1464" s="69"/>
      <c r="AI1464" s="69"/>
      <c r="AJ1464" s="69"/>
      <c r="AK1464" s="69"/>
      <c r="AL1464" s="69"/>
      <c r="AM1464" s="69"/>
      <c r="AN1464" s="69"/>
      <c r="AO1464" s="69"/>
      <c r="AP1464" s="69"/>
      <c r="AQ1464" s="69"/>
      <c r="AR1464" s="69"/>
      <c r="AS1464" s="69"/>
      <c r="AT1464" s="69"/>
      <c r="AU1464" s="69"/>
      <c r="AV1464" s="69"/>
      <c r="AW1464" s="69"/>
      <c r="AX1464" s="69"/>
      <c r="AY1464" s="69"/>
      <c r="AZ1464" s="69"/>
      <c r="BA1464" s="69"/>
      <c r="BB1464" s="69"/>
      <c r="BC1464" s="69"/>
      <c r="BD1464" s="69"/>
      <c r="BE1464" s="69"/>
      <c r="BF1464" s="69"/>
      <c r="BG1464" s="69"/>
      <c r="BH1464" s="69"/>
      <c r="BI1464" s="69"/>
      <c r="BJ1464" s="69"/>
      <c r="BK1464" s="69"/>
      <c r="BL1464" s="69"/>
      <c r="BM1464" s="69"/>
      <c r="BN1464" s="69"/>
      <c r="BO1464" s="69"/>
      <c r="BP1464" s="69"/>
      <c r="BQ1464" s="69"/>
      <c r="BR1464" s="69"/>
      <c r="BS1464" s="46"/>
    </row>
    <row r="1465" spans="4:71" s="47" customFormat="1" ht="9.75" customHeight="1" x14ac:dyDescent="0.3">
      <c r="D1465" s="69"/>
      <c r="E1465" s="69"/>
      <c r="F1465" s="69"/>
      <c r="G1465" s="69"/>
      <c r="H1465" s="69"/>
      <c r="I1465" s="69"/>
      <c r="J1465" s="69"/>
      <c r="K1465" s="69"/>
      <c r="L1465" s="69"/>
      <c r="M1465" s="69"/>
      <c r="N1465" s="69"/>
      <c r="O1465" s="69"/>
      <c r="P1465" s="69"/>
      <c r="Q1465" s="69"/>
      <c r="R1465" s="69"/>
      <c r="S1465" s="69"/>
      <c r="T1465" s="69"/>
      <c r="U1465" s="69"/>
      <c r="V1465" s="69"/>
      <c r="W1465" s="69"/>
      <c r="X1465" s="69"/>
      <c r="Y1465" s="69"/>
      <c r="Z1465" s="69"/>
      <c r="AA1465" s="69"/>
      <c r="AB1465" s="69"/>
      <c r="AC1465" s="69"/>
      <c r="AD1465" s="69"/>
      <c r="AE1465" s="69"/>
      <c r="AF1465" s="69"/>
      <c r="AG1465" s="69"/>
      <c r="AH1465" s="69"/>
      <c r="AI1465" s="69"/>
      <c r="AJ1465" s="69"/>
      <c r="AK1465" s="69"/>
      <c r="AL1465" s="69"/>
      <c r="AM1465" s="69"/>
      <c r="AN1465" s="69"/>
      <c r="AO1465" s="69"/>
      <c r="AP1465" s="69"/>
      <c r="AQ1465" s="69"/>
      <c r="AR1465" s="69"/>
      <c r="AS1465" s="69"/>
      <c r="AT1465" s="69"/>
      <c r="AU1465" s="69"/>
      <c r="AV1465" s="69"/>
      <c r="AW1465" s="69"/>
      <c r="AX1465" s="69"/>
      <c r="AY1465" s="69"/>
      <c r="AZ1465" s="69"/>
      <c r="BA1465" s="69"/>
      <c r="BB1465" s="69"/>
      <c r="BC1465" s="69"/>
      <c r="BD1465" s="69"/>
      <c r="BE1465" s="69"/>
      <c r="BF1465" s="69"/>
      <c r="BG1465" s="69"/>
      <c r="BH1465" s="69"/>
      <c r="BI1465" s="69"/>
      <c r="BJ1465" s="69"/>
      <c r="BK1465" s="69"/>
      <c r="BL1465" s="69"/>
      <c r="BM1465" s="69"/>
      <c r="BN1465" s="69"/>
      <c r="BO1465" s="69"/>
      <c r="BP1465" s="69"/>
      <c r="BQ1465" s="69"/>
      <c r="BR1465" s="69"/>
      <c r="BS1465" s="46"/>
    </row>
    <row r="1466" spans="4:71" s="47" customFormat="1" ht="9.75" customHeight="1" x14ac:dyDescent="0.3">
      <c r="D1466" s="69"/>
      <c r="E1466" s="69"/>
      <c r="F1466" s="69"/>
      <c r="G1466" s="69"/>
      <c r="H1466" s="69"/>
      <c r="I1466" s="69"/>
      <c r="J1466" s="69"/>
      <c r="K1466" s="69"/>
      <c r="L1466" s="69"/>
      <c r="M1466" s="69"/>
      <c r="N1466" s="69"/>
      <c r="O1466" s="69"/>
      <c r="P1466" s="69"/>
      <c r="Q1466" s="69"/>
      <c r="R1466" s="69"/>
      <c r="S1466" s="69"/>
      <c r="T1466" s="69"/>
      <c r="U1466" s="69"/>
      <c r="V1466" s="69"/>
      <c r="W1466" s="69"/>
      <c r="X1466" s="69"/>
      <c r="Y1466" s="69"/>
      <c r="Z1466" s="69"/>
      <c r="AA1466" s="69"/>
      <c r="AB1466" s="69"/>
      <c r="AC1466" s="69"/>
      <c r="AD1466" s="69"/>
      <c r="AE1466" s="69"/>
      <c r="AF1466" s="69"/>
      <c r="AG1466" s="69"/>
      <c r="AH1466" s="69"/>
      <c r="AI1466" s="69"/>
      <c r="AJ1466" s="69"/>
      <c r="AK1466" s="69"/>
      <c r="AL1466" s="69"/>
      <c r="AM1466" s="69"/>
      <c r="AN1466" s="69"/>
      <c r="AO1466" s="69"/>
      <c r="AP1466" s="69"/>
      <c r="AQ1466" s="69"/>
      <c r="AR1466" s="69"/>
      <c r="AS1466" s="69"/>
      <c r="AT1466" s="69"/>
      <c r="AU1466" s="69"/>
      <c r="AV1466" s="69"/>
      <c r="AW1466" s="69"/>
      <c r="AX1466" s="69"/>
      <c r="AY1466" s="69"/>
      <c r="AZ1466" s="69"/>
      <c r="BA1466" s="69"/>
      <c r="BB1466" s="69"/>
      <c r="BC1466" s="69"/>
      <c r="BD1466" s="69"/>
      <c r="BE1466" s="69"/>
      <c r="BF1466" s="69"/>
      <c r="BG1466" s="69"/>
      <c r="BH1466" s="69"/>
      <c r="BI1466" s="69"/>
      <c r="BJ1466" s="69"/>
      <c r="BK1466" s="69"/>
      <c r="BL1466" s="69"/>
      <c r="BM1466" s="69"/>
      <c r="BN1466" s="69"/>
      <c r="BO1466" s="69"/>
      <c r="BP1466" s="69"/>
      <c r="BQ1466" s="69"/>
      <c r="BR1466" s="69"/>
      <c r="BS1466" s="46"/>
    </row>
    <row r="1467" spans="4:71" s="47" customFormat="1" ht="9.75" customHeight="1" x14ac:dyDescent="0.3">
      <c r="D1467" s="69"/>
      <c r="E1467" s="69"/>
      <c r="F1467" s="69"/>
      <c r="G1467" s="69"/>
      <c r="H1467" s="69"/>
      <c r="I1467" s="69"/>
      <c r="J1467" s="69"/>
      <c r="K1467" s="69"/>
      <c r="L1467" s="69"/>
      <c r="M1467" s="69"/>
      <c r="N1467" s="69"/>
      <c r="O1467" s="69"/>
      <c r="P1467" s="69"/>
      <c r="Q1467" s="69"/>
      <c r="R1467" s="69"/>
      <c r="S1467" s="69"/>
      <c r="T1467" s="69"/>
      <c r="U1467" s="69"/>
      <c r="V1467" s="69"/>
      <c r="W1467" s="69"/>
      <c r="X1467" s="69"/>
      <c r="Y1467" s="69"/>
      <c r="Z1467" s="69"/>
      <c r="AA1467" s="69"/>
      <c r="AB1467" s="69"/>
      <c r="AC1467" s="69"/>
      <c r="AD1467" s="69"/>
      <c r="AE1467" s="69"/>
      <c r="AF1467" s="69"/>
      <c r="AG1467" s="69"/>
      <c r="AH1467" s="69"/>
      <c r="AI1467" s="69"/>
      <c r="AJ1467" s="69"/>
      <c r="AK1467" s="69"/>
      <c r="AL1467" s="69"/>
      <c r="AM1467" s="69"/>
      <c r="AN1467" s="69"/>
      <c r="AO1467" s="69"/>
      <c r="AP1467" s="69"/>
      <c r="AQ1467" s="69"/>
      <c r="AR1467" s="69"/>
      <c r="AS1467" s="69"/>
      <c r="AT1467" s="69"/>
      <c r="AU1467" s="69"/>
      <c r="AV1467" s="69"/>
      <c r="AW1467" s="69"/>
      <c r="AX1467" s="69"/>
      <c r="AY1467" s="69"/>
      <c r="AZ1467" s="69"/>
      <c r="BA1467" s="69"/>
      <c r="BB1467" s="69"/>
      <c r="BC1467" s="69"/>
      <c r="BD1467" s="69"/>
      <c r="BE1467" s="69"/>
      <c r="BF1467" s="69"/>
      <c r="BG1467" s="69"/>
      <c r="BH1467" s="69"/>
      <c r="BI1467" s="69"/>
      <c r="BJ1467" s="69"/>
      <c r="BK1467" s="69"/>
      <c r="BL1467" s="69"/>
      <c r="BM1467" s="69"/>
      <c r="BN1467" s="69"/>
      <c r="BO1467" s="69"/>
      <c r="BP1467" s="69"/>
      <c r="BQ1467" s="69"/>
      <c r="BR1467" s="69"/>
      <c r="BS1467" s="46"/>
    </row>
    <row r="1468" spans="4:71" s="47" customFormat="1" ht="9.75" customHeight="1" x14ac:dyDescent="0.3">
      <c r="D1468" s="69"/>
      <c r="E1468" s="69"/>
      <c r="F1468" s="69"/>
      <c r="G1468" s="69"/>
      <c r="H1468" s="69"/>
      <c r="I1468" s="69"/>
      <c r="J1468" s="69"/>
      <c r="K1468" s="69"/>
      <c r="L1468" s="69"/>
      <c r="M1468" s="69"/>
      <c r="N1468" s="69"/>
      <c r="O1468" s="69"/>
      <c r="P1468" s="69"/>
      <c r="Q1468" s="69"/>
      <c r="R1468" s="69"/>
      <c r="S1468" s="69"/>
      <c r="T1468" s="69"/>
      <c r="U1468" s="69"/>
      <c r="V1468" s="69"/>
      <c r="W1468" s="69"/>
      <c r="X1468" s="69"/>
      <c r="Y1468" s="69"/>
      <c r="Z1468" s="69"/>
      <c r="AA1468" s="69"/>
      <c r="AB1468" s="69"/>
      <c r="AC1468" s="69"/>
      <c r="AD1468" s="69"/>
      <c r="AE1468" s="69"/>
      <c r="AF1468" s="69"/>
      <c r="AG1468" s="69"/>
      <c r="AH1468" s="69"/>
      <c r="AI1468" s="69"/>
      <c r="AJ1468" s="69"/>
      <c r="AK1468" s="69"/>
      <c r="AL1468" s="69"/>
      <c r="AM1468" s="69"/>
      <c r="AN1468" s="69"/>
      <c r="AO1468" s="69"/>
      <c r="AP1468" s="69"/>
      <c r="AQ1468" s="69"/>
      <c r="AR1468" s="69"/>
      <c r="AS1468" s="69"/>
      <c r="AT1468" s="69"/>
      <c r="AU1468" s="69"/>
      <c r="AV1468" s="69"/>
      <c r="AW1468" s="69"/>
      <c r="AX1468" s="69"/>
      <c r="AY1468" s="69"/>
      <c r="AZ1468" s="69"/>
      <c r="BA1468" s="69"/>
      <c r="BB1468" s="69"/>
      <c r="BC1468" s="69"/>
      <c r="BD1468" s="69"/>
      <c r="BE1468" s="69"/>
      <c r="BF1468" s="69"/>
      <c r="BG1468" s="69"/>
      <c r="BH1468" s="69"/>
      <c r="BI1468" s="69"/>
      <c r="BJ1468" s="69"/>
      <c r="BK1468" s="69"/>
      <c r="BL1468" s="69"/>
      <c r="BM1468" s="69"/>
      <c r="BN1468" s="69"/>
      <c r="BO1468" s="69"/>
      <c r="BP1468" s="69"/>
      <c r="BQ1468" s="69"/>
      <c r="BR1468" s="69"/>
      <c r="BS1468" s="46"/>
    </row>
    <row r="1469" spans="4:71" s="47" customFormat="1" ht="9.75" customHeight="1" x14ac:dyDescent="0.3">
      <c r="D1469" s="69"/>
      <c r="E1469" s="69"/>
      <c r="F1469" s="69"/>
      <c r="G1469" s="69"/>
      <c r="H1469" s="69"/>
      <c r="I1469" s="69"/>
      <c r="J1469" s="69"/>
      <c r="K1469" s="69"/>
      <c r="L1469" s="69"/>
      <c r="M1469" s="69"/>
      <c r="N1469" s="69"/>
      <c r="O1469" s="69"/>
      <c r="P1469" s="69"/>
      <c r="Q1469" s="69"/>
      <c r="R1469" s="69"/>
      <c r="S1469" s="69"/>
      <c r="T1469" s="69"/>
      <c r="U1469" s="69"/>
      <c r="V1469" s="69"/>
      <c r="W1469" s="69"/>
      <c r="X1469" s="69"/>
      <c r="Y1469" s="69"/>
      <c r="Z1469" s="69"/>
      <c r="AA1469" s="69"/>
      <c r="AB1469" s="69"/>
      <c r="AC1469" s="69"/>
      <c r="AD1469" s="69"/>
      <c r="AE1469" s="69"/>
      <c r="AF1469" s="69"/>
      <c r="AG1469" s="69"/>
      <c r="AH1469" s="69"/>
      <c r="AI1469" s="69"/>
      <c r="AJ1469" s="69"/>
      <c r="AK1469" s="69"/>
      <c r="AL1469" s="69"/>
      <c r="AM1469" s="69"/>
      <c r="AN1469" s="69"/>
      <c r="AO1469" s="69"/>
      <c r="AP1469" s="69"/>
      <c r="AQ1469" s="69"/>
      <c r="AR1469" s="69"/>
      <c r="AS1469" s="69"/>
      <c r="AT1469" s="69"/>
      <c r="AU1469" s="69"/>
      <c r="AV1469" s="69"/>
      <c r="AW1469" s="69"/>
      <c r="AX1469" s="69"/>
      <c r="AY1469" s="69"/>
      <c r="AZ1469" s="69"/>
      <c r="BA1469" s="69"/>
      <c r="BB1469" s="69"/>
      <c r="BC1469" s="69"/>
      <c r="BD1469" s="69"/>
      <c r="BE1469" s="69"/>
      <c r="BF1469" s="69"/>
      <c r="BG1469" s="69"/>
      <c r="BH1469" s="69"/>
      <c r="BI1469" s="69"/>
      <c r="BJ1469" s="69"/>
      <c r="BK1469" s="69"/>
      <c r="BL1469" s="69"/>
      <c r="BM1469" s="69"/>
      <c r="BN1469" s="69"/>
      <c r="BO1469" s="69"/>
      <c r="BP1469" s="69"/>
      <c r="BQ1469" s="69"/>
      <c r="BR1469" s="69"/>
      <c r="BS1469" s="46"/>
    </row>
    <row r="1470" spans="4:71" s="47" customFormat="1" ht="9.75" customHeight="1" x14ac:dyDescent="0.3">
      <c r="D1470" s="69"/>
      <c r="E1470" s="69"/>
      <c r="F1470" s="69"/>
      <c r="G1470" s="69"/>
      <c r="H1470" s="69"/>
      <c r="I1470" s="69"/>
      <c r="J1470" s="69"/>
      <c r="K1470" s="69"/>
      <c r="L1470" s="69"/>
      <c r="M1470" s="69"/>
      <c r="N1470" s="69"/>
      <c r="O1470" s="69"/>
      <c r="P1470" s="69"/>
      <c r="Q1470" s="69"/>
      <c r="R1470" s="69"/>
      <c r="S1470" s="69"/>
      <c r="T1470" s="69"/>
      <c r="U1470" s="69"/>
      <c r="V1470" s="69"/>
      <c r="W1470" s="69"/>
      <c r="X1470" s="69"/>
      <c r="Y1470" s="69"/>
      <c r="Z1470" s="69"/>
      <c r="AA1470" s="69"/>
      <c r="AB1470" s="69"/>
      <c r="AC1470" s="69"/>
      <c r="AD1470" s="69"/>
      <c r="AE1470" s="69"/>
      <c r="AF1470" s="69"/>
      <c r="AG1470" s="69"/>
      <c r="AH1470" s="69"/>
      <c r="AI1470" s="69"/>
      <c r="AJ1470" s="69"/>
      <c r="AK1470" s="69"/>
      <c r="AL1470" s="69"/>
      <c r="AM1470" s="69"/>
      <c r="AN1470" s="69"/>
      <c r="AO1470" s="69"/>
      <c r="AP1470" s="69"/>
      <c r="AQ1470" s="69"/>
      <c r="AR1470" s="69"/>
      <c r="AS1470" s="69"/>
      <c r="AT1470" s="69"/>
      <c r="AU1470" s="69"/>
      <c r="AV1470" s="69"/>
      <c r="AW1470" s="69"/>
      <c r="AX1470" s="69"/>
      <c r="AY1470" s="69"/>
      <c r="AZ1470" s="69"/>
      <c r="BA1470" s="69"/>
      <c r="BB1470" s="69"/>
      <c r="BC1470" s="69"/>
      <c r="BD1470" s="69"/>
      <c r="BE1470" s="69"/>
      <c r="BF1470" s="69"/>
      <c r="BG1470" s="69"/>
      <c r="BH1470" s="69"/>
      <c r="BI1470" s="69"/>
      <c r="BJ1470" s="69"/>
      <c r="BK1470" s="69"/>
      <c r="BL1470" s="69"/>
      <c r="BM1470" s="69"/>
      <c r="BN1470" s="69"/>
      <c r="BO1470" s="69"/>
      <c r="BP1470" s="69"/>
      <c r="BQ1470" s="69"/>
      <c r="BR1470" s="69"/>
      <c r="BS1470" s="46"/>
    </row>
    <row r="1471" spans="4:71" s="47" customFormat="1" ht="9.75" customHeight="1" x14ac:dyDescent="0.3">
      <c r="D1471" s="69"/>
      <c r="E1471" s="69"/>
      <c r="F1471" s="69"/>
      <c r="G1471" s="69"/>
      <c r="H1471" s="69"/>
      <c r="I1471" s="69"/>
      <c r="J1471" s="69"/>
      <c r="K1471" s="69"/>
      <c r="L1471" s="69"/>
      <c r="M1471" s="69"/>
      <c r="N1471" s="69"/>
      <c r="O1471" s="69"/>
      <c r="P1471" s="69"/>
      <c r="Q1471" s="69"/>
      <c r="R1471" s="69"/>
      <c r="S1471" s="69"/>
      <c r="T1471" s="69"/>
      <c r="U1471" s="69"/>
      <c r="V1471" s="69"/>
      <c r="W1471" s="69"/>
      <c r="X1471" s="69"/>
      <c r="Y1471" s="69"/>
      <c r="Z1471" s="69"/>
      <c r="AA1471" s="69"/>
      <c r="AB1471" s="69"/>
      <c r="AC1471" s="69"/>
      <c r="AD1471" s="69"/>
      <c r="AE1471" s="69"/>
      <c r="AF1471" s="69"/>
      <c r="AG1471" s="69"/>
      <c r="AH1471" s="69"/>
      <c r="AI1471" s="69"/>
      <c r="AJ1471" s="69"/>
      <c r="AK1471" s="69"/>
      <c r="AL1471" s="69"/>
      <c r="AM1471" s="69"/>
      <c r="AN1471" s="69"/>
      <c r="AO1471" s="69"/>
      <c r="AP1471" s="69"/>
      <c r="AQ1471" s="69"/>
      <c r="AR1471" s="69"/>
      <c r="AS1471" s="69"/>
      <c r="AT1471" s="69"/>
      <c r="AU1471" s="69"/>
      <c r="AV1471" s="69"/>
      <c r="AW1471" s="69"/>
      <c r="AX1471" s="69"/>
      <c r="AY1471" s="69"/>
      <c r="AZ1471" s="69"/>
      <c r="BA1471" s="69"/>
      <c r="BB1471" s="69"/>
      <c r="BC1471" s="69"/>
      <c r="BD1471" s="69"/>
      <c r="BE1471" s="69"/>
      <c r="BF1471" s="69"/>
      <c r="BG1471" s="69"/>
      <c r="BH1471" s="69"/>
      <c r="BI1471" s="69"/>
      <c r="BJ1471" s="69"/>
      <c r="BK1471" s="69"/>
      <c r="BL1471" s="69"/>
      <c r="BM1471" s="69"/>
      <c r="BN1471" s="69"/>
      <c r="BO1471" s="69"/>
      <c r="BP1471" s="69"/>
      <c r="BQ1471" s="69"/>
      <c r="BR1471" s="69"/>
      <c r="BS1471" s="46"/>
    </row>
    <row r="1472" spans="4:71" s="47" customFormat="1" ht="9.75" customHeight="1" x14ac:dyDescent="0.3">
      <c r="D1472" s="69"/>
      <c r="E1472" s="69"/>
      <c r="F1472" s="69"/>
      <c r="G1472" s="69"/>
      <c r="H1472" s="69"/>
      <c r="I1472" s="69"/>
      <c r="J1472" s="69"/>
      <c r="K1472" s="69"/>
      <c r="L1472" s="69"/>
      <c r="M1472" s="69"/>
      <c r="N1472" s="69"/>
      <c r="O1472" s="69"/>
      <c r="P1472" s="69"/>
      <c r="Q1472" s="69"/>
      <c r="R1472" s="69"/>
      <c r="S1472" s="69"/>
      <c r="T1472" s="69"/>
      <c r="U1472" s="69"/>
      <c r="V1472" s="69"/>
      <c r="W1472" s="69"/>
      <c r="X1472" s="69"/>
      <c r="Y1472" s="69"/>
      <c r="Z1472" s="69"/>
      <c r="AA1472" s="69"/>
      <c r="AB1472" s="69"/>
      <c r="AC1472" s="69"/>
      <c r="AD1472" s="69"/>
      <c r="AE1472" s="69"/>
      <c r="AF1472" s="69"/>
      <c r="AG1472" s="69"/>
      <c r="AH1472" s="69"/>
      <c r="AI1472" s="69"/>
      <c r="AJ1472" s="69"/>
      <c r="AK1472" s="69"/>
      <c r="AL1472" s="69"/>
      <c r="AM1472" s="69"/>
      <c r="AN1472" s="69"/>
      <c r="AO1472" s="69"/>
      <c r="AP1472" s="69"/>
      <c r="AQ1472" s="69"/>
      <c r="AR1472" s="69"/>
      <c r="AS1472" s="69"/>
      <c r="AT1472" s="69"/>
      <c r="AU1472" s="69"/>
      <c r="AV1472" s="69"/>
      <c r="AW1472" s="69"/>
      <c r="AX1472" s="69"/>
      <c r="AY1472" s="69"/>
      <c r="AZ1472" s="69"/>
      <c r="BA1472" s="69"/>
      <c r="BB1472" s="69"/>
      <c r="BC1472" s="69"/>
      <c r="BD1472" s="69"/>
      <c r="BE1472" s="69"/>
      <c r="BF1472" s="69"/>
      <c r="BG1472" s="69"/>
      <c r="BH1472" s="69"/>
      <c r="BI1472" s="69"/>
      <c r="BJ1472" s="69"/>
      <c r="BK1472" s="69"/>
      <c r="BL1472" s="69"/>
      <c r="BM1472" s="69"/>
      <c r="BN1472" s="69"/>
      <c r="BO1472" s="69"/>
      <c r="BP1472" s="69"/>
      <c r="BQ1472" s="69"/>
      <c r="BR1472" s="69"/>
      <c r="BS1472" s="46"/>
    </row>
    <row r="1473" spans="4:71" s="47" customFormat="1" ht="9.75" customHeight="1" x14ac:dyDescent="0.3">
      <c r="D1473" s="69"/>
      <c r="E1473" s="69"/>
      <c r="F1473" s="69"/>
      <c r="G1473" s="69"/>
      <c r="H1473" s="69"/>
      <c r="I1473" s="69"/>
      <c r="J1473" s="69"/>
      <c r="K1473" s="69"/>
      <c r="L1473" s="69"/>
      <c r="M1473" s="69"/>
      <c r="N1473" s="69"/>
      <c r="O1473" s="69"/>
      <c r="P1473" s="69"/>
      <c r="Q1473" s="69"/>
      <c r="R1473" s="69"/>
      <c r="S1473" s="69"/>
      <c r="T1473" s="69"/>
      <c r="U1473" s="69"/>
      <c r="V1473" s="69"/>
      <c r="W1473" s="69"/>
      <c r="X1473" s="69"/>
      <c r="Y1473" s="69"/>
      <c r="Z1473" s="69"/>
      <c r="AA1473" s="69"/>
      <c r="AB1473" s="69"/>
      <c r="AC1473" s="69"/>
      <c r="AD1473" s="69"/>
      <c r="AE1473" s="69"/>
      <c r="AF1473" s="69"/>
      <c r="AG1473" s="69"/>
      <c r="AH1473" s="69"/>
      <c r="AI1473" s="69"/>
      <c r="AJ1473" s="69"/>
      <c r="AK1473" s="69"/>
      <c r="AL1473" s="69"/>
      <c r="AM1473" s="69"/>
      <c r="AN1473" s="69"/>
      <c r="AO1473" s="69"/>
      <c r="AP1473" s="69"/>
      <c r="AQ1473" s="69"/>
      <c r="AR1473" s="69"/>
      <c r="AS1473" s="69"/>
      <c r="AT1473" s="69"/>
      <c r="AU1473" s="69"/>
      <c r="AV1473" s="69"/>
      <c r="AW1473" s="69"/>
      <c r="AX1473" s="69"/>
      <c r="AY1473" s="69"/>
      <c r="AZ1473" s="69"/>
      <c r="BA1473" s="69"/>
      <c r="BB1473" s="69"/>
      <c r="BC1473" s="69"/>
      <c r="BD1473" s="69"/>
      <c r="BE1473" s="69"/>
      <c r="BF1473" s="69"/>
      <c r="BG1473" s="69"/>
      <c r="BH1473" s="69"/>
      <c r="BI1473" s="69"/>
      <c r="BJ1473" s="69"/>
      <c r="BK1473" s="69"/>
      <c r="BL1473" s="69"/>
      <c r="BM1473" s="69"/>
      <c r="BN1473" s="69"/>
      <c r="BO1473" s="69"/>
      <c r="BP1473" s="69"/>
      <c r="BQ1473" s="69"/>
      <c r="BR1473" s="69"/>
      <c r="BS1473" s="46"/>
    </row>
    <row r="1474" spans="4:71" s="47" customFormat="1" ht="9.75" customHeight="1" x14ac:dyDescent="0.3">
      <c r="D1474" s="69"/>
      <c r="E1474" s="69"/>
      <c r="F1474" s="69"/>
      <c r="G1474" s="69"/>
      <c r="H1474" s="69"/>
      <c r="I1474" s="69"/>
      <c r="J1474" s="69"/>
      <c r="K1474" s="69"/>
      <c r="L1474" s="69"/>
      <c r="M1474" s="69"/>
      <c r="N1474" s="69"/>
      <c r="O1474" s="69"/>
      <c r="P1474" s="69"/>
      <c r="Q1474" s="69"/>
      <c r="R1474" s="69"/>
      <c r="S1474" s="69"/>
      <c r="T1474" s="69"/>
      <c r="U1474" s="69"/>
      <c r="V1474" s="69"/>
      <c r="W1474" s="69"/>
      <c r="X1474" s="69"/>
      <c r="Y1474" s="69"/>
      <c r="Z1474" s="69"/>
      <c r="AA1474" s="69"/>
      <c r="AB1474" s="69"/>
      <c r="AC1474" s="69"/>
      <c r="AD1474" s="69"/>
      <c r="AE1474" s="69"/>
      <c r="AF1474" s="69"/>
      <c r="AG1474" s="69"/>
      <c r="AH1474" s="69"/>
      <c r="AI1474" s="69"/>
      <c r="AJ1474" s="69"/>
      <c r="AK1474" s="69"/>
      <c r="AL1474" s="69"/>
      <c r="AM1474" s="69"/>
      <c r="AN1474" s="69"/>
      <c r="AO1474" s="69"/>
      <c r="AP1474" s="69"/>
      <c r="AQ1474" s="69"/>
      <c r="AR1474" s="69"/>
      <c r="AS1474" s="69"/>
      <c r="AT1474" s="69"/>
      <c r="AU1474" s="69"/>
      <c r="AV1474" s="69"/>
      <c r="AW1474" s="69"/>
      <c r="AX1474" s="69"/>
      <c r="AY1474" s="69"/>
      <c r="AZ1474" s="69"/>
      <c r="BA1474" s="69"/>
      <c r="BB1474" s="69"/>
      <c r="BC1474" s="69"/>
      <c r="BD1474" s="69"/>
      <c r="BE1474" s="69"/>
      <c r="BF1474" s="69"/>
      <c r="BG1474" s="69"/>
      <c r="BH1474" s="69"/>
      <c r="BI1474" s="69"/>
      <c r="BJ1474" s="69"/>
      <c r="BK1474" s="69"/>
      <c r="BL1474" s="69"/>
      <c r="BM1474" s="69"/>
      <c r="BN1474" s="69"/>
      <c r="BO1474" s="69"/>
      <c r="BP1474" s="69"/>
      <c r="BQ1474" s="69"/>
      <c r="BR1474" s="69"/>
      <c r="BS1474" s="46"/>
    </row>
    <row r="1475" spans="4:71" s="47" customFormat="1" ht="9.75" customHeight="1" x14ac:dyDescent="0.3">
      <c r="D1475" s="69"/>
      <c r="E1475" s="69"/>
      <c r="F1475" s="69"/>
      <c r="G1475" s="69"/>
      <c r="H1475" s="69"/>
      <c r="I1475" s="69"/>
      <c r="J1475" s="69"/>
      <c r="K1475" s="69"/>
      <c r="L1475" s="69"/>
      <c r="M1475" s="69"/>
      <c r="N1475" s="69"/>
      <c r="O1475" s="69"/>
      <c r="P1475" s="69"/>
      <c r="Q1475" s="69"/>
      <c r="R1475" s="69"/>
      <c r="S1475" s="69"/>
      <c r="T1475" s="69"/>
      <c r="U1475" s="69"/>
      <c r="V1475" s="69"/>
      <c r="W1475" s="69"/>
      <c r="X1475" s="69"/>
      <c r="Y1475" s="69"/>
      <c r="Z1475" s="69"/>
      <c r="AA1475" s="69"/>
      <c r="AB1475" s="69"/>
      <c r="AC1475" s="69"/>
      <c r="AD1475" s="69"/>
      <c r="AE1475" s="69"/>
      <c r="AF1475" s="69"/>
      <c r="AG1475" s="69"/>
      <c r="AH1475" s="69"/>
      <c r="AI1475" s="69"/>
      <c r="AJ1475" s="69"/>
      <c r="AK1475" s="69"/>
      <c r="AL1475" s="69"/>
      <c r="AM1475" s="69"/>
      <c r="AN1475" s="69"/>
      <c r="AO1475" s="69"/>
      <c r="AP1475" s="69"/>
      <c r="AQ1475" s="69"/>
      <c r="AR1475" s="69"/>
      <c r="AS1475" s="69"/>
      <c r="AT1475" s="69"/>
      <c r="AU1475" s="69"/>
      <c r="AV1475" s="69"/>
      <c r="AW1475" s="69"/>
      <c r="AX1475" s="69"/>
      <c r="AY1475" s="69"/>
      <c r="AZ1475" s="69"/>
      <c r="BA1475" s="69"/>
      <c r="BB1475" s="69"/>
      <c r="BC1475" s="69"/>
      <c r="BD1475" s="69"/>
      <c r="BE1475" s="69"/>
      <c r="BF1475" s="69"/>
      <c r="BG1475" s="69"/>
      <c r="BH1475" s="69"/>
      <c r="BI1475" s="69"/>
      <c r="BJ1475" s="69"/>
      <c r="BK1475" s="69"/>
      <c r="BL1475" s="69"/>
      <c r="BM1475" s="69"/>
      <c r="BN1475" s="69"/>
      <c r="BO1475" s="69"/>
      <c r="BP1475" s="69"/>
      <c r="BQ1475" s="69"/>
      <c r="BR1475" s="69"/>
      <c r="BS1475" s="46"/>
    </row>
    <row r="1476" spans="4:71" s="47" customFormat="1" ht="9.75" customHeight="1" x14ac:dyDescent="0.3">
      <c r="D1476" s="69"/>
      <c r="E1476" s="69"/>
      <c r="F1476" s="69"/>
      <c r="G1476" s="69"/>
      <c r="H1476" s="69"/>
      <c r="I1476" s="69"/>
      <c r="J1476" s="69"/>
      <c r="K1476" s="69"/>
      <c r="L1476" s="69"/>
      <c r="M1476" s="69"/>
      <c r="N1476" s="69"/>
      <c r="O1476" s="69"/>
      <c r="P1476" s="69"/>
      <c r="Q1476" s="69"/>
      <c r="R1476" s="69"/>
      <c r="S1476" s="69"/>
      <c r="T1476" s="69"/>
      <c r="U1476" s="69"/>
      <c r="V1476" s="69"/>
      <c r="W1476" s="69"/>
      <c r="X1476" s="69"/>
      <c r="Y1476" s="69"/>
      <c r="Z1476" s="69"/>
      <c r="AA1476" s="69"/>
      <c r="AB1476" s="69"/>
      <c r="AC1476" s="69"/>
      <c r="AD1476" s="69"/>
      <c r="AE1476" s="69"/>
      <c r="AF1476" s="69"/>
      <c r="AG1476" s="69"/>
      <c r="AH1476" s="69"/>
      <c r="AI1476" s="69"/>
      <c r="AJ1476" s="69"/>
      <c r="AK1476" s="69"/>
      <c r="AL1476" s="69"/>
      <c r="AM1476" s="69"/>
      <c r="AN1476" s="69"/>
      <c r="AO1476" s="69"/>
      <c r="AP1476" s="69"/>
      <c r="AQ1476" s="69"/>
      <c r="AR1476" s="69"/>
      <c r="AS1476" s="69"/>
      <c r="AT1476" s="69"/>
      <c r="AU1476" s="69"/>
      <c r="AV1476" s="69"/>
      <c r="AW1476" s="69"/>
      <c r="AX1476" s="69"/>
      <c r="AY1476" s="69"/>
      <c r="AZ1476" s="69"/>
      <c r="BA1476" s="69"/>
      <c r="BB1476" s="69"/>
      <c r="BC1476" s="69"/>
      <c r="BD1476" s="69"/>
      <c r="BE1476" s="69"/>
      <c r="BF1476" s="69"/>
      <c r="BG1476" s="69"/>
      <c r="BH1476" s="69"/>
      <c r="BI1476" s="69"/>
      <c r="BJ1476" s="69"/>
      <c r="BK1476" s="69"/>
      <c r="BL1476" s="69"/>
      <c r="BM1476" s="69"/>
      <c r="BN1476" s="69"/>
      <c r="BO1476" s="69"/>
      <c r="BP1476" s="69"/>
      <c r="BQ1476" s="69"/>
      <c r="BR1476" s="69"/>
      <c r="BS1476" s="46"/>
    </row>
    <row r="1477" spans="4:71" s="47" customFormat="1" ht="9.75" customHeight="1" x14ac:dyDescent="0.3">
      <c r="D1477" s="69"/>
      <c r="E1477" s="69"/>
      <c r="F1477" s="69"/>
      <c r="G1477" s="69"/>
      <c r="H1477" s="69"/>
      <c r="I1477" s="69"/>
      <c r="J1477" s="69"/>
      <c r="K1477" s="69"/>
      <c r="L1477" s="69"/>
      <c r="M1477" s="69"/>
      <c r="N1477" s="69"/>
      <c r="O1477" s="69"/>
      <c r="P1477" s="69"/>
      <c r="Q1477" s="69"/>
      <c r="R1477" s="69"/>
      <c r="S1477" s="69"/>
      <c r="T1477" s="69"/>
      <c r="U1477" s="69"/>
      <c r="V1477" s="69"/>
      <c r="W1477" s="69"/>
      <c r="X1477" s="69"/>
      <c r="Y1477" s="69"/>
      <c r="Z1477" s="69"/>
      <c r="AA1477" s="69"/>
      <c r="AB1477" s="69"/>
      <c r="AC1477" s="69"/>
      <c r="AD1477" s="69"/>
      <c r="AE1477" s="69"/>
      <c r="AF1477" s="69"/>
      <c r="AG1477" s="69"/>
      <c r="AH1477" s="69"/>
      <c r="AI1477" s="69"/>
      <c r="AJ1477" s="69"/>
      <c r="AK1477" s="69"/>
      <c r="AL1477" s="69"/>
      <c r="AM1477" s="69"/>
      <c r="AN1477" s="69"/>
      <c r="AO1477" s="69"/>
      <c r="AP1477" s="69"/>
      <c r="AQ1477" s="69"/>
      <c r="AR1477" s="69"/>
      <c r="AS1477" s="69"/>
      <c r="AT1477" s="69"/>
      <c r="AU1477" s="69"/>
      <c r="AV1477" s="69"/>
      <c r="AW1477" s="69"/>
      <c r="AX1477" s="69"/>
      <c r="AY1477" s="69"/>
      <c r="AZ1477" s="69"/>
      <c r="BA1477" s="69"/>
      <c r="BB1477" s="69"/>
      <c r="BC1477" s="69"/>
      <c r="BD1477" s="69"/>
      <c r="BE1477" s="69"/>
      <c r="BF1477" s="69"/>
      <c r="BG1477" s="69"/>
      <c r="BH1477" s="69"/>
      <c r="BI1477" s="69"/>
      <c r="BJ1477" s="69"/>
      <c r="BK1477" s="69"/>
      <c r="BL1477" s="69"/>
      <c r="BM1477" s="69"/>
      <c r="BN1477" s="69"/>
      <c r="BO1477" s="69"/>
      <c r="BP1477" s="69"/>
      <c r="BQ1477" s="69"/>
      <c r="BR1477" s="69"/>
      <c r="BS1477" s="46"/>
    </row>
    <row r="1478" spans="4:71" s="47" customFormat="1" ht="9.75" customHeight="1" x14ac:dyDescent="0.3">
      <c r="D1478" s="69"/>
      <c r="E1478" s="69"/>
      <c r="F1478" s="69"/>
      <c r="G1478" s="69"/>
      <c r="H1478" s="69"/>
      <c r="I1478" s="69"/>
      <c r="J1478" s="69"/>
      <c r="K1478" s="69"/>
      <c r="L1478" s="69"/>
      <c r="M1478" s="69"/>
      <c r="N1478" s="69"/>
      <c r="O1478" s="69"/>
      <c r="P1478" s="69"/>
      <c r="Q1478" s="69"/>
      <c r="R1478" s="69"/>
      <c r="S1478" s="69"/>
      <c r="T1478" s="69"/>
      <c r="U1478" s="69"/>
      <c r="V1478" s="69"/>
      <c r="W1478" s="69"/>
      <c r="X1478" s="69"/>
      <c r="Y1478" s="69"/>
      <c r="Z1478" s="69"/>
      <c r="AA1478" s="69"/>
      <c r="AB1478" s="69"/>
      <c r="AC1478" s="69"/>
      <c r="AD1478" s="69"/>
      <c r="AE1478" s="69"/>
      <c r="AF1478" s="69"/>
      <c r="AG1478" s="69"/>
      <c r="AH1478" s="69"/>
      <c r="AI1478" s="69"/>
      <c r="AJ1478" s="69"/>
      <c r="AK1478" s="69"/>
      <c r="AL1478" s="69"/>
      <c r="AM1478" s="69"/>
      <c r="AN1478" s="69"/>
      <c r="AO1478" s="69"/>
      <c r="AP1478" s="69"/>
      <c r="AQ1478" s="69"/>
      <c r="AR1478" s="69"/>
      <c r="AS1478" s="69"/>
      <c r="AT1478" s="69"/>
      <c r="AU1478" s="69"/>
      <c r="AV1478" s="69"/>
      <c r="AW1478" s="69"/>
      <c r="AX1478" s="69"/>
      <c r="AY1478" s="69"/>
      <c r="AZ1478" s="69"/>
      <c r="BA1478" s="69"/>
      <c r="BB1478" s="69"/>
      <c r="BC1478" s="69"/>
      <c r="BD1478" s="69"/>
      <c r="BE1478" s="69"/>
      <c r="BF1478" s="69"/>
      <c r="BG1478" s="69"/>
      <c r="BH1478" s="69"/>
      <c r="BI1478" s="69"/>
      <c r="BJ1478" s="69"/>
      <c r="BK1478" s="69"/>
      <c r="BL1478" s="69"/>
      <c r="BM1478" s="69"/>
      <c r="BN1478" s="69"/>
      <c r="BO1478" s="69"/>
      <c r="BP1478" s="69"/>
      <c r="BQ1478" s="69"/>
      <c r="BR1478" s="69"/>
      <c r="BS1478" s="46"/>
    </row>
    <row r="1479" spans="4:71" s="47" customFormat="1" ht="9.75" customHeight="1" x14ac:dyDescent="0.3">
      <c r="D1479" s="69"/>
      <c r="E1479" s="69"/>
      <c r="F1479" s="69"/>
      <c r="G1479" s="69"/>
      <c r="H1479" s="69"/>
      <c r="I1479" s="69"/>
      <c r="J1479" s="69"/>
      <c r="K1479" s="69"/>
      <c r="L1479" s="69"/>
      <c r="M1479" s="69"/>
      <c r="N1479" s="69"/>
      <c r="O1479" s="69"/>
      <c r="P1479" s="69"/>
      <c r="Q1479" s="69"/>
      <c r="R1479" s="69"/>
      <c r="S1479" s="69"/>
      <c r="T1479" s="69"/>
      <c r="U1479" s="69"/>
      <c r="V1479" s="69"/>
      <c r="W1479" s="69"/>
      <c r="X1479" s="69"/>
      <c r="Y1479" s="69"/>
      <c r="Z1479" s="69"/>
      <c r="AA1479" s="69"/>
      <c r="AB1479" s="69"/>
      <c r="AC1479" s="69"/>
      <c r="AD1479" s="69"/>
      <c r="AE1479" s="69"/>
      <c r="AF1479" s="69"/>
      <c r="AG1479" s="69"/>
      <c r="AH1479" s="69"/>
      <c r="AI1479" s="69"/>
      <c r="AJ1479" s="69"/>
      <c r="AK1479" s="69"/>
      <c r="AL1479" s="69"/>
      <c r="AM1479" s="69"/>
      <c r="AN1479" s="69"/>
      <c r="AO1479" s="69"/>
      <c r="AP1479" s="69"/>
      <c r="AQ1479" s="69"/>
      <c r="AR1479" s="69"/>
      <c r="AS1479" s="69"/>
      <c r="AT1479" s="69"/>
      <c r="AU1479" s="69"/>
      <c r="AV1479" s="69"/>
      <c r="AW1479" s="69"/>
      <c r="AX1479" s="69"/>
      <c r="AY1479" s="69"/>
      <c r="AZ1479" s="69"/>
      <c r="BA1479" s="69"/>
      <c r="BB1479" s="69"/>
      <c r="BC1479" s="69"/>
      <c r="BD1479" s="69"/>
      <c r="BE1479" s="69"/>
      <c r="BF1479" s="69"/>
      <c r="BG1479" s="69"/>
      <c r="BH1479" s="69"/>
      <c r="BI1479" s="69"/>
      <c r="BJ1479" s="69"/>
      <c r="BK1479" s="69"/>
      <c r="BL1479" s="69"/>
      <c r="BM1479" s="69"/>
      <c r="BN1479" s="69"/>
      <c r="BO1479" s="69"/>
      <c r="BP1479" s="69"/>
      <c r="BQ1479" s="69"/>
      <c r="BR1479" s="69"/>
      <c r="BS1479" s="46"/>
    </row>
    <row r="1480" spans="4:71" s="47" customFormat="1" ht="9.75" customHeight="1" x14ac:dyDescent="0.3">
      <c r="D1480" s="69"/>
      <c r="E1480" s="69"/>
      <c r="F1480" s="69"/>
      <c r="G1480" s="69"/>
      <c r="H1480" s="69"/>
      <c r="I1480" s="69"/>
      <c r="J1480" s="69"/>
      <c r="K1480" s="69"/>
      <c r="L1480" s="69"/>
      <c r="M1480" s="69"/>
      <c r="N1480" s="69"/>
      <c r="O1480" s="69"/>
      <c r="P1480" s="69"/>
      <c r="Q1480" s="69"/>
      <c r="R1480" s="69"/>
      <c r="S1480" s="69"/>
      <c r="T1480" s="69"/>
      <c r="U1480" s="69"/>
      <c r="V1480" s="69"/>
      <c r="W1480" s="69"/>
      <c r="X1480" s="69"/>
      <c r="Y1480" s="69"/>
      <c r="Z1480" s="69"/>
      <c r="AA1480" s="69"/>
      <c r="AB1480" s="69"/>
      <c r="AC1480" s="69"/>
      <c r="AD1480" s="69"/>
      <c r="AE1480" s="69"/>
      <c r="AF1480" s="69"/>
      <c r="AG1480" s="69"/>
      <c r="AH1480" s="69"/>
      <c r="AI1480" s="69"/>
      <c r="AJ1480" s="69"/>
      <c r="AK1480" s="69"/>
      <c r="AL1480" s="69"/>
      <c r="AM1480" s="69"/>
      <c r="AN1480" s="69"/>
      <c r="AO1480" s="69"/>
      <c r="AP1480" s="69"/>
      <c r="AQ1480" s="69"/>
      <c r="AR1480" s="69"/>
      <c r="AS1480" s="69"/>
      <c r="AT1480" s="69"/>
      <c r="AU1480" s="69"/>
      <c r="AV1480" s="69"/>
      <c r="AW1480" s="69"/>
      <c r="AX1480" s="69"/>
      <c r="AY1480" s="69"/>
      <c r="AZ1480" s="69"/>
      <c r="BA1480" s="69"/>
      <c r="BB1480" s="69"/>
      <c r="BC1480" s="69"/>
      <c r="BD1480" s="69"/>
      <c r="BE1480" s="69"/>
      <c r="BF1480" s="69"/>
      <c r="BG1480" s="69"/>
      <c r="BH1480" s="69"/>
      <c r="BI1480" s="69"/>
      <c r="BJ1480" s="69"/>
      <c r="BK1480" s="69"/>
      <c r="BL1480" s="69"/>
      <c r="BM1480" s="69"/>
      <c r="BN1480" s="69"/>
      <c r="BO1480" s="69"/>
      <c r="BP1480" s="69"/>
      <c r="BQ1480" s="69"/>
      <c r="BR1480" s="69"/>
      <c r="BS1480" s="46"/>
    </row>
    <row r="1481" spans="4:71" s="47" customFormat="1" ht="9.75" customHeight="1" x14ac:dyDescent="0.3">
      <c r="D1481" s="69"/>
      <c r="E1481" s="69"/>
      <c r="F1481" s="69"/>
      <c r="G1481" s="69"/>
      <c r="H1481" s="69"/>
      <c r="I1481" s="69"/>
      <c r="J1481" s="69"/>
      <c r="K1481" s="69"/>
      <c r="L1481" s="69"/>
      <c r="M1481" s="69"/>
      <c r="N1481" s="69"/>
      <c r="O1481" s="69"/>
      <c r="P1481" s="69"/>
      <c r="Q1481" s="69"/>
      <c r="R1481" s="69"/>
      <c r="S1481" s="69"/>
      <c r="T1481" s="69"/>
      <c r="U1481" s="69"/>
      <c r="V1481" s="69"/>
      <c r="W1481" s="69"/>
      <c r="X1481" s="69"/>
      <c r="Y1481" s="69"/>
      <c r="Z1481" s="69"/>
      <c r="AA1481" s="69"/>
      <c r="AB1481" s="69"/>
      <c r="AC1481" s="69"/>
      <c r="AD1481" s="69"/>
      <c r="AE1481" s="69"/>
      <c r="AF1481" s="69"/>
      <c r="AG1481" s="69"/>
      <c r="AH1481" s="69"/>
      <c r="AI1481" s="69"/>
      <c r="AJ1481" s="69"/>
      <c r="AK1481" s="69"/>
      <c r="AL1481" s="69"/>
      <c r="AM1481" s="69"/>
      <c r="AN1481" s="69"/>
      <c r="AO1481" s="69"/>
      <c r="AP1481" s="69"/>
      <c r="AQ1481" s="69"/>
      <c r="AR1481" s="69"/>
      <c r="AS1481" s="69"/>
      <c r="AT1481" s="69"/>
      <c r="AU1481" s="69"/>
      <c r="AV1481" s="69"/>
      <c r="AW1481" s="69"/>
      <c r="AX1481" s="69"/>
      <c r="AY1481" s="69"/>
      <c r="AZ1481" s="69"/>
      <c r="BA1481" s="69"/>
      <c r="BB1481" s="69"/>
      <c r="BC1481" s="69"/>
      <c r="BD1481" s="69"/>
      <c r="BE1481" s="69"/>
      <c r="BF1481" s="69"/>
      <c r="BG1481" s="69"/>
      <c r="BH1481" s="69"/>
      <c r="BI1481" s="69"/>
      <c r="BJ1481" s="69"/>
      <c r="BK1481" s="69"/>
      <c r="BL1481" s="69"/>
      <c r="BM1481" s="69"/>
      <c r="BN1481" s="69"/>
      <c r="BO1481" s="69"/>
      <c r="BP1481" s="69"/>
      <c r="BQ1481" s="69"/>
      <c r="BR1481" s="69"/>
      <c r="BS1481" s="46"/>
    </row>
    <row r="1482" spans="4:71" s="47" customFormat="1" ht="9.75" customHeight="1" x14ac:dyDescent="0.3">
      <c r="D1482" s="69"/>
      <c r="E1482" s="69"/>
      <c r="F1482" s="69"/>
      <c r="G1482" s="69"/>
      <c r="H1482" s="69"/>
      <c r="I1482" s="69"/>
      <c r="J1482" s="69"/>
      <c r="K1482" s="69"/>
      <c r="L1482" s="69"/>
      <c r="M1482" s="69"/>
      <c r="N1482" s="69"/>
      <c r="O1482" s="69"/>
      <c r="P1482" s="69"/>
      <c r="Q1482" s="69"/>
      <c r="R1482" s="69"/>
      <c r="S1482" s="69"/>
      <c r="T1482" s="69"/>
      <c r="U1482" s="69"/>
      <c r="V1482" s="69"/>
      <c r="W1482" s="69"/>
      <c r="X1482" s="69"/>
      <c r="Y1482" s="69"/>
      <c r="Z1482" s="69"/>
      <c r="AA1482" s="69"/>
      <c r="AB1482" s="69"/>
      <c r="AC1482" s="69"/>
      <c r="AD1482" s="69"/>
      <c r="AE1482" s="69"/>
      <c r="AF1482" s="69"/>
      <c r="AG1482" s="69"/>
      <c r="AH1482" s="69"/>
      <c r="AI1482" s="69"/>
      <c r="AJ1482" s="69"/>
      <c r="AK1482" s="69"/>
      <c r="AL1482" s="69"/>
      <c r="AM1482" s="69"/>
      <c r="AN1482" s="69"/>
      <c r="AO1482" s="69"/>
      <c r="AP1482" s="69"/>
      <c r="AQ1482" s="69"/>
      <c r="AR1482" s="69"/>
      <c r="AS1482" s="69"/>
      <c r="AT1482" s="69"/>
      <c r="AU1482" s="69"/>
      <c r="AV1482" s="69"/>
      <c r="AW1482" s="69"/>
      <c r="AX1482" s="69"/>
      <c r="AY1482" s="69"/>
      <c r="AZ1482" s="69"/>
      <c r="BA1482" s="69"/>
      <c r="BB1482" s="69"/>
      <c r="BC1482" s="69"/>
      <c r="BD1482" s="69"/>
      <c r="BE1482" s="69"/>
      <c r="BF1482" s="69"/>
      <c r="BG1482" s="69"/>
      <c r="BH1482" s="69"/>
      <c r="BI1482" s="69"/>
      <c r="BJ1482" s="69"/>
      <c r="BK1482" s="69"/>
      <c r="BL1482" s="69"/>
      <c r="BM1482" s="69"/>
      <c r="BN1482" s="69"/>
      <c r="BO1482" s="69"/>
      <c r="BP1482" s="69"/>
      <c r="BQ1482" s="69"/>
      <c r="BR1482" s="69"/>
      <c r="BS1482" s="46"/>
    </row>
    <row r="1483" spans="4:71" s="47" customFormat="1" ht="9.75" customHeight="1" x14ac:dyDescent="0.3">
      <c r="D1483" s="69"/>
      <c r="E1483" s="69"/>
      <c r="F1483" s="69"/>
      <c r="G1483" s="69"/>
      <c r="H1483" s="69"/>
      <c r="I1483" s="69"/>
      <c r="J1483" s="69"/>
      <c r="K1483" s="69"/>
      <c r="L1483" s="69"/>
      <c r="M1483" s="69"/>
      <c r="N1483" s="69"/>
      <c r="O1483" s="69"/>
      <c r="P1483" s="69"/>
      <c r="Q1483" s="69"/>
      <c r="R1483" s="69"/>
      <c r="S1483" s="69"/>
      <c r="T1483" s="69"/>
      <c r="U1483" s="69"/>
      <c r="V1483" s="69"/>
      <c r="W1483" s="69"/>
      <c r="X1483" s="69"/>
      <c r="Y1483" s="69"/>
      <c r="Z1483" s="69"/>
      <c r="AA1483" s="69"/>
      <c r="AB1483" s="69"/>
      <c r="AC1483" s="69"/>
      <c r="AD1483" s="69"/>
      <c r="AE1483" s="69"/>
      <c r="AF1483" s="69"/>
      <c r="AG1483" s="69"/>
      <c r="AH1483" s="69"/>
      <c r="AI1483" s="69"/>
      <c r="AJ1483" s="69"/>
      <c r="AK1483" s="69"/>
      <c r="AL1483" s="69"/>
      <c r="AM1483" s="69"/>
      <c r="AN1483" s="69"/>
      <c r="AO1483" s="69"/>
      <c r="AP1483" s="69"/>
      <c r="AQ1483" s="69"/>
      <c r="AR1483" s="69"/>
      <c r="AS1483" s="69"/>
      <c r="AT1483" s="69"/>
      <c r="AU1483" s="69"/>
      <c r="AV1483" s="69"/>
      <c r="AW1483" s="69"/>
      <c r="AX1483" s="69"/>
      <c r="AY1483" s="69"/>
      <c r="AZ1483" s="69"/>
      <c r="BA1483" s="69"/>
      <c r="BB1483" s="69"/>
      <c r="BC1483" s="69"/>
      <c r="BD1483" s="69"/>
      <c r="BE1483" s="69"/>
      <c r="BF1483" s="69"/>
      <c r="BG1483" s="69"/>
      <c r="BH1483" s="69"/>
      <c r="BI1483" s="69"/>
      <c r="BJ1483" s="69"/>
      <c r="BK1483" s="69"/>
      <c r="BL1483" s="69"/>
      <c r="BM1483" s="69"/>
      <c r="BN1483" s="69"/>
      <c r="BO1483" s="69"/>
      <c r="BP1483" s="69"/>
      <c r="BQ1483" s="69"/>
      <c r="BR1483" s="69"/>
      <c r="BS1483" s="46"/>
    </row>
    <row r="1484" spans="4:71" s="47" customFormat="1" ht="9.75" customHeight="1" x14ac:dyDescent="0.3">
      <c r="D1484" s="69"/>
      <c r="E1484" s="69"/>
      <c r="F1484" s="69"/>
      <c r="G1484" s="69"/>
      <c r="H1484" s="69"/>
      <c r="I1484" s="69"/>
      <c r="J1484" s="69"/>
      <c r="K1484" s="69"/>
      <c r="L1484" s="69"/>
      <c r="M1484" s="69"/>
      <c r="N1484" s="69"/>
      <c r="O1484" s="69"/>
      <c r="P1484" s="69"/>
      <c r="Q1484" s="69"/>
      <c r="R1484" s="69"/>
      <c r="S1484" s="69"/>
      <c r="T1484" s="69"/>
      <c r="U1484" s="69"/>
      <c r="V1484" s="69"/>
      <c r="W1484" s="69"/>
      <c r="X1484" s="69"/>
      <c r="Y1484" s="69"/>
      <c r="Z1484" s="69"/>
      <c r="AA1484" s="69"/>
      <c r="AB1484" s="69"/>
      <c r="AC1484" s="69"/>
      <c r="AD1484" s="69"/>
      <c r="AE1484" s="69"/>
      <c r="AF1484" s="69"/>
      <c r="AG1484" s="69"/>
      <c r="AH1484" s="69"/>
      <c r="AI1484" s="69"/>
      <c r="AJ1484" s="69"/>
      <c r="AK1484" s="69"/>
      <c r="AL1484" s="69"/>
      <c r="AM1484" s="69"/>
      <c r="AN1484" s="69"/>
      <c r="AO1484" s="69"/>
      <c r="AP1484" s="69"/>
      <c r="AQ1484" s="69"/>
      <c r="AR1484" s="69"/>
      <c r="AS1484" s="69"/>
      <c r="AT1484" s="69"/>
      <c r="AU1484" s="69"/>
      <c r="AV1484" s="69"/>
      <c r="AW1484" s="69"/>
      <c r="AX1484" s="69"/>
      <c r="AY1484" s="69"/>
      <c r="AZ1484" s="69"/>
      <c r="BA1484" s="69"/>
      <c r="BB1484" s="69"/>
      <c r="BC1484" s="69"/>
      <c r="BD1484" s="69"/>
      <c r="BE1484" s="69"/>
      <c r="BF1484" s="69"/>
      <c r="BG1484" s="69"/>
      <c r="BH1484" s="69"/>
      <c r="BI1484" s="69"/>
      <c r="BJ1484" s="69"/>
      <c r="BK1484" s="69"/>
      <c r="BL1484" s="69"/>
      <c r="BM1484" s="69"/>
      <c r="BN1484" s="69"/>
      <c r="BO1484" s="69"/>
      <c r="BP1484" s="69"/>
      <c r="BQ1484" s="69"/>
      <c r="BR1484" s="69"/>
      <c r="BS1484" s="46"/>
    </row>
    <row r="1485" spans="4:71" s="47" customFormat="1" ht="9.75" customHeight="1" x14ac:dyDescent="0.3">
      <c r="D1485" s="69"/>
      <c r="E1485" s="69"/>
      <c r="F1485" s="69"/>
      <c r="G1485" s="69"/>
      <c r="H1485" s="69"/>
      <c r="I1485" s="69"/>
      <c r="J1485" s="69"/>
      <c r="K1485" s="69"/>
      <c r="L1485" s="69"/>
      <c r="M1485" s="69"/>
      <c r="N1485" s="69"/>
      <c r="O1485" s="69"/>
      <c r="P1485" s="69"/>
      <c r="Q1485" s="69"/>
      <c r="R1485" s="69"/>
      <c r="S1485" s="69"/>
      <c r="T1485" s="69"/>
      <c r="U1485" s="69"/>
      <c r="V1485" s="69"/>
      <c r="W1485" s="69"/>
      <c r="X1485" s="69"/>
      <c r="Y1485" s="69"/>
      <c r="Z1485" s="69"/>
      <c r="AA1485" s="69"/>
      <c r="AB1485" s="69"/>
      <c r="AC1485" s="69"/>
      <c r="AD1485" s="69"/>
      <c r="AE1485" s="69"/>
      <c r="AF1485" s="69"/>
      <c r="AG1485" s="69"/>
      <c r="AH1485" s="69"/>
      <c r="AI1485" s="69"/>
      <c r="AJ1485" s="69"/>
      <c r="AK1485" s="69"/>
      <c r="AL1485" s="69"/>
      <c r="AM1485" s="69"/>
      <c r="AN1485" s="69"/>
      <c r="AO1485" s="69"/>
      <c r="AP1485" s="69"/>
      <c r="AQ1485" s="69"/>
      <c r="AR1485" s="69"/>
      <c r="AS1485" s="69"/>
      <c r="AT1485" s="69"/>
      <c r="AU1485" s="69"/>
      <c r="AV1485" s="69"/>
      <c r="AW1485" s="69"/>
      <c r="AX1485" s="69"/>
      <c r="AY1485" s="69"/>
      <c r="AZ1485" s="69"/>
      <c r="BA1485" s="69"/>
      <c r="BB1485" s="69"/>
      <c r="BC1485" s="69"/>
      <c r="BD1485" s="69"/>
      <c r="BE1485" s="69"/>
      <c r="BF1485" s="69"/>
      <c r="BG1485" s="69"/>
      <c r="BH1485" s="69"/>
      <c r="BI1485" s="69"/>
      <c r="BJ1485" s="69"/>
      <c r="BK1485" s="69"/>
      <c r="BL1485" s="69"/>
      <c r="BM1485" s="69"/>
      <c r="BN1485" s="69"/>
      <c r="BO1485" s="69"/>
      <c r="BP1485" s="69"/>
      <c r="BQ1485" s="69"/>
      <c r="BR1485" s="69"/>
      <c r="BS1485" s="46"/>
    </row>
    <row r="1486" spans="4:71" s="47" customFormat="1" ht="9.75" customHeight="1" x14ac:dyDescent="0.3">
      <c r="D1486" s="69"/>
      <c r="E1486" s="69"/>
      <c r="F1486" s="69"/>
      <c r="G1486" s="69"/>
      <c r="H1486" s="69"/>
      <c r="I1486" s="69"/>
      <c r="J1486" s="69"/>
      <c r="K1486" s="69"/>
      <c r="L1486" s="69"/>
      <c r="M1486" s="69"/>
      <c r="N1486" s="69"/>
      <c r="O1486" s="69"/>
      <c r="P1486" s="69"/>
      <c r="Q1486" s="69"/>
      <c r="R1486" s="69"/>
      <c r="S1486" s="69"/>
      <c r="T1486" s="69"/>
      <c r="U1486" s="69"/>
      <c r="V1486" s="69"/>
      <c r="W1486" s="69"/>
      <c r="X1486" s="69"/>
      <c r="Y1486" s="69"/>
      <c r="Z1486" s="69"/>
      <c r="AA1486" s="69"/>
      <c r="AB1486" s="69"/>
      <c r="AC1486" s="69"/>
      <c r="AD1486" s="69"/>
      <c r="AE1486" s="69"/>
      <c r="AF1486" s="69"/>
      <c r="AG1486" s="69"/>
      <c r="AH1486" s="69"/>
      <c r="AI1486" s="69"/>
      <c r="AJ1486" s="69"/>
      <c r="AK1486" s="69"/>
      <c r="AL1486" s="69"/>
      <c r="AM1486" s="69"/>
      <c r="AN1486" s="69"/>
      <c r="AO1486" s="69"/>
      <c r="AP1486" s="69"/>
      <c r="AQ1486" s="69"/>
      <c r="AR1486" s="69"/>
      <c r="AS1486" s="69"/>
      <c r="AT1486" s="69"/>
      <c r="AU1486" s="69"/>
      <c r="AV1486" s="69"/>
      <c r="AW1486" s="69"/>
      <c r="AX1486" s="69"/>
      <c r="AY1486" s="69"/>
      <c r="AZ1486" s="69"/>
      <c r="BA1486" s="69"/>
      <c r="BB1486" s="69"/>
      <c r="BC1486" s="69"/>
      <c r="BD1486" s="69"/>
      <c r="BE1486" s="69"/>
      <c r="BF1486" s="69"/>
      <c r="BG1486" s="69"/>
      <c r="BH1486" s="69"/>
      <c r="BI1486" s="69"/>
      <c r="BJ1486" s="69"/>
      <c r="BK1486" s="69"/>
      <c r="BL1486" s="69"/>
      <c r="BM1486" s="69"/>
      <c r="BN1486" s="69"/>
      <c r="BO1486" s="69"/>
      <c r="BP1486" s="69"/>
      <c r="BQ1486" s="69"/>
      <c r="BR1486" s="69"/>
      <c r="BS1486" s="46"/>
    </row>
    <row r="1487" spans="4:71" s="47" customFormat="1" ht="9.75" customHeight="1" x14ac:dyDescent="0.3">
      <c r="D1487" s="69"/>
      <c r="E1487" s="69"/>
      <c r="F1487" s="69"/>
      <c r="G1487" s="69"/>
      <c r="H1487" s="69"/>
      <c r="I1487" s="69"/>
      <c r="J1487" s="69"/>
      <c r="K1487" s="69"/>
      <c r="L1487" s="69"/>
      <c r="M1487" s="69"/>
      <c r="N1487" s="69"/>
      <c r="O1487" s="69"/>
      <c r="P1487" s="69"/>
      <c r="Q1487" s="69"/>
      <c r="R1487" s="69"/>
      <c r="S1487" s="69"/>
      <c r="T1487" s="69"/>
      <c r="U1487" s="69"/>
      <c r="V1487" s="69"/>
      <c r="W1487" s="69"/>
      <c r="X1487" s="69"/>
      <c r="Y1487" s="69"/>
      <c r="Z1487" s="69"/>
      <c r="AA1487" s="69"/>
      <c r="AB1487" s="69"/>
      <c r="AC1487" s="69"/>
      <c r="AD1487" s="69"/>
      <c r="AE1487" s="69"/>
      <c r="AF1487" s="69"/>
      <c r="AG1487" s="69"/>
      <c r="AH1487" s="69"/>
      <c r="AI1487" s="69"/>
      <c r="AJ1487" s="69"/>
      <c r="AK1487" s="69"/>
      <c r="AL1487" s="69"/>
      <c r="AM1487" s="69"/>
      <c r="AN1487" s="69"/>
      <c r="AO1487" s="69"/>
      <c r="AP1487" s="69"/>
      <c r="AQ1487" s="69"/>
      <c r="AR1487" s="69"/>
      <c r="AS1487" s="69"/>
      <c r="AT1487" s="69"/>
      <c r="AU1487" s="69"/>
      <c r="AV1487" s="69"/>
      <c r="AW1487" s="69"/>
      <c r="AX1487" s="69"/>
      <c r="AY1487" s="69"/>
      <c r="AZ1487" s="69"/>
      <c r="BA1487" s="69"/>
      <c r="BB1487" s="69"/>
      <c r="BC1487" s="69"/>
      <c r="BD1487" s="69"/>
      <c r="BE1487" s="69"/>
      <c r="BF1487" s="69"/>
      <c r="BG1487" s="69"/>
      <c r="BH1487" s="69"/>
      <c r="BI1487" s="69"/>
      <c r="BJ1487" s="69"/>
      <c r="BK1487" s="69"/>
      <c r="BL1487" s="69"/>
      <c r="BM1487" s="69"/>
      <c r="BN1487" s="69"/>
      <c r="BO1487" s="69"/>
      <c r="BP1487" s="69"/>
      <c r="BQ1487" s="69"/>
      <c r="BR1487" s="69"/>
      <c r="BS1487" s="46"/>
    </row>
    <row r="1488" spans="4:71" s="47" customFormat="1" ht="9.75" customHeight="1" x14ac:dyDescent="0.3">
      <c r="D1488" s="69"/>
      <c r="E1488" s="69"/>
      <c r="F1488" s="69"/>
      <c r="G1488" s="69"/>
      <c r="H1488" s="69"/>
      <c r="I1488" s="69"/>
      <c r="J1488" s="69"/>
      <c r="K1488" s="69"/>
      <c r="L1488" s="69"/>
      <c r="M1488" s="69"/>
      <c r="N1488" s="69"/>
      <c r="O1488" s="69"/>
      <c r="P1488" s="69"/>
      <c r="Q1488" s="69"/>
      <c r="R1488" s="69"/>
      <c r="S1488" s="69"/>
      <c r="T1488" s="69"/>
      <c r="U1488" s="69"/>
      <c r="V1488" s="69"/>
      <c r="W1488" s="69"/>
      <c r="X1488" s="69"/>
      <c r="Y1488" s="69"/>
      <c r="Z1488" s="69"/>
      <c r="AA1488" s="69"/>
      <c r="AB1488" s="69"/>
      <c r="AC1488" s="69"/>
      <c r="AD1488" s="69"/>
      <c r="AE1488" s="69"/>
      <c r="AF1488" s="69"/>
      <c r="AG1488" s="69"/>
      <c r="AH1488" s="69"/>
      <c r="AI1488" s="69"/>
      <c r="AJ1488" s="69"/>
      <c r="AK1488" s="69"/>
      <c r="AL1488" s="69"/>
      <c r="AM1488" s="69"/>
      <c r="AN1488" s="69"/>
      <c r="AO1488" s="69"/>
      <c r="AP1488" s="69"/>
      <c r="AQ1488" s="69"/>
      <c r="AR1488" s="69"/>
      <c r="AS1488" s="69"/>
      <c r="AT1488" s="69"/>
      <c r="AU1488" s="69"/>
      <c r="AV1488" s="69"/>
      <c r="AW1488" s="69"/>
      <c r="AX1488" s="69"/>
      <c r="AY1488" s="69"/>
      <c r="AZ1488" s="69"/>
      <c r="BA1488" s="69"/>
      <c r="BB1488" s="69"/>
      <c r="BC1488" s="69"/>
      <c r="BD1488" s="69"/>
      <c r="BE1488" s="69"/>
      <c r="BF1488" s="69"/>
      <c r="BG1488" s="69"/>
      <c r="BH1488" s="69"/>
      <c r="BI1488" s="69"/>
      <c r="BJ1488" s="69"/>
      <c r="BK1488" s="69"/>
      <c r="BL1488" s="69"/>
      <c r="BM1488" s="69"/>
      <c r="BN1488" s="69"/>
      <c r="BO1488" s="69"/>
      <c r="BP1488" s="69"/>
      <c r="BQ1488" s="69"/>
      <c r="BR1488" s="69"/>
      <c r="BS1488" s="46"/>
    </row>
    <row r="1489" spans="4:71" s="47" customFormat="1" ht="9.75" customHeight="1" x14ac:dyDescent="0.3">
      <c r="D1489" s="69"/>
      <c r="E1489" s="69"/>
      <c r="F1489" s="69"/>
      <c r="G1489" s="69"/>
      <c r="H1489" s="69"/>
      <c r="I1489" s="69"/>
      <c r="J1489" s="69"/>
      <c r="K1489" s="69"/>
      <c r="L1489" s="69"/>
      <c r="M1489" s="69"/>
      <c r="N1489" s="69"/>
      <c r="O1489" s="69"/>
      <c r="P1489" s="69"/>
      <c r="Q1489" s="69"/>
      <c r="R1489" s="69"/>
      <c r="S1489" s="69"/>
      <c r="T1489" s="69"/>
      <c r="U1489" s="69"/>
      <c r="V1489" s="69"/>
      <c r="W1489" s="69"/>
      <c r="X1489" s="69"/>
      <c r="Y1489" s="69"/>
      <c r="Z1489" s="69"/>
      <c r="AA1489" s="69"/>
      <c r="AB1489" s="69"/>
      <c r="AC1489" s="69"/>
      <c r="AD1489" s="69"/>
      <c r="AE1489" s="69"/>
      <c r="AF1489" s="69"/>
      <c r="AG1489" s="69"/>
      <c r="AH1489" s="69"/>
      <c r="AI1489" s="69"/>
      <c r="AJ1489" s="69"/>
      <c r="AK1489" s="69"/>
      <c r="AL1489" s="69"/>
      <c r="AM1489" s="69"/>
      <c r="AN1489" s="69"/>
      <c r="AO1489" s="69"/>
      <c r="AP1489" s="69"/>
      <c r="AQ1489" s="69"/>
      <c r="AR1489" s="69"/>
      <c r="AS1489" s="69"/>
      <c r="AT1489" s="69"/>
      <c r="AU1489" s="69"/>
      <c r="AV1489" s="69"/>
      <c r="AW1489" s="69"/>
      <c r="AX1489" s="69"/>
      <c r="AY1489" s="69"/>
      <c r="AZ1489" s="69"/>
      <c r="BA1489" s="69"/>
      <c r="BB1489" s="69"/>
      <c r="BC1489" s="69"/>
      <c r="BD1489" s="69"/>
      <c r="BE1489" s="69"/>
      <c r="BF1489" s="69"/>
      <c r="BG1489" s="69"/>
      <c r="BH1489" s="69"/>
      <c r="BI1489" s="69"/>
      <c r="BJ1489" s="69"/>
      <c r="BK1489" s="69"/>
      <c r="BL1489" s="69"/>
      <c r="BM1489" s="69"/>
      <c r="BN1489" s="69"/>
      <c r="BO1489" s="69"/>
      <c r="BP1489" s="69"/>
      <c r="BQ1489" s="69"/>
      <c r="BR1489" s="69"/>
      <c r="BS1489" s="46"/>
    </row>
    <row r="1490" spans="4:71" s="47" customFormat="1" ht="9.75" customHeight="1" x14ac:dyDescent="0.3">
      <c r="D1490" s="69"/>
      <c r="E1490" s="69"/>
      <c r="F1490" s="69"/>
      <c r="G1490" s="69"/>
      <c r="H1490" s="69"/>
      <c r="I1490" s="69"/>
      <c r="J1490" s="69"/>
      <c r="K1490" s="69"/>
      <c r="L1490" s="69"/>
      <c r="M1490" s="69"/>
      <c r="N1490" s="69"/>
      <c r="O1490" s="69"/>
      <c r="P1490" s="69"/>
      <c r="Q1490" s="69"/>
      <c r="R1490" s="69"/>
      <c r="S1490" s="69"/>
      <c r="T1490" s="69"/>
      <c r="U1490" s="69"/>
      <c r="V1490" s="69"/>
      <c r="W1490" s="69"/>
      <c r="X1490" s="69"/>
      <c r="Y1490" s="69"/>
      <c r="Z1490" s="69"/>
      <c r="AA1490" s="69"/>
      <c r="AB1490" s="69"/>
      <c r="AC1490" s="69"/>
      <c r="AD1490" s="69"/>
      <c r="AE1490" s="69"/>
      <c r="AF1490" s="69"/>
      <c r="AG1490" s="69"/>
      <c r="AH1490" s="69"/>
      <c r="AI1490" s="69"/>
      <c r="AJ1490" s="69"/>
      <c r="AK1490" s="69"/>
      <c r="AL1490" s="69"/>
      <c r="AM1490" s="69"/>
      <c r="AN1490" s="69"/>
      <c r="AO1490" s="69"/>
      <c r="AP1490" s="69"/>
      <c r="AQ1490" s="69"/>
      <c r="AR1490" s="69"/>
      <c r="AS1490" s="69"/>
      <c r="AT1490" s="69"/>
      <c r="AU1490" s="69"/>
      <c r="AV1490" s="69"/>
      <c r="AW1490" s="69"/>
      <c r="AX1490" s="69"/>
      <c r="AY1490" s="69"/>
      <c r="AZ1490" s="69"/>
      <c r="BA1490" s="69"/>
      <c r="BB1490" s="69"/>
      <c r="BC1490" s="69"/>
      <c r="BD1490" s="69"/>
      <c r="BE1490" s="69"/>
      <c r="BF1490" s="69"/>
      <c r="BG1490" s="69"/>
      <c r="BH1490" s="69"/>
      <c r="BI1490" s="69"/>
      <c r="BJ1490" s="69"/>
      <c r="BK1490" s="69"/>
      <c r="BL1490" s="69"/>
      <c r="BM1490" s="69"/>
      <c r="BN1490" s="69"/>
      <c r="BO1490" s="69"/>
      <c r="BP1490" s="69"/>
      <c r="BQ1490" s="69"/>
      <c r="BR1490" s="69"/>
      <c r="BS1490" s="46"/>
    </row>
    <row r="1491" spans="4:71" s="47" customFormat="1" ht="9.75" customHeight="1" x14ac:dyDescent="0.3">
      <c r="D1491" s="69"/>
      <c r="E1491" s="69"/>
      <c r="F1491" s="69"/>
      <c r="G1491" s="69"/>
      <c r="H1491" s="69"/>
      <c r="I1491" s="69"/>
      <c r="J1491" s="69"/>
      <c r="K1491" s="69"/>
      <c r="L1491" s="69"/>
      <c r="M1491" s="69"/>
      <c r="N1491" s="69"/>
      <c r="O1491" s="69"/>
      <c r="P1491" s="69"/>
      <c r="Q1491" s="69"/>
      <c r="R1491" s="69"/>
      <c r="S1491" s="69"/>
      <c r="T1491" s="69"/>
      <c r="U1491" s="69"/>
      <c r="V1491" s="69"/>
      <c r="W1491" s="69"/>
      <c r="X1491" s="69"/>
      <c r="Y1491" s="69"/>
      <c r="Z1491" s="69"/>
      <c r="AA1491" s="69"/>
      <c r="AB1491" s="69"/>
      <c r="AC1491" s="69"/>
      <c r="AD1491" s="69"/>
      <c r="AE1491" s="69"/>
      <c r="AF1491" s="69"/>
      <c r="AG1491" s="69"/>
      <c r="AH1491" s="69"/>
      <c r="AI1491" s="69"/>
      <c r="AJ1491" s="69"/>
      <c r="AK1491" s="69"/>
      <c r="AL1491" s="69"/>
      <c r="AM1491" s="69"/>
      <c r="AN1491" s="69"/>
      <c r="AO1491" s="69"/>
      <c r="AP1491" s="69"/>
      <c r="AQ1491" s="69"/>
      <c r="AR1491" s="69"/>
      <c r="AS1491" s="69"/>
      <c r="AT1491" s="69"/>
      <c r="AU1491" s="69"/>
      <c r="AV1491" s="69"/>
      <c r="AW1491" s="69"/>
      <c r="AX1491" s="69"/>
      <c r="AY1491" s="69"/>
      <c r="AZ1491" s="69"/>
      <c r="BA1491" s="69"/>
      <c r="BB1491" s="69"/>
      <c r="BC1491" s="69"/>
      <c r="BD1491" s="69"/>
      <c r="BE1491" s="69"/>
      <c r="BF1491" s="69"/>
      <c r="BG1491" s="69"/>
      <c r="BH1491" s="69"/>
      <c r="BI1491" s="69"/>
      <c r="BJ1491" s="69"/>
      <c r="BK1491" s="69"/>
      <c r="BL1491" s="69"/>
      <c r="BM1491" s="69"/>
      <c r="BN1491" s="69"/>
      <c r="BO1491" s="69"/>
      <c r="BP1491" s="69"/>
      <c r="BQ1491" s="69"/>
      <c r="BR1491" s="69"/>
      <c r="BS1491" s="46"/>
    </row>
    <row r="1492" spans="4:71" s="47" customFormat="1" ht="9.75" customHeight="1" x14ac:dyDescent="0.3">
      <c r="D1492" s="69"/>
      <c r="E1492" s="69"/>
      <c r="F1492" s="69"/>
      <c r="G1492" s="69"/>
      <c r="H1492" s="69"/>
      <c r="I1492" s="69"/>
      <c r="J1492" s="69"/>
      <c r="K1492" s="69"/>
      <c r="L1492" s="69"/>
      <c r="M1492" s="69"/>
      <c r="N1492" s="69"/>
      <c r="O1492" s="69"/>
      <c r="P1492" s="69"/>
      <c r="Q1492" s="69"/>
      <c r="R1492" s="69"/>
      <c r="S1492" s="69"/>
      <c r="T1492" s="69"/>
      <c r="U1492" s="69"/>
      <c r="V1492" s="69"/>
      <c r="W1492" s="69"/>
      <c r="X1492" s="69"/>
      <c r="Y1492" s="69"/>
      <c r="Z1492" s="69"/>
      <c r="AA1492" s="69"/>
      <c r="AB1492" s="69"/>
      <c r="AC1492" s="69"/>
      <c r="AD1492" s="69"/>
      <c r="AE1492" s="69"/>
      <c r="AF1492" s="69"/>
      <c r="AG1492" s="69"/>
      <c r="AH1492" s="69"/>
      <c r="AI1492" s="69"/>
      <c r="AJ1492" s="69"/>
      <c r="AK1492" s="69"/>
      <c r="AL1492" s="69"/>
      <c r="AM1492" s="69"/>
      <c r="AN1492" s="69"/>
      <c r="AO1492" s="69"/>
      <c r="AP1492" s="69"/>
      <c r="AQ1492" s="69"/>
      <c r="AR1492" s="69"/>
      <c r="AS1492" s="69"/>
      <c r="AT1492" s="69"/>
      <c r="AU1492" s="69"/>
      <c r="AV1492" s="69"/>
      <c r="AW1492" s="69"/>
      <c r="AX1492" s="69"/>
      <c r="AY1492" s="69"/>
      <c r="AZ1492" s="69"/>
      <c r="BA1492" s="69"/>
      <c r="BB1492" s="69"/>
      <c r="BC1492" s="69"/>
      <c r="BD1492" s="69"/>
      <c r="BE1492" s="69"/>
      <c r="BF1492" s="69"/>
      <c r="BG1492" s="69"/>
      <c r="BH1492" s="69"/>
      <c r="BI1492" s="69"/>
      <c r="BJ1492" s="69"/>
      <c r="BK1492" s="69"/>
      <c r="BL1492" s="69"/>
      <c r="BM1492" s="69"/>
      <c r="BN1492" s="69"/>
      <c r="BO1492" s="69"/>
      <c r="BP1492" s="69"/>
      <c r="BQ1492" s="69"/>
      <c r="BR1492" s="69"/>
      <c r="BS1492" s="46"/>
    </row>
    <row r="1493" spans="4:71" s="47" customFormat="1" ht="9.75" customHeight="1" x14ac:dyDescent="0.3">
      <c r="D1493" s="69"/>
      <c r="E1493" s="69"/>
      <c r="F1493" s="69"/>
      <c r="G1493" s="69"/>
      <c r="H1493" s="69"/>
      <c r="I1493" s="69"/>
      <c r="J1493" s="69"/>
      <c r="K1493" s="69"/>
      <c r="L1493" s="69"/>
      <c r="M1493" s="69"/>
      <c r="N1493" s="69"/>
      <c r="O1493" s="69"/>
      <c r="P1493" s="69"/>
      <c r="Q1493" s="69"/>
      <c r="R1493" s="69"/>
      <c r="S1493" s="69"/>
      <c r="T1493" s="69"/>
      <c r="U1493" s="69"/>
      <c r="V1493" s="69"/>
      <c r="W1493" s="69"/>
      <c r="X1493" s="69"/>
      <c r="Y1493" s="69"/>
      <c r="Z1493" s="69"/>
      <c r="AA1493" s="69"/>
      <c r="AB1493" s="69"/>
      <c r="AC1493" s="69"/>
      <c r="AD1493" s="69"/>
      <c r="AE1493" s="69"/>
      <c r="AF1493" s="69"/>
      <c r="AG1493" s="69"/>
      <c r="AH1493" s="69"/>
      <c r="AI1493" s="69"/>
      <c r="AJ1493" s="69"/>
      <c r="AK1493" s="69"/>
      <c r="AL1493" s="69"/>
      <c r="AM1493" s="69"/>
      <c r="AN1493" s="69"/>
      <c r="AO1493" s="69"/>
      <c r="AP1493" s="69"/>
      <c r="AQ1493" s="69"/>
      <c r="AR1493" s="69"/>
      <c r="AS1493" s="69"/>
      <c r="AT1493" s="69"/>
      <c r="AU1493" s="69"/>
      <c r="AV1493" s="69"/>
      <c r="AW1493" s="69"/>
      <c r="AX1493" s="69"/>
      <c r="AY1493" s="69"/>
      <c r="AZ1493" s="69"/>
      <c r="BA1493" s="69"/>
      <c r="BB1493" s="69"/>
      <c r="BC1493" s="69"/>
      <c r="BD1493" s="69"/>
      <c r="BE1493" s="69"/>
      <c r="BF1493" s="69"/>
      <c r="BG1493" s="69"/>
      <c r="BH1493" s="69"/>
      <c r="BI1493" s="69"/>
      <c r="BJ1493" s="69"/>
      <c r="BK1493" s="69"/>
      <c r="BL1493" s="69"/>
      <c r="BM1493" s="69"/>
      <c r="BN1493" s="69"/>
      <c r="BO1493" s="69"/>
      <c r="BP1493" s="69"/>
      <c r="BQ1493" s="69"/>
      <c r="BR1493" s="69"/>
      <c r="BS1493" s="46"/>
    </row>
    <row r="1494" spans="4:71" s="47" customFormat="1" ht="9.75" customHeight="1" x14ac:dyDescent="0.3">
      <c r="D1494" s="69"/>
      <c r="E1494" s="69"/>
      <c r="F1494" s="69"/>
      <c r="G1494" s="69"/>
      <c r="H1494" s="69"/>
      <c r="I1494" s="69"/>
      <c r="J1494" s="69"/>
      <c r="K1494" s="69"/>
      <c r="L1494" s="69"/>
      <c r="M1494" s="69"/>
      <c r="N1494" s="69"/>
      <c r="O1494" s="69"/>
      <c r="P1494" s="69"/>
      <c r="Q1494" s="69"/>
      <c r="R1494" s="69"/>
      <c r="S1494" s="69"/>
      <c r="T1494" s="69"/>
      <c r="U1494" s="69"/>
      <c r="V1494" s="69"/>
      <c r="W1494" s="69"/>
      <c r="X1494" s="69"/>
      <c r="Y1494" s="69"/>
      <c r="Z1494" s="69"/>
      <c r="AA1494" s="69"/>
      <c r="AB1494" s="69"/>
      <c r="AC1494" s="69"/>
      <c r="AD1494" s="69"/>
      <c r="AE1494" s="69"/>
      <c r="AF1494" s="69"/>
      <c r="AG1494" s="69"/>
      <c r="AH1494" s="69"/>
      <c r="AI1494" s="69"/>
      <c r="AJ1494" s="69"/>
      <c r="AK1494" s="69"/>
      <c r="AL1494" s="69"/>
      <c r="AM1494" s="69"/>
      <c r="AN1494" s="69"/>
      <c r="AO1494" s="69"/>
      <c r="AP1494" s="69"/>
      <c r="AQ1494" s="69"/>
      <c r="AR1494" s="69"/>
      <c r="AS1494" s="69"/>
      <c r="AT1494" s="69"/>
      <c r="AU1494" s="69"/>
      <c r="AV1494" s="69"/>
      <c r="AW1494" s="69"/>
      <c r="AX1494" s="69"/>
      <c r="AY1494" s="69"/>
      <c r="AZ1494" s="69"/>
      <c r="BA1494" s="69"/>
      <c r="BB1494" s="69"/>
      <c r="BC1494" s="69"/>
      <c r="BD1494" s="69"/>
      <c r="BE1494" s="69"/>
      <c r="BF1494" s="69"/>
      <c r="BG1494" s="69"/>
      <c r="BH1494" s="69"/>
      <c r="BI1494" s="69"/>
      <c r="BJ1494" s="69"/>
      <c r="BK1494" s="69"/>
      <c r="BL1494" s="69"/>
      <c r="BM1494" s="69"/>
      <c r="BN1494" s="69"/>
      <c r="BO1494" s="69"/>
      <c r="BP1494" s="69"/>
      <c r="BQ1494" s="69"/>
      <c r="BR1494" s="69"/>
      <c r="BS1494" s="46"/>
    </row>
    <row r="1495" spans="4:71" s="47" customFormat="1" ht="9.75" customHeight="1" x14ac:dyDescent="0.3">
      <c r="D1495" s="69"/>
      <c r="E1495" s="69"/>
      <c r="F1495" s="69"/>
      <c r="G1495" s="69"/>
      <c r="H1495" s="69"/>
      <c r="I1495" s="69"/>
      <c r="J1495" s="69"/>
      <c r="K1495" s="69"/>
      <c r="L1495" s="69"/>
      <c r="M1495" s="69"/>
      <c r="N1495" s="69"/>
      <c r="O1495" s="69"/>
      <c r="P1495" s="69"/>
      <c r="Q1495" s="69"/>
      <c r="R1495" s="69"/>
      <c r="S1495" s="69"/>
      <c r="T1495" s="69"/>
      <c r="U1495" s="69"/>
      <c r="V1495" s="69"/>
      <c r="W1495" s="69"/>
      <c r="X1495" s="69"/>
      <c r="Y1495" s="69"/>
      <c r="Z1495" s="69"/>
      <c r="AA1495" s="69"/>
      <c r="AB1495" s="69"/>
      <c r="AC1495" s="69"/>
      <c r="AD1495" s="69"/>
      <c r="AE1495" s="69"/>
      <c r="AF1495" s="69"/>
      <c r="AG1495" s="69"/>
      <c r="AH1495" s="69"/>
      <c r="AI1495" s="69"/>
      <c r="AJ1495" s="69"/>
      <c r="AK1495" s="69"/>
      <c r="AL1495" s="69"/>
      <c r="AM1495" s="69"/>
      <c r="AN1495" s="69"/>
      <c r="AO1495" s="69"/>
      <c r="AP1495" s="69"/>
      <c r="AQ1495" s="69"/>
      <c r="AR1495" s="69"/>
      <c r="AS1495" s="69"/>
      <c r="AT1495" s="69"/>
      <c r="AU1495" s="69"/>
      <c r="AV1495" s="69"/>
      <c r="AW1495" s="69"/>
      <c r="AX1495" s="69"/>
      <c r="AY1495" s="69"/>
      <c r="AZ1495" s="69"/>
      <c r="BA1495" s="69"/>
      <c r="BB1495" s="69"/>
      <c r="BC1495" s="69"/>
      <c r="BD1495" s="69"/>
      <c r="BE1495" s="69"/>
      <c r="BF1495" s="69"/>
      <c r="BG1495" s="69"/>
      <c r="BH1495" s="69"/>
      <c r="BI1495" s="69"/>
      <c r="BJ1495" s="69"/>
      <c r="BK1495" s="69"/>
      <c r="BL1495" s="69"/>
      <c r="BM1495" s="69"/>
      <c r="BN1495" s="69"/>
      <c r="BO1495" s="69"/>
      <c r="BP1495" s="69"/>
      <c r="BQ1495" s="69"/>
      <c r="BR1495" s="69"/>
      <c r="BS1495" s="46"/>
    </row>
    <row r="1496" spans="4:71" s="47" customFormat="1" ht="9.75" customHeight="1" x14ac:dyDescent="0.3">
      <c r="D1496" s="69"/>
      <c r="E1496" s="69"/>
      <c r="F1496" s="69"/>
      <c r="G1496" s="69"/>
      <c r="H1496" s="69"/>
      <c r="I1496" s="69"/>
      <c r="J1496" s="69"/>
      <c r="K1496" s="69"/>
      <c r="L1496" s="69"/>
      <c r="M1496" s="69"/>
      <c r="N1496" s="69"/>
      <c r="O1496" s="69"/>
      <c r="P1496" s="69"/>
      <c r="Q1496" s="69"/>
      <c r="R1496" s="69"/>
      <c r="S1496" s="69"/>
      <c r="T1496" s="69"/>
      <c r="U1496" s="69"/>
      <c r="V1496" s="69"/>
      <c r="W1496" s="69"/>
      <c r="X1496" s="69"/>
      <c r="Y1496" s="69"/>
      <c r="Z1496" s="69"/>
      <c r="AA1496" s="69"/>
      <c r="AB1496" s="69"/>
      <c r="AC1496" s="69"/>
      <c r="AD1496" s="69"/>
      <c r="AE1496" s="69"/>
      <c r="AF1496" s="69"/>
      <c r="AG1496" s="69"/>
      <c r="AH1496" s="69"/>
      <c r="AI1496" s="69"/>
      <c r="AJ1496" s="69"/>
      <c r="AK1496" s="69"/>
      <c r="AL1496" s="69"/>
      <c r="AM1496" s="69"/>
      <c r="AN1496" s="69"/>
      <c r="AO1496" s="69"/>
      <c r="AP1496" s="69"/>
      <c r="AQ1496" s="69"/>
      <c r="AR1496" s="69"/>
      <c r="AS1496" s="69"/>
      <c r="AT1496" s="69"/>
      <c r="AU1496" s="69"/>
      <c r="AV1496" s="69"/>
      <c r="AW1496" s="69"/>
      <c r="AX1496" s="69"/>
      <c r="AY1496" s="69"/>
      <c r="AZ1496" s="69"/>
      <c r="BA1496" s="69"/>
      <c r="BB1496" s="69"/>
      <c r="BC1496" s="69"/>
      <c r="BD1496" s="69"/>
      <c r="BE1496" s="69"/>
      <c r="BF1496" s="69"/>
      <c r="BG1496" s="69"/>
      <c r="BH1496" s="69"/>
      <c r="BI1496" s="69"/>
      <c r="BJ1496" s="69"/>
      <c r="BK1496" s="69"/>
      <c r="BL1496" s="69"/>
      <c r="BM1496" s="69"/>
      <c r="BN1496" s="69"/>
      <c r="BO1496" s="69"/>
      <c r="BP1496" s="69"/>
      <c r="BQ1496" s="69"/>
      <c r="BR1496" s="69"/>
      <c r="BS1496" s="46"/>
    </row>
    <row r="1497" spans="4:71" s="47" customFormat="1" ht="9.75" customHeight="1" x14ac:dyDescent="0.3">
      <c r="D1497" s="69"/>
      <c r="E1497" s="69"/>
      <c r="F1497" s="69"/>
      <c r="G1497" s="69"/>
      <c r="H1497" s="69"/>
      <c r="I1497" s="69"/>
      <c r="J1497" s="69"/>
      <c r="K1497" s="69"/>
      <c r="L1497" s="69"/>
      <c r="M1497" s="69"/>
      <c r="N1497" s="69"/>
      <c r="O1497" s="69"/>
      <c r="P1497" s="69"/>
      <c r="Q1497" s="69"/>
      <c r="R1497" s="69"/>
      <c r="S1497" s="69"/>
      <c r="T1497" s="69"/>
      <c r="U1497" s="69"/>
      <c r="V1497" s="69"/>
      <c r="W1497" s="69"/>
      <c r="X1497" s="69"/>
      <c r="Y1497" s="69"/>
      <c r="Z1497" s="69"/>
      <c r="AA1497" s="69"/>
      <c r="AB1497" s="69"/>
      <c r="AC1497" s="69"/>
      <c r="AD1497" s="69"/>
      <c r="AE1497" s="69"/>
      <c r="AF1497" s="69"/>
      <c r="AG1497" s="69"/>
      <c r="AH1497" s="69"/>
      <c r="AI1497" s="69"/>
      <c r="AJ1497" s="69"/>
      <c r="AK1497" s="69"/>
      <c r="AL1497" s="69"/>
      <c r="AM1497" s="69"/>
      <c r="AN1497" s="69"/>
      <c r="AO1497" s="69"/>
      <c r="AP1497" s="69"/>
      <c r="AQ1497" s="69"/>
      <c r="AR1497" s="69"/>
      <c r="AS1497" s="69"/>
      <c r="AT1497" s="69"/>
      <c r="AU1497" s="69"/>
      <c r="AV1497" s="69"/>
      <c r="AW1497" s="69"/>
      <c r="AX1497" s="69"/>
      <c r="AY1497" s="69"/>
      <c r="AZ1497" s="69"/>
      <c r="BA1497" s="69"/>
      <c r="BB1497" s="69"/>
      <c r="BC1497" s="69"/>
      <c r="BD1497" s="69"/>
      <c r="BE1497" s="69"/>
      <c r="BF1497" s="69"/>
      <c r="BG1497" s="69"/>
      <c r="BH1497" s="69"/>
      <c r="BI1497" s="69"/>
      <c r="BJ1497" s="69"/>
      <c r="BK1497" s="69"/>
      <c r="BL1497" s="69"/>
      <c r="BM1497" s="69"/>
      <c r="BN1497" s="69"/>
      <c r="BO1497" s="69"/>
      <c r="BP1497" s="69"/>
      <c r="BQ1497" s="69"/>
      <c r="BR1497" s="69"/>
      <c r="BS1497" s="46"/>
    </row>
    <row r="1498" spans="4:71" s="47" customFormat="1" ht="9.75" customHeight="1" x14ac:dyDescent="0.3">
      <c r="D1498" s="69"/>
      <c r="E1498" s="69"/>
      <c r="F1498" s="69"/>
      <c r="G1498" s="69"/>
      <c r="H1498" s="69"/>
      <c r="I1498" s="69"/>
      <c r="J1498" s="69"/>
      <c r="K1498" s="69"/>
      <c r="L1498" s="69"/>
      <c r="M1498" s="69"/>
      <c r="N1498" s="69"/>
      <c r="O1498" s="69"/>
      <c r="P1498" s="69"/>
      <c r="Q1498" s="69"/>
      <c r="R1498" s="69"/>
      <c r="S1498" s="69"/>
      <c r="T1498" s="69"/>
      <c r="U1498" s="69"/>
      <c r="V1498" s="69"/>
      <c r="W1498" s="69"/>
      <c r="X1498" s="69"/>
      <c r="Y1498" s="69"/>
      <c r="Z1498" s="69"/>
      <c r="AA1498" s="69"/>
      <c r="AB1498" s="69"/>
      <c r="AC1498" s="69"/>
      <c r="AD1498" s="69"/>
      <c r="AE1498" s="69"/>
      <c r="AF1498" s="69"/>
      <c r="AG1498" s="69"/>
      <c r="AH1498" s="69"/>
      <c r="AI1498" s="69"/>
      <c r="AJ1498" s="69"/>
      <c r="AK1498" s="69"/>
      <c r="AL1498" s="69"/>
      <c r="AM1498" s="69"/>
      <c r="AN1498" s="69"/>
      <c r="AO1498" s="69"/>
      <c r="AP1498" s="69"/>
      <c r="AQ1498" s="69"/>
      <c r="AR1498" s="69"/>
      <c r="AS1498" s="69"/>
      <c r="AT1498" s="69"/>
      <c r="AU1498" s="69"/>
      <c r="AV1498" s="69"/>
      <c r="AW1498" s="69"/>
      <c r="AX1498" s="69"/>
      <c r="AY1498" s="69"/>
      <c r="AZ1498" s="69"/>
      <c r="BA1498" s="69"/>
      <c r="BB1498" s="69"/>
      <c r="BC1498" s="69"/>
      <c r="BD1498" s="69"/>
      <c r="BE1498" s="69"/>
      <c r="BF1498" s="69"/>
      <c r="BG1498" s="69"/>
      <c r="BH1498" s="69"/>
      <c r="BI1498" s="69"/>
      <c r="BJ1498" s="69"/>
      <c r="BK1498" s="69"/>
      <c r="BL1498" s="69"/>
      <c r="BM1498" s="69"/>
      <c r="BN1498" s="69"/>
      <c r="BO1498" s="69"/>
      <c r="BP1498" s="69"/>
      <c r="BQ1498" s="69"/>
      <c r="BR1498" s="69"/>
      <c r="BS1498" s="46"/>
    </row>
    <row r="1499" spans="4:71" s="47" customFormat="1" ht="9.75" customHeight="1" x14ac:dyDescent="0.3">
      <c r="D1499" s="69"/>
      <c r="E1499" s="69"/>
      <c r="F1499" s="69"/>
      <c r="G1499" s="69"/>
      <c r="H1499" s="69"/>
      <c r="I1499" s="69"/>
      <c r="J1499" s="69"/>
      <c r="K1499" s="69"/>
      <c r="L1499" s="69"/>
      <c r="M1499" s="69"/>
      <c r="N1499" s="69"/>
      <c r="O1499" s="69"/>
      <c r="P1499" s="69"/>
      <c r="Q1499" s="69"/>
      <c r="R1499" s="69"/>
      <c r="S1499" s="69"/>
      <c r="T1499" s="69"/>
      <c r="U1499" s="69"/>
      <c r="V1499" s="69"/>
      <c r="W1499" s="69"/>
      <c r="X1499" s="69"/>
      <c r="Y1499" s="69"/>
      <c r="Z1499" s="69"/>
      <c r="AA1499" s="69"/>
      <c r="AB1499" s="69"/>
      <c r="AC1499" s="69"/>
      <c r="AD1499" s="69"/>
      <c r="AE1499" s="69"/>
      <c r="AF1499" s="69"/>
      <c r="AG1499" s="69"/>
      <c r="AH1499" s="69"/>
      <c r="AI1499" s="69"/>
      <c r="AJ1499" s="69"/>
      <c r="AK1499" s="69"/>
      <c r="AL1499" s="69"/>
      <c r="AM1499" s="69"/>
      <c r="AN1499" s="69"/>
      <c r="AO1499" s="69"/>
      <c r="AP1499" s="69"/>
      <c r="AQ1499" s="69"/>
      <c r="AR1499" s="69"/>
      <c r="AS1499" s="69"/>
      <c r="AT1499" s="69"/>
      <c r="AU1499" s="69"/>
      <c r="AV1499" s="69"/>
      <c r="AW1499" s="69"/>
      <c r="AX1499" s="69"/>
      <c r="AY1499" s="69"/>
      <c r="AZ1499" s="69"/>
      <c r="BA1499" s="69"/>
      <c r="BB1499" s="69"/>
      <c r="BC1499" s="69"/>
      <c r="BD1499" s="69"/>
      <c r="BE1499" s="69"/>
      <c r="BF1499" s="69"/>
      <c r="BG1499" s="69"/>
      <c r="BH1499" s="69"/>
      <c r="BI1499" s="69"/>
      <c r="BJ1499" s="69"/>
      <c r="BK1499" s="69"/>
      <c r="BL1499" s="69"/>
      <c r="BM1499" s="69"/>
      <c r="BN1499" s="69"/>
      <c r="BO1499" s="69"/>
      <c r="BP1499" s="69"/>
      <c r="BQ1499" s="69"/>
      <c r="BR1499" s="69"/>
      <c r="BS1499" s="46"/>
    </row>
    <row r="1500" spans="4:71" s="47" customFormat="1" ht="9.75" customHeight="1" x14ac:dyDescent="0.3">
      <c r="D1500" s="69"/>
      <c r="E1500" s="69"/>
      <c r="F1500" s="69"/>
      <c r="G1500" s="69"/>
      <c r="H1500" s="69"/>
      <c r="I1500" s="69"/>
      <c r="J1500" s="69"/>
      <c r="K1500" s="69"/>
      <c r="L1500" s="69"/>
      <c r="M1500" s="69"/>
      <c r="N1500" s="69"/>
      <c r="O1500" s="69"/>
      <c r="P1500" s="69"/>
      <c r="Q1500" s="69"/>
      <c r="R1500" s="69"/>
      <c r="S1500" s="69"/>
      <c r="T1500" s="69"/>
      <c r="U1500" s="69"/>
      <c r="V1500" s="69"/>
      <c r="W1500" s="69"/>
      <c r="X1500" s="69"/>
      <c r="Y1500" s="69"/>
      <c r="Z1500" s="69"/>
      <c r="AA1500" s="69"/>
      <c r="AB1500" s="69"/>
      <c r="AC1500" s="69"/>
      <c r="AD1500" s="69"/>
      <c r="AE1500" s="69"/>
      <c r="AF1500" s="69"/>
      <c r="AG1500" s="69"/>
      <c r="AH1500" s="69"/>
      <c r="AI1500" s="69"/>
      <c r="AJ1500" s="69"/>
      <c r="AK1500" s="69"/>
      <c r="AL1500" s="69"/>
      <c r="AM1500" s="69"/>
      <c r="AN1500" s="69"/>
      <c r="AO1500" s="69"/>
      <c r="AP1500" s="69"/>
      <c r="AQ1500" s="69"/>
      <c r="AR1500" s="69"/>
      <c r="AS1500" s="69"/>
      <c r="AT1500" s="69"/>
      <c r="AU1500" s="69"/>
      <c r="AV1500" s="69"/>
      <c r="AW1500" s="69"/>
      <c r="AX1500" s="69"/>
      <c r="AY1500" s="69"/>
      <c r="AZ1500" s="69"/>
      <c r="BA1500" s="69"/>
      <c r="BB1500" s="69"/>
      <c r="BC1500" s="69"/>
      <c r="BD1500" s="69"/>
      <c r="BE1500" s="69"/>
      <c r="BF1500" s="69"/>
      <c r="BG1500" s="69"/>
      <c r="BH1500" s="69"/>
      <c r="BI1500" s="69"/>
      <c r="BJ1500" s="69"/>
      <c r="BK1500" s="69"/>
      <c r="BL1500" s="69"/>
      <c r="BM1500" s="69"/>
      <c r="BN1500" s="69"/>
      <c r="BO1500" s="69"/>
      <c r="BP1500" s="69"/>
      <c r="BQ1500" s="69"/>
      <c r="BR1500" s="69"/>
      <c r="BS1500" s="46"/>
    </row>
    <row r="1501" spans="4:71" s="47" customFormat="1" ht="9.75" customHeight="1" x14ac:dyDescent="0.3">
      <c r="D1501" s="69"/>
      <c r="E1501" s="69"/>
      <c r="F1501" s="69"/>
      <c r="G1501" s="69"/>
      <c r="H1501" s="69"/>
      <c r="I1501" s="69"/>
      <c r="J1501" s="69"/>
      <c r="K1501" s="69"/>
      <c r="L1501" s="69"/>
      <c r="M1501" s="69"/>
      <c r="N1501" s="69"/>
      <c r="O1501" s="69"/>
      <c r="P1501" s="69"/>
      <c r="Q1501" s="69"/>
      <c r="R1501" s="69"/>
      <c r="S1501" s="69"/>
      <c r="T1501" s="69"/>
      <c r="U1501" s="69"/>
      <c r="V1501" s="69"/>
      <c r="W1501" s="69"/>
      <c r="X1501" s="69"/>
      <c r="Y1501" s="69"/>
      <c r="Z1501" s="69"/>
      <c r="AA1501" s="69"/>
      <c r="AB1501" s="69"/>
      <c r="AC1501" s="69"/>
      <c r="AD1501" s="69"/>
      <c r="AE1501" s="69"/>
      <c r="AF1501" s="69"/>
      <c r="AG1501" s="69"/>
      <c r="AH1501" s="69"/>
      <c r="AI1501" s="69"/>
      <c r="AJ1501" s="69"/>
      <c r="AK1501" s="69"/>
      <c r="AL1501" s="69"/>
      <c r="AM1501" s="69"/>
      <c r="AN1501" s="69"/>
      <c r="AO1501" s="69"/>
      <c r="AP1501" s="69"/>
      <c r="AQ1501" s="69"/>
      <c r="AR1501" s="69"/>
      <c r="AS1501" s="69"/>
      <c r="AT1501" s="69"/>
      <c r="AU1501" s="69"/>
      <c r="AV1501" s="69"/>
      <c r="AW1501" s="69"/>
      <c r="AX1501" s="69"/>
      <c r="AY1501" s="69"/>
      <c r="AZ1501" s="69"/>
      <c r="BA1501" s="69"/>
      <c r="BB1501" s="69"/>
      <c r="BC1501" s="69"/>
      <c r="BD1501" s="69"/>
      <c r="BE1501" s="69"/>
      <c r="BF1501" s="69"/>
      <c r="BG1501" s="69"/>
      <c r="BH1501" s="69"/>
      <c r="BI1501" s="69"/>
      <c r="BJ1501" s="69"/>
      <c r="BK1501" s="69"/>
      <c r="BL1501" s="69"/>
      <c r="BM1501" s="69"/>
      <c r="BN1501" s="69"/>
      <c r="BO1501" s="69"/>
      <c r="BP1501" s="69"/>
      <c r="BQ1501" s="69"/>
      <c r="BR1501" s="69"/>
      <c r="BS1501" s="46"/>
    </row>
    <row r="1502" spans="4:71" s="47" customFormat="1" ht="9.75" customHeight="1" x14ac:dyDescent="0.3">
      <c r="D1502" s="69"/>
      <c r="E1502" s="69"/>
      <c r="F1502" s="69"/>
      <c r="G1502" s="69"/>
      <c r="H1502" s="69"/>
      <c r="I1502" s="69"/>
      <c r="J1502" s="69"/>
      <c r="K1502" s="69"/>
      <c r="L1502" s="69"/>
      <c r="M1502" s="69"/>
      <c r="N1502" s="69"/>
      <c r="O1502" s="69"/>
      <c r="P1502" s="69"/>
      <c r="Q1502" s="69"/>
      <c r="R1502" s="69"/>
      <c r="S1502" s="69"/>
      <c r="T1502" s="69"/>
      <c r="U1502" s="69"/>
      <c r="V1502" s="69"/>
      <c r="W1502" s="69"/>
      <c r="X1502" s="69"/>
      <c r="Y1502" s="69"/>
      <c r="Z1502" s="69"/>
      <c r="AA1502" s="69"/>
      <c r="AB1502" s="69"/>
      <c r="AC1502" s="69"/>
      <c r="AD1502" s="69"/>
      <c r="AE1502" s="69"/>
      <c r="AF1502" s="69"/>
      <c r="AG1502" s="69"/>
      <c r="AH1502" s="69"/>
      <c r="AI1502" s="69"/>
      <c r="AJ1502" s="69"/>
      <c r="AK1502" s="69"/>
      <c r="AL1502" s="69"/>
      <c r="AM1502" s="69"/>
      <c r="AN1502" s="69"/>
      <c r="AO1502" s="69"/>
      <c r="AP1502" s="69"/>
      <c r="AQ1502" s="69"/>
      <c r="AR1502" s="69"/>
      <c r="AS1502" s="69"/>
      <c r="AT1502" s="69"/>
      <c r="AU1502" s="69"/>
      <c r="AV1502" s="69"/>
      <c r="AW1502" s="69"/>
      <c r="AX1502" s="69"/>
      <c r="AY1502" s="69"/>
      <c r="AZ1502" s="69"/>
      <c r="BA1502" s="69"/>
      <c r="BB1502" s="69"/>
      <c r="BC1502" s="69"/>
      <c r="BD1502" s="69"/>
      <c r="BE1502" s="69"/>
      <c r="BF1502" s="69"/>
      <c r="BG1502" s="69"/>
      <c r="BH1502" s="69"/>
      <c r="BI1502" s="69"/>
      <c r="BJ1502" s="69"/>
      <c r="BK1502" s="69"/>
      <c r="BL1502" s="69"/>
      <c r="BM1502" s="69"/>
      <c r="BN1502" s="69"/>
      <c r="BO1502" s="69"/>
      <c r="BP1502" s="69"/>
      <c r="BQ1502" s="69"/>
      <c r="BR1502" s="69"/>
      <c r="BS1502" s="46"/>
    </row>
    <row r="1503" spans="4:71" s="47" customFormat="1" ht="9.75" customHeight="1" x14ac:dyDescent="0.3">
      <c r="D1503" s="69"/>
      <c r="E1503" s="69"/>
      <c r="F1503" s="69"/>
      <c r="G1503" s="69"/>
      <c r="H1503" s="69"/>
      <c r="I1503" s="69"/>
      <c r="J1503" s="69"/>
      <c r="K1503" s="69"/>
      <c r="L1503" s="69"/>
      <c r="M1503" s="69"/>
      <c r="N1503" s="69"/>
      <c r="O1503" s="69"/>
      <c r="P1503" s="69"/>
      <c r="Q1503" s="69"/>
      <c r="R1503" s="69"/>
      <c r="S1503" s="69"/>
      <c r="T1503" s="69"/>
      <c r="U1503" s="69"/>
      <c r="V1503" s="69"/>
      <c r="W1503" s="69"/>
      <c r="X1503" s="69"/>
      <c r="Y1503" s="69"/>
      <c r="Z1503" s="69"/>
      <c r="AA1503" s="69"/>
      <c r="AB1503" s="69"/>
      <c r="AC1503" s="69"/>
      <c r="AD1503" s="69"/>
      <c r="AE1503" s="69"/>
      <c r="AF1503" s="69"/>
      <c r="AG1503" s="69"/>
      <c r="AH1503" s="69"/>
      <c r="AI1503" s="69"/>
      <c r="AJ1503" s="69"/>
      <c r="AK1503" s="69"/>
      <c r="AL1503" s="69"/>
      <c r="AM1503" s="69"/>
      <c r="AN1503" s="69"/>
      <c r="AO1503" s="69"/>
      <c r="AP1503" s="69"/>
      <c r="AQ1503" s="69"/>
      <c r="AR1503" s="69"/>
      <c r="AS1503" s="69"/>
      <c r="AT1503" s="69"/>
      <c r="AU1503" s="69"/>
      <c r="AV1503" s="69"/>
      <c r="AW1503" s="69"/>
      <c r="AX1503" s="69"/>
      <c r="AY1503" s="69"/>
      <c r="AZ1503" s="69"/>
      <c r="BA1503" s="69"/>
      <c r="BB1503" s="69"/>
      <c r="BC1503" s="69"/>
      <c r="BD1503" s="69"/>
      <c r="BE1503" s="69"/>
      <c r="BF1503" s="69"/>
      <c r="BG1503" s="69"/>
      <c r="BH1503" s="69"/>
      <c r="BI1503" s="69"/>
      <c r="BJ1503" s="69"/>
      <c r="BK1503" s="69"/>
      <c r="BL1503" s="69"/>
      <c r="BM1503" s="69"/>
      <c r="BN1503" s="69"/>
      <c r="BO1503" s="69"/>
      <c r="BP1503" s="69"/>
      <c r="BQ1503" s="69"/>
      <c r="BR1503" s="69"/>
      <c r="BS1503" s="46"/>
    </row>
    <row r="1504" spans="4:71" s="47" customFormat="1" ht="9.75" customHeight="1" x14ac:dyDescent="0.3">
      <c r="D1504" s="69"/>
      <c r="E1504" s="69"/>
      <c r="F1504" s="69"/>
      <c r="G1504" s="69"/>
      <c r="H1504" s="69"/>
      <c r="I1504" s="69"/>
      <c r="J1504" s="69"/>
      <c r="K1504" s="69"/>
      <c r="L1504" s="69"/>
      <c r="M1504" s="69"/>
      <c r="N1504" s="69"/>
      <c r="O1504" s="69"/>
      <c r="P1504" s="69"/>
      <c r="Q1504" s="69"/>
      <c r="R1504" s="69"/>
      <c r="S1504" s="69"/>
      <c r="T1504" s="69"/>
      <c r="U1504" s="69"/>
      <c r="V1504" s="69"/>
      <c r="W1504" s="69"/>
      <c r="X1504" s="69"/>
      <c r="Y1504" s="69"/>
      <c r="Z1504" s="69"/>
      <c r="AA1504" s="69"/>
      <c r="AB1504" s="69"/>
      <c r="AC1504" s="69"/>
      <c r="AD1504" s="69"/>
      <c r="AE1504" s="69"/>
      <c r="AF1504" s="69"/>
      <c r="AG1504" s="69"/>
      <c r="AH1504" s="69"/>
      <c r="AI1504" s="69"/>
      <c r="AJ1504" s="69"/>
      <c r="AK1504" s="69"/>
      <c r="AL1504" s="69"/>
      <c r="AM1504" s="69"/>
      <c r="AN1504" s="69"/>
      <c r="AO1504" s="69"/>
      <c r="AP1504" s="69"/>
      <c r="AQ1504" s="69"/>
      <c r="AR1504" s="69"/>
      <c r="AS1504" s="69"/>
      <c r="AT1504" s="69"/>
      <c r="AU1504" s="69"/>
      <c r="AV1504" s="69"/>
      <c r="AW1504" s="69"/>
      <c r="AX1504" s="69"/>
      <c r="AY1504" s="69"/>
      <c r="AZ1504" s="69"/>
      <c r="BA1504" s="69"/>
      <c r="BB1504" s="69"/>
      <c r="BC1504" s="69"/>
      <c r="BD1504" s="69"/>
      <c r="BE1504" s="69"/>
      <c r="BF1504" s="69"/>
      <c r="BG1504" s="69"/>
      <c r="BH1504" s="69"/>
      <c r="BI1504" s="69"/>
      <c r="BJ1504" s="69"/>
      <c r="BK1504" s="69"/>
      <c r="BL1504" s="69"/>
      <c r="BM1504" s="69"/>
      <c r="BN1504" s="69"/>
      <c r="BO1504" s="69"/>
      <c r="BP1504" s="69"/>
      <c r="BQ1504" s="69"/>
      <c r="BR1504" s="69"/>
      <c r="BS1504" s="46"/>
    </row>
    <row r="1505" spans="4:71" s="47" customFormat="1" ht="9.75" customHeight="1" x14ac:dyDescent="0.3">
      <c r="D1505" s="69"/>
      <c r="E1505" s="69"/>
      <c r="F1505" s="69"/>
      <c r="G1505" s="69"/>
      <c r="H1505" s="69"/>
      <c r="I1505" s="69"/>
      <c r="J1505" s="69"/>
      <c r="K1505" s="69"/>
      <c r="L1505" s="69"/>
      <c r="M1505" s="69"/>
      <c r="N1505" s="69"/>
      <c r="O1505" s="69"/>
      <c r="P1505" s="69"/>
      <c r="Q1505" s="69"/>
      <c r="R1505" s="69"/>
      <c r="S1505" s="69"/>
      <c r="T1505" s="69"/>
      <c r="U1505" s="69"/>
      <c r="V1505" s="69"/>
      <c r="W1505" s="69"/>
      <c r="X1505" s="69"/>
      <c r="Y1505" s="69"/>
      <c r="Z1505" s="69"/>
      <c r="AA1505" s="69"/>
      <c r="AB1505" s="69"/>
      <c r="AC1505" s="69"/>
      <c r="AD1505" s="69"/>
      <c r="AE1505" s="69"/>
      <c r="AF1505" s="69"/>
      <c r="AG1505" s="69"/>
      <c r="AH1505" s="69"/>
      <c r="AI1505" s="69"/>
      <c r="AJ1505" s="69"/>
      <c r="AK1505" s="69"/>
      <c r="AL1505" s="69"/>
      <c r="AM1505" s="69"/>
      <c r="AN1505" s="69"/>
      <c r="AO1505" s="69"/>
      <c r="AP1505" s="69"/>
      <c r="AQ1505" s="69"/>
      <c r="AR1505" s="69"/>
      <c r="AS1505" s="69"/>
      <c r="AT1505" s="69"/>
      <c r="AU1505" s="69"/>
      <c r="AV1505" s="69"/>
      <c r="AW1505" s="69"/>
      <c r="AX1505" s="69"/>
      <c r="AY1505" s="69"/>
      <c r="AZ1505" s="69"/>
      <c r="BA1505" s="69"/>
      <c r="BB1505" s="69"/>
      <c r="BC1505" s="69"/>
      <c r="BD1505" s="69"/>
      <c r="BE1505" s="69"/>
      <c r="BF1505" s="69"/>
      <c r="BG1505" s="69"/>
      <c r="BH1505" s="69"/>
      <c r="BI1505" s="69"/>
      <c r="BJ1505" s="69"/>
      <c r="BK1505" s="69"/>
      <c r="BL1505" s="69"/>
      <c r="BM1505" s="69"/>
      <c r="BN1505" s="69"/>
      <c r="BO1505" s="69"/>
      <c r="BP1505" s="69"/>
      <c r="BQ1505" s="69"/>
      <c r="BR1505" s="69"/>
      <c r="BS1505" s="46"/>
    </row>
    <row r="1506" spans="4:71" s="47" customFormat="1" ht="9.75" customHeight="1" x14ac:dyDescent="0.3">
      <c r="D1506" s="69"/>
      <c r="E1506" s="69"/>
      <c r="F1506" s="69"/>
      <c r="G1506" s="69"/>
      <c r="H1506" s="69"/>
      <c r="I1506" s="69"/>
      <c r="J1506" s="69"/>
      <c r="K1506" s="69"/>
      <c r="L1506" s="69"/>
      <c r="M1506" s="69"/>
      <c r="N1506" s="69"/>
      <c r="O1506" s="69"/>
      <c r="P1506" s="69"/>
      <c r="Q1506" s="69"/>
      <c r="R1506" s="69"/>
      <c r="S1506" s="69"/>
      <c r="T1506" s="69"/>
      <c r="U1506" s="69"/>
      <c r="V1506" s="69"/>
      <c r="W1506" s="69"/>
      <c r="X1506" s="69"/>
      <c r="Y1506" s="69"/>
      <c r="Z1506" s="69"/>
      <c r="AA1506" s="69"/>
      <c r="AB1506" s="69"/>
      <c r="AC1506" s="69"/>
      <c r="AD1506" s="69"/>
      <c r="AE1506" s="69"/>
      <c r="AF1506" s="69"/>
      <c r="AG1506" s="69"/>
      <c r="AH1506" s="69"/>
      <c r="AI1506" s="69"/>
      <c r="AJ1506" s="69"/>
      <c r="AK1506" s="69"/>
      <c r="AL1506" s="69"/>
      <c r="AM1506" s="69"/>
      <c r="AN1506" s="69"/>
      <c r="AO1506" s="69"/>
      <c r="AP1506" s="69"/>
      <c r="AQ1506" s="69"/>
      <c r="AR1506" s="69"/>
      <c r="AS1506" s="69"/>
      <c r="AT1506" s="69"/>
      <c r="AU1506" s="69"/>
      <c r="AV1506" s="69"/>
      <c r="AW1506" s="69"/>
      <c r="AX1506" s="69"/>
      <c r="AY1506" s="69"/>
      <c r="AZ1506" s="69"/>
      <c r="BA1506" s="69"/>
      <c r="BB1506" s="69"/>
      <c r="BC1506" s="69"/>
      <c r="BD1506" s="69"/>
      <c r="BE1506" s="69"/>
      <c r="BF1506" s="69"/>
      <c r="BG1506" s="69"/>
      <c r="BH1506" s="69"/>
      <c r="BI1506" s="69"/>
      <c r="BJ1506" s="69"/>
      <c r="BK1506" s="69"/>
      <c r="BL1506" s="69"/>
      <c r="BM1506" s="69"/>
      <c r="BN1506" s="69"/>
      <c r="BO1506" s="69"/>
      <c r="BP1506" s="69"/>
      <c r="BQ1506" s="69"/>
      <c r="BR1506" s="69"/>
      <c r="BS1506" s="46"/>
    </row>
    <row r="1507" spans="4:71" s="47" customFormat="1" ht="9.75" customHeight="1" x14ac:dyDescent="0.3">
      <c r="D1507" s="69"/>
      <c r="E1507" s="69"/>
      <c r="F1507" s="69"/>
      <c r="G1507" s="69"/>
      <c r="H1507" s="69"/>
      <c r="I1507" s="69"/>
      <c r="J1507" s="69"/>
      <c r="K1507" s="69"/>
      <c r="L1507" s="69"/>
      <c r="M1507" s="69"/>
      <c r="N1507" s="69"/>
      <c r="O1507" s="69"/>
      <c r="P1507" s="69"/>
      <c r="Q1507" s="69"/>
      <c r="R1507" s="69"/>
      <c r="S1507" s="69"/>
      <c r="T1507" s="69"/>
      <c r="U1507" s="69"/>
      <c r="V1507" s="69"/>
      <c r="W1507" s="69"/>
      <c r="X1507" s="69"/>
      <c r="Y1507" s="69"/>
      <c r="Z1507" s="69"/>
      <c r="AA1507" s="69"/>
      <c r="AB1507" s="69"/>
      <c r="AC1507" s="69"/>
      <c r="AD1507" s="69"/>
      <c r="AE1507" s="69"/>
      <c r="AF1507" s="69"/>
      <c r="AG1507" s="69"/>
      <c r="AH1507" s="69"/>
      <c r="AI1507" s="69"/>
      <c r="AJ1507" s="69"/>
      <c r="AK1507" s="69"/>
      <c r="AL1507" s="69"/>
      <c r="AM1507" s="69"/>
      <c r="AN1507" s="69"/>
      <c r="AO1507" s="69"/>
      <c r="AP1507" s="69"/>
      <c r="AQ1507" s="69"/>
      <c r="AR1507" s="69"/>
      <c r="AS1507" s="69"/>
      <c r="AT1507" s="69"/>
      <c r="AU1507" s="69"/>
      <c r="AV1507" s="69"/>
      <c r="AW1507" s="69"/>
      <c r="AX1507" s="69"/>
      <c r="AY1507" s="69"/>
      <c r="AZ1507" s="69"/>
      <c r="BA1507" s="69"/>
      <c r="BB1507" s="69"/>
      <c r="BC1507" s="69"/>
      <c r="BD1507" s="69"/>
      <c r="BE1507" s="69"/>
      <c r="BF1507" s="69"/>
      <c r="BG1507" s="69"/>
      <c r="BH1507" s="69"/>
      <c r="BI1507" s="69"/>
      <c r="BJ1507" s="69"/>
      <c r="BK1507" s="69"/>
      <c r="BL1507" s="69"/>
      <c r="BM1507" s="69"/>
      <c r="BN1507" s="69"/>
      <c r="BO1507" s="69"/>
      <c r="BP1507" s="69"/>
      <c r="BQ1507" s="69"/>
      <c r="BR1507" s="69"/>
      <c r="BS1507" s="46"/>
    </row>
    <row r="1508" spans="4:71" s="47" customFormat="1" ht="9.75" customHeight="1" x14ac:dyDescent="0.3">
      <c r="D1508" s="69"/>
      <c r="E1508" s="69"/>
      <c r="F1508" s="69"/>
      <c r="G1508" s="69"/>
      <c r="H1508" s="69"/>
      <c r="I1508" s="69"/>
      <c r="J1508" s="69"/>
      <c r="K1508" s="69"/>
      <c r="L1508" s="69"/>
      <c r="M1508" s="69"/>
      <c r="N1508" s="69"/>
      <c r="O1508" s="69"/>
      <c r="P1508" s="69"/>
      <c r="Q1508" s="69"/>
      <c r="R1508" s="69"/>
      <c r="S1508" s="69"/>
      <c r="T1508" s="69"/>
      <c r="U1508" s="69"/>
      <c r="V1508" s="69"/>
      <c r="W1508" s="69"/>
      <c r="X1508" s="69"/>
      <c r="Y1508" s="69"/>
      <c r="Z1508" s="69"/>
      <c r="AA1508" s="69"/>
      <c r="AB1508" s="69"/>
      <c r="AC1508" s="69"/>
      <c r="AD1508" s="69"/>
      <c r="AE1508" s="69"/>
      <c r="AF1508" s="69"/>
      <c r="AG1508" s="69"/>
      <c r="AH1508" s="69"/>
      <c r="AI1508" s="69"/>
      <c r="AJ1508" s="69"/>
      <c r="AK1508" s="69"/>
      <c r="AL1508" s="69"/>
      <c r="AM1508" s="69"/>
      <c r="AN1508" s="69"/>
      <c r="AO1508" s="69"/>
      <c r="AP1508" s="69"/>
      <c r="AQ1508" s="69"/>
      <c r="AR1508" s="69"/>
      <c r="AS1508" s="69"/>
      <c r="AT1508" s="69"/>
      <c r="AU1508" s="69"/>
      <c r="AV1508" s="69"/>
      <c r="AW1508" s="69"/>
      <c r="AX1508" s="69"/>
      <c r="AY1508" s="69"/>
      <c r="AZ1508" s="69"/>
      <c r="BA1508" s="69"/>
      <c r="BB1508" s="69"/>
      <c r="BC1508" s="69"/>
      <c r="BD1508" s="69"/>
      <c r="BE1508" s="69"/>
      <c r="BF1508" s="69"/>
      <c r="BG1508" s="69"/>
      <c r="BH1508" s="69"/>
      <c r="BI1508" s="69"/>
      <c r="BJ1508" s="69"/>
      <c r="BK1508" s="69"/>
      <c r="BL1508" s="69"/>
      <c r="BM1508" s="69"/>
      <c r="BN1508" s="69"/>
      <c r="BO1508" s="69"/>
      <c r="BP1508" s="69"/>
      <c r="BQ1508" s="69"/>
      <c r="BR1508" s="69"/>
      <c r="BS1508" s="46"/>
    </row>
    <row r="1509" spans="4:71" s="47" customFormat="1" ht="9.75" customHeight="1" x14ac:dyDescent="0.3">
      <c r="D1509" s="69"/>
      <c r="E1509" s="69"/>
      <c r="F1509" s="69"/>
      <c r="G1509" s="69"/>
      <c r="H1509" s="69"/>
      <c r="I1509" s="69"/>
      <c r="J1509" s="69"/>
      <c r="K1509" s="69"/>
      <c r="L1509" s="69"/>
      <c r="M1509" s="69"/>
      <c r="N1509" s="69"/>
      <c r="O1509" s="69"/>
      <c r="P1509" s="69"/>
      <c r="Q1509" s="69"/>
      <c r="R1509" s="69"/>
      <c r="S1509" s="69"/>
      <c r="T1509" s="69"/>
      <c r="U1509" s="69"/>
      <c r="V1509" s="69"/>
      <c r="W1509" s="69"/>
      <c r="X1509" s="69"/>
      <c r="Y1509" s="69"/>
      <c r="Z1509" s="69"/>
      <c r="AA1509" s="69"/>
      <c r="AB1509" s="69"/>
      <c r="AC1509" s="69"/>
      <c r="AD1509" s="69"/>
      <c r="AE1509" s="69"/>
      <c r="AF1509" s="69"/>
      <c r="AG1509" s="69"/>
      <c r="AH1509" s="69"/>
      <c r="AI1509" s="69"/>
      <c r="AJ1509" s="69"/>
      <c r="AK1509" s="69"/>
      <c r="AL1509" s="69"/>
      <c r="AM1509" s="69"/>
      <c r="AN1509" s="69"/>
      <c r="AO1509" s="69"/>
      <c r="AP1509" s="69"/>
      <c r="AQ1509" s="69"/>
      <c r="AR1509" s="69"/>
      <c r="AS1509" s="69"/>
      <c r="AT1509" s="69"/>
      <c r="AU1509" s="69"/>
      <c r="AV1509" s="69"/>
      <c r="AW1509" s="69"/>
      <c r="AX1509" s="69"/>
      <c r="AY1509" s="69"/>
      <c r="AZ1509" s="69"/>
      <c r="BA1509" s="69"/>
      <c r="BB1509" s="69"/>
      <c r="BC1509" s="69"/>
      <c r="BD1509" s="69"/>
      <c r="BE1509" s="69"/>
      <c r="BF1509" s="69"/>
      <c r="BG1509" s="69"/>
      <c r="BH1509" s="69"/>
      <c r="BI1509" s="69"/>
      <c r="BJ1509" s="69"/>
      <c r="BK1509" s="69"/>
      <c r="BL1509" s="69"/>
      <c r="BM1509" s="69"/>
      <c r="BN1509" s="69"/>
      <c r="BO1509" s="69"/>
      <c r="BP1509" s="69"/>
      <c r="BQ1509" s="69"/>
      <c r="BR1509" s="69"/>
      <c r="BS1509" s="46"/>
    </row>
    <row r="1510" spans="4:71" s="47" customFormat="1" ht="9.75" customHeight="1" x14ac:dyDescent="0.3">
      <c r="D1510" s="69"/>
      <c r="E1510" s="69"/>
      <c r="F1510" s="69"/>
      <c r="G1510" s="69"/>
      <c r="H1510" s="69"/>
      <c r="I1510" s="69"/>
      <c r="J1510" s="69"/>
      <c r="K1510" s="69"/>
      <c r="L1510" s="69"/>
      <c r="M1510" s="69"/>
      <c r="N1510" s="69"/>
      <c r="O1510" s="69"/>
      <c r="P1510" s="69"/>
      <c r="Q1510" s="69"/>
      <c r="R1510" s="69"/>
      <c r="S1510" s="69"/>
      <c r="T1510" s="69"/>
      <c r="U1510" s="69"/>
      <c r="V1510" s="69"/>
      <c r="W1510" s="69"/>
      <c r="X1510" s="69"/>
      <c r="Y1510" s="69"/>
      <c r="Z1510" s="69"/>
      <c r="AA1510" s="69"/>
      <c r="AB1510" s="69"/>
      <c r="AC1510" s="69"/>
      <c r="AD1510" s="69"/>
      <c r="AE1510" s="69"/>
      <c r="AF1510" s="69"/>
      <c r="AG1510" s="69"/>
      <c r="AH1510" s="69"/>
      <c r="AI1510" s="69"/>
      <c r="AJ1510" s="69"/>
      <c r="AK1510" s="69"/>
      <c r="AL1510" s="69"/>
      <c r="AM1510" s="69"/>
      <c r="AN1510" s="69"/>
      <c r="AO1510" s="69"/>
      <c r="AP1510" s="69"/>
      <c r="AQ1510" s="69"/>
      <c r="AR1510" s="69"/>
      <c r="AS1510" s="69"/>
      <c r="AT1510" s="69"/>
      <c r="AU1510" s="69"/>
      <c r="AV1510" s="69"/>
      <c r="AW1510" s="69"/>
      <c r="AX1510" s="69"/>
      <c r="AY1510" s="69"/>
      <c r="AZ1510" s="69"/>
      <c r="BA1510" s="69"/>
      <c r="BB1510" s="69"/>
      <c r="BC1510" s="69"/>
      <c r="BD1510" s="69"/>
      <c r="BE1510" s="69"/>
      <c r="BF1510" s="69"/>
      <c r="BG1510" s="69"/>
      <c r="BH1510" s="69"/>
      <c r="BI1510" s="69"/>
      <c r="BJ1510" s="69"/>
      <c r="BK1510" s="69"/>
      <c r="BL1510" s="69"/>
      <c r="BM1510" s="69"/>
      <c r="BN1510" s="69"/>
      <c r="BO1510" s="69"/>
      <c r="BP1510" s="69"/>
      <c r="BQ1510" s="69"/>
      <c r="BR1510" s="69"/>
      <c r="BS1510" s="46"/>
    </row>
    <row r="1511" spans="4:71" s="47" customFormat="1" ht="9.75" customHeight="1" x14ac:dyDescent="0.3">
      <c r="D1511" s="69"/>
      <c r="E1511" s="69"/>
      <c r="F1511" s="69"/>
      <c r="G1511" s="69"/>
      <c r="H1511" s="69"/>
      <c r="I1511" s="69"/>
      <c r="J1511" s="69"/>
      <c r="K1511" s="69"/>
      <c r="L1511" s="69"/>
      <c r="M1511" s="69"/>
      <c r="N1511" s="69"/>
      <c r="O1511" s="69"/>
      <c r="P1511" s="69"/>
      <c r="Q1511" s="69"/>
      <c r="R1511" s="69"/>
      <c r="S1511" s="69"/>
      <c r="T1511" s="69"/>
      <c r="U1511" s="69"/>
      <c r="V1511" s="69"/>
      <c r="W1511" s="69"/>
      <c r="X1511" s="69"/>
      <c r="Y1511" s="69"/>
      <c r="Z1511" s="69"/>
      <c r="AA1511" s="69"/>
      <c r="AB1511" s="69"/>
      <c r="AC1511" s="69"/>
      <c r="AD1511" s="69"/>
      <c r="AE1511" s="69"/>
      <c r="AF1511" s="69"/>
      <c r="AG1511" s="69"/>
      <c r="AH1511" s="69"/>
      <c r="AI1511" s="69"/>
      <c r="AJ1511" s="69"/>
      <c r="AK1511" s="69"/>
      <c r="AL1511" s="69"/>
      <c r="AM1511" s="69"/>
      <c r="AN1511" s="69"/>
      <c r="AO1511" s="69"/>
      <c r="AP1511" s="69"/>
      <c r="AQ1511" s="69"/>
      <c r="AR1511" s="69"/>
      <c r="AS1511" s="69"/>
      <c r="AT1511" s="69"/>
      <c r="AU1511" s="69"/>
      <c r="AV1511" s="69"/>
      <c r="AW1511" s="69"/>
      <c r="AX1511" s="69"/>
      <c r="AY1511" s="69"/>
      <c r="AZ1511" s="69"/>
      <c r="BA1511" s="69"/>
      <c r="BB1511" s="69"/>
      <c r="BC1511" s="69"/>
      <c r="BD1511" s="69"/>
      <c r="BE1511" s="69"/>
      <c r="BF1511" s="69"/>
      <c r="BG1511" s="69"/>
      <c r="BH1511" s="69"/>
      <c r="BI1511" s="69"/>
      <c r="BJ1511" s="69"/>
      <c r="BK1511" s="69"/>
      <c r="BL1511" s="69"/>
      <c r="BM1511" s="69"/>
      <c r="BN1511" s="69"/>
      <c r="BO1511" s="69"/>
      <c r="BP1511" s="69"/>
      <c r="BQ1511" s="69"/>
      <c r="BR1511" s="69"/>
      <c r="BS1511" s="46"/>
    </row>
    <row r="1512" spans="4:71" s="47" customFormat="1" ht="9.75" customHeight="1" x14ac:dyDescent="0.3">
      <c r="D1512" s="69"/>
      <c r="E1512" s="69"/>
      <c r="F1512" s="69"/>
      <c r="G1512" s="69"/>
      <c r="H1512" s="69"/>
      <c r="I1512" s="69"/>
      <c r="J1512" s="69"/>
      <c r="K1512" s="69"/>
      <c r="L1512" s="69"/>
      <c r="M1512" s="69"/>
      <c r="N1512" s="69"/>
      <c r="O1512" s="69"/>
      <c r="P1512" s="69"/>
      <c r="Q1512" s="69"/>
      <c r="R1512" s="69"/>
      <c r="S1512" s="69"/>
      <c r="T1512" s="69"/>
      <c r="U1512" s="69"/>
      <c r="V1512" s="69"/>
      <c r="W1512" s="69"/>
      <c r="X1512" s="69"/>
      <c r="Y1512" s="69"/>
      <c r="Z1512" s="69"/>
      <c r="AA1512" s="69"/>
      <c r="AB1512" s="69"/>
      <c r="AC1512" s="69"/>
      <c r="AD1512" s="69"/>
      <c r="AE1512" s="69"/>
      <c r="AF1512" s="69"/>
      <c r="AG1512" s="69"/>
      <c r="AH1512" s="69"/>
      <c r="AI1512" s="69"/>
      <c r="AJ1512" s="69"/>
      <c r="AK1512" s="69"/>
      <c r="AL1512" s="69"/>
      <c r="AM1512" s="69"/>
      <c r="AN1512" s="69"/>
      <c r="AO1512" s="69"/>
      <c r="AP1512" s="69"/>
      <c r="AQ1512" s="69"/>
      <c r="AR1512" s="69"/>
      <c r="AS1512" s="69"/>
      <c r="AT1512" s="69"/>
      <c r="AU1512" s="69"/>
      <c r="AV1512" s="69"/>
      <c r="AW1512" s="69"/>
      <c r="AX1512" s="69"/>
      <c r="AY1512" s="69"/>
      <c r="AZ1512" s="69"/>
      <c r="BA1512" s="69"/>
      <c r="BB1512" s="69"/>
      <c r="BC1512" s="69"/>
      <c r="BD1512" s="69"/>
      <c r="BE1512" s="69"/>
      <c r="BF1512" s="69"/>
      <c r="BG1512" s="69"/>
      <c r="BH1512" s="69"/>
      <c r="BI1512" s="69"/>
      <c r="BJ1512" s="69"/>
      <c r="BK1512" s="69"/>
      <c r="BL1512" s="69"/>
      <c r="BM1512" s="69"/>
      <c r="BN1512" s="69"/>
      <c r="BO1512" s="69"/>
      <c r="BP1512" s="69"/>
      <c r="BQ1512" s="69"/>
      <c r="BR1512" s="69"/>
      <c r="BS1512" s="46"/>
    </row>
    <row r="1513" spans="4:71" s="47" customFormat="1" ht="9.75" customHeight="1" x14ac:dyDescent="0.3">
      <c r="D1513" s="69"/>
      <c r="E1513" s="69"/>
      <c r="F1513" s="69"/>
      <c r="G1513" s="69"/>
      <c r="H1513" s="69"/>
      <c r="I1513" s="69"/>
      <c r="J1513" s="69"/>
      <c r="K1513" s="69"/>
      <c r="L1513" s="69"/>
      <c r="M1513" s="69"/>
      <c r="N1513" s="69"/>
      <c r="O1513" s="69"/>
      <c r="P1513" s="69"/>
      <c r="Q1513" s="69"/>
      <c r="R1513" s="69"/>
      <c r="S1513" s="69"/>
      <c r="T1513" s="69"/>
      <c r="U1513" s="69"/>
      <c r="V1513" s="69"/>
      <c r="W1513" s="69"/>
      <c r="X1513" s="69"/>
      <c r="Y1513" s="69"/>
      <c r="Z1513" s="69"/>
      <c r="AA1513" s="69"/>
      <c r="AB1513" s="69"/>
      <c r="AC1513" s="69"/>
      <c r="AD1513" s="69"/>
      <c r="AE1513" s="69"/>
      <c r="AF1513" s="69"/>
      <c r="AG1513" s="69"/>
      <c r="AH1513" s="69"/>
      <c r="AI1513" s="69"/>
      <c r="AJ1513" s="69"/>
      <c r="AK1513" s="69"/>
      <c r="AL1513" s="69"/>
      <c r="AM1513" s="69"/>
      <c r="AN1513" s="69"/>
      <c r="AO1513" s="69"/>
      <c r="AP1513" s="69"/>
      <c r="AQ1513" s="69"/>
      <c r="AR1513" s="69"/>
      <c r="AS1513" s="69"/>
      <c r="AT1513" s="69"/>
      <c r="AU1513" s="69"/>
      <c r="AV1513" s="69"/>
      <c r="AW1513" s="69"/>
      <c r="AX1513" s="69"/>
      <c r="AY1513" s="69"/>
      <c r="AZ1513" s="69"/>
      <c r="BA1513" s="69"/>
      <c r="BB1513" s="69"/>
      <c r="BC1513" s="69"/>
      <c r="BD1513" s="69"/>
      <c r="BE1513" s="69"/>
      <c r="BF1513" s="69"/>
      <c r="BG1513" s="69"/>
      <c r="BH1513" s="69"/>
      <c r="BI1513" s="69"/>
      <c r="BJ1513" s="69"/>
      <c r="BK1513" s="69"/>
      <c r="BL1513" s="69"/>
      <c r="BM1513" s="69"/>
      <c r="BN1513" s="69"/>
      <c r="BO1513" s="69"/>
      <c r="BP1513" s="69"/>
      <c r="BQ1513" s="69"/>
      <c r="BR1513" s="69"/>
      <c r="BS1513" s="46"/>
    </row>
    <row r="1514" spans="4:71" s="47" customFormat="1" ht="9.75" customHeight="1" x14ac:dyDescent="0.3">
      <c r="D1514" s="69"/>
      <c r="E1514" s="69"/>
      <c r="F1514" s="69"/>
      <c r="G1514" s="69"/>
      <c r="H1514" s="69"/>
      <c r="I1514" s="69"/>
      <c r="J1514" s="69"/>
      <c r="K1514" s="69"/>
      <c r="L1514" s="69"/>
      <c r="M1514" s="69"/>
      <c r="N1514" s="69"/>
      <c r="O1514" s="69"/>
      <c r="P1514" s="69"/>
      <c r="Q1514" s="69"/>
      <c r="R1514" s="69"/>
      <c r="S1514" s="69"/>
      <c r="T1514" s="69"/>
      <c r="U1514" s="69"/>
      <c r="V1514" s="69"/>
      <c r="W1514" s="69"/>
      <c r="X1514" s="69"/>
      <c r="Y1514" s="69"/>
      <c r="Z1514" s="69"/>
      <c r="AA1514" s="69"/>
      <c r="AB1514" s="69"/>
      <c r="AC1514" s="69"/>
      <c r="AD1514" s="69"/>
      <c r="AE1514" s="69"/>
      <c r="AF1514" s="69"/>
      <c r="AG1514" s="69"/>
      <c r="AH1514" s="69"/>
      <c r="AI1514" s="69"/>
      <c r="AJ1514" s="69"/>
      <c r="AK1514" s="69"/>
      <c r="AL1514" s="69"/>
      <c r="AM1514" s="69"/>
      <c r="AN1514" s="69"/>
      <c r="AO1514" s="69"/>
      <c r="AP1514" s="69"/>
      <c r="AQ1514" s="69"/>
      <c r="AR1514" s="69"/>
      <c r="AS1514" s="69"/>
      <c r="AT1514" s="69"/>
      <c r="AU1514" s="69"/>
      <c r="AV1514" s="69"/>
      <c r="AW1514" s="69"/>
      <c r="AX1514" s="69"/>
      <c r="AY1514" s="69"/>
      <c r="AZ1514" s="69"/>
      <c r="BA1514" s="69"/>
      <c r="BB1514" s="69"/>
      <c r="BC1514" s="69"/>
      <c r="BD1514" s="69"/>
      <c r="BE1514" s="69"/>
      <c r="BF1514" s="69"/>
      <c r="BG1514" s="69"/>
      <c r="BH1514" s="69"/>
      <c r="BI1514" s="69"/>
      <c r="BJ1514" s="69"/>
      <c r="BK1514" s="69"/>
      <c r="BL1514" s="69"/>
      <c r="BM1514" s="69"/>
      <c r="BN1514" s="69"/>
      <c r="BO1514" s="69"/>
      <c r="BP1514" s="69"/>
      <c r="BQ1514" s="69"/>
      <c r="BR1514" s="69"/>
      <c r="BS1514" s="46"/>
    </row>
    <row r="1515" spans="4:71" s="47" customFormat="1" ht="9.75" customHeight="1" x14ac:dyDescent="0.3">
      <c r="D1515" s="69"/>
      <c r="E1515" s="69"/>
      <c r="F1515" s="69"/>
      <c r="G1515" s="69"/>
      <c r="H1515" s="69"/>
      <c r="I1515" s="69"/>
      <c r="J1515" s="69"/>
      <c r="K1515" s="69"/>
      <c r="L1515" s="69"/>
      <c r="M1515" s="69"/>
      <c r="N1515" s="69"/>
      <c r="O1515" s="69"/>
      <c r="P1515" s="69"/>
      <c r="Q1515" s="69"/>
      <c r="R1515" s="69"/>
      <c r="S1515" s="69"/>
      <c r="T1515" s="69"/>
      <c r="U1515" s="69"/>
      <c r="V1515" s="69"/>
      <c r="W1515" s="69"/>
      <c r="X1515" s="69"/>
      <c r="Y1515" s="69"/>
      <c r="Z1515" s="69"/>
      <c r="AA1515" s="69"/>
      <c r="AB1515" s="69"/>
      <c r="AC1515" s="69"/>
      <c r="AD1515" s="69"/>
      <c r="AE1515" s="69"/>
      <c r="AF1515" s="69"/>
      <c r="AG1515" s="69"/>
      <c r="AH1515" s="69"/>
      <c r="AI1515" s="69"/>
      <c r="AJ1515" s="69"/>
      <c r="AK1515" s="69"/>
      <c r="AL1515" s="69"/>
      <c r="AM1515" s="69"/>
      <c r="AN1515" s="69"/>
      <c r="AO1515" s="69"/>
      <c r="AP1515" s="69"/>
      <c r="AQ1515" s="69"/>
      <c r="AR1515" s="69"/>
      <c r="AS1515" s="69"/>
      <c r="AT1515" s="69"/>
      <c r="AU1515" s="69"/>
      <c r="AV1515" s="69"/>
      <c r="AW1515" s="69"/>
      <c r="AX1515" s="69"/>
      <c r="AY1515" s="69"/>
      <c r="AZ1515" s="69"/>
      <c r="BA1515" s="69"/>
      <c r="BB1515" s="69"/>
      <c r="BC1515" s="69"/>
      <c r="BD1515" s="69"/>
      <c r="BE1515" s="69"/>
      <c r="BF1515" s="69"/>
      <c r="BG1515" s="69"/>
      <c r="BH1515" s="69"/>
      <c r="BI1515" s="69"/>
      <c r="BJ1515" s="69"/>
      <c r="BK1515" s="69"/>
      <c r="BL1515" s="69"/>
      <c r="BM1515" s="69"/>
      <c r="BN1515" s="69"/>
      <c r="BO1515" s="69"/>
      <c r="BP1515" s="69"/>
      <c r="BQ1515" s="69"/>
      <c r="BR1515" s="69"/>
      <c r="BS1515" s="46"/>
    </row>
    <row r="1516" spans="4:71" s="47" customFormat="1" ht="9.75" customHeight="1" x14ac:dyDescent="0.3">
      <c r="D1516" s="69"/>
      <c r="E1516" s="69"/>
      <c r="F1516" s="69"/>
      <c r="G1516" s="69"/>
      <c r="H1516" s="69"/>
      <c r="I1516" s="69"/>
      <c r="J1516" s="69"/>
      <c r="K1516" s="69"/>
      <c r="L1516" s="69"/>
      <c r="M1516" s="69"/>
      <c r="N1516" s="69"/>
      <c r="O1516" s="69"/>
      <c r="P1516" s="69"/>
      <c r="Q1516" s="69"/>
      <c r="R1516" s="69"/>
      <c r="S1516" s="69"/>
      <c r="T1516" s="69"/>
      <c r="U1516" s="69"/>
      <c r="V1516" s="69"/>
      <c r="W1516" s="69"/>
      <c r="X1516" s="69"/>
      <c r="Y1516" s="69"/>
      <c r="Z1516" s="69"/>
      <c r="AA1516" s="69"/>
      <c r="AB1516" s="69"/>
      <c r="AC1516" s="69"/>
      <c r="AD1516" s="69"/>
      <c r="AE1516" s="69"/>
      <c r="AF1516" s="69"/>
      <c r="AG1516" s="69"/>
      <c r="AH1516" s="69"/>
      <c r="AI1516" s="69"/>
      <c r="AJ1516" s="69"/>
      <c r="AK1516" s="69"/>
      <c r="AL1516" s="69"/>
      <c r="AM1516" s="69"/>
      <c r="AN1516" s="69"/>
      <c r="AO1516" s="69"/>
      <c r="AP1516" s="69"/>
      <c r="AQ1516" s="69"/>
      <c r="AR1516" s="69"/>
      <c r="AS1516" s="69"/>
      <c r="AT1516" s="69"/>
      <c r="AU1516" s="69"/>
      <c r="AV1516" s="69"/>
      <c r="AW1516" s="69"/>
      <c r="AX1516" s="69"/>
      <c r="AY1516" s="69"/>
      <c r="AZ1516" s="69"/>
      <c r="BA1516" s="69"/>
      <c r="BB1516" s="69"/>
      <c r="BC1516" s="69"/>
      <c r="BD1516" s="69"/>
      <c r="BE1516" s="69"/>
      <c r="BF1516" s="69"/>
      <c r="BG1516" s="69"/>
      <c r="BH1516" s="69"/>
      <c r="BI1516" s="69"/>
      <c r="BJ1516" s="69"/>
      <c r="BK1516" s="69"/>
      <c r="BL1516" s="69"/>
      <c r="BM1516" s="69"/>
      <c r="BN1516" s="69"/>
      <c r="BO1516" s="69"/>
      <c r="BP1516" s="69"/>
      <c r="BQ1516" s="69"/>
      <c r="BR1516" s="69"/>
      <c r="BS1516" s="46"/>
    </row>
    <row r="1517" spans="4:71" s="47" customFormat="1" ht="9.75" customHeight="1" x14ac:dyDescent="0.3">
      <c r="D1517" s="69"/>
      <c r="E1517" s="69"/>
      <c r="F1517" s="69"/>
      <c r="G1517" s="69"/>
      <c r="H1517" s="69"/>
      <c r="I1517" s="69"/>
      <c r="J1517" s="69"/>
      <c r="K1517" s="69"/>
      <c r="L1517" s="69"/>
      <c r="M1517" s="69"/>
      <c r="N1517" s="69"/>
      <c r="O1517" s="69"/>
      <c r="P1517" s="69"/>
      <c r="Q1517" s="69"/>
      <c r="R1517" s="69"/>
      <c r="S1517" s="69"/>
      <c r="T1517" s="69"/>
      <c r="U1517" s="69"/>
      <c r="V1517" s="69"/>
      <c r="W1517" s="69"/>
      <c r="X1517" s="69"/>
      <c r="Y1517" s="69"/>
      <c r="Z1517" s="69"/>
      <c r="AA1517" s="69"/>
      <c r="AB1517" s="69"/>
      <c r="AC1517" s="69"/>
      <c r="AD1517" s="69"/>
      <c r="AE1517" s="69"/>
      <c r="AF1517" s="69"/>
      <c r="AG1517" s="69"/>
      <c r="AH1517" s="69"/>
      <c r="AI1517" s="69"/>
      <c r="AJ1517" s="69"/>
      <c r="AK1517" s="69"/>
      <c r="AL1517" s="69"/>
      <c r="AM1517" s="69"/>
      <c r="AN1517" s="69"/>
      <c r="AO1517" s="69"/>
      <c r="AP1517" s="69"/>
      <c r="AQ1517" s="69"/>
      <c r="AR1517" s="69"/>
      <c r="AS1517" s="69"/>
      <c r="AT1517" s="69"/>
      <c r="AU1517" s="69"/>
      <c r="AV1517" s="69"/>
      <c r="AW1517" s="69"/>
      <c r="AX1517" s="69"/>
      <c r="AY1517" s="69"/>
      <c r="AZ1517" s="69"/>
      <c r="BA1517" s="69"/>
      <c r="BB1517" s="69"/>
      <c r="BC1517" s="69"/>
      <c r="BD1517" s="69"/>
      <c r="BE1517" s="69"/>
      <c r="BF1517" s="69"/>
      <c r="BG1517" s="69"/>
      <c r="BH1517" s="69"/>
      <c r="BI1517" s="69"/>
      <c r="BJ1517" s="69"/>
      <c r="BK1517" s="69"/>
      <c r="BL1517" s="69"/>
      <c r="BM1517" s="69"/>
      <c r="BN1517" s="69"/>
      <c r="BO1517" s="69"/>
      <c r="BP1517" s="69"/>
      <c r="BQ1517" s="69"/>
      <c r="BR1517" s="69"/>
      <c r="BS1517" s="46"/>
    </row>
    <row r="1518" spans="4:71" s="47" customFormat="1" ht="9.75" customHeight="1" x14ac:dyDescent="0.3">
      <c r="D1518" s="69"/>
      <c r="E1518" s="69"/>
      <c r="F1518" s="69"/>
      <c r="G1518" s="69"/>
      <c r="H1518" s="69"/>
      <c r="I1518" s="69"/>
      <c r="J1518" s="69"/>
      <c r="K1518" s="69"/>
      <c r="L1518" s="69"/>
      <c r="M1518" s="69"/>
      <c r="N1518" s="69"/>
      <c r="O1518" s="69"/>
      <c r="P1518" s="69"/>
      <c r="Q1518" s="69"/>
      <c r="R1518" s="69"/>
      <c r="S1518" s="69"/>
      <c r="T1518" s="69"/>
      <c r="U1518" s="69"/>
      <c r="V1518" s="69"/>
      <c r="W1518" s="69"/>
      <c r="X1518" s="69"/>
      <c r="Y1518" s="69"/>
      <c r="Z1518" s="69"/>
      <c r="AA1518" s="69"/>
      <c r="AB1518" s="69"/>
      <c r="AC1518" s="69"/>
      <c r="AD1518" s="69"/>
      <c r="AE1518" s="69"/>
      <c r="AF1518" s="69"/>
      <c r="AG1518" s="69"/>
      <c r="AH1518" s="69"/>
      <c r="AI1518" s="69"/>
      <c r="AJ1518" s="69"/>
      <c r="AK1518" s="69"/>
      <c r="AL1518" s="69"/>
      <c r="AM1518" s="69"/>
      <c r="AN1518" s="69"/>
      <c r="AO1518" s="69"/>
      <c r="AP1518" s="69"/>
      <c r="AQ1518" s="69"/>
      <c r="AR1518" s="69"/>
      <c r="AS1518" s="69"/>
      <c r="AT1518" s="69"/>
      <c r="AU1518" s="69"/>
      <c r="AV1518" s="69"/>
      <c r="AW1518" s="69"/>
      <c r="AX1518" s="69"/>
      <c r="AY1518" s="69"/>
      <c r="AZ1518" s="69"/>
      <c r="BA1518" s="69"/>
      <c r="BB1518" s="69"/>
      <c r="BC1518" s="69"/>
      <c r="BD1518" s="69"/>
      <c r="BE1518" s="69"/>
      <c r="BF1518" s="69"/>
      <c r="BG1518" s="69"/>
      <c r="BH1518" s="69"/>
      <c r="BI1518" s="69"/>
      <c r="BJ1518" s="69"/>
      <c r="BK1518" s="69"/>
      <c r="BL1518" s="69"/>
      <c r="BM1518" s="69"/>
      <c r="BN1518" s="69"/>
      <c r="BO1518" s="69"/>
      <c r="BP1518" s="69"/>
      <c r="BQ1518" s="69"/>
      <c r="BR1518" s="69"/>
      <c r="BS1518" s="46"/>
    </row>
    <row r="1519" spans="4:71" s="47" customFormat="1" ht="9.75" customHeight="1" x14ac:dyDescent="0.3">
      <c r="D1519" s="69"/>
      <c r="E1519" s="69"/>
      <c r="F1519" s="69"/>
      <c r="G1519" s="69"/>
      <c r="H1519" s="69"/>
      <c r="I1519" s="69"/>
      <c r="J1519" s="69"/>
      <c r="K1519" s="69"/>
      <c r="L1519" s="69"/>
      <c r="M1519" s="69"/>
      <c r="N1519" s="69"/>
      <c r="O1519" s="69"/>
      <c r="P1519" s="69"/>
      <c r="Q1519" s="69"/>
      <c r="R1519" s="69"/>
      <c r="S1519" s="69"/>
      <c r="T1519" s="69"/>
      <c r="U1519" s="69"/>
      <c r="V1519" s="69"/>
      <c r="W1519" s="69"/>
      <c r="X1519" s="69"/>
      <c r="Y1519" s="69"/>
      <c r="Z1519" s="69"/>
      <c r="AA1519" s="69"/>
      <c r="AB1519" s="69"/>
      <c r="AC1519" s="69"/>
      <c r="AD1519" s="69"/>
      <c r="AE1519" s="69"/>
      <c r="AF1519" s="69"/>
      <c r="AG1519" s="69"/>
      <c r="AH1519" s="69"/>
      <c r="AI1519" s="69"/>
      <c r="AJ1519" s="69"/>
      <c r="AK1519" s="69"/>
      <c r="AL1519" s="69"/>
      <c r="AM1519" s="69"/>
      <c r="AN1519" s="69"/>
      <c r="AO1519" s="69"/>
      <c r="AP1519" s="69"/>
      <c r="AQ1519" s="69"/>
      <c r="AR1519" s="69"/>
      <c r="AS1519" s="69"/>
      <c r="AT1519" s="69"/>
      <c r="AU1519" s="69"/>
      <c r="AV1519" s="69"/>
      <c r="AW1519" s="69"/>
      <c r="AX1519" s="69"/>
      <c r="AY1519" s="69"/>
      <c r="AZ1519" s="69"/>
      <c r="BA1519" s="69"/>
      <c r="BB1519" s="69"/>
      <c r="BC1519" s="69"/>
      <c r="BD1519" s="69"/>
      <c r="BE1519" s="69"/>
      <c r="BF1519" s="69"/>
      <c r="BG1519" s="69"/>
      <c r="BH1519" s="69"/>
      <c r="BI1519" s="69"/>
      <c r="BJ1519" s="69"/>
      <c r="BK1519" s="69"/>
      <c r="BL1519" s="69"/>
      <c r="BM1519" s="69"/>
      <c r="BN1519" s="69"/>
      <c r="BO1519" s="69"/>
      <c r="BP1519" s="69"/>
      <c r="BQ1519" s="69"/>
      <c r="BR1519" s="69"/>
      <c r="BS1519" s="46"/>
    </row>
    <row r="1520" spans="4:71" s="47" customFormat="1" ht="9.75" customHeight="1" x14ac:dyDescent="0.3">
      <c r="D1520" s="69"/>
      <c r="E1520" s="69"/>
      <c r="F1520" s="69"/>
      <c r="G1520" s="69"/>
      <c r="H1520" s="69"/>
      <c r="I1520" s="69"/>
      <c r="J1520" s="69"/>
      <c r="K1520" s="69"/>
      <c r="L1520" s="69"/>
      <c r="M1520" s="69"/>
      <c r="N1520" s="69"/>
      <c r="O1520" s="69"/>
      <c r="P1520" s="69"/>
      <c r="Q1520" s="69"/>
      <c r="R1520" s="69"/>
      <c r="S1520" s="69"/>
      <c r="T1520" s="69"/>
      <c r="U1520" s="69"/>
      <c r="V1520" s="69"/>
      <c r="W1520" s="69"/>
      <c r="X1520" s="69"/>
      <c r="Y1520" s="69"/>
      <c r="Z1520" s="69"/>
      <c r="AA1520" s="69"/>
      <c r="AB1520" s="69"/>
      <c r="AC1520" s="69"/>
      <c r="AD1520" s="69"/>
      <c r="AE1520" s="69"/>
      <c r="AF1520" s="69"/>
      <c r="AG1520" s="69"/>
      <c r="AH1520" s="69"/>
      <c r="AI1520" s="69"/>
      <c r="AJ1520" s="69"/>
      <c r="AK1520" s="69"/>
      <c r="AL1520" s="69"/>
      <c r="AM1520" s="69"/>
      <c r="AN1520" s="69"/>
      <c r="AO1520" s="69"/>
      <c r="AP1520" s="69"/>
      <c r="AQ1520" s="69"/>
      <c r="AR1520" s="69"/>
      <c r="AS1520" s="69"/>
      <c r="AT1520" s="69"/>
      <c r="AU1520" s="69"/>
      <c r="AV1520" s="69"/>
      <c r="AW1520" s="69"/>
      <c r="AX1520" s="69"/>
      <c r="AY1520" s="69"/>
      <c r="AZ1520" s="69"/>
      <c r="BA1520" s="69"/>
      <c r="BB1520" s="69"/>
      <c r="BC1520" s="69"/>
      <c r="BD1520" s="69"/>
      <c r="BE1520" s="69"/>
      <c r="BF1520" s="69"/>
      <c r="BG1520" s="69"/>
      <c r="BH1520" s="69"/>
      <c r="BI1520" s="69"/>
      <c r="BJ1520" s="69"/>
      <c r="BK1520" s="69"/>
      <c r="BL1520" s="69"/>
      <c r="BM1520" s="69"/>
      <c r="BN1520" s="69"/>
      <c r="BO1520" s="69"/>
      <c r="BP1520" s="69"/>
      <c r="BQ1520" s="69"/>
      <c r="BR1520" s="69"/>
      <c r="BS1520" s="46"/>
    </row>
    <row r="1521" spans="4:71" s="47" customFormat="1" ht="9.75" customHeight="1" x14ac:dyDescent="0.3">
      <c r="D1521" s="69"/>
      <c r="E1521" s="69"/>
      <c r="F1521" s="69"/>
      <c r="G1521" s="69"/>
      <c r="H1521" s="69"/>
      <c r="I1521" s="69"/>
      <c r="J1521" s="69"/>
      <c r="K1521" s="69"/>
      <c r="L1521" s="69"/>
      <c r="M1521" s="69"/>
      <c r="N1521" s="69"/>
      <c r="O1521" s="69"/>
      <c r="P1521" s="69"/>
      <c r="Q1521" s="69"/>
      <c r="R1521" s="69"/>
      <c r="S1521" s="69"/>
      <c r="T1521" s="69"/>
      <c r="U1521" s="69"/>
      <c r="V1521" s="69"/>
      <c r="W1521" s="69"/>
      <c r="X1521" s="69"/>
      <c r="Y1521" s="69"/>
      <c r="Z1521" s="69"/>
      <c r="AA1521" s="69"/>
      <c r="AB1521" s="69"/>
      <c r="AC1521" s="69"/>
      <c r="AD1521" s="69"/>
      <c r="AE1521" s="69"/>
      <c r="AF1521" s="69"/>
      <c r="AG1521" s="69"/>
      <c r="AH1521" s="69"/>
      <c r="AI1521" s="69"/>
      <c r="AJ1521" s="69"/>
      <c r="AK1521" s="69"/>
      <c r="AL1521" s="69"/>
      <c r="AM1521" s="69"/>
      <c r="AN1521" s="69"/>
      <c r="AO1521" s="69"/>
      <c r="AP1521" s="69"/>
      <c r="AQ1521" s="69"/>
      <c r="AR1521" s="69"/>
      <c r="AS1521" s="69"/>
      <c r="AT1521" s="69"/>
      <c r="AU1521" s="69"/>
      <c r="AV1521" s="69"/>
      <c r="AW1521" s="69"/>
      <c r="AX1521" s="69"/>
      <c r="AY1521" s="69"/>
      <c r="AZ1521" s="69"/>
      <c r="BA1521" s="69"/>
      <c r="BB1521" s="69"/>
      <c r="BC1521" s="69"/>
      <c r="BD1521" s="69"/>
      <c r="BE1521" s="69"/>
      <c r="BF1521" s="69"/>
      <c r="BG1521" s="69"/>
      <c r="BH1521" s="69"/>
      <c r="BI1521" s="69"/>
      <c r="BJ1521" s="69"/>
      <c r="BK1521" s="69"/>
      <c r="BL1521" s="69"/>
      <c r="BM1521" s="69"/>
      <c r="BN1521" s="69"/>
      <c r="BO1521" s="69"/>
      <c r="BP1521" s="69"/>
      <c r="BQ1521" s="69"/>
      <c r="BR1521" s="69"/>
      <c r="BS1521" s="46"/>
    </row>
    <row r="1522" spans="4:71" s="47" customFormat="1" ht="9.75" customHeight="1" x14ac:dyDescent="0.3">
      <c r="D1522" s="69"/>
      <c r="E1522" s="69"/>
      <c r="F1522" s="69"/>
      <c r="G1522" s="69"/>
      <c r="H1522" s="69"/>
      <c r="I1522" s="69"/>
      <c r="J1522" s="69"/>
      <c r="K1522" s="69"/>
      <c r="L1522" s="69"/>
      <c r="M1522" s="69"/>
      <c r="N1522" s="69"/>
      <c r="O1522" s="69"/>
      <c r="P1522" s="69"/>
      <c r="Q1522" s="69"/>
      <c r="R1522" s="69"/>
      <c r="S1522" s="69"/>
      <c r="T1522" s="69"/>
      <c r="U1522" s="69"/>
      <c r="V1522" s="69"/>
      <c r="W1522" s="69"/>
      <c r="X1522" s="69"/>
      <c r="Y1522" s="69"/>
      <c r="Z1522" s="69"/>
      <c r="AA1522" s="69"/>
      <c r="AB1522" s="69"/>
      <c r="AC1522" s="69"/>
      <c r="AD1522" s="69"/>
      <c r="AE1522" s="69"/>
      <c r="AF1522" s="69"/>
      <c r="AG1522" s="69"/>
      <c r="AH1522" s="69"/>
      <c r="AI1522" s="69"/>
      <c r="AJ1522" s="69"/>
      <c r="AK1522" s="69"/>
      <c r="AL1522" s="69"/>
      <c r="AM1522" s="69"/>
      <c r="AN1522" s="69"/>
      <c r="AO1522" s="69"/>
      <c r="AP1522" s="69"/>
      <c r="AQ1522" s="69"/>
      <c r="AR1522" s="69"/>
      <c r="AS1522" s="69"/>
      <c r="AT1522" s="69"/>
      <c r="AU1522" s="69"/>
      <c r="AV1522" s="69"/>
      <c r="AW1522" s="69"/>
      <c r="AX1522" s="69"/>
      <c r="AY1522" s="69"/>
      <c r="AZ1522" s="69"/>
      <c r="BA1522" s="69"/>
      <c r="BB1522" s="69"/>
      <c r="BC1522" s="69"/>
      <c r="BD1522" s="69"/>
      <c r="BE1522" s="69"/>
      <c r="BF1522" s="69"/>
      <c r="BG1522" s="69"/>
      <c r="BH1522" s="69"/>
      <c r="BI1522" s="69"/>
      <c r="BJ1522" s="69"/>
      <c r="BK1522" s="69"/>
      <c r="BL1522" s="69"/>
      <c r="BM1522" s="69"/>
      <c r="BN1522" s="69"/>
      <c r="BO1522" s="69"/>
      <c r="BP1522" s="69"/>
      <c r="BQ1522" s="69"/>
      <c r="BR1522" s="69"/>
      <c r="BS1522" s="46"/>
    </row>
    <row r="1523" spans="4:71" s="47" customFormat="1" ht="9.75" customHeight="1" x14ac:dyDescent="0.3">
      <c r="D1523" s="69"/>
      <c r="E1523" s="69"/>
      <c r="F1523" s="69"/>
      <c r="G1523" s="69"/>
      <c r="H1523" s="69"/>
      <c r="I1523" s="69"/>
      <c r="J1523" s="69"/>
      <c r="K1523" s="69"/>
      <c r="L1523" s="69"/>
      <c r="M1523" s="69"/>
      <c r="N1523" s="69"/>
      <c r="O1523" s="69"/>
      <c r="P1523" s="69"/>
      <c r="Q1523" s="69"/>
      <c r="R1523" s="69"/>
      <c r="S1523" s="69"/>
      <c r="T1523" s="69"/>
      <c r="U1523" s="69"/>
      <c r="V1523" s="69"/>
      <c r="W1523" s="69"/>
      <c r="X1523" s="69"/>
      <c r="Y1523" s="69"/>
      <c r="Z1523" s="69"/>
      <c r="AA1523" s="69"/>
      <c r="AB1523" s="69"/>
      <c r="AC1523" s="69"/>
      <c r="AD1523" s="69"/>
      <c r="AE1523" s="69"/>
      <c r="AF1523" s="69"/>
      <c r="AG1523" s="69"/>
      <c r="AH1523" s="69"/>
      <c r="AI1523" s="69"/>
      <c r="AJ1523" s="69"/>
      <c r="AK1523" s="69"/>
      <c r="AL1523" s="69"/>
      <c r="AM1523" s="69"/>
      <c r="AN1523" s="69"/>
      <c r="AO1523" s="69"/>
      <c r="AP1523" s="69"/>
      <c r="AQ1523" s="69"/>
      <c r="AR1523" s="69"/>
      <c r="AS1523" s="69"/>
      <c r="AT1523" s="69"/>
      <c r="AU1523" s="69"/>
      <c r="AV1523" s="69"/>
      <c r="AW1523" s="69"/>
      <c r="AX1523" s="69"/>
      <c r="AY1523" s="69"/>
      <c r="AZ1523" s="69"/>
      <c r="BA1523" s="69"/>
      <c r="BB1523" s="69"/>
      <c r="BC1523" s="69"/>
      <c r="BD1523" s="69"/>
      <c r="BE1523" s="69"/>
      <c r="BF1523" s="69"/>
      <c r="BG1523" s="69"/>
      <c r="BH1523" s="69"/>
      <c r="BI1523" s="69"/>
      <c r="BJ1523" s="69"/>
      <c r="BK1523" s="69"/>
      <c r="BL1523" s="69"/>
      <c r="BM1523" s="69"/>
      <c r="BN1523" s="69"/>
      <c r="BO1523" s="69"/>
      <c r="BP1523" s="69"/>
      <c r="BQ1523" s="69"/>
      <c r="BR1523" s="69"/>
      <c r="BS1523" s="46"/>
    </row>
    <row r="1524" spans="4:71" s="47" customFormat="1" ht="9.75" customHeight="1" x14ac:dyDescent="0.3">
      <c r="D1524" s="69"/>
      <c r="E1524" s="69"/>
      <c r="F1524" s="69"/>
      <c r="G1524" s="69"/>
      <c r="H1524" s="69"/>
      <c r="I1524" s="69"/>
      <c r="J1524" s="69"/>
      <c r="K1524" s="69"/>
      <c r="L1524" s="69"/>
      <c r="M1524" s="69"/>
      <c r="N1524" s="69"/>
      <c r="O1524" s="69"/>
      <c r="P1524" s="69"/>
      <c r="Q1524" s="69"/>
      <c r="R1524" s="69"/>
      <c r="S1524" s="69"/>
      <c r="T1524" s="69"/>
      <c r="U1524" s="69"/>
      <c r="V1524" s="69"/>
      <c r="W1524" s="69"/>
      <c r="X1524" s="69"/>
      <c r="Y1524" s="69"/>
      <c r="Z1524" s="69"/>
      <c r="AA1524" s="69"/>
      <c r="AB1524" s="69"/>
      <c r="AC1524" s="69"/>
      <c r="AD1524" s="69"/>
      <c r="AE1524" s="69"/>
      <c r="AF1524" s="69"/>
      <c r="AG1524" s="69"/>
      <c r="AH1524" s="69"/>
      <c r="AI1524" s="69"/>
      <c r="AJ1524" s="69"/>
      <c r="AK1524" s="69"/>
      <c r="AL1524" s="69"/>
      <c r="AM1524" s="69"/>
      <c r="AN1524" s="69"/>
      <c r="AO1524" s="69"/>
      <c r="AP1524" s="69"/>
      <c r="AQ1524" s="69"/>
      <c r="AR1524" s="69"/>
      <c r="AS1524" s="69"/>
      <c r="AT1524" s="69"/>
      <c r="AU1524" s="69"/>
      <c r="AV1524" s="69"/>
      <c r="AW1524" s="69"/>
      <c r="AX1524" s="69"/>
      <c r="AY1524" s="69"/>
      <c r="AZ1524" s="69"/>
      <c r="BA1524" s="69"/>
      <c r="BB1524" s="69"/>
      <c r="BC1524" s="69"/>
      <c r="BD1524" s="69"/>
      <c r="BE1524" s="69"/>
      <c r="BF1524" s="69"/>
      <c r="BG1524" s="69"/>
      <c r="BH1524" s="69"/>
      <c r="BI1524" s="69"/>
      <c r="BJ1524" s="69"/>
      <c r="BK1524" s="69"/>
      <c r="BL1524" s="69"/>
      <c r="BM1524" s="69"/>
      <c r="BN1524" s="69"/>
      <c r="BO1524" s="69"/>
      <c r="BP1524" s="69"/>
      <c r="BQ1524" s="69"/>
      <c r="BR1524" s="69"/>
      <c r="BS1524" s="46"/>
    </row>
    <row r="1525" spans="4:71" s="47" customFormat="1" ht="9.75" customHeight="1" x14ac:dyDescent="0.3">
      <c r="D1525" s="69"/>
      <c r="E1525" s="69"/>
      <c r="F1525" s="69"/>
      <c r="G1525" s="69"/>
      <c r="H1525" s="69"/>
      <c r="I1525" s="69"/>
      <c r="J1525" s="69"/>
      <c r="K1525" s="69"/>
      <c r="L1525" s="69"/>
      <c r="M1525" s="69"/>
      <c r="N1525" s="69"/>
      <c r="O1525" s="69"/>
      <c r="P1525" s="69"/>
      <c r="Q1525" s="69"/>
      <c r="R1525" s="69"/>
      <c r="S1525" s="69"/>
      <c r="T1525" s="69"/>
      <c r="U1525" s="69"/>
      <c r="V1525" s="69"/>
      <c r="W1525" s="69"/>
      <c r="X1525" s="69"/>
      <c r="Y1525" s="69"/>
      <c r="Z1525" s="69"/>
      <c r="AA1525" s="69"/>
      <c r="AB1525" s="69"/>
      <c r="AC1525" s="69"/>
      <c r="AD1525" s="69"/>
      <c r="AE1525" s="69"/>
      <c r="AF1525" s="69"/>
      <c r="AG1525" s="69"/>
      <c r="AH1525" s="69"/>
      <c r="AI1525" s="69"/>
      <c r="AJ1525" s="69"/>
      <c r="AK1525" s="69"/>
      <c r="AL1525" s="69"/>
      <c r="AM1525" s="69"/>
      <c r="AN1525" s="69"/>
      <c r="AO1525" s="69"/>
      <c r="AP1525" s="69"/>
      <c r="AQ1525" s="69"/>
      <c r="AR1525" s="69"/>
      <c r="AS1525" s="69"/>
      <c r="AT1525" s="69"/>
      <c r="AU1525" s="69"/>
      <c r="AV1525" s="69"/>
      <c r="AW1525" s="69"/>
      <c r="AX1525" s="69"/>
      <c r="AY1525" s="69"/>
      <c r="AZ1525" s="69"/>
      <c r="BA1525" s="69"/>
      <c r="BB1525" s="69"/>
      <c r="BC1525" s="69"/>
      <c r="BD1525" s="69"/>
      <c r="BE1525" s="69"/>
      <c r="BF1525" s="69"/>
      <c r="BG1525" s="69"/>
      <c r="BH1525" s="69"/>
      <c r="BI1525" s="69"/>
      <c r="BJ1525" s="69"/>
      <c r="BK1525" s="69"/>
      <c r="BL1525" s="69"/>
      <c r="BM1525" s="69"/>
      <c r="BN1525" s="69"/>
      <c r="BO1525" s="69"/>
      <c r="BP1525" s="69"/>
      <c r="BQ1525" s="69"/>
      <c r="BR1525" s="69"/>
      <c r="BS1525" s="46"/>
    </row>
    <row r="1526" spans="4:71" s="47" customFormat="1" ht="9.75" customHeight="1" x14ac:dyDescent="0.3">
      <c r="D1526" s="69"/>
      <c r="E1526" s="69"/>
      <c r="F1526" s="69"/>
      <c r="G1526" s="69"/>
      <c r="H1526" s="69"/>
      <c r="I1526" s="69"/>
      <c r="J1526" s="69"/>
      <c r="K1526" s="69"/>
      <c r="L1526" s="69"/>
      <c r="M1526" s="69"/>
      <c r="N1526" s="69"/>
      <c r="O1526" s="69"/>
      <c r="P1526" s="69"/>
      <c r="Q1526" s="69"/>
      <c r="R1526" s="69"/>
      <c r="S1526" s="69"/>
      <c r="T1526" s="69"/>
      <c r="U1526" s="69"/>
      <c r="V1526" s="69"/>
      <c r="W1526" s="69"/>
      <c r="X1526" s="69"/>
      <c r="Y1526" s="69"/>
      <c r="Z1526" s="69"/>
      <c r="AA1526" s="69"/>
      <c r="AB1526" s="69"/>
      <c r="AC1526" s="69"/>
      <c r="AD1526" s="69"/>
      <c r="AE1526" s="69"/>
      <c r="AF1526" s="69"/>
      <c r="AG1526" s="69"/>
      <c r="AH1526" s="69"/>
      <c r="AI1526" s="69"/>
      <c r="AJ1526" s="69"/>
      <c r="AK1526" s="69"/>
      <c r="AL1526" s="69"/>
      <c r="AM1526" s="69"/>
      <c r="AN1526" s="69"/>
      <c r="AO1526" s="69"/>
      <c r="AP1526" s="69"/>
      <c r="AQ1526" s="69"/>
      <c r="AR1526" s="69"/>
      <c r="AS1526" s="69"/>
      <c r="AT1526" s="69"/>
      <c r="AU1526" s="69"/>
      <c r="AV1526" s="69"/>
      <c r="AW1526" s="69"/>
      <c r="AX1526" s="69"/>
      <c r="AY1526" s="69"/>
      <c r="AZ1526" s="69"/>
      <c r="BA1526" s="69"/>
      <c r="BB1526" s="69"/>
      <c r="BC1526" s="69"/>
      <c r="BD1526" s="69"/>
      <c r="BE1526" s="69"/>
      <c r="BF1526" s="69"/>
      <c r="BG1526" s="69"/>
      <c r="BH1526" s="69"/>
      <c r="BI1526" s="69"/>
      <c r="BJ1526" s="69"/>
      <c r="BK1526" s="69"/>
      <c r="BL1526" s="69"/>
      <c r="BM1526" s="69"/>
      <c r="BN1526" s="69"/>
      <c r="BO1526" s="69"/>
      <c r="BP1526" s="69"/>
      <c r="BQ1526" s="69"/>
      <c r="BR1526" s="69"/>
      <c r="BS1526" s="46"/>
    </row>
    <row r="1527" spans="4:71" s="47" customFormat="1" ht="9.75" customHeight="1" x14ac:dyDescent="0.3">
      <c r="D1527" s="69"/>
      <c r="E1527" s="69"/>
      <c r="F1527" s="69"/>
      <c r="G1527" s="69"/>
      <c r="H1527" s="69"/>
      <c r="I1527" s="69"/>
      <c r="J1527" s="69"/>
      <c r="K1527" s="69"/>
      <c r="L1527" s="69"/>
      <c r="M1527" s="69"/>
      <c r="N1527" s="69"/>
      <c r="O1527" s="69"/>
      <c r="P1527" s="69"/>
      <c r="Q1527" s="69"/>
      <c r="R1527" s="69"/>
      <c r="S1527" s="69"/>
      <c r="T1527" s="69"/>
      <c r="U1527" s="69"/>
      <c r="V1527" s="69"/>
      <c r="W1527" s="69"/>
      <c r="X1527" s="69"/>
      <c r="Y1527" s="69"/>
      <c r="Z1527" s="69"/>
      <c r="AA1527" s="69"/>
      <c r="AB1527" s="69"/>
      <c r="AC1527" s="69"/>
      <c r="AD1527" s="69"/>
      <c r="AE1527" s="69"/>
      <c r="AF1527" s="69"/>
      <c r="AG1527" s="69"/>
      <c r="AH1527" s="69"/>
      <c r="AI1527" s="69"/>
      <c r="AJ1527" s="69"/>
      <c r="AK1527" s="69"/>
      <c r="AL1527" s="69"/>
      <c r="AM1527" s="69"/>
      <c r="AN1527" s="69"/>
      <c r="AO1527" s="69"/>
      <c r="AP1527" s="69"/>
      <c r="AQ1527" s="69"/>
      <c r="AR1527" s="69"/>
      <c r="AS1527" s="69"/>
      <c r="AT1527" s="69"/>
      <c r="AU1527" s="69"/>
      <c r="AV1527" s="69"/>
      <c r="AW1527" s="69"/>
      <c r="AX1527" s="69"/>
      <c r="AY1527" s="69"/>
      <c r="AZ1527" s="69"/>
      <c r="BA1527" s="69"/>
      <c r="BB1527" s="69"/>
      <c r="BC1527" s="69"/>
      <c r="BD1527" s="69"/>
      <c r="BE1527" s="69"/>
      <c r="BF1527" s="69"/>
      <c r="BG1527" s="69"/>
      <c r="BH1527" s="69"/>
      <c r="BI1527" s="69"/>
      <c r="BJ1527" s="69"/>
      <c r="BK1527" s="69"/>
      <c r="BL1527" s="69"/>
      <c r="BM1527" s="69"/>
      <c r="BN1527" s="69"/>
      <c r="BO1527" s="69"/>
      <c r="BP1527" s="69"/>
      <c r="BQ1527" s="69"/>
      <c r="BR1527" s="69"/>
      <c r="BS1527" s="46"/>
    </row>
    <row r="1528" spans="4:71" s="47" customFormat="1" ht="9.75" customHeight="1" x14ac:dyDescent="0.3">
      <c r="D1528" s="69"/>
      <c r="E1528" s="69"/>
      <c r="F1528" s="69"/>
      <c r="G1528" s="69"/>
      <c r="H1528" s="69"/>
      <c r="I1528" s="69"/>
      <c r="J1528" s="69"/>
      <c r="K1528" s="69"/>
      <c r="L1528" s="69"/>
      <c r="M1528" s="69"/>
      <c r="N1528" s="69"/>
      <c r="O1528" s="69"/>
      <c r="P1528" s="69"/>
      <c r="Q1528" s="69"/>
      <c r="R1528" s="69"/>
      <c r="S1528" s="69"/>
      <c r="T1528" s="69"/>
      <c r="U1528" s="69"/>
      <c r="V1528" s="69"/>
      <c r="W1528" s="69"/>
      <c r="X1528" s="69"/>
      <c r="Y1528" s="69"/>
      <c r="Z1528" s="69"/>
      <c r="AA1528" s="69"/>
      <c r="AB1528" s="69"/>
      <c r="AC1528" s="69"/>
      <c r="AD1528" s="69"/>
      <c r="AE1528" s="69"/>
      <c r="AF1528" s="69"/>
      <c r="AG1528" s="69"/>
      <c r="AH1528" s="69"/>
      <c r="AI1528" s="69"/>
      <c r="AJ1528" s="69"/>
      <c r="AK1528" s="69"/>
      <c r="AL1528" s="69"/>
      <c r="AM1528" s="69"/>
      <c r="AN1528" s="69"/>
      <c r="AO1528" s="69"/>
      <c r="AP1528" s="69"/>
      <c r="AQ1528" s="69"/>
      <c r="AR1528" s="69"/>
      <c r="AS1528" s="69"/>
      <c r="AT1528" s="69"/>
      <c r="AU1528" s="69"/>
      <c r="AV1528" s="69"/>
      <c r="AW1528" s="69"/>
      <c r="AX1528" s="69"/>
      <c r="AY1528" s="69"/>
      <c r="AZ1528" s="69"/>
      <c r="BA1528" s="69"/>
      <c r="BB1528" s="69"/>
      <c r="BC1528" s="69"/>
      <c r="BD1528" s="69"/>
      <c r="BE1528" s="69"/>
      <c r="BF1528" s="69"/>
      <c r="BG1528" s="69"/>
      <c r="BH1528" s="69"/>
      <c r="BI1528" s="69"/>
      <c r="BJ1528" s="69"/>
      <c r="BK1528" s="69"/>
      <c r="BL1528" s="69"/>
      <c r="BM1528" s="69"/>
      <c r="BN1528" s="69"/>
      <c r="BO1528" s="69"/>
      <c r="BP1528" s="69"/>
      <c r="BQ1528" s="69"/>
      <c r="BR1528" s="69"/>
      <c r="BS1528" s="46"/>
    </row>
    <row r="1529" spans="4:71" s="47" customFormat="1" ht="9.75" customHeight="1" x14ac:dyDescent="0.3">
      <c r="D1529" s="69"/>
      <c r="E1529" s="69"/>
      <c r="F1529" s="69"/>
      <c r="G1529" s="69"/>
      <c r="H1529" s="69"/>
      <c r="I1529" s="69"/>
      <c r="J1529" s="69"/>
      <c r="K1529" s="69"/>
      <c r="L1529" s="69"/>
      <c r="M1529" s="69"/>
      <c r="N1529" s="69"/>
      <c r="O1529" s="69"/>
      <c r="P1529" s="69"/>
      <c r="Q1529" s="69"/>
      <c r="R1529" s="69"/>
      <c r="S1529" s="69"/>
      <c r="T1529" s="69"/>
      <c r="U1529" s="69"/>
      <c r="V1529" s="69"/>
      <c r="W1529" s="69"/>
      <c r="X1529" s="69"/>
      <c r="Y1529" s="69"/>
      <c r="Z1529" s="69"/>
      <c r="AA1529" s="69"/>
      <c r="AB1529" s="69"/>
      <c r="AC1529" s="69"/>
      <c r="AD1529" s="69"/>
      <c r="AE1529" s="69"/>
      <c r="AF1529" s="69"/>
      <c r="AG1529" s="69"/>
      <c r="AH1529" s="69"/>
      <c r="AI1529" s="69"/>
      <c r="AJ1529" s="69"/>
      <c r="AK1529" s="69"/>
      <c r="AL1529" s="69"/>
      <c r="AM1529" s="69"/>
      <c r="AN1529" s="69"/>
      <c r="AO1529" s="69"/>
      <c r="AP1529" s="69"/>
      <c r="AQ1529" s="69"/>
      <c r="AR1529" s="69"/>
      <c r="AS1529" s="69"/>
      <c r="AT1529" s="69"/>
      <c r="AU1529" s="69"/>
      <c r="AV1529" s="69"/>
      <c r="AW1529" s="69"/>
      <c r="AX1529" s="69"/>
      <c r="AY1529" s="69"/>
      <c r="AZ1529" s="69"/>
      <c r="BA1529" s="69"/>
      <c r="BB1529" s="69"/>
      <c r="BC1529" s="69"/>
      <c r="BD1529" s="69"/>
      <c r="BE1529" s="69"/>
      <c r="BF1529" s="69"/>
      <c r="BG1529" s="69"/>
      <c r="BH1529" s="69"/>
      <c r="BI1529" s="69"/>
      <c r="BJ1529" s="69"/>
      <c r="BK1529" s="69"/>
      <c r="BL1529" s="69"/>
      <c r="BM1529" s="69"/>
      <c r="BN1529" s="69"/>
      <c r="BO1529" s="69"/>
      <c r="BP1529" s="69"/>
      <c r="BQ1529" s="69"/>
      <c r="BR1529" s="69"/>
      <c r="BS1529" s="46"/>
    </row>
    <row r="1530" spans="4:71" s="47" customFormat="1" ht="9.75" customHeight="1" x14ac:dyDescent="0.3">
      <c r="D1530" s="69"/>
      <c r="E1530" s="69"/>
      <c r="F1530" s="69"/>
      <c r="G1530" s="69"/>
      <c r="H1530" s="69"/>
      <c r="I1530" s="69"/>
      <c r="J1530" s="69"/>
      <c r="K1530" s="69"/>
      <c r="L1530" s="69"/>
      <c r="M1530" s="69"/>
      <c r="N1530" s="69"/>
      <c r="O1530" s="69"/>
      <c r="P1530" s="69"/>
      <c r="Q1530" s="69"/>
      <c r="R1530" s="69"/>
      <c r="S1530" s="69"/>
      <c r="T1530" s="69"/>
      <c r="U1530" s="69"/>
      <c r="V1530" s="69"/>
      <c r="W1530" s="69"/>
      <c r="X1530" s="69"/>
      <c r="Y1530" s="69"/>
      <c r="Z1530" s="69"/>
      <c r="AA1530" s="69"/>
      <c r="AB1530" s="69"/>
      <c r="AC1530" s="69"/>
      <c r="AD1530" s="69"/>
      <c r="AE1530" s="69"/>
      <c r="AF1530" s="69"/>
      <c r="AG1530" s="69"/>
      <c r="AH1530" s="69"/>
      <c r="AI1530" s="69"/>
      <c r="AJ1530" s="69"/>
      <c r="AK1530" s="69"/>
      <c r="AL1530" s="69"/>
      <c r="AM1530" s="69"/>
      <c r="AN1530" s="69"/>
      <c r="AO1530" s="69"/>
      <c r="AP1530" s="69"/>
      <c r="AQ1530" s="69"/>
      <c r="AR1530" s="69"/>
      <c r="AS1530" s="69"/>
      <c r="AT1530" s="69"/>
      <c r="AU1530" s="69"/>
      <c r="AV1530" s="69"/>
      <c r="AW1530" s="69"/>
      <c r="AX1530" s="69"/>
      <c r="AY1530" s="69"/>
      <c r="AZ1530" s="69"/>
      <c r="BA1530" s="69"/>
      <c r="BB1530" s="69"/>
      <c r="BC1530" s="69"/>
      <c r="BD1530" s="69"/>
      <c r="BE1530" s="69"/>
      <c r="BF1530" s="69"/>
      <c r="BG1530" s="69"/>
      <c r="BH1530" s="69"/>
      <c r="BI1530" s="69"/>
      <c r="BJ1530" s="69"/>
      <c r="BK1530" s="69"/>
      <c r="BL1530" s="69"/>
      <c r="BM1530" s="69"/>
      <c r="BN1530" s="69"/>
      <c r="BO1530" s="69"/>
      <c r="BP1530" s="69"/>
      <c r="BQ1530" s="69"/>
      <c r="BR1530" s="69"/>
      <c r="BS1530" s="46"/>
    </row>
    <row r="1531" spans="4:71" s="47" customFormat="1" ht="9.75" customHeight="1" x14ac:dyDescent="0.3">
      <c r="D1531" s="69"/>
      <c r="E1531" s="69"/>
      <c r="F1531" s="69"/>
      <c r="G1531" s="69"/>
      <c r="H1531" s="69"/>
      <c r="I1531" s="69"/>
      <c r="J1531" s="69"/>
      <c r="K1531" s="69"/>
      <c r="L1531" s="69"/>
      <c r="M1531" s="69"/>
      <c r="N1531" s="69"/>
      <c r="O1531" s="69"/>
      <c r="P1531" s="69"/>
      <c r="Q1531" s="69"/>
      <c r="R1531" s="69"/>
      <c r="S1531" s="69"/>
      <c r="T1531" s="69"/>
      <c r="U1531" s="69"/>
      <c r="V1531" s="69"/>
      <c r="W1531" s="69"/>
      <c r="X1531" s="69"/>
      <c r="Y1531" s="69"/>
      <c r="Z1531" s="69"/>
      <c r="AA1531" s="69"/>
      <c r="AB1531" s="69"/>
      <c r="AC1531" s="69"/>
      <c r="AD1531" s="69"/>
      <c r="AE1531" s="69"/>
      <c r="AF1531" s="69"/>
      <c r="AG1531" s="69"/>
      <c r="AH1531" s="69"/>
      <c r="AI1531" s="69"/>
      <c r="AJ1531" s="69"/>
      <c r="AK1531" s="69"/>
      <c r="AL1531" s="69"/>
      <c r="AM1531" s="69"/>
      <c r="AN1531" s="69"/>
      <c r="AO1531" s="69"/>
      <c r="AP1531" s="69"/>
      <c r="AQ1531" s="69"/>
      <c r="AR1531" s="69"/>
      <c r="AS1531" s="69"/>
      <c r="AT1531" s="69"/>
      <c r="AU1531" s="69"/>
      <c r="AV1531" s="69"/>
      <c r="AW1531" s="69"/>
      <c r="AX1531" s="69"/>
      <c r="AY1531" s="69"/>
      <c r="AZ1531" s="69"/>
      <c r="BA1531" s="69"/>
      <c r="BB1531" s="69"/>
      <c r="BC1531" s="69"/>
      <c r="BD1531" s="69"/>
      <c r="BE1531" s="69"/>
      <c r="BF1531" s="69"/>
      <c r="BG1531" s="69"/>
      <c r="BH1531" s="69"/>
      <c r="BI1531" s="69"/>
      <c r="BJ1531" s="69"/>
      <c r="BK1531" s="69"/>
      <c r="BL1531" s="69"/>
      <c r="BM1531" s="69"/>
      <c r="BN1531" s="69"/>
      <c r="BO1531" s="69"/>
      <c r="BP1531" s="69"/>
      <c r="BQ1531" s="69"/>
      <c r="BR1531" s="69"/>
      <c r="BS1531" s="46"/>
    </row>
    <row r="1532" spans="4:71" s="47" customFormat="1" ht="9.75" customHeight="1" x14ac:dyDescent="0.3">
      <c r="D1532" s="69"/>
      <c r="E1532" s="69"/>
      <c r="F1532" s="69"/>
      <c r="G1532" s="69"/>
      <c r="H1532" s="69"/>
      <c r="I1532" s="69"/>
      <c r="J1532" s="69"/>
      <c r="K1532" s="69"/>
      <c r="L1532" s="69"/>
      <c r="M1532" s="69"/>
      <c r="N1532" s="69"/>
      <c r="O1532" s="69"/>
      <c r="P1532" s="69"/>
      <c r="Q1532" s="69"/>
      <c r="R1532" s="69"/>
      <c r="S1532" s="69"/>
      <c r="T1532" s="69"/>
      <c r="U1532" s="69"/>
      <c r="V1532" s="69"/>
      <c r="W1532" s="69"/>
      <c r="X1532" s="69"/>
      <c r="Y1532" s="69"/>
      <c r="Z1532" s="69"/>
      <c r="AA1532" s="69"/>
      <c r="AB1532" s="69"/>
      <c r="AC1532" s="69"/>
      <c r="AD1532" s="69"/>
      <c r="AE1532" s="69"/>
      <c r="AF1532" s="69"/>
      <c r="AG1532" s="69"/>
      <c r="AH1532" s="69"/>
      <c r="AI1532" s="69"/>
      <c r="AJ1532" s="69"/>
      <c r="AK1532" s="69"/>
      <c r="AL1532" s="69"/>
      <c r="AM1532" s="69"/>
      <c r="AN1532" s="69"/>
      <c r="AO1532" s="69"/>
      <c r="AP1532" s="69"/>
      <c r="AQ1532" s="69"/>
      <c r="AR1532" s="69"/>
      <c r="AS1532" s="69"/>
      <c r="AT1532" s="69"/>
      <c r="AU1532" s="69"/>
      <c r="AV1532" s="69"/>
      <c r="AW1532" s="69"/>
      <c r="AX1532" s="69"/>
      <c r="AY1532" s="69"/>
      <c r="AZ1532" s="69"/>
      <c r="BA1532" s="69"/>
      <c r="BB1532" s="69"/>
      <c r="BC1532" s="69"/>
      <c r="BD1532" s="69"/>
      <c r="BE1532" s="69"/>
      <c r="BF1532" s="69"/>
      <c r="BG1532" s="69"/>
      <c r="BH1532" s="69"/>
      <c r="BI1532" s="69"/>
      <c r="BJ1532" s="69"/>
      <c r="BK1532" s="69"/>
      <c r="BL1532" s="69"/>
      <c r="BM1532" s="69"/>
      <c r="BN1532" s="69"/>
      <c r="BO1532" s="69"/>
      <c r="BP1532" s="69"/>
      <c r="BQ1532" s="69"/>
      <c r="BR1532" s="69"/>
      <c r="BS1532" s="46"/>
    </row>
    <row r="1533" spans="4:71" s="47" customFormat="1" ht="9.75" customHeight="1" x14ac:dyDescent="0.3">
      <c r="D1533" s="69"/>
      <c r="E1533" s="69"/>
      <c r="F1533" s="69"/>
      <c r="G1533" s="69"/>
      <c r="H1533" s="69"/>
      <c r="I1533" s="69"/>
      <c r="J1533" s="69"/>
      <c r="K1533" s="69"/>
      <c r="L1533" s="69"/>
      <c r="M1533" s="69"/>
      <c r="N1533" s="69"/>
      <c r="O1533" s="69"/>
      <c r="P1533" s="69"/>
      <c r="Q1533" s="69"/>
      <c r="R1533" s="69"/>
      <c r="S1533" s="69"/>
      <c r="T1533" s="69"/>
      <c r="U1533" s="69"/>
      <c r="V1533" s="69"/>
      <c r="W1533" s="69"/>
      <c r="X1533" s="69"/>
      <c r="Y1533" s="69"/>
      <c r="Z1533" s="69"/>
      <c r="AA1533" s="69"/>
      <c r="AB1533" s="69"/>
      <c r="AC1533" s="69"/>
      <c r="AD1533" s="69"/>
      <c r="AE1533" s="69"/>
      <c r="AF1533" s="69"/>
      <c r="AG1533" s="69"/>
      <c r="AH1533" s="69"/>
      <c r="AI1533" s="69"/>
      <c r="AJ1533" s="69"/>
      <c r="AK1533" s="69"/>
      <c r="AL1533" s="69"/>
      <c r="AM1533" s="69"/>
      <c r="AN1533" s="69"/>
      <c r="AO1533" s="69"/>
      <c r="AP1533" s="69"/>
      <c r="AQ1533" s="69"/>
      <c r="AR1533" s="69"/>
      <c r="AS1533" s="69"/>
      <c r="AT1533" s="69"/>
      <c r="AU1533" s="69"/>
      <c r="AV1533" s="69"/>
      <c r="AW1533" s="69"/>
      <c r="AX1533" s="69"/>
      <c r="AY1533" s="69"/>
      <c r="AZ1533" s="69"/>
      <c r="BA1533" s="69"/>
      <c r="BB1533" s="69"/>
      <c r="BC1533" s="69"/>
      <c r="BD1533" s="69"/>
      <c r="BE1533" s="69"/>
      <c r="BF1533" s="69"/>
      <c r="BG1533" s="69"/>
      <c r="BH1533" s="69"/>
      <c r="BI1533" s="69"/>
      <c r="BJ1533" s="69"/>
      <c r="BK1533" s="69"/>
      <c r="BL1533" s="69"/>
      <c r="BM1533" s="69"/>
      <c r="BN1533" s="69"/>
      <c r="BO1533" s="69"/>
      <c r="BP1533" s="69"/>
      <c r="BQ1533" s="69"/>
      <c r="BR1533" s="69"/>
      <c r="BS1533" s="46"/>
    </row>
    <row r="1534" spans="4:71" s="47" customFormat="1" ht="9.75" customHeight="1" x14ac:dyDescent="0.3">
      <c r="D1534" s="69"/>
      <c r="E1534" s="69"/>
      <c r="F1534" s="69"/>
      <c r="G1534" s="69"/>
      <c r="H1534" s="69"/>
      <c r="I1534" s="69"/>
      <c r="J1534" s="69"/>
      <c r="K1534" s="69"/>
      <c r="L1534" s="69"/>
      <c r="M1534" s="69"/>
      <c r="N1534" s="69"/>
      <c r="O1534" s="69"/>
      <c r="P1534" s="69"/>
      <c r="Q1534" s="69"/>
      <c r="R1534" s="69"/>
      <c r="S1534" s="69"/>
      <c r="T1534" s="69"/>
      <c r="U1534" s="69"/>
      <c r="V1534" s="69"/>
      <c r="W1534" s="69"/>
      <c r="X1534" s="69"/>
      <c r="Y1534" s="69"/>
      <c r="Z1534" s="69"/>
      <c r="AA1534" s="69"/>
      <c r="AB1534" s="69"/>
      <c r="AC1534" s="69"/>
      <c r="AD1534" s="69"/>
      <c r="AE1534" s="69"/>
      <c r="AF1534" s="69"/>
      <c r="AG1534" s="69"/>
      <c r="AH1534" s="69"/>
      <c r="AI1534" s="69"/>
      <c r="AJ1534" s="69"/>
      <c r="AK1534" s="69"/>
      <c r="AL1534" s="69"/>
      <c r="AM1534" s="69"/>
      <c r="AN1534" s="69"/>
      <c r="AO1534" s="69"/>
      <c r="AP1534" s="69"/>
      <c r="AQ1534" s="69"/>
      <c r="AR1534" s="69"/>
      <c r="AS1534" s="69"/>
      <c r="AT1534" s="69"/>
      <c r="AU1534" s="69"/>
      <c r="AV1534" s="69"/>
      <c r="AW1534" s="69"/>
      <c r="AX1534" s="69"/>
      <c r="AY1534" s="69"/>
      <c r="AZ1534" s="69"/>
      <c r="BA1534" s="69"/>
      <c r="BB1534" s="69"/>
      <c r="BC1534" s="69"/>
      <c r="BD1534" s="69"/>
      <c r="BE1534" s="69"/>
      <c r="BF1534" s="69"/>
      <c r="BG1534" s="69"/>
      <c r="BH1534" s="69"/>
      <c r="BI1534" s="69"/>
      <c r="BJ1534" s="69"/>
      <c r="BK1534" s="69"/>
      <c r="BL1534" s="69"/>
      <c r="BM1534" s="69"/>
      <c r="BN1534" s="69"/>
      <c r="BO1534" s="69"/>
      <c r="BP1534" s="69"/>
      <c r="BQ1534" s="69"/>
      <c r="BR1534" s="69"/>
      <c r="BS1534" s="46"/>
    </row>
    <row r="1535" spans="4:71" s="47" customFormat="1" ht="9.75" customHeight="1" x14ac:dyDescent="0.3">
      <c r="D1535" s="69"/>
      <c r="E1535" s="69"/>
      <c r="F1535" s="69"/>
      <c r="G1535" s="69"/>
      <c r="H1535" s="69"/>
      <c r="I1535" s="69"/>
      <c r="J1535" s="69"/>
      <c r="K1535" s="69"/>
      <c r="L1535" s="69"/>
      <c r="M1535" s="69"/>
      <c r="N1535" s="69"/>
      <c r="O1535" s="69"/>
      <c r="P1535" s="69"/>
      <c r="Q1535" s="69"/>
      <c r="R1535" s="69"/>
      <c r="S1535" s="69"/>
      <c r="T1535" s="69"/>
      <c r="U1535" s="69"/>
      <c r="V1535" s="69"/>
      <c r="W1535" s="69"/>
      <c r="X1535" s="69"/>
      <c r="Y1535" s="69"/>
      <c r="Z1535" s="69"/>
      <c r="AA1535" s="69"/>
      <c r="AB1535" s="69"/>
      <c r="AC1535" s="69"/>
      <c r="AD1535" s="69"/>
      <c r="AE1535" s="69"/>
      <c r="AF1535" s="69"/>
      <c r="AG1535" s="69"/>
      <c r="AH1535" s="69"/>
      <c r="AI1535" s="69"/>
      <c r="AJ1535" s="69"/>
      <c r="AK1535" s="69"/>
      <c r="AL1535" s="69"/>
      <c r="AM1535" s="69"/>
      <c r="AN1535" s="69"/>
      <c r="AO1535" s="69"/>
      <c r="AP1535" s="69"/>
      <c r="AQ1535" s="69"/>
      <c r="AR1535" s="69"/>
      <c r="AS1535" s="69"/>
      <c r="AT1535" s="69"/>
      <c r="AU1535" s="69"/>
      <c r="AV1535" s="69"/>
      <c r="AW1535" s="69"/>
      <c r="AX1535" s="69"/>
      <c r="AY1535" s="69"/>
      <c r="AZ1535" s="69"/>
      <c r="BA1535" s="69"/>
      <c r="BB1535" s="69"/>
      <c r="BC1535" s="69"/>
      <c r="BD1535" s="69"/>
      <c r="BE1535" s="69"/>
      <c r="BF1535" s="69"/>
      <c r="BG1535" s="69"/>
      <c r="BH1535" s="69"/>
      <c r="BI1535" s="69"/>
      <c r="BJ1535" s="69"/>
      <c r="BK1535" s="69"/>
      <c r="BL1535" s="69"/>
      <c r="BM1535" s="69"/>
      <c r="BN1535" s="69"/>
      <c r="BO1535" s="69"/>
      <c r="BP1535" s="69"/>
      <c r="BQ1535" s="69"/>
      <c r="BR1535" s="69"/>
      <c r="BS1535" s="46"/>
    </row>
    <row r="1536" spans="4:71" s="47" customFormat="1" ht="9.75" customHeight="1" x14ac:dyDescent="0.3">
      <c r="D1536" s="69"/>
      <c r="E1536" s="69"/>
      <c r="F1536" s="69"/>
      <c r="G1536" s="69"/>
      <c r="H1536" s="69"/>
      <c r="I1536" s="69"/>
      <c r="J1536" s="69"/>
      <c r="K1536" s="69"/>
      <c r="L1536" s="69"/>
      <c r="M1536" s="69"/>
      <c r="N1536" s="69"/>
      <c r="O1536" s="69"/>
      <c r="P1536" s="69"/>
      <c r="Q1536" s="69"/>
      <c r="R1536" s="69"/>
      <c r="S1536" s="69"/>
      <c r="T1536" s="69"/>
      <c r="U1536" s="69"/>
      <c r="V1536" s="69"/>
      <c r="W1536" s="69"/>
      <c r="X1536" s="69"/>
      <c r="Y1536" s="69"/>
      <c r="Z1536" s="69"/>
      <c r="AA1536" s="69"/>
      <c r="AB1536" s="69"/>
      <c r="AC1536" s="69"/>
      <c r="AD1536" s="69"/>
      <c r="AE1536" s="69"/>
      <c r="AF1536" s="69"/>
      <c r="AG1536" s="69"/>
      <c r="AH1536" s="69"/>
      <c r="AI1536" s="69"/>
      <c r="AJ1536" s="69"/>
      <c r="AK1536" s="69"/>
      <c r="AL1536" s="69"/>
      <c r="AM1536" s="69"/>
      <c r="AN1536" s="69"/>
      <c r="AO1536" s="69"/>
      <c r="AP1536" s="69"/>
      <c r="AQ1536" s="69"/>
      <c r="AR1536" s="69"/>
      <c r="AS1536" s="69"/>
      <c r="AT1536" s="69"/>
      <c r="AU1536" s="69"/>
      <c r="AV1536" s="69"/>
      <c r="AW1536" s="69"/>
      <c r="AX1536" s="69"/>
      <c r="AY1536" s="69"/>
      <c r="AZ1536" s="69"/>
      <c r="BA1536" s="69"/>
      <c r="BB1536" s="69"/>
      <c r="BC1536" s="69"/>
      <c r="BD1536" s="69"/>
      <c r="BE1536" s="69"/>
      <c r="BF1536" s="69"/>
      <c r="BG1536" s="69"/>
      <c r="BH1536" s="69"/>
      <c r="BI1536" s="69"/>
      <c r="BJ1536" s="69"/>
      <c r="BK1536" s="69"/>
      <c r="BL1536" s="69"/>
      <c r="BM1536" s="69"/>
      <c r="BN1536" s="69"/>
      <c r="BO1536" s="69"/>
      <c r="BP1536" s="69"/>
      <c r="BQ1536" s="69"/>
      <c r="BR1536" s="69"/>
      <c r="BS1536" s="46"/>
    </row>
    <row r="1537" spans="4:71" s="47" customFormat="1" ht="9.75" customHeight="1" x14ac:dyDescent="0.3">
      <c r="D1537" s="69"/>
      <c r="E1537" s="69"/>
      <c r="F1537" s="69"/>
      <c r="G1537" s="69"/>
      <c r="H1537" s="69"/>
      <c r="I1537" s="69"/>
      <c r="J1537" s="69"/>
      <c r="K1537" s="69"/>
      <c r="L1537" s="69"/>
      <c r="M1537" s="69"/>
      <c r="N1537" s="69"/>
      <c r="O1537" s="69"/>
      <c r="P1537" s="69"/>
      <c r="Q1537" s="69"/>
      <c r="R1537" s="69"/>
      <c r="S1537" s="69"/>
      <c r="T1537" s="69"/>
      <c r="U1537" s="69"/>
      <c r="V1537" s="69"/>
      <c r="W1537" s="69"/>
      <c r="X1537" s="69"/>
      <c r="Y1537" s="69"/>
      <c r="Z1537" s="69"/>
      <c r="AA1537" s="69"/>
      <c r="AB1537" s="69"/>
      <c r="AC1537" s="69"/>
      <c r="AD1537" s="69"/>
      <c r="AE1537" s="69"/>
      <c r="AF1537" s="69"/>
      <c r="AG1537" s="69"/>
      <c r="AH1537" s="69"/>
      <c r="AI1537" s="69"/>
      <c r="AJ1537" s="69"/>
      <c r="AK1537" s="69"/>
      <c r="AL1537" s="69"/>
      <c r="AM1537" s="69"/>
      <c r="AN1537" s="69"/>
      <c r="AO1537" s="69"/>
      <c r="AP1537" s="69"/>
      <c r="AQ1537" s="69"/>
      <c r="AR1537" s="69"/>
      <c r="AS1537" s="69"/>
      <c r="AT1537" s="69"/>
      <c r="AU1537" s="69"/>
      <c r="AV1537" s="69"/>
      <c r="AW1537" s="69"/>
      <c r="AX1537" s="69"/>
      <c r="AY1537" s="69"/>
      <c r="AZ1537" s="69"/>
      <c r="BA1537" s="69"/>
      <c r="BB1537" s="69"/>
      <c r="BC1537" s="69"/>
      <c r="BD1537" s="69"/>
      <c r="BE1537" s="69"/>
      <c r="BF1537" s="69"/>
      <c r="BG1537" s="69"/>
      <c r="BH1537" s="69"/>
      <c r="BI1537" s="69"/>
      <c r="BJ1537" s="69"/>
      <c r="BK1537" s="69"/>
      <c r="BL1537" s="69"/>
      <c r="BM1537" s="69"/>
      <c r="BN1537" s="69"/>
      <c r="BO1537" s="69"/>
      <c r="BP1537" s="69"/>
      <c r="BQ1537" s="69"/>
      <c r="BR1537" s="69"/>
      <c r="BS1537" s="46"/>
    </row>
    <row r="1538" spans="4:71" s="47" customFormat="1" ht="9.75" customHeight="1" x14ac:dyDescent="0.3">
      <c r="D1538" s="69"/>
      <c r="E1538" s="69"/>
      <c r="F1538" s="69"/>
      <c r="G1538" s="69"/>
      <c r="H1538" s="69"/>
      <c r="I1538" s="69"/>
      <c r="J1538" s="69"/>
      <c r="K1538" s="69"/>
      <c r="L1538" s="69"/>
      <c r="M1538" s="69"/>
      <c r="N1538" s="69"/>
      <c r="O1538" s="69"/>
      <c r="P1538" s="69"/>
      <c r="Q1538" s="69"/>
      <c r="R1538" s="69"/>
      <c r="S1538" s="69"/>
      <c r="T1538" s="69"/>
      <c r="U1538" s="69"/>
      <c r="V1538" s="69"/>
      <c r="W1538" s="69"/>
      <c r="X1538" s="69"/>
      <c r="Y1538" s="69"/>
      <c r="Z1538" s="69"/>
      <c r="AA1538" s="69"/>
      <c r="AB1538" s="69"/>
      <c r="AC1538" s="69"/>
      <c r="AD1538" s="69"/>
      <c r="AE1538" s="69"/>
      <c r="AF1538" s="69"/>
      <c r="AG1538" s="69"/>
      <c r="AH1538" s="69"/>
      <c r="AI1538" s="69"/>
      <c r="AJ1538" s="69"/>
      <c r="AK1538" s="69"/>
      <c r="AL1538" s="69"/>
      <c r="AM1538" s="69"/>
      <c r="AN1538" s="69"/>
      <c r="AO1538" s="69"/>
      <c r="AP1538" s="69"/>
      <c r="AQ1538" s="69"/>
      <c r="AR1538" s="69"/>
      <c r="AS1538" s="69"/>
      <c r="AT1538" s="69"/>
      <c r="AU1538" s="69"/>
      <c r="AV1538" s="69"/>
      <c r="AW1538" s="69"/>
      <c r="AX1538" s="69"/>
      <c r="AY1538" s="69"/>
      <c r="AZ1538" s="69"/>
      <c r="BA1538" s="69"/>
      <c r="BB1538" s="69"/>
      <c r="BC1538" s="69"/>
      <c r="BD1538" s="69"/>
      <c r="BE1538" s="69"/>
      <c r="BF1538" s="69"/>
      <c r="BG1538" s="69"/>
      <c r="BH1538" s="69"/>
      <c r="BI1538" s="69"/>
      <c r="BJ1538" s="69"/>
      <c r="BK1538" s="69"/>
      <c r="BL1538" s="69"/>
      <c r="BM1538" s="69"/>
      <c r="BN1538" s="69"/>
      <c r="BO1538" s="69"/>
      <c r="BP1538" s="69"/>
      <c r="BQ1538" s="69"/>
      <c r="BR1538" s="69"/>
      <c r="BS1538" s="46"/>
    </row>
    <row r="1539" spans="4:71" s="47" customFormat="1" ht="9.75" customHeight="1" x14ac:dyDescent="0.3">
      <c r="D1539" s="69"/>
      <c r="E1539" s="69"/>
      <c r="F1539" s="69"/>
      <c r="G1539" s="69"/>
      <c r="H1539" s="69"/>
      <c r="I1539" s="69"/>
      <c r="J1539" s="69"/>
      <c r="K1539" s="69"/>
      <c r="L1539" s="69"/>
      <c r="M1539" s="69"/>
      <c r="N1539" s="69"/>
      <c r="O1539" s="69"/>
      <c r="P1539" s="69"/>
      <c r="Q1539" s="69"/>
      <c r="R1539" s="69"/>
      <c r="S1539" s="69"/>
      <c r="T1539" s="69"/>
      <c r="U1539" s="69"/>
      <c r="V1539" s="69"/>
      <c r="W1539" s="69"/>
      <c r="X1539" s="69"/>
      <c r="Y1539" s="69"/>
      <c r="Z1539" s="69"/>
      <c r="AA1539" s="69"/>
      <c r="AB1539" s="69"/>
      <c r="AC1539" s="69"/>
      <c r="AD1539" s="69"/>
      <c r="AE1539" s="69"/>
      <c r="AF1539" s="69"/>
      <c r="AG1539" s="69"/>
      <c r="AH1539" s="69"/>
      <c r="AI1539" s="69"/>
      <c r="AJ1539" s="69"/>
      <c r="AK1539" s="69"/>
      <c r="AL1539" s="69"/>
      <c r="AM1539" s="69"/>
      <c r="AN1539" s="69"/>
      <c r="AO1539" s="69"/>
      <c r="AP1539" s="69"/>
      <c r="AQ1539" s="69"/>
      <c r="AR1539" s="69"/>
      <c r="AS1539" s="69"/>
      <c r="AT1539" s="69"/>
      <c r="AU1539" s="69"/>
      <c r="AV1539" s="69"/>
      <c r="AW1539" s="69"/>
      <c r="AX1539" s="69"/>
      <c r="AY1539" s="69"/>
      <c r="AZ1539" s="69"/>
      <c r="BA1539" s="69"/>
      <c r="BB1539" s="69"/>
      <c r="BC1539" s="69"/>
      <c r="BD1539" s="69"/>
      <c r="BE1539" s="69"/>
      <c r="BF1539" s="69"/>
      <c r="BG1539" s="69"/>
      <c r="BH1539" s="69"/>
      <c r="BI1539" s="69"/>
      <c r="BJ1539" s="69"/>
      <c r="BK1539" s="69"/>
      <c r="BL1539" s="69"/>
      <c r="BM1539" s="69"/>
      <c r="BN1539" s="69"/>
      <c r="BO1539" s="69"/>
      <c r="BP1539" s="69"/>
      <c r="BQ1539" s="69"/>
      <c r="BR1539" s="69"/>
      <c r="BS1539" s="46"/>
    </row>
    <row r="1540" spans="4:71" s="47" customFormat="1" ht="9.75" customHeight="1" x14ac:dyDescent="0.3">
      <c r="D1540" s="69"/>
      <c r="E1540" s="69"/>
      <c r="F1540" s="69"/>
      <c r="G1540" s="69"/>
      <c r="H1540" s="69"/>
      <c r="I1540" s="69"/>
      <c r="J1540" s="69"/>
      <c r="K1540" s="69"/>
      <c r="L1540" s="69"/>
      <c r="M1540" s="69"/>
      <c r="N1540" s="69"/>
      <c r="O1540" s="69"/>
      <c r="P1540" s="69"/>
      <c r="Q1540" s="69"/>
      <c r="R1540" s="69"/>
      <c r="S1540" s="69"/>
      <c r="T1540" s="69"/>
      <c r="U1540" s="69"/>
      <c r="V1540" s="69"/>
      <c r="W1540" s="69"/>
      <c r="X1540" s="69"/>
      <c r="Y1540" s="69"/>
      <c r="Z1540" s="69"/>
      <c r="AA1540" s="69"/>
      <c r="AB1540" s="69"/>
      <c r="AC1540" s="69"/>
      <c r="AD1540" s="69"/>
      <c r="AE1540" s="69"/>
      <c r="AF1540" s="69"/>
      <c r="AG1540" s="69"/>
      <c r="AH1540" s="69"/>
      <c r="AI1540" s="69"/>
      <c r="AJ1540" s="69"/>
      <c r="AK1540" s="69"/>
      <c r="AL1540" s="69"/>
      <c r="AM1540" s="69"/>
      <c r="AN1540" s="69"/>
      <c r="AO1540" s="69"/>
      <c r="AP1540" s="69"/>
      <c r="AQ1540" s="69"/>
      <c r="AR1540" s="69"/>
      <c r="AS1540" s="69"/>
      <c r="AT1540" s="69"/>
      <c r="AU1540" s="69"/>
      <c r="AV1540" s="69"/>
      <c r="AW1540" s="69"/>
      <c r="AX1540" s="69"/>
      <c r="AY1540" s="69"/>
      <c r="AZ1540" s="69"/>
      <c r="BA1540" s="69"/>
      <c r="BB1540" s="69"/>
      <c r="BC1540" s="69"/>
      <c r="BD1540" s="69"/>
      <c r="BE1540" s="69"/>
      <c r="BF1540" s="69"/>
      <c r="BG1540" s="69"/>
      <c r="BH1540" s="69"/>
      <c r="BI1540" s="69"/>
      <c r="BJ1540" s="69"/>
      <c r="BK1540" s="69"/>
      <c r="BL1540" s="69"/>
      <c r="BM1540" s="69"/>
      <c r="BN1540" s="69"/>
      <c r="BO1540" s="69"/>
      <c r="BP1540" s="69"/>
      <c r="BQ1540" s="69"/>
      <c r="BR1540" s="69"/>
      <c r="BS1540" s="46"/>
    </row>
    <row r="1541" spans="4:71" s="47" customFormat="1" ht="9.75" customHeight="1" x14ac:dyDescent="0.3">
      <c r="D1541" s="69"/>
      <c r="E1541" s="69"/>
      <c r="F1541" s="69"/>
      <c r="G1541" s="69"/>
      <c r="H1541" s="69"/>
      <c r="I1541" s="69"/>
      <c r="J1541" s="69"/>
      <c r="K1541" s="69"/>
      <c r="L1541" s="69"/>
      <c r="M1541" s="69"/>
      <c r="N1541" s="69"/>
      <c r="O1541" s="69"/>
      <c r="P1541" s="69"/>
      <c r="Q1541" s="69"/>
      <c r="R1541" s="69"/>
      <c r="S1541" s="69"/>
      <c r="T1541" s="69"/>
      <c r="U1541" s="69"/>
      <c r="V1541" s="69"/>
      <c r="W1541" s="69"/>
      <c r="X1541" s="69"/>
      <c r="Y1541" s="69"/>
      <c r="Z1541" s="69"/>
      <c r="AA1541" s="69"/>
      <c r="AB1541" s="69"/>
      <c r="AC1541" s="69"/>
      <c r="AD1541" s="69"/>
      <c r="AE1541" s="69"/>
      <c r="AF1541" s="69"/>
      <c r="AG1541" s="69"/>
      <c r="AH1541" s="69"/>
      <c r="AI1541" s="69"/>
      <c r="AJ1541" s="69"/>
      <c r="AK1541" s="69"/>
      <c r="AL1541" s="69"/>
      <c r="AM1541" s="69"/>
      <c r="AN1541" s="69"/>
      <c r="AO1541" s="69"/>
      <c r="AP1541" s="69"/>
      <c r="AQ1541" s="69"/>
      <c r="AR1541" s="69"/>
      <c r="AS1541" s="69"/>
      <c r="AT1541" s="69"/>
      <c r="AU1541" s="69"/>
      <c r="AV1541" s="69"/>
      <c r="AW1541" s="69"/>
      <c r="AX1541" s="69"/>
      <c r="AY1541" s="69"/>
      <c r="AZ1541" s="69"/>
      <c r="BA1541" s="69"/>
      <c r="BB1541" s="69"/>
      <c r="BC1541" s="69"/>
      <c r="BD1541" s="69"/>
      <c r="BE1541" s="69"/>
      <c r="BF1541" s="69"/>
      <c r="BG1541" s="69"/>
      <c r="BH1541" s="69"/>
      <c r="BI1541" s="69"/>
      <c r="BJ1541" s="69"/>
      <c r="BK1541" s="69"/>
      <c r="BL1541" s="69"/>
      <c r="BM1541" s="69"/>
      <c r="BN1541" s="69"/>
      <c r="BO1541" s="69"/>
      <c r="BP1541" s="69"/>
      <c r="BQ1541" s="69"/>
      <c r="BR1541" s="69"/>
      <c r="BS1541" s="46"/>
    </row>
    <row r="1542" spans="4:71" s="47" customFormat="1" ht="9.75" customHeight="1" x14ac:dyDescent="0.3">
      <c r="D1542" s="69"/>
      <c r="E1542" s="69"/>
      <c r="F1542" s="69"/>
      <c r="G1542" s="69"/>
      <c r="H1542" s="69"/>
      <c r="I1542" s="69"/>
      <c r="J1542" s="69"/>
      <c r="K1542" s="69"/>
      <c r="L1542" s="69"/>
      <c r="M1542" s="69"/>
      <c r="N1542" s="69"/>
      <c r="O1542" s="69"/>
      <c r="P1542" s="69"/>
      <c r="Q1542" s="69"/>
      <c r="R1542" s="69"/>
      <c r="S1542" s="69"/>
      <c r="T1542" s="69"/>
      <c r="U1542" s="69"/>
      <c r="V1542" s="69"/>
      <c r="W1542" s="69"/>
      <c r="X1542" s="69"/>
      <c r="Y1542" s="69"/>
      <c r="Z1542" s="69"/>
      <c r="AA1542" s="69"/>
      <c r="AB1542" s="69"/>
      <c r="AC1542" s="69"/>
      <c r="AD1542" s="69"/>
      <c r="AE1542" s="69"/>
      <c r="AF1542" s="69"/>
      <c r="AG1542" s="69"/>
      <c r="AH1542" s="69"/>
      <c r="AI1542" s="69"/>
      <c r="AJ1542" s="69"/>
      <c r="AK1542" s="69"/>
      <c r="AL1542" s="69"/>
      <c r="AM1542" s="69"/>
      <c r="AN1542" s="69"/>
      <c r="AO1542" s="69"/>
      <c r="AP1542" s="69"/>
      <c r="AQ1542" s="69"/>
      <c r="AR1542" s="69"/>
      <c r="AS1542" s="69"/>
      <c r="AT1542" s="69"/>
      <c r="AU1542" s="69"/>
      <c r="AV1542" s="69"/>
      <c r="AW1542" s="69"/>
      <c r="AX1542" s="69"/>
      <c r="AY1542" s="69"/>
      <c r="AZ1542" s="69"/>
      <c r="BA1542" s="69"/>
      <c r="BB1542" s="69"/>
      <c r="BC1542" s="69"/>
      <c r="BD1542" s="69"/>
      <c r="BE1542" s="69"/>
      <c r="BF1542" s="69"/>
      <c r="BG1542" s="69"/>
      <c r="BH1542" s="69"/>
      <c r="BI1542" s="69"/>
      <c r="BJ1542" s="69"/>
      <c r="BK1542" s="69"/>
      <c r="BL1542" s="69"/>
      <c r="BM1542" s="69"/>
      <c r="BN1542" s="69"/>
      <c r="BO1542" s="69"/>
      <c r="BP1542" s="69"/>
      <c r="BQ1542" s="69"/>
      <c r="BR1542" s="69"/>
      <c r="BS1542" s="46"/>
    </row>
    <row r="1543" spans="4:71" s="47" customFormat="1" ht="9.75" customHeight="1" x14ac:dyDescent="0.3">
      <c r="D1543" s="69"/>
      <c r="E1543" s="69"/>
      <c r="F1543" s="69"/>
      <c r="G1543" s="69"/>
      <c r="H1543" s="69"/>
      <c r="I1543" s="69"/>
      <c r="J1543" s="69"/>
      <c r="K1543" s="69"/>
      <c r="L1543" s="69"/>
      <c r="M1543" s="69"/>
      <c r="N1543" s="69"/>
      <c r="O1543" s="69"/>
      <c r="P1543" s="69"/>
      <c r="Q1543" s="69"/>
      <c r="R1543" s="69"/>
      <c r="S1543" s="69"/>
      <c r="T1543" s="69"/>
      <c r="U1543" s="69"/>
      <c r="V1543" s="69"/>
      <c r="W1543" s="69"/>
      <c r="X1543" s="69"/>
      <c r="Y1543" s="69"/>
      <c r="Z1543" s="69"/>
      <c r="AA1543" s="69"/>
      <c r="AB1543" s="69"/>
      <c r="AC1543" s="69"/>
      <c r="AD1543" s="69"/>
      <c r="AE1543" s="69"/>
      <c r="AF1543" s="69"/>
      <c r="AG1543" s="69"/>
      <c r="AH1543" s="69"/>
      <c r="AI1543" s="69"/>
      <c r="AJ1543" s="69"/>
      <c r="AK1543" s="69"/>
      <c r="AL1543" s="69"/>
      <c r="AM1543" s="69"/>
      <c r="AN1543" s="69"/>
      <c r="AO1543" s="69"/>
      <c r="AP1543" s="69"/>
      <c r="AQ1543" s="69"/>
      <c r="AR1543" s="69"/>
      <c r="AS1543" s="69"/>
      <c r="AT1543" s="69"/>
      <c r="AU1543" s="69"/>
      <c r="AV1543" s="69"/>
      <c r="AW1543" s="69"/>
      <c r="AX1543" s="69"/>
      <c r="AY1543" s="69"/>
      <c r="AZ1543" s="69"/>
      <c r="BA1543" s="69"/>
      <c r="BB1543" s="69"/>
      <c r="BC1543" s="69"/>
      <c r="BD1543" s="69"/>
      <c r="BE1543" s="69"/>
      <c r="BF1543" s="69"/>
      <c r="BG1543" s="69"/>
      <c r="BH1543" s="69"/>
      <c r="BI1543" s="69"/>
      <c r="BJ1543" s="69"/>
      <c r="BK1543" s="69"/>
      <c r="BL1543" s="69"/>
      <c r="BM1543" s="69"/>
      <c r="BN1543" s="69"/>
      <c r="BO1543" s="69"/>
      <c r="BP1543" s="69"/>
      <c r="BQ1543" s="69"/>
      <c r="BR1543" s="69"/>
      <c r="BS1543" s="46"/>
    </row>
    <row r="1544" spans="4:71" s="47" customFormat="1" ht="9.75" customHeight="1" x14ac:dyDescent="0.3">
      <c r="D1544" s="69"/>
      <c r="E1544" s="69"/>
      <c r="F1544" s="69"/>
      <c r="G1544" s="69"/>
      <c r="H1544" s="69"/>
      <c r="I1544" s="69"/>
      <c r="J1544" s="69"/>
      <c r="K1544" s="69"/>
      <c r="L1544" s="69"/>
      <c r="M1544" s="69"/>
      <c r="N1544" s="69"/>
      <c r="O1544" s="69"/>
      <c r="P1544" s="69"/>
      <c r="Q1544" s="69"/>
      <c r="R1544" s="69"/>
      <c r="S1544" s="69"/>
      <c r="T1544" s="69"/>
      <c r="U1544" s="69"/>
      <c r="V1544" s="69"/>
      <c r="W1544" s="69"/>
      <c r="X1544" s="69"/>
      <c r="Y1544" s="69"/>
      <c r="Z1544" s="69"/>
      <c r="AA1544" s="69"/>
      <c r="AB1544" s="69"/>
      <c r="AC1544" s="69"/>
      <c r="AD1544" s="69"/>
      <c r="AE1544" s="69"/>
      <c r="AF1544" s="69"/>
      <c r="AG1544" s="69"/>
      <c r="AH1544" s="69"/>
      <c r="AI1544" s="69"/>
      <c r="AJ1544" s="69"/>
      <c r="AK1544" s="69"/>
      <c r="AL1544" s="69"/>
      <c r="AM1544" s="69"/>
      <c r="AN1544" s="69"/>
      <c r="AO1544" s="69"/>
      <c r="AP1544" s="69"/>
      <c r="AQ1544" s="69"/>
      <c r="AR1544" s="69"/>
      <c r="AS1544" s="69"/>
      <c r="AT1544" s="69"/>
      <c r="AU1544" s="69"/>
      <c r="AV1544" s="69"/>
      <c r="AW1544" s="69"/>
      <c r="AX1544" s="69"/>
      <c r="AY1544" s="69"/>
      <c r="AZ1544" s="69"/>
      <c r="BA1544" s="69"/>
      <c r="BB1544" s="69"/>
      <c r="BC1544" s="69"/>
      <c r="BD1544" s="69"/>
      <c r="BE1544" s="69"/>
      <c r="BF1544" s="69"/>
      <c r="BG1544" s="69"/>
      <c r="BH1544" s="69"/>
      <c r="BI1544" s="69"/>
      <c r="BJ1544" s="69"/>
      <c r="BK1544" s="69"/>
      <c r="BL1544" s="69"/>
      <c r="BM1544" s="69"/>
      <c r="BN1544" s="69"/>
      <c r="BO1544" s="69"/>
      <c r="BP1544" s="69"/>
      <c r="BQ1544" s="69"/>
      <c r="BR1544" s="69"/>
      <c r="BS1544" s="46"/>
    </row>
    <row r="1545" spans="4:71" s="47" customFormat="1" ht="9.75" customHeight="1" x14ac:dyDescent="0.3">
      <c r="D1545" s="69"/>
      <c r="E1545" s="69"/>
      <c r="F1545" s="69"/>
      <c r="G1545" s="69"/>
      <c r="H1545" s="69"/>
      <c r="I1545" s="69"/>
      <c r="J1545" s="69"/>
      <c r="K1545" s="69"/>
      <c r="L1545" s="69"/>
      <c r="M1545" s="69"/>
      <c r="N1545" s="69"/>
      <c r="O1545" s="69"/>
      <c r="P1545" s="69"/>
      <c r="Q1545" s="69"/>
      <c r="R1545" s="69"/>
      <c r="S1545" s="69"/>
      <c r="T1545" s="69"/>
      <c r="U1545" s="69"/>
      <c r="V1545" s="69"/>
      <c r="W1545" s="69"/>
      <c r="X1545" s="69"/>
      <c r="Y1545" s="69"/>
      <c r="Z1545" s="69"/>
      <c r="AA1545" s="69"/>
      <c r="AB1545" s="69"/>
      <c r="AC1545" s="69"/>
      <c r="AD1545" s="69"/>
      <c r="AE1545" s="69"/>
      <c r="AF1545" s="69"/>
      <c r="AG1545" s="69"/>
      <c r="AH1545" s="69"/>
      <c r="AI1545" s="69"/>
      <c r="AJ1545" s="69"/>
      <c r="AK1545" s="69"/>
      <c r="AL1545" s="69"/>
      <c r="AM1545" s="69"/>
      <c r="AN1545" s="69"/>
      <c r="AO1545" s="69"/>
      <c r="AP1545" s="69"/>
      <c r="AQ1545" s="69"/>
      <c r="AR1545" s="69"/>
      <c r="AS1545" s="69"/>
      <c r="AT1545" s="69"/>
      <c r="AU1545" s="69"/>
      <c r="AV1545" s="69"/>
      <c r="AW1545" s="69"/>
      <c r="AX1545" s="69"/>
      <c r="AY1545" s="69"/>
      <c r="AZ1545" s="69"/>
      <c r="BA1545" s="69"/>
      <c r="BB1545" s="69"/>
      <c r="BC1545" s="69"/>
      <c r="BD1545" s="69"/>
      <c r="BE1545" s="69"/>
      <c r="BF1545" s="69"/>
      <c r="BG1545" s="69"/>
      <c r="BH1545" s="69"/>
      <c r="BI1545" s="69"/>
      <c r="BJ1545" s="69"/>
      <c r="BK1545" s="69"/>
      <c r="BL1545" s="69"/>
      <c r="BM1545" s="69"/>
      <c r="BN1545" s="69"/>
      <c r="BO1545" s="69"/>
      <c r="BP1545" s="69"/>
      <c r="BQ1545" s="69"/>
      <c r="BR1545" s="69"/>
      <c r="BS1545" s="46"/>
    </row>
    <row r="1546" spans="4:71" s="47" customFormat="1" ht="9.75" customHeight="1" x14ac:dyDescent="0.3">
      <c r="D1546" s="69"/>
      <c r="E1546" s="69"/>
      <c r="F1546" s="69"/>
      <c r="G1546" s="69"/>
      <c r="H1546" s="69"/>
      <c r="I1546" s="69"/>
      <c r="J1546" s="69"/>
      <c r="K1546" s="69"/>
      <c r="L1546" s="69"/>
      <c r="M1546" s="69"/>
      <c r="N1546" s="69"/>
      <c r="O1546" s="69"/>
      <c r="P1546" s="69"/>
      <c r="Q1546" s="69"/>
      <c r="R1546" s="69"/>
      <c r="S1546" s="69"/>
      <c r="T1546" s="69"/>
      <c r="U1546" s="69"/>
      <c r="V1546" s="69"/>
      <c r="W1546" s="69"/>
      <c r="X1546" s="69"/>
      <c r="Y1546" s="69"/>
      <c r="Z1546" s="69"/>
      <c r="AA1546" s="69"/>
      <c r="AB1546" s="69"/>
      <c r="AC1546" s="69"/>
      <c r="AD1546" s="69"/>
      <c r="AE1546" s="69"/>
      <c r="AF1546" s="69"/>
      <c r="AG1546" s="69"/>
      <c r="AH1546" s="69"/>
      <c r="AI1546" s="69"/>
      <c r="AJ1546" s="69"/>
      <c r="AK1546" s="69"/>
      <c r="AL1546" s="69"/>
      <c r="AM1546" s="69"/>
      <c r="AN1546" s="69"/>
      <c r="AO1546" s="69"/>
      <c r="AP1546" s="69"/>
      <c r="AQ1546" s="69"/>
      <c r="AR1546" s="69"/>
      <c r="AS1546" s="69"/>
      <c r="AT1546" s="69"/>
      <c r="AU1546" s="69"/>
      <c r="AV1546" s="69"/>
      <c r="AW1546" s="69"/>
      <c r="AX1546" s="69"/>
      <c r="AY1546" s="69"/>
      <c r="AZ1546" s="69"/>
      <c r="BA1546" s="69"/>
      <c r="BB1546" s="69"/>
      <c r="BC1546" s="69"/>
      <c r="BD1546" s="69"/>
      <c r="BE1546" s="69"/>
      <c r="BF1546" s="69"/>
      <c r="BG1546" s="69"/>
      <c r="BH1546" s="69"/>
      <c r="BI1546" s="69"/>
      <c r="BJ1546" s="69"/>
      <c r="BK1546" s="69"/>
      <c r="BL1546" s="69"/>
      <c r="BM1546" s="69"/>
      <c r="BN1546" s="69"/>
      <c r="BO1546" s="69"/>
      <c r="BP1546" s="69"/>
      <c r="BQ1546" s="69"/>
      <c r="BR1546" s="69"/>
      <c r="BS1546" s="46"/>
    </row>
    <row r="1547" spans="4:71" s="47" customFormat="1" ht="9.75" customHeight="1" x14ac:dyDescent="0.3">
      <c r="D1547" s="69"/>
      <c r="E1547" s="69"/>
      <c r="F1547" s="69"/>
      <c r="G1547" s="69"/>
      <c r="H1547" s="69"/>
      <c r="I1547" s="69"/>
      <c r="J1547" s="69"/>
      <c r="K1547" s="69"/>
      <c r="L1547" s="69"/>
      <c r="M1547" s="69"/>
      <c r="N1547" s="69"/>
      <c r="O1547" s="69"/>
      <c r="P1547" s="69"/>
      <c r="Q1547" s="69"/>
      <c r="R1547" s="69"/>
      <c r="S1547" s="69"/>
      <c r="T1547" s="69"/>
      <c r="U1547" s="69"/>
      <c r="V1547" s="69"/>
      <c r="W1547" s="69"/>
      <c r="X1547" s="69"/>
      <c r="Y1547" s="69"/>
      <c r="Z1547" s="69"/>
      <c r="AA1547" s="69"/>
      <c r="AB1547" s="69"/>
      <c r="AC1547" s="69"/>
      <c r="AD1547" s="69"/>
      <c r="AE1547" s="69"/>
      <c r="AF1547" s="69"/>
      <c r="AG1547" s="69"/>
      <c r="AH1547" s="69"/>
      <c r="AI1547" s="69"/>
      <c r="AJ1547" s="69"/>
      <c r="AK1547" s="69"/>
      <c r="AL1547" s="69"/>
      <c r="AM1547" s="69"/>
      <c r="AN1547" s="69"/>
      <c r="AO1547" s="69"/>
      <c r="AP1547" s="69"/>
      <c r="AQ1547" s="69"/>
      <c r="AR1547" s="69"/>
      <c r="AS1547" s="69"/>
      <c r="AT1547" s="69"/>
      <c r="AU1547" s="69"/>
      <c r="AV1547" s="69"/>
      <c r="AW1547" s="69"/>
      <c r="AX1547" s="69"/>
      <c r="AY1547" s="69"/>
      <c r="AZ1547" s="69"/>
      <c r="BA1547" s="69"/>
      <c r="BB1547" s="69"/>
      <c r="BC1547" s="69"/>
      <c r="BD1547" s="69"/>
      <c r="BE1547" s="69"/>
      <c r="BF1547" s="69"/>
      <c r="BG1547" s="69"/>
      <c r="BH1547" s="69"/>
      <c r="BI1547" s="69"/>
      <c r="BJ1547" s="69"/>
      <c r="BK1547" s="69"/>
      <c r="BL1547" s="69"/>
      <c r="BM1547" s="69"/>
      <c r="BN1547" s="69"/>
      <c r="BO1547" s="69"/>
      <c r="BP1547" s="69"/>
      <c r="BQ1547" s="69"/>
      <c r="BR1547" s="69"/>
      <c r="BS1547" s="46"/>
    </row>
    <row r="1548" spans="4:71" s="47" customFormat="1" ht="9.75" customHeight="1" x14ac:dyDescent="0.3">
      <c r="D1548" s="69"/>
      <c r="E1548" s="69"/>
      <c r="F1548" s="69"/>
      <c r="G1548" s="69"/>
      <c r="H1548" s="69"/>
      <c r="I1548" s="69"/>
      <c r="J1548" s="69"/>
      <c r="K1548" s="69"/>
      <c r="L1548" s="69"/>
      <c r="M1548" s="69"/>
      <c r="N1548" s="69"/>
      <c r="O1548" s="69"/>
      <c r="P1548" s="69"/>
      <c r="Q1548" s="69"/>
      <c r="R1548" s="69"/>
      <c r="S1548" s="69"/>
      <c r="T1548" s="69"/>
      <c r="U1548" s="69"/>
      <c r="V1548" s="69"/>
      <c r="W1548" s="69"/>
      <c r="X1548" s="69"/>
      <c r="Y1548" s="69"/>
      <c r="Z1548" s="69"/>
      <c r="AA1548" s="69"/>
      <c r="AB1548" s="69"/>
      <c r="AC1548" s="69"/>
      <c r="AD1548" s="69"/>
      <c r="AE1548" s="69"/>
      <c r="AF1548" s="69"/>
      <c r="AG1548" s="69"/>
      <c r="AH1548" s="69"/>
      <c r="AI1548" s="69"/>
      <c r="AJ1548" s="69"/>
      <c r="AK1548" s="69"/>
      <c r="AL1548" s="69"/>
      <c r="AM1548" s="69"/>
      <c r="AN1548" s="69"/>
      <c r="AO1548" s="69"/>
      <c r="AP1548" s="69"/>
      <c r="AQ1548" s="69"/>
      <c r="AR1548" s="69"/>
      <c r="AS1548" s="69"/>
      <c r="AT1548" s="69"/>
      <c r="AU1548" s="69"/>
      <c r="AV1548" s="69"/>
      <c r="AW1548" s="69"/>
      <c r="AX1548" s="69"/>
      <c r="AY1548" s="69"/>
      <c r="AZ1548" s="69"/>
      <c r="BA1548" s="69"/>
      <c r="BB1548" s="69"/>
      <c r="BC1548" s="69"/>
      <c r="BD1548" s="69"/>
      <c r="BE1548" s="69"/>
      <c r="BF1548" s="69"/>
      <c r="BG1548" s="69"/>
      <c r="BH1548" s="69"/>
      <c r="BI1548" s="69"/>
      <c r="BJ1548" s="69"/>
      <c r="BK1548" s="69"/>
      <c r="BL1548" s="69"/>
      <c r="BM1548" s="69"/>
      <c r="BN1548" s="69"/>
      <c r="BO1548" s="69"/>
      <c r="BP1548" s="69"/>
      <c r="BQ1548" s="69"/>
      <c r="BR1548" s="69"/>
      <c r="BS1548" s="46"/>
    </row>
    <row r="1549" spans="4:71" s="47" customFormat="1" ht="9.75" customHeight="1" x14ac:dyDescent="0.3">
      <c r="D1549" s="69"/>
      <c r="E1549" s="69"/>
      <c r="F1549" s="69"/>
      <c r="G1549" s="69"/>
      <c r="H1549" s="69"/>
      <c r="I1549" s="69"/>
      <c r="J1549" s="69"/>
      <c r="K1549" s="69"/>
      <c r="L1549" s="69"/>
      <c r="M1549" s="69"/>
      <c r="N1549" s="69"/>
      <c r="O1549" s="69"/>
      <c r="P1549" s="69"/>
      <c r="Q1549" s="69"/>
      <c r="R1549" s="69"/>
      <c r="S1549" s="69"/>
      <c r="T1549" s="69"/>
      <c r="U1549" s="69"/>
      <c r="V1549" s="69"/>
      <c r="W1549" s="69"/>
      <c r="X1549" s="69"/>
      <c r="Y1549" s="69"/>
      <c r="Z1549" s="69"/>
      <c r="AA1549" s="69"/>
      <c r="AB1549" s="69"/>
      <c r="AC1549" s="69"/>
      <c r="AD1549" s="69"/>
      <c r="AE1549" s="69"/>
      <c r="AF1549" s="69"/>
      <c r="AG1549" s="69"/>
      <c r="AH1549" s="69"/>
      <c r="AI1549" s="69"/>
      <c r="AJ1549" s="69"/>
      <c r="AK1549" s="69"/>
      <c r="AL1549" s="69"/>
      <c r="AM1549" s="69"/>
      <c r="AN1549" s="69"/>
      <c r="AO1549" s="69"/>
      <c r="AP1549" s="69"/>
      <c r="AQ1549" s="69"/>
      <c r="AR1549" s="69"/>
      <c r="AS1549" s="69"/>
      <c r="AT1549" s="69"/>
      <c r="AU1549" s="69"/>
      <c r="AV1549" s="69"/>
      <c r="AW1549" s="69"/>
      <c r="AX1549" s="69"/>
      <c r="AY1549" s="69"/>
      <c r="AZ1549" s="69"/>
      <c r="BA1549" s="69"/>
      <c r="BB1549" s="69"/>
      <c r="BC1549" s="69"/>
      <c r="BD1549" s="69"/>
      <c r="BE1549" s="69"/>
      <c r="BF1549" s="69"/>
      <c r="BG1549" s="69"/>
      <c r="BH1549" s="69"/>
      <c r="BI1549" s="69"/>
      <c r="BJ1549" s="69"/>
      <c r="BK1549" s="69"/>
      <c r="BL1549" s="69"/>
      <c r="BM1549" s="69"/>
      <c r="BN1549" s="69"/>
      <c r="BO1549" s="69"/>
      <c r="BP1549" s="69"/>
      <c r="BQ1549" s="69"/>
      <c r="BR1549" s="69"/>
      <c r="BS1549" s="46"/>
    </row>
    <row r="1550" spans="4:71" s="47" customFormat="1" ht="9.75" customHeight="1" x14ac:dyDescent="0.3">
      <c r="D1550" s="69"/>
      <c r="E1550" s="69"/>
      <c r="F1550" s="69"/>
      <c r="G1550" s="69"/>
      <c r="H1550" s="69"/>
      <c r="I1550" s="69"/>
      <c r="J1550" s="69"/>
      <c r="K1550" s="69"/>
      <c r="L1550" s="69"/>
      <c r="M1550" s="69"/>
      <c r="N1550" s="69"/>
      <c r="O1550" s="69"/>
      <c r="P1550" s="69"/>
      <c r="Q1550" s="69"/>
      <c r="R1550" s="69"/>
      <c r="S1550" s="69"/>
      <c r="T1550" s="69"/>
      <c r="U1550" s="69"/>
      <c r="V1550" s="69"/>
      <c r="W1550" s="69"/>
      <c r="X1550" s="69"/>
      <c r="Y1550" s="69"/>
      <c r="Z1550" s="69"/>
      <c r="AA1550" s="69"/>
      <c r="AB1550" s="69"/>
      <c r="AC1550" s="69"/>
      <c r="AD1550" s="69"/>
      <c r="AE1550" s="69"/>
      <c r="AF1550" s="69"/>
      <c r="AG1550" s="69"/>
      <c r="AH1550" s="69"/>
      <c r="AI1550" s="69"/>
      <c r="AJ1550" s="69"/>
      <c r="AK1550" s="69"/>
      <c r="AL1550" s="69"/>
      <c r="AM1550" s="69"/>
      <c r="AN1550" s="69"/>
      <c r="AO1550" s="69"/>
      <c r="AP1550" s="69"/>
      <c r="AQ1550" s="69"/>
      <c r="AR1550" s="69"/>
      <c r="AS1550" s="69"/>
      <c r="AT1550" s="69"/>
      <c r="AU1550" s="69"/>
      <c r="AV1550" s="69"/>
      <c r="AW1550" s="69"/>
      <c r="AX1550" s="69"/>
      <c r="AY1550" s="69"/>
      <c r="AZ1550" s="69"/>
      <c r="BA1550" s="69"/>
      <c r="BB1550" s="69"/>
      <c r="BC1550" s="69"/>
      <c r="BD1550" s="69"/>
      <c r="BE1550" s="69"/>
      <c r="BF1550" s="69"/>
      <c r="BG1550" s="69"/>
      <c r="BH1550" s="69"/>
      <c r="BI1550" s="69"/>
      <c r="BJ1550" s="69"/>
      <c r="BK1550" s="69"/>
      <c r="BL1550" s="69"/>
      <c r="BM1550" s="69"/>
      <c r="BN1550" s="69"/>
      <c r="BO1550" s="69"/>
      <c r="BP1550" s="69"/>
      <c r="BQ1550" s="69"/>
      <c r="BR1550" s="69"/>
      <c r="BS1550" s="46"/>
    </row>
    <row r="1551" spans="4:71" s="47" customFormat="1" ht="9.75" customHeight="1" x14ac:dyDescent="0.3">
      <c r="D1551" s="69"/>
      <c r="E1551" s="69"/>
      <c r="F1551" s="69"/>
      <c r="G1551" s="69"/>
      <c r="H1551" s="69"/>
      <c r="I1551" s="69"/>
      <c r="J1551" s="69"/>
      <c r="K1551" s="69"/>
      <c r="L1551" s="69"/>
      <c r="M1551" s="69"/>
      <c r="N1551" s="69"/>
      <c r="O1551" s="69"/>
      <c r="P1551" s="69"/>
      <c r="Q1551" s="69"/>
      <c r="R1551" s="69"/>
      <c r="S1551" s="69"/>
      <c r="T1551" s="69"/>
      <c r="U1551" s="69"/>
      <c r="V1551" s="69"/>
      <c r="W1551" s="69"/>
      <c r="X1551" s="69"/>
      <c r="Y1551" s="69"/>
      <c r="Z1551" s="69"/>
      <c r="AA1551" s="69"/>
      <c r="AB1551" s="69"/>
      <c r="AC1551" s="69"/>
      <c r="AD1551" s="69"/>
      <c r="AE1551" s="69"/>
      <c r="AF1551" s="69"/>
      <c r="AG1551" s="69"/>
      <c r="AH1551" s="69"/>
      <c r="AI1551" s="69"/>
      <c r="AJ1551" s="69"/>
      <c r="AK1551" s="69"/>
      <c r="AL1551" s="69"/>
      <c r="AM1551" s="69"/>
      <c r="AN1551" s="69"/>
      <c r="AO1551" s="69"/>
      <c r="AP1551" s="69"/>
      <c r="AQ1551" s="69"/>
      <c r="AR1551" s="69"/>
      <c r="AS1551" s="69"/>
      <c r="AT1551" s="69"/>
      <c r="AU1551" s="69"/>
      <c r="AV1551" s="69"/>
      <c r="AW1551" s="69"/>
      <c r="AX1551" s="69"/>
      <c r="AY1551" s="69"/>
      <c r="AZ1551" s="69"/>
      <c r="BA1551" s="69"/>
      <c r="BB1551" s="69"/>
      <c r="BC1551" s="69"/>
      <c r="BD1551" s="69"/>
      <c r="BE1551" s="69"/>
      <c r="BF1551" s="69"/>
      <c r="BG1551" s="69"/>
      <c r="BH1551" s="69"/>
      <c r="BI1551" s="69"/>
      <c r="BJ1551" s="69"/>
      <c r="BK1551" s="69"/>
      <c r="BL1551" s="69"/>
      <c r="BM1551" s="69"/>
      <c r="BN1551" s="69"/>
      <c r="BO1551" s="69"/>
      <c r="BP1551" s="69"/>
      <c r="BQ1551" s="69"/>
      <c r="BR1551" s="69"/>
      <c r="BS1551" s="46"/>
    </row>
    <row r="1552" spans="4:71" s="47" customFormat="1" ht="9.75" customHeight="1" x14ac:dyDescent="0.3">
      <c r="D1552" s="69"/>
      <c r="E1552" s="69"/>
      <c r="F1552" s="69"/>
      <c r="G1552" s="69"/>
      <c r="H1552" s="69"/>
      <c r="I1552" s="69"/>
      <c r="J1552" s="69"/>
      <c r="K1552" s="69"/>
      <c r="L1552" s="69"/>
      <c r="M1552" s="69"/>
      <c r="N1552" s="69"/>
      <c r="O1552" s="69"/>
      <c r="P1552" s="69"/>
      <c r="Q1552" s="69"/>
      <c r="R1552" s="69"/>
      <c r="S1552" s="69"/>
      <c r="T1552" s="69"/>
      <c r="U1552" s="69"/>
      <c r="V1552" s="69"/>
      <c r="W1552" s="69"/>
      <c r="X1552" s="69"/>
      <c r="Y1552" s="69"/>
      <c r="Z1552" s="69"/>
      <c r="AA1552" s="69"/>
      <c r="AB1552" s="69"/>
      <c r="AC1552" s="69"/>
      <c r="AD1552" s="69"/>
      <c r="AE1552" s="69"/>
      <c r="AF1552" s="69"/>
      <c r="AG1552" s="69"/>
      <c r="AH1552" s="69"/>
      <c r="AI1552" s="69"/>
      <c r="AJ1552" s="69"/>
      <c r="AK1552" s="69"/>
      <c r="AL1552" s="69"/>
      <c r="AM1552" s="69"/>
      <c r="AN1552" s="69"/>
      <c r="AO1552" s="69"/>
      <c r="AP1552" s="69"/>
      <c r="AQ1552" s="69"/>
      <c r="AR1552" s="69"/>
      <c r="AS1552" s="69"/>
      <c r="AT1552" s="69"/>
      <c r="AU1552" s="69"/>
      <c r="AV1552" s="69"/>
      <c r="AW1552" s="69"/>
      <c r="AX1552" s="69"/>
      <c r="AY1552" s="69"/>
      <c r="AZ1552" s="69"/>
      <c r="BA1552" s="69"/>
      <c r="BB1552" s="69"/>
      <c r="BC1552" s="69"/>
      <c r="BD1552" s="69"/>
      <c r="BE1552" s="69"/>
      <c r="BF1552" s="69"/>
      <c r="BG1552" s="69"/>
      <c r="BH1552" s="69"/>
      <c r="BI1552" s="69"/>
      <c r="BJ1552" s="69"/>
      <c r="BK1552" s="69"/>
      <c r="BL1552" s="69"/>
      <c r="BM1552" s="69"/>
      <c r="BN1552" s="69"/>
      <c r="BO1552" s="69"/>
      <c r="BP1552" s="69"/>
      <c r="BQ1552" s="69"/>
      <c r="BR1552" s="69"/>
      <c r="BS1552" s="46"/>
    </row>
    <row r="1553" spans="4:71" s="47" customFormat="1" ht="9.75" customHeight="1" x14ac:dyDescent="0.3">
      <c r="D1553" s="69"/>
      <c r="E1553" s="69"/>
      <c r="F1553" s="69"/>
      <c r="G1553" s="69"/>
      <c r="H1553" s="69"/>
      <c r="I1553" s="69"/>
      <c r="J1553" s="69"/>
      <c r="K1553" s="69"/>
      <c r="L1553" s="69"/>
      <c r="M1553" s="69"/>
      <c r="N1553" s="69"/>
      <c r="O1553" s="69"/>
      <c r="P1553" s="69"/>
      <c r="Q1553" s="69"/>
      <c r="R1553" s="69"/>
      <c r="S1553" s="69"/>
      <c r="T1553" s="69"/>
      <c r="U1553" s="69"/>
      <c r="V1553" s="69"/>
      <c r="W1553" s="69"/>
      <c r="X1553" s="69"/>
      <c r="Y1553" s="69"/>
      <c r="Z1553" s="69"/>
      <c r="AA1553" s="69"/>
      <c r="AB1553" s="69"/>
      <c r="AC1553" s="69"/>
      <c r="AD1553" s="69"/>
      <c r="AE1553" s="69"/>
      <c r="AF1553" s="69"/>
      <c r="AG1553" s="69"/>
      <c r="AH1553" s="69"/>
      <c r="AI1553" s="69"/>
      <c r="AJ1553" s="69"/>
      <c r="AK1553" s="69"/>
      <c r="AL1553" s="69"/>
      <c r="AM1553" s="69"/>
      <c r="AN1553" s="69"/>
      <c r="AO1553" s="69"/>
      <c r="AP1553" s="69"/>
      <c r="AQ1553" s="69"/>
      <c r="AR1553" s="69"/>
      <c r="AS1553" s="69"/>
      <c r="AT1553" s="69"/>
      <c r="AU1553" s="69"/>
      <c r="AV1553" s="69"/>
      <c r="AW1553" s="69"/>
      <c r="AX1553" s="69"/>
      <c r="AY1553" s="69"/>
      <c r="AZ1553" s="69"/>
      <c r="BA1553" s="69"/>
      <c r="BB1553" s="69"/>
      <c r="BC1553" s="69"/>
      <c r="BD1553" s="69"/>
      <c r="BE1553" s="69"/>
      <c r="BF1553" s="69"/>
      <c r="BG1553" s="69"/>
      <c r="BH1553" s="69"/>
      <c r="BI1553" s="69"/>
      <c r="BJ1553" s="69"/>
      <c r="BK1553" s="69"/>
      <c r="BL1553" s="69"/>
      <c r="BM1553" s="69"/>
      <c r="BN1553" s="69"/>
      <c r="BO1553" s="69"/>
      <c r="BP1553" s="69"/>
      <c r="BQ1553" s="69"/>
      <c r="BR1553" s="69"/>
      <c r="BS1553" s="46"/>
    </row>
    <row r="1554" spans="4:71" s="47" customFormat="1" ht="9.75" customHeight="1" x14ac:dyDescent="0.3">
      <c r="D1554" s="69"/>
      <c r="E1554" s="69"/>
      <c r="F1554" s="69"/>
      <c r="G1554" s="69"/>
      <c r="H1554" s="69"/>
      <c r="I1554" s="69"/>
      <c r="J1554" s="69"/>
      <c r="K1554" s="69"/>
      <c r="L1554" s="69"/>
      <c r="M1554" s="69"/>
      <c r="N1554" s="69"/>
      <c r="O1554" s="69"/>
      <c r="P1554" s="69"/>
      <c r="Q1554" s="69"/>
      <c r="R1554" s="69"/>
      <c r="S1554" s="69"/>
      <c r="T1554" s="69"/>
      <c r="U1554" s="69"/>
      <c r="V1554" s="69"/>
      <c r="W1554" s="69"/>
      <c r="X1554" s="69"/>
      <c r="Y1554" s="69"/>
      <c r="Z1554" s="69"/>
      <c r="AA1554" s="69"/>
      <c r="AB1554" s="69"/>
      <c r="AC1554" s="69"/>
      <c r="AD1554" s="69"/>
      <c r="AE1554" s="69"/>
      <c r="AF1554" s="69"/>
      <c r="AG1554" s="69"/>
      <c r="AH1554" s="69"/>
      <c r="AI1554" s="69"/>
      <c r="AJ1554" s="69"/>
      <c r="AK1554" s="69"/>
      <c r="AL1554" s="69"/>
      <c r="AM1554" s="69"/>
      <c r="AN1554" s="69"/>
      <c r="AO1554" s="69"/>
      <c r="AP1554" s="69"/>
      <c r="AQ1554" s="69"/>
      <c r="AR1554" s="69"/>
      <c r="AS1554" s="69"/>
      <c r="AT1554" s="69"/>
      <c r="AU1554" s="69"/>
      <c r="AV1554" s="69"/>
      <c r="AW1554" s="69"/>
      <c r="AX1554" s="69"/>
      <c r="AY1554" s="69"/>
      <c r="AZ1554" s="69"/>
      <c r="BA1554" s="69"/>
      <c r="BB1554" s="69"/>
      <c r="BC1554" s="69"/>
      <c r="BD1554" s="69"/>
      <c r="BE1554" s="69"/>
      <c r="BF1554" s="69"/>
      <c r="BG1554" s="69"/>
      <c r="BH1554" s="69"/>
      <c r="BI1554" s="69"/>
      <c r="BJ1554" s="69"/>
      <c r="BK1554" s="69"/>
      <c r="BL1554" s="69"/>
      <c r="BM1554" s="69"/>
      <c r="BN1554" s="69"/>
      <c r="BO1554" s="69"/>
      <c r="BP1554" s="69"/>
      <c r="BQ1554" s="69"/>
      <c r="BR1554" s="69"/>
      <c r="BS1554" s="46"/>
    </row>
    <row r="1555" spans="4:71" s="47" customFormat="1" ht="9.75" customHeight="1" x14ac:dyDescent="0.3">
      <c r="D1555" s="69"/>
      <c r="E1555" s="69"/>
      <c r="F1555" s="69"/>
      <c r="G1555" s="69"/>
      <c r="H1555" s="69"/>
      <c r="I1555" s="69"/>
      <c r="J1555" s="69"/>
      <c r="K1555" s="69"/>
      <c r="L1555" s="69"/>
      <c r="M1555" s="69"/>
      <c r="N1555" s="69"/>
      <c r="O1555" s="69"/>
      <c r="P1555" s="69"/>
      <c r="Q1555" s="69"/>
      <c r="R1555" s="69"/>
      <c r="S1555" s="69"/>
      <c r="T1555" s="69"/>
      <c r="U1555" s="69"/>
      <c r="V1555" s="69"/>
      <c r="W1555" s="69"/>
      <c r="X1555" s="69"/>
      <c r="Y1555" s="69"/>
      <c r="Z1555" s="69"/>
      <c r="AA1555" s="69"/>
      <c r="AB1555" s="69"/>
      <c r="AC1555" s="69"/>
      <c r="AD1555" s="69"/>
      <c r="AE1555" s="69"/>
      <c r="AF1555" s="69"/>
      <c r="AG1555" s="69"/>
      <c r="AH1555" s="69"/>
      <c r="AI1555" s="69"/>
      <c r="AJ1555" s="69"/>
      <c r="AK1555" s="69"/>
      <c r="AL1555" s="69"/>
      <c r="AM1555" s="69"/>
      <c r="AN1555" s="69"/>
      <c r="AO1555" s="69"/>
      <c r="AP1555" s="69"/>
      <c r="AQ1555" s="69"/>
      <c r="AR1555" s="69"/>
      <c r="AS1555" s="69"/>
      <c r="AT1555" s="69"/>
      <c r="AU1555" s="69"/>
      <c r="AV1555" s="69"/>
      <c r="AW1555" s="69"/>
      <c r="AX1555" s="69"/>
      <c r="AY1555" s="69"/>
      <c r="AZ1555" s="69"/>
      <c r="BA1555" s="69"/>
      <c r="BB1555" s="69"/>
      <c r="BC1555" s="69"/>
      <c r="BD1555" s="69"/>
      <c r="BE1555" s="69"/>
      <c r="BF1555" s="69"/>
      <c r="BG1555" s="69"/>
      <c r="BH1555" s="69"/>
      <c r="BI1555" s="69"/>
      <c r="BJ1555" s="69"/>
      <c r="BK1555" s="69"/>
      <c r="BL1555" s="69"/>
      <c r="BM1555" s="69"/>
      <c r="BN1555" s="69"/>
      <c r="BO1555" s="69"/>
      <c r="BP1555" s="69"/>
      <c r="BQ1555" s="69"/>
      <c r="BR1555" s="69"/>
      <c r="BS1555" s="46"/>
    </row>
    <row r="1556" spans="4:71" s="47" customFormat="1" ht="9.75" customHeight="1" x14ac:dyDescent="0.3">
      <c r="D1556" s="69"/>
      <c r="E1556" s="69"/>
      <c r="F1556" s="69"/>
      <c r="G1556" s="69"/>
      <c r="H1556" s="69"/>
      <c r="I1556" s="69"/>
      <c r="J1556" s="69"/>
      <c r="K1556" s="69"/>
      <c r="L1556" s="69"/>
      <c r="M1556" s="69"/>
      <c r="N1556" s="69"/>
      <c r="O1556" s="69"/>
      <c r="P1556" s="69"/>
      <c r="Q1556" s="69"/>
      <c r="R1556" s="69"/>
      <c r="S1556" s="69"/>
      <c r="T1556" s="69"/>
      <c r="U1556" s="69"/>
      <c r="V1556" s="69"/>
      <c r="W1556" s="69"/>
      <c r="X1556" s="69"/>
      <c r="Y1556" s="69"/>
      <c r="Z1556" s="69"/>
      <c r="AA1556" s="69"/>
      <c r="AB1556" s="69"/>
      <c r="AC1556" s="69"/>
      <c r="AD1556" s="69"/>
      <c r="AE1556" s="69"/>
      <c r="AF1556" s="69"/>
      <c r="AG1556" s="69"/>
      <c r="AH1556" s="69"/>
      <c r="AI1556" s="69"/>
      <c r="AJ1556" s="69"/>
      <c r="AK1556" s="69"/>
      <c r="AL1556" s="69"/>
      <c r="AM1556" s="69"/>
      <c r="AN1556" s="69"/>
      <c r="AO1556" s="69"/>
      <c r="AP1556" s="69"/>
      <c r="AQ1556" s="69"/>
      <c r="AR1556" s="69"/>
      <c r="AS1556" s="69"/>
      <c r="AT1556" s="69"/>
      <c r="AU1556" s="69"/>
      <c r="AV1556" s="69"/>
      <c r="AW1556" s="69"/>
      <c r="AX1556" s="69"/>
      <c r="AY1556" s="69"/>
      <c r="AZ1556" s="69"/>
      <c r="BA1556" s="69"/>
      <c r="BB1556" s="69"/>
      <c r="BC1556" s="69"/>
      <c r="BD1556" s="69"/>
      <c r="BE1556" s="69"/>
      <c r="BF1556" s="69"/>
      <c r="BG1556" s="69"/>
      <c r="BH1556" s="69"/>
      <c r="BI1556" s="69"/>
      <c r="BJ1556" s="69"/>
      <c r="BK1556" s="69"/>
      <c r="BL1556" s="69"/>
      <c r="BM1556" s="69"/>
      <c r="BN1556" s="69"/>
      <c r="BO1556" s="69"/>
      <c r="BP1556" s="69"/>
      <c r="BQ1556" s="69"/>
      <c r="BR1556" s="69"/>
      <c r="BS1556" s="46"/>
    </row>
    <row r="1557" spans="4:71" s="47" customFormat="1" ht="9.75" customHeight="1" x14ac:dyDescent="0.3">
      <c r="D1557" s="69"/>
      <c r="E1557" s="69"/>
      <c r="F1557" s="69"/>
      <c r="G1557" s="69"/>
      <c r="H1557" s="69"/>
      <c r="I1557" s="69"/>
      <c r="J1557" s="69"/>
      <c r="K1557" s="69"/>
      <c r="L1557" s="69"/>
      <c r="M1557" s="69"/>
      <c r="N1557" s="69"/>
      <c r="O1557" s="69"/>
      <c r="P1557" s="69"/>
      <c r="Q1557" s="69"/>
      <c r="R1557" s="69"/>
      <c r="S1557" s="69"/>
      <c r="T1557" s="69"/>
      <c r="U1557" s="69"/>
      <c r="V1557" s="69"/>
      <c r="W1557" s="69"/>
      <c r="X1557" s="69"/>
      <c r="Y1557" s="69"/>
      <c r="Z1557" s="69"/>
      <c r="AA1557" s="69"/>
      <c r="AB1557" s="69"/>
      <c r="AC1557" s="69"/>
      <c r="AD1557" s="69"/>
      <c r="AE1557" s="69"/>
      <c r="AF1557" s="69"/>
      <c r="AG1557" s="69"/>
      <c r="AH1557" s="69"/>
      <c r="AI1557" s="69"/>
      <c r="AJ1557" s="69"/>
      <c r="AK1557" s="69"/>
      <c r="AL1557" s="69"/>
      <c r="AM1557" s="69"/>
      <c r="AN1557" s="69"/>
      <c r="AO1557" s="69"/>
      <c r="AP1557" s="69"/>
      <c r="AQ1557" s="69"/>
      <c r="AR1557" s="69"/>
      <c r="AS1557" s="69"/>
      <c r="AT1557" s="69"/>
      <c r="AU1557" s="69"/>
      <c r="AV1557" s="69"/>
      <c r="AW1557" s="69"/>
      <c r="AX1557" s="69"/>
      <c r="AY1557" s="69"/>
      <c r="AZ1557" s="69"/>
      <c r="BA1557" s="69"/>
      <c r="BB1557" s="69"/>
      <c r="BC1557" s="69"/>
      <c r="BD1557" s="69"/>
      <c r="BE1557" s="69"/>
      <c r="BF1557" s="69"/>
      <c r="BG1557" s="69"/>
      <c r="BH1557" s="69"/>
      <c r="BI1557" s="69"/>
      <c r="BJ1557" s="69"/>
      <c r="BK1557" s="69"/>
      <c r="BL1557" s="69"/>
      <c r="BM1557" s="69"/>
      <c r="BN1557" s="69"/>
      <c r="BO1557" s="69"/>
      <c r="BP1557" s="69"/>
      <c r="BQ1557" s="69"/>
      <c r="BR1557" s="69"/>
      <c r="BS1557" s="46"/>
    </row>
    <row r="1558" spans="4:71" s="47" customFormat="1" ht="9.75" customHeight="1" x14ac:dyDescent="0.3">
      <c r="D1558" s="69"/>
      <c r="E1558" s="69"/>
      <c r="F1558" s="69"/>
      <c r="G1558" s="69"/>
      <c r="H1558" s="69"/>
      <c r="I1558" s="69"/>
      <c r="J1558" s="69"/>
      <c r="K1558" s="69"/>
      <c r="L1558" s="69"/>
      <c r="M1558" s="69"/>
      <c r="N1558" s="69"/>
      <c r="O1558" s="69"/>
      <c r="P1558" s="69"/>
      <c r="Q1558" s="69"/>
      <c r="R1558" s="69"/>
      <c r="S1558" s="69"/>
      <c r="T1558" s="69"/>
      <c r="U1558" s="69"/>
      <c r="V1558" s="69"/>
      <c r="W1558" s="69"/>
      <c r="X1558" s="69"/>
      <c r="Y1558" s="69"/>
      <c r="Z1558" s="69"/>
      <c r="AA1558" s="69"/>
      <c r="AB1558" s="69"/>
      <c r="AC1558" s="69"/>
      <c r="AD1558" s="69"/>
      <c r="AE1558" s="69"/>
      <c r="AF1558" s="69"/>
      <c r="AG1558" s="69"/>
      <c r="AH1558" s="69"/>
      <c r="AI1558" s="69"/>
      <c r="AJ1558" s="69"/>
      <c r="AK1558" s="69"/>
      <c r="AL1558" s="69"/>
      <c r="AM1558" s="69"/>
      <c r="AN1558" s="69"/>
      <c r="AO1558" s="69"/>
      <c r="AP1558" s="69"/>
      <c r="AQ1558" s="69"/>
      <c r="AR1558" s="69"/>
      <c r="AS1558" s="69"/>
      <c r="AT1558" s="69"/>
      <c r="AU1558" s="69"/>
      <c r="AV1558" s="69"/>
      <c r="AW1558" s="69"/>
      <c r="AX1558" s="69"/>
      <c r="AY1558" s="69"/>
      <c r="AZ1558" s="69"/>
      <c r="BA1558" s="69"/>
      <c r="BB1558" s="69"/>
      <c r="BC1558" s="69"/>
      <c r="BD1558" s="69"/>
      <c r="BE1558" s="69"/>
      <c r="BF1558" s="69"/>
      <c r="BG1558" s="69"/>
      <c r="BH1558" s="69"/>
      <c r="BI1558" s="69"/>
      <c r="BJ1558" s="69"/>
      <c r="BK1558" s="69"/>
      <c r="BL1558" s="69"/>
      <c r="BM1558" s="69"/>
      <c r="BN1558" s="69"/>
      <c r="BO1558" s="69"/>
      <c r="BP1558" s="69"/>
      <c r="BQ1558" s="69"/>
      <c r="BR1558" s="69"/>
      <c r="BS1558" s="46"/>
    </row>
    <row r="1559" spans="4:71" s="47" customFormat="1" ht="9.75" customHeight="1" x14ac:dyDescent="0.3">
      <c r="D1559" s="69"/>
      <c r="E1559" s="69"/>
      <c r="F1559" s="69"/>
      <c r="G1559" s="69"/>
      <c r="H1559" s="69"/>
      <c r="I1559" s="69"/>
      <c r="J1559" s="69"/>
      <c r="K1559" s="69"/>
      <c r="L1559" s="69"/>
      <c r="M1559" s="69"/>
      <c r="N1559" s="69"/>
      <c r="O1559" s="69"/>
      <c r="P1559" s="69"/>
      <c r="Q1559" s="69"/>
      <c r="R1559" s="69"/>
      <c r="S1559" s="69"/>
      <c r="T1559" s="69"/>
      <c r="U1559" s="69"/>
      <c r="V1559" s="69"/>
      <c r="W1559" s="69"/>
      <c r="X1559" s="69"/>
      <c r="Y1559" s="69"/>
      <c r="Z1559" s="69"/>
      <c r="AA1559" s="69"/>
      <c r="AB1559" s="69"/>
      <c r="AC1559" s="69"/>
      <c r="AD1559" s="69"/>
      <c r="AE1559" s="69"/>
      <c r="AF1559" s="69"/>
      <c r="AG1559" s="69"/>
      <c r="AH1559" s="69"/>
      <c r="AI1559" s="69"/>
      <c r="AJ1559" s="69"/>
      <c r="AK1559" s="69"/>
      <c r="AL1559" s="69"/>
      <c r="AM1559" s="69"/>
      <c r="AN1559" s="69"/>
      <c r="AO1559" s="69"/>
      <c r="AP1559" s="69"/>
      <c r="AQ1559" s="69"/>
      <c r="AR1559" s="69"/>
      <c r="AS1559" s="69"/>
      <c r="AT1559" s="69"/>
      <c r="AU1559" s="69"/>
      <c r="AV1559" s="69"/>
      <c r="AW1559" s="69"/>
      <c r="AX1559" s="69"/>
      <c r="AY1559" s="69"/>
      <c r="AZ1559" s="69"/>
      <c r="BA1559" s="69"/>
      <c r="BB1559" s="69"/>
      <c r="BC1559" s="69"/>
      <c r="BD1559" s="69"/>
      <c r="BE1559" s="69"/>
      <c r="BF1559" s="69"/>
      <c r="BG1559" s="69"/>
      <c r="BH1559" s="69"/>
      <c r="BI1559" s="69"/>
      <c r="BJ1559" s="69"/>
      <c r="BK1559" s="69"/>
      <c r="BL1559" s="69"/>
      <c r="BM1559" s="69"/>
      <c r="BN1559" s="69"/>
      <c r="BO1559" s="69"/>
      <c r="BP1559" s="69"/>
      <c r="BQ1559" s="69"/>
      <c r="BR1559" s="69"/>
      <c r="BS1559" s="46"/>
    </row>
    <row r="1560" spans="4:71" s="47" customFormat="1" ht="9.75" customHeight="1" x14ac:dyDescent="0.3">
      <c r="D1560" s="69"/>
      <c r="E1560" s="69"/>
      <c r="F1560" s="69"/>
      <c r="G1560" s="69"/>
      <c r="H1560" s="69"/>
      <c r="I1560" s="69"/>
      <c r="J1560" s="69"/>
      <c r="K1560" s="69"/>
      <c r="L1560" s="69"/>
      <c r="M1560" s="69"/>
      <c r="N1560" s="69"/>
      <c r="O1560" s="69"/>
      <c r="P1560" s="69"/>
      <c r="Q1560" s="69"/>
      <c r="R1560" s="69"/>
      <c r="S1560" s="69"/>
      <c r="T1560" s="69"/>
      <c r="U1560" s="69"/>
      <c r="V1560" s="69"/>
      <c r="W1560" s="69"/>
      <c r="X1560" s="69"/>
      <c r="Y1560" s="69"/>
      <c r="Z1560" s="69"/>
      <c r="AA1560" s="69"/>
      <c r="AB1560" s="69"/>
      <c r="AC1560" s="69"/>
      <c r="AD1560" s="69"/>
      <c r="AE1560" s="69"/>
      <c r="AF1560" s="69"/>
      <c r="AG1560" s="69"/>
      <c r="AH1560" s="69"/>
      <c r="AI1560" s="69"/>
      <c r="AJ1560" s="69"/>
      <c r="AK1560" s="69"/>
      <c r="AL1560" s="69"/>
      <c r="AM1560" s="69"/>
      <c r="AN1560" s="69"/>
      <c r="AO1560" s="69"/>
      <c r="AP1560" s="69"/>
      <c r="AQ1560" s="69"/>
      <c r="AR1560" s="69"/>
      <c r="AS1560" s="69"/>
      <c r="AT1560" s="69"/>
      <c r="AU1560" s="69"/>
      <c r="AV1560" s="69"/>
      <c r="AW1560" s="69"/>
      <c r="AX1560" s="69"/>
      <c r="AY1560" s="69"/>
      <c r="AZ1560" s="69"/>
      <c r="BA1560" s="69"/>
      <c r="BB1560" s="69"/>
      <c r="BC1560" s="69"/>
      <c r="BD1560" s="69"/>
      <c r="BE1560" s="69"/>
      <c r="BF1560" s="69"/>
      <c r="BG1560" s="69"/>
      <c r="BH1560" s="69"/>
      <c r="BI1560" s="69"/>
      <c r="BJ1560" s="69"/>
      <c r="BK1560" s="69"/>
      <c r="BL1560" s="69"/>
      <c r="BM1560" s="69"/>
      <c r="BN1560" s="69"/>
      <c r="BO1560" s="69"/>
      <c r="BP1560" s="69"/>
      <c r="BQ1560" s="69"/>
      <c r="BR1560" s="69"/>
      <c r="BS1560" s="46"/>
    </row>
    <row r="1561" spans="4:71" s="47" customFormat="1" ht="9.75" customHeight="1" x14ac:dyDescent="0.3">
      <c r="D1561" s="69"/>
      <c r="E1561" s="69"/>
      <c r="F1561" s="69"/>
      <c r="G1561" s="69"/>
      <c r="H1561" s="69"/>
      <c r="I1561" s="69"/>
      <c r="J1561" s="69"/>
      <c r="K1561" s="69"/>
      <c r="L1561" s="69"/>
      <c r="M1561" s="69"/>
      <c r="N1561" s="69"/>
      <c r="O1561" s="69"/>
      <c r="P1561" s="69"/>
      <c r="Q1561" s="69"/>
      <c r="R1561" s="69"/>
      <c r="S1561" s="69"/>
      <c r="T1561" s="69"/>
      <c r="U1561" s="69"/>
      <c r="V1561" s="69"/>
      <c r="W1561" s="69"/>
      <c r="X1561" s="69"/>
      <c r="Y1561" s="69"/>
      <c r="Z1561" s="69"/>
      <c r="AA1561" s="69"/>
      <c r="AB1561" s="69"/>
      <c r="AC1561" s="69"/>
      <c r="AD1561" s="69"/>
      <c r="AE1561" s="69"/>
      <c r="AF1561" s="69"/>
      <c r="AG1561" s="69"/>
      <c r="AH1561" s="69"/>
      <c r="AI1561" s="69"/>
      <c r="AJ1561" s="69"/>
      <c r="AK1561" s="69"/>
      <c r="AL1561" s="69"/>
      <c r="AM1561" s="69"/>
      <c r="AN1561" s="69"/>
      <c r="AO1561" s="69"/>
      <c r="AP1561" s="69"/>
      <c r="AQ1561" s="69"/>
      <c r="AR1561" s="69"/>
      <c r="AS1561" s="69"/>
      <c r="AT1561" s="69"/>
      <c r="AU1561" s="69"/>
      <c r="AV1561" s="69"/>
      <c r="AW1561" s="69"/>
      <c r="AX1561" s="69"/>
      <c r="AY1561" s="69"/>
      <c r="AZ1561" s="69"/>
      <c r="BA1561" s="69"/>
      <c r="BB1561" s="69"/>
      <c r="BC1561" s="69"/>
      <c r="BD1561" s="69"/>
      <c r="BE1561" s="69"/>
      <c r="BF1561" s="69"/>
      <c r="BG1561" s="69"/>
      <c r="BH1561" s="69"/>
      <c r="BI1561" s="69"/>
      <c r="BJ1561" s="69"/>
      <c r="BK1561" s="69"/>
      <c r="BL1561" s="69"/>
      <c r="BM1561" s="69"/>
      <c r="BN1561" s="69"/>
      <c r="BO1561" s="69"/>
      <c r="BP1561" s="69"/>
      <c r="BQ1561" s="69"/>
      <c r="BR1561" s="69"/>
      <c r="BS1561" s="46"/>
    </row>
    <row r="1562" spans="4:71" s="47" customFormat="1" ht="9.75" customHeight="1" x14ac:dyDescent="0.3">
      <c r="D1562" s="69"/>
      <c r="E1562" s="69"/>
      <c r="F1562" s="69"/>
      <c r="G1562" s="69"/>
      <c r="H1562" s="69"/>
      <c r="I1562" s="69"/>
      <c r="J1562" s="69"/>
      <c r="K1562" s="69"/>
      <c r="L1562" s="69"/>
      <c r="M1562" s="69"/>
      <c r="N1562" s="69"/>
      <c r="O1562" s="69"/>
      <c r="P1562" s="69"/>
      <c r="Q1562" s="69"/>
      <c r="R1562" s="69"/>
      <c r="S1562" s="69"/>
      <c r="T1562" s="69"/>
      <c r="U1562" s="69"/>
      <c r="V1562" s="69"/>
      <c r="W1562" s="69"/>
      <c r="X1562" s="69"/>
      <c r="Y1562" s="69"/>
      <c r="Z1562" s="69"/>
      <c r="AA1562" s="69"/>
      <c r="AB1562" s="69"/>
      <c r="AC1562" s="69"/>
      <c r="AD1562" s="69"/>
      <c r="AE1562" s="69"/>
      <c r="AF1562" s="69"/>
      <c r="AG1562" s="69"/>
      <c r="AH1562" s="69"/>
      <c r="AI1562" s="69"/>
      <c r="AJ1562" s="69"/>
      <c r="AK1562" s="69"/>
      <c r="AL1562" s="69"/>
      <c r="AM1562" s="69"/>
      <c r="AN1562" s="69"/>
      <c r="AO1562" s="69"/>
      <c r="AP1562" s="69"/>
      <c r="AQ1562" s="69"/>
      <c r="AR1562" s="69"/>
      <c r="AS1562" s="69"/>
      <c r="AT1562" s="69"/>
      <c r="AU1562" s="69"/>
      <c r="AV1562" s="69"/>
      <c r="AW1562" s="69"/>
      <c r="AX1562" s="69"/>
      <c r="AY1562" s="69"/>
      <c r="AZ1562" s="69"/>
      <c r="BA1562" s="69"/>
      <c r="BB1562" s="69"/>
      <c r="BC1562" s="69"/>
      <c r="BD1562" s="69"/>
      <c r="BE1562" s="69"/>
      <c r="BF1562" s="69"/>
      <c r="BG1562" s="69"/>
      <c r="BH1562" s="69"/>
      <c r="BI1562" s="69"/>
      <c r="BJ1562" s="69"/>
      <c r="BK1562" s="69"/>
      <c r="BL1562" s="69"/>
      <c r="BM1562" s="69"/>
      <c r="BN1562" s="69"/>
      <c r="BO1562" s="69"/>
      <c r="BP1562" s="69"/>
      <c r="BQ1562" s="69"/>
      <c r="BR1562" s="69"/>
      <c r="BS1562" s="46"/>
    </row>
    <row r="1563" spans="4:71" s="47" customFormat="1" ht="9.75" customHeight="1" x14ac:dyDescent="0.3">
      <c r="D1563" s="69"/>
      <c r="E1563" s="69"/>
      <c r="F1563" s="69"/>
      <c r="G1563" s="69"/>
      <c r="H1563" s="69"/>
      <c r="I1563" s="69"/>
      <c r="J1563" s="69"/>
      <c r="K1563" s="69"/>
      <c r="L1563" s="69"/>
      <c r="M1563" s="69"/>
      <c r="N1563" s="69"/>
      <c r="O1563" s="69"/>
      <c r="P1563" s="69"/>
      <c r="Q1563" s="69"/>
      <c r="R1563" s="69"/>
      <c r="S1563" s="69"/>
      <c r="T1563" s="69"/>
      <c r="U1563" s="69"/>
      <c r="V1563" s="69"/>
      <c r="W1563" s="69"/>
      <c r="X1563" s="69"/>
      <c r="Y1563" s="69"/>
      <c r="Z1563" s="69"/>
      <c r="AA1563" s="69"/>
      <c r="AB1563" s="69"/>
      <c r="AC1563" s="69"/>
      <c r="AD1563" s="69"/>
      <c r="AE1563" s="69"/>
      <c r="AF1563" s="69"/>
      <c r="AG1563" s="69"/>
      <c r="AH1563" s="69"/>
      <c r="AI1563" s="69"/>
      <c r="AJ1563" s="69"/>
      <c r="AK1563" s="69"/>
      <c r="AL1563" s="69"/>
      <c r="AM1563" s="69"/>
      <c r="AN1563" s="69"/>
      <c r="AO1563" s="69"/>
      <c r="AP1563" s="69"/>
      <c r="AQ1563" s="69"/>
      <c r="AR1563" s="69"/>
      <c r="AS1563" s="69"/>
      <c r="AT1563" s="69"/>
      <c r="AU1563" s="69"/>
      <c r="AV1563" s="69"/>
      <c r="AW1563" s="69"/>
      <c r="AX1563" s="69"/>
      <c r="AY1563" s="69"/>
      <c r="AZ1563" s="69"/>
      <c r="BA1563" s="69"/>
      <c r="BB1563" s="69"/>
      <c r="BC1563" s="69"/>
      <c r="BD1563" s="69"/>
      <c r="BE1563" s="69"/>
      <c r="BF1563" s="69"/>
      <c r="BG1563" s="69"/>
      <c r="BH1563" s="69"/>
      <c r="BI1563" s="69"/>
      <c r="BJ1563" s="69"/>
      <c r="BK1563" s="69"/>
      <c r="BL1563" s="69"/>
      <c r="BM1563" s="69"/>
      <c r="BN1563" s="69"/>
      <c r="BO1563" s="69"/>
      <c r="BP1563" s="69"/>
      <c r="BQ1563" s="69"/>
      <c r="BR1563" s="69"/>
      <c r="BS1563" s="46"/>
    </row>
    <row r="1564" spans="4:71" s="47" customFormat="1" ht="9.75" customHeight="1" x14ac:dyDescent="0.3">
      <c r="D1564" s="69"/>
      <c r="E1564" s="69"/>
      <c r="F1564" s="69"/>
      <c r="G1564" s="69"/>
      <c r="H1564" s="69"/>
      <c r="I1564" s="69"/>
      <c r="J1564" s="69"/>
      <c r="K1564" s="69"/>
      <c r="L1564" s="69"/>
      <c r="M1564" s="69"/>
      <c r="N1564" s="69"/>
      <c r="O1564" s="69"/>
      <c r="P1564" s="69"/>
      <c r="Q1564" s="69"/>
      <c r="R1564" s="69"/>
      <c r="S1564" s="69"/>
      <c r="T1564" s="69"/>
      <c r="U1564" s="69"/>
      <c r="V1564" s="69"/>
      <c r="W1564" s="69"/>
      <c r="X1564" s="69"/>
      <c r="Y1564" s="69"/>
      <c r="Z1564" s="69"/>
      <c r="AA1564" s="69"/>
      <c r="AB1564" s="69"/>
      <c r="AC1564" s="69"/>
      <c r="AD1564" s="69"/>
      <c r="AE1564" s="69"/>
      <c r="AF1564" s="69"/>
      <c r="AG1564" s="69"/>
      <c r="AH1564" s="69"/>
      <c r="AI1564" s="69"/>
      <c r="AJ1564" s="69"/>
      <c r="AK1564" s="69"/>
      <c r="AL1564" s="69"/>
      <c r="AM1564" s="69"/>
      <c r="AN1564" s="69"/>
      <c r="AO1564" s="69"/>
      <c r="AP1564" s="69"/>
      <c r="AQ1564" s="69"/>
      <c r="AR1564" s="69"/>
      <c r="AS1564" s="69"/>
      <c r="AT1564" s="69"/>
      <c r="AU1564" s="69"/>
      <c r="AV1564" s="69"/>
      <c r="AW1564" s="69"/>
      <c r="AX1564" s="69"/>
      <c r="AY1564" s="69"/>
      <c r="AZ1564" s="69"/>
      <c r="BA1564" s="69"/>
      <c r="BB1564" s="69"/>
      <c r="BC1564" s="69"/>
      <c r="BD1564" s="69"/>
      <c r="BE1564" s="69"/>
      <c r="BF1564" s="69"/>
      <c r="BG1564" s="69"/>
      <c r="BH1564" s="69"/>
      <c r="BI1564" s="69"/>
      <c r="BJ1564" s="69"/>
      <c r="BK1564" s="69"/>
      <c r="BL1564" s="69"/>
      <c r="BM1564" s="69"/>
      <c r="BN1564" s="69"/>
      <c r="BO1564" s="69"/>
      <c r="BP1564" s="69"/>
      <c r="BQ1564" s="69"/>
      <c r="BR1564" s="69"/>
      <c r="BS1564" s="46"/>
    </row>
    <row r="1565" spans="4:71" s="47" customFormat="1" ht="9.75" customHeight="1" x14ac:dyDescent="0.3">
      <c r="D1565" s="69"/>
      <c r="E1565" s="69"/>
      <c r="F1565" s="69"/>
      <c r="G1565" s="69"/>
      <c r="H1565" s="69"/>
      <c r="I1565" s="69"/>
      <c r="J1565" s="69"/>
      <c r="K1565" s="69"/>
      <c r="L1565" s="69"/>
      <c r="M1565" s="69"/>
      <c r="N1565" s="69"/>
      <c r="O1565" s="69"/>
      <c r="P1565" s="69"/>
      <c r="Q1565" s="69"/>
      <c r="R1565" s="69"/>
      <c r="S1565" s="69"/>
      <c r="T1565" s="69"/>
      <c r="U1565" s="69"/>
      <c r="V1565" s="69"/>
      <c r="W1565" s="69"/>
      <c r="X1565" s="69"/>
      <c r="Y1565" s="69"/>
      <c r="Z1565" s="69"/>
      <c r="AA1565" s="69"/>
      <c r="AB1565" s="69"/>
      <c r="AC1565" s="69"/>
      <c r="AD1565" s="69"/>
      <c r="AE1565" s="69"/>
      <c r="AF1565" s="69"/>
      <c r="AG1565" s="69"/>
      <c r="AH1565" s="69"/>
      <c r="AI1565" s="69"/>
      <c r="AJ1565" s="69"/>
      <c r="AK1565" s="69"/>
      <c r="AL1565" s="69"/>
      <c r="AM1565" s="69"/>
      <c r="AN1565" s="69"/>
      <c r="AO1565" s="69"/>
      <c r="AP1565" s="69"/>
      <c r="AQ1565" s="69"/>
      <c r="AR1565" s="69"/>
      <c r="AS1565" s="69"/>
      <c r="AT1565" s="69"/>
      <c r="AU1565" s="69"/>
      <c r="AV1565" s="69"/>
      <c r="AW1565" s="69"/>
      <c r="AX1565" s="69"/>
      <c r="AY1565" s="69"/>
      <c r="AZ1565" s="69"/>
      <c r="BA1565" s="69"/>
      <c r="BB1565" s="69"/>
      <c r="BC1565" s="69"/>
      <c r="BD1565" s="69"/>
      <c r="BE1565" s="69"/>
      <c r="BF1565" s="69"/>
      <c r="BG1565" s="69"/>
      <c r="BH1565" s="69"/>
      <c r="BI1565" s="69"/>
      <c r="BJ1565" s="69"/>
      <c r="BK1565" s="69"/>
      <c r="BL1565" s="69"/>
      <c r="BM1565" s="69"/>
      <c r="BN1565" s="69"/>
      <c r="BO1565" s="69"/>
      <c r="BP1565" s="69"/>
      <c r="BQ1565" s="69"/>
      <c r="BR1565" s="69"/>
      <c r="BS1565" s="46"/>
    </row>
    <row r="1566" spans="4:71" s="47" customFormat="1" ht="9.75" customHeight="1" x14ac:dyDescent="0.3">
      <c r="D1566" s="69"/>
      <c r="E1566" s="69"/>
      <c r="F1566" s="69"/>
      <c r="G1566" s="69"/>
      <c r="H1566" s="69"/>
      <c r="I1566" s="69"/>
      <c r="J1566" s="69"/>
      <c r="K1566" s="69"/>
      <c r="L1566" s="69"/>
      <c r="M1566" s="69"/>
      <c r="N1566" s="69"/>
      <c r="O1566" s="69"/>
      <c r="P1566" s="69"/>
      <c r="Q1566" s="69"/>
      <c r="R1566" s="69"/>
      <c r="S1566" s="69"/>
      <c r="T1566" s="69"/>
      <c r="U1566" s="69"/>
      <c r="V1566" s="69"/>
      <c r="W1566" s="69"/>
      <c r="X1566" s="69"/>
      <c r="Y1566" s="69"/>
      <c r="Z1566" s="69"/>
      <c r="AA1566" s="69"/>
      <c r="AB1566" s="69"/>
      <c r="AC1566" s="69"/>
      <c r="AD1566" s="69"/>
      <c r="AE1566" s="69"/>
      <c r="AF1566" s="69"/>
      <c r="AG1566" s="69"/>
      <c r="AH1566" s="69"/>
      <c r="AI1566" s="69"/>
      <c r="AJ1566" s="69"/>
      <c r="AK1566" s="69"/>
      <c r="AL1566" s="69"/>
      <c r="AM1566" s="69"/>
      <c r="AN1566" s="69"/>
      <c r="AO1566" s="69"/>
      <c r="AP1566" s="69"/>
      <c r="AQ1566" s="69"/>
      <c r="AR1566" s="69"/>
      <c r="AS1566" s="69"/>
      <c r="AT1566" s="69"/>
      <c r="AU1566" s="69"/>
      <c r="AV1566" s="69"/>
      <c r="AW1566" s="69"/>
      <c r="AX1566" s="69"/>
      <c r="AY1566" s="69"/>
      <c r="AZ1566" s="69"/>
      <c r="BA1566" s="69"/>
      <c r="BB1566" s="69"/>
      <c r="BC1566" s="69"/>
      <c r="BD1566" s="69"/>
      <c r="BE1566" s="69"/>
      <c r="BF1566" s="69"/>
      <c r="BG1566" s="69"/>
      <c r="BH1566" s="69"/>
      <c r="BI1566" s="69"/>
      <c r="BJ1566" s="69"/>
      <c r="BK1566" s="69"/>
      <c r="BL1566" s="69"/>
      <c r="BM1566" s="69"/>
      <c r="BN1566" s="69"/>
      <c r="BO1566" s="69"/>
      <c r="BP1566" s="69"/>
      <c r="BQ1566" s="69"/>
      <c r="BR1566" s="69"/>
      <c r="BS1566" s="46"/>
    </row>
    <row r="1567" spans="4:71" s="47" customFormat="1" ht="9.75" customHeight="1" x14ac:dyDescent="0.3">
      <c r="D1567" s="69"/>
      <c r="E1567" s="69"/>
      <c r="F1567" s="69"/>
      <c r="G1567" s="69"/>
      <c r="H1567" s="69"/>
      <c r="I1567" s="69"/>
      <c r="J1567" s="69"/>
      <c r="K1567" s="69"/>
      <c r="L1567" s="69"/>
      <c r="M1567" s="69"/>
      <c r="N1567" s="69"/>
      <c r="O1567" s="69"/>
      <c r="P1567" s="69"/>
      <c r="Q1567" s="69"/>
      <c r="R1567" s="69"/>
      <c r="S1567" s="69"/>
      <c r="T1567" s="69"/>
      <c r="U1567" s="69"/>
      <c r="V1567" s="69"/>
      <c r="W1567" s="69"/>
      <c r="X1567" s="69"/>
      <c r="Y1567" s="69"/>
      <c r="Z1567" s="69"/>
      <c r="AA1567" s="69"/>
      <c r="AB1567" s="69"/>
      <c r="AC1567" s="69"/>
      <c r="AD1567" s="69"/>
      <c r="AE1567" s="69"/>
      <c r="AF1567" s="69"/>
      <c r="AG1567" s="69"/>
      <c r="AH1567" s="69"/>
      <c r="AI1567" s="69"/>
      <c r="AJ1567" s="69"/>
      <c r="AK1567" s="69"/>
      <c r="AL1567" s="69"/>
      <c r="AM1567" s="69"/>
      <c r="AN1567" s="69"/>
      <c r="AO1567" s="69"/>
      <c r="AP1567" s="69"/>
      <c r="AQ1567" s="69"/>
      <c r="AR1567" s="69"/>
      <c r="AS1567" s="69"/>
      <c r="AT1567" s="69"/>
      <c r="AU1567" s="69"/>
      <c r="AV1567" s="69"/>
      <c r="AW1567" s="69"/>
      <c r="AX1567" s="69"/>
      <c r="AY1567" s="69"/>
      <c r="AZ1567" s="69"/>
      <c r="BA1567" s="69"/>
      <c r="BB1567" s="69"/>
      <c r="BC1567" s="69"/>
      <c r="BD1567" s="69"/>
      <c r="BE1567" s="69"/>
      <c r="BF1567" s="69"/>
      <c r="BG1567" s="69"/>
      <c r="BH1567" s="69"/>
      <c r="BI1567" s="69"/>
      <c r="BJ1567" s="69"/>
      <c r="BK1567" s="69"/>
      <c r="BL1567" s="69"/>
      <c r="BM1567" s="69"/>
      <c r="BN1567" s="69"/>
      <c r="BO1567" s="69"/>
      <c r="BP1567" s="69"/>
      <c r="BQ1567" s="69"/>
      <c r="BR1567" s="69"/>
      <c r="BS1567" s="46"/>
    </row>
    <row r="1568" spans="4:71" s="47" customFormat="1" ht="9.75" customHeight="1" x14ac:dyDescent="0.3">
      <c r="D1568" s="69"/>
      <c r="E1568" s="69"/>
      <c r="F1568" s="69"/>
      <c r="G1568" s="69"/>
      <c r="H1568" s="69"/>
      <c r="I1568" s="69"/>
      <c r="J1568" s="69"/>
      <c r="K1568" s="69"/>
      <c r="L1568" s="69"/>
      <c r="M1568" s="69"/>
      <c r="N1568" s="69"/>
      <c r="O1568" s="69"/>
      <c r="P1568" s="69"/>
      <c r="Q1568" s="69"/>
      <c r="R1568" s="69"/>
      <c r="S1568" s="69"/>
      <c r="T1568" s="69"/>
      <c r="U1568" s="69"/>
      <c r="V1568" s="69"/>
      <c r="W1568" s="69"/>
      <c r="X1568" s="69"/>
      <c r="Y1568" s="69"/>
      <c r="Z1568" s="69"/>
      <c r="AA1568" s="69"/>
      <c r="AB1568" s="69"/>
      <c r="AC1568" s="69"/>
      <c r="AD1568" s="69"/>
      <c r="AE1568" s="69"/>
      <c r="AF1568" s="69"/>
      <c r="AG1568" s="69"/>
      <c r="AH1568" s="69"/>
      <c r="AI1568" s="69"/>
      <c r="AJ1568" s="69"/>
      <c r="AK1568" s="69"/>
      <c r="AL1568" s="69"/>
      <c r="AM1568" s="69"/>
      <c r="AN1568" s="69"/>
      <c r="AO1568" s="69"/>
      <c r="AP1568" s="69"/>
      <c r="AQ1568" s="69"/>
      <c r="AR1568" s="69"/>
      <c r="AS1568" s="69"/>
      <c r="AT1568" s="69"/>
      <c r="AU1568" s="69"/>
      <c r="AV1568" s="69"/>
      <c r="AW1568" s="69"/>
      <c r="AX1568" s="69"/>
      <c r="AY1568" s="69"/>
      <c r="AZ1568" s="69"/>
      <c r="BA1568" s="69"/>
      <c r="BB1568" s="69"/>
      <c r="BC1568" s="69"/>
      <c r="BD1568" s="69"/>
      <c r="BE1568" s="69"/>
      <c r="BF1568" s="69"/>
      <c r="BG1568" s="69"/>
      <c r="BH1568" s="69"/>
      <c r="BI1568" s="69"/>
      <c r="BJ1568" s="69"/>
      <c r="BK1568" s="69"/>
      <c r="BL1568" s="69"/>
      <c r="BM1568" s="69"/>
      <c r="BN1568" s="69"/>
      <c r="BO1568" s="69"/>
      <c r="BP1568" s="69"/>
      <c r="BQ1568" s="69"/>
      <c r="BR1568" s="69"/>
      <c r="BS1568" s="46"/>
    </row>
    <row r="1569" spans="4:71" s="47" customFormat="1" ht="9.75" customHeight="1" x14ac:dyDescent="0.3">
      <c r="D1569" s="69"/>
      <c r="E1569" s="69"/>
      <c r="F1569" s="69"/>
      <c r="G1569" s="69"/>
      <c r="H1569" s="69"/>
      <c r="I1569" s="69"/>
      <c r="J1569" s="69"/>
      <c r="K1569" s="69"/>
      <c r="L1569" s="69"/>
      <c r="M1569" s="69"/>
      <c r="N1569" s="69"/>
      <c r="O1569" s="69"/>
      <c r="P1569" s="69"/>
      <c r="Q1569" s="69"/>
      <c r="R1569" s="69"/>
      <c r="S1569" s="69"/>
      <c r="T1569" s="69"/>
      <c r="U1569" s="69"/>
      <c r="V1569" s="69"/>
      <c r="W1569" s="69"/>
      <c r="X1569" s="69"/>
      <c r="Y1569" s="69"/>
      <c r="Z1569" s="69"/>
      <c r="AA1569" s="69"/>
      <c r="AB1569" s="69"/>
      <c r="AC1569" s="69"/>
      <c r="AD1569" s="69"/>
      <c r="AE1569" s="69"/>
      <c r="AF1569" s="69"/>
      <c r="AG1569" s="69"/>
      <c r="AH1569" s="69"/>
      <c r="AI1569" s="69"/>
      <c r="AJ1569" s="69"/>
      <c r="AK1569" s="69"/>
      <c r="AL1569" s="69"/>
      <c r="AM1569" s="69"/>
      <c r="AN1569" s="69"/>
      <c r="AO1569" s="69"/>
      <c r="AP1569" s="69"/>
      <c r="AQ1569" s="69"/>
      <c r="AR1569" s="69"/>
      <c r="AS1569" s="69"/>
      <c r="AT1569" s="69"/>
      <c r="AU1569" s="69"/>
      <c r="AV1569" s="69"/>
      <c r="AW1569" s="69"/>
      <c r="AX1569" s="69"/>
      <c r="AY1569" s="69"/>
      <c r="AZ1569" s="69"/>
      <c r="BA1569" s="69"/>
      <c r="BB1569" s="69"/>
      <c r="BC1569" s="69"/>
      <c r="BD1569" s="69"/>
      <c r="BE1569" s="69"/>
      <c r="BF1569" s="69"/>
      <c r="BG1569" s="69"/>
      <c r="BH1569" s="69"/>
      <c r="BI1569" s="69"/>
      <c r="BJ1569" s="69"/>
      <c r="BK1569" s="69"/>
      <c r="BL1569" s="69"/>
      <c r="BM1569" s="69"/>
      <c r="BN1569" s="69"/>
      <c r="BO1569" s="69"/>
      <c r="BP1569" s="69"/>
      <c r="BQ1569" s="69"/>
      <c r="BR1569" s="69"/>
      <c r="BS1569" s="46"/>
    </row>
    <row r="1570" spans="4:71" s="47" customFormat="1" ht="9.75" customHeight="1" x14ac:dyDescent="0.3">
      <c r="D1570" s="69"/>
      <c r="E1570" s="69"/>
      <c r="F1570" s="69"/>
      <c r="G1570" s="69"/>
      <c r="H1570" s="69"/>
      <c r="I1570" s="69"/>
      <c r="J1570" s="69"/>
      <c r="K1570" s="69"/>
      <c r="L1570" s="69"/>
      <c r="M1570" s="69"/>
      <c r="N1570" s="69"/>
      <c r="O1570" s="69"/>
      <c r="P1570" s="69"/>
      <c r="Q1570" s="69"/>
      <c r="R1570" s="69"/>
      <c r="S1570" s="69"/>
      <c r="T1570" s="69"/>
      <c r="U1570" s="69"/>
      <c r="V1570" s="69"/>
      <c r="W1570" s="69"/>
      <c r="X1570" s="69"/>
      <c r="Y1570" s="69"/>
      <c r="Z1570" s="69"/>
      <c r="AA1570" s="69"/>
      <c r="AB1570" s="69"/>
      <c r="AC1570" s="69"/>
      <c r="AD1570" s="69"/>
      <c r="AE1570" s="69"/>
      <c r="AF1570" s="69"/>
      <c r="AG1570" s="69"/>
      <c r="AH1570" s="69"/>
      <c r="AI1570" s="69"/>
      <c r="AJ1570" s="69"/>
      <c r="AK1570" s="69"/>
      <c r="AL1570" s="69"/>
      <c r="AM1570" s="69"/>
      <c r="AN1570" s="69"/>
      <c r="AO1570" s="69"/>
      <c r="AP1570" s="69"/>
      <c r="AQ1570" s="69"/>
      <c r="AR1570" s="69"/>
      <c r="AS1570" s="69"/>
      <c r="AT1570" s="69"/>
      <c r="AU1570" s="69"/>
      <c r="AV1570" s="69"/>
      <c r="AW1570" s="69"/>
      <c r="AX1570" s="69"/>
      <c r="AY1570" s="69"/>
      <c r="AZ1570" s="69"/>
      <c r="BA1570" s="69"/>
      <c r="BB1570" s="69"/>
      <c r="BC1570" s="69"/>
      <c r="BD1570" s="69"/>
      <c r="BE1570" s="69"/>
      <c r="BF1570" s="69"/>
      <c r="BG1570" s="69"/>
      <c r="BH1570" s="69"/>
      <c r="BI1570" s="69"/>
      <c r="BJ1570" s="69"/>
      <c r="BK1570" s="69"/>
      <c r="BL1570" s="69"/>
      <c r="BM1570" s="69"/>
      <c r="BN1570" s="69"/>
      <c r="BO1570" s="69"/>
      <c r="BP1570" s="69"/>
      <c r="BQ1570" s="69"/>
      <c r="BR1570" s="69"/>
      <c r="BS1570" s="46"/>
    </row>
    <row r="1571" spans="4:71" s="47" customFormat="1" ht="9.75" customHeight="1" x14ac:dyDescent="0.3">
      <c r="D1571" s="69"/>
      <c r="E1571" s="69"/>
      <c r="F1571" s="69"/>
      <c r="G1571" s="69"/>
      <c r="H1571" s="69"/>
      <c r="I1571" s="69"/>
      <c r="J1571" s="69"/>
      <c r="K1571" s="69"/>
      <c r="L1571" s="69"/>
      <c r="M1571" s="69"/>
      <c r="N1571" s="69"/>
      <c r="O1571" s="69"/>
      <c r="P1571" s="69"/>
      <c r="Q1571" s="69"/>
      <c r="R1571" s="69"/>
      <c r="S1571" s="69"/>
      <c r="T1571" s="69"/>
      <c r="U1571" s="69"/>
      <c r="V1571" s="69"/>
      <c r="W1571" s="69"/>
      <c r="X1571" s="69"/>
      <c r="Y1571" s="69"/>
      <c r="Z1571" s="69"/>
      <c r="AA1571" s="69"/>
      <c r="AB1571" s="69"/>
      <c r="AC1571" s="69"/>
      <c r="AD1571" s="69"/>
      <c r="AE1571" s="69"/>
      <c r="AF1571" s="69"/>
      <c r="AG1571" s="69"/>
      <c r="AH1571" s="69"/>
      <c r="AI1571" s="69"/>
      <c r="AJ1571" s="69"/>
      <c r="AK1571" s="69"/>
      <c r="AL1571" s="69"/>
      <c r="AM1571" s="69"/>
      <c r="AN1571" s="69"/>
      <c r="AO1571" s="69"/>
      <c r="AP1571" s="69"/>
      <c r="AQ1571" s="69"/>
      <c r="AR1571" s="69"/>
      <c r="AS1571" s="69"/>
      <c r="AT1571" s="69"/>
      <c r="AU1571" s="69"/>
      <c r="AV1571" s="69"/>
      <c r="AW1571" s="69"/>
      <c r="AX1571" s="69"/>
      <c r="AY1571" s="69"/>
      <c r="AZ1571" s="69"/>
      <c r="BA1571" s="69"/>
      <c r="BB1571" s="69"/>
      <c r="BC1571" s="69"/>
      <c r="BD1571" s="69"/>
      <c r="BE1571" s="69"/>
      <c r="BF1571" s="69"/>
      <c r="BG1571" s="69"/>
      <c r="BH1571" s="69"/>
      <c r="BI1571" s="69"/>
      <c r="BJ1571" s="69"/>
      <c r="BK1571" s="69"/>
      <c r="BL1571" s="69"/>
      <c r="BM1571" s="69"/>
      <c r="BN1571" s="69"/>
      <c r="BO1571" s="69"/>
      <c r="BP1571" s="69"/>
      <c r="BQ1571" s="69"/>
      <c r="BR1571" s="69"/>
      <c r="BS1571" s="46"/>
    </row>
    <row r="1572" spans="4:71" s="47" customFormat="1" ht="9.75" customHeight="1" x14ac:dyDescent="0.3">
      <c r="D1572" s="69"/>
      <c r="E1572" s="69"/>
      <c r="F1572" s="69"/>
      <c r="G1572" s="69"/>
      <c r="H1572" s="69"/>
      <c r="I1572" s="69"/>
      <c r="J1572" s="69"/>
      <c r="K1572" s="69"/>
      <c r="L1572" s="69"/>
      <c r="M1572" s="69"/>
      <c r="N1572" s="69"/>
      <c r="O1572" s="69"/>
      <c r="P1572" s="69"/>
      <c r="Q1572" s="69"/>
      <c r="R1572" s="69"/>
      <c r="S1572" s="69"/>
      <c r="T1572" s="69"/>
      <c r="U1572" s="69"/>
      <c r="V1572" s="69"/>
      <c r="W1572" s="69"/>
      <c r="X1572" s="69"/>
      <c r="Y1572" s="69"/>
      <c r="Z1572" s="69"/>
      <c r="AA1572" s="69"/>
      <c r="AB1572" s="69"/>
      <c r="AC1572" s="69"/>
      <c r="AD1572" s="69"/>
      <c r="AE1572" s="69"/>
      <c r="AF1572" s="69"/>
      <c r="AG1572" s="69"/>
      <c r="AH1572" s="69"/>
      <c r="AI1572" s="69"/>
      <c r="AJ1572" s="69"/>
      <c r="AK1572" s="69"/>
      <c r="AL1572" s="69"/>
      <c r="AM1572" s="69"/>
      <c r="AN1572" s="69"/>
      <c r="AO1572" s="69"/>
      <c r="AP1572" s="69"/>
      <c r="AQ1572" s="69"/>
      <c r="AR1572" s="69"/>
      <c r="AS1572" s="69"/>
      <c r="AT1572" s="69"/>
      <c r="AU1572" s="69"/>
      <c r="AV1572" s="69"/>
      <c r="AW1572" s="69"/>
      <c r="AX1572" s="69"/>
      <c r="AY1572" s="69"/>
      <c r="AZ1572" s="69"/>
      <c r="BA1572" s="69"/>
      <c r="BB1572" s="69"/>
      <c r="BC1572" s="69"/>
      <c r="BD1572" s="69"/>
      <c r="BE1572" s="69"/>
      <c r="BF1572" s="69"/>
      <c r="BG1572" s="69"/>
      <c r="BH1572" s="69"/>
      <c r="BI1572" s="69"/>
      <c r="BJ1572" s="69"/>
      <c r="BK1572" s="69"/>
      <c r="BL1572" s="69"/>
      <c r="BM1572" s="69"/>
      <c r="BN1572" s="69"/>
      <c r="BO1572" s="69"/>
      <c r="BP1572" s="69"/>
      <c r="BQ1572" s="69"/>
      <c r="BR1572" s="69"/>
      <c r="BS1572" s="46"/>
    </row>
    <row r="1573" spans="4:71" s="47" customFormat="1" ht="9.75" customHeight="1" x14ac:dyDescent="0.3">
      <c r="D1573" s="69"/>
      <c r="E1573" s="69"/>
      <c r="F1573" s="69"/>
      <c r="G1573" s="69"/>
      <c r="H1573" s="69"/>
      <c r="I1573" s="69"/>
      <c r="J1573" s="69"/>
      <c r="K1573" s="69"/>
      <c r="L1573" s="69"/>
      <c r="M1573" s="69"/>
      <c r="N1573" s="69"/>
      <c r="O1573" s="69"/>
      <c r="P1573" s="69"/>
      <c r="Q1573" s="69"/>
      <c r="R1573" s="69"/>
      <c r="S1573" s="69"/>
      <c r="T1573" s="69"/>
      <c r="U1573" s="69"/>
      <c r="V1573" s="69"/>
      <c r="W1573" s="69"/>
      <c r="X1573" s="69"/>
      <c r="Y1573" s="69"/>
      <c r="Z1573" s="69"/>
      <c r="AA1573" s="69"/>
      <c r="AB1573" s="69"/>
      <c r="AC1573" s="69"/>
      <c r="AD1573" s="69"/>
      <c r="AE1573" s="69"/>
      <c r="AF1573" s="69"/>
      <c r="AG1573" s="69"/>
      <c r="AH1573" s="69"/>
      <c r="AI1573" s="69"/>
      <c r="AJ1573" s="69"/>
      <c r="AK1573" s="69"/>
      <c r="AL1573" s="69"/>
      <c r="AM1573" s="69"/>
      <c r="AN1573" s="69"/>
      <c r="AO1573" s="69"/>
      <c r="AP1573" s="69"/>
      <c r="AQ1573" s="69"/>
      <c r="AR1573" s="69"/>
      <c r="AS1573" s="69"/>
      <c r="AT1573" s="69"/>
      <c r="AU1573" s="69"/>
      <c r="AV1573" s="69"/>
      <c r="AW1573" s="69"/>
      <c r="AX1573" s="69"/>
      <c r="AY1573" s="69"/>
      <c r="AZ1573" s="69"/>
      <c r="BA1573" s="69"/>
      <c r="BB1573" s="69"/>
      <c r="BC1573" s="69"/>
      <c r="BD1573" s="69"/>
      <c r="BE1573" s="69"/>
      <c r="BF1573" s="69"/>
      <c r="BG1573" s="69"/>
      <c r="BH1573" s="69"/>
      <c r="BI1573" s="69"/>
      <c r="BJ1573" s="69"/>
      <c r="BK1573" s="69"/>
      <c r="BL1573" s="69"/>
      <c r="BM1573" s="69"/>
      <c r="BN1573" s="69"/>
      <c r="BO1573" s="69"/>
      <c r="BP1573" s="69"/>
      <c r="BQ1573" s="69"/>
      <c r="BR1573" s="69"/>
      <c r="BS1573" s="46"/>
    </row>
    <row r="1574" spans="4:71" s="47" customFormat="1" ht="9.75" customHeight="1" x14ac:dyDescent="0.3">
      <c r="D1574" s="69"/>
      <c r="E1574" s="69"/>
      <c r="F1574" s="69"/>
      <c r="G1574" s="69"/>
      <c r="H1574" s="69"/>
      <c r="I1574" s="69"/>
      <c r="J1574" s="69"/>
      <c r="K1574" s="69"/>
      <c r="L1574" s="69"/>
      <c r="M1574" s="69"/>
      <c r="N1574" s="69"/>
      <c r="O1574" s="69"/>
      <c r="P1574" s="69"/>
      <c r="Q1574" s="69"/>
      <c r="R1574" s="69"/>
      <c r="S1574" s="69"/>
      <c r="T1574" s="69"/>
      <c r="U1574" s="69"/>
      <c r="V1574" s="69"/>
      <c r="W1574" s="69"/>
      <c r="X1574" s="69"/>
      <c r="Y1574" s="69"/>
      <c r="Z1574" s="69"/>
      <c r="AA1574" s="69"/>
      <c r="AB1574" s="69"/>
      <c r="AC1574" s="69"/>
      <c r="AD1574" s="69"/>
      <c r="AE1574" s="69"/>
      <c r="AF1574" s="69"/>
      <c r="AG1574" s="69"/>
      <c r="AH1574" s="69"/>
      <c r="AI1574" s="69"/>
      <c r="AJ1574" s="69"/>
      <c r="AK1574" s="69"/>
      <c r="AL1574" s="69"/>
      <c r="AM1574" s="69"/>
      <c r="AN1574" s="69"/>
      <c r="AO1574" s="69"/>
      <c r="AP1574" s="69"/>
      <c r="AQ1574" s="69"/>
      <c r="AR1574" s="69"/>
      <c r="AS1574" s="69"/>
      <c r="AT1574" s="69"/>
      <c r="AU1574" s="69"/>
      <c r="AV1574" s="69"/>
      <c r="AW1574" s="69"/>
      <c r="AX1574" s="69"/>
      <c r="AY1574" s="69"/>
      <c r="AZ1574" s="69"/>
      <c r="BA1574" s="69"/>
      <c r="BB1574" s="69"/>
      <c r="BC1574" s="69"/>
      <c r="BD1574" s="69"/>
      <c r="BE1574" s="69"/>
      <c r="BF1574" s="69"/>
      <c r="BG1574" s="69"/>
      <c r="BH1574" s="69"/>
      <c r="BI1574" s="69"/>
      <c r="BJ1574" s="69"/>
      <c r="BK1574" s="69"/>
      <c r="BL1574" s="69"/>
      <c r="BM1574" s="69"/>
      <c r="BN1574" s="69"/>
      <c r="BO1574" s="69"/>
      <c r="BP1574" s="69"/>
      <c r="BQ1574" s="69"/>
      <c r="BR1574" s="69"/>
      <c r="BS1574" s="46"/>
    </row>
    <row r="1575" spans="4:71" s="47" customFormat="1" ht="9.75" customHeight="1" x14ac:dyDescent="0.3">
      <c r="D1575" s="69"/>
      <c r="E1575" s="69"/>
      <c r="F1575" s="69"/>
      <c r="G1575" s="69"/>
      <c r="H1575" s="69"/>
      <c r="I1575" s="69"/>
      <c r="J1575" s="69"/>
      <c r="K1575" s="69"/>
      <c r="L1575" s="69"/>
      <c r="M1575" s="69"/>
      <c r="N1575" s="69"/>
      <c r="O1575" s="69"/>
      <c r="P1575" s="69"/>
      <c r="Q1575" s="69"/>
      <c r="R1575" s="69"/>
      <c r="S1575" s="69"/>
      <c r="T1575" s="69"/>
      <c r="U1575" s="69"/>
      <c r="V1575" s="69"/>
      <c r="W1575" s="69"/>
      <c r="X1575" s="69"/>
      <c r="Y1575" s="69"/>
      <c r="Z1575" s="69"/>
      <c r="AA1575" s="69"/>
      <c r="AB1575" s="69"/>
      <c r="AC1575" s="69"/>
      <c r="AD1575" s="69"/>
      <c r="AE1575" s="69"/>
      <c r="AF1575" s="69"/>
      <c r="AG1575" s="69"/>
      <c r="AH1575" s="69"/>
      <c r="AI1575" s="69"/>
      <c r="AJ1575" s="69"/>
      <c r="AK1575" s="69"/>
      <c r="AL1575" s="69"/>
      <c r="AM1575" s="69"/>
      <c r="AN1575" s="69"/>
      <c r="AO1575" s="69"/>
      <c r="AP1575" s="69"/>
      <c r="AQ1575" s="69"/>
      <c r="AR1575" s="69"/>
      <c r="AS1575" s="69"/>
      <c r="AT1575" s="69"/>
      <c r="AU1575" s="69"/>
      <c r="AV1575" s="69"/>
      <c r="AW1575" s="69"/>
      <c r="AX1575" s="69"/>
      <c r="AY1575" s="69"/>
      <c r="AZ1575" s="69"/>
      <c r="BA1575" s="69"/>
      <c r="BB1575" s="69"/>
      <c r="BC1575" s="69"/>
      <c r="BD1575" s="69"/>
      <c r="BE1575" s="69"/>
      <c r="BF1575" s="69"/>
      <c r="BG1575" s="69"/>
      <c r="BH1575" s="69"/>
      <c r="BI1575" s="69"/>
      <c r="BJ1575" s="69"/>
      <c r="BK1575" s="69"/>
      <c r="BL1575" s="69"/>
      <c r="BM1575" s="69"/>
      <c r="BN1575" s="69"/>
      <c r="BO1575" s="69"/>
      <c r="BP1575" s="69"/>
      <c r="BQ1575" s="69"/>
      <c r="BR1575" s="69"/>
      <c r="BS1575" s="46"/>
    </row>
    <row r="1576" spans="4:71" s="47" customFormat="1" ht="9.75" customHeight="1" x14ac:dyDescent="0.3">
      <c r="D1576" s="69"/>
      <c r="E1576" s="69"/>
      <c r="F1576" s="69"/>
      <c r="G1576" s="69"/>
      <c r="H1576" s="69"/>
      <c r="I1576" s="69"/>
      <c r="J1576" s="69"/>
      <c r="K1576" s="69"/>
      <c r="L1576" s="69"/>
      <c r="M1576" s="69"/>
      <c r="N1576" s="69"/>
      <c r="O1576" s="69"/>
      <c r="P1576" s="69"/>
      <c r="Q1576" s="69"/>
      <c r="R1576" s="69"/>
      <c r="S1576" s="69"/>
      <c r="T1576" s="69"/>
      <c r="U1576" s="69"/>
      <c r="V1576" s="69"/>
      <c r="W1576" s="69"/>
      <c r="X1576" s="69"/>
      <c r="Y1576" s="69"/>
      <c r="Z1576" s="69"/>
      <c r="AA1576" s="69"/>
      <c r="AB1576" s="69"/>
      <c r="AC1576" s="69"/>
      <c r="AD1576" s="69"/>
      <c r="AE1576" s="69"/>
      <c r="AF1576" s="69"/>
      <c r="AG1576" s="69"/>
      <c r="AH1576" s="69"/>
      <c r="AI1576" s="69"/>
      <c r="AJ1576" s="69"/>
      <c r="AK1576" s="69"/>
      <c r="AL1576" s="69"/>
      <c r="AM1576" s="69"/>
      <c r="AN1576" s="69"/>
      <c r="AO1576" s="69"/>
      <c r="AP1576" s="69"/>
      <c r="AQ1576" s="69"/>
      <c r="AR1576" s="69"/>
      <c r="AS1576" s="69"/>
      <c r="AT1576" s="69"/>
      <c r="AU1576" s="69"/>
      <c r="AV1576" s="69"/>
      <c r="AW1576" s="69"/>
      <c r="AX1576" s="69"/>
      <c r="AY1576" s="69"/>
      <c r="AZ1576" s="69"/>
      <c r="BA1576" s="69"/>
      <c r="BB1576" s="69"/>
      <c r="BC1576" s="69"/>
      <c r="BD1576" s="69"/>
      <c r="BE1576" s="69"/>
      <c r="BF1576" s="69"/>
      <c r="BG1576" s="69"/>
      <c r="BH1576" s="69"/>
      <c r="BI1576" s="69"/>
      <c r="BJ1576" s="69"/>
      <c r="BK1576" s="69"/>
      <c r="BL1576" s="69"/>
      <c r="BM1576" s="69"/>
      <c r="BN1576" s="69"/>
      <c r="BO1576" s="69"/>
      <c r="BP1576" s="69"/>
      <c r="BQ1576" s="69"/>
      <c r="BR1576" s="69"/>
      <c r="BS1576" s="46"/>
    </row>
    <row r="1577" spans="4:71" s="47" customFormat="1" ht="9.75" customHeight="1" x14ac:dyDescent="0.3">
      <c r="D1577" s="69"/>
      <c r="E1577" s="69"/>
      <c r="F1577" s="69"/>
      <c r="G1577" s="69"/>
      <c r="H1577" s="69"/>
      <c r="I1577" s="69"/>
      <c r="J1577" s="69"/>
      <c r="K1577" s="69"/>
      <c r="L1577" s="69"/>
      <c r="M1577" s="69"/>
      <c r="N1577" s="69"/>
      <c r="O1577" s="69"/>
      <c r="P1577" s="69"/>
      <c r="Q1577" s="69"/>
      <c r="R1577" s="69"/>
      <c r="S1577" s="69"/>
      <c r="T1577" s="69"/>
      <c r="U1577" s="69"/>
      <c r="V1577" s="69"/>
      <c r="W1577" s="69"/>
      <c r="X1577" s="69"/>
      <c r="Y1577" s="69"/>
      <c r="Z1577" s="69"/>
      <c r="AA1577" s="69"/>
      <c r="AB1577" s="69"/>
      <c r="AC1577" s="69"/>
      <c r="AD1577" s="69"/>
      <c r="AE1577" s="69"/>
      <c r="AF1577" s="69"/>
      <c r="AG1577" s="69"/>
      <c r="AH1577" s="69"/>
      <c r="AI1577" s="69"/>
      <c r="AJ1577" s="69"/>
      <c r="AK1577" s="69"/>
      <c r="AL1577" s="69"/>
      <c r="AM1577" s="69"/>
      <c r="AN1577" s="69"/>
      <c r="AO1577" s="69"/>
      <c r="AP1577" s="69"/>
      <c r="AQ1577" s="69"/>
      <c r="AR1577" s="69"/>
      <c r="AS1577" s="69"/>
      <c r="AT1577" s="69"/>
      <c r="AU1577" s="69"/>
      <c r="AV1577" s="69"/>
      <c r="AW1577" s="69"/>
      <c r="AX1577" s="69"/>
      <c r="AY1577" s="69"/>
      <c r="AZ1577" s="69"/>
      <c r="BA1577" s="69"/>
      <c r="BB1577" s="69"/>
      <c r="BC1577" s="69"/>
      <c r="BD1577" s="69"/>
      <c r="BE1577" s="69"/>
      <c r="BF1577" s="69"/>
      <c r="BG1577" s="69"/>
      <c r="BH1577" s="69"/>
      <c r="BI1577" s="69"/>
      <c r="BJ1577" s="69"/>
      <c r="BK1577" s="69"/>
      <c r="BL1577" s="69"/>
      <c r="BM1577" s="69"/>
      <c r="BN1577" s="69"/>
      <c r="BO1577" s="69"/>
      <c r="BP1577" s="69"/>
      <c r="BQ1577" s="69"/>
      <c r="BR1577" s="69"/>
      <c r="BS1577" s="46"/>
    </row>
    <row r="1578" spans="4:71" s="47" customFormat="1" ht="9.75" customHeight="1" x14ac:dyDescent="0.3">
      <c r="D1578" s="69"/>
      <c r="E1578" s="69"/>
      <c r="F1578" s="69"/>
      <c r="G1578" s="69"/>
      <c r="H1578" s="69"/>
      <c r="I1578" s="69"/>
      <c r="J1578" s="69"/>
      <c r="K1578" s="69"/>
      <c r="L1578" s="69"/>
      <c r="M1578" s="69"/>
      <c r="N1578" s="69"/>
      <c r="O1578" s="69"/>
      <c r="P1578" s="69"/>
      <c r="Q1578" s="69"/>
      <c r="R1578" s="69"/>
      <c r="S1578" s="69"/>
      <c r="T1578" s="69"/>
      <c r="U1578" s="69"/>
      <c r="V1578" s="69"/>
      <c r="W1578" s="69"/>
      <c r="X1578" s="69"/>
      <c r="Y1578" s="69"/>
      <c r="Z1578" s="69"/>
      <c r="AA1578" s="69"/>
      <c r="AB1578" s="69"/>
      <c r="AC1578" s="69"/>
      <c r="AD1578" s="69"/>
      <c r="AE1578" s="69"/>
      <c r="AF1578" s="69"/>
      <c r="AG1578" s="69"/>
      <c r="AH1578" s="69"/>
      <c r="AI1578" s="69"/>
      <c r="AJ1578" s="69"/>
      <c r="AK1578" s="69"/>
      <c r="AL1578" s="69"/>
      <c r="AM1578" s="69"/>
      <c r="AN1578" s="69"/>
      <c r="AO1578" s="69"/>
      <c r="AP1578" s="69"/>
      <c r="AQ1578" s="69"/>
      <c r="AR1578" s="69"/>
      <c r="AS1578" s="69"/>
      <c r="AT1578" s="69"/>
      <c r="AU1578" s="69"/>
      <c r="AV1578" s="69"/>
      <c r="AW1578" s="69"/>
      <c r="AX1578" s="69"/>
      <c r="AY1578" s="69"/>
      <c r="AZ1578" s="69"/>
      <c r="BA1578" s="69"/>
      <c r="BB1578" s="69"/>
      <c r="BC1578" s="69"/>
      <c r="BD1578" s="69"/>
      <c r="BE1578" s="69"/>
      <c r="BF1578" s="69"/>
      <c r="BG1578" s="69"/>
      <c r="BH1578" s="69"/>
      <c r="BI1578" s="69"/>
      <c r="BJ1578" s="69"/>
      <c r="BK1578" s="69"/>
      <c r="BL1578" s="69"/>
      <c r="BM1578" s="69"/>
      <c r="BN1578" s="69"/>
      <c r="BO1578" s="69"/>
      <c r="BP1578" s="69"/>
      <c r="BQ1578" s="69"/>
      <c r="BR1578" s="69"/>
      <c r="BS1578" s="46"/>
    </row>
    <row r="1579" spans="4:71" s="47" customFormat="1" ht="9.75" customHeight="1" x14ac:dyDescent="0.3">
      <c r="D1579" s="69"/>
      <c r="E1579" s="69"/>
      <c r="F1579" s="69"/>
      <c r="G1579" s="69"/>
      <c r="H1579" s="69"/>
      <c r="I1579" s="69"/>
      <c r="J1579" s="69"/>
      <c r="K1579" s="69"/>
      <c r="L1579" s="69"/>
      <c r="M1579" s="69"/>
      <c r="N1579" s="69"/>
      <c r="O1579" s="69"/>
      <c r="P1579" s="69"/>
      <c r="Q1579" s="69"/>
      <c r="R1579" s="69"/>
      <c r="S1579" s="69"/>
      <c r="T1579" s="69"/>
      <c r="U1579" s="69"/>
      <c r="V1579" s="69"/>
      <c r="W1579" s="69"/>
      <c r="X1579" s="69"/>
      <c r="Y1579" s="69"/>
      <c r="Z1579" s="69"/>
      <c r="AA1579" s="69"/>
      <c r="AB1579" s="69"/>
      <c r="AC1579" s="69"/>
      <c r="AD1579" s="69"/>
      <c r="AE1579" s="69"/>
      <c r="AF1579" s="69"/>
      <c r="AG1579" s="69"/>
      <c r="AH1579" s="69"/>
      <c r="AI1579" s="69"/>
      <c r="AJ1579" s="69"/>
      <c r="AK1579" s="69"/>
      <c r="AL1579" s="69"/>
      <c r="AM1579" s="69"/>
      <c r="AN1579" s="69"/>
      <c r="AO1579" s="69"/>
      <c r="AP1579" s="69"/>
      <c r="AQ1579" s="69"/>
      <c r="AR1579" s="69"/>
      <c r="AS1579" s="69"/>
      <c r="AT1579" s="69"/>
      <c r="AU1579" s="69"/>
      <c r="AV1579" s="69"/>
      <c r="AW1579" s="69"/>
      <c r="AX1579" s="69"/>
      <c r="AY1579" s="69"/>
      <c r="AZ1579" s="69"/>
      <c r="BA1579" s="69"/>
      <c r="BB1579" s="69"/>
      <c r="BC1579" s="69"/>
      <c r="BD1579" s="69"/>
      <c r="BE1579" s="69"/>
      <c r="BF1579" s="69"/>
      <c r="BG1579" s="69"/>
      <c r="BH1579" s="69"/>
      <c r="BI1579" s="69"/>
      <c r="BJ1579" s="69"/>
      <c r="BK1579" s="69"/>
      <c r="BL1579" s="69"/>
      <c r="BM1579" s="69"/>
      <c r="BN1579" s="69"/>
      <c r="BO1579" s="69"/>
      <c r="BP1579" s="69"/>
      <c r="BQ1579" s="69"/>
      <c r="BR1579" s="69"/>
      <c r="BS1579" s="46"/>
    </row>
    <row r="1580" spans="4:71" s="47" customFormat="1" ht="9.75" customHeight="1" x14ac:dyDescent="0.3">
      <c r="D1580" s="69"/>
      <c r="E1580" s="69"/>
      <c r="F1580" s="69"/>
      <c r="G1580" s="69"/>
      <c r="H1580" s="69"/>
      <c r="I1580" s="69"/>
      <c r="J1580" s="69"/>
      <c r="K1580" s="69"/>
      <c r="L1580" s="69"/>
      <c r="M1580" s="69"/>
      <c r="N1580" s="69"/>
      <c r="O1580" s="69"/>
      <c r="P1580" s="69"/>
      <c r="Q1580" s="69"/>
      <c r="R1580" s="69"/>
      <c r="S1580" s="69"/>
      <c r="T1580" s="69"/>
      <c r="U1580" s="69"/>
      <c r="V1580" s="69"/>
      <c r="W1580" s="69"/>
      <c r="X1580" s="69"/>
      <c r="Y1580" s="69"/>
      <c r="Z1580" s="69"/>
      <c r="AA1580" s="69"/>
      <c r="AB1580" s="69"/>
      <c r="AC1580" s="69"/>
      <c r="AD1580" s="69"/>
      <c r="AE1580" s="69"/>
      <c r="AF1580" s="69"/>
      <c r="AG1580" s="69"/>
      <c r="AH1580" s="69"/>
      <c r="AI1580" s="69"/>
      <c r="AJ1580" s="69"/>
      <c r="AK1580" s="69"/>
      <c r="AL1580" s="69"/>
      <c r="AM1580" s="69"/>
      <c r="AN1580" s="69"/>
      <c r="AO1580" s="69"/>
      <c r="AP1580" s="69"/>
      <c r="AQ1580" s="69"/>
      <c r="AR1580" s="69"/>
      <c r="AS1580" s="69"/>
      <c r="AT1580" s="69"/>
      <c r="AU1580" s="69"/>
      <c r="AV1580" s="69"/>
      <c r="AW1580" s="69"/>
      <c r="AX1580" s="69"/>
      <c r="AY1580" s="69"/>
      <c r="AZ1580" s="69"/>
      <c r="BA1580" s="69"/>
      <c r="BB1580" s="69"/>
      <c r="BC1580" s="69"/>
      <c r="BD1580" s="69"/>
      <c r="BE1580" s="69"/>
      <c r="BF1580" s="69"/>
      <c r="BG1580" s="69"/>
      <c r="BH1580" s="69"/>
      <c r="BI1580" s="69"/>
      <c r="BJ1580" s="69"/>
      <c r="BK1580" s="69"/>
      <c r="BL1580" s="69"/>
      <c r="BM1580" s="69"/>
      <c r="BN1580" s="69"/>
      <c r="BO1580" s="69"/>
      <c r="BP1580" s="69"/>
      <c r="BQ1580" s="69"/>
      <c r="BR1580" s="69"/>
      <c r="BS1580" s="46"/>
    </row>
    <row r="1581" spans="4:71" s="47" customFormat="1" ht="9.75" customHeight="1" x14ac:dyDescent="0.3">
      <c r="D1581" s="69"/>
      <c r="E1581" s="69"/>
      <c r="F1581" s="69"/>
      <c r="G1581" s="69"/>
      <c r="H1581" s="69"/>
      <c r="I1581" s="69"/>
      <c r="J1581" s="69"/>
      <c r="K1581" s="69"/>
      <c r="L1581" s="69"/>
      <c r="M1581" s="69"/>
      <c r="N1581" s="69"/>
      <c r="O1581" s="69"/>
      <c r="P1581" s="69"/>
      <c r="Q1581" s="69"/>
      <c r="R1581" s="69"/>
      <c r="S1581" s="69"/>
      <c r="T1581" s="69"/>
      <c r="U1581" s="69"/>
      <c r="V1581" s="69"/>
      <c r="W1581" s="69"/>
      <c r="X1581" s="69"/>
      <c r="Y1581" s="69"/>
      <c r="Z1581" s="69"/>
      <c r="AA1581" s="69"/>
      <c r="AB1581" s="69"/>
      <c r="AC1581" s="69"/>
      <c r="AD1581" s="69"/>
      <c r="AE1581" s="69"/>
      <c r="AF1581" s="69"/>
      <c r="AG1581" s="69"/>
      <c r="AH1581" s="69"/>
      <c r="AI1581" s="69"/>
      <c r="AJ1581" s="69"/>
      <c r="AK1581" s="69"/>
      <c r="AL1581" s="69"/>
      <c r="AM1581" s="69"/>
      <c r="AN1581" s="69"/>
      <c r="AO1581" s="69"/>
      <c r="AP1581" s="69"/>
      <c r="AQ1581" s="69"/>
      <c r="AR1581" s="69"/>
      <c r="AS1581" s="69"/>
      <c r="AT1581" s="69"/>
      <c r="AU1581" s="69"/>
      <c r="AV1581" s="69"/>
      <c r="AW1581" s="69"/>
      <c r="AX1581" s="69"/>
      <c r="AY1581" s="69"/>
      <c r="AZ1581" s="69"/>
      <c r="BA1581" s="69"/>
      <c r="BB1581" s="69"/>
      <c r="BC1581" s="69"/>
      <c r="BD1581" s="69"/>
      <c r="BE1581" s="69"/>
      <c r="BF1581" s="69"/>
      <c r="BG1581" s="69"/>
      <c r="BH1581" s="69"/>
      <c r="BI1581" s="69"/>
      <c r="BJ1581" s="69"/>
      <c r="BK1581" s="69"/>
      <c r="BL1581" s="69"/>
      <c r="BM1581" s="69"/>
      <c r="BN1581" s="69"/>
      <c r="BO1581" s="69"/>
      <c r="BP1581" s="69"/>
      <c r="BQ1581" s="69"/>
      <c r="BR1581" s="69"/>
      <c r="BS1581" s="46"/>
    </row>
    <row r="1582" spans="4:71" s="47" customFormat="1" ht="9.75" customHeight="1" x14ac:dyDescent="0.3">
      <c r="D1582" s="69"/>
      <c r="E1582" s="69"/>
      <c r="F1582" s="69"/>
      <c r="G1582" s="69"/>
      <c r="H1582" s="69"/>
      <c r="I1582" s="69"/>
      <c r="J1582" s="69"/>
      <c r="K1582" s="69"/>
      <c r="L1582" s="69"/>
      <c r="M1582" s="69"/>
      <c r="N1582" s="69"/>
      <c r="O1582" s="69"/>
      <c r="P1582" s="69"/>
      <c r="Q1582" s="69"/>
      <c r="R1582" s="69"/>
      <c r="S1582" s="69"/>
      <c r="T1582" s="69"/>
      <c r="U1582" s="69"/>
      <c r="V1582" s="69"/>
      <c r="W1582" s="69"/>
      <c r="X1582" s="69"/>
      <c r="Y1582" s="69"/>
      <c r="Z1582" s="69"/>
      <c r="AA1582" s="69"/>
      <c r="AB1582" s="69"/>
      <c r="AC1582" s="69"/>
      <c r="AD1582" s="69"/>
      <c r="AE1582" s="69"/>
      <c r="AF1582" s="69"/>
      <c r="AG1582" s="69"/>
      <c r="AH1582" s="69"/>
      <c r="AI1582" s="69"/>
      <c r="AJ1582" s="69"/>
      <c r="AK1582" s="69"/>
      <c r="AL1582" s="69"/>
      <c r="AM1582" s="69"/>
      <c r="AN1582" s="69"/>
      <c r="AO1582" s="69"/>
      <c r="AP1582" s="69"/>
      <c r="AQ1582" s="69"/>
      <c r="AR1582" s="69"/>
      <c r="AS1582" s="69"/>
      <c r="AT1582" s="69"/>
      <c r="AU1582" s="69"/>
      <c r="AV1582" s="69"/>
      <c r="AW1582" s="69"/>
      <c r="AX1582" s="69"/>
      <c r="AY1582" s="69"/>
      <c r="AZ1582" s="69"/>
      <c r="BA1582" s="69"/>
      <c r="BB1582" s="69"/>
      <c r="BC1582" s="69"/>
      <c r="BD1582" s="69"/>
      <c r="BE1582" s="69"/>
      <c r="BF1582" s="69"/>
      <c r="BG1582" s="69"/>
      <c r="BH1582" s="69"/>
      <c r="BI1582" s="69"/>
      <c r="BJ1582" s="69"/>
      <c r="BK1582" s="69"/>
      <c r="BL1582" s="69"/>
      <c r="BM1582" s="69"/>
      <c r="BN1582" s="69"/>
      <c r="BO1582" s="69"/>
      <c r="BP1582" s="69"/>
      <c r="BQ1582" s="69"/>
      <c r="BR1582" s="69"/>
      <c r="BS1582" s="46"/>
    </row>
    <row r="1583" spans="4:71" s="47" customFormat="1" ht="9.75" customHeight="1" x14ac:dyDescent="0.3">
      <c r="D1583" s="69"/>
      <c r="E1583" s="69"/>
      <c r="F1583" s="69"/>
      <c r="G1583" s="69"/>
      <c r="H1583" s="69"/>
      <c r="I1583" s="69"/>
      <c r="J1583" s="69"/>
      <c r="K1583" s="69"/>
      <c r="L1583" s="69"/>
      <c r="M1583" s="69"/>
      <c r="N1583" s="69"/>
      <c r="O1583" s="69"/>
      <c r="P1583" s="69"/>
      <c r="Q1583" s="69"/>
      <c r="R1583" s="69"/>
      <c r="S1583" s="69"/>
      <c r="T1583" s="69"/>
      <c r="U1583" s="69"/>
      <c r="V1583" s="69"/>
      <c r="W1583" s="69"/>
      <c r="X1583" s="69"/>
      <c r="Y1583" s="69"/>
      <c r="Z1583" s="69"/>
      <c r="AA1583" s="69"/>
      <c r="AB1583" s="69"/>
      <c r="AC1583" s="69"/>
      <c r="AD1583" s="69"/>
      <c r="AE1583" s="69"/>
      <c r="AF1583" s="69"/>
      <c r="AG1583" s="69"/>
      <c r="AH1583" s="69"/>
      <c r="AI1583" s="69"/>
      <c r="AJ1583" s="69"/>
      <c r="AK1583" s="69"/>
      <c r="AL1583" s="69"/>
      <c r="AM1583" s="69"/>
      <c r="AN1583" s="69"/>
      <c r="AO1583" s="69"/>
      <c r="AP1583" s="69"/>
      <c r="AQ1583" s="69"/>
      <c r="AR1583" s="69"/>
      <c r="AS1583" s="69"/>
      <c r="AT1583" s="69"/>
      <c r="AU1583" s="69"/>
      <c r="AV1583" s="69"/>
      <c r="AW1583" s="69"/>
      <c r="AX1583" s="69"/>
      <c r="AY1583" s="69"/>
      <c r="AZ1583" s="69"/>
      <c r="BA1583" s="69"/>
      <c r="BB1583" s="69"/>
      <c r="BC1583" s="69"/>
      <c r="BD1583" s="69"/>
      <c r="BE1583" s="69"/>
      <c r="BF1583" s="69"/>
      <c r="BG1583" s="69"/>
      <c r="BH1583" s="69"/>
      <c r="BI1583" s="69"/>
      <c r="BJ1583" s="69"/>
      <c r="BK1583" s="69"/>
      <c r="BL1583" s="69"/>
      <c r="BM1583" s="69"/>
      <c r="BN1583" s="69"/>
      <c r="BO1583" s="69"/>
      <c r="BP1583" s="69"/>
      <c r="BQ1583" s="69"/>
      <c r="BR1583" s="69"/>
      <c r="BS1583" s="46"/>
    </row>
    <row r="1584" spans="4:71" s="47" customFormat="1" ht="9.75" customHeight="1" x14ac:dyDescent="0.3">
      <c r="D1584" s="69"/>
      <c r="E1584" s="69"/>
      <c r="F1584" s="69"/>
      <c r="G1584" s="69"/>
      <c r="H1584" s="69"/>
      <c r="I1584" s="69"/>
      <c r="J1584" s="69"/>
      <c r="K1584" s="69"/>
      <c r="L1584" s="69"/>
      <c r="M1584" s="69"/>
      <c r="N1584" s="69"/>
      <c r="O1584" s="69"/>
      <c r="P1584" s="69"/>
      <c r="Q1584" s="69"/>
      <c r="R1584" s="69"/>
      <c r="S1584" s="69"/>
      <c r="T1584" s="69"/>
      <c r="U1584" s="69"/>
      <c r="V1584" s="69"/>
      <c r="W1584" s="69"/>
      <c r="X1584" s="69"/>
      <c r="Y1584" s="69"/>
      <c r="Z1584" s="69"/>
      <c r="AA1584" s="69"/>
      <c r="AB1584" s="69"/>
      <c r="AC1584" s="69"/>
      <c r="AD1584" s="69"/>
      <c r="AE1584" s="69"/>
      <c r="AF1584" s="69"/>
      <c r="AG1584" s="69"/>
      <c r="AH1584" s="69"/>
      <c r="AI1584" s="69"/>
      <c r="AJ1584" s="69"/>
      <c r="AK1584" s="69"/>
      <c r="AL1584" s="69"/>
      <c r="AM1584" s="69"/>
      <c r="AN1584" s="69"/>
      <c r="AO1584" s="69"/>
      <c r="AP1584" s="69"/>
      <c r="AQ1584" s="69"/>
      <c r="AR1584" s="69"/>
      <c r="AS1584" s="69"/>
      <c r="AT1584" s="69"/>
      <c r="AU1584" s="69"/>
      <c r="AV1584" s="69"/>
      <c r="AW1584" s="69"/>
      <c r="AX1584" s="69"/>
      <c r="AY1584" s="69"/>
      <c r="AZ1584" s="69"/>
      <c r="BA1584" s="69"/>
      <c r="BB1584" s="69"/>
      <c r="BC1584" s="69"/>
      <c r="BD1584" s="69"/>
      <c r="BE1584" s="69"/>
      <c r="BF1584" s="69"/>
      <c r="BG1584" s="69"/>
      <c r="BH1584" s="69"/>
      <c r="BI1584" s="69"/>
      <c r="BJ1584" s="69"/>
      <c r="BK1584" s="69"/>
      <c r="BL1584" s="69"/>
      <c r="BM1584" s="69"/>
      <c r="BN1584" s="69"/>
      <c r="BO1584" s="69"/>
      <c r="BP1584" s="69"/>
      <c r="BQ1584" s="69"/>
      <c r="BR1584" s="69"/>
      <c r="BS1584" s="46"/>
    </row>
    <row r="1585" spans="4:71" s="47" customFormat="1" ht="9.75" customHeight="1" x14ac:dyDescent="0.3">
      <c r="D1585" s="69"/>
      <c r="E1585" s="69"/>
      <c r="F1585" s="69"/>
      <c r="G1585" s="69"/>
      <c r="H1585" s="69"/>
      <c r="I1585" s="69"/>
      <c r="J1585" s="69"/>
      <c r="K1585" s="69"/>
      <c r="L1585" s="69"/>
      <c r="M1585" s="69"/>
      <c r="N1585" s="69"/>
      <c r="O1585" s="69"/>
      <c r="P1585" s="69"/>
      <c r="Q1585" s="69"/>
      <c r="R1585" s="69"/>
      <c r="S1585" s="69"/>
      <c r="T1585" s="69"/>
      <c r="U1585" s="69"/>
      <c r="V1585" s="69"/>
      <c r="W1585" s="69"/>
      <c r="X1585" s="69"/>
      <c r="Y1585" s="69"/>
      <c r="Z1585" s="69"/>
      <c r="AA1585" s="69"/>
      <c r="AB1585" s="69"/>
      <c r="AC1585" s="69"/>
      <c r="AD1585" s="69"/>
      <c r="AE1585" s="69"/>
      <c r="AF1585" s="69"/>
      <c r="AG1585" s="69"/>
      <c r="AH1585" s="69"/>
      <c r="AI1585" s="69"/>
      <c r="AJ1585" s="69"/>
      <c r="AK1585" s="69"/>
      <c r="AL1585" s="69"/>
      <c r="AM1585" s="69"/>
      <c r="AN1585" s="69"/>
      <c r="AO1585" s="69"/>
      <c r="AP1585" s="69"/>
      <c r="AQ1585" s="69"/>
      <c r="AR1585" s="69"/>
      <c r="AS1585" s="69"/>
      <c r="AT1585" s="69"/>
      <c r="AU1585" s="69"/>
      <c r="AV1585" s="69"/>
      <c r="AW1585" s="69"/>
      <c r="AX1585" s="69"/>
      <c r="AY1585" s="69"/>
      <c r="AZ1585" s="69"/>
      <c r="BA1585" s="69"/>
      <c r="BB1585" s="69"/>
      <c r="BC1585" s="69"/>
      <c r="BD1585" s="69"/>
      <c r="BE1585" s="69"/>
      <c r="BF1585" s="69"/>
      <c r="BG1585" s="69"/>
      <c r="BH1585" s="69"/>
      <c r="BI1585" s="69"/>
      <c r="BJ1585" s="69"/>
      <c r="BK1585" s="69"/>
      <c r="BL1585" s="69"/>
      <c r="BM1585" s="69"/>
      <c r="BN1585" s="69"/>
      <c r="BO1585" s="69"/>
      <c r="BP1585" s="69"/>
      <c r="BQ1585" s="69"/>
      <c r="BR1585" s="69"/>
      <c r="BS1585" s="46"/>
    </row>
    <row r="1586" spans="4:71" s="47" customFormat="1" ht="9.75" customHeight="1" x14ac:dyDescent="0.3">
      <c r="D1586" s="69"/>
      <c r="E1586" s="69"/>
      <c r="F1586" s="69"/>
      <c r="G1586" s="69"/>
      <c r="H1586" s="69"/>
      <c r="I1586" s="69"/>
      <c r="J1586" s="69"/>
      <c r="K1586" s="69"/>
      <c r="L1586" s="69"/>
      <c r="M1586" s="69"/>
      <c r="N1586" s="69"/>
      <c r="O1586" s="69"/>
      <c r="P1586" s="69"/>
      <c r="Q1586" s="69"/>
      <c r="R1586" s="69"/>
      <c r="S1586" s="69"/>
      <c r="T1586" s="69"/>
      <c r="U1586" s="69"/>
      <c r="V1586" s="69"/>
      <c r="W1586" s="69"/>
      <c r="X1586" s="69"/>
      <c r="Y1586" s="69"/>
      <c r="Z1586" s="69"/>
      <c r="AA1586" s="69"/>
      <c r="AB1586" s="69"/>
      <c r="AC1586" s="69"/>
      <c r="AD1586" s="69"/>
      <c r="AE1586" s="69"/>
      <c r="AF1586" s="69"/>
      <c r="AG1586" s="69"/>
      <c r="AH1586" s="69"/>
      <c r="AI1586" s="69"/>
      <c r="AJ1586" s="69"/>
      <c r="AK1586" s="69"/>
      <c r="AL1586" s="69"/>
      <c r="AM1586" s="69"/>
      <c r="AN1586" s="69"/>
      <c r="AO1586" s="69"/>
      <c r="AP1586" s="69"/>
      <c r="AQ1586" s="69"/>
      <c r="AR1586" s="69"/>
      <c r="AS1586" s="69"/>
      <c r="AT1586" s="69"/>
      <c r="AU1586" s="69"/>
      <c r="AV1586" s="69"/>
      <c r="AW1586" s="69"/>
      <c r="AX1586" s="69"/>
      <c r="AY1586" s="69"/>
      <c r="AZ1586" s="69"/>
      <c r="BA1586" s="69"/>
      <c r="BB1586" s="69"/>
      <c r="BC1586" s="69"/>
      <c r="BD1586" s="69"/>
      <c r="BE1586" s="69"/>
      <c r="BF1586" s="69"/>
      <c r="BG1586" s="69"/>
      <c r="BH1586" s="69"/>
      <c r="BI1586" s="69"/>
      <c r="BJ1586" s="69"/>
      <c r="BK1586" s="69"/>
      <c r="BL1586" s="69"/>
      <c r="BM1586" s="69"/>
      <c r="BN1586" s="69"/>
      <c r="BO1586" s="69"/>
      <c r="BP1586" s="69"/>
      <c r="BQ1586" s="69"/>
      <c r="BR1586" s="69"/>
      <c r="BS1586" s="46"/>
    </row>
    <row r="1587" spans="4:71" s="47" customFormat="1" ht="9.75" customHeight="1" x14ac:dyDescent="0.3">
      <c r="D1587" s="69"/>
      <c r="E1587" s="69"/>
      <c r="F1587" s="69"/>
      <c r="G1587" s="69"/>
      <c r="H1587" s="69"/>
      <c r="I1587" s="69"/>
      <c r="J1587" s="69"/>
      <c r="K1587" s="69"/>
      <c r="L1587" s="69"/>
      <c r="M1587" s="69"/>
      <c r="N1587" s="69"/>
      <c r="O1587" s="69"/>
      <c r="P1587" s="69"/>
      <c r="Q1587" s="69"/>
      <c r="R1587" s="69"/>
      <c r="S1587" s="69"/>
      <c r="T1587" s="69"/>
      <c r="U1587" s="69"/>
      <c r="V1587" s="69"/>
      <c r="W1587" s="69"/>
      <c r="X1587" s="69"/>
      <c r="Y1587" s="69"/>
      <c r="Z1587" s="69"/>
      <c r="AA1587" s="69"/>
      <c r="AB1587" s="69"/>
      <c r="AC1587" s="69"/>
      <c r="AD1587" s="69"/>
      <c r="AE1587" s="69"/>
      <c r="AF1587" s="69"/>
      <c r="AG1587" s="69"/>
      <c r="AH1587" s="69"/>
      <c r="AI1587" s="69"/>
      <c r="AJ1587" s="69"/>
      <c r="AK1587" s="69"/>
      <c r="AL1587" s="69"/>
      <c r="AM1587" s="69"/>
      <c r="AN1587" s="69"/>
      <c r="AO1587" s="69"/>
      <c r="AP1587" s="69"/>
      <c r="AQ1587" s="69"/>
      <c r="AR1587" s="69"/>
      <c r="AS1587" s="69"/>
      <c r="AT1587" s="69"/>
      <c r="AU1587" s="69"/>
      <c r="AV1587" s="69"/>
      <c r="AW1587" s="69"/>
      <c r="AX1587" s="69"/>
      <c r="AY1587" s="69"/>
      <c r="AZ1587" s="69"/>
      <c r="BA1587" s="69"/>
      <c r="BB1587" s="69"/>
      <c r="BC1587" s="69"/>
      <c r="BD1587" s="69"/>
      <c r="BE1587" s="69"/>
      <c r="BF1587" s="69"/>
      <c r="BG1587" s="69"/>
      <c r="BH1587" s="69"/>
      <c r="BI1587" s="69"/>
      <c r="BJ1587" s="69"/>
      <c r="BK1587" s="69"/>
      <c r="BL1587" s="69"/>
      <c r="BM1587" s="69"/>
      <c r="BN1587" s="69"/>
      <c r="BO1587" s="69"/>
      <c r="BP1587" s="69"/>
      <c r="BQ1587" s="69"/>
      <c r="BR1587" s="69"/>
      <c r="BS1587" s="46"/>
    </row>
    <row r="1588" spans="4:71" s="47" customFormat="1" ht="9.75" customHeight="1" x14ac:dyDescent="0.3">
      <c r="D1588" s="69"/>
      <c r="E1588" s="69"/>
      <c r="F1588" s="69"/>
      <c r="G1588" s="69"/>
      <c r="H1588" s="69"/>
      <c r="I1588" s="69"/>
      <c r="J1588" s="69"/>
      <c r="K1588" s="69"/>
      <c r="L1588" s="69"/>
      <c r="M1588" s="69"/>
      <c r="N1588" s="69"/>
      <c r="O1588" s="69"/>
      <c r="P1588" s="69"/>
      <c r="Q1588" s="69"/>
      <c r="R1588" s="69"/>
      <c r="S1588" s="69"/>
      <c r="T1588" s="69"/>
      <c r="U1588" s="69"/>
      <c r="V1588" s="69"/>
      <c r="W1588" s="69"/>
      <c r="X1588" s="69"/>
      <c r="Y1588" s="69"/>
      <c r="Z1588" s="69"/>
      <c r="AA1588" s="69"/>
      <c r="AB1588" s="69"/>
      <c r="AC1588" s="69"/>
      <c r="AD1588" s="69"/>
      <c r="AE1588" s="69"/>
      <c r="AF1588" s="69"/>
      <c r="AG1588" s="69"/>
      <c r="AH1588" s="69"/>
      <c r="AI1588" s="69"/>
      <c r="AJ1588" s="69"/>
      <c r="AK1588" s="69"/>
      <c r="AL1588" s="69"/>
      <c r="AM1588" s="69"/>
      <c r="AN1588" s="69"/>
      <c r="AO1588" s="69"/>
      <c r="AP1588" s="69"/>
      <c r="AQ1588" s="69"/>
      <c r="AR1588" s="69"/>
      <c r="AS1588" s="69"/>
      <c r="AT1588" s="69"/>
      <c r="AU1588" s="69"/>
      <c r="AV1588" s="69"/>
      <c r="AW1588" s="69"/>
      <c r="AX1588" s="69"/>
      <c r="AY1588" s="69"/>
      <c r="AZ1588" s="69"/>
      <c r="BA1588" s="69"/>
      <c r="BB1588" s="69"/>
      <c r="BC1588" s="69"/>
      <c r="BD1588" s="69"/>
      <c r="BE1588" s="69"/>
      <c r="BF1588" s="69"/>
      <c r="BG1588" s="69"/>
      <c r="BH1588" s="69"/>
      <c r="BI1588" s="69"/>
      <c r="BJ1588" s="69"/>
      <c r="BK1588" s="69"/>
      <c r="BL1588" s="69"/>
      <c r="BM1588" s="69"/>
      <c r="BN1588" s="69"/>
      <c r="BO1588" s="69"/>
      <c r="BP1588" s="69"/>
      <c r="BQ1588" s="69"/>
      <c r="BR1588" s="69"/>
      <c r="BS1588" s="46"/>
    </row>
    <row r="1589" spans="4:71" s="47" customFormat="1" ht="9.75" customHeight="1" x14ac:dyDescent="0.3">
      <c r="D1589" s="69"/>
      <c r="E1589" s="69"/>
      <c r="F1589" s="69"/>
      <c r="G1589" s="69"/>
      <c r="H1589" s="69"/>
      <c r="I1589" s="69"/>
      <c r="J1589" s="69"/>
      <c r="K1589" s="69"/>
      <c r="L1589" s="69"/>
      <c r="M1589" s="69"/>
      <c r="N1589" s="69"/>
      <c r="O1589" s="69"/>
      <c r="P1589" s="69"/>
      <c r="Q1589" s="69"/>
      <c r="R1589" s="69"/>
      <c r="S1589" s="69"/>
      <c r="T1589" s="69"/>
      <c r="U1589" s="69"/>
      <c r="V1589" s="69"/>
      <c r="W1589" s="69"/>
      <c r="X1589" s="69"/>
      <c r="Y1589" s="69"/>
      <c r="Z1589" s="69"/>
      <c r="AA1589" s="69"/>
      <c r="AB1589" s="69"/>
      <c r="AC1589" s="69"/>
      <c r="AD1589" s="69"/>
      <c r="AE1589" s="69"/>
      <c r="AF1589" s="69"/>
      <c r="AG1589" s="69"/>
      <c r="AH1589" s="69"/>
      <c r="AI1589" s="69"/>
      <c r="AJ1589" s="69"/>
      <c r="AK1589" s="69"/>
      <c r="AL1589" s="69"/>
      <c r="AM1589" s="69"/>
      <c r="AN1589" s="69"/>
      <c r="AO1589" s="69"/>
      <c r="AP1589" s="69"/>
      <c r="AQ1589" s="69"/>
      <c r="AR1589" s="69"/>
      <c r="AS1589" s="69"/>
      <c r="AT1589" s="69"/>
      <c r="AU1589" s="69"/>
      <c r="AV1589" s="69"/>
      <c r="AW1589" s="69"/>
      <c r="AX1589" s="69"/>
      <c r="AY1589" s="69"/>
      <c r="AZ1589" s="69"/>
      <c r="BA1589" s="69"/>
      <c r="BB1589" s="69"/>
      <c r="BC1589" s="69"/>
      <c r="BD1589" s="69"/>
      <c r="BE1589" s="69"/>
      <c r="BF1589" s="69"/>
      <c r="BG1589" s="69"/>
      <c r="BH1589" s="69"/>
      <c r="BI1589" s="69"/>
      <c r="BJ1589" s="69"/>
      <c r="BK1589" s="69"/>
      <c r="BL1589" s="69"/>
      <c r="BM1589" s="69"/>
      <c r="BN1589" s="69"/>
      <c r="BO1589" s="69"/>
      <c r="BP1589" s="69"/>
      <c r="BQ1589" s="69"/>
      <c r="BR1589" s="69"/>
      <c r="BS1589" s="46"/>
    </row>
    <row r="1590" spans="4:71" s="47" customFormat="1" ht="9.75" customHeight="1" x14ac:dyDescent="0.3">
      <c r="D1590" s="69"/>
      <c r="E1590" s="69"/>
      <c r="F1590" s="69"/>
      <c r="G1590" s="69"/>
      <c r="H1590" s="69"/>
      <c r="I1590" s="69"/>
      <c r="J1590" s="69"/>
      <c r="K1590" s="69"/>
      <c r="L1590" s="69"/>
      <c r="M1590" s="69"/>
      <c r="N1590" s="69"/>
      <c r="O1590" s="69"/>
      <c r="P1590" s="69"/>
      <c r="Q1590" s="69"/>
      <c r="R1590" s="69"/>
      <c r="S1590" s="69"/>
      <c r="T1590" s="69"/>
      <c r="U1590" s="69"/>
      <c r="V1590" s="69"/>
      <c r="W1590" s="69"/>
      <c r="X1590" s="69"/>
      <c r="Y1590" s="69"/>
      <c r="Z1590" s="69"/>
      <c r="AA1590" s="69"/>
      <c r="AB1590" s="69"/>
      <c r="AC1590" s="69"/>
      <c r="AD1590" s="69"/>
      <c r="AE1590" s="69"/>
      <c r="AF1590" s="69"/>
      <c r="AG1590" s="69"/>
      <c r="AH1590" s="69"/>
      <c r="AI1590" s="69"/>
      <c r="AJ1590" s="69"/>
      <c r="AK1590" s="69"/>
      <c r="AL1590" s="69"/>
      <c r="AM1590" s="69"/>
      <c r="AN1590" s="69"/>
      <c r="AO1590" s="69"/>
      <c r="AP1590" s="69"/>
      <c r="AQ1590" s="69"/>
      <c r="AR1590" s="69"/>
      <c r="AS1590" s="69"/>
      <c r="AT1590" s="69"/>
      <c r="AU1590" s="69"/>
      <c r="AV1590" s="69"/>
      <c r="AW1590" s="69"/>
      <c r="AX1590" s="69"/>
      <c r="AY1590" s="69"/>
      <c r="AZ1590" s="69"/>
      <c r="BA1590" s="69"/>
      <c r="BB1590" s="69"/>
      <c r="BC1590" s="69"/>
      <c r="BD1590" s="69"/>
      <c r="BE1590" s="69"/>
      <c r="BF1590" s="69"/>
      <c r="BG1590" s="69"/>
      <c r="BH1590" s="69"/>
      <c r="BI1590" s="69"/>
      <c r="BJ1590" s="69"/>
      <c r="BK1590" s="69"/>
      <c r="BL1590" s="69"/>
      <c r="BM1590" s="69"/>
      <c r="BN1590" s="69"/>
      <c r="BO1590" s="69"/>
      <c r="BP1590" s="69"/>
      <c r="BQ1590" s="69"/>
      <c r="BR1590" s="69"/>
      <c r="BS1590" s="46"/>
    </row>
    <row r="1591" spans="4:71" s="47" customFormat="1" ht="9.75" customHeight="1" x14ac:dyDescent="0.3">
      <c r="D1591" s="69"/>
      <c r="E1591" s="69"/>
      <c r="F1591" s="69"/>
      <c r="G1591" s="69"/>
      <c r="H1591" s="69"/>
      <c r="I1591" s="69"/>
      <c r="J1591" s="69"/>
      <c r="K1591" s="69"/>
      <c r="L1591" s="69"/>
      <c r="M1591" s="69"/>
      <c r="N1591" s="69"/>
      <c r="O1591" s="69"/>
      <c r="P1591" s="69"/>
      <c r="Q1591" s="69"/>
      <c r="R1591" s="69"/>
      <c r="S1591" s="69"/>
      <c r="T1591" s="69"/>
      <c r="U1591" s="69"/>
      <c r="V1591" s="69"/>
      <c r="W1591" s="69"/>
      <c r="X1591" s="69"/>
      <c r="Y1591" s="69"/>
      <c r="Z1591" s="69"/>
      <c r="AA1591" s="69"/>
      <c r="AB1591" s="69"/>
      <c r="AC1591" s="69"/>
      <c r="AD1591" s="69"/>
      <c r="AE1591" s="69"/>
      <c r="AF1591" s="69"/>
      <c r="AG1591" s="69"/>
      <c r="AH1591" s="69"/>
      <c r="AI1591" s="69"/>
      <c r="AJ1591" s="69"/>
      <c r="AK1591" s="69"/>
      <c r="AL1591" s="69"/>
      <c r="AM1591" s="69"/>
      <c r="AN1591" s="69"/>
      <c r="AO1591" s="69"/>
      <c r="AP1591" s="69"/>
      <c r="AQ1591" s="69"/>
      <c r="AR1591" s="69"/>
      <c r="AS1591" s="69"/>
      <c r="AT1591" s="69"/>
      <c r="AU1591" s="69"/>
      <c r="AV1591" s="69"/>
      <c r="AW1591" s="69"/>
      <c r="AX1591" s="69"/>
      <c r="AY1591" s="69"/>
      <c r="AZ1591" s="69"/>
      <c r="BA1591" s="69"/>
      <c r="BB1591" s="69"/>
      <c r="BC1591" s="69"/>
      <c r="BD1591" s="69"/>
      <c r="BE1591" s="69"/>
      <c r="BF1591" s="69"/>
      <c r="BG1591" s="69"/>
      <c r="BH1591" s="69"/>
      <c r="BI1591" s="69"/>
      <c r="BJ1591" s="69"/>
      <c r="BK1591" s="69"/>
      <c r="BL1591" s="69"/>
      <c r="BM1591" s="69"/>
      <c r="BN1591" s="69"/>
      <c r="BO1591" s="69"/>
      <c r="BP1591" s="69"/>
      <c r="BQ1591" s="69"/>
      <c r="BR1591" s="69"/>
      <c r="BS1591" s="46"/>
    </row>
    <row r="1592" spans="4:71" s="47" customFormat="1" ht="9.75" customHeight="1" x14ac:dyDescent="0.3">
      <c r="D1592" s="69"/>
      <c r="E1592" s="69"/>
      <c r="F1592" s="69"/>
      <c r="G1592" s="69"/>
      <c r="H1592" s="69"/>
      <c r="I1592" s="69"/>
      <c r="J1592" s="69"/>
      <c r="K1592" s="69"/>
      <c r="L1592" s="69"/>
      <c r="M1592" s="69"/>
      <c r="N1592" s="69"/>
      <c r="O1592" s="69"/>
      <c r="P1592" s="69"/>
      <c r="Q1592" s="69"/>
      <c r="R1592" s="69"/>
      <c r="S1592" s="69"/>
      <c r="T1592" s="69"/>
      <c r="U1592" s="69"/>
      <c r="V1592" s="69"/>
      <c r="W1592" s="69"/>
      <c r="X1592" s="69"/>
      <c r="Y1592" s="69"/>
      <c r="Z1592" s="69"/>
      <c r="AA1592" s="69"/>
      <c r="AB1592" s="69"/>
      <c r="AC1592" s="69"/>
      <c r="AD1592" s="69"/>
      <c r="AE1592" s="69"/>
      <c r="AF1592" s="69"/>
      <c r="AG1592" s="69"/>
      <c r="AH1592" s="69"/>
      <c r="AI1592" s="69"/>
      <c r="AJ1592" s="69"/>
      <c r="AK1592" s="69"/>
      <c r="AL1592" s="69"/>
      <c r="AM1592" s="69"/>
      <c r="AN1592" s="69"/>
      <c r="AO1592" s="69"/>
      <c r="AP1592" s="69"/>
      <c r="AQ1592" s="69"/>
      <c r="AR1592" s="69"/>
      <c r="AS1592" s="69"/>
      <c r="AT1592" s="69"/>
      <c r="AU1592" s="69"/>
      <c r="AV1592" s="69"/>
      <c r="AW1592" s="69"/>
      <c r="AX1592" s="69"/>
      <c r="AY1592" s="69"/>
      <c r="AZ1592" s="69"/>
      <c r="BA1592" s="69"/>
      <c r="BB1592" s="69"/>
      <c r="BC1592" s="69"/>
      <c r="BD1592" s="69"/>
      <c r="BE1592" s="69"/>
      <c r="BF1592" s="69"/>
      <c r="BG1592" s="69"/>
      <c r="BH1592" s="69"/>
      <c r="BI1592" s="69"/>
      <c r="BJ1592" s="69"/>
      <c r="BK1592" s="69"/>
      <c r="BL1592" s="69"/>
      <c r="BM1592" s="69"/>
      <c r="BN1592" s="69"/>
      <c r="BO1592" s="69"/>
      <c r="BP1592" s="69"/>
      <c r="BQ1592" s="69"/>
      <c r="BR1592" s="69"/>
      <c r="BS1592" s="46"/>
    </row>
    <row r="1593" spans="4:71" s="47" customFormat="1" ht="9.75" customHeight="1" x14ac:dyDescent="0.3">
      <c r="D1593" s="69"/>
      <c r="E1593" s="69"/>
      <c r="F1593" s="69"/>
      <c r="G1593" s="69"/>
      <c r="H1593" s="69"/>
      <c r="I1593" s="69"/>
      <c r="J1593" s="69"/>
      <c r="K1593" s="69"/>
      <c r="L1593" s="69"/>
      <c r="M1593" s="69"/>
      <c r="N1593" s="69"/>
      <c r="O1593" s="69"/>
      <c r="P1593" s="69"/>
      <c r="Q1593" s="69"/>
      <c r="R1593" s="69"/>
      <c r="S1593" s="69"/>
      <c r="T1593" s="69"/>
      <c r="U1593" s="69"/>
      <c r="V1593" s="69"/>
      <c r="W1593" s="69"/>
      <c r="X1593" s="69"/>
      <c r="Y1593" s="69"/>
      <c r="Z1593" s="69"/>
      <c r="AA1593" s="69"/>
      <c r="AB1593" s="69"/>
      <c r="AC1593" s="69"/>
      <c r="AD1593" s="69"/>
      <c r="AE1593" s="69"/>
      <c r="AF1593" s="69"/>
      <c r="AG1593" s="69"/>
      <c r="AH1593" s="69"/>
      <c r="AI1593" s="69"/>
      <c r="AJ1593" s="69"/>
      <c r="AK1593" s="69"/>
      <c r="AL1593" s="69"/>
      <c r="AM1593" s="69"/>
      <c r="AN1593" s="69"/>
      <c r="AO1593" s="69"/>
      <c r="AP1593" s="69"/>
      <c r="AQ1593" s="69"/>
      <c r="AR1593" s="69"/>
      <c r="AS1593" s="69"/>
      <c r="AT1593" s="69"/>
      <c r="AU1593" s="69"/>
      <c r="AV1593" s="69"/>
      <c r="AW1593" s="69"/>
      <c r="AX1593" s="69"/>
      <c r="AY1593" s="69"/>
      <c r="AZ1593" s="69"/>
      <c r="BA1593" s="69"/>
      <c r="BB1593" s="69"/>
      <c r="BC1593" s="69"/>
      <c r="BD1593" s="69"/>
      <c r="BE1593" s="69"/>
      <c r="BF1593" s="69"/>
      <c r="BG1593" s="69"/>
      <c r="BH1593" s="69"/>
      <c r="BI1593" s="69"/>
      <c r="BJ1593" s="69"/>
      <c r="BK1593" s="69"/>
      <c r="BL1593" s="69"/>
      <c r="BM1593" s="69"/>
      <c r="BN1593" s="69"/>
      <c r="BO1593" s="69"/>
      <c r="BP1593" s="69"/>
      <c r="BQ1593" s="69"/>
      <c r="BR1593" s="69"/>
      <c r="BS1593" s="46"/>
    </row>
    <row r="1594" spans="4:71" s="47" customFormat="1" ht="9.75" customHeight="1" x14ac:dyDescent="0.3">
      <c r="D1594" s="69"/>
      <c r="E1594" s="69"/>
      <c r="F1594" s="69"/>
      <c r="G1594" s="69"/>
      <c r="H1594" s="69"/>
      <c r="I1594" s="69"/>
      <c r="J1594" s="69"/>
      <c r="K1594" s="69"/>
      <c r="L1594" s="69"/>
      <c r="M1594" s="69"/>
      <c r="N1594" s="69"/>
      <c r="O1594" s="69"/>
      <c r="P1594" s="69"/>
      <c r="Q1594" s="69"/>
      <c r="R1594" s="69"/>
      <c r="S1594" s="69"/>
      <c r="T1594" s="69"/>
      <c r="U1594" s="69"/>
      <c r="V1594" s="69"/>
      <c r="W1594" s="69"/>
      <c r="X1594" s="69"/>
      <c r="Y1594" s="69"/>
      <c r="Z1594" s="69"/>
      <c r="AA1594" s="69"/>
      <c r="AB1594" s="69"/>
      <c r="AC1594" s="69"/>
      <c r="AD1594" s="69"/>
      <c r="AE1594" s="69"/>
      <c r="AF1594" s="69"/>
      <c r="AG1594" s="69"/>
      <c r="AH1594" s="69"/>
      <c r="AI1594" s="69"/>
      <c r="AJ1594" s="69"/>
      <c r="AK1594" s="69"/>
      <c r="AL1594" s="69"/>
      <c r="AM1594" s="69"/>
      <c r="AN1594" s="69"/>
      <c r="AO1594" s="69"/>
      <c r="AP1594" s="69"/>
      <c r="AQ1594" s="69"/>
      <c r="AR1594" s="69"/>
      <c r="AS1594" s="69"/>
      <c r="AT1594" s="69"/>
      <c r="AU1594" s="69"/>
      <c r="AV1594" s="69"/>
      <c r="AW1594" s="69"/>
      <c r="AX1594" s="69"/>
      <c r="AY1594" s="69"/>
      <c r="AZ1594" s="69"/>
      <c r="BA1594" s="69"/>
      <c r="BB1594" s="69"/>
      <c r="BC1594" s="69"/>
      <c r="BD1594" s="69"/>
      <c r="BE1594" s="69"/>
      <c r="BF1594" s="69"/>
      <c r="BG1594" s="69"/>
      <c r="BH1594" s="69"/>
      <c r="BI1594" s="69"/>
      <c r="BJ1594" s="69"/>
      <c r="BK1594" s="69"/>
      <c r="BL1594" s="69"/>
      <c r="BM1594" s="69"/>
      <c r="BN1594" s="69"/>
      <c r="BO1594" s="69"/>
      <c r="BP1594" s="69"/>
      <c r="BQ1594" s="69"/>
      <c r="BR1594" s="69"/>
      <c r="BS1594" s="46"/>
    </row>
    <row r="1595" spans="4:71" s="47" customFormat="1" ht="9.75" customHeight="1" x14ac:dyDescent="0.3">
      <c r="D1595" s="69"/>
      <c r="E1595" s="69"/>
      <c r="F1595" s="69"/>
      <c r="G1595" s="69"/>
      <c r="H1595" s="69"/>
      <c r="I1595" s="69"/>
      <c r="J1595" s="69"/>
      <c r="K1595" s="69"/>
      <c r="L1595" s="69"/>
      <c r="M1595" s="69"/>
      <c r="N1595" s="69"/>
      <c r="O1595" s="69"/>
      <c r="P1595" s="69"/>
      <c r="Q1595" s="69"/>
      <c r="R1595" s="69"/>
      <c r="S1595" s="69"/>
      <c r="T1595" s="69"/>
      <c r="U1595" s="69"/>
      <c r="V1595" s="69"/>
      <c r="W1595" s="69"/>
      <c r="X1595" s="69"/>
      <c r="Y1595" s="69"/>
      <c r="Z1595" s="69"/>
      <c r="AA1595" s="69"/>
      <c r="AB1595" s="69"/>
      <c r="AC1595" s="69"/>
      <c r="AD1595" s="69"/>
      <c r="AE1595" s="69"/>
      <c r="AF1595" s="69"/>
      <c r="AG1595" s="69"/>
      <c r="AH1595" s="69"/>
      <c r="AI1595" s="69"/>
      <c r="AJ1595" s="69"/>
      <c r="AK1595" s="69"/>
      <c r="AL1595" s="69"/>
      <c r="AM1595" s="69"/>
      <c r="AN1595" s="69"/>
      <c r="AO1595" s="69"/>
      <c r="AP1595" s="69"/>
      <c r="AQ1595" s="69"/>
      <c r="AR1595" s="69"/>
      <c r="AS1595" s="69"/>
      <c r="AT1595" s="69"/>
      <c r="AU1595" s="69"/>
      <c r="AV1595" s="69"/>
      <c r="AW1595" s="69"/>
      <c r="AX1595" s="69"/>
      <c r="AY1595" s="69"/>
      <c r="AZ1595" s="69"/>
      <c r="BA1595" s="69"/>
      <c r="BB1595" s="69"/>
      <c r="BC1595" s="69"/>
      <c r="BD1595" s="69"/>
      <c r="BE1595" s="69"/>
      <c r="BF1595" s="69"/>
      <c r="BG1595" s="69"/>
      <c r="BH1595" s="69"/>
      <c r="BI1595" s="69"/>
      <c r="BJ1595" s="69"/>
      <c r="BK1595" s="69"/>
      <c r="BL1595" s="69"/>
      <c r="BM1595" s="69"/>
      <c r="BN1595" s="69"/>
      <c r="BO1595" s="69"/>
      <c r="BP1595" s="69"/>
      <c r="BQ1595" s="69"/>
      <c r="BR1595" s="69"/>
      <c r="BS1595" s="46"/>
    </row>
    <row r="1596" spans="4:71" s="47" customFormat="1" ht="9.75" customHeight="1" x14ac:dyDescent="0.3">
      <c r="D1596" s="69"/>
      <c r="E1596" s="69"/>
      <c r="F1596" s="69"/>
      <c r="G1596" s="69"/>
      <c r="H1596" s="69"/>
      <c r="I1596" s="69"/>
      <c r="J1596" s="69"/>
      <c r="K1596" s="69"/>
      <c r="L1596" s="69"/>
      <c r="M1596" s="69"/>
      <c r="N1596" s="69"/>
      <c r="O1596" s="69"/>
      <c r="P1596" s="69"/>
      <c r="Q1596" s="69"/>
      <c r="R1596" s="69"/>
      <c r="S1596" s="69"/>
      <c r="T1596" s="69"/>
      <c r="U1596" s="69"/>
      <c r="V1596" s="69"/>
      <c r="W1596" s="69"/>
      <c r="X1596" s="69"/>
      <c r="Y1596" s="69"/>
      <c r="Z1596" s="69"/>
      <c r="AA1596" s="69"/>
      <c r="AB1596" s="69"/>
      <c r="AC1596" s="69"/>
      <c r="AD1596" s="69"/>
      <c r="AE1596" s="69"/>
      <c r="AF1596" s="69"/>
      <c r="AG1596" s="69"/>
      <c r="AH1596" s="69"/>
      <c r="AI1596" s="69"/>
      <c r="AJ1596" s="69"/>
      <c r="AK1596" s="69"/>
      <c r="AL1596" s="69"/>
      <c r="AM1596" s="69"/>
      <c r="AN1596" s="69"/>
      <c r="AO1596" s="69"/>
      <c r="AP1596" s="69"/>
      <c r="AQ1596" s="69"/>
      <c r="AR1596" s="69"/>
      <c r="AS1596" s="69"/>
      <c r="AT1596" s="69"/>
      <c r="AU1596" s="69"/>
      <c r="AV1596" s="69"/>
      <c r="AW1596" s="69"/>
      <c r="AX1596" s="69"/>
      <c r="AY1596" s="69"/>
      <c r="AZ1596" s="69"/>
      <c r="BA1596" s="69"/>
      <c r="BB1596" s="69"/>
      <c r="BC1596" s="69"/>
      <c r="BD1596" s="69"/>
      <c r="BE1596" s="69"/>
      <c r="BF1596" s="69"/>
      <c r="BG1596" s="69"/>
      <c r="BH1596" s="69"/>
      <c r="BI1596" s="69"/>
      <c r="BJ1596" s="69"/>
      <c r="BK1596" s="69"/>
      <c r="BL1596" s="69"/>
      <c r="BM1596" s="69"/>
      <c r="BN1596" s="69"/>
      <c r="BO1596" s="69"/>
      <c r="BP1596" s="69"/>
      <c r="BQ1596" s="69"/>
      <c r="BR1596" s="69"/>
      <c r="BS1596" s="46"/>
    </row>
    <row r="1597" spans="4:71" s="47" customFormat="1" ht="9.75" customHeight="1" x14ac:dyDescent="0.3">
      <c r="D1597" s="69"/>
      <c r="E1597" s="69"/>
      <c r="F1597" s="69"/>
      <c r="G1597" s="69"/>
      <c r="H1597" s="69"/>
      <c r="I1597" s="69"/>
      <c r="J1597" s="69"/>
      <c r="K1597" s="69"/>
      <c r="L1597" s="69"/>
      <c r="M1597" s="69"/>
      <c r="N1597" s="69"/>
      <c r="O1597" s="69"/>
      <c r="P1597" s="69"/>
      <c r="Q1597" s="69"/>
      <c r="R1597" s="69"/>
      <c r="S1597" s="69"/>
      <c r="T1597" s="69"/>
      <c r="U1597" s="69"/>
      <c r="V1597" s="69"/>
      <c r="W1597" s="69"/>
      <c r="X1597" s="69"/>
      <c r="Y1597" s="69"/>
      <c r="Z1597" s="69"/>
      <c r="AA1597" s="69"/>
      <c r="AB1597" s="69"/>
      <c r="AC1597" s="69"/>
      <c r="AD1597" s="69"/>
      <c r="AE1597" s="69"/>
      <c r="AF1597" s="69"/>
      <c r="AG1597" s="69"/>
      <c r="AH1597" s="69"/>
      <c r="AI1597" s="69"/>
      <c r="AJ1597" s="69"/>
      <c r="AK1597" s="69"/>
      <c r="AL1597" s="69"/>
      <c r="AM1597" s="69"/>
      <c r="AN1597" s="69"/>
      <c r="AO1597" s="69"/>
      <c r="AP1597" s="69"/>
      <c r="AQ1597" s="69"/>
      <c r="AR1597" s="69"/>
      <c r="AS1597" s="69"/>
      <c r="AT1597" s="69"/>
      <c r="AU1597" s="69"/>
      <c r="AV1597" s="69"/>
      <c r="AW1597" s="69"/>
      <c r="AX1597" s="69"/>
      <c r="AY1597" s="69"/>
      <c r="AZ1597" s="69"/>
      <c r="BA1597" s="69"/>
      <c r="BB1597" s="69"/>
      <c r="BC1597" s="69"/>
      <c r="BD1597" s="69"/>
      <c r="BE1597" s="69"/>
      <c r="BF1597" s="69"/>
      <c r="BG1597" s="69"/>
      <c r="BH1597" s="69"/>
      <c r="BI1597" s="69"/>
      <c r="BJ1597" s="69"/>
      <c r="BK1597" s="69"/>
      <c r="BL1597" s="69"/>
      <c r="BM1597" s="69"/>
      <c r="BN1597" s="69"/>
      <c r="BO1597" s="69"/>
      <c r="BP1597" s="69"/>
      <c r="BQ1597" s="69"/>
      <c r="BR1597" s="69"/>
      <c r="BS1597" s="46"/>
    </row>
    <row r="1598" spans="4:71" s="47" customFormat="1" ht="9.75" customHeight="1" x14ac:dyDescent="0.3">
      <c r="D1598" s="69"/>
      <c r="E1598" s="69"/>
      <c r="F1598" s="69"/>
      <c r="G1598" s="69"/>
      <c r="H1598" s="69"/>
      <c r="I1598" s="69"/>
      <c r="J1598" s="69"/>
      <c r="K1598" s="69"/>
      <c r="L1598" s="69"/>
      <c r="M1598" s="69"/>
      <c r="N1598" s="69"/>
      <c r="O1598" s="69"/>
      <c r="P1598" s="69"/>
      <c r="Q1598" s="69"/>
      <c r="R1598" s="69"/>
      <c r="S1598" s="69"/>
      <c r="T1598" s="69"/>
      <c r="U1598" s="69"/>
      <c r="V1598" s="69"/>
      <c r="W1598" s="69"/>
      <c r="X1598" s="69"/>
      <c r="Y1598" s="69"/>
      <c r="Z1598" s="69"/>
      <c r="AA1598" s="69"/>
      <c r="AB1598" s="69"/>
      <c r="AC1598" s="69"/>
      <c r="AD1598" s="69"/>
      <c r="AE1598" s="69"/>
      <c r="AF1598" s="69"/>
      <c r="AG1598" s="69"/>
      <c r="AH1598" s="69"/>
      <c r="AI1598" s="69"/>
      <c r="AJ1598" s="69"/>
      <c r="AK1598" s="69"/>
      <c r="AL1598" s="69"/>
      <c r="AM1598" s="69"/>
      <c r="AN1598" s="69"/>
      <c r="AO1598" s="69"/>
      <c r="AP1598" s="69"/>
      <c r="AQ1598" s="69"/>
      <c r="AR1598" s="69"/>
      <c r="AS1598" s="69"/>
      <c r="AT1598" s="69"/>
      <c r="AU1598" s="69"/>
      <c r="AV1598" s="69"/>
      <c r="AW1598" s="69"/>
      <c r="AX1598" s="69"/>
      <c r="AY1598" s="69"/>
      <c r="AZ1598" s="69"/>
      <c r="BA1598" s="69"/>
      <c r="BB1598" s="69"/>
      <c r="BC1598" s="69"/>
      <c r="BD1598" s="69"/>
      <c r="BE1598" s="69"/>
      <c r="BF1598" s="69"/>
      <c r="BG1598" s="69"/>
      <c r="BH1598" s="69"/>
      <c r="BI1598" s="69"/>
      <c r="BJ1598" s="69"/>
      <c r="BK1598" s="69"/>
      <c r="BL1598" s="69"/>
      <c r="BM1598" s="69"/>
      <c r="BN1598" s="69"/>
      <c r="BO1598" s="69"/>
      <c r="BP1598" s="69"/>
      <c r="BQ1598" s="69"/>
      <c r="BR1598" s="69"/>
      <c r="BS1598" s="46"/>
    </row>
    <row r="1599" spans="4:71" s="47" customFormat="1" ht="9.75" customHeight="1" x14ac:dyDescent="0.3">
      <c r="D1599" s="69"/>
      <c r="E1599" s="69"/>
      <c r="F1599" s="69"/>
      <c r="G1599" s="69"/>
      <c r="H1599" s="69"/>
      <c r="I1599" s="69"/>
      <c r="J1599" s="69"/>
      <c r="K1599" s="69"/>
      <c r="L1599" s="69"/>
      <c r="M1599" s="69"/>
      <c r="N1599" s="69"/>
      <c r="O1599" s="69"/>
      <c r="P1599" s="69"/>
      <c r="Q1599" s="69"/>
      <c r="R1599" s="69"/>
      <c r="S1599" s="69"/>
      <c r="T1599" s="69"/>
      <c r="U1599" s="69"/>
      <c r="V1599" s="69"/>
      <c r="W1599" s="69"/>
      <c r="X1599" s="69"/>
      <c r="Y1599" s="69"/>
      <c r="Z1599" s="69"/>
      <c r="AA1599" s="69"/>
      <c r="AB1599" s="69"/>
      <c r="AC1599" s="69"/>
      <c r="AD1599" s="69"/>
      <c r="AE1599" s="69"/>
      <c r="AF1599" s="69"/>
      <c r="AG1599" s="69"/>
      <c r="AH1599" s="69"/>
      <c r="AI1599" s="69"/>
      <c r="AJ1599" s="69"/>
      <c r="AK1599" s="69"/>
      <c r="AL1599" s="69"/>
      <c r="AM1599" s="69"/>
      <c r="AN1599" s="69"/>
      <c r="AO1599" s="69"/>
      <c r="AP1599" s="69"/>
      <c r="AQ1599" s="69"/>
      <c r="AR1599" s="69"/>
      <c r="AS1599" s="69"/>
      <c r="AT1599" s="69"/>
      <c r="AU1599" s="69"/>
      <c r="AV1599" s="69"/>
      <c r="AW1599" s="69"/>
      <c r="AX1599" s="69"/>
      <c r="AY1599" s="69"/>
      <c r="AZ1599" s="69"/>
      <c r="BA1599" s="69"/>
      <c r="BB1599" s="69"/>
      <c r="BC1599" s="69"/>
      <c r="BD1599" s="69"/>
      <c r="BE1599" s="69"/>
      <c r="BF1599" s="69"/>
      <c r="BG1599" s="69"/>
      <c r="BH1599" s="69"/>
      <c r="BI1599" s="69"/>
      <c r="BJ1599" s="69"/>
      <c r="BK1599" s="69"/>
      <c r="BL1599" s="69"/>
      <c r="BM1599" s="69"/>
      <c r="BN1599" s="69"/>
      <c r="BO1599" s="69"/>
      <c r="BP1599" s="69"/>
      <c r="BQ1599" s="69"/>
      <c r="BR1599" s="69"/>
      <c r="BS1599" s="46"/>
    </row>
    <row r="1600" spans="4:71" s="47" customFormat="1" ht="9.75" customHeight="1" x14ac:dyDescent="0.3">
      <c r="D1600" s="69"/>
      <c r="E1600" s="69"/>
      <c r="F1600" s="69"/>
      <c r="G1600" s="69"/>
      <c r="H1600" s="69"/>
      <c r="I1600" s="69"/>
      <c r="J1600" s="69"/>
      <c r="K1600" s="69"/>
      <c r="L1600" s="69"/>
      <c r="M1600" s="69"/>
      <c r="N1600" s="69"/>
      <c r="O1600" s="69"/>
      <c r="P1600" s="69"/>
      <c r="Q1600" s="69"/>
      <c r="R1600" s="69"/>
      <c r="S1600" s="69"/>
      <c r="T1600" s="69"/>
      <c r="U1600" s="69"/>
      <c r="V1600" s="69"/>
      <c r="W1600" s="69"/>
      <c r="X1600" s="69"/>
      <c r="Y1600" s="69"/>
      <c r="Z1600" s="69"/>
      <c r="AA1600" s="69"/>
      <c r="AB1600" s="69"/>
      <c r="AC1600" s="69"/>
      <c r="AD1600" s="69"/>
      <c r="AE1600" s="69"/>
      <c r="AF1600" s="69"/>
      <c r="AG1600" s="69"/>
      <c r="AH1600" s="69"/>
      <c r="AI1600" s="69"/>
      <c r="AJ1600" s="69"/>
      <c r="AK1600" s="69"/>
      <c r="AL1600" s="69"/>
      <c r="AM1600" s="69"/>
      <c r="AN1600" s="69"/>
      <c r="AO1600" s="69"/>
      <c r="AP1600" s="69"/>
      <c r="AQ1600" s="69"/>
      <c r="AR1600" s="69"/>
      <c r="AS1600" s="69"/>
      <c r="AT1600" s="69"/>
      <c r="AU1600" s="69"/>
      <c r="AV1600" s="69"/>
      <c r="AW1600" s="69"/>
      <c r="AX1600" s="69"/>
      <c r="AY1600" s="69"/>
      <c r="AZ1600" s="69"/>
      <c r="BA1600" s="69"/>
      <c r="BB1600" s="69"/>
      <c r="BC1600" s="69"/>
      <c r="BD1600" s="69"/>
      <c r="BE1600" s="69"/>
      <c r="BF1600" s="69"/>
      <c r="BG1600" s="69"/>
      <c r="BH1600" s="69"/>
      <c r="BI1600" s="69"/>
      <c r="BJ1600" s="69"/>
      <c r="BK1600" s="69"/>
      <c r="BL1600" s="69"/>
      <c r="BM1600" s="69"/>
      <c r="BN1600" s="69"/>
      <c r="BO1600" s="69"/>
      <c r="BP1600" s="69"/>
      <c r="BQ1600" s="69"/>
      <c r="BR1600" s="69"/>
      <c r="BS1600" s="46"/>
    </row>
    <row r="1601" spans="4:71" s="47" customFormat="1" ht="9.75" customHeight="1" x14ac:dyDescent="0.3">
      <c r="D1601" s="69"/>
      <c r="E1601" s="69"/>
      <c r="F1601" s="69"/>
      <c r="G1601" s="69"/>
      <c r="H1601" s="69"/>
      <c r="I1601" s="69"/>
      <c r="J1601" s="69"/>
      <c r="K1601" s="69"/>
      <c r="L1601" s="69"/>
      <c r="M1601" s="69"/>
      <c r="N1601" s="69"/>
      <c r="O1601" s="69"/>
      <c r="P1601" s="69"/>
      <c r="Q1601" s="69"/>
      <c r="R1601" s="69"/>
      <c r="S1601" s="69"/>
      <c r="T1601" s="69"/>
      <c r="U1601" s="69"/>
      <c r="V1601" s="69"/>
      <c r="W1601" s="69"/>
      <c r="X1601" s="69"/>
      <c r="Y1601" s="69"/>
      <c r="Z1601" s="69"/>
      <c r="AA1601" s="69"/>
      <c r="AB1601" s="69"/>
      <c r="AC1601" s="69"/>
      <c r="AD1601" s="69"/>
      <c r="AE1601" s="69"/>
      <c r="AF1601" s="69"/>
      <c r="AG1601" s="69"/>
      <c r="AH1601" s="69"/>
      <c r="AI1601" s="69"/>
      <c r="AJ1601" s="69"/>
      <c r="AK1601" s="69"/>
      <c r="AL1601" s="69"/>
      <c r="AM1601" s="69"/>
      <c r="AN1601" s="69"/>
      <c r="AO1601" s="69"/>
      <c r="AP1601" s="69"/>
      <c r="AQ1601" s="69"/>
      <c r="AR1601" s="69"/>
      <c r="AS1601" s="69"/>
      <c r="AT1601" s="69"/>
      <c r="AU1601" s="69"/>
      <c r="AV1601" s="69"/>
      <c r="AW1601" s="69"/>
      <c r="AX1601" s="69"/>
      <c r="AY1601" s="69"/>
      <c r="AZ1601" s="69"/>
      <c r="BA1601" s="69"/>
      <c r="BB1601" s="69"/>
      <c r="BC1601" s="69"/>
      <c r="BD1601" s="69"/>
      <c r="BE1601" s="69"/>
      <c r="BF1601" s="69"/>
      <c r="BG1601" s="69"/>
      <c r="BH1601" s="69"/>
      <c r="BI1601" s="69"/>
      <c r="BJ1601" s="69"/>
      <c r="BK1601" s="69"/>
      <c r="BL1601" s="69"/>
      <c r="BM1601" s="69"/>
      <c r="BN1601" s="69"/>
      <c r="BO1601" s="69"/>
      <c r="BP1601" s="69"/>
      <c r="BQ1601" s="69"/>
      <c r="BR1601" s="69"/>
      <c r="BS1601" s="46"/>
    </row>
    <row r="1602" spans="4:71" s="47" customFormat="1" ht="9.75" customHeight="1" x14ac:dyDescent="0.3">
      <c r="D1602" s="69"/>
      <c r="E1602" s="69"/>
      <c r="F1602" s="69"/>
      <c r="G1602" s="69"/>
      <c r="H1602" s="69"/>
      <c r="I1602" s="69"/>
      <c r="J1602" s="69"/>
      <c r="K1602" s="69"/>
      <c r="L1602" s="69"/>
      <c r="M1602" s="69"/>
      <c r="N1602" s="69"/>
      <c r="O1602" s="69"/>
      <c r="P1602" s="69"/>
      <c r="Q1602" s="69"/>
      <c r="R1602" s="69"/>
      <c r="S1602" s="69"/>
      <c r="T1602" s="69"/>
      <c r="U1602" s="69"/>
      <c r="V1602" s="69"/>
      <c r="W1602" s="69"/>
      <c r="X1602" s="69"/>
      <c r="Y1602" s="69"/>
      <c r="Z1602" s="69"/>
      <c r="AA1602" s="69"/>
      <c r="AB1602" s="69"/>
      <c r="AC1602" s="69"/>
      <c r="AD1602" s="69"/>
      <c r="AE1602" s="69"/>
      <c r="AF1602" s="69"/>
      <c r="AG1602" s="69"/>
      <c r="AH1602" s="69"/>
      <c r="AI1602" s="69"/>
      <c r="AJ1602" s="69"/>
      <c r="AK1602" s="69"/>
      <c r="AL1602" s="69"/>
      <c r="AM1602" s="69"/>
      <c r="AN1602" s="69"/>
      <c r="AO1602" s="69"/>
      <c r="AP1602" s="69"/>
      <c r="AQ1602" s="69"/>
      <c r="AR1602" s="69"/>
      <c r="AS1602" s="69"/>
      <c r="AT1602" s="69"/>
      <c r="AU1602" s="69"/>
      <c r="AV1602" s="69"/>
      <c r="AW1602" s="69"/>
      <c r="AX1602" s="69"/>
      <c r="AY1602" s="69"/>
      <c r="AZ1602" s="69"/>
      <c r="BA1602" s="69"/>
      <c r="BB1602" s="69"/>
      <c r="BC1602" s="69"/>
      <c r="BD1602" s="69"/>
      <c r="BE1602" s="69"/>
      <c r="BF1602" s="69"/>
      <c r="BG1602" s="69"/>
      <c r="BH1602" s="69"/>
      <c r="BI1602" s="69"/>
      <c r="BJ1602" s="69"/>
      <c r="BK1602" s="69"/>
      <c r="BL1602" s="69"/>
      <c r="BM1602" s="69"/>
      <c r="BN1602" s="69"/>
      <c r="BO1602" s="69"/>
      <c r="BP1602" s="69"/>
      <c r="BQ1602" s="69"/>
      <c r="BR1602" s="69"/>
      <c r="BS1602" s="46"/>
    </row>
    <row r="1603" spans="4:71" s="47" customFormat="1" ht="9.75" customHeight="1" x14ac:dyDescent="0.3">
      <c r="D1603" s="69"/>
      <c r="E1603" s="69"/>
      <c r="F1603" s="69"/>
      <c r="G1603" s="69"/>
      <c r="H1603" s="69"/>
      <c r="I1603" s="69"/>
      <c r="J1603" s="69"/>
      <c r="K1603" s="69"/>
      <c r="L1603" s="69"/>
      <c r="M1603" s="69"/>
      <c r="N1603" s="69"/>
      <c r="O1603" s="69"/>
      <c r="P1603" s="69"/>
      <c r="Q1603" s="69"/>
      <c r="R1603" s="69"/>
      <c r="S1603" s="69"/>
      <c r="T1603" s="69"/>
      <c r="U1603" s="69"/>
      <c r="V1603" s="69"/>
      <c r="W1603" s="69"/>
      <c r="X1603" s="69"/>
      <c r="Y1603" s="69"/>
      <c r="Z1603" s="69"/>
      <c r="AA1603" s="69"/>
      <c r="AB1603" s="69"/>
      <c r="AC1603" s="69"/>
      <c r="AD1603" s="69"/>
      <c r="AE1603" s="69"/>
      <c r="AF1603" s="69"/>
      <c r="AG1603" s="69"/>
      <c r="AH1603" s="69"/>
      <c r="AI1603" s="69"/>
      <c r="AJ1603" s="69"/>
      <c r="AK1603" s="69"/>
      <c r="AL1603" s="69"/>
      <c r="AM1603" s="69"/>
      <c r="AN1603" s="69"/>
      <c r="AO1603" s="69"/>
      <c r="AP1603" s="69"/>
      <c r="AQ1603" s="69"/>
      <c r="AR1603" s="69"/>
      <c r="AS1603" s="69"/>
      <c r="AT1603" s="69"/>
      <c r="AU1603" s="69"/>
      <c r="AV1603" s="69"/>
      <c r="AW1603" s="69"/>
      <c r="AX1603" s="69"/>
      <c r="AY1603" s="69"/>
      <c r="AZ1603" s="69"/>
      <c r="BA1603" s="69"/>
      <c r="BB1603" s="69"/>
      <c r="BC1603" s="69"/>
      <c r="BD1603" s="69"/>
      <c r="BE1603" s="69"/>
      <c r="BF1603" s="69"/>
      <c r="BG1603" s="69"/>
      <c r="BH1603" s="69"/>
      <c r="BI1603" s="69"/>
      <c r="BJ1603" s="69"/>
      <c r="BK1603" s="69"/>
      <c r="BL1603" s="69"/>
      <c r="BM1603" s="69"/>
      <c r="BN1603" s="69"/>
      <c r="BO1603" s="69"/>
      <c r="BP1603" s="69"/>
      <c r="BQ1603" s="69"/>
      <c r="BR1603" s="69"/>
      <c r="BS1603" s="46"/>
    </row>
    <row r="1604" spans="4:71" s="47" customFormat="1" ht="9.75" customHeight="1" x14ac:dyDescent="0.3">
      <c r="D1604" s="69"/>
      <c r="E1604" s="69"/>
      <c r="F1604" s="69"/>
      <c r="G1604" s="69"/>
      <c r="H1604" s="69"/>
      <c r="I1604" s="69"/>
      <c r="J1604" s="69"/>
      <c r="K1604" s="69"/>
      <c r="L1604" s="69"/>
      <c r="M1604" s="69"/>
      <c r="N1604" s="69"/>
      <c r="O1604" s="69"/>
      <c r="P1604" s="69"/>
      <c r="Q1604" s="69"/>
      <c r="R1604" s="69"/>
      <c r="S1604" s="69"/>
      <c r="T1604" s="69"/>
      <c r="U1604" s="69"/>
      <c r="V1604" s="69"/>
      <c r="W1604" s="69"/>
      <c r="X1604" s="69"/>
      <c r="Y1604" s="69"/>
      <c r="Z1604" s="69"/>
      <c r="AA1604" s="69"/>
      <c r="AB1604" s="69"/>
      <c r="AC1604" s="69"/>
      <c r="AD1604" s="69"/>
      <c r="AE1604" s="69"/>
      <c r="AF1604" s="69"/>
      <c r="AG1604" s="69"/>
      <c r="AH1604" s="69"/>
      <c r="AI1604" s="69"/>
      <c r="AJ1604" s="69"/>
      <c r="AK1604" s="69"/>
      <c r="AL1604" s="69"/>
      <c r="AM1604" s="69"/>
      <c r="AN1604" s="69"/>
      <c r="AO1604" s="69"/>
      <c r="AP1604" s="69"/>
      <c r="AQ1604" s="69"/>
      <c r="AR1604" s="69"/>
      <c r="AS1604" s="69"/>
      <c r="AT1604" s="69"/>
      <c r="AU1604" s="69"/>
      <c r="AV1604" s="69"/>
      <c r="AW1604" s="69"/>
      <c r="AX1604" s="69"/>
      <c r="AY1604" s="69"/>
      <c r="AZ1604" s="69"/>
      <c r="BA1604" s="69"/>
      <c r="BB1604" s="69"/>
      <c r="BC1604" s="69"/>
      <c r="BD1604" s="69"/>
      <c r="BE1604" s="69"/>
      <c r="BF1604" s="69"/>
      <c r="BG1604" s="69"/>
      <c r="BH1604" s="69"/>
      <c r="BI1604" s="69"/>
      <c r="BJ1604" s="69"/>
      <c r="BK1604" s="69"/>
      <c r="BL1604" s="69"/>
      <c r="BM1604" s="69"/>
      <c r="BN1604" s="69"/>
      <c r="BO1604" s="69"/>
      <c r="BP1604" s="69"/>
      <c r="BQ1604" s="69"/>
      <c r="BR1604" s="69"/>
      <c r="BS1604" s="46"/>
    </row>
    <row r="1605" spans="4:71" s="47" customFormat="1" ht="9.75" customHeight="1" x14ac:dyDescent="0.3">
      <c r="D1605" s="69"/>
      <c r="E1605" s="69"/>
      <c r="F1605" s="69"/>
      <c r="G1605" s="69"/>
      <c r="H1605" s="69"/>
      <c r="I1605" s="69"/>
      <c r="J1605" s="69"/>
      <c r="K1605" s="69"/>
      <c r="L1605" s="69"/>
      <c r="M1605" s="69"/>
      <c r="N1605" s="69"/>
      <c r="O1605" s="69"/>
      <c r="P1605" s="69"/>
      <c r="Q1605" s="69"/>
      <c r="R1605" s="69"/>
      <c r="S1605" s="69"/>
      <c r="T1605" s="69"/>
      <c r="U1605" s="69"/>
      <c r="V1605" s="69"/>
      <c r="W1605" s="69"/>
      <c r="X1605" s="69"/>
      <c r="Y1605" s="69"/>
      <c r="Z1605" s="69"/>
      <c r="AA1605" s="69"/>
      <c r="AB1605" s="69"/>
      <c r="AC1605" s="69"/>
      <c r="AD1605" s="69"/>
      <c r="AE1605" s="69"/>
      <c r="AF1605" s="69"/>
      <c r="AG1605" s="69"/>
      <c r="AH1605" s="69"/>
      <c r="AI1605" s="69"/>
      <c r="AJ1605" s="69"/>
      <c r="AK1605" s="69"/>
      <c r="AL1605" s="69"/>
      <c r="AM1605" s="69"/>
      <c r="AN1605" s="69"/>
      <c r="AO1605" s="69"/>
      <c r="AP1605" s="69"/>
      <c r="AQ1605" s="69"/>
      <c r="AR1605" s="69"/>
      <c r="AS1605" s="69"/>
      <c r="AT1605" s="69"/>
      <c r="AU1605" s="69"/>
      <c r="AV1605" s="69"/>
      <c r="AW1605" s="69"/>
      <c r="AX1605" s="69"/>
      <c r="AY1605" s="69"/>
      <c r="AZ1605" s="69"/>
      <c r="BA1605" s="69"/>
      <c r="BB1605" s="69"/>
      <c r="BC1605" s="69"/>
      <c r="BD1605" s="69"/>
      <c r="BE1605" s="69"/>
      <c r="BF1605" s="69"/>
      <c r="BG1605" s="69"/>
      <c r="BH1605" s="69"/>
      <c r="BI1605" s="69"/>
      <c r="BJ1605" s="69"/>
      <c r="BK1605" s="69"/>
      <c r="BL1605" s="69"/>
      <c r="BM1605" s="69"/>
      <c r="BN1605" s="69"/>
      <c r="BO1605" s="69"/>
      <c r="BP1605" s="69"/>
      <c r="BQ1605" s="69"/>
      <c r="BR1605" s="69"/>
      <c r="BS1605" s="46"/>
    </row>
    <row r="1606" spans="4:71" s="47" customFormat="1" ht="9.75" customHeight="1" x14ac:dyDescent="0.3">
      <c r="D1606" s="69"/>
      <c r="E1606" s="69"/>
      <c r="F1606" s="69"/>
      <c r="G1606" s="69"/>
      <c r="H1606" s="69"/>
      <c r="I1606" s="69"/>
      <c r="J1606" s="69"/>
      <c r="K1606" s="69"/>
      <c r="L1606" s="69"/>
      <c r="M1606" s="69"/>
      <c r="N1606" s="69"/>
      <c r="O1606" s="69"/>
      <c r="P1606" s="69"/>
      <c r="Q1606" s="69"/>
      <c r="R1606" s="69"/>
      <c r="S1606" s="69"/>
      <c r="T1606" s="69"/>
      <c r="U1606" s="69"/>
      <c r="V1606" s="69"/>
      <c r="W1606" s="69"/>
      <c r="X1606" s="69"/>
      <c r="Y1606" s="69"/>
      <c r="Z1606" s="69"/>
      <c r="AA1606" s="69"/>
      <c r="AB1606" s="69"/>
      <c r="AC1606" s="69"/>
      <c r="AD1606" s="69"/>
      <c r="AE1606" s="69"/>
      <c r="AF1606" s="69"/>
      <c r="AG1606" s="69"/>
      <c r="AH1606" s="69"/>
      <c r="AI1606" s="69"/>
      <c r="AJ1606" s="69"/>
      <c r="AK1606" s="69"/>
      <c r="AL1606" s="69"/>
      <c r="AM1606" s="69"/>
      <c r="AN1606" s="69"/>
      <c r="AO1606" s="69"/>
      <c r="AP1606" s="69"/>
      <c r="AQ1606" s="69"/>
      <c r="AR1606" s="69"/>
      <c r="AS1606" s="69"/>
      <c r="AT1606" s="69"/>
      <c r="AU1606" s="69"/>
      <c r="AV1606" s="69"/>
      <c r="AW1606" s="69"/>
      <c r="AX1606" s="69"/>
      <c r="AY1606" s="69"/>
      <c r="AZ1606" s="69"/>
      <c r="BA1606" s="69"/>
      <c r="BB1606" s="69"/>
      <c r="BC1606" s="69"/>
      <c r="BD1606" s="69"/>
      <c r="BE1606" s="69"/>
      <c r="BF1606" s="69"/>
      <c r="BG1606" s="69"/>
      <c r="BH1606" s="69"/>
      <c r="BI1606" s="69"/>
      <c r="BJ1606" s="69"/>
      <c r="BK1606" s="69"/>
      <c r="BL1606" s="69"/>
      <c r="BM1606" s="69"/>
      <c r="BN1606" s="69"/>
      <c r="BO1606" s="69"/>
      <c r="BP1606" s="69"/>
      <c r="BQ1606" s="69"/>
      <c r="BR1606" s="69"/>
      <c r="BS1606" s="46"/>
    </row>
    <row r="1607" spans="4:71" s="47" customFormat="1" ht="9.75" customHeight="1" x14ac:dyDescent="0.3">
      <c r="D1607" s="69"/>
      <c r="E1607" s="69"/>
      <c r="F1607" s="69"/>
      <c r="G1607" s="69"/>
      <c r="H1607" s="69"/>
      <c r="I1607" s="69"/>
      <c r="J1607" s="69"/>
      <c r="K1607" s="69"/>
      <c r="L1607" s="69"/>
      <c r="M1607" s="69"/>
      <c r="N1607" s="69"/>
      <c r="O1607" s="69"/>
      <c r="P1607" s="69"/>
      <c r="Q1607" s="69"/>
      <c r="R1607" s="69"/>
      <c r="S1607" s="69"/>
      <c r="T1607" s="69"/>
      <c r="U1607" s="69"/>
      <c r="V1607" s="69"/>
      <c r="W1607" s="69"/>
      <c r="X1607" s="69"/>
      <c r="Y1607" s="69"/>
      <c r="Z1607" s="69"/>
      <c r="AA1607" s="69"/>
      <c r="AB1607" s="69"/>
      <c r="AC1607" s="69"/>
      <c r="AD1607" s="69"/>
      <c r="AE1607" s="69"/>
      <c r="AF1607" s="69"/>
      <c r="AG1607" s="69"/>
      <c r="AH1607" s="69"/>
      <c r="AI1607" s="69"/>
      <c r="AJ1607" s="69"/>
      <c r="AK1607" s="69"/>
      <c r="AL1607" s="69"/>
      <c r="AM1607" s="69"/>
      <c r="AN1607" s="69"/>
      <c r="AO1607" s="69"/>
      <c r="AP1607" s="69"/>
      <c r="AQ1607" s="69"/>
      <c r="AR1607" s="69"/>
      <c r="AS1607" s="69"/>
      <c r="AT1607" s="69"/>
      <c r="AU1607" s="69"/>
      <c r="AV1607" s="69"/>
      <c r="AW1607" s="69"/>
      <c r="AX1607" s="69"/>
      <c r="AY1607" s="69"/>
      <c r="AZ1607" s="69"/>
      <c r="BA1607" s="69"/>
      <c r="BB1607" s="69"/>
      <c r="BC1607" s="69"/>
      <c r="BD1607" s="69"/>
      <c r="BE1607" s="69"/>
      <c r="BF1607" s="69"/>
      <c r="BG1607" s="69"/>
      <c r="BH1607" s="69"/>
      <c r="BI1607" s="69"/>
      <c r="BJ1607" s="69"/>
      <c r="BK1607" s="69"/>
      <c r="BL1607" s="69"/>
      <c r="BM1607" s="69"/>
      <c r="BN1607" s="69"/>
      <c r="BO1607" s="69"/>
      <c r="BP1607" s="69"/>
      <c r="BQ1607" s="69"/>
      <c r="BR1607" s="69"/>
      <c r="BS1607" s="46"/>
    </row>
    <row r="1608" spans="4:71" s="47" customFormat="1" ht="9.75" customHeight="1" x14ac:dyDescent="0.3">
      <c r="D1608" s="69"/>
      <c r="E1608" s="69"/>
      <c r="F1608" s="69"/>
      <c r="G1608" s="69"/>
      <c r="H1608" s="69"/>
      <c r="I1608" s="69"/>
      <c r="J1608" s="69"/>
      <c r="K1608" s="69"/>
      <c r="L1608" s="69"/>
      <c r="M1608" s="69"/>
      <c r="N1608" s="69"/>
      <c r="O1608" s="69"/>
      <c r="P1608" s="69"/>
      <c r="Q1608" s="69"/>
      <c r="R1608" s="69"/>
      <c r="S1608" s="69"/>
      <c r="T1608" s="69"/>
      <c r="U1608" s="69"/>
      <c r="V1608" s="69"/>
      <c r="W1608" s="69"/>
      <c r="X1608" s="69"/>
      <c r="Y1608" s="69"/>
      <c r="Z1608" s="69"/>
      <c r="AA1608" s="69"/>
      <c r="AB1608" s="69"/>
      <c r="AC1608" s="69"/>
      <c r="AD1608" s="69"/>
      <c r="AE1608" s="69"/>
      <c r="AF1608" s="69"/>
      <c r="AG1608" s="69"/>
      <c r="AH1608" s="69"/>
      <c r="AI1608" s="69"/>
      <c r="AJ1608" s="69"/>
      <c r="AK1608" s="69"/>
      <c r="AL1608" s="69"/>
      <c r="AM1608" s="69"/>
      <c r="AN1608" s="69"/>
      <c r="AO1608" s="69"/>
      <c r="AP1608" s="69"/>
      <c r="AQ1608" s="69"/>
      <c r="AR1608" s="69"/>
      <c r="AS1608" s="69"/>
      <c r="AT1608" s="69"/>
      <c r="AU1608" s="69"/>
      <c r="AV1608" s="69"/>
      <c r="AW1608" s="69"/>
      <c r="AX1608" s="69"/>
      <c r="AY1608" s="69"/>
      <c r="AZ1608" s="69"/>
      <c r="BA1608" s="69"/>
      <c r="BB1608" s="69"/>
      <c r="BC1608" s="69"/>
      <c r="BD1608" s="69"/>
      <c r="BE1608" s="69"/>
      <c r="BF1608" s="69"/>
      <c r="BG1608" s="69"/>
      <c r="BH1608" s="69"/>
      <c r="BI1608" s="69"/>
      <c r="BJ1608" s="69"/>
      <c r="BK1608" s="69"/>
      <c r="BL1608" s="69"/>
      <c r="BM1608" s="69"/>
      <c r="BN1608" s="69"/>
      <c r="BO1608" s="69"/>
      <c r="BP1608" s="69"/>
      <c r="BQ1608" s="69"/>
      <c r="BR1608" s="69"/>
      <c r="BS1608" s="46"/>
    </row>
    <row r="1609" spans="4:71" s="47" customFormat="1" ht="9.75" customHeight="1" x14ac:dyDescent="0.3">
      <c r="D1609" s="69"/>
      <c r="E1609" s="69"/>
      <c r="F1609" s="69"/>
      <c r="G1609" s="69"/>
      <c r="H1609" s="69"/>
      <c r="I1609" s="69"/>
      <c r="J1609" s="69"/>
      <c r="K1609" s="69"/>
      <c r="L1609" s="69"/>
      <c r="M1609" s="69"/>
      <c r="N1609" s="69"/>
      <c r="O1609" s="69"/>
      <c r="P1609" s="69"/>
      <c r="Q1609" s="69"/>
      <c r="R1609" s="69"/>
      <c r="S1609" s="69"/>
      <c r="T1609" s="69"/>
      <c r="U1609" s="69"/>
      <c r="V1609" s="69"/>
      <c r="W1609" s="69"/>
      <c r="X1609" s="69"/>
      <c r="Y1609" s="69"/>
      <c r="Z1609" s="69"/>
      <c r="AA1609" s="69"/>
      <c r="AB1609" s="69"/>
      <c r="AC1609" s="69"/>
      <c r="AD1609" s="69"/>
      <c r="AE1609" s="69"/>
      <c r="AF1609" s="69"/>
      <c r="AG1609" s="69"/>
      <c r="AH1609" s="69"/>
      <c r="AI1609" s="69"/>
      <c r="AJ1609" s="69"/>
      <c r="AK1609" s="69"/>
      <c r="AL1609" s="69"/>
      <c r="AM1609" s="69"/>
      <c r="AN1609" s="69"/>
      <c r="AO1609" s="69"/>
      <c r="AP1609" s="69"/>
      <c r="AQ1609" s="69"/>
      <c r="AR1609" s="69"/>
      <c r="AS1609" s="69"/>
      <c r="AT1609" s="69"/>
      <c r="AU1609" s="69"/>
      <c r="AV1609" s="69"/>
      <c r="AW1609" s="69"/>
      <c r="AX1609" s="69"/>
      <c r="AY1609" s="69"/>
      <c r="AZ1609" s="69"/>
      <c r="BA1609" s="69"/>
      <c r="BB1609" s="69"/>
      <c r="BC1609" s="69"/>
      <c r="BD1609" s="69"/>
      <c r="BE1609" s="69"/>
      <c r="BF1609" s="69"/>
      <c r="BG1609" s="69"/>
      <c r="BH1609" s="69"/>
      <c r="BI1609" s="69"/>
      <c r="BJ1609" s="69"/>
      <c r="BK1609" s="69"/>
      <c r="BL1609" s="69"/>
      <c r="BM1609" s="69"/>
      <c r="BN1609" s="69"/>
      <c r="BO1609" s="69"/>
      <c r="BP1609" s="69"/>
      <c r="BQ1609" s="69"/>
      <c r="BR1609" s="69"/>
      <c r="BS1609" s="46"/>
    </row>
    <row r="1610" spans="4:71" s="47" customFormat="1" ht="9.75" customHeight="1" x14ac:dyDescent="0.3">
      <c r="D1610" s="69"/>
      <c r="E1610" s="69"/>
      <c r="F1610" s="69"/>
      <c r="G1610" s="69"/>
      <c r="H1610" s="69"/>
      <c r="I1610" s="69"/>
      <c r="J1610" s="69"/>
      <c r="K1610" s="69"/>
      <c r="L1610" s="69"/>
      <c r="M1610" s="69"/>
      <c r="N1610" s="69"/>
      <c r="O1610" s="69"/>
      <c r="P1610" s="69"/>
      <c r="Q1610" s="69"/>
      <c r="R1610" s="69"/>
      <c r="S1610" s="69"/>
      <c r="T1610" s="69"/>
      <c r="U1610" s="69"/>
      <c r="V1610" s="69"/>
      <c r="W1610" s="69"/>
      <c r="X1610" s="69"/>
      <c r="Y1610" s="69"/>
      <c r="Z1610" s="69"/>
      <c r="AA1610" s="69"/>
      <c r="AB1610" s="69"/>
      <c r="AC1610" s="69"/>
      <c r="AD1610" s="69"/>
      <c r="AE1610" s="69"/>
      <c r="AF1610" s="69"/>
      <c r="AG1610" s="69"/>
      <c r="AH1610" s="69"/>
      <c r="AI1610" s="69"/>
      <c r="AJ1610" s="69"/>
      <c r="AK1610" s="69"/>
      <c r="AL1610" s="69"/>
      <c r="AM1610" s="69"/>
      <c r="AN1610" s="69"/>
      <c r="AO1610" s="69"/>
      <c r="AP1610" s="69"/>
      <c r="AQ1610" s="69"/>
      <c r="AR1610" s="69"/>
      <c r="AS1610" s="69"/>
      <c r="AT1610" s="69"/>
      <c r="AU1610" s="69"/>
      <c r="AV1610" s="69"/>
      <c r="AW1610" s="69"/>
      <c r="AX1610" s="69"/>
      <c r="AY1610" s="69"/>
      <c r="AZ1610" s="69"/>
      <c r="BA1610" s="69"/>
      <c r="BB1610" s="69"/>
      <c r="BC1610" s="69"/>
      <c r="BD1610" s="69"/>
      <c r="BE1610" s="69"/>
      <c r="BF1610" s="69"/>
      <c r="BG1610" s="69"/>
      <c r="BH1610" s="69"/>
      <c r="BI1610" s="69"/>
      <c r="BJ1610" s="69"/>
      <c r="BK1610" s="69"/>
      <c r="BL1610" s="69"/>
      <c r="BM1610" s="69"/>
      <c r="BN1610" s="69"/>
      <c r="BO1610" s="69"/>
      <c r="BP1610" s="69"/>
      <c r="BQ1610" s="69"/>
      <c r="BR1610" s="69"/>
      <c r="BS1610" s="46"/>
    </row>
    <row r="1611" spans="4:71" s="47" customFormat="1" ht="9.75" customHeight="1" x14ac:dyDescent="0.3">
      <c r="D1611" s="69"/>
      <c r="E1611" s="69"/>
      <c r="F1611" s="69"/>
      <c r="G1611" s="69"/>
      <c r="H1611" s="69"/>
      <c r="I1611" s="69"/>
      <c r="J1611" s="69"/>
      <c r="K1611" s="69"/>
      <c r="L1611" s="69"/>
      <c r="M1611" s="69"/>
      <c r="N1611" s="69"/>
      <c r="O1611" s="69"/>
      <c r="P1611" s="69"/>
      <c r="Q1611" s="69"/>
      <c r="R1611" s="69"/>
      <c r="S1611" s="69"/>
      <c r="T1611" s="69"/>
      <c r="U1611" s="69"/>
      <c r="V1611" s="69"/>
      <c r="W1611" s="69"/>
      <c r="X1611" s="69"/>
      <c r="Y1611" s="69"/>
      <c r="Z1611" s="69"/>
      <c r="AA1611" s="69"/>
      <c r="AB1611" s="69"/>
      <c r="AC1611" s="69"/>
      <c r="AD1611" s="69"/>
      <c r="AE1611" s="69"/>
      <c r="AF1611" s="69"/>
      <c r="AG1611" s="69"/>
      <c r="AH1611" s="69"/>
      <c r="AI1611" s="69"/>
      <c r="AJ1611" s="69"/>
      <c r="AK1611" s="69"/>
      <c r="AL1611" s="69"/>
      <c r="AM1611" s="69"/>
      <c r="AN1611" s="69"/>
      <c r="AO1611" s="69"/>
      <c r="AP1611" s="69"/>
      <c r="AQ1611" s="69"/>
      <c r="AR1611" s="69"/>
      <c r="AS1611" s="69"/>
      <c r="AT1611" s="69"/>
      <c r="AU1611" s="69"/>
      <c r="AV1611" s="69"/>
      <c r="AW1611" s="69"/>
      <c r="AX1611" s="69"/>
      <c r="AY1611" s="69"/>
      <c r="AZ1611" s="69"/>
      <c r="BA1611" s="69"/>
      <c r="BB1611" s="69"/>
      <c r="BC1611" s="69"/>
      <c r="BD1611" s="69"/>
      <c r="BE1611" s="69"/>
      <c r="BF1611" s="69"/>
      <c r="BG1611" s="69"/>
      <c r="BH1611" s="69"/>
      <c r="BI1611" s="69"/>
      <c r="BJ1611" s="69"/>
      <c r="BK1611" s="69"/>
      <c r="BL1611" s="69"/>
      <c r="BM1611" s="69"/>
      <c r="BN1611" s="69"/>
      <c r="BO1611" s="69"/>
      <c r="BP1611" s="69"/>
      <c r="BQ1611" s="69"/>
      <c r="BR1611" s="69"/>
      <c r="BS1611" s="46"/>
    </row>
    <row r="1612" spans="4:71" s="47" customFormat="1" ht="9.75" customHeight="1" x14ac:dyDescent="0.3">
      <c r="D1612" s="69"/>
      <c r="E1612" s="69"/>
      <c r="F1612" s="69"/>
      <c r="G1612" s="69"/>
      <c r="H1612" s="69"/>
      <c r="I1612" s="69"/>
      <c r="J1612" s="69"/>
      <c r="K1612" s="69"/>
      <c r="L1612" s="69"/>
      <c r="M1612" s="69"/>
      <c r="N1612" s="69"/>
      <c r="O1612" s="69"/>
      <c r="P1612" s="69"/>
      <c r="Q1612" s="69"/>
      <c r="R1612" s="69"/>
      <c r="S1612" s="69"/>
      <c r="T1612" s="69"/>
      <c r="U1612" s="69"/>
      <c r="V1612" s="69"/>
      <c r="W1612" s="69"/>
      <c r="X1612" s="69"/>
      <c r="Y1612" s="69"/>
      <c r="Z1612" s="69"/>
      <c r="AA1612" s="69"/>
      <c r="AB1612" s="69"/>
      <c r="AC1612" s="69"/>
      <c r="AD1612" s="69"/>
      <c r="AE1612" s="69"/>
      <c r="AF1612" s="69"/>
      <c r="AG1612" s="69"/>
      <c r="AH1612" s="69"/>
      <c r="AI1612" s="69"/>
      <c r="AJ1612" s="69"/>
      <c r="AK1612" s="69"/>
      <c r="AL1612" s="69"/>
      <c r="AM1612" s="69"/>
      <c r="AN1612" s="69"/>
      <c r="AO1612" s="69"/>
      <c r="AP1612" s="69"/>
      <c r="AQ1612" s="69"/>
      <c r="AR1612" s="69"/>
      <c r="AS1612" s="69"/>
      <c r="AT1612" s="69"/>
      <c r="AU1612" s="69"/>
      <c r="AV1612" s="69"/>
      <c r="AW1612" s="69"/>
      <c r="AX1612" s="69"/>
      <c r="AY1612" s="69"/>
      <c r="AZ1612" s="69"/>
      <c r="BA1612" s="69"/>
      <c r="BB1612" s="69"/>
      <c r="BC1612" s="69"/>
      <c r="BD1612" s="69"/>
      <c r="BE1612" s="69"/>
      <c r="BF1612" s="69"/>
      <c r="BG1612" s="69"/>
      <c r="BH1612" s="69"/>
      <c r="BI1612" s="69"/>
      <c r="BJ1612" s="69"/>
      <c r="BK1612" s="69"/>
      <c r="BL1612" s="69"/>
      <c r="BM1612" s="69"/>
      <c r="BN1612" s="69"/>
      <c r="BO1612" s="69"/>
      <c r="BP1612" s="69"/>
      <c r="BQ1612" s="69"/>
      <c r="BR1612" s="69"/>
      <c r="BS1612" s="46"/>
    </row>
    <row r="1613" spans="4:71" s="47" customFormat="1" ht="9.75" customHeight="1" x14ac:dyDescent="0.3">
      <c r="D1613" s="69"/>
      <c r="E1613" s="69"/>
      <c r="F1613" s="69"/>
      <c r="G1613" s="69"/>
      <c r="H1613" s="69"/>
      <c r="I1613" s="69"/>
      <c r="J1613" s="69"/>
      <c r="K1613" s="69"/>
      <c r="L1613" s="69"/>
      <c r="M1613" s="69"/>
      <c r="N1613" s="69"/>
      <c r="O1613" s="69"/>
      <c r="P1613" s="69"/>
      <c r="Q1613" s="69"/>
      <c r="R1613" s="69"/>
      <c r="S1613" s="69"/>
      <c r="T1613" s="69"/>
      <c r="U1613" s="69"/>
      <c r="V1613" s="69"/>
      <c r="W1613" s="69"/>
      <c r="X1613" s="69"/>
      <c r="Y1613" s="69"/>
      <c r="Z1613" s="69"/>
      <c r="AA1613" s="69"/>
      <c r="AB1613" s="69"/>
      <c r="AC1613" s="69"/>
      <c r="AD1613" s="69"/>
      <c r="AE1613" s="69"/>
      <c r="AF1613" s="69"/>
      <c r="AG1613" s="69"/>
      <c r="AH1613" s="69"/>
      <c r="AI1613" s="69"/>
      <c r="AJ1613" s="69"/>
      <c r="AK1613" s="69"/>
      <c r="AL1613" s="69"/>
      <c r="AM1613" s="69"/>
      <c r="AN1613" s="69"/>
      <c r="AO1613" s="69"/>
      <c r="AP1613" s="69"/>
      <c r="AQ1613" s="69"/>
      <c r="AR1613" s="69"/>
      <c r="AS1613" s="69"/>
      <c r="AT1613" s="69"/>
      <c r="AU1613" s="69"/>
      <c r="AV1613" s="69"/>
      <c r="AW1613" s="69"/>
      <c r="AX1613" s="69"/>
      <c r="AY1613" s="69"/>
      <c r="AZ1613" s="69"/>
      <c r="BA1613" s="69"/>
      <c r="BB1613" s="69"/>
      <c r="BC1613" s="69"/>
      <c r="BD1613" s="69"/>
      <c r="BE1613" s="69"/>
      <c r="BF1613" s="69"/>
      <c r="BG1613" s="69"/>
      <c r="BH1613" s="69"/>
      <c r="BI1613" s="69"/>
      <c r="BJ1613" s="69"/>
      <c r="BK1613" s="69"/>
      <c r="BL1613" s="69"/>
      <c r="BM1613" s="69"/>
      <c r="BN1613" s="69"/>
      <c r="BO1613" s="69"/>
      <c r="BP1613" s="69"/>
      <c r="BQ1613" s="69"/>
      <c r="BR1613" s="69"/>
      <c r="BS1613" s="46"/>
    </row>
    <row r="1614" spans="4:71" s="47" customFormat="1" ht="9.75" customHeight="1" x14ac:dyDescent="0.3">
      <c r="D1614" s="69"/>
      <c r="E1614" s="69"/>
      <c r="F1614" s="69"/>
      <c r="G1614" s="69"/>
      <c r="H1614" s="69"/>
      <c r="I1614" s="69"/>
      <c r="J1614" s="69"/>
      <c r="K1614" s="69"/>
      <c r="L1614" s="69"/>
      <c r="M1614" s="69"/>
      <c r="N1614" s="69"/>
      <c r="O1614" s="69"/>
      <c r="P1614" s="69"/>
      <c r="Q1614" s="69"/>
      <c r="R1614" s="69"/>
      <c r="S1614" s="69"/>
      <c r="T1614" s="69"/>
      <c r="U1614" s="69"/>
      <c r="V1614" s="69"/>
      <c r="W1614" s="69"/>
      <c r="X1614" s="69"/>
      <c r="Y1614" s="69"/>
      <c r="Z1614" s="69"/>
      <c r="AA1614" s="69"/>
      <c r="AB1614" s="69"/>
      <c r="AC1614" s="69"/>
      <c r="AD1614" s="69"/>
      <c r="AE1614" s="69"/>
      <c r="AF1614" s="69"/>
      <c r="AG1614" s="69"/>
      <c r="AH1614" s="69"/>
      <c r="AI1614" s="69"/>
      <c r="AJ1614" s="69"/>
      <c r="AK1614" s="69"/>
      <c r="AL1614" s="69"/>
      <c r="AM1614" s="69"/>
      <c r="AN1614" s="69"/>
      <c r="AO1614" s="69"/>
      <c r="AP1614" s="69"/>
      <c r="AQ1614" s="69"/>
      <c r="AR1614" s="69"/>
      <c r="AS1614" s="69"/>
      <c r="AT1614" s="69"/>
      <c r="AU1614" s="69"/>
      <c r="AV1614" s="69"/>
      <c r="AW1614" s="69"/>
      <c r="AX1614" s="69"/>
      <c r="AY1614" s="69"/>
      <c r="AZ1614" s="69"/>
      <c r="BA1614" s="69"/>
      <c r="BB1614" s="69"/>
      <c r="BC1614" s="69"/>
      <c r="BD1614" s="69"/>
      <c r="BE1614" s="69"/>
      <c r="BF1614" s="69"/>
      <c r="BG1614" s="69"/>
      <c r="BH1614" s="69"/>
      <c r="BI1614" s="69"/>
      <c r="BJ1614" s="69"/>
      <c r="BK1614" s="69"/>
      <c r="BL1614" s="69"/>
      <c r="BM1614" s="69"/>
      <c r="BN1614" s="69"/>
      <c r="BO1614" s="69"/>
      <c r="BP1614" s="69"/>
      <c r="BQ1614" s="69"/>
      <c r="BR1614" s="69"/>
      <c r="BS1614" s="46"/>
    </row>
    <row r="1615" spans="4:71" s="47" customFormat="1" ht="9.75" customHeight="1" x14ac:dyDescent="0.3">
      <c r="D1615" s="69"/>
      <c r="E1615" s="69"/>
      <c r="F1615" s="69"/>
      <c r="G1615" s="69"/>
      <c r="H1615" s="69"/>
      <c r="I1615" s="69"/>
      <c r="J1615" s="69"/>
      <c r="K1615" s="69"/>
      <c r="L1615" s="69"/>
      <c r="M1615" s="69"/>
      <c r="N1615" s="69"/>
      <c r="O1615" s="69"/>
      <c r="P1615" s="69"/>
      <c r="Q1615" s="69"/>
      <c r="R1615" s="69"/>
      <c r="S1615" s="69"/>
      <c r="T1615" s="69"/>
      <c r="U1615" s="69"/>
      <c r="V1615" s="69"/>
      <c r="W1615" s="69"/>
      <c r="X1615" s="69"/>
      <c r="Y1615" s="69"/>
      <c r="Z1615" s="69"/>
      <c r="AA1615" s="69"/>
      <c r="AB1615" s="69"/>
      <c r="AC1615" s="69"/>
      <c r="AD1615" s="69"/>
      <c r="AE1615" s="69"/>
      <c r="AF1615" s="69"/>
      <c r="AG1615" s="69"/>
      <c r="AH1615" s="69"/>
      <c r="AI1615" s="69"/>
      <c r="AJ1615" s="69"/>
      <c r="AK1615" s="69"/>
      <c r="AL1615" s="69"/>
      <c r="AM1615" s="69"/>
      <c r="AN1615" s="69"/>
      <c r="AO1615" s="69"/>
      <c r="AP1615" s="69"/>
      <c r="AQ1615" s="69"/>
      <c r="AR1615" s="69"/>
      <c r="AS1615" s="69"/>
      <c r="AT1615" s="69"/>
      <c r="AU1615" s="69"/>
      <c r="AV1615" s="69"/>
      <c r="AW1615" s="69"/>
      <c r="AX1615" s="69"/>
      <c r="AY1615" s="69"/>
      <c r="AZ1615" s="69"/>
      <c r="BA1615" s="69"/>
      <c r="BB1615" s="69"/>
      <c r="BC1615" s="69"/>
      <c r="BD1615" s="69"/>
      <c r="BE1615" s="69"/>
      <c r="BF1615" s="69"/>
      <c r="BG1615" s="69"/>
      <c r="BH1615" s="69"/>
      <c r="BI1615" s="69"/>
      <c r="BJ1615" s="69"/>
      <c r="BK1615" s="69"/>
      <c r="BL1615" s="69"/>
      <c r="BM1615" s="69"/>
      <c r="BN1615" s="69"/>
      <c r="BO1615" s="69"/>
      <c r="BP1615" s="69"/>
      <c r="BQ1615" s="69"/>
      <c r="BR1615" s="69"/>
      <c r="BS1615" s="46"/>
    </row>
    <row r="1616" spans="4:71" s="47" customFormat="1" ht="9.75" customHeight="1" x14ac:dyDescent="0.3">
      <c r="D1616" s="69"/>
      <c r="E1616" s="69"/>
      <c r="F1616" s="69"/>
      <c r="G1616" s="69"/>
      <c r="H1616" s="69"/>
      <c r="I1616" s="69"/>
      <c r="J1616" s="69"/>
      <c r="K1616" s="69"/>
      <c r="L1616" s="69"/>
      <c r="M1616" s="69"/>
      <c r="N1616" s="69"/>
      <c r="O1616" s="69"/>
      <c r="P1616" s="69"/>
      <c r="Q1616" s="69"/>
      <c r="R1616" s="69"/>
      <c r="S1616" s="69"/>
      <c r="T1616" s="69"/>
      <c r="U1616" s="69"/>
      <c r="V1616" s="69"/>
      <c r="W1616" s="69"/>
      <c r="X1616" s="69"/>
      <c r="Y1616" s="69"/>
      <c r="Z1616" s="69"/>
      <c r="AA1616" s="69"/>
      <c r="AB1616" s="69"/>
      <c r="AC1616" s="69"/>
      <c r="AD1616" s="69"/>
      <c r="AE1616" s="69"/>
      <c r="AF1616" s="69"/>
      <c r="AG1616" s="69"/>
      <c r="AH1616" s="69"/>
      <c r="AI1616" s="69"/>
      <c r="AJ1616" s="69"/>
      <c r="AK1616" s="69"/>
      <c r="AL1616" s="69"/>
      <c r="AM1616" s="69"/>
      <c r="AN1616" s="69"/>
      <c r="AO1616" s="69"/>
      <c r="AP1616" s="69"/>
      <c r="AQ1616" s="69"/>
      <c r="AR1616" s="69"/>
      <c r="AS1616" s="69"/>
      <c r="AT1616" s="69"/>
      <c r="AU1616" s="69"/>
      <c r="AV1616" s="69"/>
      <c r="AW1616" s="69"/>
      <c r="AX1616" s="69"/>
      <c r="AY1616" s="69"/>
      <c r="AZ1616" s="69"/>
      <c r="BA1616" s="69"/>
      <c r="BB1616" s="69"/>
      <c r="BC1616" s="69"/>
      <c r="BD1616" s="69"/>
      <c r="BE1616" s="69"/>
      <c r="BF1616" s="69"/>
      <c r="BG1616" s="69"/>
      <c r="BH1616" s="69"/>
      <c r="BI1616" s="69"/>
      <c r="BJ1616" s="69"/>
      <c r="BK1616" s="69"/>
      <c r="BL1616" s="69"/>
      <c r="BM1616" s="69"/>
      <c r="BN1616" s="69"/>
      <c r="BO1616" s="69"/>
      <c r="BP1616" s="69"/>
      <c r="BQ1616" s="69"/>
      <c r="BR1616" s="69"/>
      <c r="BS1616" s="46"/>
    </row>
    <row r="1617" spans="4:71" s="47" customFormat="1" ht="9.75" customHeight="1" x14ac:dyDescent="0.3">
      <c r="D1617" s="69"/>
      <c r="E1617" s="69"/>
      <c r="F1617" s="69"/>
      <c r="G1617" s="69"/>
      <c r="H1617" s="69"/>
      <c r="I1617" s="69"/>
      <c r="J1617" s="69"/>
      <c r="K1617" s="69"/>
      <c r="L1617" s="69"/>
      <c r="M1617" s="69"/>
      <c r="N1617" s="69"/>
      <c r="O1617" s="69"/>
      <c r="P1617" s="69"/>
      <c r="Q1617" s="69"/>
      <c r="R1617" s="69"/>
      <c r="S1617" s="69"/>
      <c r="T1617" s="69"/>
      <c r="U1617" s="69"/>
      <c r="V1617" s="69"/>
      <c r="W1617" s="69"/>
      <c r="X1617" s="69"/>
      <c r="Y1617" s="69"/>
      <c r="Z1617" s="69"/>
      <c r="AA1617" s="69"/>
      <c r="AB1617" s="69"/>
      <c r="AC1617" s="69"/>
      <c r="AD1617" s="69"/>
      <c r="AE1617" s="69"/>
      <c r="AF1617" s="69"/>
      <c r="AG1617" s="69"/>
      <c r="AH1617" s="69"/>
      <c r="AI1617" s="69"/>
      <c r="AJ1617" s="69"/>
      <c r="AK1617" s="69"/>
      <c r="AL1617" s="69"/>
      <c r="AM1617" s="69"/>
      <c r="AN1617" s="69"/>
      <c r="AO1617" s="69"/>
      <c r="AP1617" s="69"/>
      <c r="AQ1617" s="69"/>
      <c r="AR1617" s="69"/>
      <c r="AS1617" s="69"/>
      <c r="AT1617" s="69"/>
      <c r="AU1617" s="69"/>
      <c r="AV1617" s="69"/>
      <c r="AW1617" s="69"/>
      <c r="AX1617" s="69"/>
      <c r="AY1617" s="69"/>
      <c r="AZ1617" s="69"/>
      <c r="BA1617" s="69"/>
      <c r="BB1617" s="69"/>
      <c r="BC1617" s="69"/>
      <c r="BD1617" s="69"/>
      <c r="BE1617" s="69"/>
      <c r="BF1617" s="69"/>
      <c r="BG1617" s="69"/>
      <c r="BH1617" s="69"/>
      <c r="BI1617" s="69"/>
      <c r="BJ1617" s="69"/>
      <c r="BK1617" s="69"/>
      <c r="BL1617" s="69"/>
      <c r="BM1617" s="69"/>
      <c r="BN1617" s="69"/>
      <c r="BO1617" s="69"/>
      <c r="BP1617" s="69"/>
      <c r="BQ1617" s="69"/>
      <c r="BR1617" s="69"/>
      <c r="BS1617" s="46"/>
    </row>
    <row r="1618" spans="4:71" s="47" customFormat="1" ht="9.75" customHeight="1" x14ac:dyDescent="0.3">
      <c r="D1618" s="69"/>
      <c r="E1618" s="69"/>
      <c r="F1618" s="69"/>
      <c r="G1618" s="69"/>
      <c r="H1618" s="69"/>
      <c r="I1618" s="69"/>
      <c r="J1618" s="69"/>
      <c r="K1618" s="69"/>
      <c r="L1618" s="69"/>
      <c r="M1618" s="69"/>
      <c r="N1618" s="69"/>
      <c r="O1618" s="69"/>
      <c r="P1618" s="69"/>
      <c r="Q1618" s="69"/>
      <c r="R1618" s="69"/>
      <c r="S1618" s="69"/>
      <c r="T1618" s="69"/>
      <c r="U1618" s="69"/>
      <c r="V1618" s="69"/>
      <c r="W1618" s="69"/>
      <c r="X1618" s="69"/>
      <c r="Y1618" s="69"/>
      <c r="Z1618" s="69"/>
      <c r="AA1618" s="69"/>
      <c r="AB1618" s="69"/>
      <c r="AC1618" s="69"/>
      <c r="AD1618" s="69"/>
      <c r="AE1618" s="69"/>
      <c r="AF1618" s="69"/>
      <c r="AG1618" s="69"/>
      <c r="AH1618" s="69"/>
      <c r="AI1618" s="69"/>
      <c r="AJ1618" s="69"/>
      <c r="AK1618" s="69"/>
      <c r="AL1618" s="69"/>
      <c r="AM1618" s="69"/>
      <c r="AN1618" s="69"/>
      <c r="AO1618" s="69"/>
      <c r="AP1618" s="69"/>
      <c r="AQ1618" s="69"/>
      <c r="AR1618" s="69"/>
      <c r="AS1618" s="69"/>
      <c r="AT1618" s="69"/>
      <c r="AU1618" s="69"/>
      <c r="AV1618" s="69"/>
      <c r="AW1618" s="69"/>
      <c r="AX1618" s="69"/>
      <c r="AY1618" s="69"/>
      <c r="AZ1618" s="69"/>
      <c r="BA1618" s="69"/>
      <c r="BB1618" s="69"/>
      <c r="BC1618" s="69"/>
      <c r="BD1618" s="69"/>
      <c r="BE1618" s="69"/>
      <c r="BF1618" s="69"/>
      <c r="BG1618" s="69"/>
      <c r="BH1618" s="69"/>
      <c r="BI1618" s="69"/>
      <c r="BJ1618" s="69"/>
      <c r="BK1618" s="69"/>
      <c r="BL1618" s="69"/>
      <c r="BM1618" s="69"/>
      <c r="BN1618" s="69"/>
      <c r="BO1618" s="69"/>
      <c r="BP1618" s="69"/>
      <c r="BQ1618" s="69"/>
      <c r="BR1618" s="69"/>
      <c r="BS1618" s="46"/>
    </row>
    <row r="1619" spans="4:71" s="47" customFormat="1" ht="9.75" customHeight="1" x14ac:dyDescent="0.3">
      <c r="D1619" s="69"/>
      <c r="E1619" s="69"/>
      <c r="F1619" s="69"/>
      <c r="G1619" s="69"/>
      <c r="H1619" s="69"/>
      <c r="I1619" s="69"/>
      <c r="J1619" s="69"/>
      <c r="K1619" s="69"/>
      <c r="L1619" s="69"/>
      <c r="M1619" s="69"/>
      <c r="N1619" s="69"/>
      <c r="O1619" s="69"/>
      <c r="P1619" s="69"/>
      <c r="Q1619" s="69"/>
      <c r="R1619" s="69"/>
      <c r="S1619" s="69"/>
      <c r="T1619" s="69"/>
      <c r="U1619" s="69"/>
      <c r="V1619" s="69"/>
      <c r="W1619" s="69"/>
      <c r="X1619" s="69"/>
      <c r="Y1619" s="69"/>
      <c r="Z1619" s="69"/>
      <c r="AA1619" s="69"/>
      <c r="AB1619" s="69"/>
      <c r="AC1619" s="69"/>
      <c r="AD1619" s="69"/>
      <c r="AE1619" s="69"/>
      <c r="AF1619" s="69"/>
      <c r="AG1619" s="69"/>
      <c r="AH1619" s="69"/>
      <c r="AI1619" s="69"/>
      <c r="AJ1619" s="69"/>
      <c r="AK1619" s="69"/>
      <c r="AL1619" s="69"/>
      <c r="AM1619" s="69"/>
      <c r="AN1619" s="69"/>
      <c r="AO1619" s="69"/>
      <c r="AP1619" s="69"/>
      <c r="AQ1619" s="69"/>
      <c r="AR1619" s="69"/>
      <c r="AS1619" s="69"/>
      <c r="AT1619" s="69"/>
      <c r="AU1619" s="69"/>
      <c r="AV1619" s="69"/>
      <c r="AW1619" s="69"/>
      <c r="AX1619" s="69"/>
      <c r="AY1619" s="69"/>
      <c r="AZ1619" s="69"/>
      <c r="BA1619" s="69"/>
      <c r="BB1619" s="69"/>
      <c r="BC1619" s="69"/>
      <c r="BD1619" s="69"/>
      <c r="BE1619" s="69"/>
      <c r="BF1619" s="69"/>
      <c r="BG1619" s="69"/>
      <c r="BH1619" s="69"/>
      <c r="BI1619" s="69"/>
      <c r="BJ1619" s="69"/>
      <c r="BK1619" s="69"/>
      <c r="BL1619" s="69"/>
      <c r="BM1619" s="69"/>
      <c r="BN1619" s="69"/>
      <c r="BO1619" s="69"/>
      <c r="BP1619" s="69"/>
      <c r="BQ1619" s="69"/>
      <c r="BR1619" s="69"/>
      <c r="BS1619" s="46"/>
    </row>
    <row r="1620" spans="4:71" s="47" customFormat="1" ht="9.75" customHeight="1" x14ac:dyDescent="0.3">
      <c r="D1620" s="69"/>
      <c r="E1620" s="69"/>
      <c r="F1620" s="69"/>
      <c r="G1620" s="69"/>
      <c r="H1620" s="69"/>
      <c r="I1620" s="69"/>
      <c r="J1620" s="69"/>
      <c r="K1620" s="69"/>
      <c r="L1620" s="69"/>
      <c r="M1620" s="69"/>
      <c r="N1620" s="69"/>
      <c r="O1620" s="69"/>
      <c r="P1620" s="69"/>
      <c r="Q1620" s="69"/>
      <c r="R1620" s="69"/>
      <c r="S1620" s="69"/>
      <c r="T1620" s="69"/>
      <c r="U1620" s="69"/>
      <c r="V1620" s="69"/>
      <c r="W1620" s="69"/>
      <c r="X1620" s="69"/>
      <c r="Y1620" s="69"/>
      <c r="Z1620" s="69"/>
      <c r="AA1620" s="69"/>
      <c r="AB1620" s="69"/>
      <c r="AC1620" s="69"/>
      <c r="AD1620" s="69"/>
      <c r="AE1620" s="69"/>
      <c r="AF1620" s="69"/>
      <c r="AG1620" s="69"/>
      <c r="AH1620" s="69"/>
      <c r="AI1620" s="69"/>
      <c r="AJ1620" s="69"/>
      <c r="AK1620" s="69"/>
      <c r="AL1620" s="69"/>
      <c r="AM1620" s="69"/>
      <c r="AN1620" s="69"/>
      <c r="AO1620" s="69"/>
      <c r="AP1620" s="69"/>
      <c r="AQ1620" s="69"/>
      <c r="AR1620" s="69"/>
      <c r="AS1620" s="69"/>
      <c r="AT1620" s="69"/>
      <c r="AU1620" s="69"/>
      <c r="AV1620" s="69"/>
      <c r="AW1620" s="69"/>
      <c r="AX1620" s="69"/>
      <c r="AY1620" s="69"/>
      <c r="AZ1620" s="69"/>
      <c r="BA1620" s="69"/>
      <c r="BB1620" s="69"/>
      <c r="BC1620" s="69"/>
      <c r="BD1620" s="69"/>
      <c r="BE1620" s="69"/>
      <c r="BF1620" s="69"/>
      <c r="BG1620" s="69"/>
      <c r="BH1620" s="69"/>
      <c r="BI1620" s="69"/>
      <c r="BJ1620" s="69"/>
      <c r="BK1620" s="69"/>
      <c r="BL1620" s="69"/>
      <c r="BM1620" s="69"/>
      <c r="BN1620" s="69"/>
      <c r="BO1620" s="69"/>
      <c r="BP1620" s="69"/>
      <c r="BQ1620" s="69"/>
      <c r="BR1620" s="69"/>
      <c r="BS1620" s="46"/>
    </row>
    <row r="1621" spans="4:71" s="47" customFormat="1" ht="9.75" customHeight="1" x14ac:dyDescent="0.3">
      <c r="D1621" s="69"/>
      <c r="E1621" s="69"/>
      <c r="F1621" s="69"/>
      <c r="G1621" s="69"/>
      <c r="H1621" s="69"/>
      <c r="I1621" s="69"/>
      <c r="J1621" s="69"/>
      <c r="K1621" s="69"/>
      <c r="L1621" s="69"/>
      <c r="M1621" s="69"/>
      <c r="N1621" s="69"/>
      <c r="O1621" s="69"/>
      <c r="P1621" s="69"/>
      <c r="Q1621" s="69"/>
      <c r="R1621" s="69"/>
      <c r="S1621" s="69"/>
      <c r="T1621" s="69"/>
      <c r="U1621" s="69"/>
      <c r="V1621" s="69"/>
      <c r="W1621" s="69"/>
      <c r="X1621" s="69"/>
      <c r="Y1621" s="69"/>
      <c r="Z1621" s="69"/>
      <c r="AA1621" s="69"/>
      <c r="AB1621" s="69"/>
      <c r="AC1621" s="69"/>
      <c r="AD1621" s="69"/>
      <c r="AE1621" s="69"/>
      <c r="AF1621" s="69"/>
      <c r="AG1621" s="69"/>
      <c r="AH1621" s="69"/>
      <c r="AI1621" s="69"/>
      <c r="AJ1621" s="69"/>
      <c r="AK1621" s="69"/>
      <c r="AL1621" s="69"/>
      <c r="AM1621" s="69"/>
      <c r="AN1621" s="69"/>
      <c r="AO1621" s="69"/>
      <c r="AP1621" s="69"/>
      <c r="AQ1621" s="69"/>
      <c r="AR1621" s="69"/>
      <c r="AS1621" s="69"/>
      <c r="AT1621" s="69"/>
      <c r="AU1621" s="69"/>
      <c r="AV1621" s="69"/>
      <c r="AW1621" s="69"/>
      <c r="AX1621" s="69"/>
      <c r="AY1621" s="69"/>
      <c r="AZ1621" s="69"/>
      <c r="BA1621" s="69"/>
      <c r="BB1621" s="69"/>
      <c r="BC1621" s="69"/>
      <c r="BD1621" s="69"/>
      <c r="BE1621" s="69"/>
      <c r="BF1621" s="69"/>
      <c r="BG1621" s="69"/>
      <c r="BH1621" s="69"/>
      <c r="BI1621" s="69"/>
      <c r="BJ1621" s="69"/>
      <c r="BK1621" s="69"/>
      <c r="BL1621" s="69"/>
      <c r="BM1621" s="69"/>
      <c r="BN1621" s="69"/>
      <c r="BO1621" s="69"/>
      <c r="BP1621" s="69"/>
      <c r="BQ1621" s="69"/>
      <c r="BR1621" s="69"/>
      <c r="BS1621" s="46"/>
    </row>
    <row r="1622" spans="4:71" s="47" customFormat="1" ht="9.75" customHeight="1" x14ac:dyDescent="0.3">
      <c r="D1622" s="69"/>
      <c r="E1622" s="69"/>
      <c r="F1622" s="69"/>
      <c r="G1622" s="69"/>
      <c r="H1622" s="69"/>
      <c r="I1622" s="69"/>
      <c r="J1622" s="69"/>
      <c r="K1622" s="69"/>
      <c r="L1622" s="69"/>
      <c r="M1622" s="69"/>
      <c r="N1622" s="69"/>
      <c r="O1622" s="69"/>
      <c r="P1622" s="69"/>
      <c r="Q1622" s="69"/>
      <c r="R1622" s="69"/>
      <c r="S1622" s="69"/>
      <c r="T1622" s="69"/>
      <c r="U1622" s="69"/>
      <c r="V1622" s="69"/>
      <c r="W1622" s="69"/>
      <c r="X1622" s="69"/>
      <c r="Y1622" s="69"/>
      <c r="Z1622" s="69"/>
      <c r="AA1622" s="69"/>
      <c r="AB1622" s="69"/>
      <c r="AC1622" s="69"/>
      <c r="AD1622" s="69"/>
      <c r="AE1622" s="69"/>
      <c r="AF1622" s="69"/>
      <c r="AG1622" s="69"/>
      <c r="AH1622" s="69"/>
      <c r="AI1622" s="69"/>
      <c r="AJ1622" s="69"/>
      <c r="AK1622" s="69"/>
      <c r="AL1622" s="69"/>
      <c r="AM1622" s="69"/>
      <c r="AN1622" s="69"/>
      <c r="AO1622" s="69"/>
      <c r="AP1622" s="69"/>
      <c r="AQ1622" s="69"/>
      <c r="AR1622" s="69"/>
      <c r="AS1622" s="69"/>
      <c r="AT1622" s="69"/>
      <c r="AU1622" s="69"/>
      <c r="AV1622" s="69"/>
      <c r="AW1622" s="69"/>
      <c r="AX1622" s="69"/>
      <c r="AY1622" s="69"/>
      <c r="AZ1622" s="69"/>
      <c r="BA1622" s="69"/>
      <c r="BB1622" s="69"/>
      <c r="BC1622" s="69"/>
      <c r="BD1622" s="69"/>
      <c r="BE1622" s="69"/>
      <c r="BF1622" s="69"/>
      <c r="BG1622" s="69"/>
      <c r="BH1622" s="69"/>
      <c r="BI1622" s="69"/>
      <c r="BJ1622" s="69"/>
      <c r="BK1622" s="69"/>
      <c r="BL1622" s="69"/>
      <c r="BM1622" s="69"/>
      <c r="BN1622" s="69"/>
      <c r="BO1622" s="69"/>
      <c r="BP1622" s="69"/>
      <c r="BQ1622" s="69"/>
      <c r="BR1622" s="69"/>
      <c r="BS1622" s="46"/>
    </row>
    <row r="1623" spans="4:71" s="47" customFormat="1" ht="9.75" customHeight="1" x14ac:dyDescent="0.3">
      <c r="D1623" s="69"/>
      <c r="E1623" s="69"/>
      <c r="F1623" s="69"/>
      <c r="G1623" s="69"/>
      <c r="H1623" s="69"/>
      <c r="I1623" s="69"/>
      <c r="J1623" s="69"/>
      <c r="K1623" s="69"/>
      <c r="L1623" s="69"/>
      <c r="M1623" s="69"/>
      <c r="N1623" s="69"/>
      <c r="O1623" s="69"/>
      <c r="P1623" s="69"/>
      <c r="Q1623" s="69"/>
      <c r="R1623" s="69"/>
      <c r="S1623" s="69"/>
      <c r="T1623" s="69"/>
      <c r="U1623" s="69"/>
      <c r="V1623" s="69"/>
      <c r="W1623" s="69"/>
      <c r="X1623" s="69"/>
      <c r="Y1623" s="69"/>
      <c r="Z1623" s="69"/>
      <c r="AA1623" s="69"/>
      <c r="AB1623" s="69"/>
      <c r="AC1623" s="69"/>
      <c r="AD1623" s="69"/>
      <c r="AE1623" s="69"/>
      <c r="AF1623" s="69"/>
      <c r="AG1623" s="69"/>
      <c r="AH1623" s="69"/>
      <c r="AI1623" s="69"/>
      <c r="AJ1623" s="69"/>
      <c r="AK1623" s="69"/>
      <c r="AL1623" s="69"/>
      <c r="AM1623" s="69"/>
      <c r="AN1623" s="69"/>
      <c r="AO1623" s="69"/>
      <c r="AP1623" s="69"/>
      <c r="AQ1623" s="69"/>
      <c r="AR1623" s="69"/>
      <c r="AS1623" s="69"/>
      <c r="AT1623" s="69"/>
      <c r="AU1623" s="69"/>
      <c r="AV1623" s="69"/>
      <c r="AW1623" s="69"/>
      <c r="AX1623" s="69"/>
      <c r="AY1623" s="69"/>
      <c r="AZ1623" s="69"/>
      <c r="BA1623" s="69"/>
      <c r="BB1623" s="69"/>
      <c r="BC1623" s="69"/>
      <c r="BD1623" s="69"/>
      <c r="BE1623" s="69"/>
      <c r="BF1623" s="69"/>
      <c r="BG1623" s="69"/>
      <c r="BH1623" s="69"/>
      <c r="BI1623" s="69"/>
      <c r="BJ1623" s="69"/>
      <c r="BK1623" s="69"/>
      <c r="BL1623" s="69"/>
      <c r="BM1623" s="69"/>
      <c r="BN1623" s="69"/>
      <c r="BO1623" s="69"/>
      <c r="BP1623" s="69"/>
      <c r="BQ1623" s="69"/>
      <c r="BR1623" s="69"/>
      <c r="BS1623" s="46"/>
    </row>
    <row r="1624" spans="4:71" s="47" customFormat="1" ht="9.75" customHeight="1" x14ac:dyDescent="0.3">
      <c r="D1624" s="69"/>
      <c r="E1624" s="69"/>
      <c r="F1624" s="69"/>
      <c r="G1624" s="69"/>
      <c r="H1624" s="69"/>
      <c r="I1624" s="69"/>
      <c r="J1624" s="69"/>
      <c r="K1624" s="69"/>
      <c r="L1624" s="69"/>
      <c r="M1624" s="69"/>
      <c r="N1624" s="69"/>
      <c r="O1624" s="69"/>
      <c r="P1624" s="69"/>
      <c r="Q1624" s="69"/>
      <c r="R1624" s="69"/>
      <c r="S1624" s="69"/>
      <c r="T1624" s="69"/>
      <c r="U1624" s="69"/>
      <c r="V1624" s="69"/>
      <c r="W1624" s="69"/>
      <c r="X1624" s="69"/>
      <c r="Y1624" s="69"/>
      <c r="Z1624" s="69"/>
      <c r="AA1624" s="69"/>
      <c r="AB1624" s="69"/>
      <c r="AC1624" s="69"/>
      <c r="AD1624" s="69"/>
      <c r="AE1624" s="69"/>
      <c r="AF1624" s="69"/>
      <c r="AG1624" s="69"/>
      <c r="AH1624" s="69"/>
      <c r="AI1624" s="69"/>
      <c r="AJ1624" s="69"/>
      <c r="AK1624" s="69"/>
      <c r="AL1624" s="69"/>
      <c r="AM1624" s="69"/>
      <c r="AN1624" s="69"/>
      <c r="AO1624" s="69"/>
      <c r="AP1624" s="69"/>
      <c r="AQ1624" s="69"/>
      <c r="AR1624" s="69"/>
      <c r="AS1624" s="69"/>
      <c r="AT1624" s="69"/>
      <c r="AU1624" s="69"/>
      <c r="AV1624" s="69"/>
      <c r="AW1624" s="69"/>
      <c r="AX1624" s="69"/>
      <c r="AY1624" s="69"/>
      <c r="AZ1624" s="69"/>
      <c r="BA1624" s="69"/>
      <c r="BB1624" s="69"/>
      <c r="BC1624" s="69"/>
      <c r="BD1624" s="69"/>
      <c r="BE1624" s="69"/>
      <c r="BF1624" s="69"/>
      <c r="BG1624" s="69"/>
      <c r="BH1624" s="69"/>
      <c r="BI1624" s="69"/>
      <c r="BJ1624" s="69"/>
      <c r="BK1624" s="69"/>
      <c r="BL1624" s="69"/>
      <c r="BM1624" s="69"/>
      <c r="BN1624" s="69"/>
      <c r="BO1624" s="69"/>
      <c r="BP1624" s="69"/>
      <c r="BQ1624" s="69"/>
      <c r="BR1624" s="69"/>
      <c r="BS1624" s="46"/>
    </row>
    <row r="1625" spans="4:71" s="47" customFormat="1" ht="9.75" customHeight="1" x14ac:dyDescent="0.3">
      <c r="D1625" s="69"/>
      <c r="E1625" s="69"/>
      <c r="F1625" s="69"/>
      <c r="G1625" s="69"/>
      <c r="H1625" s="69"/>
      <c r="I1625" s="69"/>
      <c r="J1625" s="69"/>
      <c r="K1625" s="69"/>
      <c r="L1625" s="69"/>
      <c r="M1625" s="69"/>
      <c r="N1625" s="69"/>
      <c r="O1625" s="69"/>
      <c r="P1625" s="69"/>
      <c r="Q1625" s="69"/>
      <c r="R1625" s="69"/>
      <c r="S1625" s="69"/>
      <c r="T1625" s="69"/>
      <c r="U1625" s="69"/>
      <c r="V1625" s="69"/>
      <c r="W1625" s="69"/>
      <c r="X1625" s="69"/>
      <c r="Y1625" s="69"/>
      <c r="Z1625" s="69"/>
      <c r="AA1625" s="69"/>
      <c r="AB1625" s="69"/>
      <c r="AC1625" s="69"/>
      <c r="AD1625" s="69"/>
      <c r="AE1625" s="69"/>
      <c r="AF1625" s="69"/>
      <c r="AG1625" s="69"/>
      <c r="AH1625" s="69"/>
      <c r="AI1625" s="69"/>
      <c r="AJ1625" s="69"/>
      <c r="AK1625" s="69"/>
      <c r="AL1625" s="69"/>
      <c r="AM1625" s="69"/>
      <c r="AN1625" s="69"/>
      <c r="AO1625" s="69"/>
      <c r="AP1625" s="69"/>
      <c r="AQ1625" s="69"/>
      <c r="AR1625" s="69"/>
      <c r="AS1625" s="69"/>
      <c r="AT1625" s="69"/>
      <c r="AU1625" s="69"/>
      <c r="AV1625" s="69"/>
      <c r="AW1625" s="69"/>
      <c r="AX1625" s="69"/>
      <c r="AY1625" s="69"/>
      <c r="AZ1625" s="69"/>
      <c r="BA1625" s="69"/>
      <c r="BB1625" s="69"/>
      <c r="BC1625" s="69"/>
      <c r="BD1625" s="69"/>
      <c r="BE1625" s="69"/>
      <c r="BF1625" s="69"/>
      <c r="BG1625" s="69"/>
      <c r="BH1625" s="69"/>
      <c r="BI1625" s="69"/>
      <c r="BJ1625" s="69"/>
      <c r="BK1625" s="69"/>
      <c r="BL1625" s="69"/>
      <c r="BM1625" s="69"/>
      <c r="BN1625" s="69"/>
      <c r="BO1625" s="69"/>
      <c r="BP1625" s="69"/>
      <c r="BQ1625" s="69"/>
      <c r="BR1625" s="69"/>
      <c r="BS1625" s="46"/>
    </row>
    <row r="1626" spans="4:71" s="47" customFormat="1" ht="9.75" customHeight="1" x14ac:dyDescent="0.3">
      <c r="D1626" s="69"/>
      <c r="E1626" s="69"/>
      <c r="F1626" s="69"/>
      <c r="G1626" s="69"/>
      <c r="H1626" s="69"/>
      <c r="I1626" s="69"/>
      <c r="J1626" s="69"/>
      <c r="K1626" s="69"/>
      <c r="L1626" s="69"/>
      <c r="M1626" s="69"/>
      <c r="N1626" s="69"/>
      <c r="O1626" s="69"/>
      <c r="P1626" s="69"/>
      <c r="Q1626" s="69"/>
      <c r="R1626" s="69"/>
      <c r="S1626" s="69"/>
      <c r="T1626" s="69"/>
      <c r="U1626" s="69"/>
      <c r="V1626" s="69"/>
      <c r="W1626" s="69"/>
      <c r="X1626" s="69"/>
      <c r="Y1626" s="69"/>
      <c r="Z1626" s="69"/>
      <c r="AA1626" s="69"/>
      <c r="AB1626" s="69"/>
      <c r="AC1626" s="69"/>
      <c r="AD1626" s="69"/>
      <c r="AE1626" s="69"/>
      <c r="AF1626" s="69"/>
      <c r="AG1626" s="69"/>
      <c r="AH1626" s="69"/>
      <c r="AI1626" s="69"/>
      <c r="AJ1626" s="69"/>
      <c r="AK1626" s="69"/>
      <c r="AL1626" s="69"/>
      <c r="AM1626" s="69"/>
      <c r="AN1626" s="69"/>
      <c r="AO1626" s="69"/>
      <c r="AP1626" s="69"/>
      <c r="AQ1626" s="69"/>
      <c r="AR1626" s="69"/>
      <c r="AS1626" s="69"/>
      <c r="AT1626" s="69"/>
      <c r="AU1626" s="69"/>
      <c r="AV1626" s="69"/>
      <c r="AW1626" s="69"/>
      <c r="AX1626" s="69"/>
      <c r="AY1626" s="69"/>
      <c r="AZ1626" s="69"/>
      <c r="BA1626" s="69"/>
      <c r="BB1626" s="69"/>
      <c r="BC1626" s="69"/>
      <c r="BD1626" s="69"/>
      <c r="BE1626" s="69"/>
      <c r="BF1626" s="69"/>
      <c r="BG1626" s="69"/>
      <c r="BH1626" s="69"/>
      <c r="BI1626" s="69"/>
      <c r="BJ1626" s="69"/>
      <c r="BK1626" s="69"/>
      <c r="BL1626" s="69"/>
      <c r="BM1626" s="69"/>
      <c r="BN1626" s="69"/>
      <c r="BO1626" s="69"/>
      <c r="BP1626" s="69"/>
      <c r="BQ1626" s="69"/>
      <c r="BR1626" s="69"/>
      <c r="BS1626" s="46"/>
    </row>
    <row r="1627" spans="4:71" s="47" customFormat="1" ht="9.75" customHeight="1" x14ac:dyDescent="0.3">
      <c r="D1627" s="69"/>
      <c r="E1627" s="69"/>
      <c r="F1627" s="69"/>
      <c r="G1627" s="69"/>
      <c r="H1627" s="69"/>
      <c r="I1627" s="69"/>
      <c r="J1627" s="69"/>
      <c r="K1627" s="69"/>
      <c r="L1627" s="69"/>
      <c r="M1627" s="69"/>
      <c r="N1627" s="69"/>
      <c r="O1627" s="69"/>
      <c r="P1627" s="69"/>
      <c r="Q1627" s="69"/>
      <c r="R1627" s="69"/>
      <c r="S1627" s="69"/>
      <c r="T1627" s="69"/>
      <c r="U1627" s="69"/>
      <c r="V1627" s="69"/>
      <c r="W1627" s="69"/>
      <c r="X1627" s="69"/>
      <c r="Y1627" s="69"/>
      <c r="Z1627" s="69"/>
      <c r="AA1627" s="69"/>
      <c r="AB1627" s="69"/>
      <c r="AC1627" s="69"/>
      <c r="AD1627" s="69"/>
      <c r="AE1627" s="69"/>
      <c r="AF1627" s="69"/>
      <c r="AG1627" s="69"/>
      <c r="AH1627" s="69"/>
      <c r="AI1627" s="69"/>
      <c r="AJ1627" s="69"/>
      <c r="AK1627" s="69"/>
      <c r="AL1627" s="69"/>
      <c r="AM1627" s="69"/>
      <c r="AN1627" s="69"/>
      <c r="AO1627" s="69"/>
      <c r="AP1627" s="69"/>
      <c r="AQ1627" s="69"/>
      <c r="AR1627" s="69"/>
      <c r="AS1627" s="69"/>
      <c r="AT1627" s="69"/>
      <c r="AU1627" s="69"/>
      <c r="AV1627" s="69"/>
      <c r="AW1627" s="69"/>
      <c r="AX1627" s="69"/>
      <c r="AY1627" s="69"/>
      <c r="AZ1627" s="69"/>
      <c r="BA1627" s="69"/>
      <c r="BB1627" s="69"/>
      <c r="BC1627" s="69"/>
      <c r="BD1627" s="69"/>
      <c r="BE1627" s="69"/>
      <c r="BF1627" s="69"/>
      <c r="BG1627" s="69"/>
      <c r="BH1627" s="69"/>
      <c r="BI1627" s="69"/>
      <c r="BJ1627" s="69"/>
      <c r="BK1627" s="69"/>
      <c r="BL1627" s="69"/>
      <c r="BM1627" s="69"/>
      <c r="BN1627" s="69"/>
      <c r="BO1627" s="69"/>
      <c r="BP1627" s="69"/>
      <c r="BQ1627" s="69"/>
      <c r="BR1627" s="69"/>
      <c r="BS1627" s="46"/>
    </row>
    <row r="1628" spans="4:71" s="47" customFormat="1" ht="9.75" customHeight="1" x14ac:dyDescent="0.3">
      <c r="D1628" s="69"/>
      <c r="E1628" s="69"/>
      <c r="F1628" s="69"/>
      <c r="G1628" s="69"/>
      <c r="H1628" s="69"/>
      <c r="I1628" s="69"/>
      <c r="J1628" s="69"/>
      <c r="K1628" s="69"/>
      <c r="L1628" s="69"/>
      <c r="M1628" s="69"/>
      <c r="N1628" s="69"/>
      <c r="O1628" s="69"/>
      <c r="P1628" s="69"/>
      <c r="Q1628" s="69"/>
      <c r="R1628" s="69"/>
      <c r="S1628" s="69"/>
      <c r="T1628" s="69"/>
      <c r="U1628" s="69"/>
      <c r="V1628" s="69"/>
      <c r="W1628" s="69"/>
      <c r="X1628" s="69"/>
      <c r="Y1628" s="69"/>
      <c r="Z1628" s="69"/>
      <c r="AA1628" s="69"/>
      <c r="AB1628" s="69"/>
      <c r="AC1628" s="69"/>
      <c r="AD1628" s="69"/>
      <c r="AE1628" s="69"/>
      <c r="AF1628" s="69"/>
      <c r="AG1628" s="69"/>
      <c r="AH1628" s="69"/>
      <c r="AI1628" s="69"/>
      <c r="AJ1628" s="69"/>
      <c r="AK1628" s="69"/>
      <c r="AL1628" s="69"/>
      <c r="AM1628" s="69"/>
      <c r="AN1628" s="69"/>
      <c r="AO1628" s="69"/>
      <c r="AP1628" s="69"/>
      <c r="AQ1628" s="69"/>
      <c r="AR1628" s="69"/>
      <c r="AS1628" s="69"/>
      <c r="AT1628" s="69"/>
      <c r="AU1628" s="69"/>
      <c r="AV1628" s="69"/>
      <c r="AW1628" s="69"/>
      <c r="AX1628" s="69"/>
      <c r="AY1628" s="69"/>
      <c r="AZ1628" s="69"/>
      <c r="BA1628" s="69"/>
      <c r="BB1628" s="69"/>
      <c r="BC1628" s="69"/>
      <c r="BD1628" s="69"/>
      <c r="BE1628" s="69"/>
      <c r="BF1628" s="69"/>
      <c r="BG1628" s="69"/>
      <c r="BH1628" s="69"/>
      <c r="BI1628" s="69"/>
      <c r="BJ1628" s="69"/>
      <c r="BK1628" s="69"/>
      <c r="BL1628" s="69"/>
      <c r="BM1628" s="69"/>
      <c r="BN1628" s="69"/>
      <c r="BO1628" s="69"/>
      <c r="BP1628" s="69"/>
      <c r="BQ1628" s="69"/>
      <c r="BR1628" s="69"/>
      <c r="BS1628" s="46"/>
    </row>
    <row r="1629" spans="4:71" s="47" customFormat="1" ht="9.75" customHeight="1" x14ac:dyDescent="0.3">
      <c r="D1629" s="69"/>
      <c r="E1629" s="69"/>
      <c r="F1629" s="69"/>
      <c r="G1629" s="69"/>
      <c r="H1629" s="69"/>
      <c r="I1629" s="69"/>
      <c r="J1629" s="69"/>
      <c r="K1629" s="69"/>
      <c r="L1629" s="69"/>
      <c r="M1629" s="69"/>
      <c r="N1629" s="69"/>
      <c r="O1629" s="69"/>
      <c r="P1629" s="69"/>
      <c r="Q1629" s="69"/>
      <c r="R1629" s="69"/>
      <c r="S1629" s="69"/>
      <c r="T1629" s="69"/>
      <c r="U1629" s="69"/>
      <c r="V1629" s="69"/>
      <c r="W1629" s="69"/>
      <c r="X1629" s="69"/>
      <c r="Y1629" s="69"/>
      <c r="Z1629" s="69"/>
      <c r="AA1629" s="69"/>
      <c r="AB1629" s="69"/>
      <c r="AC1629" s="69"/>
      <c r="AD1629" s="69"/>
      <c r="AE1629" s="69"/>
      <c r="AF1629" s="69"/>
      <c r="AG1629" s="69"/>
      <c r="AH1629" s="69"/>
      <c r="AI1629" s="69"/>
      <c r="AJ1629" s="69"/>
      <c r="AK1629" s="69"/>
      <c r="AL1629" s="69"/>
      <c r="AM1629" s="69"/>
      <c r="AN1629" s="69"/>
      <c r="AO1629" s="69"/>
      <c r="AP1629" s="69"/>
      <c r="AQ1629" s="69"/>
      <c r="AR1629" s="69"/>
      <c r="AS1629" s="69"/>
      <c r="AT1629" s="69"/>
      <c r="AU1629" s="69"/>
      <c r="AV1629" s="69"/>
      <c r="AW1629" s="69"/>
      <c r="AX1629" s="69"/>
      <c r="AY1629" s="69"/>
      <c r="AZ1629" s="69"/>
      <c r="BA1629" s="69"/>
      <c r="BB1629" s="69"/>
      <c r="BC1629" s="69"/>
      <c r="BD1629" s="69"/>
      <c r="BE1629" s="69"/>
      <c r="BF1629" s="69"/>
      <c r="BG1629" s="69"/>
      <c r="BH1629" s="69"/>
      <c r="BI1629" s="69"/>
      <c r="BJ1629" s="69"/>
      <c r="BK1629" s="69"/>
      <c r="BL1629" s="69"/>
      <c r="BM1629" s="69"/>
      <c r="BN1629" s="69"/>
      <c r="BO1629" s="69"/>
      <c r="BP1629" s="69"/>
      <c r="BQ1629" s="69"/>
      <c r="BR1629" s="69"/>
      <c r="BS1629" s="46"/>
    </row>
    <row r="1630" spans="4:71" s="47" customFormat="1" ht="9.75" customHeight="1" x14ac:dyDescent="0.3">
      <c r="D1630" s="69"/>
      <c r="E1630" s="69"/>
      <c r="F1630" s="69"/>
      <c r="G1630" s="69"/>
      <c r="H1630" s="69"/>
      <c r="I1630" s="69"/>
      <c r="J1630" s="69"/>
      <c r="K1630" s="69"/>
      <c r="L1630" s="69"/>
      <c r="M1630" s="69"/>
      <c r="N1630" s="69"/>
      <c r="O1630" s="69"/>
      <c r="P1630" s="69"/>
      <c r="Q1630" s="69"/>
      <c r="R1630" s="69"/>
      <c r="S1630" s="69"/>
      <c r="T1630" s="69"/>
      <c r="U1630" s="69"/>
      <c r="V1630" s="69"/>
      <c r="W1630" s="69"/>
      <c r="X1630" s="69"/>
      <c r="Y1630" s="69"/>
      <c r="Z1630" s="69"/>
      <c r="AA1630" s="69"/>
      <c r="AB1630" s="69"/>
      <c r="AC1630" s="69"/>
      <c r="AD1630" s="69"/>
      <c r="AE1630" s="69"/>
      <c r="AF1630" s="69"/>
      <c r="AG1630" s="69"/>
      <c r="AH1630" s="69"/>
      <c r="AI1630" s="69"/>
      <c r="AJ1630" s="69"/>
      <c r="AK1630" s="69"/>
      <c r="AL1630" s="69"/>
      <c r="AM1630" s="69"/>
      <c r="AN1630" s="69"/>
      <c r="AO1630" s="69"/>
      <c r="AP1630" s="69"/>
      <c r="AQ1630" s="69"/>
      <c r="AR1630" s="69"/>
      <c r="AS1630" s="69"/>
      <c r="AT1630" s="69"/>
      <c r="AU1630" s="69"/>
      <c r="AV1630" s="69"/>
      <c r="AW1630" s="69"/>
      <c r="AX1630" s="69"/>
      <c r="AY1630" s="69"/>
      <c r="AZ1630" s="69"/>
      <c r="BA1630" s="69"/>
      <c r="BB1630" s="69"/>
      <c r="BC1630" s="69"/>
      <c r="BD1630" s="69"/>
      <c r="BE1630" s="69"/>
      <c r="BF1630" s="69"/>
      <c r="BG1630" s="69"/>
      <c r="BH1630" s="69"/>
      <c r="BI1630" s="69"/>
      <c r="BJ1630" s="69"/>
      <c r="BK1630" s="69"/>
      <c r="BL1630" s="69"/>
      <c r="BM1630" s="69"/>
      <c r="BN1630" s="69"/>
      <c r="BO1630" s="69"/>
      <c r="BP1630" s="69"/>
      <c r="BQ1630" s="69"/>
      <c r="BR1630" s="69"/>
      <c r="BS1630" s="46"/>
    </row>
    <row r="1631" spans="4:71" s="47" customFormat="1" ht="9.75" customHeight="1" x14ac:dyDescent="0.3">
      <c r="D1631" s="69"/>
      <c r="E1631" s="69"/>
      <c r="F1631" s="69"/>
      <c r="G1631" s="69"/>
      <c r="H1631" s="69"/>
      <c r="I1631" s="69"/>
      <c r="J1631" s="69"/>
      <c r="K1631" s="69"/>
      <c r="L1631" s="69"/>
      <c r="M1631" s="69"/>
      <c r="N1631" s="69"/>
      <c r="O1631" s="69"/>
      <c r="P1631" s="69"/>
      <c r="Q1631" s="69"/>
      <c r="R1631" s="69"/>
      <c r="S1631" s="69"/>
      <c r="T1631" s="69"/>
      <c r="U1631" s="69"/>
      <c r="V1631" s="69"/>
      <c r="W1631" s="69"/>
      <c r="X1631" s="69"/>
      <c r="Y1631" s="69"/>
      <c r="Z1631" s="69"/>
      <c r="AA1631" s="69"/>
      <c r="AB1631" s="69"/>
      <c r="AC1631" s="69"/>
      <c r="AD1631" s="69"/>
      <c r="AE1631" s="69"/>
      <c r="AF1631" s="69"/>
      <c r="AG1631" s="69"/>
      <c r="AH1631" s="69"/>
      <c r="AI1631" s="69"/>
      <c r="AJ1631" s="69"/>
      <c r="AK1631" s="69"/>
      <c r="AL1631" s="69"/>
      <c r="AM1631" s="69"/>
      <c r="AN1631" s="69"/>
      <c r="AO1631" s="69"/>
      <c r="AP1631" s="69"/>
      <c r="AQ1631" s="69"/>
      <c r="AR1631" s="69"/>
      <c r="AS1631" s="69"/>
      <c r="AT1631" s="69"/>
      <c r="AU1631" s="69"/>
      <c r="AV1631" s="69"/>
      <c r="AW1631" s="69"/>
      <c r="AX1631" s="69"/>
      <c r="AY1631" s="69"/>
      <c r="AZ1631" s="69"/>
      <c r="BA1631" s="69"/>
      <c r="BB1631" s="69"/>
      <c r="BC1631" s="69"/>
      <c r="BD1631" s="69"/>
      <c r="BE1631" s="69"/>
      <c r="BF1631" s="69"/>
      <c r="BG1631" s="69"/>
      <c r="BH1631" s="69"/>
      <c r="BI1631" s="69"/>
      <c r="BJ1631" s="69"/>
      <c r="BK1631" s="69"/>
      <c r="BL1631" s="69"/>
      <c r="BM1631" s="69"/>
      <c r="BN1631" s="69"/>
      <c r="BO1631" s="69"/>
      <c r="BP1631" s="69"/>
      <c r="BQ1631" s="69"/>
      <c r="BR1631" s="69"/>
      <c r="BS1631" s="46"/>
    </row>
    <row r="1632" spans="4:71" s="47" customFormat="1" ht="9.75" customHeight="1" x14ac:dyDescent="0.3">
      <c r="D1632" s="69"/>
      <c r="E1632" s="69"/>
      <c r="F1632" s="69"/>
      <c r="G1632" s="69"/>
      <c r="H1632" s="69"/>
      <c r="I1632" s="69"/>
      <c r="J1632" s="69"/>
      <c r="K1632" s="69"/>
      <c r="L1632" s="69"/>
      <c r="M1632" s="69"/>
      <c r="N1632" s="69"/>
      <c r="O1632" s="69"/>
      <c r="P1632" s="69"/>
      <c r="Q1632" s="69"/>
      <c r="R1632" s="69"/>
      <c r="S1632" s="69"/>
      <c r="T1632" s="69"/>
      <c r="U1632" s="69"/>
      <c r="V1632" s="69"/>
      <c r="W1632" s="69"/>
      <c r="X1632" s="69"/>
      <c r="Y1632" s="69"/>
      <c r="Z1632" s="69"/>
      <c r="AA1632" s="69"/>
      <c r="AB1632" s="69"/>
      <c r="AC1632" s="69"/>
      <c r="AD1632" s="69"/>
      <c r="AE1632" s="69"/>
      <c r="AF1632" s="69"/>
      <c r="AG1632" s="69"/>
      <c r="AH1632" s="69"/>
      <c r="AI1632" s="69"/>
      <c r="AJ1632" s="69"/>
      <c r="AK1632" s="69"/>
      <c r="AL1632" s="69"/>
      <c r="AM1632" s="69"/>
      <c r="AN1632" s="69"/>
      <c r="AO1632" s="69"/>
      <c r="AP1632" s="69"/>
      <c r="AQ1632" s="69"/>
      <c r="AR1632" s="69"/>
      <c r="AS1632" s="69"/>
      <c r="AT1632" s="69"/>
      <c r="AU1632" s="69"/>
      <c r="AV1632" s="69"/>
      <c r="AW1632" s="69"/>
      <c r="AX1632" s="69"/>
      <c r="AY1632" s="69"/>
      <c r="AZ1632" s="69"/>
      <c r="BA1632" s="69"/>
      <c r="BB1632" s="69"/>
      <c r="BC1632" s="69"/>
      <c r="BD1632" s="69"/>
      <c r="BE1632" s="69"/>
      <c r="BF1632" s="69"/>
      <c r="BG1632" s="69"/>
      <c r="BH1632" s="69"/>
      <c r="BI1632" s="69"/>
      <c r="BJ1632" s="69"/>
      <c r="BK1632" s="69"/>
      <c r="BL1632" s="69"/>
      <c r="BM1632" s="69"/>
      <c r="BN1632" s="69"/>
      <c r="BO1632" s="69"/>
      <c r="BP1632" s="69"/>
      <c r="BQ1632" s="69"/>
      <c r="BR1632" s="69"/>
      <c r="BS1632" s="46"/>
    </row>
    <row r="1633" spans="4:71" s="47" customFormat="1" ht="9.75" customHeight="1" x14ac:dyDescent="0.3">
      <c r="D1633" s="69"/>
      <c r="E1633" s="69"/>
      <c r="F1633" s="69"/>
      <c r="G1633" s="69"/>
      <c r="H1633" s="69"/>
      <c r="I1633" s="69"/>
      <c r="J1633" s="69"/>
      <c r="K1633" s="69"/>
      <c r="L1633" s="69"/>
      <c r="M1633" s="69"/>
      <c r="N1633" s="69"/>
      <c r="O1633" s="69"/>
      <c r="P1633" s="69"/>
      <c r="Q1633" s="69"/>
      <c r="R1633" s="69"/>
      <c r="S1633" s="69"/>
      <c r="T1633" s="69"/>
      <c r="U1633" s="69"/>
      <c r="V1633" s="69"/>
      <c r="W1633" s="69"/>
      <c r="X1633" s="69"/>
      <c r="Y1633" s="69"/>
      <c r="Z1633" s="69"/>
      <c r="AA1633" s="69"/>
      <c r="AB1633" s="69"/>
      <c r="AC1633" s="69"/>
      <c r="AD1633" s="69"/>
      <c r="AE1633" s="69"/>
      <c r="AF1633" s="69"/>
      <c r="AG1633" s="69"/>
      <c r="AH1633" s="69"/>
      <c r="AI1633" s="69"/>
      <c r="AJ1633" s="69"/>
      <c r="AK1633" s="69"/>
      <c r="AL1633" s="69"/>
      <c r="AM1633" s="69"/>
      <c r="AN1633" s="69"/>
      <c r="AO1633" s="69"/>
      <c r="AP1633" s="69"/>
      <c r="AQ1633" s="69"/>
      <c r="AR1633" s="69"/>
      <c r="AS1633" s="69"/>
      <c r="AT1633" s="69"/>
      <c r="AU1633" s="69"/>
      <c r="AV1633" s="69"/>
      <c r="AW1633" s="69"/>
      <c r="AX1633" s="69"/>
      <c r="AY1633" s="69"/>
      <c r="AZ1633" s="69"/>
      <c r="BA1633" s="69"/>
      <c r="BB1633" s="69"/>
      <c r="BC1633" s="69"/>
      <c r="BD1633" s="69"/>
      <c r="BE1633" s="69"/>
      <c r="BF1633" s="69"/>
      <c r="BG1633" s="69"/>
      <c r="BH1633" s="69"/>
      <c r="BI1633" s="69"/>
      <c r="BJ1633" s="69"/>
      <c r="BK1633" s="69"/>
      <c r="BL1633" s="69"/>
      <c r="BM1633" s="69"/>
      <c r="BN1633" s="69"/>
      <c r="BO1633" s="69"/>
      <c r="BP1633" s="69"/>
      <c r="BQ1633" s="69"/>
      <c r="BR1633" s="69"/>
      <c r="BS1633" s="46"/>
    </row>
    <row r="1634" spans="4:71" s="47" customFormat="1" ht="9.75" customHeight="1" x14ac:dyDescent="0.3">
      <c r="D1634" s="69"/>
      <c r="E1634" s="69"/>
      <c r="F1634" s="69"/>
      <c r="G1634" s="69"/>
      <c r="H1634" s="69"/>
      <c r="I1634" s="69"/>
      <c r="J1634" s="69"/>
      <c r="K1634" s="69"/>
      <c r="L1634" s="69"/>
      <c r="M1634" s="69"/>
      <c r="N1634" s="69"/>
      <c r="O1634" s="69"/>
      <c r="P1634" s="69"/>
      <c r="Q1634" s="69"/>
      <c r="R1634" s="69"/>
      <c r="S1634" s="69"/>
      <c r="T1634" s="69"/>
      <c r="U1634" s="69"/>
      <c r="V1634" s="69"/>
      <c r="W1634" s="69"/>
      <c r="X1634" s="69"/>
      <c r="Y1634" s="69"/>
      <c r="Z1634" s="69"/>
      <c r="AA1634" s="69"/>
      <c r="AB1634" s="69"/>
      <c r="AC1634" s="69"/>
      <c r="AD1634" s="69"/>
      <c r="AE1634" s="69"/>
      <c r="AF1634" s="69"/>
      <c r="AG1634" s="69"/>
      <c r="AH1634" s="69"/>
      <c r="AI1634" s="69"/>
      <c r="AJ1634" s="69"/>
      <c r="AK1634" s="69"/>
      <c r="AL1634" s="69"/>
      <c r="AM1634" s="69"/>
      <c r="AN1634" s="69"/>
      <c r="AO1634" s="69"/>
      <c r="AP1634" s="69"/>
      <c r="AQ1634" s="69"/>
      <c r="AR1634" s="69"/>
      <c r="AS1634" s="69"/>
      <c r="AT1634" s="69"/>
      <c r="AU1634" s="69"/>
      <c r="AV1634" s="69"/>
      <c r="AW1634" s="69"/>
      <c r="AX1634" s="69"/>
      <c r="AY1634" s="69"/>
      <c r="AZ1634" s="69"/>
      <c r="BA1634" s="69"/>
      <c r="BB1634" s="69"/>
      <c r="BC1634" s="69"/>
      <c r="BD1634" s="69"/>
      <c r="BE1634" s="69"/>
      <c r="BF1634" s="69"/>
      <c r="BG1634" s="69"/>
      <c r="BH1634" s="69"/>
      <c r="BI1634" s="69"/>
      <c r="BJ1634" s="69"/>
      <c r="BK1634" s="69"/>
      <c r="BL1634" s="69"/>
      <c r="BM1634" s="69"/>
      <c r="BN1634" s="69"/>
      <c r="BO1634" s="69"/>
      <c r="BP1634" s="69"/>
      <c r="BQ1634" s="69"/>
      <c r="BR1634" s="69"/>
      <c r="BS1634" s="46"/>
    </row>
    <row r="1635" spans="4:71" s="47" customFormat="1" ht="9.75" customHeight="1" x14ac:dyDescent="0.3">
      <c r="D1635" s="69"/>
      <c r="E1635" s="69"/>
      <c r="F1635" s="69"/>
      <c r="G1635" s="69"/>
      <c r="H1635" s="69"/>
      <c r="I1635" s="69"/>
      <c r="J1635" s="69"/>
      <c r="K1635" s="69"/>
      <c r="L1635" s="69"/>
      <c r="M1635" s="69"/>
      <c r="N1635" s="69"/>
      <c r="O1635" s="69"/>
      <c r="P1635" s="69"/>
      <c r="Q1635" s="69"/>
      <c r="R1635" s="69"/>
      <c r="S1635" s="69"/>
      <c r="T1635" s="69"/>
      <c r="U1635" s="69"/>
      <c r="V1635" s="69"/>
      <c r="W1635" s="69"/>
      <c r="X1635" s="69"/>
      <c r="Y1635" s="69"/>
      <c r="Z1635" s="69"/>
      <c r="AA1635" s="69"/>
      <c r="AB1635" s="69"/>
      <c r="AC1635" s="69"/>
      <c r="AD1635" s="69"/>
      <c r="AE1635" s="69"/>
      <c r="AF1635" s="69"/>
      <c r="AG1635" s="69"/>
      <c r="AH1635" s="69"/>
      <c r="AI1635" s="69"/>
      <c r="AJ1635" s="69"/>
      <c r="AK1635" s="69"/>
      <c r="AL1635" s="69"/>
      <c r="AM1635" s="69"/>
      <c r="AN1635" s="69"/>
      <c r="AO1635" s="69"/>
      <c r="AP1635" s="69"/>
      <c r="AQ1635" s="69"/>
      <c r="AR1635" s="69"/>
      <c r="AS1635" s="69"/>
      <c r="AT1635" s="69"/>
      <c r="AU1635" s="69"/>
      <c r="AV1635" s="69"/>
      <c r="AW1635" s="69"/>
      <c r="AX1635" s="69"/>
      <c r="AY1635" s="69"/>
      <c r="AZ1635" s="69"/>
      <c r="BA1635" s="69"/>
      <c r="BB1635" s="69"/>
      <c r="BC1635" s="69"/>
      <c r="BD1635" s="69"/>
      <c r="BE1635" s="69"/>
      <c r="BF1635" s="69"/>
      <c r="BG1635" s="69"/>
      <c r="BH1635" s="69"/>
      <c r="BI1635" s="69"/>
      <c r="BJ1635" s="69"/>
      <c r="BK1635" s="69"/>
      <c r="BL1635" s="69"/>
      <c r="BM1635" s="69"/>
      <c r="BN1635" s="69"/>
      <c r="BO1635" s="69"/>
      <c r="BP1635" s="69"/>
      <c r="BQ1635" s="69"/>
      <c r="BR1635" s="69"/>
      <c r="BS1635" s="46"/>
    </row>
    <row r="1636" spans="4:71" s="47" customFormat="1" ht="9.75" customHeight="1" x14ac:dyDescent="0.3">
      <c r="D1636" s="69"/>
      <c r="E1636" s="69"/>
      <c r="F1636" s="69"/>
      <c r="G1636" s="69"/>
      <c r="H1636" s="69"/>
      <c r="I1636" s="69"/>
      <c r="J1636" s="69"/>
      <c r="K1636" s="69"/>
      <c r="L1636" s="69"/>
      <c r="M1636" s="69"/>
      <c r="N1636" s="69"/>
      <c r="O1636" s="69"/>
      <c r="P1636" s="69"/>
      <c r="Q1636" s="69"/>
      <c r="R1636" s="69"/>
      <c r="S1636" s="69"/>
      <c r="T1636" s="69"/>
      <c r="U1636" s="69"/>
      <c r="V1636" s="69"/>
      <c r="W1636" s="69"/>
      <c r="X1636" s="69"/>
      <c r="Y1636" s="69"/>
      <c r="Z1636" s="69"/>
      <c r="AA1636" s="69"/>
      <c r="AB1636" s="69"/>
      <c r="AC1636" s="69"/>
      <c r="AD1636" s="69"/>
      <c r="AE1636" s="69"/>
      <c r="AF1636" s="69"/>
      <c r="AG1636" s="69"/>
      <c r="AH1636" s="69"/>
      <c r="AI1636" s="69"/>
      <c r="AJ1636" s="69"/>
      <c r="AK1636" s="69"/>
      <c r="AL1636" s="69"/>
      <c r="AM1636" s="69"/>
      <c r="AN1636" s="69"/>
      <c r="AO1636" s="69"/>
      <c r="AP1636" s="69"/>
      <c r="AQ1636" s="69"/>
      <c r="AR1636" s="69"/>
      <c r="AS1636" s="69"/>
      <c r="AT1636" s="69"/>
      <c r="AU1636" s="69"/>
      <c r="AV1636" s="69"/>
      <c r="AW1636" s="69"/>
      <c r="AX1636" s="69"/>
      <c r="AY1636" s="69"/>
      <c r="AZ1636" s="69"/>
      <c r="BA1636" s="69"/>
      <c r="BB1636" s="69"/>
      <c r="BC1636" s="69"/>
      <c r="BD1636" s="69"/>
      <c r="BE1636" s="69"/>
      <c r="BF1636" s="69"/>
      <c r="BG1636" s="69"/>
      <c r="BH1636" s="69"/>
      <c r="BI1636" s="69"/>
      <c r="BJ1636" s="69"/>
      <c r="BK1636" s="69"/>
      <c r="BL1636" s="69"/>
      <c r="BM1636" s="69"/>
      <c r="BN1636" s="69"/>
      <c r="BO1636" s="69"/>
      <c r="BP1636" s="69"/>
      <c r="BQ1636" s="69"/>
      <c r="BR1636" s="69"/>
      <c r="BS1636" s="46"/>
    </row>
    <row r="1637" spans="4:71" s="47" customFormat="1" ht="9.75" customHeight="1" x14ac:dyDescent="0.3">
      <c r="D1637" s="69"/>
      <c r="E1637" s="69"/>
      <c r="F1637" s="69"/>
      <c r="G1637" s="69"/>
      <c r="H1637" s="69"/>
      <c r="I1637" s="69"/>
      <c r="J1637" s="69"/>
      <c r="K1637" s="69"/>
      <c r="L1637" s="69"/>
      <c r="M1637" s="69"/>
      <c r="N1637" s="69"/>
      <c r="O1637" s="69"/>
      <c r="P1637" s="69"/>
      <c r="Q1637" s="69"/>
      <c r="R1637" s="69"/>
      <c r="S1637" s="69"/>
      <c r="T1637" s="69"/>
      <c r="U1637" s="69"/>
      <c r="V1637" s="69"/>
      <c r="W1637" s="69"/>
      <c r="X1637" s="69"/>
      <c r="Y1637" s="69"/>
      <c r="Z1637" s="69"/>
      <c r="AA1637" s="69"/>
      <c r="AB1637" s="69"/>
      <c r="AC1637" s="69"/>
      <c r="AD1637" s="69"/>
      <c r="AE1637" s="69"/>
      <c r="AF1637" s="69"/>
      <c r="AG1637" s="69"/>
      <c r="AH1637" s="69"/>
      <c r="AI1637" s="69"/>
      <c r="AJ1637" s="69"/>
      <c r="AK1637" s="69"/>
      <c r="AL1637" s="69"/>
      <c r="AM1637" s="69"/>
      <c r="AN1637" s="69"/>
      <c r="AO1637" s="69"/>
      <c r="AP1637" s="69"/>
      <c r="AQ1637" s="69"/>
      <c r="AR1637" s="69"/>
      <c r="AS1637" s="69"/>
      <c r="AT1637" s="69"/>
      <c r="AU1637" s="69"/>
      <c r="AV1637" s="69"/>
      <c r="AW1637" s="69"/>
      <c r="AX1637" s="69"/>
      <c r="AY1637" s="69"/>
      <c r="AZ1637" s="69"/>
      <c r="BA1637" s="69"/>
      <c r="BB1637" s="69"/>
      <c r="BC1637" s="69"/>
      <c r="BD1637" s="69"/>
      <c r="BE1637" s="69"/>
      <c r="BF1637" s="69"/>
      <c r="BG1637" s="69"/>
      <c r="BH1637" s="69"/>
      <c r="BI1637" s="69"/>
      <c r="BJ1637" s="69"/>
      <c r="BK1637" s="69"/>
      <c r="BL1637" s="69"/>
      <c r="BM1637" s="69"/>
      <c r="BN1637" s="69"/>
      <c r="BO1637" s="69"/>
      <c r="BP1637" s="69"/>
      <c r="BQ1637" s="69"/>
      <c r="BR1637" s="69"/>
      <c r="BS1637" s="46"/>
    </row>
    <row r="1638" spans="4:71" s="47" customFormat="1" ht="9.75" customHeight="1" x14ac:dyDescent="0.3">
      <c r="D1638" s="69"/>
      <c r="E1638" s="69"/>
      <c r="F1638" s="69"/>
      <c r="G1638" s="69"/>
      <c r="H1638" s="69"/>
      <c r="I1638" s="69"/>
      <c r="J1638" s="69"/>
      <c r="K1638" s="69"/>
      <c r="L1638" s="69"/>
      <c r="M1638" s="69"/>
      <c r="N1638" s="69"/>
      <c r="O1638" s="69"/>
      <c r="P1638" s="69"/>
      <c r="Q1638" s="69"/>
      <c r="R1638" s="69"/>
      <c r="S1638" s="69"/>
      <c r="T1638" s="69"/>
      <c r="U1638" s="69"/>
      <c r="V1638" s="69"/>
      <c r="W1638" s="69"/>
      <c r="X1638" s="69"/>
      <c r="Y1638" s="69"/>
      <c r="Z1638" s="69"/>
      <c r="AA1638" s="69"/>
      <c r="AB1638" s="69"/>
      <c r="AC1638" s="69"/>
      <c r="AD1638" s="69"/>
      <c r="AE1638" s="69"/>
      <c r="AF1638" s="69"/>
      <c r="AG1638" s="69"/>
      <c r="AH1638" s="69"/>
      <c r="AI1638" s="69"/>
      <c r="AJ1638" s="69"/>
      <c r="AK1638" s="69"/>
      <c r="AL1638" s="69"/>
      <c r="AM1638" s="69"/>
      <c r="AN1638" s="69"/>
      <c r="AO1638" s="69"/>
      <c r="AP1638" s="69"/>
      <c r="AQ1638" s="69"/>
      <c r="AR1638" s="69"/>
      <c r="AS1638" s="69"/>
      <c r="AT1638" s="69"/>
      <c r="AU1638" s="69"/>
      <c r="AV1638" s="69"/>
      <c r="AW1638" s="69"/>
      <c r="AX1638" s="69"/>
      <c r="AY1638" s="69"/>
      <c r="AZ1638" s="69"/>
      <c r="BA1638" s="69"/>
      <c r="BB1638" s="69"/>
      <c r="BC1638" s="69"/>
      <c r="BD1638" s="69"/>
      <c r="BE1638" s="69"/>
      <c r="BF1638" s="69"/>
      <c r="BG1638" s="69"/>
      <c r="BH1638" s="69"/>
      <c r="BI1638" s="69"/>
      <c r="BJ1638" s="69"/>
      <c r="BK1638" s="69"/>
      <c r="BL1638" s="69"/>
      <c r="BM1638" s="69"/>
      <c r="BN1638" s="69"/>
      <c r="BO1638" s="69"/>
      <c r="BP1638" s="69"/>
      <c r="BQ1638" s="69"/>
      <c r="BR1638" s="69"/>
      <c r="BS1638" s="46"/>
    </row>
    <row r="1639" spans="4:71" s="47" customFormat="1" ht="9.75" customHeight="1" x14ac:dyDescent="0.3">
      <c r="D1639" s="69"/>
      <c r="E1639" s="69"/>
      <c r="F1639" s="69"/>
      <c r="G1639" s="69"/>
      <c r="H1639" s="69"/>
      <c r="I1639" s="69"/>
      <c r="J1639" s="69"/>
      <c r="K1639" s="69"/>
      <c r="L1639" s="69"/>
      <c r="M1639" s="69"/>
      <c r="N1639" s="69"/>
      <c r="O1639" s="69"/>
      <c r="P1639" s="69"/>
      <c r="Q1639" s="69"/>
      <c r="R1639" s="69"/>
      <c r="S1639" s="69"/>
      <c r="T1639" s="69"/>
      <c r="U1639" s="69"/>
      <c r="V1639" s="69"/>
      <c r="W1639" s="69"/>
      <c r="X1639" s="69"/>
      <c r="Y1639" s="69"/>
      <c r="Z1639" s="69"/>
      <c r="AA1639" s="69"/>
      <c r="AB1639" s="69"/>
      <c r="AC1639" s="69"/>
      <c r="AD1639" s="69"/>
      <c r="AE1639" s="69"/>
      <c r="AF1639" s="69"/>
      <c r="AG1639" s="69"/>
      <c r="AH1639" s="69"/>
      <c r="AI1639" s="69"/>
      <c r="AJ1639" s="69"/>
      <c r="AK1639" s="69"/>
      <c r="AL1639" s="69"/>
      <c r="AM1639" s="69"/>
      <c r="AN1639" s="69"/>
      <c r="AO1639" s="69"/>
      <c r="AP1639" s="69"/>
      <c r="AQ1639" s="69"/>
      <c r="AR1639" s="69"/>
      <c r="AS1639" s="69"/>
      <c r="AT1639" s="69"/>
      <c r="AU1639" s="69"/>
      <c r="AV1639" s="69"/>
      <c r="AW1639" s="69"/>
      <c r="AX1639" s="69"/>
      <c r="AY1639" s="69"/>
      <c r="AZ1639" s="69"/>
      <c r="BA1639" s="69"/>
      <c r="BB1639" s="69"/>
      <c r="BC1639" s="69"/>
      <c r="BD1639" s="69"/>
      <c r="BE1639" s="69"/>
      <c r="BF1639" s="69"/>
      <c r="BG1639" s="69"/>
      <c r="BH1639" s="69"/>
      <c r="BI1639" s="69"/>
      <c r="BJ1639" s="69"/>
      <c r="BK1639" s="69"/>
      <c r="BL1639" s="69"/>
      <c r="BM1639" s="69"/>
      <c r="BN1639" s="69"/>
      <c r="BO1639" s="69"/>
      <c r="BP1639" s="69"/>
      <c r="BQ1639" s="69"/>
      <c r="BR1639" s="69"/>
      <c r="BS1639" s="46"/>
    </row>
    <row r="1640" spans="4:71" s="47" customFormat="1" ht="9.75" customHeight="1" x14ac:dyDescent="0.3">
      <c r="D1640" s="69"/>
      <c r="E1640" s="69"/>
      <c r="F1640" s="69"/>
      <c r="G1640" s="69"/>
      <c r="H1640" s="69"/>
      <c r="I1640" s="69"/>
      <c r="J1640" s="69"/>
      <c r="K1640" s="69"/>
      <c r="L1640" s="69"/>
      <c r="M1640" s="69"/>
      <c r="N1640" s="69"/>
      <c r="O1640" s="69"/>
      <c r="P1640" s="69"/>
      <c r="Q1640" s="69"/>
      <c r="R1640" s="69"/>
      <c r="S1640" s="69"/>
      <c r="T1640" s="69"/>
      <c r="U1640" s="69"/>
      <c r="V1640" s="69"/>
      <c r="W1640" s="69"/>
      <c r="X1640" s="69"/>
      <c r="Y1640" s="69"/>
      <c r="Z1640" s="69"/>
      <c r="AA1640" s="69"/>
      <c r="AB1640" s="69"/>
      <c r="AC1640" s="69"/>
      <c r="AD1640" s="69"/>
      <c r="AE1640" s="69"/>
      <c r="AF1640" s="69"/>
      <c r="AG1640" s="69"/>
      <c r="AH1640" s="69"/>
      <c r="AI1640" s="69"/>
      <c r="AJ1640" s="69"/>
      <c r="AK1640" s="69"/>
      <c r="AL1640" s="69"/>
      <c r="AM1640" s="69"/>
      <c r="AN1640" s="69"/>
      <c r="AO1640" s="69"/>
      <c r="AP1640" s="69"/>
      <c r="AQ1640" s="69"/>
      <c r="AR1640" s="69"/>
      <c r="AS1640" s="69"/>
      <c r="AT1640" s="69"/>
      <c r="AU1640" s="69"/>
      <c r="AV1640" s="69"/>
      <c r="AW1640" s="69"/>
      <c r="AX1640" s="69"/>
      <c r="AY1640" s="69"/>
      <c r="AZ1640" s="69"/>
      <c r="BA1640" s="69"/>
      <c r="BB1640" s="69"/>
      <c r="BC1640" s="69"/>
      <c r="BD1640" s="69"/>
      <c r="BE1640" s="69"/>
      <c r="BF1640" s="69"/>
      <c r="BG1640" s="69"/>
      <c r="BH1640" s="69"/>
      <c r="BI1640" s="69"/>
      <c r="BJ1640" s="69"/>
      <c r="BK1640" s="69"/>
      <c r="BL1640" s="69"/>
      <c r="BM1640" s="69"/>
      <c r="BN1640" s="69"/>
      <c r="BO1640" s="69"/>
      <c r="BP1640" s="69"/>
      <c r="BQ1640" s="69"/>
      <c r="BR1640" s="69"/>
      <c r="BS1640" s="46"/>
    </row>
    <row r="1641" spans="4:71" s="47" customFormat="1" ht="9.75" customHeight="1" x14ac:dyDescent="0.3">
      <c r="D1641" s="69"/>
      <c r="E1641" s="69"/>
      <c r="F1641" s="69"/>
      <c r="G1641" s="69"/>
      <c r="H1641" s="69"/>
      <c r="I1641" s="69"/>
      <c r="J1641" s="69"/>
      <c r="K1641" s="69"/>
      <c r="L1641" s="69"/>
      <c r="M1641" s="69"/>
      <c r="N1641" s="69"/>
      <c r="O1641" s="69"/>
      <c r="P1641" s="69"/>
      <c r="Q1641" s="69"/>
      <c r="R1641" s="69"/>
      <c r="S1641" s="69"/>
      <c r="T1641" s="69"/>
      <c r="U1641" s="69"/>
      <c r="V1641" s="69"/>
      <c r="W1641" s="69"/>
      <c r="X1641" s="69"/>
      <c r="Y1641" s="69"/>
      <c r="Z1641" s="69"/>
      <c r="AA1641" s="69"/>
      <c r="AB1641" s="69"/>
      <c r="AC1641" s="69"/>
      <c r="AD1641" s="69"/>
      <c r="AE1641" s="69"/>
      <c r="AF1641" s="69"/>
      <c r="AG1641" s="69"/>
      <c r="AH1641" s="69"/>
      <c r="AI1641" s="69"/>
      <c r="AJ1641" s="69"/>
      <c r="AK1641" s="69"/>
      <c r="AL1641" s="69"/>
      <c r="AM1641" s="69"/>
      <c r="AN1641" s="69"/>
      <c r="AO1641" s="69"/>
      <c r="AP1641" s="69"/>
      <c r="AQ1641" s="69"/>
      <c r="AR1641" s="69"/>
      <c r="AS1641" s="69"/>
      <c r="AT1641" s="69"/>
      <c r="AU1641" s="69"/>
      <c r="AV1641" s="69"/>
      <c r="AW1641" s="69"/>
      <c r="AX1641" s="69"/>
      <c r="AY1641" s="69"/>
      <c r="AZ1641" s="69"/>
      <c r="BA1641" s="69"/>
      <c r="BB1641" s="69"/>
      <c r="BC1641" s="69"/>
      <c r="BD1641" s="69"/>
      <c r="BE1641" s="69"/>
      <c r="BF1641" s="69"/>
      <c r="BG1641" s="69"/>
      <c r="BH1641" s="69"/>
      <c r="BI1641" s="69"/>
      <c r="BJ1641" s="69"/>
      <c r="BK1641" s="69"/>
      <c r="BL1641" s="69"/>
      <c r="BM1641" s="69"/>
      <c r="BN1641" s="69"/>
      <c r="BO1641" s="69"/>
      <c r="BP1641" s="69"/>
      <c r="BQ1641" s="69"/>
      <c r="BR1641" s="69"/>
      <c r="BS1641" s="46"/>
    </row>
    <row r="1642" spans="4:71" s="47" customFormat="1" ht="9.75" customHeight="1" x14ac:dyDescent="0.3">
      <c r="D1642" s="69"/>
      <c r="E1642" s="69"/>
      <c r="F1642" s="69"/>
      <c r="G1642" s="69"/>
      <c r="H1642" s="69"/>
      <c r="I1642" s="69"/>
      <c r="J1642" s="69"/>
      <c r="K1642" s="69"/>
      <c r="L1642" s="69"/>
      <c r="M1642" s="69"/>
      <c r="N1642" s="69"/>
      <c r="O1642" s="69"/>
      <c r="P1642" s="69"/>
      <c r="Q1642" s="69"/>
      <c r="R1642" s="69"/>
      <c r="S1642" s="69"/>
      <c r="T1642" s="69"/>
      <c r="U1642" s="69"/>
      <c r="V1642" s="69"/>
      <c r="W1642" s="69"/>
      <c r="X1642" s="69"/>
      <c r="Y1642" s="69"/>
      <c r="Z1642" s="69"/>
      <c r="AA1642" s="69"/>
      <c r="AB1642" s="69"/>
      <c r="AC1642" s="69"/>
      <c r="AD1642" s="69"/>
      <c r="AE1642" s="69"/>
      <c r="AF1642" s="69"/>
      <c r="AG1642" s="69"/>
      <c r="AH1642" s="69"/>
      <c r="AI1642" s="69"/>
      <c r="AJ1642" s="69"/>
      <c r="AK1642" s="69"/>
      <c r="AL1642" s="69"/>
      <c r="AM1642" s="69"/>
      <c r="AN1642" s="69"/>
      <c r="AO1642" s="69"/>
      <c r="AP1642" s="69"/>
      <c r="AQ1642" s="69"/>
      <c r="AR1642" s="69"/>
      <c r="AS1642" s="69"/>
      <c r="AT1642" s="69"/>
      <c r="AU1642" s="69"/>
      <c r="AV1642" s="69"/>
      <c r="AW1642" s="69"/>
      <c r="AX1642" s="69"/>
      <c r="AY1642" s="69"/>
      <c r="AZ1642" s="69"/>
      <c r="BA1642" s="69"/>
      <c r="BB1642" s="69"/>
      <c r="BC1642" s="69"/>
      <c r="BD1642" s="69"/>
      <c r="BE1642" s="69"/>
      <c r="BF1642" s="69"/>
      <c r="BG1642" s="69"/>
      <c r="BH1642" s="69"/>
      <c r="BI1642" s="69"/>
      <c r="BJ1642" s="69"/>
      <c r="BK1642" s="69"/>
      <c r="BL1642" s="69"/>
      <c r="BM1642" s="69"/>
      <c r="BN1642" s="69"/>
      <c r="BO1642" s="69"/>
      <c r="BP1642" s="69"/>
      <c r="BQ1642" s="69"/>
      <c r="BR1642" s="69"/>
      <c r="BS1642" s="46"/>
    </row>
    <row r="1643" spans="4:71" s="47" customFormat="1" ht="9.75" customHeight="1" x14ac:dyDescent="0.3">
      <c r="D1643" s="69"/>
      <c r="E1643" s="69"/>
      <c r="F1643" s="69"/>
      <c r="G1643" s="69"/>
      <c r="H1643" s="69"/>
      <c r="I1643" s="69"/>
      <c r="J1643" s="69"/>
      <c r="K1643" s="69"/>
      <c r="L1643" s="69"/>
      <c r="M1643" s="69"/>
      <c r="N1643" s="69"/>
      <c r="O1643" s="69"/>
      <c r="P1643" s="69"/>
      <c r="Q1643" s="69"/>
      <c r="R1643" s="69"/>
      <c r="S1643" s="69"/>
      <c r="T1643" s="69"/>
      <c r="U1643" s="69"/>
      <c r="V1643" s="69"/>
      <c r="W1643" s="69"/>
      <c r="X1643" s="69"/>
      <c r="Y1643" s="69"/>
      <c r="Z1643" s="69"/>
      <c r="AA1643" s="69"/>
      <c r="AB1643" s="69"/>
      <c r="AC1643" s="69"/>
      <c r="AD1643" s="69"/>
      <c r="AE1643" s="69"/>
      <c r="AF1643" s="69"/>
      <c r="AG1643" s="69"/>
      <c r="AH1643" s="69"/>
      <c r="AI1643" s="69"/>
      <c r="AJ1643" s="69"/>
      <c r="AK1643" s="69"/>
      <c r="AL1643" s="69"/>
      <c r="AM1643" s="69"/>
      <c r="AN1643" s="69"/>
      <c r="AO1643" s="69"/>
      <c r="AP1643" s="69"/>
      <c r="AQ1643" s="69"/>
      <c r="AR1643" s="69"/>
      <c r="AS1643" s="69"/>
      <c r="AT1643" s="69"/>
      <c r="AU1643" s="69"/>
      <c r="AV1643" s="69"/>
      <c r="AW1643" s="69"/>
      <c r="AX1643" s="69"/>
      <c r="AY1643" s="69"/>
      <c r="AZ1643" s="69"/>
      <c r="BA1643" s="69"/>
      <c r="BB1643" s="69"/>
      <c r="BC1643" s="69"/>
      <c r="BD1643" s="69"/>
      <c r="BE1643" s="69"/>
      <c r="BF1643" s="69"/>
      <c r="BG1643" s="69"/>
      <c r="BH1643" s="69"/>
      <c r="BI1643" s="69"/>
      <c r="BJ1643" s="69"/>
      <c r="BK1643" s="69"/>
      <c r="BL1643" s="69"/>
      <c r="BM1643" s="69"/>
      <c r="BN1643" s="69"/>
      <c r="BO1643" s="69"/>
      <c r="BP1643" s="69"/>
      <c r="BQ1643" s="69"/>
      <c r="BR1643" s="69"/>
      <c r="BS1643" s="46"/>
    </row>
    <row r="1644" spans="4:71" s="47" customFormat="1" ht="9.75" customHeight="1" x14ac:dyDescent="0.3">
      <c r="D1644" s="69"/>
      <c r="E1644" s="69"/>
      <c r="F1644" s="69"/>
      <c r="G1644" s="69"/>
      <c r="H1644" s="69"/>
      <c r="I1644" s="69"/>
      <c r="J1644" s="69"/>
      <c r="K1644" s="69"/>
      <c r="L1644" s="69"/>
      <c r="M1644" s="69"/>
      <c r="N1644" s="69"/>
      <c r="O1644" s="69"/>
      <c r="P1644" s="69"/>
      <c r="Q1644" s="69"/>
      <c r="R1644" s="69"/>
      <c r="S1644" s="69"/>
      <c r="T1644" s="69"/>
      <c r="U1644" s="69"/>
      <c r="V1644" s="69"/>
      <c r="W1644" s="69"/>
      <c r="X1644" s="69"/>
      <c r="Y1644" s="69"/>
      <c r="Z1644" s="69"/>
      <c r="AA1644" s="69"/>
      <c r="AB1644" s="69"/>
      <c r="AC1644" s="69"/>
      <c r="AD1644" s="69"/>
      <c r="AE1644" s="69"/>
      <c r="AF1644" s="69"/>
      <c r="AG1644" s="69"/>
      <c r="AH1644" s="69"/>
      <c r="AI1644" s="69"/>
      <c r="AJ1644" s="69"/>
      <c r="AK1644" s="69"/>
      <c r="AL1644" s="69"/>
      <c r="AM1644" s="69"/>
      <c r="AN1644" s="69"/>
      <c r="AO1644" s="69"/>
      <c r="AP1644" s="69"/>
      <c r="AQ1644" s="69"/>
      <c r="AR1644" s="69"/>
      <c r="AS1644" s="69"/>
      <c r="AT1644" s="69"/>
      <c r="AU1644" s="69"/>
      <c r="AV1644" s="69"/>
      <c r="AW1644" s="69"/>
      <c r="AX1644" s="69"/>
      <c r="AY1644" s="69"/>
      <c r="AZ1644" s="69"/>
      <c r="BA1644" s="69"/>
      <c r="BB1644" s="69"/>
      <c r="BC1644" s="69"/>
      <c r="BD1644" s="69"/>
      <c r="BE1644" s="69"/>
      <c r="BF1644" s="69"/>
      <c r="BG1644" s="69"/>
      <c r="BH1644" s="69"/>
      <c r="BI1644" s="69"/>
      <c r="BJ1644" s="69"/>
      <c r="BK1644" s="69"/>
      <c r="BL1644" s="69"/>
      <c r="BM1644" s="69"/>
      <c r="BN1644" s="69"/>
      <c r="BO1644" s="69"/>
      <c r="BP1644" s="69"/>
      <c r="BQ1644" s="69"/>
      <c r="BR1644" s="69"/>
      <c r="BS1644" s="46"/>
    </row>
    <row r="1645" spans="4:71" s="47" customFormat="1" ht="9.75" customHeight="1" x14ac:dyDescent="0.3">
      <c r="D1645" s="69"/>
      <c r="E1645" s="69"/>
      <c r="F1645" s="69"/>
      <c r="G1645" s="69"/>
      <c r="H1645" s="69"/>
      <c r="I1645" s="69"/>
      <c r="J1645" s="69"/>
      <c r="K1645" s="69"/>
      <c r="L1645" s="69"/>
      <c r="M1645" s="69"/>
      <c r="N1645" s="69"/>
      <c r="O1645" s="69"/>
      <c r="P1645" s="69"/>
      <c r="Q1645" s="69"/>
      <c r="R1645" s="69"/>
      <c r="S1645" s="69"/>
      <c r="T1645" s="69"/>
      <c r="U1645" s="69"/>
      <c r="V1645" s="69"/>
      <c r="W1645" s="69"/>
      <c r="X1645" s="69"/>
      <c r="Y1645" s="69"/>
      <c r="Z1645" s="69"/>
      <c r="AA1645" s="69"/>
      <c r="AB1645" s="69"/>
      <c r="AC1645" s="69"/>
      <c r="AD1645" s="69"/>
      <c r="AE1645" s="69"/>
      <c r="AF1645" s="69"/>
      <c r="AG1645" s="69"/>
      <c r="AH1645" s="69"/>
      <c r="AI1645" s="69"/>
      <c r="AJ1645" s="69"/>
      <c r="AK1645" s="69"/>
      <c r="AL1645" s="69"/>
      <c r="AM1645" s="69"/>
      <c r="AN1645" s="69"/>
      <c r="AO1645" s="69"/>
      <c r="AP1645" s="69"/>
      <c r="AQ1645" s="69"/>
      <c r="AR1645" s="69"/>
      <c r="AS1645" s="69"/>
      <c r="AT1645" s="69"/>
      <c r="AU1645" s="69"/>
      <c r="AV1645" s="69"/>
      <c r="AW1645" s="69"/>
      <c r="AX1645" s="69"/>
      <c r="AY1645" s="69"/>
      <c r="AZ1645" s="69"/>
      <c r="BA1645" s="69"/>
      <c r="BB1645" s="69"/>
      <c r="BC1645" s="69"/>
      <c r="BD1645" s="69"/>
      <c r="BE1645" s="69"/>
      <c r="BF1645" s="69"/>
      <c r="BG1645" s="69"/>
      <c r="BH1645" s="69"/>
      <c r="BI1645" s="69"/>
      <c r="BJ1645" s="69"/>
      <c r="BK1645" s="69"/>
      <c r="BL1645" s="69"/>
      <c r="BM1645" s="69"/>
      <c r="BN1645" s="69"/>
      <c r="BO1645" s="69"/>
      <c r="BP1645" s="69"/>
      <c r="BQ1645" s="69"/>
      <c r="BR1645" s="69"/>
      <c r="BS1645" s="46"/>
    </row>
    <row r="1646" spans="4:71" s="47" customFormat="1" ht="9.75" customHeight="1" x14ac:dyDescent="0.3">
      <c r="D1646" s="69"/>
      <c r="E1646" s="69"/>
      <c r="F1646" s="69"/>
      <c r="G1646" s="69"/>
      <c r="H1646" s="69"/>
      <c r="I1646" s="69"/>
      <c r="J1646" s="69"/>
      <c r="K1646" s="69"/>
      <c r="L1646" s="69"/>
      <c r="M1646" s="69"/>
      <c r="N1646" s="69"/>
      <c r="O1646" s="69"/>
      <c r="P1646" s="69"/>
      <c r="Q1646" s="69"/>
      <c r="R1646" s="69"/>
      <c r="S1646" s="69"/>
      <c r="T1646" s="69"/>
      <c r="U1646" s="69"/>
      <c r="V1646" s="69"/>
      <c r="W1646" s="69"/>
      <c r="X1646" s="69"/>
      <c r="Y1646" s="69"/>
      <c r="Z1646" s="69"/>
      <c r="AA1646" s="69"/>
      <c r="AB1646" s="69"/>
      <c r="AC1646" s="69"/>
      <c r="AD1646" s="69"/>
      <c r="AE1646" s="69"/>
      <c r="AF1646" s="69"/>
      <c r="AG1646" s="69"/>
      <c r="AH1646" s="69"/>
      <c r="AI1646" s="69"/>
      <c r="AJ1646" s="69"/>
      <c r="AK1646" s="69"/>
      <c r="AL1646" s="69"/>
      <c r="AM1646" s="69"/>
      <c r="AN1646" s="69"/>
      <c r="AO1646" s="69"/>
      <c r="AP1646" s="69"/>
      <c r="AQ1646" s="69"/>
      <c r="AR1646" s="69"/>
      <c r="AS1646" s="69"/>
      <c r="AT1646" s="69"/>
      <c r="AU1646" s="69"/>
      <c r="AV1646" s="69"/>
      <c r="AW1646" s="69"/>
      <c r="AX1646" s="69"/>
      <c r="AY1646" s="69"/>
      <c r="AZ1646" s="69"/>
      <c r="BA1646" s="69"/>
      <c r="BB1646" s="69"/>
      <c r="BC1646" s="69"/>
      <c r="BD1646" s="69"/>
      <c r="BE1646" s="69"/>
      <c r="BF1646" s="69"/>
      <c r="BG1646" s="69"/>
      <c r="BH1646" s="69"/>
      <c r="BI1646" s="69"/>
      <c r="BJ1646" s="69"/>
      <c r="BK1646" s="69"/>
      <c r="BL1646" s="69"/>
      <c r="BM1646" s="69"/>
      <c r="BN1646" s="69"/>
      <c r="BO1646" s="69"/>
      <c r="BP1646" s="69"/>
      <c r="BQ1646" s="69"/>
      <c r="BR1646" s="69"/>
      <c r="BS1646" s="46"/>
    </row>
    <row r="1647" spans="4:71" s="47" customFormat="1" ht="9.75" customHeight="1" x14ac:dyDescent="0.3">
      <c r="D1647" s="69"/>
      <c r="E1647" s="69"/>
      <c r="F1647" s="69"/>
      <c r="G1647" s="69"/>
      <c r="H1647" s="69"/>
      <c r="I1647" s="69"/>
      <c r="J1647" s="69"/>
      <c r="K1647" s="69"/>
      <c r="L1647" s="69"/>
      <c r="M1647" s="69"/>
      <c r="N1647" s="69"/>
      <c r="O1647" s="69"/>
      <c r="P1647" s="69"/>
      <c r="Q1647" s="69"/>
      <c r="R1647" s="69"/>
      <c r="S1647" s="69"/>
      <c r="T1647" s="69"/>
      <c r="U1647" s="69"/>
      <c r="V1647" s="69"/>
      <c r="W1647" s="69"/>
      <c r="X1647" s="69"/>
      <c r="Y1647" s="69"/>
      <c r="Z1647" s="69"/>
      <c r="AA1647" s="69"/>
      <c r="AB1647" s="69"/>
      <c r="AC1647" s="69"/>
      <c r="AD1647" s="69"/>
      <c r="AE1647" s="69"/>
      <c r="AF1647" s="69"/>
      <c r="AG1647" s="69"/>
      <c r="AH1647" s="69"/>
      <c r="AI1647" s="69"/>
      <c r="AJ1647" s="69"/>
      <c r="AK1647" s="69"/>
      <c r="AL1647" s="69"/>
      <c r="AM1647" s="69"/>
      <c r="AN1647" s="69"/>
      <c r="AO1647" s="69"/>
      <c r="AP1647" s="69"/>
      <c r="AQ1647" s="69"/>
      <c r="AR1647" s="69"/>
      <c r="AS1647" s="69"/>
      <c r="AT1647" s="69"/>
      <c r="AU1647" s="69"/>
      <c r="AV1647" s="69"/>
      <c r="AW1647" s="69"/>
      <c r="AX1647" s="69"/>
      <c r="AY1647" s="69"/>
      <c r="AZ1647" s="69"/>
      <c r="BA1647" s="69"/>
      <c r="BB1647" s="69"/>
      <c r="BC1647" s="69"/>
      <c r="BD1647" s="69"/>
      <c r="BE1647" s="69"/>
      <c r="BF1647" s="69"/>
      <c r="BG1647" s="69"/>
      <c r="BH1647" s="69"/>
      <c r="BI1647" s="69"/>
      <c r="BJ1647" s="69"/>
      <c r="BK1647" s="69"/>
      <c r="BL1647" s="69"/>
      <c r="BM1647" s="69"/>
      <c r="BN1647" s="69"/>
      <c r="BO1647" s="69"/>
      <c r="BP1647" s="69"/>
      <c r="BQ1647" s="69"/>
      <c r="BR1647" s="69"/>
      <c r="BS1647" s="46"/>
    </row>
    <row r="1648" spans="4:71" s="47" customFormat="1" ht="9.75" customHeight="1" x14ac:dyDescent="0.3">
      <c r="D1648" s="69"/>
      <c r="E1648" s="69"/>
      <c r="F1648" s="69"/>
      <c r="G1648" s="69"/>
      <c r="H1648" s="69"/>
      <c r="I1648" s="69"/>
      <c r="J1648" s="69"/>
      <c r="K1648" s="69"/>
      <c r="L1648" s="69"/>
      <c r="M1648" s="69"/>
      <c r="N1648" s="69"/>
      <c r="O1648" s="69"/>
      <c r="P1648" s="69"/>
      <c r="Q1648" s="69"/>
      <c r="R1648" s="69"/>
      <c r="S1648" s="69"/>
      <c r="T1648" s="69"/>
      <c r="U1648" s="69"/>
      <c r="V1648" s="69"/>
      <c r="W1648" s="69"/>
      <c r="X1648" s="69"/>
      <c r="Y1648" s="69"/>
      <c r="Z1648" s="69"/>
      <c r="AA1648" s="69"/>
      <c r="AB1648" s="69"/>
      <c r="AC1648" s="69"/>
      <c r="AD1648" s="69"/>
      <c r="AE1648" s="69"/>
      <c r="AF1648" s="69"/>
      <c r="AG1648" s="69"/>
      <c r="AH1648" s="69"/>
      <c r="AI1648" s="69"/>
      <c r="AJ1648" s="69"/>
      <c r="AK1648" s="69"/>
      <c r="AL1648" s="69"/>
      <c r="AM1648" s="69"/>
      <c r="AN1648" s="69"/>
      <c r="AO1648" s="69"/>
      <c r="AP1648" s="69"/>
      <c r="AQ1648" s="69"/>
      <c r="AR1648" s="69"/>
      <c r="AS1648" s="69"/>
      <c r="AT1648" s="69"/>
      <c r="AU1648" s="69"/>
      <c r="AV1648" s="69"/>
      <c r="AW1648" s="69"/>
      <c r="AX1648" s="69"/>
      <c r="AY1648" s="69"/>
      <c r="AZ1648" s="69"/>
      <c r="BA1648" s="69"/>
      <c r="BB1648" s="69"/>
      <c r="BC1648" s="69"/>
      <c r="BD1648" s="69"/>
      <c r="BE1648" s="69"/>
      <c r="BF1648" s="69"/>
      <c r="BG1648" s="69"/>
      <c r="BH1648" s="69"/>
      <c r="BI1648" s="69"/>
      <c r="BJ1648" s="69"/>
      <c r="BK1648" s="69"/>
      <c r="BL1648" s="69"/>
      <c r="BM1648" s="69"/>
      <c r="BN1648" s="69"/>
      <c r="BO1648" s="69"/>
      <c r="BP1648" s="69"/>
      <c r="BQ1648" s="69"/>
      <c r="BR1648" s="69"/>
      <c r="BS1648" s="46"/>
    </row>
    <row r="1649" spans="4:71" s="47" customFormat="1" ht="9.75" customHeight="1" x14ac:dyDescent="0.3">
      <c r="D1649" s="69"/>
      <c r="E1649" s="69"/>
      <c r="F1649" s="69"/>
      <c r="G1649" s="69"/>
      <c r="H1649" s="69"/>
      <c r="I1649" s="69"/>
      <c r="J1649" s="69"/>
      <c r="K1649" s="69"/>
      <c r="L1649" s="69"/>
      <c r="M1649" s="69"/>
      <c r="N1649" s="69"/>
      <c r="O1649" s="69"/>
      <c r="P1649" s="69"/>
      <c r="Q1649" s="69"/>
      <c r="R1649" s="69"/>
      <c r="S1649" s="69"/>
      <c r="T1649" s="69"/>
      <c r="U1649" s="69"/>
      <c r="V1649" s="69"/>
      <c r="W1649" s="69"/>
      <c r="X1649" s="69"/>
      <c r="Y1649" s="69"/>
      <c r="Z1649" s="69"/>
      <c r="AA1649" s="69"/>
      <c r="AB1649" s="69"/>
      <c r="AC1649" s="69"/>
      <c r="AD1649" s="69"/>
      <c r="AE1649" s="69"/>
      <c r="AF1649" s="69"/>
      <c r="AG1649" s="69"/>
      <c r="AH1649" s="69"/>
      <c r="AI1649" s="69"/>
      <c r="AJ1649" s="69"/>
      <c r="AK1649" s="69"/>
      <c r="AL1649" s="69"/>
      <c r="AM1649" s="69"/>
      <c r="AN1649" s="69"/>
      <c r="AO1649" s="69"/>
      <c r="AP1649" s="69"/>
      <c r="AQ1649" s="69"/>
      <c r="AR1649" s="69"/>
      <c r="AS1649" s="69"/>
      <c r="AT1649" s="69"/>
      <c r="AU1649" s="69"/>
      <c r="AV1649" s="69"/>
      <c r="AW1649" s="69"/>
      <c r="AX1649" s="69"/>
      <c r="AY1649" s="69"/>
      <c r="AZ1649" s="69"/>
      <c r="BA1649" s="69"/>
      <c r="BB1649" s="69"/>
      <c r="BC1649" s="69"/>
      <c r="BD1649" s="69"/>
      <c r="BE1649" s="69"/>
      <c r="BF1649" s="69"/>
      <c r="BG1649" s="69"/>
      <c r="BH1649" s="69"/>
      <c r="BI1649" s="69"/>
      <c r="BJ1649" s="69"/>
      <c r="BK1649" s="69"/>
      <c r="BL1649" s="69"/>
      <c r="BM1649" s="69"/>
      <c r="BN1649" s="69"/>
      <c r="BO1649" s="69"/>
      <c r="BP1649" s="69"/>
      <c r="BQ1649" s="69"/>
      <c r="BR1649" s="69"/>
      <c r="BS1649" s="46"/>
    </row>
    <row r="1650" spans="4:71" s="47" customFormat="1" ht="9.75" customHeight="1" x14ac:dyDescent="0.3">
      <c r="D1650" s="69"/>
      <c r="E1650" s="69"/>
      <c r="F1650" s="69"/>
      <c r="G1650" s="69"/>
      <c r="H1650" s="69"/>
      <c r="I1650" s="69"/>
      <c r="J1650" s="69"/>
      <c r="K1650" s="69"/>
      <c r="L1650" s="69"/>
      <c r="M1650" s="69"/>
      <c r="N1650" s="69"/>
      <c r="O1650" s="69"/>
      <c r="P1650" s="69"/>
      <c r="Q1650" s="69"/>
      <c r="R1650" s="69"/>
      <c r="S1650" s="69"/>
      <c r="T1650" s="69"/>
      <c r="U1650" s="69"/>
      <c r="V1650" s="69"/>
      <c r="W1650" s="69"/>
      <c r="X1650" s="69"/>
      <c r="Y1650" s="69"/>
      <c r="Z1650" s="69"/>
      <c r="AA1650" s="69"/>
      <c r="AB1650" s="69"/>
      <c r="AC1650" s="69"/>
      <c r="AD1650" s="69"/>
      <c r="AE1650" s="69"/>
      <c r="AF1650" s="69"/>
      <c r="AG1650" s="69"/>
      <c r="AH1650" s="69"/>
      <c r="AI1650" s="69"/>
      <c r="AJ1650" s="69"/>
      <c r="AK1650" s="69"/>
      <c r="AL1650" s="69"/>
      <c r="AM1650" s="69"/>
      <c r="AN1650" s="69"/>
      <c r="AO1650" s="69"/>
      <c r="AP1650" s="69"/>
      <c r="AQ1650" s="69"/>
      <c r="AR1650" s="69"/>
      <c r="AS1650" s="69"/>
      <c r="AT1650" s="69"/>
      <c r="AU1650" s="69"/>
      <c r="AV1650" s="69"/>
      <c r="AW1650" s="69"/>
      <c r="AX1650" s="69"/>
      <c r="AY1650" s="69"/>
      <c r="AZ1650" s="69"/>
      <c r="BA1650" s="69"/>
      <c r="BB1650" s="69"/>
      <c r="BC1650" s="69"/>
      <c r="BD1650" s="69"/>
      <c r="BE1650" s="69"/>
      <c r="BF1650" s="69"/>
      <c r="BG1650" s="69"/>
      <c r="BH1650" s="69"/>
      <c r="BI1650" s="69"/>
      <c r="BJ1650" s="69"/>
      <c r="BK1650" s="69"/>
      <c r="BL1650" s="69"/>
      <c r="BM1650" s="69"/>
      <c r="BN1650" s="69"/>
      <c r="BO1650" s="69"/>
      <c r="BP1650" s="69"/>
      <c r="BQ1650" s="69"/>
      <c r="BR1650" s="69"/>
      <c r="BS1650" s="46"/>
    </row>
    <row r="1651" spans="4:71" s="47" customFormat="1" ht="9.75" customHeight="1" x14ac:dyDescent="0.3">
      <c r="D1651" s="69"/>
      <c r="E1651" s="69"/>
      <c r="F1651" s="69"/>
      <c r="G1651" s="69"/>
      <c r="H1651" s="69"/>
      <c r="I1651" s="69"/>
      <c r="J1651" s="69"/>
      <c r="K1651" s="69"/>
      <c r="L1651" s="69"/>
      <c r="M1651" s="69"/>
      <c r="N1651" s="69"/>
      <c r="O1651" s="69"/>
      <c r="P1651" s="69"/>
      <c r="Q1651" s="69"/>
      <c r="R1651" s="69"/>
      <c r="S1651" s="69"/>
      <c r="T1651" s="69"/>
      <c r="U1651" s="69"/>
      <c r="V1651" s="69"/>
      <c r="W1651" s="69"/>
      <c r="X1651" s="69"/>
      <c r="Y1651" s="69"/>
      <c r="Z1651" s="69"/>
      <c r="AA1651" s="69"/>
      <c r="AB1651" s="69"/>
      <c r="AC1651" s="69"/>
      <c r="AD1651" s="69"/>
      <c r="AE1651" s="69"/>
      <c r="AF1651" s="69"/>
      <c r="AG1651" s="69"/>
      <c r="AH1651" s="69"/>
      <c r="AI1651" s="69"/>
      <c r="AJ1651" s="69"/>
      <c r="AK1651" s="69"/>
      <c r="AL1651" s="69"/>
      <c r="AM1651" s="69"/>
      <c r="AN1651" s="69"/>
      <c r="AO1651" s="69"/>
      <c r="AP1651" s="69"/>
      <c r="AQ1651" s="69"/>
      <c r="AR1651" s="69"/>
      <c r="AS1651" s="69"/>
      <c r="AT1651" s="69"/>
      <c r="AU1651" s="69"/>
      <c r="AV1651" s="69"/>
      <c r="AW1651" s="69"/>
      <c r="AX1651" s="69"/>
      <c r="AY1651" s="69"/>
      <c r="AZ1651" s="69"/>
      <c r="BA1651" s="69"/>
      <c r="BB1651" s="69"/>
      <c r="BC1651" s="69"/>
      <c r="BD1651" s="69"/>
      <c r="BE1651" s="69"/>
      <c r="BF1651" s="69"/>
      <c r="BG1651" s="69"/>
      <c r="BH1651" s="69"/>
      <c r="BI1651" s="69"/>
      <c r="BJ1651" s="69"/>
      <c r="BK1651" s="69"/>
      <c r="BL1651" s="69"/>
      <c r="BM1651" s="69"/>
      <c r="BN1651" s="69"/>
      <c r="BO1651" s="69"/>
      <c r="BP1651" s="69"/>
      <c r="BQ1651" s="69"/>
      <c r="BR1651" s="69"/>
      <c r="BS1651" s="46"/>
    </row>
    <row r="1652" spans="4:71" s="47" customFormat="1" ht="9.75" customHeight="1" x14ac:dyDescent="0.3">
      <c r="D1652" s="69"/>
      <c r="E1652" s="69"/>
      <c r="F1652" s="69"/>
      <c r="G1652" s="69"/>
      <c r="H1652" s="69"/>
      <c r="I1652" s="69"/>
      <c r="J1652" s="69"/>
      <c r="K1652" s="69"/>
      <c r="L1652" s="69"/>
      <c r="M1652" s="69"/>
      <c r="N1652" s="69"/>
      <c r="O1652" s="69"/>
      <c r="P1652" s="69"/>
      <c r="Q1652" s="69"/>
      <c r="R1652" s="69"/>
      <c r="S1652" s="69"/>
      <c r="T1652" s="69"/>
      <c r="U1652" s="69"/>
      <c r="V1652" s="69"/>
      <c r="W1652" s="69"/>
      <c r="X1652" s="69"/>
      <c r="Y1652" s="69"/>
      <c r="Z1652" s="69"/>
      <c r="AA1652" s="69"/>
      <c r="AB1652" s="69"/>
      <c r="AC1652" s="69"/>
      <c r="AD1652" s="69"/>
      <c r="AE1652" s="69"/>
      <c r="AF1652" s="69"/>
      <c r="AG1652" s="69"/>
      <c r="AH1652" s="69"/>
      <c r="AI1652" s="69"/>
      <c r="AJ1652" s="69"/>
      <c r="AK1652" s="69"/>
      <c r="AL1652" s="69"/>
      <c r="AM1652" s="69"/>
      <c r="AN1652" s="69"/>
      <c r="AO1652" s="69"/>
      <c r="AP1652" s="69"/>
      <c r="AQ1652" s="69"/>
      <c r="AR1652" s="69"/>
      <c r="AS1652" s="69"/>
      <c r="AT1652" s="69"/>
      <c r="AU1652" s="69"/>
      <c r="AV1652" s="69"/>
      <c r="AW1652" s="69"/>
      <c r="AX1652" s="69"/>
      <c r="AY1652" s="69"/>
      <c r="AZ1652" s="69"/>
      <c r="BA1652" s="69"/>
      <c r="BB1652" s="69"/>
      <c r="BC1652" s="69"/>
      <c r="BD1652" s="69"/>
      <c r="BE1652" s="69"/>
      <c r="BF1652" s="69"/>
      <c r="BG1652" s="69"/>
      <c r="BH1652" s="69"/>
      <c r="BI1652" s="69"/>
      <c r="BJ1652" s="69"/>
      <c r="BK1652" s="69"/>
      <c r="BL1652" s="69"/>
      <c r="BM1652" s="69"/>
      <c r="BN1652" s="69"/>
      <c r="BO1652" s="69"/>
      <c r="BP1652" s="69"/>
      <c r="BQ1652" s="69"/>
      <c r="BR1652" s="69"/>
      <c r="BS1652" s="46"/>
    </row>
    <row r="1653" spans="4:71" s="47" customFormat="1" ht="9.75" customHeight="1" x14ac:dyDescent="0.3">
      <c r="D1653" s="69"/>
      <c r="E1653" s="69"/>
      <c r="F1653" s="69"/>
      <c r="G1653" s="69"/>
      <c r="H1653" s="69"/>
      <c r="I1653" s="69"/>
      <c r="J1653" s="69"/>
      <c r="K1653" s="69"/>
      <c r="L1653" s="69"/>
      <c r="M1653" s="69"/>
      <c r="N1653" s="69"/>
      <c r="O1653" s="69"/>
      <c r="P1653" s="69"/>
      <c r="Q1653" s="69"/>
      <c r="R1653" s="69"/>
      <c r="S1653" s="69"/>
      <c r="T1653" s="69"/>
      <c r="U1653" s="69"/>
      <c r="V1653" s="69"/>
      <c r="W1653" s="69"/>
      <c r="X1653" s="69"/>
      <c r="Y1653" s="69"/>
      <c r="Z1653" s="69"/>
      <c r="AA1653" s="69"/>
      <c r="AB1653" s="69"/>
      <c r="AC1653" s="69"/>
      <c r="AD1653" s="69"/>
      <c r="AE1653" s="69"/>
      <c r="AF1653" s="69"/>
      <c r="AG1653" s="69"/>
      <c r="AH1653" s="69"/>
      <c r="AI1653" s="69"/>
      <c r="AJ1653" s="69"/>
      <c r="AK1653" s="69"/>
      <c r="AL1653" s="69"/>
      <c r="AM1653" s="69"/>
      <c r="AN1653" s="69"/>
      <c r="AO1653" s="69"/>
      <c r="AP1653" s="69"/>
      <c r="AQ1653" s="69"/>
      <c r="AR1653" s="69"/>
      <c r="AS1653" s="69"/>
      <c r="AT1653" s="69"/>
      <c r="AU1653" s="69"/>
      <c r="AV1653" s="69"/>
      <c r="AW1653" s="69"/>
      <c r="AX1653" s="69"/>
      <c r="AY1653" s="69"/>
      <c r="AZ1653" s="69"/>
      <c r="BA1653" s="69"/>
      <c r="BB1653" s="69"/>
      <c r="BC1653" s="69"/>
      <c r="BD1653" s="69"/>
      <c r="BE1653" s="69"/>
      <c r="BF1653" s="69"/>
      <c r="BG1653" s="69"/>
      <c r="BH1653" s="69"/>
      <c r="BI1653" s="69"/>
      <c r="BJ1653" s="69"/>
      <c r="BK1653" s="69"/>
      <c r="BL1653" s="69"/>
      <c r="BM1653" s="69"/>
      <c r="BN1653" s="69"/>
      <c r="BO1653" s="69"/>
      <c r="BP1653" s="69"/>
      <c r="BQ1653" s="69"/>
      <c r="BR1653" s="69"/>
      <c r="BS1653" s="46"/>
    </row>
    <row r="1654" spans="4:71" s="47" customFormat="1" ht="9.75" customHeight="1" x14ac:dyDescent="0.3">
      <c r="D1654" s="69"/>
      <c r="E1654" s="69"/>
      <c r="F1654" s="69"/>
      <c r="G1654" s="69"/>
      <c r="H1654" s="69"/>
      <c r="I1654" s="69"/>
      <c r="J1654" s="69"/>
      <c r="K1654" s="69"/>
      <c r="L1654" s="69"/>
      <c r="M1654" s="69"/>
      <c r="N1654" s="69"/>
      <c r="O1654" s="69"/>
      <c r="P1654" s="69"/>
      <c r="Q1654" s="69"/>
      <c r="R1654" s="69"/>
      <c r="S1654" s="69"/>
      <c r="T1654" s="69"/>
      <c r="U1654" s="69"/>
      <c r="V1654" s="69"/>
      <c r="W1654" s="69"/>
      <c r="X1654" s="69"/>
      <c r="Y1654" s="69"/>
      <c r="Z1654" s="69"/>
      <c r="AA1654" s="69"/>
      <c r="AB1654" s="69"/>
      <c r="AC1654" s="69"/>
      <c r="AD1654" s="69"/>
      <c r="AE1654" s="69"/>
      <c r="AF1654" s="69"/>
      <c r="AG1654" s="69"/>
      <c r="AH1654" s="69"/>
      <c r="AI1654" s="69"/>
      <c r="AJ1654" s="69"/>
      <c r="AK1654" s="69"/>
      <c r="AL1654" s="69"/>
      <c r="AM1654" s="69"/>
      <c r="AN1654" s="69"/>
      <c r="AO1654" s="69"/>
      <c r="AP1654" s="69"/>
      <c r="AQ1654" s="69"/>
      <c r="AR1654" s="69"/>
      <c r="AS1654" s="69"/>
      <c r="AT1654" s="69"/>
      <c r="AU1654" s="69"/>
      <c r="AV1654" s="69"/>
      <c r="AW1654" s="69"/>
      <c r="AX1654" s="69"/>
      <c r="AY1654" s="69"/>
      <c r="AZ1654" s="69"/>
      <c r="BA1654" s="69"/>
      <c r="BB1654" s="69"/>
      <c r="BC1654" s="69"/>
      <c r="BD1654" s="69"/>
      <c r="BE1654" s="69"/>
      <c r="BF1654" s="69"/>
      <c r="BG1654" s="69"/>
      <c r="BH1654" s="69"/>
      <c r="BI1654" s="69"/>
      <c r="BJ1654" s="69"/>
      <c r="BK1654" s="69"/>
      <c r="BL1654" s="69"/>
      <c r="BM1654" s="69"/>
      <c r="BN1654" s="69"/>
      <c r="BO1654" s="69"/>
      <c r="BP1654" s="69"/>
      <c r="BQ1654" s="69"/>
      <c r="BR1654" s="69"/>
      <c r="BS1654" s="46"/>
    </row>
    <row r="1655" spans="4:71" s="47" customFormat="1" ht="9.75" customHeight="1" x14ac:dyDescent="0.3">
      <c r="D1655" s="69"/>
      <c r="E1655" s="69"/>
      <c r="F1655" s="69"/>
      <c r="G1655" s="69"/>
      <c r="H1655" s="69"/>
      <c r="I1655" s="69"/>
      <c r="J1655" s="69"/>
      <c r="K1655" s="69"/>
      <c r="L1655" s="69"/>
      <c r="M1655" s="69"/>
      <c r="N1655" s="69"/>
      <c r="O1655" s="69"/>
      <c r="P1655" s="69"/>
      <c r="Q1655" s="69"/>
      <c r="R1655" s="69"/>
      <c r="S1655" s="69"/>
      <c r="T1655" s="69"/>
      <c r="U1655" s="69"/>
      <c r="V1655" s="69"/>
      <c r="W1655" s="69"/>
      <c r="X1655" s="69"/>
      <c r="Y1655" s="69"/>
      <c r="Z1655" s="69"/>
      <c r="AA1655" s="69"/>
      <c r="AB1655" s="69"/>
      <c r="AC1655" s="69"/>
      <c r="AD1655" s="69"/>
      <c r="AE1655" s="69"/>
      <c r="AF1655" s="69"/>
      <c r="AG1655" s="69"/>
      <c r="AH1655" s="69"/>
      <c r="AI1655" s="69"/>
      <c r="AJ1655" s="69"/>
      <c r="AK1655" s="69"/>
      <c r="AL1655" s="69"/>
      <c r="AM1655" s="69"/>
      <c r="AN1655" s="69"/>
      <c r="AO1655" s="69"/>
      <c r="AP1655" s="69"/>
      <c r="AQ1655" s="69"/>
      <c r="AR1655" s="69"/>
      <c r="AS1655" s="69"/>
      <c r="AT1655" s="69"/>
      <c r="AU1655" s="69"/>
      <c r="AV1655" s="69"/>
      <c r="AW1655" s="69"/>
      <c r="AX1655" s="69"/>
      <c r="AY1655" s="69"/>
      <c r="AZ1655" s="69"/>
      <c r="BA1655" s="69"/>
      <c r="BB1655" s="69"/>
      <c r="BC1655" s="69"/>
      <c r="BD1655" s="69"/>
      <c r="BE1655" s="69"/>
      <c r="BF1655" s="69"/>
      <c r="BG1655" s="69"/>
      <c r="BH1655" s="69"/>
      <c r="BI1655" s="69"/>
      <c r="BJ1655" s="69"/>
      <c r="BK1655" s="69"/>
      <c r="BL1655" s="69"/>
      <c r="BM1655" s="69"/>
      <c r="BN1655" s="69"/>
      <c r="BO1655" s="69"/>
      <c r="BP1655" s="69"/>
      <c r="BQ1655" s="69"/>
      <c r="BR1655" s="69"/>
      <c r="BS1655" s="46"/>
    </row>
    <row r="1656" spans="4:71" s="47" customFormat="1" ht="9.75" customHeight="1" x14ac:dyDescent="0.3">
      <c r="D1656" s="69"/>
      <c r="E1656" s="69"/>
      <c r="F1656" s="69"/>
      <c r="G1656" s="69"/>
      <c r="H1656" s="69"/>
      <c r="I1656" s="69"/>
      <c r="J1656" s="69"/>
      <c r="K1656" s="69"/>
      <c r="L1656" s="69"/>
      <c r="M1656" s="69"/>
      <c r="N1656" s="69"/>
      <c r="O1656" s="69"/>
      <c r="P1656" s="69"/>
      <c r="Q1656" s="69"/>
      <c r="R1656" s="69"/>
      <c r="S1656" s="69"/>
      <c r="T1656" s="69"/>
      <c r="U1656" s="69"/>
      <c r="V1656" s="69"/>
      <c r="W1656" s="69"/>
      <c r="X1656" s="69"/>
      <c r="Y1656" s="69"/>
      <c r="Z1656" s="69"/>
      <c r="AA1656" s="69"/>
      <c r="AB1656" s="69"/>
      <c r="AC1656" s="69"/>
      <c r="AD1656" s="69"/>
      <c r="AE1656" s="69"/>
      <c r="AF1656" s="69"/>
      <c r="AG1656" s="69"/>
      <c r="AH1656" s="69"/>
      <c r="AI1656" s="69"/>
      <c r="AJ1656" s="69"/>
      <c r="AK1656" s="69"/>
      <c r="AL1656" s="69"/>
      <c r="AM1656" s="69"/>
      <c r="AN1656" s="69"/>
      <c r="AO1656" s="69"/>
      <c r="AP1656" s="69"/>
      <c r="AQ1656" s="69"/>
      <c r="AR1656" s="69"/>
      <c r="AS1656" s="69"/>
      <c r="AT1656" s="69"/>
      <c r="AU1656" s="69"/>
      <c r="AV1656" s="69"/>
      <c r="AW1656" s="69"/>
      <c r="AX1656" s="69"/>
      <c r="AY1656" s="69"/>
      <c r="AZ1656" s="69"/>
      <c r="BA1656" s="69"/>
      <c r="BB1656" s="69"/>
      <c r="BC1656" s="69"/>
      <c r="BD1656" s="69"/>
      <c r="BE1656" s="69"/>
      <c r="BF1656" s="69"/>
      <c r="BG1656" s="69"/>
      <c r="BH1656" s="69"/>
      <c r="BI1656" s="69"/>
      <c r="BJ1656" s="69"/>
      <c r="BK1656" s="69"/>
      <c r="BL1656" s="69"/>
      <c r="BM1656" s="69"/>
      <c r="BN1656" s="69"/>
      <c r="BO1656" s="69"/>
      <c r="BP1656" s="69"/>
      <c r="BQ1656" s="69"/>
      <c r="BR1656" s="69"/>
      <c r="BS1656" s="46"/>
    </row>
    <row r="1657" spans="4:71" s="47" customFormat="1" ht="9.75" customHeight="1" x14ac:dyDescent="0.3">
      <c r="D1657" s="69"/>
      <c r="E1657" s="69"/>
      <c r="F1657" s="69"/>
      <c r="G1657" s="69"/>
      <c r="H1657" s="69"/>
      <c r="I1657" s="69"/>
      <c r="J1657" s="69"/>
      <c r="K1657" s="69"/>
      <c r="L1657" s="69"/>
      <c r="M1657" s="69"/>
      <c r="N1657" s="69"/>
      <c r="O1657" s="69"/>
      <c r="P1657" s="69"/>
      <c r="Q1657" s="69"/>
      <c r="R1657" s="69"/>
      <c r="S1657" s="69"/>
      <c r="T1657" s="69"/>
      <c r="U1657" s="69"/>
      <c r="V1657" s="69"/>
      <c r="W1657" s="69"/>
      <c r="X1657" s="69"/>
      <c r="Y1657" s="69"/>
      <c r="Z1657" s="69"/>
      <c r="AA1657" s="69"/>
      <c r="AB1657" s="69"/>
      <c r="AC1657" s="69"/>
      <c r="AD1657" s="69"/>
      <c r="AE1657" s="69"/>
      <c r="AF1657" s="69"/>
      <c r="AG1657" s="69"/>
      <c r="AH1657" s="69"/>
      <c r="AI1657" s="69"/>
      <c r="AJ1657" s="69"/>
      <c r="AK1657" s="69"/>
      <c r="AL1657" s="69"/>
      <c r="AM1657" s="69"/>
      <c r="AN1657" s="69"/>
      <c r="AO1657" s="69"/>
      <c r="AP1657" s="69"/>
      <c r="AQ1657" s="69"/>
      <c r="AR1657" s="69"/>
      <c r="AS1657" s="69"/>
      <c r="AT1657" s="69"/>
      <c r="AU1657" s="69"/>
      <c r="AV1657" s="69"/>
      <c r="AW1657" s="69"/>
      <c r="AX1657" s="69"/>
      <c r="AY1657" s="69"/>
      <c r="AZ1657" s="69"/>
      <c r="BA1657" s="69"/>
      <c r="BB1657" s="69"/>
      <c r="BC1657" s="69"/>
      <c r="BD1657" s="69"/>
      <c r="BE1657" s="69"/>
      <c r="BF1657" s="69"/>
      <c r="BG1657" s="69"/>
      <c r="BH1657" s="69"/>
      <c r="BI1657" s="69"/>
      <c r="BJ1657" s="69"/>
      <c r="BK1657" s="69"/>
      <c r="BL1657" s="69"/>
      <c r="BM1657" s="69"/>
      <c r="BN1657" s="69"/>
      <c r="BO1657" s="69"/>
      <c r="BP1657" s="69"/>
      <c r="BQ1657" s="69"/>
      <c r="BR1657" s="69"/>
      <c r="BS1657" s="46"/>
    </row>
    <row r="1658" spans="4:71" s="47" customFormat="1" ht="9.75" customHeight="1" x14ac:dyDescent="0.3">
      <c r="D1658" s="69"/>
      <c r="E1658" s="69"/>
      <c r="F1658" s="69"/>
      <c r="G1658" s="69"/>
      <c r="H1658" s="69"/>
      <c r="I1658" s="69"/>
      <c r="J1658" s="69"/>
      <c r="K1658" s="69"/>
      <c r="L1658" s="69"/>
      <c r="M1658" s="69"/>
      <c r="N1658" s="69"/>
      <c r="O1658" s="69"/>
      <c r="P1658" s="69"/>
      <c r="Q1658" s="69"/>
      <c r="R1658" s="69"/>
      <c r="S1658" s="69"/>
      <c r="T1658" s="69"/>
      <c r="U1658" s="69"/>
      <c r="V1658" s="69"/>
      <c r="W1658" s="69"/>
      <c r="X1658" s="69"/>
      <c r="Y1658" s="69"/>
      <c r="Z1658" s="69"/>
      <c r="AA1658" s="69"/>
      <c r="AB1658" s="69"/>
      <c r="AC1658" s="69"/>
      <c r="AD1658" s="69"/>
      <c r="AE1658" s="69"/>
      <c r="AF1658" s="69"/>
      <c r="AG1658" s="69"/>
      <c r="AH1658" s="69"/>
      <c r="AI1658" s="69"/>
      <c r="AJ1658" s="69"/>
      <c r="AK1658" s="69"/>
      <c r="AL1658" s="69"/>
      <c r="AM1658" s="69"/>
      <c r="AN1658" s="69"/>
      <c r="AO1658" s="69"/>
      <c r="AP1658" s="69"/>
      <c r="AQ1658" s="69"/>
      <c r="AR1658" s="69"/>
      <c r="AS1658" s="69"/>
      <c r="AT1658" s="69"/>
      <c r="AU1658" s="69"/>
      <c r="AV1658" s="69"/>
      <c r="AW1658" s="69"/>
      <c r="AX1658" s="69"/>
      <c r="AY1658" s="69"/>
      <c r="AZ1658" s="69"/>
      <c r="BA1658" s="69"/>
      <c r="BB1658" s="69"/>
      <c r="BC1658" s="69"/>
      <c r="BD1658" s="69"/>
      <c r="BE1658" s="69"/>
      <c r="BF1658" s="69"/>
      <c r="BG1658" s="69"/>
      <c r="BH1658" s="69"/>
      <c r="BI1658" s="69"/>
      <c r="BJ1658" s="69"/>
      <c r="BK1658" s="69"/>
      <c r="BL1658" s="69"/>
      <c r="BM1658" s="69"/>
      <c r="BN1658" s="69"/>
      <c r="BO1658" s="69"/>
      <c r="BP1658" s="69"/>
      <c r="BQ1658" s="69"/>
      <c r="BR1658" s="69"/>
      <c r="BS1658" s="46"/>
    </row>
    <row r="1659" spans="4:71" s="47" customFormat="1" ht="9.75" customHeight="1" x14ac:dyDescent="0.3">
      <c r="D1659" s="69"/>
      <c r="E1659" s="69"/>
      <c r="F1659" s="69"/>
      <c r="G1659" s="69"/>
      <c r="H1659" s="69"/>
      <c r="I1659" s="69"/>
      <c r="J1659" s="69"/>
      <c r="K1659" s="69"/>
      <c r="L1659" s="69"/>
      <c r="M1659" s="69"/>
      <c r="N1659" s="69"/>
      <c r="O1659" s="69"/>
      <c r="P1659" s="69"/>
      <c r="Q1659" s="69"/>
      <c r="R1659" s="69"/>
      <c r="S1659" s="69"/>
      <c r="T1659" s="69"/>
      <c r="U1659" s="69"/>
      <c r="V1659" s="69"/>
      <c r="W1659" s="69"/>
      <c r="X1659" s="69"/>
      <c r="Y1659" s="69"/>
      <c r="Z1659" s="69"/>
      <c r="AA1659" s="69"/>
      <c r="AB1659" s="69"/>
      <c r="AC1659" s="69"/>
      <c r="AD1659" s="69"/>
      <c r="AE1659" s="69"/>
      <c r="AF1659" s="69"/>
      <c r="AG1659" s="69"/>
      <c r="AH1659" s="69"/>
      <c r="AI1659" s="69"/>
      <c r="AJ1659" s="69"/>
      <c r="AK1659" s="69"/>
      <c r="AL1659" s="69"/>
      <c r="AM1659" s="69"/>
      <c r="AN1659" s="69"/>
      <c r="AO1659" s="69"/>
      <c r="AP1659" s="69"/>
      <c r="AQ1659" s="69"/>
      <c r="AR1659" s="69"/>
      <c r="AS1659" s="69"/>
      <c r="AT1659" s="69"/>
      <c r="AU1659" s="69"/>
      <c r="AV1659" s="69"/>
      <c r="AW1659" s="69"/>
      <c r="AX1659" s="69"/>
      <c r="AY1659" s="69"/>
      <c r="AZ1659" s="69"/>
      <c r="BA1659" s="69"/>
      <c r="BB1659" s="69"/>
      <c r="BC1659" s="69"/>
      <c r="BD1659" s="69"/>
      <c r="BE1659" s="69"/>
      <c r="BF1659" s="69"/>
      <c r="BG1659" s="69"/>
      <c r="BH1659" s="69"/>
      <c r="BI1659" s="69"/>
      <c r="BJ1659" s="69"/>
      <c r="BK1659" s="69"/>
      <c r="BL1659" s="69"/>
      <c r="BM1659" s="69"/>
      <c r="BN1659" s="69"/>
      <c r="BO1659" s="69"/>
      <c r="BP1659" s="69"/>
      <c r="BQ1659" s="69"/>
      <c r="BR1659" s="69"/>
      <c r="BS1659" s="46"/>
    </row>
    <row r="1660" spans="4:71" s="47" customFormat="1" ht="9.75" customHeight="1" x14ac:dyDescent="0.3">
      <c r="D1660" s="69"/>
      <c r="E1660" s="69"/>
      <c r="F1660" s="69"/>
      <c r="G1660" s="69"/>
      <c r="H1660" s="69"/>
      <c r="I1660" s="69"/>
      <c r="J1660" s="69"/>
      <c r="K1660" s="69"/>
      <c r="L1660" s="69"/>
      <c r="M1660" s="69"/>
      <c r="N1660" s="69"/>
      <c r="O1660" s="69"/>
      <c r="P1660" s="69"/>
      <c r="Q1660" s="69"/>
      <c r="R1660" s="69"/>
      <c r="S1660" s="69"/>
      <c r="T1660" s="69"/>
      <c r="U1660" s="69"/>
      <c r="V1660" s="69"/>
      <c r="W1660" s="69"/>
      <c r="X1660" s="69"/>
      <c r="Y1660" s="69"/>
      <c r="Z1660" s="69"/>
      <c r="AA1660" s="69"/>
      <c r="AB1660" s="69"/>
      <c r="AC1660" s="69"/>
      <c r="AD1660" s="69"/>
      <c r="AE1660" s="69"/>
      <c r="AF1660" s="69"/>
      <c r="AG1660" s="69"/>
      <c r="AH1660" s="69"/>
      <c r="AI1660" s="69"/>
      <c r="AJ1660" s="69"/>
      <c r="AK1660" s="69"/>
      <c r="AL1660" s="69"/>
      <c r="AM1660" s="69"/>
      <c r="AN1660" s="69"/>
      <c r="AO1660" s="69"/>
      <c r="AP1660" s="69"/>
      <c r="AQ1660" s="69"/>
      <c r="AR1660" s="69"/>
      <c r="AS1660" s="69"/>
      <c r="AT1660" s="69"/>
      <c r="AU1660" s="69"/>
      <c r="AV1660" s="69"/>
      <c r="AW1660" s="69"/>
      <c r="AX1660" s="69"/>
      <c r="AY1660" s="69"/>
      <c r="AZ1660" s="69"/>
      <c r="BA1660" s="69"/>
      <c r="BB1660" s="69"/>
      <c r="BC1660" s="69"/>
      <c r="BD1660" s="69"/>
      <c r="BE1660" s="69"/>
      <c r="BF1660" s="69"/>
      <c r="BG1660" s="69"/>
      <c r="BH1660" s="69"/>
      <c r="BI1660" s="69"/>
      <c r="BJ1660" s="69"/>
      <c r="BK1660" s="69"/>
      <c r="BL1660" s="69"/>
      <c r="BM1660" s="69"/>
      <c r="BN1660" s="69"/>
      <c r="BO1660" s="69"/>
      <c r="BP1660" s="69"/>
      <c r="BQ1660" s="69"/>
      <c r="BR1660" s="69"/>
      <c r="BS1660" s="46"/>
    </row>
    <row r="1661" spans="4:71" s="47" customFormat="1" ht="9.75" customHeight="1" x14ac:dyDescent="0.3">
      <c r="D1661" s="69"/>
      <c r="E1661" s="69"/>
      <c r="F1661" s="69"/>
      <c r="G1661" s="69"/>
      <c r="H1661" s="69"/>
      <c r="I1661" s="69"/>
      <c r="J1661" s="69"/>
      <c r="K1661" s="69"/>
      <c r="L1661" s="69"/>
      <c r="M1661" s="69"/>
      <c r="N1661" s="69"/>
      <c r="O1661" s="69"/>
      <c r="P1661" s="69"/>
      <c r="Q1661" s="69"/>
      <c r="R1661" s="69"/>
      <c r="S1661" s="69"/>
      <c r="T1661" s="69"/>
      <c r="U1661" s="69"/>
      <c r="V1661" s="69"/>
      <c r="W1661" s="69"/>
      <c r="X1661" s="69"/>
      <c r="Y1661" s="69"/>
      <c r="Z1661" s="69"/>
      <c r="AA1661" s="69"/>
      <c r="AB1661" s="69"/>
      <c r="AC1661" s="69"/>
      <c r="AD1661" s="69"/>
      <c r="AE1661" s="69"/>
      <c r="AF1661" s="69"/>
      <c r="AG1661" s="69"/>
      <c r="AH1661" s="69"/>
      <c r="AI1661" s="69"/>
      <c r="AJ1661" s="69"/>
      <c r="AK1661" s="69"/>
      <c r="AL1661" s="69"/>
      <c r="AM1661" s="69"/>
      <c r="AN1661" s="69"/>
      <c r="AO1661" s="69"/>
      <c r="AP1661" s="69"/>
      <c r="AQ1661" s="69"/>
      <c r="AR1661" s="69"/>
      <c r="AS1661" s="69"/>
      <c r="AT1661" s="69"/>
      <c r="AU1661" s="69"/>
      <c r="AV1661" s="69"/>
      <c r="AW1661" s="69"/>
      <c r="AX1661" s="69"/>
      <c r="AY1661" s="69"/>
      <c r="AZ1661" s="69"/>
      <c r="BA1661" s="69"/>
      <c r="BB1661" s="69"/>
      <c r="BC1661" s="69"/>
      <c r="BD1661" s="69"/>
      <c r="BE1661" s="69"/>
      <c r="BF1661" s="69"/>
      <c r="BG1661" s="69"/>
      <c r="BH1661" s="69"/>
      <c r="BI1661" s="69"/>
      <c r="BJ1661" s="69"/>
      <c r="BK1661" s="69"/>
      <c r="BL1661" s="69"/>
      <c r="BM1661" s="69"/>
      <c r="BN1661" s="69"/>
      <c r="BO1661" s="69"/>
      <c r="BP1661" s="69"/>
      <c r="BQ1661" s="69"/>
      <c r="BR1661" s="69"/>
      <c r="BS1661" s="46"/>
    </row>
    <row r="1662" spans="4:71" s="47" customFormat="1" ht="9.75" customHeight="1" x14ac:dyDescent="0.3">
      <c r="D1662" s="69"/>
      <c r="E1662" s="69"/>
      <c r="F1662" s="69"/>
      <c r="G1662" s="69"/>
      <c r="H1662" s="69"/>
      <c r="I1662" s="69"/>
      <c r="J1662" s="69"/>
      <c r="K1662" s="69"/>
      <c r="L1662" s="69"/>
      <c r="M1662" s="69"/>
      <c r="N1662" s="69"/>
      <c r="O1662" s="69"/>
      <c r="P1662" s="69"/>
      <c r="Q1662" s="69"/>
      <c r="R1662" s="69"/>
      <c r="S1662" s="69"/>
      <c r="T1662" s="69"/>
      <c r="U1662" s="69"/>
      <c r="V1662" s="69"/>
      <c r="W1662" s="69"/>
      <c r="X1662" s="69"/>
      <c r="Y1662" s="69"/>
      <c r="Z1662" s="69"/>
      <c r="AA1662" s="69"/>
      <c r="AB1662" s="69"/>
      <c r="AC1662" s="69"/>
      <c r="AD1662" s="69"/>
      <c r="AE1662" s="69"/>
      <c r="AF1662" s="69"/>
      <c r="AG1662" s="69"/>
      <c r="AH1662" s="69"/>
      <c r="AI1662" s="69"/>
      <c r="AJ1662" s="69"/>
      <c r="AK1662" s="69"/>
      <c r="AL1662" s="69"/>
      <c r="AM1662" s="69"/>
      <c r="AN1662" s="69"/>
      <c r="AO1662" s="69"/>
      <c r="AP1662" s="69"/>
      <c r="AQ1662" s="69"/>
      <c r="AR1662" s="69"/>
      <c r="AS1662" s="69"/>
      <c r="AT1662" s="69"/>
      <c r="AU1662" s="69"/>
      <c r="AV1662" s="69"/>
      <c r="AW1662" s="69"/>
      <c r="AX1662" s="69"/>
      <c r="AY1662" s="69"/>
      <c r="AZ1662" s="69"/>
      <c r="BA1662" s="69"/>
      <c r="BB1662" s="69"/>
      <c r="BC1662" s="69"/>
      <c r="BD1662" s="69"/>
      <c r="BE1662" s="69"/>
      <c r="BF1662" s="69"/>
      <c r="BG1662" s="69"/>
      <c r="BH1662" s="69"/>
      <c r="BI1662" s="69"/>
      <c r="BJ1662" s="69"/>
      <c r="BK1662" s="69"/>
      <c r="BL1662" s="69"/>
      <c r="BM1662" s="69"/>
      <c r="BN1662" s="69"/>
      <c r="BO1662" s="69"/>
      <c r="BP1662" s="69"/>
      <c r="BQ1662" s="69"/>
      <c r="BR1662" s="69"/>
      <c r="BS1662" s="46"/>
    </row>
    <row r="1663" spans="4:71" s="47" customFormat="1" ht="9.75" customHeight="1" x14ac:dyDescent="0.3">
      <c r="D1663" s="69"/>
      <c r="E1663" s="69"/>
      <c r="F1663" s="69"/>
      <c r="G1663" s="69"/>
      <c r="H1663" s="69"/>
      <c r="I1663" s="69"/>
      <c r="J1663" s="69"/>
      <c r="K1663" s="69"/>
      <c r="L1663" s="69"/>
      <c r="M1663" s="69"/>
      <c r="N1663" s="69"/>
      <c r="O1663" s="69"/>
      <c r="P1663" s="69"/>
      <c r="Q1663" s="69"/>
      <c r="R1663" s="69"/>
      <c r="S1663" s="69"/>
      <c r="T1663" s="69"/>
      <c r="U1663" s="69"/>
      <c r="V1663" s="69"/>
      <c r="W1663" s="69"/>
      <c r="X1663" s="69"/>
      <c r="Y1663" s="69"/>
      <c r="Z1663" s="69"/>
      <c r="AA1663" s="69"/>
      <c r="AB1663" s="69"/>
      <c r="AC1663" s="69"/>
      <c r="AD1663" s="69"/>
      <c r="AE1663" s="69"/>
      <c r="AF1663" s="69"/>
      <c r="AG1663" s="69"/>
      <c r="AH1663" s="69"/>
      <c r="AI1663" s="69"/>
      <c r="AJ1663" s="69"/>
      <c r="AK1663" s="69"/>
      <c r="AL1663" s="69"/>
      <c r="AM1663" s="69"/>
      <c r="AN1663" s="69"/>
      <c r="AO1663" s="69"/>
      <c r="AP1663" s="69"/>
      <c r="AQ1663" s="69"/>
      <c r="AR1663" s="69"/>
      <c r="AS1663" s="69"/>
      <c r="AT1663" s="69"/>
      <c r="AU1663" s="69"/>
      <c r="AV1663" s="69"/>
      <c r="AW1663" s="69"/>
      <c r="AX1663" s="69"/>
      <c r="AY1663" s="69"/>
      <c r="AZ1663" s="69"/>
      <c r="BA1663" s="69"/>
      <c r="BB1663" s="69"/>
      <c r="BC1663" s="69"/>
      <c r="BD1663" s="69"/>
      <c r="BE1663" s="69"/>
      <c r="BF1663" s="69"/>
      <c r="BG1663" s="69"/>
      <c r="BH1663" s="69"/>
      <c r="BI1663" s="69"/>
      <c r="BJ1663" s="69"/>
      <c r="BK1663" s="69"/>
      <c r="BL1663" s="69"/>
      <c r="BM1663" s="69"/>
      <c r="BN1663" s="69"/>
      <c r="BO1663" s="69"/>
      <c r="BP1663" s="69"/>
      <c r="BQ1663" s="69"/>
      <c r="BR1663" s="69"/>
      <c r="BS1663" s="46"/>
    </row>
    <row r="1664" spans="4:71" s="47" customFormat="1" ht="9.75" customHeight="1" x14ac:dyDescent="0.3">
      <c r="D1664" s="69"/>
      <c r="E1664" s="69"/>
      <c r="F1664" s="69"/>
      <c r="G1664" s="69"/>
      <c r="H1664" s="69"/>
      <c r="I1664" s="69"/>
      <c r="J1664" s="69"/>
      <c r="K1664" s="69"/>
      <c r="L1664" s="69"/>
      <c r="M1664" s="69"/>
      <c r="N1664" s="69"/>
      <c r="O1664" s="69"/>
      <c r="P1664" s="69"/>
      <c r="Q1664" s="69"/>
      <c r="R1664" s="69"/>
      <c r="S1664" s="69"/>
      <c r="T1664" s="69"/>
      <c r="U1664" s="69"/>
      <c r="V1664" s="69"/>
      <c r="W1664" s="69"/>
      <c r="X1664" s="69"/>
      <c r="Y1664" s="69"/>
      <c r="Z1664" s="69"/>
      <c r="AA1664" s="69"/>
      <c r="AB1664" s="69"/>
      <c r="AC1664" s="69"/>
      <c r="AD1664" s="69"/>
      <c r="AE1664" s="69"/>
      <c r="AF1664" s="69"/>
      <c r="AG1664" s="69"/>
      <c r="AH1664" s="69"/>
      <c r="AI1664" s="69"/>
      <c r="AJ1664" s="69"/>
      <c r="AK1664" s="69"/>
      <c r="AL1664" s="69"/>
      <c r="AM1664" s="69"/>
      <c r="AN1664" s="69"/>
      <c r="AO1664" s="69"/>
      <c r="AP1664" s="69"/>
      <c r="AQ1664" s="69"/>
      <c r="AR1664" s="69"/>
      <c r="AS1664" s="69"/>
      <c r="AT1664" s="69"/>
      <c r="AU1664" s="69"/>
      <c r="AV1664" s="69"/>
      <c r="AW1664" s="69"/>
      <c r="AX1664" s="69"/>
      <c r="AY1664" s="69"/>
      <c r="AZ1664" s="69"/>
      <c r="BA1664" s="69"/>
      <c r="BB1664" s="69"/>
      <c r="BC1664" s="69"/>
      <c r="BD1664" s="69"/>
      <c r="BE1664" s="69"/>
      <c r="BF1664" s="69"/>
      <c r="BG1664" s="69"/>
      <c r="BH1664" s="69"/>
      <c r="BI1664" s="69"/>
      <c r="BJ1664" s="69"/>
      <c r="BK1664" s="69"/>
      <c r="BL1664" s="69"/>
      <c r="BM1664" s="69"/>
      <c r="BN1664" s="69"/>
      <c r="BO1664" s="69"/>
      <c r="BP1664" s="69"/>
      <c r="BQ1664" s="69"/>
      <c r="BR1664" s="69"/>
      <c r="BS1664" s="46"/>
    </row>
    <row r="1665" spans="4:71" s="47" customFormat="1" ht="9.75" customHeight="1" x14ac:dyDescent="0.3">
      <c r="D1665" s="69"/>
      <c r="E1665" s="69"/>
      <c r="F1665" s="69"/>
      <c r="G1665" s="69"/>
      <c r="H1665" s="69"/>
      <c r="I1665" s="69"/>
      <c r="J1665" s="69"/>
      <c r="K1665" s="69"/>
      <c r="L1665" s="69"/>
      <c r="M1665" s="69"/>
      <c r="N1665" s="69"/>
      <c r="O1665" s="69"/>
      <c r="P1665" s="69"/>
      <c r="Q1665" s="69"/>
      <c r="R1665" s="69"/>
      <c r="S1665" s="69"/>
      <c r="T1665" s="69"/>
      <c r="U1665" s="69"/>
      <c r="V1665" s="69"/>
      <c r="W1665" s="69"/>
      <c r="X1665" s="69"/>
      <c r="Y1665" s="69"/>
      <c r="Z1665" s="69"/>
      <c r="AA1665" s="69"/>
      <c r="AB1665" s="69"/>
      <c r="AC1665" s="69"/>
      <c r="AD1665" s="69"/>
      <c r="AE1665" s="69"/>
      <c r="AF1665" s="69"/>
      <c r="AG1665" s="69"/>
      <c r="AH1665" s="69"/>
      <c r="AI1665" s="69"/>
      <c r="AJ1665" s="69"/>
      <c r="AK1665" s="69"/>
      <c r="AL1665" s="69"/>
      <c r="AM1665" s="69"/>
      <c r="AN1665" s="69"/>
      <c r="AO1665" s="69"/>
      <c r="AP1665" s="69"/>
      <c r="AQ1665" s="69"/>
      <c r="AR1665" s="69"/>
      <c r="AS1665" s="69"/>
      <c r="AT1665" s="69"/>
      <c r="AU1665" s="69"/>
      <c r="AV1665" s="69"/>
      <c r="AW1665" s="69"/>
      <c r="AX1665" s="69"/>
      <c r="AY1665" s="69"/>
      <c r="AZ1665" s="69"/>
      <c r="BA1665" s="69"/>
      <c r="BB1665" s="69"/>
      <c r="BC1665" s="69"/>
      <c r="BD1665" s="69"/>
      <c r="BE1665" s="69"/>
      <c r="BF1665" s="69"/>
      <c r="BG1665" s="69"/>
      <c r="BH1665" s="69"/>
      <c r="BI1665" s="69"/>
      <c r="BJ1665" s="69"/>
      <c r="BK1665" s="69"/>
      <c r="BL1665" s="69"/>
      <c r="BM1665" s="69"/>
      <c r="BN1665" s="69"/>
      <c r="BO1665" s="69"/>
      <c r="BP1665" s="69"/>
      <c r="BQ1665" s="69"/>
      <c r="BR1665" s="69"/>
      <c r="BS1665" s="46"/>
    </row>
    <row r="1666" spans="4:71" s="47" customFormat="1" ht="9.75" customHeight="1" x14ac:dyDescent="0.3">
      <c r="D1666" s="69"/>
      <c r="E1666" s="69"/>
      <c r="F1666" s="69"/>
      <c r="G1666" s="69"/>
      <c r="H1666" s="69"/>
      <c r="I1666" s="69"/>
      <c r="J1666" s="69"/>
      <c r="K1666" s="69"/>
      <c r="L1666" s="69"/>
      <c r="M1666" s="69"/>
      <c r="N1666" s="69"/>
      <c r="O1666" s="69"/>
      <c r="P1666" s="69"/>
      <c r="Q1666" s="69"/>
      <c r="R1666" s="69"/>
      <c r="S1666" s="69"/>
      <c r="T1666" s="69"/>
      <c r="U1666" s="69"/>
      <c r="V1666" s="69"/>
      <c r="W1666" s="69"/>
      <c r="X1666" s="69"/>
      <c r="Y1666" s="69"/>
      <c r="Z1666" s="69"/>
      <c r="AA1666" s="69"/>
      <c r="AB1666" s="69"/>
      <c r="AC1666" s="69"/>
      <c r="AD1666" s="69"/>
      <c r="AE1666" s="69"/>
      <c r="AF1666" s="69"/>
      <c r="AG1666" s="69"/>
      <c r="AH1666" s="69"/>
      <c r="AI1666" s="69"/>
      <c r="AJ1666" s="69"/>
      <c r="AK1666" s="69"/>
      <c r="AL1666" s="69"/>
      <c r="AM1666" s="69"/>
      <c r="AN1666" s="69"/>
      <c r="AO1666" s="69"/>
      <c r="AP1666" s="69"/>
      <c r="AQ1666" s="69"/>
      <c r="AR1666" s="69"/>
      <c r="AS1666" s="69"/>
      <c r="AT1666" s="69"/>
      <c r="AU1666" s="69"/>
      <c r="AV1666" s="69"/>
      <c r="AW1666" s="69"/>
      <c r="AX1666" s="69"/>
      <c r="AY1666" s="69"/>
      <c r="AZ1666" s="69"/>
      <c r="BA1666" s="69"/>
      <c r="BB1666" s="69"/>
      <c r="BC1666" s="69"/>
      <c r="BD1666" s="69"/>
      <c r="BE1666" s="69"/>
      <c r="BF1666" s="69"/>
      <c r="BG1666" s="69"/>
      <c r="BH1666" s="69"/>
      <c r="BI1666" s="69"/>
      <c r="BJ1666" s="69"/>
      <c r="BK1666" s="69"/>
      <c r="BL1666" s="69"/>
      <c r="BM1666" s="69"/>
      <c r="BN1666" s="69"/>
      <c r="BO1666" s="69"/>
      <c r="BP1666" s="69"/>
      <c r="BQ1666" s="69"/>
      <c r="BR1666" s="69"/>
      <c r="BS1666" s="46"/>
    </row>
    <row r="1667" spans="4:71" s="47" customFormat="1" ht="9.75" customHeight="1" x14ac:dyDescent="0.3">
      <c r="D1667" s="69"/>
      <c r="E1667" s="69"/>
      <c r="F1667" s="69"/>
      <c r="G1667" s="69"/>
      <c r="H1667" s="69"/>
      <c r="I1667" s="69"/>
      <c r="J1667" s="69"/>
      <c r="K1667" s="69"/>
      <c r="L1667" s="69"/>
      <c r="M1667" s="69"/>
      <c r="N1667" s="69"/>
      <c r="O1667" s="69"/>
      <c r="P1667" s="69"/>
      <c r="Q1667" s="69"/>
      <c r="R1667" s="69"/>
      <c r="S1667" s="69"/>
      <c r="T1667" s="69"/>
      <c r="U1667" s="69"/>
      <c r="V1667" s="69"/>
      <c r="W1667" s="69"/>
      <c r="X1667" s="69"/>
      <c r="Y1667" s="69"/>
      <c r="Z1667" s="69"/>
      <c r="AA1667" s="69"/>
      <c r="AB1667" s="69"/>
      <c r="AC1667" s="69"/>
      <c r="AD1667" s="69"/>
      <c r="AE1667" s="69"/>
      <c r="AF1667" s="69"/>
      <c r="AG1667" s="69"/>
      <c r="AH1667" s="69"/>
      <c r="AI1667" s="69"/>
      <c r="AJ1667" s="69"/>
      <c r="AK1667" s="69"/>
      <c r="AL1667" s="69"/>
      <c r="AM1667" s="69"/>
      <c r="AN1667" s="69"/>
      <c r="AO1667" s="69"/>
      <c r="AP1667" s="69"/>
      <c r="AQ1667" s="69"/>
      <c r="AR1667" s="69"/>
      <c r="AS1667" s="69"/>
      <c r="AT1667" s="69"/>
      <c r="AU1667" s="69"/>
      <c r="AV1667" s="69"/>
      <c r="AW1667" s="69"/>
      <c r="AX1667" s="69"/>
      <c r="AY1667" s="69"/>
      <c r="AZ1667" s="69"/>
      <c r="BA1667" s="69"/>
      <c r="BB1667" s="69"/>
      <c r="BC1667" s="69"/>
      <c r="BD1667" s="69"/>
      <c r="BE1667" s="69"/>
      <c r="BF1667" s="69"/>
      <c r="BG1667" s="69"/>
      <c r="BH1667" s="69"/>
      <c r="BI1667" s="69"/>
      <c r="BJ1667" s="69"/>
      <c r="BK1667" s="69"/>
      <c r="BL1667" s="69"/>
      <c r="BM1667" s="69"/>
      <c r="BN1667" s="69"/>
      <c r="BO1667" s="69"/>
      <c r="BP1667" s="69"/>
      <c r="BQ1667" s="69"/>
      <c r="BR1667" s="69"/>
      <c r="BS1667" s="46"/>
    </row>
    <row r="1668" spans="4:71" s="47" customFormat="1" ht="9.75" customHeight="1" x14ac:dyDescent="0.3">
      <c r="D1668" s="69"/>
      <c r="E1668" s="69"/>
      <c r="F1668" s="69"/>
      <c r="G1668" s="69"/>
      <c r="H1668" s="69"/>
      <c r="I1668" s="69"/>
      <c r="J1668" s="69"/>
      <c r="K1668" s="69"/>
      <c r="L1668" s="69"/>
      <c r="M1668" s="69"/>
      <c r="N1668" s="69"/>
      <c r="O1668" s="69"/>
      <c r="P1668" s="69"/>
      <c r="Q1668" s="69"/>
      <c r="R1668" s="69"/>
      <c r="S1668" s="69"/>
      <c r="T1668" s="69"/>
      <c r="U1668" s="69"/>
      <c r="V1668" s="69"/>
      <c r="W1668" s="69"/>
      <c r="X1668" s="69"/>
      <c r="Y1668" s="69"/>
      <c r="Z1668" s="69"/>
      <c r="AA1668" s="69"/>
      <c r="AB1668" s="69"/>
      <c r="AC1668" s="69"/>
      <c r="AD1668" s="69"/>
      <c r="AE1668" s="69"/>
      <c r="AF1668" s="69"/>
      <c r="AG1668" s="69"/>
      <c r="AH1668" s="69"/>
      <c r="AI1668" s="69"/>
      <c r="AJ1668" s="69"/>
      <c r="AK1668" s="69"/>
      <c r="AL1668" s="69"/>
      <c r="AM1668" s="69"/>
      <c r="AN1668" s="69"/>
      <c r="AO1668" s="69"/>
      <c r="AP1668" s="69"/>
      <c r="AQ1668" s="69"/>
      <c r="AR1668" s="69"/>
      <c r="AS1668" s="69"/>
      <c r="AT1668" s="69"/>
      <c r="AU1668" s="69"/>
      <c r="AV1668" s="69"/>
      <c r="AW1668" s="69"/>
      <c r="AX1668" s="69"/>
      <c r="AY1668" s="69"/>
      <c r="AZ1668" s="69"/>
      <c r="BA1668" s="69"/>
      <c r="BB1668" s="69"/>
      <c r="BC1668" s="69"/>
      <c r="BD1668" s="69"/>
      <c r="BE1668" s="69"/>
      <c r="BF1668" s="69"/>
      <c r="BG1668" s="69"/>
      <c r="BH1668" s="69"/>
      <c r="BI1668" s="69"/>
      <c r="BJ1668" s="69"/>
      <c r="BK1668" s="69"/>
      <c r="BL1668" s="69"/>
      <c r="BM1668" s="69"/>
      <c r="BN1668" s="69"/>
      <c r="BO1668" s="69"/>
      <c r="BP1668" s="69"/>
      <c r="BQ1668" s="69"/>
      <c r="BR1668" s="69"/>
      <c r="BS1668" s="46"/>
    </row>
    <row r="1669" spans="4:71" s="47" customFormat="1" ht="9.75" customHeight="1" x14ac:dyDescent="0.3">
      <c r="D1669" s="69"/>
      <c r="E1669" s="69"/>
      <c r="F1669" s="69"/>
      <c r="G1669" s="69"/>
      <c r="H1669" s="69"/>
      <c r="I1669" s="69"/>
      <c r="J1669" s="69"/>
      <c r="K1669" s="69"/>
      <c r="L1669" s="69"/>
      <c r="M1669" s="69"/>
      <c r="N1669" s="69"/>
      <c r="O1669" s="69"/>
      <c r="P1669" s="69"/>
      <c r="Q1669" s="69"/>
      <c r="R1669" s="69"/>
      <c r="S1669" s="69"/>
      <c r="T1669" s="69"/>
      <c r="U1669" s="69"/>
      <c r="V1669" s="69"/>
      <c r="W1669" s="69"/>
      <c r="X1669" s="69"/>
      <c r="Y1669" s="69"/>
      <c r="Z1669" s="69"/>
      <c r="AA1669" s="69"/>
      <c r="AB1669" s="69"/>
      <c r="AC1669" s="69"/>
      <c r="AD1669" s="69"/>
      <c r="AE1669" s="69"/>
      <c r="AF1669" s="69"/>
      <c r="AG1669" s="69"/>
      <c r="AH1669" s="69"/>
      <c r="AI1669" s="69"/>
      <c r="AJ1669" s="69"/>
      <c r="AK1669" s="69"/>
      <c r="AL1669" s="69"/>
      <c r="AM1669" s="69"/>
      <c r="AN1669" s="69"/>
      <c r="AO1669" s="69"/>
      <c r="AP1669" s="69"/>
      <c r="AQ1669" s="69"/>
      <c r="AR1669" s="69"/>
      <c r="AS1669" s="69"/>
      <c r="AT1669" s="69"/>
      <c r="AU1669" s="69"/>
      <c r="AV1669" s="69"/>
      <c r="AW1669" s="69"/>
      <c r="AX1669" s="69"/>
      <c r="AY1669" s="69"/>
      <c r="AZ1669" s="69"/>
      <c r="BA1669" s="69"/>
      <c r="BB1669" s="69"/>
      <c r="BC1669" s="69"/>
      <c r="BD1669" s="69"/>
      <c r="BE1669" s="69"/>
      <c r="BF1669" s="69"/>
      <c r="BG1669" s="69"/>
      <c r="BH1669" s="69"/>
      <c r="BI1669" s="69"/>
      <c r="BJ1669" s="69"/>
      <c r="BK1669" s="69"/>
      <c r="BL1669" s="69"/>
      <c r="BM1669" s="69"/>
      <c r="BN1669" s="69"/>
      <c r="BO1669" s="69"/>
      <c r="BP1669" s="69"/>
      <c r="BQ1669" s="69"/>
      <c r="BR1669" s="69"/>
      <c r="BS1669" s="46"/>
    </row>
    <row r="1670" spans="4:71" s="47" customFormat="1" ht="9.75" customHeight="1" x14ac:dyDescent="0.3">
      <c r="D1670" s="69"/>
      <c r="E1670" s="69"/>
      <c r="F1670" s="69"/>
      <c r="G1670" s="69"/>
      <c r="H1670" s="69"/>
      <c r="I1670" s="69"/>
      <c r="J1670" s="69"/>
      <c r="K1670" s="69"/>
      <c r="L1670" s="69"/>
      <c r="M1670" s="69"/>
      <c r="N1670" s="69"/>
      <c r="O1670" s="69"/>
      <c r="P1670" s="69"/>
      <c r="Q1670" s="69"/>
      <c r="R1670" s="69"/>
      <c r="S1670" s="69"/>
      <c r="T1670" s="69"/>
      <c r="U1670" s="69"/>
      <c r="V1670" s="69"/>
      <c r="W1670" s="69"/>
      <c r="X1670" s="69"/>
      <c r="Y1670" s="69"/>
      <c r="Z1670" s="69"/>
      <c r="AA1670" s="69"/>
      <c r="AB1670" s="69"/>
      <c r="AC1670" s="69"/>
      <c r="AD1670" s="69"/>
      <c r="AE1670" s="69"/>
      <c r="AF1670" s="69"/>
      <c r="AG1670" s="69"/>
      <c r="AH1670" s="69"/>
      <c r="AI1670" s="69"/>
      <c r="AJ1670" s="69"/>
      <c r="AK1670" s="69"/>
      <c r="AL1670" s="69"/>
      <c r="AM1670" s="69"/>
      <c r="AN1670" s="69"/>
      <c r="AO1670" s="69"/>
      <c r="AP1670" s="69"/>
      <c r="AQ1670" s="69"/>
      <c r="AR1670" s="69"/>
      <c r="AS1670" s="69"/>
      <c r="AT1670" s="69"/>
      <c r="AU1670" s="69"/>
      <c r="AV1670" s="69"/>
      <c r="AW1670" s="69"/>
      <c r="AX1670" s="69"/>
      <c r="AY1670" s="69"/>
      <c r="AZ1670" s="69"/>
      <c r="BA1670" s="69"/>
      <c r="BB1670" s="69"/>
      <c r="BC1670" s="69"/>
      <c r="BD1670" s="69"/>
      <c r="BE1670" s="69"/>
      <c r="BF1670" s="69"/>
      <c r="BG1670" s="69"/>
      <c r="BH1670" s="69"/>
      <c r="BI1670" s="69"/>
      <c r="BJ1670" s="69"/>
      <c r="BK1670" s="69"/>
      <c r="BL1670" s="69"/>
      <c r="BM1670" s="69"/>
      <c r="BN1670" s="69"/>
      <c r="BO1670" s="69"/>
      <c r="BP1670" s="69"/>
      <c r="BQ1670" s="69"/>
      <c r="BR1670" s="69"/>
      <c r="BS1670" s="46"/>
    </row>
    <row r="1671" spans="4:71" s="47" customFormat="1" ht="9.75" customHeight="1" x14ac:dyDescent="0.3">
      <c r="D1671" s="69"/>
      <c r="E1671" s="69"/>
      <c r="F1671" s="69"/>
      <c r="G1671" s="69"/>
      <c r="H1671" s="69"/>
      <c r="I1671" s="69"/>
      <c r="J1671" s="69"/>
      <c r="K1671" s="69"/>
      <c r="L1671" s="69"/>
      <c r="M1671" s="69"/>
      <c r="N1671" s="69"/>
      <c r="O1671" s="69"/>
      <c r="P1671" s="69"/>
      <c r="Q1671" s="69"/>
      <c r="R1671" s="69"/>
      <c r="S1671" s="69"/>
      <c r="T1671" s="69"/>
      <c r="U1671" s="69"/>
      <c r="V1671" s="69"/>
      <c r="W1671" s="69"/>
      <c r="X1671" s="69"/>
      <c r="Y1671" s="69"/>
      <c r="Z1671" s="69"/>
      <c r="AA1671" s="69"/>
      <c r="AB1671" s="69"/>
      <c r="AC1671" s="69"/>
      <c r="AD1671" s="69"/>
      <c r="AE1671" s="69"/>
      <c r="AF1671" s="69"/>
      <c r="AG1671" s="69"/>
      <c r="AH1671" s="69"/>
      <c r="AI1671" s="69"/>
      <c r="AJ1671" s="69"/>
      <c r="AK1671" s="69"/>
      <c r="AL1671" s="69"/>
      <c r="AM1671" s="69"/>
      <c r="AN1671" s="69"/>
      <c r="AO1671" s="69"/>
      <c r="AP1671" s="69"/>
      <c r="AQ1671" s="69"/>
      <c r="AR1671" s="69"/>
      <c r="AS1671" s="69"/>
      <c r="AT1671" s="69"/>
      <c r="AU1671" s="69"/>
      <c r="AV1671" s="69"/>
      <c r="AW1671" s="69"/>
      <c r="AX1671" s="69"/>
      <c r="AY1671" s="69"/>
      <c r="AZ1671" s="69"/>
      <c r="BA1671" s="69"/>
      <c r="BB1671" s="69"/>
      <c r="BC1671" s="69"/>
      <c r="BD1671" s="69"/>
      <c r="BE1671" s="69"/>
      <c r="BF1671" s="69"/>
      <c r="BG1671" s="69"/>
      <c r="BH1671" s="69"/>
      <c r="BI1671" s="69"/>
      <c r="BJ1671" s="69"/>
      <c r="BK1671" s="69"/>
      <c r="BL1671" s="69"/>
      <c r="BM1671" s="69"/>
      <c r="BN1671" s="69"/>
      <c r="BO1671" s="69"/>
      <c r="BP1671" s="69"/>
      <c r="BQ1671" s="69"/>
      <c r="BR1671" s="69"/>
      <c r="BS1671" s="46"/>
    </row>
    <row r="1672" spans="4:71" s="47" customFormat="1" ht="9.75" customHeight="1" x14ac:dyDescent="0.3">
      <c r="D1672" s="69"/>
      <c r="E1672" s="69"/>
      <c r="F1672" s="69"/>
      <c r="G1672" s="69"/>
      <c r="H1672" s="69"/>
      <c r="I1672" s="69"/>
      <c r="J1672" s="69"/>
      <c r="K1672" s="69"/>
      <c r="L1672" s="69"/>
      <c r="M1672" s="69"/>
      <c r="N1672" s="69"/>
      <c r="O1672" s="69"/>
      <c r="P1672" s="69"/>
      <c r="Q1672" s="69"/>
      <c r="R1672" s="69"/>
      <c r="S1672" s="69"/>
      <c r="T1672" s="69"/>
      <c r="U1672" s="69"/>
      <c r="V1672" s="69"/>
      <c r="W1672" s="69"/>
      <c r="X1672" s="69"/>
      <c r="Y1672" s="69"/>
      <c r="Z1672" s="69"/>
      <c r="AA1672" s="69"/>
      <c r="AB1672" s="69"/>
      <c r="AC1672" s="69"/>
      <c r="AD1672" s="69"/>
      <c r="AE1672" s="69"/>
      <c r="AF1672" s="69"/>
      <c r="AG1672" s="69"/>
      <c r="AH1672" s="69"/>
      <c r="AI1672" s="69"/>
      <c r="AJ1672" s="69"/>
      <c r="AK1672" s="69"/>
      <c r="AL1672" s="69"/>
      <c r="AM1672" s="69"/>
      <c r="AN1672" s="69"/>
      <c r="AO1672" s="69"/>
      <c r="AP1672" s="69"/>
      <c r="AQ1672" s="69"/>
      <c r="AR1672" s="69"/>
      <c r="AS1672" s="69"/>
      <c r="AT1672" s="69"/>
      <c r="AU1672" s="69"/>
      <c r="AV1672" s="69"/>
      <c r="AW1672" s="69"/>
      <c r="AX1672" s="69"/>
      <c r="AY1672" s="69"/>
      <c r="AZ1672" s="69"/>
      <c r="BA1672" s="69"/>
      <c r="BB1672" s="69"/>
      <c r="BC1672" s="69"/>
      <c r="BD1672" s="69"/>
      <c r="BE1672" s="69"/>
      <c r="BF1672" s="69"/>
      <c r="BG1672" s="69"/>
      <c r="BH1672" s="69"/>
      <c r="BI1672" s="69"/>
      <c r="BJ1672" s="69"/>
      <c r="BK1672" s="69"/>
      <c r="BL1672" s="69"/>
      <c r="BM1672" s="69"/>
      <c r="BN1672" s="69"/>
      <c r="BO1672" s="69"/>
      <c r="BP1672" s="69"/>
      <c r="BQ1672" s="69"/>
      <c r="BR1672" s="69"/>
      <c r="BS1672" s="46"/>
    </row>
    <row r="1673" spans="4:71" s="47" customFormat="1" ht="9.75" customHeight="1" x14ac:dyDescent="0.3">
      <c r="D1673" s="69"/>
      <c r="E1673" s="69"/>
      <c r="F1673" s="69"/>
      <c r="G1673" s="69"/>
      <c r="H1673" s="69"/>
      <c r="I1673" s="69"/>
      <c r="J1673" s="69"/>
      <c r="K1673" s="69"/>
      <c r="L1673" s="69"/>
      <c r="M1673" s="69"/>
      <c r="N1673" s="69"/>
      <c r="O1673" s="69"/>
      <c r="P1673" s="69"/>
      <c r="Q1673" s="69"/>
      <c r="R1673" s="69"/>
      <c r="S1673" s="69"/>
      <c r="T1673" s="69"/>
      <c r="U1673" s="69"/>
      <c r="V1673" s="69"/>
      <c r="W1673" s="69"/>
      <c r="X1673" s="69"/>
      <c r="Y1673" s="69"/>
      <c r="Z1673" s="69"/>
      <c r="AA1673" s="69"/>
      <c r="AB1673" s="69"/>
      <c r="AC1673" s="69"/>
      <c r="AD1673" s="69"/>
      <c r="AE1673" s="69"/>
      <c r="AF1673" s="69"/>
      <c r="AG1673" s="69"/>
      <c r="AH1673" s="69"/>
      <c r="AI1673" s="69"/>
      <c r="AJ1673" s="69"/>
      <c r="AK1673" s="69"/>
      <c r="AL1673" s="69"/>
      <c r="AM1673" s="69"/>
      <c r="AN1673" s="69"/>
      <c r="AO1673" s="69"/>
      <c r="AP1673" s="69"/>
      <c r="AQ1673" s="69"/>
      <c r="AR1673" s="69"/>
      <c r="AS1673" s="69"/>
      <c r="AT1673" s="69"/>
      <c r="AU1673" s="69"/>
      <c r="AV1673" s="69"/>
      <c r="AW1673" s="69"/>
      <c r="AX1673" s="69"/>
      <c r="AY1673" s="69"/>
      <c r="AZ1673" s="69"/>
      <c r="BA1673" s="69"/>
      <c r="BB1673" s="69"/>
      <c r="BC1673" s="69"/>
      <c r="BD1673" s="69"/>
      <c r="BE1673" s="69"/>
      <c r="BF1673" s="69"/>
      <c r="BG1673" s="69"/>
      <c r="BH1673" s="69"/>
      <c r="BI1673" s="69"/>
      <c r="BJ1673" s="69"/>
      <c r="BK1673" s="69"/>
      <c r="BL1673" s="69"/>
      <c r="BM1673" s="69"/>
      <c r="BN1673" s="69"/>
      <c r="BO1673" s="69"/>
      <c r="BP1673" s="69"/>
      <c r="BQ1673" s="69"/>
      <c r="BR1673" s="69"/>
      <c r="BS1673" s="46"/>
    </row>
    <row r="1674" spans="4:71" s="47" customFormat="1" ht="9.75" customHeight="1" x14ac:dyDescent="0.3">
      <c r="D1674" s="69"/>
      <c r="E1674" s="69"/>
      <c r="F1674" s="69"/>
      <c r="G1674" s="69"/>
      <c r="H1674" s="69"/>
      <c r="I1674" s="69"/>
      <c r="J1674" s="69"/>
      <c r="K1674" s="69"/>
      <c r="L1674" s="69"/>
      <c r="M1674" s="69"/>
      <c r="N1674" s="69"/>
      <c r="O1674" s="69"/>
      <c r="P1674" s="69"/>
      <c r="Q1674" s="69"/>
      <c r="R1674" s="69"/>
      <c r="S1674" s="69"/>
      <c r="T1674" s="69"/>
      <c r="U1674" s="69"/>
      <c r="V1674" s="69"/>
      <c r="W1674" s="69"/>
      <c r="X1674" s="69"/>
      <c r="Y1674" s="69"/>
      <c r="Z1674" s="69"/>
      <c r="AA1674" s="69"/>
      <c r="AB1674" s="69"/>
      <c r="AC1674" s="69"/>
      <c r="AD1674" s="69"/>
      <c r="AE1674" s="69"/>
      <c r="AF1674" s="69"/>
      <c r="AG1674" s="69"/>
      <c r="AH1674" s="69"/>
      <c r="AI1674" s="69"/>
      <c r="AJ1674" s="69"/>
      <c r="AK1674" s="69"/>
      <c r="AL1674" s="69"/>
      <c r="AM1674" s="69"/>
      <c r="AN1674" s="69"/>
      <c r="AO1674" s="69"/>
      <c r="AP1674" s="69"/>
      <c r="AQ1674" s="69"/>
      <c r="AR1674" s="69"/>
      <c r="AS1674" s="69"/>
      <c r="AT1674" s="69"/>
      <c r="AU1674" s="69"/>
      <c r="AV1674" s="69"/>
      <c r="AW1674" s="69"/>
      <c r="AX1674" s="69"/>
      <c r="AY1674" s="69"/>
      <c r="AZ1674" s="69"/>
      <c r="BA1674" s="69"/>
      <c r="BB1674" s="69"/>
      <c r="BC1674" s="69"/>
      <c r="BD1674" s="69"/>
      <c r="BE1674" s="69"/>
      <c r="BF1674" s="69"/>
      <c r="BG1674" s="69"/>
      <c r="BH1674" s="69"/>
      <c r="BI1674" s="69"/>
      <c r="BJ1674" s="69"/>
      <c r="BK1674" s="69"/>
      <c r="BL1674" s="69"/>
      <c r="BM1674" s="69"/>
      <c r="BN1674" s="69"/>
      <c r="BO1674" s="69"/>
      <c r="BP1674" s="69"/>
      <c r="BQ1674" s="69"/>
      <c r="BR1674" s="69"/>
      <c r="BS1674" s="46"/>
    </row>
    <row r="1675" spans="4:71" s="47" customFormat="1" ht="9.75" customHeight="1" x14ac:dyDescent="0.3">
      <c r="D1675" s="69"/>
      <c r="E1675" s="69"/>
      <c r="F1675" s="69"/>
      <c r="G1675" s="69"/>
      <c r="H1675" s="69"/>
      <c r="I1675" s="69"/>
      <c r="J1675" s="69"/>
      <c r="K1675" s="69"/>
      <c r="L1675" s="69"/>
      <c r="M1675" s="69"/>
      <c r="N1675" s="69"/>
      <c r="O1675" s="69"/>
      <c r="P1675" s="69"/>
      <c r="Q1675" s="69"/>
      <c r="R1675" s="69"/>
      <c r="S1675" s="69"/>
      <c r="T1675" s="69"/>
      <c r="U1675" s="69"/>
      <c r="V1675" s="69"/>
      <c r="W1675" s="69"/>
      <c r="X1675" s="69"/>
      <c r="Y1675" s="69"/>
      <c r="Z1675" s="69"/>
      <c r="AA1675" s="69"/>
      <c r="AB1675" s="69"/>
      <c r="AC1675" s="69"/>
      <c r="AD1675" s="69"/>
      <c r="AE1675" s="69"/>
      <c r="AF1675" s="69"/>
      <c r="AG1675" s="69"/>
      <c r="AH1675" s="69"/>
      <c r="AI1675" s="69"/>
      <c r="AJ1675" s="69"/>
      <c r="AK1675" s="69"/>
      <c r="AL1675" s="69"/>
      <c r="AM1675" s="69"/>
      <c r="AN1675" s="69"/>
      <c r="AO1675" s="69"/>
      <c r="AP1675" s="69"/>
      <c r="AQ1675" s="69"/>
      <c r="AR1675" s="69"/>
      <c r="AS1675" s="69"/>
      <c r="AT1675" s="69"/>
      <c r="AU1675" s="69"/>
      <c r="AV1675" s="69"/>
      <c r="AW1675" s="69"/>
      <c r="AX1675" s="69"/>
      <c r="AY1675" s="69"/>
      <c r="AZ1675" s="69"/>
      <c r="BA1675" s="69"/>
      <c r="BB1675" s="69"/>
      <c r="BC1675" s="69"/>
      <c r="BD1675" s="69"/>
      <c r="BE1675" s="69"/>
      <c r="BF1675" s="69"/>
      <c r="BG1675" s="69"/>
      <c r="BH1675" s="69"/>
      <c r="BI1675" s="69"/>
      <c r="BJ1675" s="69"/>
      <c r="BK1675" s="69"/>
      <c r="BL1675" s="69"/>
      <c r="BM1675" s="69"/>
      <c r="BN1675" s="69"/>
      <c r="BO1675" s="69"/>
      <c r="BP1675" s="69"/>
      <c r="BQ1675" s="69"/>
      <c r="BR1675" s="69"/>
      <c r="BS1675" s="46"/>
    </row>
    <row r="1676" spans="4:71" s="47" customFormat="1" ht="9.75" customHeight="1" x14ac:dyDescent="0.3">
      <c r="D1676" s="69"/>
      <c r="E1676" s="69"/>
      <c r="F1676" s="69"/>
      <c r="G1676" s="69"/>
      <c r="H1676" s="69"/>
      <c r="I1676" s="69"/>
      <c r="J1676" s="69"/>
      <c r="K1676" s="69"/>
      <c r="L1676" s="69"/>
      <c r="M1676" s="69"/>
      <c r="N1676" s="69"/>
      <c r="O1676" s="69"/>
      <c r="P1676" s="69"/>
      <c r="Q1676" s="69"/>
      <c r="R1676" s="69"/>
      <c r="S1676" s="69"/>
      <c r="T1676" s="69"/>
      <c r="U1676" s="69"/>
      <c r="V1676" s="69"/>
      <c r="W1676" s="69"/>
      <c r="X1676" s="69"/>
      <c r="Y1676" s="69"/>
      <c r="Z1676" s="69"/>
      <c r="AA1676" s="69"/>
      <c r="AB1676" s="69"/>
      <c r="AC1676" s="69"/>
      <c r="AD1676" s="69"/>
      <c r="AE1676" s="69"/>
      <c r="AF1676" s="69"/>
      <c r="AG1676" s="69"/>
      <c r="AH1676" s="69"/>
      <c r="AI1676" s="69"/>
      <c r="AJ1676" s="69"/>
      <c r="AK1676" s="69"/>
      <c r="AL1676" s="69"/>
      <c r="AM1676" s="69"/>
      <c r="AN1676" s="69"/>
      <c r="AO1676" s="69"/>
      <c r="AP1676" s="69"/>
      <c r="AQ1676" s="69"/>
      <c r="AR1676" s="69"/>
      <c r="AS1676" s="69"/>
      <c r="AT1676" s="69"/>
      <c r="AU1676" s="69"/>
      <c r="AV1676" s="69"/>
      <c r="AW1676" s="69"/>
      <c r="AX1676" s="69"/>
      <c r="AY1676" s="69"/>
      <c r="AZ1676" s="69"/>
      <c r="BA1676" s="69"/>
      <c r="BB1676" s="69"/>
      <c r="BC1676" s="69"/>
      <c r="BD1676" s="69"/>
      <c r="BE1676" s="69"/>
      <c r="BF1676" s="69"/>
      <c r="BG1676" s="69"/>
      <c r="BH1676" s="69"/>
      <c r="BI1676" s="69"/>
      <c r="BJ1676" s="69"/>
      <c r="BK1676" s="69"/>
      <c r="BL1676" s="69"/>
      <c r="BM1676" s="69"/>
      <c r="BN1676" s="69"/>
      <c r="BO1676" s="69"/>
      <c r="BP1676" s="69"/>
      <c r="BQ1676" s="69"/>
      <c r="BR1676" s="69"/>
      <c r="BS1676" s="46"/>
    </row>
    <row r="1677" spans="4:71" s="47" customFormat="1" ht="9.75" customHeight="1" x14ac:dyDescent="0.3">
      <c r="D1677" s="69"/>
      <c r="E1677" s="69"/>
      <c r="F1677" s="69"/>
      <c r="G1677" s="69"/>
      <c r="H1677" s="69"/>
      <c r="I1677" s="69"/>
      <c r="J1677" s="69"/>
      <c r="K1677" s="69"/>
      <c r="L1677" s="69"/>
      <c r="M1677" s="69"/>
      <c r="N1677" s="69"/>
      <c r="O1677" s="69"/>
      <c r="P1677" s="69"/>
      <c r="Q1677" s="69"/>
      <c r="R1677" s="69"/>
      <c r="S1677" s="69"/>
      <c r="T1677" s="69"/>
      <c r="U1677" s="69"/>
      <c r="V1677" s="69"/>
      <c r="W1677" s="69"/>
      <c r="X1677" s="69"/>
      <c r="Y1677" s="69"/>
      <c r="Z1677" s="69"/>
      <c r="AA1677" s="69"/>
      <c r="AB1677" s="69"/>
      <c r="AC1677" s="69"/>
      <c r="AD1677" s="69"/>
      <c r="AE1677" s="69"/>
      <c r="AF1677" s="69"/>
      <c r="AG1677" s="69"/>
      <c r="AH1677" s="69"/>
      <c r="AI1677" s="69"/>
      <c r="AJ1677" s="69"/>
      <c r="AK1677" s="69"/>
      <c r="AL1677" s="69"/>
      <c r="AM1677" s="69"/>
      <c r="AN1677" s="69"/>
      <c r="AO1677" s="69"/>
      <c r="AP1677" s="69"/>
      <c r="AQ1677" s="69"/>
      <c r="AR1677" s="69"/>
      <c r="AS1677" s="69"/>
      <c r="AT1677" s="69"/>
      <c r="AU1677" s="69"/>
      <c r="AV1677" s="69"/>
      <c r="AW1677" s="69"/>
      <c r="AX1677" s="69"/>
      <c r="AY1677" s="69"/>
      <c r="AZ1677" s="69"/>
      <c r="BA1677" s="69"/>
      <c r="BB1677" s="69"/>
      <c r="BC1677" s="69"/>
      <c r="BD1677" s="69"/>
      <c r="BE1677" s="69"/>
      <c r="BF1677" s="69"/>
      <c r="BG1677" s="69"/>
      <c r="BH1677" s="69"/>
      <c r="BI1677" s="69"/>
      <c r="BJ1677" s="69"/>
      <c r="BK1677" s="69"/>
      <c r="BL1677" s="69"/>
      <c r="BM1677" s="69"/>
      <c r="BN1677" s="69"/>
      <c r="BO1677" s="69"/>
      <c r="BP1677" s="69"/>
      <c r="BQ1677" s="69"/>
      <c r="BR1677" s="69"/>
      <c r="BS1677" s="46"/>
    </row>
    <row r="1678" spans="4:71" s="47" customFormat="1" ht="9.75" customHeight="1" x14ac:dyDescent="0.3">
      <c r="D1678" s="69"/>
      <c r="E1678" s="69"/>
      <c r="F1678" s="69"/>
      <c r="G1678" s="69"/>
      <c r="H1678" s="69"/>
      <c r="I1678" s="69"/>
      <c r="J1678" s="69"/>
      <c r="K1678" s="69"/>
      <c r="L1678" s="69"/>
      <c r="M1678" s="69"/>
      <c r="N1678" s="69"/>
      <c r="O1678" s="69"/>
      <c r="P1678" s="69"/>
      <c r="Q1678" s="69"/>
      <c r="R1678" s="69"/>
      <c r="S1678" s="69"/>
      <c r="T1678" s="69"/>
      <c r="U1678" s="69"/>
      <c r="V1678" s="69"/>
      <c r="W1678" s="69"/>
      <c r="X1678" s="69"/>
      <c r="Y1678" s="69"/>
      <c r="Z1678" s="69"/>
      <c r="AA1678" s="69"/>
      <c r="AB1678" s="69"/>
      <c r="AC1678" s="69"/>
      <c r="AD1678" s="69"/>
      <c r="AE1678" s="69"/>
      <c r="AF1678" s="69"/>
      <c r="AG1678" s="69"/>
      <c r="AH1678" s="69"/>
      <c r="AI1678" s="69"/>
      <c r="AJ1678" s="69"/>
      <c r="AK1678" s="69"/>
      <c r="AL1678" s="69"/>
      <c r="AM1678" s="69"/>
      <c r="AN1678" s="69"/>
      <c r="AO1678" s="69"/>
      <c r="AP1678" s="69"/>
      <c r="AQ1678" s="69"/>
      <c r="AR1678" s="69"/>
      <c r="AS1678" s="69"/>
      <c r="AT1678" s="69"/>
      <c r="AU1678" s="69"/>
      <c r="AV1678" s="69"/>
      <c r="AW1678" s="69"/>
      <c r="AX1678" s="69"/>
      <c r="AY1678" s="69"/>
      <c r="AZ1678" s="69"/>
      <c r="BA1678" s="69"/>
      <c r="BB1678" s="69"/>
      <c r="BC1678" s="69"/>
      <c r="BD1678" s="69"/>
      <c r="BE1678" s="69"/>
      <c r="BF1678" s="69"/>
      <c r="BG1678" s="69"/>
      <c r="BH1678" s="69"/>
      <c r="BI1678" s="69"/>
      <c r="BJ1678" s="69"/>
      <c r="BK1678" s="69"/>
      <c r="BL1678" s="69"/>
      <c r="BM1678" s="69"/>
      <c r="BN1678" s="69"/>
      <c r="BO1678" s="69"/>
      <c r="BP1678" s="69"/>
      <c r="BQ1678" s="69"/>
      <c r="BR1678" s="69"/>
      <c r="BS1678" s="46"/>
    </row>
    <row r="1679" spans="4:71" s="47" customFormat="1" ht="9.75" customHeight="1" x14ac:dyDescent="0.3">
      <c r="D1679" s="69"/>
      <c r="E1679" s="69"/>
      <c r="F1679" s="69"/>
      <c r="G1679" s="69"/>
      <c r="H1679" s="69"/>
      <c r="I1679" s="69"/>
      <c r="J1679" s="69"/>
      <c r="K1679" s="69"/>
      <c r="L1679" s="69"/>
      <c r="M1679" s="69"/>
      <c r="N1679" s="69"/>
      <c r="O1679" s="69"/>
      <c r="P1679" s="69"/>
      <c r="Q1679" s="69"/>
      <c r="R1679" s="69"/>
      <c r="S1679" s="69"/>
      <c r="T1679" s="69"/>
      <c r="U1679" s="69"/>
      <c r="V1679" s="69"/>
      <c r="W1679" s="69"/>
      <c r="X1679" s="69"/>
      <c r="Y1679" s="69"/>
      <c r="Z1679" s="69"/>
      <c r="AA1679" s="69"/>
      <c r="AB1679" s="69"/>
      <c r="AC1679" s="69"/>
      <c r="AD1679" s="69"/>
      <c r="AE1679" s="69"/>
      <c r="AF1679" s="69"/>
      <c r="AG1679" s="69"/>
      <c r="AH1679" s="69"/>
      <c r="AI1679" s="69"/>
      <c r="AJ1679" s="69"/>
      <c r="AK1679" s="69"/>
      <c r="AL1679" s="69"/>
      <c r="AM1679" s="69"/>
      <c r="AN1679" s="69"/>
      <c r="AO1679" s="69"/>
      <c r="AP1679" s="69"/>
      <c r="AQ1679" s="69"/>
      <c r="AR1679" s="69"/>
      <c r="AS1679" s="69"/>
      <c r="AT1679" s="69"/>
      <c r="AU1679" s="69"/>
      <c r="AV1679" s="69"/>
      <c r="AW1679" s="69"/>
      <c r="AX1679" s="69"/>
      <c r="AY1679" s="69"/>
      <c r="AZ1679" s="69"/>
      <c r="BA1679" s="69"/>
      <c r="BB1679" s="69"/>
      <c r="BC1679" s="69"/>
      <c r="BD1679" s="69"/>
      <c r="BE1679" s="69"/>
      <c r="BF1679" s="69"/>
      <c r="BG1679" s="69"/>
      <c r="BH1679" s="69"/>
      <c r="BI1679" s="69"/>
      <c r="BJ1679" s="69"/>
      <c r="BK1679" s="69"/>
      <c r="BL1679" s="69"/>
      <c r="BM1679" s="69"/>
      <c r="BN1679" s="69"/>
      <c r="BO1679" s="69"/>
      <c r="BP1679" s="69"/>
      <c r="BQ1679" s="69"/>
      <c r="BR1679" s="69"/>
      <c r="BS1679" s="46"/>
    </row>
    <row r="1680" spans="4:71" s="47" customFormat="1" ht="9.75" customHeight="1" x14ac:dyDescent="0.3">
      <c r="D1680" s="69"/>
      <c r="E1680" s="69"/>
      <c r="F1680" s="69"/>
      <c r="G1680" s="69"/>
      <c r="H1680" s="69"/>
      <c r="I1680" s="69"/>
      <c r="J1680" s="69"/>
      <c r="K1680" s="69"/>
      <c r="L1680" s="69"/>
      <c r="M1680" s="69"/>
      <c r="N1680" s="69"/>
      <c r="O1680" s="69"/>
      <c r="P1680" s="69"/>
      <c r="Q1680" s="69"/>
      <c r="R1680" s="69"/>
      <c r="S1680" s="69"/>
      <c r="T1680" s="69"/>
      <c r="U1680" s="69"/>
      <c r="V1680" s="69"/>
      <c r="W1680" s="69"/>
      <c r="X1680" s="69"/>
      <c r="Y1680" s="69"/>
      <c r="Z1680" s="69"/>
      <c r="AA1680" s="69"/>
      <c r="AB1680" s="69"/>
      <c r="AC1680" s="69"/>
      <c r="AD1680" s="69"/>
      <c r="AE1680" s="69"/>
      <c r="AF1680" s="69"/>
      <c r="AG1680" s="69"/>
      <c r="AH1680" s="69"/>
      <c r="AI1680" s="69"/>
      <c r="AJ1680" s="69"/>
      <c r="AK1680" s="69"/>
      <c r="AL1680" s="69"/>
      <c r="AM1680" s="69"/>
      <c r="AN1680" s="69"/>
      <c r="AO1680" s="69"/>
      <c r="AP1680" s="69"/>
      <c r="AQ1680" s="69"/>
      <c r="AR1680" s="69"/>
      <c r="AS1680" s="69"/>
      <c r="AT1680" s="69"/>
      <c r="AU1680" s="69"/>
      <c r="AV1680" s="69"/>
      <c r="AW1680" s="69"/>
      <c r="AX1680" s="69"/>
      <c r="AY1680" s="69"/>
      <c r="AZ1680" s="69"/>
      <c r="BA1680" s="69"/>
      <c r="BB1680" s="69"/>
      <c r="BC1680" s="69"/>
      <c r="BD1680" s="69"/>
      <c r="BE1680" s="69"/>
      <c r="BF1680" s="69"/>
      <c r="BG1680" s="69"/>
      <c r="BH1680" s="69"/>
      <c r="BI1680" s="69"/>
      <c r="BJ1680" s="69"/>
      <c r="BK1680" s="69"/>
      <c r="BL1680" s="69"/>
      <c r="BM1680" s="69"/>
      <c r="BN1680" s="69"/>
      <c r="BO1680" s="69"/>
      <c r="BP1680" s="69"/>
      <c r="BQ1680" s="69"/>
      <c r="BR1680" s="69"/>
      <c r="BS1680" s="46"/>
    </row>
    <row r="1681" spans="4:71" s="47" customFormat="1" ht="9.75" customHeight="1" x14ac:dyDescent="0.3">
      <c r="D1681" s="69"/>
      <c r="E1681" s="69"/>
      <c r="F1681" s="69"/>
      <c r="G1681" s="69"/>
      <c r="H1681" s="69"/>
      <c r="I1681" s="69"/>
      <c r="J1681" s="69"/>
      <c r="K1681" s="69"/>
      <c r="L1681" s="69"/>
      <c r="M1681" s="69"/>
      <c r="N1681" s="69"/>
      <c r="O1681" s="69"/>
      <c r="P1681" s="69"/>
      <c r="Q1681" s="69"/>
      <c r="R1681" s="69"/>
      <c r="S1681" s="69"/>
      <c r="T1681" s="69"/>
      <c r="U1681" s="69"/>
      <c r="V1681" s="69"/>
      <c r="W1681" s="69"/>
      <c r="X1681" s="69"/>
      <c r="Y1681" s="69"/>
      <c r="Z1681" s="69"/>
      <c r="AA1681" s="69"/>
      <c r="AB1681" s="69"/>
      <c r="AC1681" s="69"/>
      <c r="AD1681" s="69"/>
      <c r="AE1681" s="69"/>
      <c r="AF1681" s="69"/>
      <c r="AG1681" s="69"/>
      <c r="AH1681" s="69"/>
      <c r="AI1681" s="69"/>
      <c r="AJ1681" s="69"/>
      <c r="AK1681" s="69"/>
      <c r="AL1681" s="69"/>
      <c r="AM1681" s="69"/>
      <c r="AN1681" s="69"/>
      <c r="AO1681" s="69"/>
      <c r="AP1681" s="69"/>
      <c r="AQ1681" s="69"/>
      <c r="AR1681" s="69"/>
      <c r="AS1681" s="69"/>
      <c r="AT1681" s="69"/>
      <c r="AU1681" s="69"/>
      <c r="AV1681" s="69"/>
      <c r="AW1681" s="69"/>
      <c r="AX1681" s="69"/>
      <c r="AY1681" s="69"/>
      <c r="AZ1681" s="69"/>
      <c r="BA1681" s="69"/>
      <c r="BB1681" s="69"/>
      <c r="BC1681" s="69"/>
      <c r="BD1681" s="69"/>
      <c r="BE1681" s="69"/>
      <c r="BF1681" s="69"/>
      <c r="BG1681" s="69"/>
      <c r="BH1681" s="69"/>
      <c r="BI1681" s="69"/>
      <c r="BJ1681" s="69"/>
      <c r="BK1681" s="69"/>
      <c r="BL1681" s="69"/>
      <c r="BM1681" s="69"/>
      <c r="BN1681" s="69"/>
      <c r="BO1681" s="69"/>
      <c r="BP1681" s="69"/>
      <c r="BQ1681" s="69"/>
      <c r="BR1681" s="69"/>
      <c r="BS1681" s="46"/>
    </row>
    <row r="1682" spans="4:71" s="47" customFormat="1" ht="9.75" customHeight="1" x14ac:dyDescent="0.3">
      <c r="D1682" s="69"/>
      <c r="E1682" s="69"/>
      <c r="F1682" s="69"/>
      <c r="G1682" s="69"/>
      <c r="H1682" s="69"/>
      <c r="I1682" s="69"/>
      <c r="J1682" s="69"/>
      <c r="K1682" s="69"/>
      <c r="L1682" s="69"/>
      <c r="M1682" s="69"/>
      <c r="N1682" s="69"/>
      <c r="O1682" s="69"/>
      <c r="P1682" s="69"/>
      <c r="Q1682" s="69"/>
      <c r="R1682" s="69"/>
      <c r="S1682" s="69"/>
      <c r="T1682" s="69"/>
      <c r="U1682" s="69"/>
      <c r="V1682" s="69"/>
      <c r="W1682" s="69"/>
      <c r="X1682" s="69"/>
      <c r="Y1682" s="69"/>
      <c r="Z1682" s="69"/>
      <c r="AA1682" s="69"/>
      <c r="AB1682" s="69"/>
      <c r="AC1682" s="69"/>
      <c r="AD1682" s="69"/>
      <c r="AE1682" s="69"/>
      <c r="AF1682" s="69"/>
      <c r="AG1682" s="69"/>
      <c r="AH1682" s="69"/>
      <c r="AI1682" s="69"/>
      <c r="AJ1682" s="69"/>
      <c r="AK1682" s="69"/>
      <c r="AL1682" s="69"/>
      <c r="AM1682" s="69"/>
      <c r="AN1682" s="69"/>
      <c r="AO1682" s="69"/>
      <c r="AP1682" s="69"/>
      <c r="AQ1682" s="69"/>
      <c r="AR1682" s="69"/>
      <c r="AS1682" s="69"/>
      <c r="AT1682" s="69"/>
      <c r="AU1682" s="69"/>
      <c r="AV1682" s="69"/>
      <c r="AW1682" s="69"/>
      <c r="AX1682" s="69"/>
      <c r="AY1682" s="69"/>
      <c r="AZ1682" s="69"/>
      <c r="BA1682" s="69"/>
      <c r="BB1682" s="69"/>
      <c r="BC1682" s="69"/>
      <c r="BD1682" s="69"/>
      <c r="BE1682" s="69"/>
      <c r="BF1682" s="69"/>
      <c r="BG1682" s="69"/>
      <c r="BH1682" s="69"/>
      <c r="BI1682" s="69"/>
      <c r="BJ1682" s="69"/>
      <c r="BK1682" s="69"/>
      <c r="BL1682" s="69"/>
      <c r="BM1682" s="69"/>
      <c r="BN1682" s="69"/>
      <c r="BO1682" s="69"/>
      <c r="BP1682" s="69"/>
      <c r="BQ1682" s="69"/>
      <c r="BR1682" s="69"/>
      <c r="BS1682" s="46"/>
    </row>
    <row r="1683" spans="4:71" s="47" customFormat="1" ht="9.75" customHeight="1" x14ac:dyDescent="0.3">
      <c r="D1683" s="69"/>
      <c r="E1683" s="69"/>
      <c r="F1683" s="69"/>
      <c r="G1683" s="69"/>
      <c r="H1683" s="69"/>
      <c r="I1683" s="69"/>
      <c r="J1683" s="69"/>
      <c r="K1683" s="69"/>
      <c r="L1683" s="69"/>
      <c r="M1683" s="69"/>
      <c r="N1683" s="69"/>
      <c r="O1683" s="69"/>
      <c r="P1683" s="69"/>
      <c r="Q1683" s="69"/>
      <c r="R1683" s="69"/>
      <c r="S1683" s="69"/>
      <c r="T1683" s="69"/>
      <c r="U1683" s="69"/>
      <c r="V1683" s="69"/>
      <c r="W1683" s="69"/>
      <c r="X1683" s="69"/>
      <c r="Y1683" s="69"/>
      <c r="Z1683" s="69"/>
      <c r="AA1683" s="69"/>
      <c r="AB1683" s="69"/>
      <c r="AC1683" s="69"/>
      <c r="AD1683" s="69"/>
      <c r="AE1683" s="69"/>
      <c r="AF1683" s="69"/>
      <c r="AG1683" s="69"/>
      <c r="AH1683" s="69"/>
      <c r="AI1683" s="69"/>
      <c r="AJ1683" s="69"/>
      <c r="AK1683" s="69"/>
      <c r="AL1683" s="69"/>
      <c r="AM1683" s="69"/>
      <c r="AN1683" s="69"/>
      <c r="AO1683" s="69"/>
      <c r="AP1683" s="69"/>
      <c r="AQ1683" s="69"/>
      <c r="AR1683" s="69"/>
      <c r="AS1683" s="69"/>
      <c r="AT1683" s="69"/>
      <c r="AU1683" s="69"/>
      <c r="AV1683" s="69"/>
      <c r="AW1683" s="69"/>
      <c r="AX1683" s="69"/>
      <c r="AY1683" s="69"/>
      <c r="AZ1683" s="69"/>
      <c r="BA1683" s="69"/>
      <c r="BB1683" s="69"/>
      <c r="BC1683" s="69"/>
      <c r="BD1683" s="69"/>
      <c r="BE1683" s="69"/>
      <c r="BF1683" s="69"/>
      <c r="BG1683" s="69"/>
      <c r="BH1683" s="69"/>
      <c r="BI1683" s="69"/>
      <c r="BJ1683" s="69"/>
      <c r="BK1683" s="69"/>
      <c r="BL1683" s="69"/>
      <c r="BM1683" s="69"/>
      <c r="BN1683" s="69"/>
      <c r="BO1683" s="69"/>
      <c r="BP1683" s="69"/>
      <c r="BQ1683" s="69"/>
      <c r="BR1683" s="69"/>
      <c r="BS1683" s="46"/>
    </row>
    <row r="1684" spans="4:71" s="47" customFormat="1" ht="9.75" customHeight="1" x14ac:dyDescent="0.3">
      <c r="D1684" s="69"/>
      <c r="E1684" s="69"/>
      <c r="F1684" s="69"/>
      <c r="G1684" s="69"/>
      <c r="H1684" s="69"/>
      <c r="I1684" s="69"/>
      <c r="J1684" s="69"/>
      <c r="K1684" s="69"/>
      <c r="L1684" s="69"/>
      <c r="M1684" s="69"/>
      <c r="N1684" s="69"/>
      <c r="O1684" s="69"/>
      <c r="P1684" s="69"/>
      <c r="Q1684" s="69"/>
      <c r="R1684" s="69"/>
      <c r="S1684" s="69"/>
      <c r="T1684" s="69"/>
      <c r="U1684" s="69"/>
      <c r="V1684" s="69"/>
      <c r="W1684" s="69"/>
      <c r="X1684" s="69"/>
      <c r="Y1684" s="69"/>
      <c r="Z1684" s="69"/>
      <c r="AA1684" s="69"/>
      <c r="AB1684" s="69"/>
      <c r="AC1684" s="69"/>
      <c r="AD1684" s="69"/>
      <c r="AE1684" s="69"/>
      <c r="AF1684" s="69"/>
      <c r="AG1684" s="69"/>
      <c r="AH1684" s="69"/>
      <c r="AI1684" s="69"/>
      <c r="AJ1684" s="69"/>
      <c r="AK1684" s="69"/>
      <c r="AL1684" s="69"/>
      <c r="AM1684" s="69"/>
      <c r="AN1684" s="69"/>
      <c r="AO1684" s="69"/>
      <c r="AP1684" s="69"/>
      <c r="AQ1684" s="69"/>
      <c r="AR1684" s="69"/>
      <c r="AS1684" s="69"/>
      <c r="AT1684" s="69"/>
      <c r="AU1684" s="69"/>
      <c r="AV1684" s="69"/>
      <c r="AW1684" s="69"/>
      <c r="AX1684" s="69"/>
      <c r="AY1684" s="69"/>
      <c r="AZ1684" s="69"/>
      <c r="BA1684" s="69"/>
      <c r="BB1684" s="69"/>
      <c r="BC1684" s="69"/>
      <c r="BD1684" s="69"/>
      <c r="BE1684" s="69"/>
      <c r="BF1684" s="69"/>
      <c r="BG1684" s="69"/>
      <c r="BH1684" s="69"/>
      <c r="BI1684" s="69"/>
      <c r="BJ1684" s="69"/>
      <c r="BK1684" s="69"/>
      <c r="BL1684" s="69"/>
      <c r="BM1684" s="69"/>
      <c r="BN1684" s="69"/>
      <c r="BO1684" s="69"/>
      <c r="BP1684" s="69"/>
      <c r="BQ1684" s="69"/>
      <c r="BR1684" s="69"/>
      <c r="BS1684" s="46"/>
    </row>
    <row r="1685" spans="4:71" s="47" customFormat="1" ht="9.75" customHeight="1" x14ac:dyDescent="0.3">
      <c r="D1685" s="69"/>
      <c r="E1685" s="69"/>
      <c r="F1685" s="69"/>
      <c r="G1685" s="69"/>
      <c r="H1685" s="69"/>
      <c r="I1685" s="69"/>
      <c r="J1685" s="69"/>
      <c r="K1685" s="69"/>
      <c r="L1685" s="69"/>
      <c r="M1685" s="69"/>
      <c r="N1685" s="69"/>
      <c r="O1685" s="69"/>
      <c r="P1685" s="69"/>
      <c r="Q1685" s="69"/>
      <c r="R1685" s="69"/>
      <c r="S1685" s="69"/>
      <c r="T1685" s="69"/>
      <c r="U1685" s="69"/>
      <c r="V1685" s="69"/>
      <c r="W1685" s="69"/>
      <c r="X1685" s="69"/>
      <c r="Y1685" s="69"/>
      <c r="Z1685" s="69"/>
      <c r="AA1685" s="69"/>
      <c r="AB1685" s="69"/>
      <c r="AC1685" s="69"/>
      <c r="AD1685" s="69"/>
      <c r="AE1685" s="69"/>
      <c r="AF1685" s="69"/>
      <c r="AG1685" s="69"/>
      <c r="AH1685" s="69"/>
      <c r="AI1685" s="69"/>
      <c r="AJ1685" s="69"/>
      <c r="AK1685" s="69"/>
      <c r="AL1685" s="69"/>
      <c r="AM1685" s="69"/>
      <c r="AN1685" s="69"/>
      <c r="AO1685" s="69"/>
      <c r="AP1685" s="69"/>
      <c r="AQ1685" s="69"/>
      <c r="AR1685" s="69"/>
      <c r="AS1685" s="69"/>
      <c r="AT1685" s="69"/>
      <c r="AU1685" s="69"/>
      <c r="AV1685" s="69"/>
      <c r="AW1685" s="69"/>
      <c r="AX1685" s="69"/>
      <c r="AY1685" s="69"/>
      <c r="AZ1685" s="69"/>
      <c r="BA1685" s="69"/>
      <c r="BB1685" s="69"/>
      <c r="BC1685" s="69"/>
      <c r="BD1685" s="69"/>
      <c r="BE1685" s="69"/>
      <c r="BF1685" s="69"/>
      <c r="BG1685" s="69"/>
      <c r="BH1685" s="69"/>
      <c r="BI1685" s="69"/>
      <c r="BJ1685" s="69"/>
      <c r="BK1685" s="69"/>
      <c r="BL1685" s="69"/>
      <c r="BM1685" s="69"/>
      <c r="BN1685" s="69"/>
      <c r="BO1685" s="69"/>
      <c r="BP1685" s="69"/>
      <c r="BQ1685" s="69"/>
      <c r="BR1685" s="69"/>
      <c r="BS1685" s="46"/>
    </row>
    <row r="1686" spans="4:71" s="47" customFormat="1" ht="9.75" customHeight="1" x14ac:dyDescent="0.3">
      <c r="D1686" s="69"/>
      <c r="E1686" s="69"/>
      <c r="F1686" s="69"/>
      <c r="G1686" s="69"/>
      <c r="H1686" s="69"/>
      <c r="I1686" s="69"/>
      <c r="J1686" s="69"/>
      <c r="K1686" s="69"/>
      <c r="L1686" s="69"/>
      <c r="M1686" s="69"/>
      <c r="N1686" s="69"/>
      <c r="O1686" s="69"/>
      <c r="P1686" s="69"/>
      <c r="Q1686" s="69"/>
      <c r="R1686" s="69"/>
      <c r="S1686" s="69"/>
      <c r="T1686" s="69"/>
      <c r="U1686" s="69"/>
      <c r="V1686" s="69"/>
      <c r="W1686" s="69"/>
      <c r="X1686" s="69"/>
      <c r="Y1686" s="69"/>
      <c r="Z1686" s="69"/>
      <c r="AA1686" s="69"/>
      <c r="AB1686" s="69"/>
      <c r="AC1686" s="69"/>
      <c r="AD1686" s="69"/>
      <c r="AE1686" s="69"/>
      <c r="AF1686" s="69"/>
      <c r="AG1686" s="69"/>
      <c r="AH1686" s="69"/>
      <c r="AI1686" s="69"/>
      <c r="AJ1686" s="69"/>
      <c r="AK1686" s="69"/>
      <c r="AL1686" s="69"/>
      <c r="AM1686" s="69"/>
      <c r="AN1686" s="69"/>
      <c r="AO1686" s="69"/>
      <c r="AP1686" s="69"/>
      <c r="AQ1686" s="69"/>
      <c r="AR1686" s="69"/>
      <c r="AS1686" s="69"/>
      <c r="AT1686" s="69"/>
      <c r="AU1686" s="69"/>
      <c r="AV1686" s="69"/>
      <c r="AW1686" s="69"/>
      <c r="AX1686" s="69"/>
      <c r="AY1686" s="69"/>
      <c r="AZ1686" s="69"/>
      <c r="BA1686" s="69"/>
      <c r="BB1686" s="69"/>
      <c r="BC1686" s="69"/>
      <c r="BD1686" s="69"/>
      <c r="BE1686" s="69"/>
      <c r="BF1686" s="69"/>
      <c r="BG1686" s="69"/>
      <c r="BH1686" s="69"/>
      <c r="BI1686" s="69"/>
      <c r="BJ1686" s="69"/>
      <c r="BK1686" s="69"/>
      <c r="BL1686" s="69"/>
      <c r="BM1686" s="69"/>
      <c r="BN1686" s="69"/>
      <c r="BO1686" s="69"/>
      <c r="BP1686" s="69"/>
      <c r="BQ1686" s="69"/>
      <c r="BR1686" s="69"/>
      <c r="BS1686" s="46"/>
    </row>
    <row r="1687" spans="4:71" s="47" customFormat="1" ht="9.75" customHeight="1" x14ac:dyDescent="0.3">
      <c r="D1687" s="69"/>
      <c r="E1687" s="69"/>
      <c r="F1687" s="69"/>
      <c r="G1687" s="69"/>
      <c r="H1687" s="69"/>
      <c r="I1687" s="69"/>
      <c r="J1687" s="69"/>
      <c r="K1687" s="69"/>
      <c r="L1687" s="69"/>
      <c r="M1687" s="69"/>
      <c r="N1687" s="69"/>
      <c r="O1687" s="69"/>
      <c r="P1687" s="69"/>
      <c r="Q1687" s="69"/>
      <c r="R1687" s="69"/>
      <c r="S1687" s="69"/>
      <c r="T1687" s="69"/>
      <c r="U1687" s="69"/>
      <c r="V1687" s="69"/>
      <c r="W1687" s="69"/>
      <c r="X1687" s="69"/>
      <c r="Y1687" s="69"/>
      <c r="Z1687" s="69"/>
      <c r="AA1687" s="69"/>
      <c r="AB1687" s="69"/>
      <c r="AC1687" s="69"/>
      <c r="AD1687" s="69"/>
      <c r="AE1687" s="69"/>
      <c r="AF1687" s="69"/>
      <c r="AG1687" s="69"/>
      <c r="AH1687" s="69"/>
      <c r="AI1687" s="69"/>
      <c r="AJ1687" s="69"/>
      <c r="AK1687" s="69"/>
      <c r="AL1687" s="69"/>
      <c r="AM1687" s="69"/>
      <c r="AN1687" s="69"/>
      <c r="AO1687" s="69"/>
      <c r="AP1687" s="69"/>
      <c r="AQ1687" s="69"/>
      <c r="AR1687" s="69"/>
      <c r="AS1687" s="69"/>
      <c r="AT1687" s="69"/>
      <c r="AU1687" s="69"/>
      <c r="AV1687" s="69"/>
      <c r="AW1687" s="69"/>
      <c r="AX1687" s="69"/>
      <c r="AY1687" s="69"/>
      <c r="AZ1687" s="69"/>
      <c r="BA1687" s="69"/>
      <c r="BB1687" s="69"/>
      <c r="BC1687" s="69"/>
      <c r="BD1687" s="69"/>
      <c r="BE1687" s="69"/>
      <c r="BF1687" s="69"/>
      <c r="BG1687" s="69"/>
      <c r="BH1687" s="69"/>
      <c r="BI1687" s="69"/>
      <c r="BJ1687" s="69"/>
      <c r="BK1687" s="69"/>
      <c r="BL1687" s="69"/>
      <c r="BM1687" s="69"/>
      <c r="BN1687" s="69"/>
      <c r="BO1687" s="69"/>
      <c r="BP1687" s="69"/>
      <c r="BQ1687" s="69"/>
      <c r="BR1687" s="69"/>
      <c r="BS1687" s="46"/>
    </row>
    <row r="1688" spans="4:71" s="47" customFormat="1" ht="9.75" customHeight="1" x14ac:dyDescent="0.3">
      <c r="D1688" s="69"/>
      <c r="E1688" s="69"/>
      <c r="F1688" s="69"/>
      <c r="G1688" s="69"/>
      <c r="H1688" s="69"/>
      <c r="I1688" s="69"/>
      <c r="J1688" s="69"/>
      <c r="K1688" s="69"/>
      <c r="L1688" s="69"/>
      <c r="M1688" s="69"/>
      <c r="N1688" s="69"/>
      <c r="O1688" s="69"/>
      <c r="P1688" s="69"/>
      <c r="Q1688" s="69"/>
      <c r="R1688" s="69"/>
      <c r="S1688" s="69"/>
      <c r="T1688" s="69"/>
      <c r="U1688" s="69"/>
      <c r="V1688" s="69"/>
      <c r="W1688" s="69"/>
      <c r="X1688" s="69"/>
      <c r="Y1688" s="69"/>
      <c r="Z1688" s="69"/>
      <c r="AA1688" s="69"/>
      <c r="AB1688" s="69"/>
      <c r="AC1688" s="69"/>
      <c r="AD1688" s="69"/>
      <c r="AE1688" s="69"/>
      <c r="AF1688" s="69"/>
      <c r="AG1688" s="69"/>
      <c r="AH1688" s="69"/>
      <c r="AI1688" s="69"/>
      <c r="AJ1688" s="69"/>
      <c r="AK1688" s="69"/>
      <c r="AL1688" s="69"/>
      <c r="AM1688" s="69"/>
      <c r="AN1688" s="69"/>
      <c r="AO1688" s="69"/>
      <c r="AP1688" s="69"/>
      <c r="AQ1688" s="69"/>
      <c r="AR1688" s="69"/>
      <c r="AS1688" s="69"/>
      <c r="AT1688" s="69"/>
      <c r="AU1688" s="69"/>
      <c r="AV1688" s="69"/>
      <c r="AW1688" s="69"/>
      <c r="AX1688" s="69"/>
      <c r="AY1688" s="69"/>
      <c r="AZ1688" s="69"/>
      <c r="BA1688" s="69"/>
      <c r="BB1688" s="69"/>
      <c r="BC1688" s="69"/>
      <c r="BD1688" s="69"/>
      <c r="BE1688" s="69"/>
      <c r="BF1688" s="69"/>
      <c r="BG1688" s="69"/>
      <c r="BH1688" s="69"/>
      <c r="BI1688" s="69"/>
      <c r="BJ1688" s="69"/>
      <c r="BK1688" s="69"/>
      <c r="BL1688" s="69"/>
      <c r="BM1688" s="69"/>
      <c r="BN1688" s="69"/>
      <c r="BO1688" s="69"/>
      <c r="BP1688" s="69"/>
      <c r="BQ1688" s="69"/>
      <c r="BR1688" s="69"/>
      <c r="BS1688" s="46"/>
    </row>
    <row r="1689" spans="4:71" s="47" customFormat="1" ht="9.75" customHeight="1" x14ac:dyDescent="0.3">
      <c r="D1689" s="69"/>
      <c r="E1689" s="69"/>
      <c r="F1689" s="69"/>
      <c r="G1689" s="69"/>
      <c r="H1689" s="69"/>
      <c r="I1689" s="69"/>
      <c r="J1689" s="69"/>
      <c r="K1689" s="69"/>
      <c r="L1689" s="69"/>
      <c r="M1689" s="69"/>
      <c r="N1689" s="69"/>
      <c r="O1689" s="69"/>
      <c r="P1689" s="69"/>
      <c r="Q1689" s="69"/>
      <c r="R1689" s="69"/>
      <c r="S1689" s="69"/>
      <c r="T1689" s="69"/>
      <c r="U1689" s="69"/>
      <c r="V1689" s="69"/>
      <c r="W1689" s="69"/>
      <c r="X1689" s="69"/>
      <c r="Y1689" s="69"/>
      <c r="Z1689" s="69"/>
      <c r="AA1689" s="69"/>
      <c r="AB1689" s="69"/>
      <c r="AC1689" s="69"/>
      <c r="AD1689" s="69"/>
      <c r="AE1689" s="69"/>
      <c r="AF1689" s="69"/>
      <c r="AG1689" s="69"/>
      <c r="AH1689" s="69"/>
      <c r="AI1689" s="69"/>
      <c r="AJ1689" s="69"/>
      <c r="AK1689" s="69"/>
      <c r="AL1689" s="69"/>
      <c r="AM1689" s="69"/>
      <c r="AN1689" s="69"/>
      <c r="AO1689" s="69"/>
      <c r="AP1689" s="69"/>
      <c r="AQ1689" s="69"/>
      <c r="AR1689" s="69"/>
      <c r="AS1689" s="69"/>
      <c r="AT1689" s="69"/>
      <c r="AU1689" s="69"/>
      <c r="AV1689" s="69"/>
      <c r="AW1689" s="69"/>
      <c r="AX1689" s="69"/>
      <c r="AY1689" s="69"/>
      <c r="AZ1689" s="69"/>
      <c r="BA1689" s="69"/>
      <c r="BB1689" s="69"/>
      <c r="BC1689" s="69"/>
      <c r="BD1689" s="69"/>
      <c r="BE1689" s="69"/>
      <c r="BF1689" s="69"/>
      <c r="BG1689" s="69"/>
      <c r="BH1689" s="69"/>
      <c r="BI1689" s="69"/>
      <c r="BJ1689" s="69"/>
      <c r="BK1689" s="69"/>
      <c r="BL1689" s="69"/>
      <c r="BM1689" s="69"/>
      <c r="BN1689" s="69"/>
      <c r="BO1689" s="69"/>
      <c r="BP1689" s="69"/>
      <c r="BQ1689" s="69"/>
      <c r="BR1689" s="69"/>
      <c r="BS1689" s="46"/>
    </row>
    <row r="1690" spans="4:71" s="47" customFormat="1" ht="9.75" customHeight="1" x14ac:dyDescent="0.3">
      <c r="D1690" s="69"/>
      <c r="E1690" s="69"/>
      <c r="F1690" s="69"/>
      <c r="G1690" s="69"/>
      <c r="H1690" s="69"/>
      <c r="I1690" s="69"/>
      <c r="J1690" s="69"/>
      <c r="K1690" s="69"/>
      <c r="L1690" s="69"/>
      <c r="M1690" s="69"/>
      <c r="N1690" s="69"/>
      <c r="O1690" s="69"/>
      <c r="P1690" s="69"/>
      <c r="Q1690" s="69"/>
      <c r="R1690" s="69"/>
      <c r="S1690" s="69"/>
      <c r="T1690" s="69"/>
      <c r="U1690" s="69"/>
      <c r="V1690" s="69"/>
      <c r="W1690" s="69"/>
      <c r="X1690" s="69"/>
      <c r="Y1690" s="69"/>
      <c r="Z1690" s="69"/>
      <c r="AA1690" s="69"/>
      <c r="AB1690" s="69"/>
      <c r="AC1690" s="69"/>
      <c r="AD1690" s="69"/>
      <c r="AE1690" s="69"/>
      <c r="AF1690" s="69"/>
      <c r="AG1690" s="69"/>
      <c r="AH1690" s="69"/>
      <c r="AI1690" s="69"/>
      <c r="AJ1690" s="69"/>
      <c r="AK1690" s="69"/>
      <c r="AL1690" s="69"/>
      <c r="AM1690" s="69"/>
      <c r="AN1690" s="69"/>
      <c r="AO1690" s="69"/>
      <c r="AP1690" s="69"/>
      <c r="AQ1690" s="69"/>
      <c r="AR1690" s="69"/>
      <c r="AS1690" s="69"/>
      <c r="AT1690" s="69"/>
      <c r="AU1690" s="69"/>
      <c r="AV1690" s="69"/>
      <c r="AW1690" s="69"/>
      <c r="AX1690" s="69"/>
      <c r="AY1690" s="69"/>
      <c r="AZ1690" s="69"/>
      <c r="BA1690" s="69"/>
      <c r="BB1690" s="69"/>
      <c r="BC1690" s="69"/>
      <c r="BD1690" s="69"/>
      <c r="BE1690" s="69"/>
      <c r="BF1690" s="69"/>
      <c r="BG1690" s="69"/>
      <c r="BH1690" s="69"/>
      <c r="BI1690" s="69"/>
      <c r="BJ1690" s="69"/>
      <c r="BK1690" s="69"/>
      <c r="BL1690" s="69"/>
      <c r="BM1690" s="69"/>
      <c r="BN1690" s="69"/>
      <c r="BO1690" s="69"/>
      <c r="BP1690" s="69"/>
      <c r="BQ1690" s="69"/>
      <c r="BR1690" s="69"/>
      <c r="BS1690" s="46"/>
    </row>
    <row r="1691" spans="4:71" s="47" customFormat="1" ht="9.75" customHeight="1" x14ac:dyDescent="0.3">
      <c r="D1691" s="69"/>
      <c r="E1691" s="69"/>
      <c r="F1691" s="69"/>
      <c r="G1691" s="69"/>
      <c r="H1691" s="69"/>
      <c r="I1691" s="69"/>
      <c r="J1691" s="69"/>
      <c r="K1691" s="69"/>
      <c r="L1691" s="69"/>
      <c r="M1691" s="69"/>
      <c r="N1691" s="69"/>
      <c r="O1691" s="69"/>
      <c r="P1691" s="69"/>
      <c r="Q1691" s="69"/>
      <c r="R1691" s="69"/>
      <c r="S1691" s="69"/>
      <c r="T1691" s="69"/>
      <c r="U1691" s="69"/>
      <c r="V1691" s="69"/>
      <c r="W1691" s="69"/>
      <c r="X1691" s="69"/>
      <c r="Y1691" s="69"/>
      <c r="Z1691" s="69"/>
      <c r="AA1691" s="69"/>
      <c r="AB1691" s="69"/>
      <c r="AC1691" s="69"/>
      <c r="AD1691" s="69"/>
      <c r="AE1691" s="69"/>
      <c r="AF1691" s="69"/>
      <c r="AG1691" s="69"/>
      <c r="AH1691" s="69"/>
      <c r="AI1691" s="69"/>
      <c r="AJ1691" s="69"/>
      <c r="AK1691" s="69"/>
      <c r="AL1691" s="69"/>
      <c r="AM1691" s="69"/>
      <c r="AN1691" s="69"/>
      <c r="AO1691" s="69"/>
      <c r="AP1691" s="69"/>
      <c r="AQ1691" s="69"/>
      <c r="AR1691" s="69"/>
      <c r="AS1691" s="69"/>
      <c r="AT1691" s="69"/>
      <c r="AU1691" s="69"/>
      <c r="AV1691" s="69"/>
      <c r="AW1691" s="69"/>
      <c r="AX1691" s="69"/>
      <c r="AY1691" s="69"/>
      <c r="AZ1691" s="69"/>
      <c r="BA1691" s="69"/>
      <c r="BB1691" s="69"/>
      <c r="BC1691" s="69"/>
      <c r="BD1691" s="69"/>
      <c r="BE1691" s="69"/>
      <c r="BF1691" s="69"/>
      <c r="BG1691" s="69"/>
      <c r="BH1691" s="69"/>
      <c r="BI1691" s="69"/>
      <c r="BJ1691" s="69"/>
      <c r="BK1691" s="69"/>
      <c r="BL1691" s="69"/>
      <c r="BM1691" s="69"/>
      <c r="BN1691" s="69"/>
      <c r="BO1691" s="69"/>
      <c r="BP1691" s="69"/>
      <c r="BQ1691" s="69"/>
      <c r="BR1691" s="69"/>
      <c r="BS1691" s="46"/>
    </row>
    <row r="1692" spans="4:71" s="47" customFormat="1" ht="9.75" customHeight="1" x14ac:dyDescent="0.3">
      <c r="D1692" s="69"/>
      <c r="E1692" s="69"/>
      <c r="F1692" s="69"/>
      <c r="G1692" s="69"/>
      <c r="H1692" s="69"/>
      <c r="I1692" s="69"/>
      <c r="J1692" s="69"/>
      <c r="K1692" s="69"/>
      <c r="L1692" s="69"/>
      <c r="M1692" s="69"/>
      <c r="N1692" s="69"/>
      <c r="O1692" s="69"/>
      <c r="P1692" s="69"/>
      <c r="Q1692" s="69"/>
      <c r="R1692" s="69"/>
      <c r="S1692" s="69"/>
      <c r="T1692" s="69"/>
      <c r="U1692" s="69"/>
      <c r="V1692" s="69"/>
      <c r="W1692" s="69"/>
      <c r="X1692" s="69"/>
      <c r="Y1692" s="69"/>
      <c r="Z1692" s="69"/>
      <c r="AA1692" s="69"/>
      <c r="AB1692" s="69"/>
      <c r="AC1692" s="69"/>
      <c r="AD1692" s="69"/>
      <c r="AE1692" s="69"/>
      <c r="AF1692" s="69"/>
      <c r="AG1692" s="69"/>
      <c r="AH1692" s="69"/>
      <c r="AI1692" s="69"/>
      <c r="AJ1692" s="69"/>
      <c r="AK1692" s="69"/>
      <c r="AL1692" s="69"/>
      <c r="AM1692" s="69"/>
      <c r="AN1692" s="69"/>
      <c r="AO1692" s="69"/>
      <c r="AP1692" s="69"/>
      <c r="AQ1692" s="69"/>
      <c r="AR1692" s="69"/>
      <c r="AS1692" s="69"/>
      <c r="AT1692" s="69"/>
      <c r="AU1692" s="69"/>
      <c r="AV1692" s="69"/>
      <c r="AW1692" s="69"/>
      <c r="AX1692" s="69"/>
      <c r="AY1692" s="69"/>
      <c r="AZ1692" s="69"/>
      <c r="BA1692" s="69"/>
      <c r="BB1692" s="69"/>
      <c r="BC1692" s="69"/>
      <c r="BD1692" s="69"/>
      <c r="BE1692" s="69"/>
      <c r="BF1692" s="69"/>
      <c r="BG1692" s="69"/>
      <c r="BH1692" s="69"/>
      <c r="BI1692" s="69"/>
      <c r="BJ1692" s="69"/>
      <c r="BK1692" s="69"/>
      <c r="BL1692" s="69"/>
      <c r="BM1692" s="69"/>
      <c r="BN1692" s="69"/>
      <c r="BO1692" s="69"/>
      <c r="BP1692" s="69"/>
      <c r="BQ1692" s="69"/>
      <c r="BR1692" s="69"/>
      <c r="BS1692" s="46"/>
    </row>
    <row r="1693" spans="4:71" s="47" customFormat="1" ht="9.75" customHeight="1" x14ac:dyDescent="0.3">
      <c r="D1693" s="69"/>
      <c r="E1693" s="69"/>
      <c r="F1693" s="69"/>
      <c r="G1693" s="69"/>
      <c r="H1693" s="69"/>
      <c r="I1693" s="69"/>
      <c r="J1693" s="69"/>
      <c r="K1693" s="69"/>
      <c r="L1693" s="69"/>
      <c r="M1693" s="69"/>
      <c r="N1693" s="69"/>
      <c r="O1693" s="69"/>
      <c r="P1693" s="69"/>
      <c r="Q1693" s="69"/>
      <c r="R1693" s="69"/>
      <c r="S1693" s="69"/>
      <c r="T1693" s="69"/>
      <c r="U1693" s="69"/>
      <c r="V1693" s="69"/>
      <c r="W1693" s="69"/>
      <c r="X1693" s="69"/>
      <c r="Y1693" s="69"/>
      <c r="Z1693" s="69"/>
      <c r="AA1693" s="69"/>
      <c r="AB1693" s="69"/>
      <c r="AC1693" s="69"/>
      <c r="AD1693" s="69"/>
      <c r="AE1693" s="69"/>
      <c r="AF1693" s="69"/>
      <c r="AG1693" s="69"/>
      <c r="AH1693" s="69"/>
      <c r="AI1693" s="69"/>
      <c r="AJ1693" s="69"/>
      <c r="AK1693" s="69"/>
      <c r="AL1693" s="69"/>
      <c r="AM1693" s="69"/>
      <c r="AN1693" s="69"/>
      <c r="AO1693" s="69"/>
      <c r="AP1693" s="69"/>
      <c r="AQ1693" s="69"/>
      <c r="AR1693" s="69"/>
      <c r="AS1693" s="69"/>
      <c r="AT1693" s="69"/>
      <c r="AU1693" s="69"/>
      <c r="AV1693" s="69"/>
      <c r="AW1693" s="69"/>
      <c r="AX1693" s="69"/>
      <c r="AY1693" s="69"/>
      <c r="AZ1693" s="69"/>
      <c r="BA1693" s="69"/>
      <c r="BB1693" s="69"/>
      <c r="BC1693" s="69"/>
      <c r="BD1693" s="69"/>
      <c r="BE1693" s="69"/>
      <c r="BF1693" s="69"/>
      <c r="BG1693" s="69"/>
      <c r="BH1693" s="69"/>
      <c r="BI1693" s="69"/>
      <c r="BJ1693" s="69"/>
      <c r="BK1693" s="69"/>
      <c r="BL1693" s="69"/>
      <c r="BM1693" s="69"/>
      <c r="BN1693" s="69"/>
      <c r="BO1693" s="69"/>
      <c r="BP1693" s="69"/>
      <c r="BQ1693" s="69"/>
      <c r="BR1693" s="69"/>
      <c r="BS1693" s="46"/>
    </row>
    <row r="1694" spans="4:71" s="47" customFormat="1" ht="9.75" customHeight="1" x14ac:dyDescent="0.3">
      <c r="D1694" s="69"/>
      <c r="E1694" s="69"/>
      <c r="F1694" s="69"/>
      <c r="G1694" s="69"/>
      <c r="H1694" s="69"/>
      <c r="I1694" s="69"/>
      <c r="J1694" s="69"/>
      <c r="K1694" s="69"/>
      <c r="L1694" s="69"/>
      <c r="M1694" s="69"/>
      <c r="N1694" s="69"/>
      <c r="O1694" s="69"/>
      <c r="P1694" s="69"/>
      <c r="Q1694" s="69"/>
      <c r="R1694" s="69"/>
      <c r="S1694" s="69"/>
      <c r="T1694" s="69"/>
      <c r="U1694" s="69"/>
      <c r="V1694" s="69"/>
      <c r="W1694" s="69"/>
      <c r="X1694" s="69"/>
      <c r="Y1694" s="69"/>
      <c r="Z1694" s="69"/>
      <c r="AA1694" s="69"/>
      <c r="AB1694" s="69"/>
      <c r="AC1694" s="69"/>
      <c r="AD1694" s="69"/>
      <c r="AE1694" s="69"/>
      <c r="AF1694" s="69"/>
      <c r="AG1694" s="69"/>
      <c r="AH1694" s="69"/>
      <c r="AI1694" s="69"/>
      <c r="AJ1694" s="69"/>
      <c r="AK1694" s="69"/>
      <c r="AL1694" s="69"/>
      <c r="AM1694" s="69"/>
      <c r="AN1694" s="69"/>
      <c r="AO1694" s="69"/>
      <c r="AP1694" s="69"/>
      <c r="AQ1694" s="69"/>
      <c r="AR1694" s="69"/>
      <c r="AS1694" s="69"/>
      <c r="AT1694" s="69"/>
      <c r="AU1694" s="69"/>
      <c r="AV1694" s="69"/>
      <c r="AW1694" s="69"/>
      <c r="AX1694" s="69"/>
      <c r="AY1694" s="69"/>
      <c r="AZ1694" s="69"/>
      <c r="BA1694" s="69"/>
      <c r="BB1694" s="69"/>
      <c r="BC1694" s="69"/>
      <c r="BD1694" s="69"/>
      <c r="BE1694" s="69"/>
      <c r="BF1694" s="69"/>
      <c r="BG1694" s="69"/>
      <c r="BH1694" s="69"/>
      <c r="BI1694" s="69"/>
      <c r="BJ1694" s="69"/>
      <c r="BK1694" s="69"/>
      <c r="BL1694" s="69"/>
      <c r="BM1694" s="69"/>
      <c r="BN1694" s="69"/>
      <c r="BO1694" s="69"/>
      <c r="BP1694" s="69"/>
      <c r="BQ1694" s="69"/>
      <c r="BR1694" s="69"/>
      <c r="BS1694" s="46"/>
    </row>
    <row r="1695" spans="4:71" s="47" customFormat="1" ht="9.75" customHeight="1" x14ac:dyDescent="0.3">
      <c r="D1695" s="69"/>
      <c r="E1695" s="69"/>
      <c r="F1695" s="69"/>
      <c r="G1695" s="69"/>
      <c r="H1695" s="69"/>
      <c r="I1695" s="69"/>
      <c r="J1695" s="69"/>
      <c r="K1695" s="69"/>
      <c r="L1695" s="69"/>
      <c r="M1695" s="69"/>
      <c r="N1695" s="69"/>
      <c r="O1695" s="69"/>
      <c r="P1695" s="69"/>
      <c r="Q1695" s="69"/>
      <c r="R1695" s="69"/>
      <c r="S1695" s="69"/>
      <c r="T1695" s="69"/>
      <c r="U1695" s="69"/>
      <c r="V1695" s="69"/>
      <c r="W1695" s="69"/>
      <c r="X1695" s="69"/>
      <c r="Y1695" s="69"/>
      <c r="Z1695" s="69"/>
      <c r="AA1695" s="69"/>
      <c r="AB1695" s="69"/>
      <c r="AC1695" s="69"/>
      <c r="AD1695" s="69"/>
      <c r="AE1695" s="69"/>
      <c r="AF1695" s="69"/>
      <c r="AG1695" s="69"/>
      <c r="AH1695" s="69"/>
      <c r="AI1695" s="69"/>
      <c r="AJ1695" s="69"/>
      <c r="AK1695" s="69"/>
      <c r="AL1695" s="69"/>
      <c r="AM1695" s="69"/>
      <c r="AN1695" s="69"/>
      <c r="AO1695" s="69"/>
      <c r="AP1695" s="69"/>
      <c r="AQ1695" s="69"/>
      <c r="AR1695" s="69"/>
      <c r="AS1695" s="69"/>
      <c r="AT1695" s="69"/>
      <c r="AU1695" s="69"/>
      <c r="AV1695" s="69"/>
      <c r="AW1695" s="69"/>
      <c r="AX1695" s="69"/>
      <c r="AY1695" s="69"/>
      <c r="AZ1695" s="69"/>
      <c r="BA1695" s="69"/>
      <c r="BB1695" s="69"/>
      <c r="BC1695" s="69"/>
      <c r="BD1695" s="69"/>
      <c r="BE1695" s="69"/>
      <c r="BF1695" s="69"/>
      <c r="BG1695" s="69"/>
      <c r="BH1695" s="69"/>
      <c r="BI1695" s="69"/>
      <c r="BJ1695" s="69"/>
      <c r="BK1695" s="69"/>
      <c r="BL1695" s="69"/>
      <c r="BM1695" s="69"/>
      <c r="BN1695" s="69"/>
      <c r="BO1695" s="69"/>
      <c r="BP1695" s="69"/>
      <c r="BQ1695" s="69"/>
      <c r="BR1695" s="69"/>
      <c r="BS1695" s="46"/>
    </row>
    <row r="1696" spans="4:71" s="47" customFormat="1" ht="9.75" customHeight="1" x14ac:dyDescent="0.3">
      <c r="D1696" s="69"/>
      <c r="E1696" s="69"/>
      <c r="F1696" s="69"/>
      <c r="G1696" s="69"/>
      <c r="H1696" s="69"/>
      <c r="I1696" s="69"/>
      <c r="J1696" s="69"/>
      <c r="K1696" s="69"/>
      <c r="L1696" s="69"/>
      <c r="M1696" s="69"/>
      <c r="N1696" s="69"/>
      <c r="O1696" s="69"/>
      <c r="P1696" s="69"/>
      <c r="Q1696" s="69"/>
      <c r="R1696" s="69"/>
      <c r="S1696" s="69"/>
      <c r="T1696" s="69"/>
      <c r="U1696" s="69"/>
      <c r="V1696" s="69"/>
      <c r="W1696" s="69"/>
      <c r="X1696" s="69"/>
      <c r="Y1696" s="69"/>
      <c r="Z1696" s="69"/>
      <c r="AA1696" s="69"/>
      <c r="AB1696" s="69"/>
      <c r="AC1696" s="69"/>
      <c r="AD1696" s="69"/>
      <c r="AE1696" s="69"/>
      <c r="AF1696" s="69"/>
      <c r="AG1696" s="69"/>
      <c r="AH1696" s="69"/>
      <c r="AI1696" s="69"/>
      <c r="AJ1696" s="69"/>
      <c r="AK1696" s="69"/>
      <c r="AL1696" s="69"/>
      <c r="AM1696" s="69"/>
      <c r="AN1696" s="69"/>
      <c r="AO1696" s="69"/>
      <c r="AP1696" s="69"/>
      <c r="AQ1696" s="69"/>
      <c r="AR1696" s="69"/>
      <c r="AS1696" s="69"/>
      <c r="AT1696" s="69"/>
      <c r="AU1696" s="69"/>
      <c r="AV1696" s="69"/>
      <c r="AW1696" s="69"/>
      <c r="AX1696" s="69"/>
      <c r="AY1696" s="69"/>
      <c r="AZ1696" s="69"/>
      <c r="BA1696" s="69"/>
      <c r="BB1696" s="69"/>
      <c r="BC1696" s="69"/>
      <c r="BD1696" s="69"/>
      <c r="BE1696" s="69"/>
      <c r="BF1696" s="69"/>
      <c r="BG1696" s="69"/>
      <c r="BH1696" s="69"/>
      <c r="BI1696" s="69"/>
      <c r="BJ1696" s="69"/>
      <c r="BK1696" s="69"/>
      <c r="BL1696" s="69"/>
      <c r="BM1696" s="69"/>
      <c r="BN1696" s="69"/>
      <c r="BO1696" s="69"/>
      <c r="BP1696" s="69"/>
      <c r="BQ1696" s="69"/>
      <c r="BR1696" s="69"/>
      <c r="BS1696" s="46"/>
    </row>
    <row r="1697" spans="4:71" s="47" customFormat="1" ht="9.75" customHeight="1" x14ac:dyDescent="0.3">
      <c r="D1697" s="69"/>
      <c r="E1697" s="69"/>
      <c r="F1697" s="69"/>
      <c r="G1697" s="69"/>
      <c r="H1697" s="69"/>
      <c r="I1697" s="69"/>
      <c r="J1697" s="69"/>
      <c r="K1697" s="69"/>
      <c r="L1697" s="69"/>
      <c r="M1697" s="69"/>
      <c r="N1697" s="69"/>
      <c r="O1697" s="69"/>
      <c r="P1697" s="69"/>
      <c r="Q1697" s="69"/>
      <c r="R1697" s="69"/>
      <c r="S1697" s="69"/>
      <c r="T1697" s="69"/>
      <c r="U1697" s="69"/>
      <c r="V1697" s="69"/>
      <c r="W1697" s="69"/>
      <c r="X1697" s="69"/>
      <c r="Y1697" s="69"/>
      <c r="Z1697" s="69"/>
      <c r="AA1697" s="69"/>
      <c r="AB1697" s="69"/>
      <c r="AC1697" s="69"/>
      <c r="AD1697" s="69"/>
      <c r="AE1697" s="69"/>
      <c r="AF1697" s="69"/>
      <c r="AG1697" s="69"/>
      <c r="AH1697" s="69"/>
      <c r="AI1697" s="69"/>
      <c r="AJ1697" s="69"/>
      <c r="AK1697" s="69"/>
      <c r="AL1697" s="69"/>
      <c r="AM1697" s="69"/>
      <c r="AN1697" s="69"/>
      <c r="AO1697" s="69"/>
      <c r="AP1697" s="69"/>
      <c r="AQ1697" s="69"/>
      <c r="AR1697" s="69"/>
      <c r="AS1697" s="69"/>
      <c r="AT1697" s="69"/>
      <c r="AU1697" s="69"/>
      <c r="AV1697" s="69"/>
      <c r="AW1697" s="69"/>
      <c r="AX1697" s="69"/>
      <c r="AY1697" s="69"/>
      <c r="AZ1697" s="69"/>
      <c r="BA1697" s="69"/>
      <c r="BB1697" s="69"/>
      <c r="BC1697" s="69"/>
      <c r="BD1697" s="69"/>
      <c r="BE1697" s="69"/>
      <c r="BF1697" s="69"/>
      <c r="BG1697" s="69"/>
      <c r="BH1697" s="69"/>
      <c r="BI1697" s="69"/>
      <c r="BJ1697" s="69"/>
      <c r="BK1697" s="69"/>
      <c r="BL1697" s="69"/>
      <c r="BM1697" s="69"/>
      <c r="BN1697" s="69"/>
      <c r="BO1697" s="69"/>
      <c r="BP1697" s="69"/>
      <c r="BQ1697" s="69"/>
      <c r="BR1697" s="69"/>
      <c r="BS1697" s="46"/>
    </row>
    <row r="1698" spans="4:71" s="47" customFormat="1" ht="9.75" customHeight="1" x14ac:dyDescent="0.3">
      <c r="D1698" s="69"/>
      <c r="E1698" s="69"/>
      <c r="F1698" s="69"/>
      <c r="G1698" s="69"/>
      <c r="H1698" s="69"/>
      <c r="I1698" s="69"/>
      <c r="J1698" s="69"/>
      <c r="K1698" s="69"/>
      <c r="L1698" s="69"/>
      <c r="M1698" s="69"/>
      <c r="N1698" s="69"/>
      <c r="O1698" s="69"/>
      <c r="P1698" s="69"/>
      <c r="Q1698" s="69"/>
      <c r="R1698" s="69"/>
      <c r="S1698" s="69"/>
      <c r="T1698" s="69"/>
      <c r="U1698" s="69"/>
      <c r="V1698" s="69"/>
      <c r="W1698" s="69"/>
      <c r="X1698" s="69"/>
      <c r="Y1698" s="69"/>
      <c r="Z1698" s="69"/>
      <c r="AA1698" s="69"/>
      <c r="AB1698" s="69"/>
      <c r="AC1698" s="69"/>
      <c r="AD1698" s="69"/>
      <c r="AE1698" s="69"/>
      <c r="AF1698" s="69"/>
      <c r="AG1698" s="69"/>
      <c r="AH1698" s="69"/>
      <c r="AI1698" s="69"/>
      <c r="AJ1698" s="69"/>
      <c r="AK1698" s="69"/>
      <c r="AL1698" s="69"/>
      <c r="AM1698" s="69"/>
      <c r="AN1698" s="69"/>
      <c r="AO1698" s="69"/>
      <c r="AP1698" s="69"/>
      <c r="AQ1698" s="69"/>
      <c r="AR1698" s="69"/>
      <c r="AS1698" s="69"/>
      <c r="AT1698" s="69"/>
      <c r="AU1698" s="69"/>
      <c r="AV1698" s="69"/>
      <c r="AW1698" s="69"/>
      <c r="AX1698" s="69"/>
      <c r="AY1698" s="69"/>
      <c r="AZ1698" s="69"/>
      <c r="BA1698" s="69"/>
      <c r="BB1698" s="69"/>
      <c r="BC1698" s="69"/>
      <c r="BD1698" s="69"/>
      <c r="BE1698" s="69"/>
      <c r="BF1698" s="69"/>
      <c r="BG1698" s="69"/>
      <c r="BH1698" s="69"/>
      <c r="BI1698" s="69"/>
      <c r="BJ1698" s="69"/>
      <c r="BK1698" s="69"/>
      <c r="BL1698" s="69"/>
      <c r="BM1698" s="69"/>
      <c r="BN1698" s="69"/>
      <c r="BO1698" s="69"/>
      <c r="BP1698" s="69"/>
      <c r="BQ1698" s="69"/>
      <c r="BR1698" s="69"/>
      <c r="BS1698" s="46"/>
    </row>
    <row r="1699" spans="4:71" s="47" customFormat="1" ht="9.75" customHeight="1" x14ac:dyDescent="0.3">
      <c r="D1699" s="69"/>
      <c r="E1699" s="69"/>
      <c r="F1699" s="69"/>
      <c r="G1699" s="69"/>
      <c r="H1699" s="69"/>
      <c r="I1699" s="69"/>
      <c r="J1699" s="69"/>
      <c r="K1699" s="69"/>
      <c r="L1699" s="69"/>
      <c r="M1699" s="69"/>
      <c r="N1699" s="69"/>
      <c r="O1699" s="69"/>
      <c r="P1699" s="69"/>
      <c r="Q1699" s="69"/>
      <c r="R1699" s="69"/>
      <c r="S1699" s="69"/>
      <c r="T1699" s="69"/>
      <c r="U1699" s="69"/>
      <c r="V1699" s="69"/>
      <c r="W1699" s="69"/>
      <c r="X1699" s="69"/>
      <c r="Y1699" s="69"/>
      <c r="Z1699" s="69"/>
      <c r="AA1699" s="69"/>
      <c r="AB1699" s="69"/>
      <c r="AC1699" s="69"/>
      <c r="AD1699" s="69"/>
      <c r="AE1699" s="69"/>
      <c r="AF1699" s="69"/>
      <c r="AG1699" s="69"/>
      <c r="AH1699" s="69"/>
      <c r="AI1699" s="69"/>
      <c r="AJ1699" s="69"/>
      <c r="AK1699" s="69"/>
      <c r="AL1699" s="69"/>
      <c r="AM1699" s="69"/>
      <c r="AN1699" s="69"/>
      <c r="AO1699" s="69"/>
      <c r="AP1699" s="69"/>
      <c r="AQ1699" s="69"/>
      <c r="AR1699" s="69"/>
      <c r="AS1699" s="69"/>
      <c r="AT1699" s="69"/>
      <c r="AU1699" s="69"/>
      <c r="AV1699" s="69"/>
      <c r="AW1699" s="69"/>
      <c r="AX1699" s="69"/>
      <c r="AY1699" s="69"/>
      <c r="AZ1699" s="69"/>
      <c r="BA1699" s="69"/>
      <c r="BB1699" s="69"/>
      <c r="BC1699" s="69"/>
      <c r="BD1699" s="69"/>
      <c r="BE1699" s="69"/>
      <c r="BF1699" s="69"/>
      <c r="BG1699" s="69"/>
      <c r="BH1699" s="69"/>
      <c r="BI1699" s="69"/>
      <c r="BJ1699" s="69"/>
      <c r="BK1699" s="69"/>
      <c r="BL1699" s="69"/>
      <c r="BM1699" s="69"/>
      <c r="BN1699" s="69"/>
      <c r="BO1699" s="69"/>
      <c r="BP1699" s="69"/>
      <c r="BQ1699" s="69"/>
      <c r="BR1699" s="69"/>
      <c r="BS1699" s="46"/>
    </row>
    <row r="1700" spans="4:71" s="47" customFormat="1" ht="9.75" customHeight="1" x14ac:dyDescent="0.3">
      <c r="D1700" s="69"/>
      <c r="E1700" s="69"/>
      <c r="F1700" s="69"/>
      <c r="G1700" s="69"/>
      <c r="H1700" s="69"/>
      <c r="I1700" s="69"/>
      <c r="J1700" s="69"/>
      <c r="K1700" s="69"/>
      <c r="L1700" s="69"/>
      <c r="M1700" s="69"/>
      <c r="N1700" s="69"/>
      <c r="O1700" s="69"/>
      <c r="P1700" s="69"/>
      <c r="Q1700" s="69"/>
      <c r="R1700" s="69"/>
      <c r="S1700" s="69"/>
      <c r="T1700" s="69"/>
      <c r="U1700" s="69"/>
      <c r="V1700" s="69"/>
      <c r="W1700" s="69"/>
      <c r="X1700" s="69"/>
      <c r="Y1700" s="69"/>
      <c r="Z1700" s="69"/>
      <c r="AA1700" s="69"/>
      <c r="AB1700" s="69"/>
      <c r="AC1700" s="69"/>
      <c r="AD1700" s="69"/>
      <c r="AE1700" s="69"/>
      <c r="AF1700" s="69"/>
      <c r="AG1700" s="69"/>
      <c r="AH1700" s="69"/>
      <c r="AI1700" s="69"/>
      <c r="AJ1700" s="69"/>
      <c r="AK1700" s="69"/>
      <c r="AL1700" s="69"/>
      <c r="AM1700" s="69"/>
      <c r="AN1700" s="69"/>
      <c r="AO1700" s="69"/>
      <c r="AP1700" s="69"/>
      <c r="AQ1700" s="69"/>
      <c r="AR1700" s="69"/>
      <c r="AS1700" s="69"/>
      <c r="AT1700" s="69"/>
      <c r="AU1700" s="69"/>
      <c r="AV1700" s="69"/>
      <c r="AW1700" s="69"/>
      <c r="AX1700" s="69"/>
      <c r="AY1700" s="69"/>
      <c r="AZ1700" s="69"/>
      <c r="BA1700" s="69"/>
      <c r="BB1700" s="69"/>
      <c r="BC1700" s="69"/>
      <c r="BD1700" s="69"/>
      <c r="BE1700" s="69"/>
      <c r="BF1700" s="69"/>
      <c r="BG1700" s="69"/>
      <c r="BH1700" s="69"/>
      <c r="BI1700" s="69"/>
      <c r="BJ1700" s="69"/>
      <c r="BK1700" s="69"/>
      <c r="BL1700" s="69"/>
      <c r="BM1700" s="69"/>
      <c r="BN1700" s="69"/>
      <c r="BO1700" s="69"/>
      <c r="BP1700" s="69"/>
      <c r="BQ1700" s="69"/>
      <c r="BR1700" s="69"/>
      <c r="BS1700" s="46"/>
    </row>
    <row r="1701" spans="4:71" s="47" customFormat="1" ht="9.75" customHeight="1" x14ac:dyDescent="0.3">
      <c r="D1701" s="69"/>
      <c r="E1701" s="69"/>
      <c r="F1701" s="69"/>
      <c r="G1701" s="69"/>
      <c r="H1701" s="69"/>
      <c r="I1701" s="69"/>
      <c r="J1701" s="69"/>
      <c r="K1701" s="69"/>
      <c r="L1701" s="69"/>
      <c r="M1701" s="69"/>
      <c r="N1701" s="69"/>
      <c r="O1701" s="69"/>
      <c r="P1701" s="69"/>
      <c r="Q1701" s="69"/>
      <c r="R1701" s="69"/>
      <c r="S1701" s="69"/>
      <c r="T1701" s="69"/>
      <c r="U1701" s="69"/>
      <c r="V1701" s="69"/>
      <c r="W1701" s="69"/>
      <c r="X1701" s="69"/>
      <c r="Y1701" s="69"/>
      <c r="Z1701" s="69"/>
      <c r="AA1701" s="69"/>
      <c r="AB1701" s="69"/>
      <c r="AC1701" s="69"/>
      <c r="AD1701" s="69"/>
      <c r="AE1701" s="69"/>
      <c r="AF1701" s="69"/>
      <c r="AG1701" s="69"/>
      <c r="AH1701" s="69"/>
      <c r="AI1701" s="69"/>
      <c r="AJ1701" s="69"/>
      <c r="AK1701" s="69"/>
      <c r="AL1701" s="69"/>
      <c r="AM1701" s="69"/>
      <c r="AN1701" s="69"/>
      <c r="AO1701" s="69"/>
      <c r="AP1701" s="69"/>
      <c r="AQ1701" s="69"/>
      <c r="AR1701" s="69"/>
      <c r="AS1701" s="69"/>
      <c r="AT1701" s="69"/>
      <c r="AU1701" s="69"/>
      <c r="AV1701" s="69"/>
      <c r="AW1701" s="69"/>
      <c r="AX1701" s="69"/>
      <c r="AY1701" s="69"/>
      <c r="AZ1701" s="69"/>
      <c r="BA1701" s="69"/>
      <c r="BB1701" s="69"/>
      <c r="BC1701" s="69"/>
      <c r="BD1701" s="69"/>
      <c r="BE1701" s="69"/>
      <c r="BF1701" s="69"/>
      <c r="BG1701" s="69"/>
      <c r="BH1701" s="69"/>
      <c r="BI1701" s="69"/>
      <c r="BJ1701" s="69"/>
      <c r="BK1701" s="69"/>
      <c r="BL1701" s="69"/>
      <c r="BM1701" s="69"/>
      <c r="BN1701" s="69"/>
      <c r="BO1701" s="69"/>
      <c r="BP1701" s="69"/>
      <c r="BQ1701" s="69"/>
      <c r="BR1701" s="69"/>
      <c r="BS1701" s="46"/>
    </row>
    <row r="1702" spans="4:71" s="47" customFormat="1" ht="9.75" customHeight="1" x14ac:dyDescent="0.3">
      <c r="D1702" s="69"/>
      <c r="E1702" s="69"/>
      <c r="F1702" s="69"/>
      <c r="G1702" s="69"/>
      <c r="H1702" s="69"/>
      <c r="I1702" s="69"/>
      <c r="J1702" s="69"/>
      <c r="K1702" s="69"/>
      <c r="L1702" s="69"/>
      <c r="M1702" s="69"/>
      <c r="N1702" s="69"/>
      <c r="O1702" s="69"/>
      <c r="P1702" s="69"/>
      <c r="Q1702" s="69"/>
      <c r="R1702" s="69"/>
      <c r="S1702" s="69"/>
      <c r="T1702" s="69"/>
      <c r="U1702" s="69"/>
      <c r="V1702" s="69"/>
      <c r="W1702" s="69"/>
      <c r="X1702" s="69"/>
      <c r="Y1702" s="69"/>
      <c r="Z1702" s="69"/>
      <c r="AA1702" s="69"/>
      <c r="AB1702" s="69"/>
      <c r="AC1702" s="69"/>
      <c r="AD1702" s="69"/>
      <c r="AE1702" s="69"/>
      <c r="AF1702" s="69"/>
      <c r="AG1702" s="69"/>
      <c r="AH1702" s="69"/>
      <c r="AI1702" s="69"/>
      <c r="AJ1702" s="69"/>
      <c r="AK1702" s="69"/>
      <c r="AL1702" s="69"/>
      <c r="AM1702" s="69"/>
      <c r="AN1702" s="69"/>
      <c r="AO1702" s="69"/>
      <c r="AP1702" s="69"/>
      <c r="AQ1702" s="69"/>
      <c r="AR1702" s="69"/>
      <c r="AS1702" s="69"/>
      <c r="AT1702" s="69"/>
      <c r="AU1702" s="69"/>
      <c r="AV1702" s="69"/>
      <c r="AW1702" s="69"/>
      <c r="AX1702" s="69"/>
      <c r="AY1702" s="69"/>
      <c r="AZ1702" s="69"/>
      <c r="BA1702" s="69"/>
      <c r="BB1702" s="69"/>
      <c r="BC1702" s="69"/>
      <c r="BD1702" s="69"/>
      <c r="BE1702" s="69"/>
      <c r="BF1702" s="69"/>
      <c r="BG1702" s="69"/>
      <c r="BH1702" s="69"/>
      <c r="BI1702" s="69"/>
      <c r="BJ1702" s="69"/>
      <c r="BK1702" s="69"/>
      <c r="BL1702" s="69"/>
      <c r="BM1702" s="69"/>
      <c r="BN1702" s="69"/>
      <c r="BO1702" s="69"/>
      <c r="BP1702" s="69"/>
      <c r="BQ1702" s="69"/>
      <c r="BR1702" s="69"/>
      <c r="BS1702" s="46"/>
    </row>
    <row r="1703" spans="4:71" s="47" customFormat="1" ht="9.75" customHeight="1" x14ac:dyDescent="0.3">
      <c r="D1703" s="69"/>
      <c r="E1703" s="69"/>
      <c r="F1703" s="69"/>
      <c r="G1703" s="69"/>
      <c r="H1703" s="69"/>
      <c r="I1703" s="69"/>
      <c r="J1703" s="69"/>
      <c r="K1703" s="69"/>
      <c r="L1703" s="69"/>
      <c r="M1703" s="69"/>
      <c r="N1703" s="69"/>
      <c r="O1703" s="69"/>
      <c r="P1703" s="69"/>
      <c r="Q1703" s="69"/>
      <c r="R1703" s="69"/>
      <c r="S1703" s="69"/>
      <c r="T1703" s="69"/>
      <c r="U1703" s="69"/>
      <c r="V1703" s="69"/>
      <c r="W1703" s="69"/>
      <c r="X1703" s="69"/>
      <c r="Y1703" s="69"/>
      <c r="Z1703" s="69"/>
      <c r="AA1703" s="69"/>
      <c r="AB1703" s="69"/>
      <c r="AC1703" s="69"/>
      <c r="AD1703" s="69"/>
      <c r="AE1703" s="69"/>
      <c r="AF1703" s="69"/>
      <c r="AG1703" s="69"/>
      <c r="AH1703" s="69"/>
      <c r="AI1703" s="69"/>
      <c r="AJ1703" s="69"/>
      <c r="AK1703" s="69"/>
      <c r="AL1703" s="69"/>
      <c r="AM1703" s="69"/>
      <c r="AN1703" s="69"/>
      <c r="AO1703" s="69"/>
      <c r="AP1703" s="69"/>
      <c r="AQ1703" s="69"/>
      <c r="AR1703" s="69"/>
      <c r="AS1703" s="69"/>
      <c r="AT1703" s="69"/>
      <c r="AU1703" s="69"/>
      <c r="AV1703" s="69"/>
      <c r="AW1703" s="69"/>
      <c r="AX1703" s="69"/>
      <c r="AY1703" s="69"/>
      <c r="AZ1703" s="69"/>
      <c r="BA1703" s="69"/>
      <c r="BB1703" s="69"/>
      <c r="BC1703" s="69"/>
      <c r="BD1703" s="69"/>
      <c r="BE1703" s="69"/>
      <c r="BF1703" s="69"/>
      <c r="BG1703" s="69"/>
      <c r="BH1703" s="69"/>
      <c r="BI1703" s="69"/>
      <c r="BJ1703" s="69"/>
      <c r="BK1703" s="69"/>
      <c r="BL1703" s="69"/>
      <c r="BM1703" s="69"/>
      <c r="BN1703" s="69"/>
      <c r="BO1703" s="69"/>
      <c r="BP1703" s="69"/>
      <c r="BQ1703" s="69"/>
      <c r="BR1703" s="69"/>
      <c r="BS1703" s="46"/>
    </row>
    <row r="1704" spans="4:71" s="47" customFormat="1" ht="9.75" customHeight="1" x14ac:dyDescent="0.3">
      <c r="D1704" s="69"/>
      <c r="E1704" s="69"/>
      <c r="F1704" s="69"/>
      <c r="G1704" s="69"/>
      <c r="H1704" s="69"/>
      <c r="I1704" s="69"/>
      <c r="J1704" s="69"/>
      <c r="K1704" s="69"/>
      <c r="L1704" s="69"/>
      <c r="M1704" s="69"/>
      <c r="N1704" s="69"/>
      <c r="O1704" s="69"/>
      <c r="P1704" s="69"/>
      <c r="Q1704" s="69"/>
      <c r="R1704" s="69"/>
      <c r="S1704" s="69"/>
      <c r="T1704" s="69"/>
      <c r="U1704" s="69"/>
      <c r="V1704" s="69"/>
      <c r="W1704" s="69"/>
      <c r="X1704" s="69"/>
      <c r="Y1704" s="69"/>
      <c r="Z1704" s="69"/>
      <c r="AA1704" s="69"/>
      <c r="AB1704" s="69"/>
      <c r="AC1704" s="69"/>
      <c r="AD1704" s="69"/>
      <c r="AE1704" s="69"/>
      <c r="AF1704" s="69"/>
      <c r="AG1704" s="69"/>
      <c r="AH1704" s="69"/>
      <c r="AI1704" s="69"/>
      <c r="AJ1704" s="69"/>
      <c r="AK1704" s="69"/>
      <c r="AL1704" s="69"/>
      <c r="AM1704" s="69"/>
      <c r="AN1704" s="69"/>
      <c r="AO1704" s="69"/>
      <c r="AP1704" s="69"/>
      <c r="AQ1704" s="69"/>
      <c r="AR1704" s="69"/>
      <c r="AS1704" s="69"/>
      <c r="AT1704" s="69"/>
      <c r="AU1704" s="69"/>
      <c r="AV1704" s="69"/>
      <c r="AW1704" s="69"/>
      <c r="AX1704" s="69"/>
      <c r="AY1704" s="69"/>
      <c r="AZ1704" s="69"/>
      <c r="BA1704" s="69"/>
      <c r="BB1704" s="69"/>
      <c r="BC1704" s="69"/>
      <c r="BD1704" s="69"/>
      <c r="BE1704" s="69"/>
      <c r="BF1704" s="69"/>
      <c r="BG1704" s="69"/>
      <c r="BH1704" s="69"/>
      <c r="BI1704" s="69"/>
      <c r="BJ1704" s="69"/>
      <c r="BK1704" s="69"/>
      <c r="BL1704" s="69"/>
      <c r="BM1704" s="69"/>
      <c r="BN1704" s="69"/>
      <c r="BO1704" s="69"/>
      <c r="BP1704" s="69"/>
      <c r="BQ1704" s="69"/>
      <c r="BR1704" s="69"/>
      <c r="BS1704" s="46"/>
    </row>
    <row r="1705" spans="4:71" s="47" customFormat="1" ht="9.75" customHeight="1" x14ac:dyDescent="0.3">
      <c r="D1705" s="69"/>
      <c r="E1705" s="69"/>
      <c r="F1705" s="69"/>
      <c r="G1705" s="69"/>
      <c r="H1705" s="69"/>
      <c r="I1705" s="69"/>
      <c r="J1705" s="69"/>
      <c r="K1705" s="69"/>
      <c r="L1705" s="69"/>
      <c r="M1705" s="69"/>
      <c r="N1705" s="69"/>
      <c r="O1705" s="69"/>
      <c r="P1705" s="69"/>
      <c r="Q1705" s="69"/>
      <c r="R1705" s="69"/>
      <c r="S1705" s="69"/>
      <c r="T1705" s="69"/>
      <c r="U1705" s="69"/>
      <c r="V1705" s="69"/>
      <c r="W1705" s="69"/>
      <c r="X1705" s="69"/>
      <c r="Y1705" s="69"/>
      <c r="Z1705" s="69"/>
      <c r="AA1705" s="69"/>
      <c r="AB1705" s="69"/>
      <c r="AC1705" s="69"/>
      <c r="AD1705" s="69"/>
      <c r="AE1705" s="69"/>
      <c r="AF1705" s="69"/>
      <c r="AG1705" s="69"/>
      <c r="AH1705" s="69"/>
      <c r="AI1705" s="69"/>
      <c r="AJ1705" s="69"/>
      <c r="AK1705" s="69"/>
      <c r="AL1705" s="69"/>
      <c r="AM1705" s="69"/>
      <c r="AN1705" s="69"/>
      <c r="AO1705" s="69"/>
      <c r="AP1705" s="69"/>
      <c r="AQ1705" s="69"/>
      <c r="AR1705" s="69"/>
      <c r="AS1705" s="69"/>
      <c r="AT1705" s="69"/>
      <c r="AU1705" s="69"/>
      <c r="AV1705" s="69"/>
      <c r="AW1705" s="69"/>
      <c r="AX1705" s="69"/>
      <c r="AY1705" s="69"/>
      <c r="AZ1705" s="69"/>
      <c r="BA1705" s="69"/>
      <c r="BB1705" s="69"/>
      <c r="BC1705" s="69"/>
      <c r="BD1705" s="69"/>
      <c r="BE1705" s="69"/>
      <c r="BF1705" s="69"/>
      <c r="BG1705" s="69"/>
      <c r="BH1705" s="69"/>
      <c r="BI1705" s="69"/>
      <c r="BJ1705" s="69"/>
      <c r="BK1705" s="69"/>
      <c r="BL1705" s="69"/>
      <c r="BM1705" s="69"/>
      <c r="BN1705" s="69"/>
      <c r="BO1705" s="69"/>
      <c r="BP1705" s="69"/>
      <c r="BQ1705" s="69"/>
      <c r="BR1705" s="69"/>
      <c r="BS1705" s="46"/>
    </row>
    <row r="1706" spans="4:71" s="47" customFormat="1" ht="9.75" customHeight="1" x14ac:dyDescent="0.3">
      <c r="D1706" s="69"/>
      <c r="E1706" s="69"/>
      <c r="F1706" s="69"/>
      <c r="G1706" s="69"/>
      <c r="H1706" s="69"/>
      <c r="I1706" s="69"/>
      <c r="J1706" s="69"/>
      <c r="K1706" s="69"/>
      <c r="L1706" s="69"/>
      <c r="M1706" s="69"/>
      <c r="N1706" s="69"/>
      <c r="O1706" s="69"/>
      <c r="P1706" s="69"/>
      <c r="Q1706" s="69"/>
      <c r="R1706" s="69"/>
      <c r="S1706" s="69"/>
      <c r="T1706" s="69"/>
      <c r="U1706" s="69"/>
      <c r="V1706" s="69"/>
      <c r="W1706" s="69"/>
      <c r="X1706" s="69"/>
      <c r="Y1706" s="69"/>
      <c r="Z1706" s="69"/>
      <c r="AA1706" s="69"/>
      <c r="AB1706" s="69"/>
      <c r="AC1706" s="69"/>
      <c r="AD1706" s="69"/>
      <c r="AE1706" s="69"/>
      <c r="AF1706" s="69"/>
      <c r="AG1706" s="69"/>
      <c r="AH1706" s="69"/>
      <c r="AI1706" s="69"/>
      <c r="AJ1706" s="69"/>
      <c r="AK1706" s="69"/>
      <c r="AL1706" s="69"/>
      <c r="AM1706" s="69"/>
      <c r="AN1706" s="69"/>
      <c r="AO1706" s="69"/>
      <c r="AP1706" s="69"/>
      <c r="AQ1706" s="69"/>
      <c r="AR1706" s="69"/>
      <c r="AS1706" s="69"/>
      <c r="AT1706" s="69"/>
      <c r="AU1706" s="69"/>
      <c r="AV1706" s="69"/>
      <c r="AW1706" s="69"/>
      <c r="AX1706" s="69"/>
      <c r="AY1706" s="69"/>
      <c r="AZ1706" s="69"/>
      <c r="BA1706" s="69"/>
      <c r="BB1706" s="69"/>
      <c r="BC1706" s="69"/>
      <c r="BD1706" s="69"/>
      <c r="BE1706" s="69"/>
      <c r="BF1706" s="69"/>
      <c r="BG1706" s="69"/>
      <c r="BH1706" s="69"/>
      <c r="BI1706" s="69"/>
      <c r="BJ1706" s="69"/>
      <c r="BK1706" s="69"/>
      <c r="BL1706" s="69"/>
      <c r="BM1706" s="69"/>
      <c r="BN1706" s="69"/>
      <c r="BO1706" s="69"/>
      <c r="BP1706" s="69"/>
      <c r="BQ1706" s="69"/>
      <c r="BR1706" s="69"/>
      <c r="BS1706" s="46"/>
    </row>
    <row r="1707" spans="4:71" s="47" customFormat="1" ht="9.75" customHeight="1" x14ac:dyDescent="0.3">
      <c r="D1707" s="69"/>
      <c r="E1707" s="69"/>
      <c r="F1707" s="69"/>
      <c r="G1707" s="69"/>
      <c r="H1707" s="69"/>
      <c r="I1707" s="69"/>
      <c r="J1707" s="69"/>
      <c r="K1707" s="69"/>
      <c r="L1707" s="69"/>
      <c r="M1707" s="69"/>
      <c r="N1707" s="69"/>
      <c r="O1707" s="69"/>
      <c r="P1707" s="69"/>
      <c r="Q1707" s="69"/>
      <c r="R1707" s="69"/>
      <c r="S1707" s="69"/>
      <c r="T1707" s="69"/>
      <c r="U1707" s="69"/>
      <c r="V1707" s="69"/>
      <c r="W1707" s="69"/>
      <c r="X1707" s="69"/>
      <c r="Y1707" s="69"/>
      <c r="Z1707" s="69"/>
      <c r="AA1707" s="69"/>
      <c r="AB1707" s="69"/>
      <c r="AC1707" s="69"/>
      <c r="AD1707" s="69"/>
      <c r="AE1707" s="69"/>
      <c r="AF1707" s="69"/>
      <c r="AG1707" s="69"/>
      <c r="AH1707" s="69"/>
      <c r="AI1707" s="69"/>
      <c r="AJ1707" s="69"/>
      <c r="AK1707" s="69"/>
      <c r="AL1707" s="69"/>
      <c r="AM1707" s="69"/>
      <c r="AN1707" s="69"/>
      <c r="AO1707" s="69"/>
      <c r="AP1707" s="69"/>
      <c r="AQ1707" s="69"/>
      <c r="AR1707" s="69"/>
      <c r="AS1707" s="69"/>
      <c r="AT1707" s="69"/>
      <c r="AU1707" s="69"/>
      <c r="AV1707" s="69"/>
      <c r="AW1707" s="69"/>
      <c r="AX1707" s="69"/>
      <c r="AY1707" s="69"/>
      <c r="AZ1707" s="69"/>
      <c r="BA1707" s="69"/>
      <c r="BB1707" s="69"/>
      <c r="BC1707" s="69"/>
      <c r="BD1707" s="69"/>
      <c r="BE1707" s="69"/>
      <c r="BF1707" s="69"/>
      <c r="BG1707" s="69"/>
      <c r="BH1707" s="69"/>
      <c r="BI1707" s="69"/>
      <c r="BJ1707" s="69"/>
      <c r="BK1707" s="69"/>
      <c r="BL1707" s="69"/>
      <c r="BM1707" s="69"/>
      <c r="BN1707" s="69"/>
      <c r="BO1707" s="69"/>
      <c r="BP1707" s="69"/>
      <c r="BQ1707" s="69"/>
      <c r="BR1707" s="69"/>
      <c r="BS1707" s="46"/>
    </row>
    <row r="1708" spans="4:71" s="47" customFormat="1" ht="9.75" customHeight="1" x14ac:dyDescent="0.3">
      <c r="D1708" s="69"/>
      <c r="E1708" s="69"/>
      <c r="F1708" s="69"/>
      <c r="G1708" s="69"/>
      <c r="H1708" s="69"/>
      <c r="I1708" s="69"/>
      <c r="J1708" s="69"/>
      <c r="K1708" s="69"/>
      <c r="L1708" s="69"/>
      <c r="M1708" s="69"/>
      <c r="N1708" s="69"/>
      <c r="O1708" s="69"/>
      <c r="P1708" s="69"/>
      <c r="Q1708" s="69"/>
      <c r="R1708" s="69"/>
      <c r="S1708" s="69"/>
      <c r="T1708" s="69"/>
      <c r="U1708" s="69"/>
      <c r="V1708" s="69"/>
      <c r="W1708" s="69"/>
      <c r="X1708" s="69"/>
      <c r="Y1708" s="69"/>
      <c r="Z1708" s="69"/>
      <c r="AA1708" s="69"/>
      <c r="AB1708" s="69"/>
      <c r="AC1708" s="69"/>
      <c r="AD1708" s="69"/>
      <c r="AE1708" s="69"/>
      <c r="AF1708" s="69"/>
      <c r="AG1708" s="69"/>
      <c r="AH1708" s="69"/>
      <c r="AI1708" s="69"/>
      <c r="AJ1708" s="69"/>
      <c r="AK1708" s="69"/>
      <c r="AL1708" s="69"/>
      <c r="AM1708" s="69"/>
      <c r="AN1708" s="69"/>
      <c r="AO1708" s="69"/>
      <c r="AP1708" s="69"/>
      <c r="AQ1708" s="69"/>
      <c r="AR1708" s="69"/>
      <c r="AS1708" s="69"/>
      <c r="AT1708" s="69"/>
      <c r="AU1708" s="69"/>
      <c r="AV1708" s="69"/>
      <c r="AW1708" s="69"/>
      <c r="AX1708" s="69"/>
      <c r="AY1708" s="69"/>
      <c r="AZ1708" s="69"/>
      <c r="BA1708" s="69"/>
      <c r="BB1708" s="69"/>
      <c r="BC1708" s="69"/>
      <c r="BD1708" s="69"/>
      <c r="BE1708" s="69"/>
      <c r="BF1708" s="69"/>
      <c r="BG1708" s="69"/>
      <c r="BH1708" s="69"/>
      <c r="BI1708" s="69"/>
      <c r="BJ1708" s="69"/>
      <c r="BK1708" s="69"/>
      <c r="BL1708" s="69"/>
      <c r="BM1708" s="69"/>
      <c r="BN1708" s="69"/>
      <c r="BO1708" s="69"/>
      <c r="BP1708" s="69"/>
      <c r="BQ1708" s="69"/>
      <c r="BR1708" s="69"/>
      <c r="BS1708" s="46"/>
    </row>
    <row r="1709" spans="4:71" s="47" customFormat="1" ht="9.75" customHeight="1" x14ac:dyDescent="0.3">
      <c r="D1709" s="69"/>
      <c r="E1709" s="69"/>
      <c r="F1709" s="69"/>
      <c r="G1709" s="69"/>
      <c r="H1709" s="69"/>
      <c r="I1709" s="69"/>
      <c r="J1709" s="69"/>
      <c r="K1709" s="69"/>
      <c r="L1709" s="69"/>
      <c r="M1709" s="69"/>
      <c r="N1709" s="69"/>
      <c r="O1709" s="69"/>
      <c r="P1709" s="69"/>
      <c r="Q1709" s="69"/>
      <c r="R1709" s="69"/>
      <c r="S1709" s="69"/>
      <c r="T1709" s="69"/>
      <c r="U1709" s="69"/>
      <c r="V1709" s="69"/>
      <c r="W1709" s="69"/>
      <c r="X1709" s="69"/>
      <c r="Y1709" s="69"/>
      <c r="Z1709" s="69"/>
      <c r="AA1709" s="69"/>
      <c r="AB1709" s="69"/>
      <c r="AC1709" s="69"/>
      <c r="AD1709" s="69"/>
      <c r="AE1709" s="69"/>
      <c r="AF1709" s="69"/>
      <c r="AG1709" s="69"/>
      <c r="AH1709" s="69"/>
      <c r="AI1709" s="69"/>
      <c r="AJ1709" s="69"/>
      <c r="AK1709" s="69"/>
      <c r="AL1709" s="69"/>
      <c r="AM1709" s="69"/>
      <c r="AN1709" s="69"/>
      <c r="AO1709" s="69"/>
      <c r="AP1709" s="69"/>
      <c r="AQ1709" s="69"/>
      <c r="AR1709" s="69"/>
      <c r="AS1709" s="69"/>
      <c r="AT1709" s="69"/>
      <c r="AU1709" s="69"/>
      <c r="AV1709" s="69"/>
      <c r="AW1709" s="69"/>
      <c r="AX1709" s="69"/>
      <c r="AY1709" s="69"/>
      <c r="AZ1709" s="69"/>
      <c r="BA1709" s="69"/>
      <c r="BB1709" s="69"/>
      <c r="BC1709" s="69"/>
      <c r="BD1709" s="69"/>
      <c r="BE1709" s="69"/>
      <c r="BF1709" s="69"/>
      <c r="BG1709" s="69"/>
      <c r="BH1709" s="69"/>
      <c r="BI1709" s="69"/>
      <c r="BJ1709" s="69"/>
      <c r="BK1709" s="69"/>
      <c r="BL1709" s="69"/>
      <c r="BM1709" s="69"/>
      <c r="BN1709" s="69"/>
      <c r="BO1709" s="69"/>
      <c r="BP1709" s="69"/>
      <c r="BQ1709" s="69"/>
      <c r="BR1709" s="69"/>
      <c r="BS1709" s="46"/>
    </row>
    <row r="1710" spans="4:71" s="47" customFormat="1" ht="9.75" customHeight="1" x14ac:dyDescent="0.3">
      <c r="D1710" s="69"/>
      <c r="E1710" s="69"/>
      <c r="F1710" s="69"/>
      <c r="G1710" s="69"/>
      <c r="H1710" s="69"/>
      <c r="I1710" s="69"/>
      <c r="J1710" s="69"/>
      <c r="K1710" s="69"/>
      <c r="L1710" s="69"/>
      <c r="M1710" s="69"/>
      <c r="N1710" s="69"/>
      <c r="O1710" s="69"/>
      <c r="P1710" s="69"/>
      <c r="Q1710" s="69"/>
      <c r="R1710" s="69"/>
      <c r="S1710" s="69"/>
      <c r="T1710" s="69"/>
      <c r="U1710" s="69"/>
      <c r="V1710" s="69"/>
      <c r="W1710" s="69"/>
      <c r="X1710" s="69"/>
      <c r="Y1710" s="69"/>
      <c r="Z1710" s="69"/>
      <c r="AA1710" s="69"/>
      <c r="AB1710" s="69"/>
      <c r="AC1710" s="69"/>
      <c r="AD1710" s="69"/>
      <c r="AE1710" s="69"/>
      <c r="AF1710" s="69"/>
      <c r="AG1710" s="69"/>
      <c r="AH1710" s="69"/>
      <c r="AI1710" s="69"/>
      <c r="AJ1710" s="69"/>
      <c r="AK1710" s="69"/>
      <c r="AL1710" s="69"/>
      <c r="AM1710" s="69"/>
      <c r="AN1710" s="69"/>
      <c r="AO1710" s="69"/>
      <c r="AP1710" s="69"/>
      <c r="AQ1710" s="69"/>
      <c r="AR1710" s="69"/>
      <c r="AS1710" s="69"/>
      <c r="AT1710" s="69"/>
      <c r="AU1710" s="69"/>
      <c r="AV1710" s="69"/>
      <c r="AW1710" s="69"/>
      <c r="AX1710" s="69"/>
      <c r="AY1710" s="69"/>
      <c r="AZ1710" s="69"/>
      <c r="BA1710" s="69"/>
      <c r="BB1710" s="69"/>
      <c r="BC1710" s="69"/>
      <c r="BD1710" s="69"/>
      <c r="BE1710" s="69"/>
      <c r="BF1710" s="69"/>
      <c r="BG1710" s="69"/>
      <c r="BH1710" s="69"/>
      <c r="BI1710" s="69"/>
      <c r="BJ1710" s="69"/>
      <c r="BK1710" s="69"/>
      <c r="BL1710" s="69"/>
      <c r="BM1710" s="69"/>
      <c r="BN1710" s="69"/>
      <c r="BO1710" s="69"/>
      <c r="BP1710" s="69"/>
      <c r="BQ1710" s="69"/>
      <c r="BR1710" s="69"/>
      <c r="BS1710" s="46"/>
    </row>
    <row r="1711" spans="4:71" s="47" customFormat="1" ht="9.75" customHeight="1" x14ac:dyDescent="0.3">
      <c r="D1711" s="69"/>
      <c r="E1711" s="69"/>
      <c r="F1711" s="69"/>
      <c r="G1711" s="69"/>
      <c r="H1711" s="69"/>
      <c r="I1711" s="69"/>
      <c r="J1711" s="69"/>
      <c r="K1711" s="69"/>
      <c r="L1711" s="69"/>
      <c r="M1711" s="69"/>
      <c r="N1711" s="69"/>
      <c r="O1711" s="69"/>
      <c r="P1711" s="69"/>
      <c r="Q1711" s="69"/>
      <c r="R1711" s="69"/>
      <c r="S1711" s="69"/>
      <c r="T1711" s="69"/>
      <c r="U1711" s="69"/>
      <c r="V1711" s="69"/>
      <c r="W1711" s="69"/>
      <c r="X1711" s="69"/>
      <c r="Y1711" s="69"/>
      <c r="Z1711" s="69"/>
      <c r="AA1711" s="69"/>
      <c r="AB1711" s="69"/>
      <c r="AC1711" s="69"/>
      <c r="AD1711" s="69"/>
      <c r="AE1711" s="69"/>
      <c r="AF1711" s="69"/>
      <c r="AG1711" s="69"/>
      <c r="AH1711" s="69"/>
      <c r="AI1711" s="69"/>
      <c r="AJ1711" s="69"/>
      <c r="AK1711" s="69"/>
      <c r="AL1711" s="69"/>
      <c r="AM1711" s="69"/>
      <c r="AN1711" s="69"/>
      <c r="AO1711" s="69"/>
      <c r="AP1711" s="69"/>
      <c r="AQ1711" s="69"/>
      <c r="AR1711" s="69"/>
      <c r="AS1711" s="69"/>
      <c r="AT1711" s="69"/>
      <c r="AU1711" s="69"/>
      <c r="AV1711" s="69"/>
      <c r="AW1711" s="69"/>
      <c r="AX1711" s="69"/>
      <c r="AY1711" s="69"/>
      <c r="AZ1711" s="69"/>
      <c r="BA1711" s="69"/>
      <c r="BB1711" s="69"/>
      <c r="BC1711" s="69"/>
      <c r="BD1711" s="69"/>
      <c r="BE1711" s="69"/>
      <c r="BF1711" s="69"/>
      <c r="BG1711" s="69"/>
      <c r="BH1711" s="69"/>
      <c r="BI1711" s="69"/>
      <c r="BJ1711" s="69"/>
      <c r="BK1711" s="69"/>
      <c r="BL1711" s="69"/>
      <c r="BM1711" s="69"/>
      <c r="BN1711" s="69"/>
      <c r="BO1711" s="69"/>
      <c r="BP1711" s="69"/>
      <c r="BQ1711" s="69"/>
      <c r="BR1711" s="69"/>
      <c r="BS1711" s="46"/>
    </row>
    <row r="1712" spans="4:71" s="47" customFormat="1" ht="9.75" customHeight="1" x14ac:dyDescent="0.3">
      <c r="D1712" s="69"/>
      <c r="E1712" s="69"/>
      <c r="F1712" s="69"/>
      <c r="G1712" s="69"/>
      <c r="H1712" s="69"/>
      <c r="I1712" s="69"/>
      <c r="J1712" s="69"/>
      <c r="K1712" s="69"/>
      <c r="L1712" s="69"/>
      <c r="M1712" s="69"/>
      <c r="N1712" s="69"/>
      <c r="O1712" s="69"/>
      <c r="P1712" s="69"/>
      <c r="Q1712" s="69"/>
      <c r="R1712" s="69"/>
      <c r="S1712" s="69"/>
      <c r="T1712" s="69"/>
      <c r="U1712" s="69"/>
      <c r="V1712" s="69"/>
      <c r="W1712" s="69"/>
      <c r="X1712" s="69"/>
      <c r="Y1712" s="69"/>
      <c r="Z1712" s="69"/>
      <c r="AA1712" s="69"/>
      <c r="AB1712" s="69"/>
      <c r="AC1712" s="69"/>
      <c r="AD1712" s="69"/>
      <c r="AE1712" s="69"/>
      <c r="AF1712" s="69"/>
      <c r="AG1712" s="69"/>
      <c r="AH1712" s="69"/>
      <c r="AI1712" s="69"/>
      <c r="AJ1712" s="69"/>
      <c r="AK1712" s="69"/>
      <c r="AL1712" s="69"/>
      <c r="AM1712" s="69"/>
      <c r="AN1712" s="69"/>
      <c r="AO1712" s="69"/>
      <c r="AP1712" s="69"/>
      <c r="AQ1712" s="69"/>
      <c r="AR1712" s="69"/>
      <c r="AS1712" s="69"/>
      <c r="AT1712" s="69"/>
      <c r="AU1712" s="69"/>
      <c r="AV1712" s="69"/>
      <c r="AW1712" s="69"/>
      <c r="AX1712" s="69"/>
      <c r="AY1712" s="69"/>
      <c r="AZ1712" s="69"/>
      <c r="BA1712" s="69"/>
      <c r="BB1712" s="69"/>
      <c r="BC1712" s="69"/>
      <c r="BD1712" s="69"/>
      <c r="BE1712" s="69"/>
      <c r="BF1712" s="69"/>
      <c r="BG1712" s="69"/>
      <c r="BH1712" s="69"/>
      <c r="BI1712" s="69"/>
      <c r="BJ1712" s="69"/>
      <c r="BK1712" s="69"/>
      <c r="BL1712" s="69"/>
      <c r="BM1712" s="69"/>
      <c r="BN1712" s="69"/>
      <c r="BO1712" s="69"/>
      <c r="BP1712" s="69"/>
      <c r="BQ1712" s="69"/>
      <c r="BR1712" s="69"/>
      <c r="BS1712" s="46"/>
    </row>
    <row r="1713" spans="4:71" s="47" customFormat="1" ht="9.75" customHeight="1" x14ac:dyDescent="0.3">
      <c r="D1713" s="69"/>
      <c r="E1713" s="69"/>
      <c r="F1713" s="69"/>
      <c r="G1713" s="69"/>
      <c r="H1713" s="69"/>
      <c r="I1713" s="69"/>
      <c r="J1713" s="69"/>
      <c r="K1713" s="69"/>
      <c r="L1713" s="69"/>
      <c r="M1713" s="69"/>
      <c r="N1713" s="69"/>
      <c r="O1713" s="69"/>
      <c r="P1713" s="69"/>
      <c r="Q1713" s="69"/>
      <c r="R1713" s="69"/>
      <c r="S1713" s="69"/>
      <c r="T1713" s="69"/>
      <c r="U1713" s="69"/>
      <c r="V1713" s="69"/>
      <c r="W1713" s="69"/>
      <c r="X1713" s="69"/>
      <c r="Y1713" s="69"/>
      <c r="Z1713" s="69"/>
      <c r="AA1713" s="69"/>
      <c r="AB1713" s="69"/>
      <c r="AC1713" s="69"/>
      <c r="AD1713" s="69"/>
      <c r="AE1713" s="69"/>
      <c r="AF1713" s="69"/>
      <c r="AG1713" s="69"/>
      <c r="AH1713" s="69"/>
      <c r="AI1713" s="69"/>
      <c r="AJ1713" s="69"/>
      <c r="AK1713" s="69"/>
      <c r="AL1713" s="69"/>
      <c r="AM1713" s="69"/>
      <c r="AN1713" s="69"/>
      <c r="AO1713" s="69"/>
      <c r="AP1713" s="69"/>
      <c r="AQ1713" s="69"/>
      <c r="AR1713" s="69"/>
      <c r="AS1713" s="69"/>
      <c r="AT1713" s="69"/>
      <c r="AU1713" s="69"/>
      <c r="AV1713" s="69"/>
      <c r="AW1713" s="69"/>
      <c r="AX1713" s="69"/>
      <c r="AY1713" s="69"/>
      <c r="AZ1713" s="69"/>
      <c r="BA1713" s="69"/>
      <c r="BB1713" s="69"/>
      <c r="BC1713" s="69"/>
      <c r="BD1713" s="69"/>
      <c r="BE1713" s="69"/>
      <c r="BF1713" s="69"/>
      <c r="BG1713" s="69"/>
      <c r="BH1713" s="69"/>
      <c r="BI1713" s="69"/>
      <c r="BJ1713" s="69"/>
      <c r="BK1713" s="69"/>
      <c r="BL1713" s="69"/>
      <c r="BM1713" s="69"/>
      <c r="BN1713" s="69"/>
      <c r="BO1713" s="69"/>
      <c r="BP1713" s="69"/>
      <c r="BQ1713" s="69"/>
      <c r="BR1713" s="69"/>
      <c r="BS1713" s="46"/>
    </row>
    <row r="1714" spans="4:71" s="47" customFormat="1" ht="9.75" customHeight="1" x14ac:dyDescent="0.3">
      <c r="D1714" s="69"/>
      <c r="E1714" s="69"/>
      <c r="F1714" s="69"/>
      <c r="G1714" s="69"/>
      <c r="H1714" s="69"/>
      <c r="I1714" s="69"/>
      <c r="J1714" s="69"/>
      <c r="K1714" s="69"/>
      <c r="L1714" s="69"/>
      <c r="M1714" s="69"/>
      <c r="N1714" s="69"/>
      <c r="O1714" s="69"/>
      <c r="P1714" s="69"/>
      <c r="Q1714" s="69"/>
      <c r="R1714" s="69"/>
      <c r="S1714" s="69"/>
      <c r="T1714" s="69"/>
      <c r="U1714" s="69"/>
      <c r="V1714" s="69"/>
      <c r="W1714" s="69"/>
      <c r="X1714" s="69"/>
      <c r="Y1714" s="69"/>
      <c r="Z1714" s="69"/>
      <c r="AA1714" s="69"/>
      <c r="AB1714" s="69"/>
      <c r="AC1714" s="69"/>
      <c r="AD1714" s="69"/>
      <c r="AE1714" s="69"/>
      <c r="AF1714" s="69"/>
      <c r="AG1714" s="69"/>
      <c r="AH1714" s="69"/>
      <c r="AI1714" s="69"/>
      <c r="AJ1714" s="69"/>
      <c r="AK1714" s="69"/>
      <c r="AL1714" s="69"/>
      <c r="AM1714" s="69"/>
      <c r="AN1714" s="69"/>
      <c r="AO1714" s="69"/>
      <c r="AP1714" s="69"/>
      <c r="AQ1714" s="69"/>
      <c r="AR1714" s="69"/>
      <c r="AS1714" s="69"/>
      <c r="AT1714" s="69"/>
      <c r="AU1714" s="69"/>
      <c r="AV1714" s="69"/>
      <c r="AW1714" s="69"/>
      <c r="AX1714" s="69"/>
      <c r="AY1714" s="69"/>
      <c r="AZ1714" s="69"/>
      <c r="BA1714" s="69"/>
      <c r="BB1714" s="69"/>
      <c r="BC1714" s="69"/>
      <c r="BD1714" s="69"/>
      <c r="BE1714" s="69"/>
      <c r="BF1714" s="69"/>
      <c r="BG1714" s="69"/>
      <c r="BH1714" s="69"/>
      <c r="BI1714" s="69"/>
      <c r="BJ1714" s="69"/>
      <c r="BK1714" s="69"/>
      <c r="BL1714" s="69"/>
      <c r="BM1714" s="69"/>
      <c r="BN1714" s="69"/>
      <c r="BO1714" s="69"/>
      <c r="BP1714" s="69"/>
      <c r="BQ1714" s="69"/>
      <c r="BR1714" s="69"/>
      <c r="BS1714" s="46"/>
    </row>
    <row r="1715" spans="4:71" s="47" customFormat="1" ht="9.75" customHeight="1" x14ac:dyDescent="0.3">
      <c r="D1715" s="69"/>
      <c r="E1715" s="69"/>
      <c r="F1715" s="69"/>
      <c r="G1715" s="69"/>
      <c r="H1715" s="69"/>
      <c r="I1715" s="69"/>
      <c r="J1715" s="69"/>
      <c r="K1715" s="69"/>
      <c r="L1715" s="69"/>
      <c r="M1715" s="69"/>
      <c r="N1715" s="69"/>
      <c r="O1715" s="69"/>
      <c r="P1715" s="69"/>
      <c r="Q1715" s="69"/>
      <c r="R1715" s="69"/>
      <c r="S1715" s="69"/>
      <c r="T1715" s="69"/>
      <c r="U1715" s="69"/>
      <c r="V1715" s="69"/>
      <c r="W1715" s="69"/>
      <c r="X1715" s="69"/>
      <c r="Y1715" s="69"/>
      <c r="Z1715" s="69"/>
      <c r="AA1715" s="69"/>
      <c r="AB1715" s="69"/>
      <c r="AC1715" s="69"/>
      <c r="AD1715" s="69"/>
      <c r="AE1715" s="69"/>
      <c r="AF1715" s="69"/>
      <c r="AG1715" s="69"/>
      <c r="AH1715" s="69"/>
      <c r="AI1715" s="69"/>
      <c r="AJ1715" s="69"/>
      <c r="AK1715" s="69"/>
      <c r="AL1715" s="69"/>
      <c r="AM1715" s="69"/>
      <c r="AN1715" s="69"/>
      <c r="AO1715" s="69"/>
      <c r="AP1715" s="69"/>
      <c r="AQ1715" s="69"/>
      <c r="AR1715" s="69"/>
      <c r="AS1715" s="69"/>
      <c r="AT1715" s="69"/>
      <c r="AU1715" s="69"/>
      <c r="AV1715" s="69"/>
      <c r="AW1715" s="69"/>
      <c r="AX1715" s="69"/>
      <c r="AY1715" s="69"/>
      <c r="AZ1715" s="69"/>
      <c r="BA1715" s="69"/>
      <c r="BB1715" s="69"/>
      <c r="BC1715" s="69"/>
      <c r="BD1715" s="69"/>
      <c r="BE1715" s="69"/>
      <c r="BF1715" s="69"/>
      <c r="BG1715" s="69"/>
      <c r="BH1715" s="69"/>
      <c r="BI1715" s="69"/>
      <c r="BJ1715" s="69"/>
      <c r="BK1715" s="69"/>
      <c r="BL1715" s="69"/>
      <c r="BM1715" s="69"/>
      <c r="BN1715" s="69"/>
      <c r="BO1715" s="69"/>
      <c r="BP1715" s="69"/>
      <c r="BQ1715" s="69"/>
      <c r="BR1715" s="69"/>
      <c r="BS1715" s="46"/>
    </row>
    <row r="1716" spans="4:71" s="47" customFormat="1" ht="9.75" customHeight="1" x14ac:dyDescent="0.3">
      <c r="D1716" s="69"/>
      <c r="E1716" s="69"/>
      <c r="F1716" s="69"/>
      <c r="G1716" s="69"/>
      <c r="H1716" s="69"/>
      <c r="I1716" s="69"/>
      <c r="J1716" s="69"/>
      <c r="K1716" s="69"/>
      <c r="L1716" s="69"/>
      <c r="M1716" s="69"/>
      <c r="N1716" s="69"/>
      <c r="O1716" s="69"/>
      <c r="P1716" s="69"/>
      <c r="Q1716" s="69"/>
      <c r="R1716" s="69"/>
      <c r="S1716" s="69"/>
      <c r="T1716" s="69"/>
      <c r="U1716" s="69"/>
      <c r="V1716" s="69"/>
      <c r="W1716" s="69"/>
      <c r="X1716" s="69"/>
      <c r="Y1716" s="69"/>
      <c r="Z1716" s="69"/>
      <c r="AA1716" s="69"/>
      <c r="AB1716" s="69"/>
      <c r="AC1716" s="69"/>
      <c r="AD1716" s="69"/>
      <c r="AE1716" s="69"/>
      <c r="AF1716" s="69"/>
      <c r="AG1716" s="69"/>
      <c r="AH1716" s="69"/>
      <c r="AI1716" s="69"/>
      <c r="AJ1716" s="69"/>
      <c r="AK1716" s="69"/>
      <c r="AL1716" s="69"/>
      <c r="AM1716" s="69"/>
      <c r="AN1716" s="69"/>
      <c r="AO1716" s="69"/>
      <c r="AP1716" s="69"/>
      <c r="AQ1716" s="69"/>
      <c r="AR1716" s="69"/>
      <c r="AS1716" s="69"/>
      <c r="AT1716" s="69"/>
      <c r="AU1716" s="69"/>
      <c r="AV1716" s="69"/>
      <c r="AW1716" s="69"/>
      <c r="AX1716" s="69"/>
      <c r="AY1716" s="69"/>
      <c r="AZ1716" s="69"/>
      <c r="BA1716" s="69"/>
      <c r="BB1716" s="69"/>
      <c r="BC1716" s="69"/>
      <c r="BD1716" s="69"/>
      <c r="BE1716" s="69"/>
      <c r="BF1716" s="69"/>
      <c r="BG1716" s="69"/>
      <c r="BH1716" s="69"/>
      <c r="BI1716" s="69"/>
      <c r="BJ1716" s="69"/>
      <c r="BK1716" s="69"/>
      <c r="BL1716" s="69"/>
      <c r="BM1716" s="69"/>
      <c r="BN1716" s="69"/>
      <c r="BO1716" s="69"/>
      <c r="BP1716" s="69"/>
      <c r="BQ1716" s="69"/>
      <c r="BR1716" s="69"/>
      <c r="BS1716" s="46"/>
    </row>
    <row r="1717" spans="4:71" s="47" customFormat="1" ht="9.75" customHeight="1" x14ac:dyDescent="0.3">
      <c r="D1717" s="69"/>
      <c r="E1717" s="69"/>
      <c r="F1717" s="69"/>
      <c r="G1717" s="69"/>
      <c r="H1717" s="69"/>
      <c r="I1717" s="69"/>
      <c r="J1717" s="69"/>
      <c r="K1717" s="69"/>
      <c r="L1717" s="69"/>
      <c r="M1717" s="69"/>
      <c r="N1717" s="69"/>
      <c r="O1717" s="69"/>
      <c r="P1717" s="69"/>
      <c r="Q1717" s="69"/>
      <c r="R1717" s="69"/>
      <c r="S1717" s="69"/>
      <c r="T1717" s="69"/>
      <c r="U1717" s="69"/>
      <c r="V1717" s="69"/>
      <c r="W1717" s="69"/>
      <c r="X1717" s="69"/>
      <c r="Y1717" s="69"/>
      <c r="Z1717" s="69"/>
      <c r="AA1717" s="69"/>
      <c r="AB1717" s="69"/>
      <c r="AC1717" s="69"/>
      <c r="AD1717" s="69"/>
      <c r="AE1717" s="69"/>
      <c r="AF1717" s="69"/>
      <c r="AG1717" s="69"/>
      <c r="AH1717" s="69"/>
      <c r="AI1717" s="69"/>
      <c r="AJ1717" s="69"/>
      <c r="AK1717" s="69"/>
      <c r="AL1717" s="69"/>
      <c r="AM1717" s="69"/>
      <c r="AN1717" s="69"/>
      <c r="AO1717" s="69"/>
      <c r="AP1717" s="69"/>
      <c r="AQ1717" s="69"/>
      <c r="AR1717" s="69"/>
      <c r="AS1717" s="69"/>
      <c r="AT1717" s="69"/>
      <c r="AU1717" s="69"/>
      <c r="AV1717" s="69"/>
      <c r="AW1717" s="69"/>
      <c r="AX1717" s="69"/>
      <c r="AY1717" s="69"/>
      <c r="AZ1717" s="69"/>
      <c r="BA1717" s="69"/>
      <c r="BB1717" s="69"/>
      <c r="BC1717" s="69"/>
      <c r="BD1717" s="69"/>
      <c r="BE1717" s="69"/>
      <c r="BF1717" s="69"/>
      <c r="BG1717" s="69"/>
      <c r="BH1717" s="69"/>
      <c r="BI1717" s="69"/>
      <c r="BJ1717" s="69"/>
      <c r="BK1717" s="69"/>
      <c r="BL1717" s="69"/>
      <c r="BM1717" s="69"/>
      <c r="BN1717" s="69"/>
      <c r="BO1717" s="69"/>
      <c r="BP1717" s="69"/>
      <c r="BQ1717" s="69"/>
      <c r="BR1717" s="69"/>
      <c r="BS1717" s="46"/>
    </row>
    <row r="1718" spans="4:71" s="47" customFormat="1" ht="9.75" customHeight="1" x14ac:dyDescent="0.3">
      <c r="D1718" s="69"/>
      <c r="E1718" s="69"/>
      <c r="F1718" s="69"/>
      <c r="G1718" s="69"/>
      <c r="H1718" s="69"/>
      <c r="I1718" s="69"/>
      <c r="J1718" s="69"/>
      <c r="K1718" s="69"/>
      <c r="L1718" s="69"/>
      <c r="M1718" s="69"/>
      <c r="N1718" s="69"/>
      <c r="O1718" s="69"/>
      <c r="P1718" s="69"/>
      <c r="Q1718" s="69"/>
      <c r="R1718" s="69"/>
      <c r="S1718" s="69"/>
      <c r="T1718" s="69"/>
      <c r="U1718" s="69"/>
      <c r="V1718" s="69"/>
      <c r="W1718" s="69"/>
      <c r="X1718" s="69"/>
      <c r="Y1718" s="69"/>
      <c r="Z1718" s="69"/>
      <c r="AA1718" s="69"/>
      <c r="AB1718" s="69"/>
      <c r="AC1718" s="69"/>
      <c r="AD1718" s="69"/>
      <c r="AE1718" s="69"/>
      <c r="AF1718" s="69"/>
      <c r="AG1718" s="69"/>
      <c r="AH1718" s="69"/>
      <c r="AI1718" s="69"/>
      <c r="AJ1718" s="69"/>
      <c r="AK1718" s="69"/>
      <c r="AL1718" s="69"/>
      <c r="AM1718" s="69"/>
      <c r="AN1718" s="69"/>
      <c r="AO1718" s="69"/>
      <c r="AP1718" s="69"/>
      <c r="AQ1718" s="69"/>
      <c r="AR1718" s="69"/>
      <c r="AS1718" s="69"/>
      <c r="AT1718" s="69"/>
      <c r="AU1718" s="69"/>
      <c r="AV1718" s="69"/>
      <c r="AW1718" s="69"/>
      <c r="AX1718" s="69"/>
      <c r="AY1718" s="69"/>
      <c r="AZ1718" s="69"/>
      <c r="BA1718" s="69"/>
      <c r="BB1718" s="69"/>
      <c r="BC1718" s="69"/>
      <c r="BD1718" s="69"/>
      <c r="BE1718" s="69"/>
      <c r="BF1718" s="69"/>
      <c r="BG1718" s="69"/>
      <c r="BH1718" s="69"/>
      <c r="BI1718" s="69"/>
      <c r="BJ1718" s="69"/>
      <c r="BK1718" s="69"/>
      <c r="BL1718" s="69"/>
      <c r="BM1718" s="69"/>
      <c r="BN1718" s="69"/>
      <c r="BO1718" s="69"/>
      <c r="BP1718" s="69"/>
      <c r="BQ1718" s="69"/>
      <c r="BR1718" s="69"/>
      <c r="BS1718" s="46"/>
    </row>
    <row r="1719" spans="4:71" s="47" customFormat="1" ht="9.75" customHeight="1" x14ac:dyDescent="0.3">
      <c r="D1719" s="69"/>
      <c r="E1719" s="69"/>
      <c r="F1719" s="69"/>
      <c r="G1719" s="69"/>
      <c r="H1719" s="69"/>
      <c r="I1719" s="69"/>
      <c r="J1719" s="69"/>
      <c r="K1719" s="69"/>
      <c r="L1719" s="69"/>
      <c r="M1719" s="69"/>
      <c r="N1719" s="69"/>
      <c r="O1719" s="69"/>
      <c r="P1719" s="69"/>
      <c r="Q1719" s="69"/>
      <c r="R1719" s="69"/>
      <c r="S1719" s="69"/>
      <c r="T1719" s="69"/>
      <c r="U1719" s="69"/>
      <c r="V1719" s="69"/>
      <c r="W1719" s="69"/>
      <c r="X1719" s="69"/>
      <c r="Y1719" s="69"/>
      <c r="Z1719" s="69"/>
      <c r="AA1719" s="69"/>
      <c r="AB1719" s="69"/>
      <c r="AC1719" s="69"/>
      <c r="AD1719" s="69"/>
      <c r="AE1719" s="69"/>
      <c r="AF1719" s="69"/>
      <c r="AG1719" s="69"/>
      <c r="AH1719" s="69"/>
      <c r="AI1719" s="69"/>
      <c r="AJ1719" s="69"/>
      <c r="AK1719" s="69"/>
      <c r="AL1719" s="69"/>
      <c r="AM1719" s="69"/>
      <c r="AN1719" s="69"/>
      <c r="AO1719" s="69"/>
      <c r="AP1719" s="69"/>
      <c r="AQ1719" s="69"/>
      <c r="AR1719" s="69"/>
      <c r="AS1719" s="69"/>
      <c r="AT1719" s="69"/>
      <c r="AU1719" s="69"/>
      <c r="AV1719" s="69"/>
      <c r="AW1719" s="69"/>
      <c r="AX1719" s="69"/>
      <c r="AY1719" s="69"/>
      <c r="AZ1719" s="69"/>
      <c r="BA1719" s="69"/>
      <c r="BB1719" s="69"/>
      <c r="BC1719" s="69"/>
      <c r="BD1719" s="69"/>
      <c r="BE1719" s="69"/>
      <c r="BF1719" s="69"/>
      <c r="BG1719" s="69"/>
      <c r="BH1719" s="69"/>
      <c r="BI1719" s="69"/>
      <c r="BJ1719" s="69"/>
      <c r="BK1719" s="69"/>
      <c r="BL1719" s="69"/>
      <c r="BM1719" s="69"/>
      <c r="BN1719" s="69"/>
      <c r="BO1719" s="69"/>
      <c r="BP1719" s="69"/>
      <c r="BQ1719" s="69"/>
      <c r="BR1719" s="69"/>
      <c r="BS1719" s="46"/>
    </row>
    <row r="1720" spans="4:71" s="47" customFormat="1" ht="9.75" customHeight="1" x14ac:dyDescent="0.3">
      <c r="D1720" s="69"/>
      <c r="E1720" s="69"/>
      <c r="F1720" s="69"/>
      <c r="G1720" s="69"/>
      <c r="H1720" s="69"/>
      <c r="I1720" s="69"/>
      <c r="J1720" s="69"/>
      <c r="K1720" s="69"/>
      <c r="L1720" s="69"/>
      <c r="M1720" s="69"/>
      <c r="N1720" s="69"/>
      <c r="O1720" s="69"/>
      <c r="P1720" s="69"/>
      <c r="Q1720" s="69"/>
      <c r="R1720" s="69"/>
      <c r="S1720" s="69"/>
      <c r="T1720" s="69"/>
      <c r="U1720" s="69"/>
      <c r="V1720" s="69"/>
      <c r="W1720" s="69"/>
      <c r="X1720" s="69"/>
      <c r="Y1720" s="69"/>
      <c r="Z1720" s="69"/>
      <c r="AA1720" s="69"/>
      <c r="AB1720" s="69"/>
      <c r="AC1720" s="69"/>
      <c r="AD1720" s="69"/>
      <c r="AE1720" s="69"/>
      <c r="AF1720" s="69"/>
      <c r="AG1720" s="69"/>
      <c r="AH1720" s="69"/>
      <c r="AI1720" s="69"/>
      <c r="AJ1720" s="69"/>
      <c r="AK1720" s="69"/>
      <c r="AL1720" s="69"/>
      <c r="AM1720" s="69"/>
      <c r="AN1720" s="69"/>
      <c r="AO1720" s="69"/>
      <c r="AP1720" s="69"/>
      <c r="AQ1720" s="69"/>
      <c r="AR1720" s="69"/>
      <c r="AS1720" s="69"/>
      <c r="AT1720" s="69"/>
      <c r="AU1720" s="69"/>
      <c r="AV1720" s="69"/>
      <c r="AW1720" s="69"/>
      <c r="AX1720" s="69"/>
      <c r="AY1720" s="69"/>
      <c r="AZ1720" s="69"/>
      <c r="BA1720" s="69"/>
      <c r="BB1720" s="69"/>
      <c r="BC1720" s="69"/>
      <c r="BD1720" s="69"/>
      <c r="BE1720" s="69"/>
      <c r="BF1720" s="69"/>
      <c r="BG1720" s="69"/>
      <c r="BH1720" s="69"/>
      <c r="BI1720" s="69"/>
      <c r="BJ1720" s="69"/>
      <c r="BK1720" s="69"/>
      <c r="BL1720" s="69"/>
      <c r="BM1720" s="69"/>
      <c r="BN1720" s="69"/>
      <c r="BO1720" s="69"/>
      <c r="BP1720" s="69"/>
      <c r="BQ1720" s="69"/>
      <c r="BR1720" s="69"/>
      <c r="BS1720" s="46"/>
    </row>
    <row r="1721" spans="4:71" s="47" customFormat="1" ht="9.75" customHeight="1" x14ac:dyDescent="0.3">
      <c r="D1721" s="69"/>
      <c r="E1721" s="69"/>
      <c r="F1721" s="69"/>
      <c r="G1721" s="69"/>
      <c r="H1721" s="69"/>
      <c r="I1721" s="69"/>
      <c r="J1721" s="69"/>
      <c r="K1721" s="69"/>
      <c r="L1721" s="69"/>
      <c r="M1721" s="69"/>
      <c r="N1721" s="69"/>
      <c r="O1721" s="69"/>
      <c r="P1721" s="69"/>
      <c r="Q1721" s="69"/>
      <c r="R1721" s="69"/>
      <c r="S1721" s="69"/>
      <c r="T1721" s="69"/>
      <c r="U1721" s="69"/>
      <c r="V1721" s="69"/>
      <c r="W1721" s="69"/>
      <c r="X1721" s="69"/>
      <c r="Y1721" s="69"/>
      <c r="Z1721" s="69"/>
      <c r="AA1721" s="69"/>
      <c r="AB1721" s="69"/>
      <c r="AC1721" s="69"/>
      <c r="AD1721" s="69"/>
      <c r="AE1721" s="69"/>
      <c r="AF1721" s="69"/>
      <c r="AG1721" s="69"/>
      <c r="AH1721" s="69"/>
      <c r="AI1721" s="69"/>
      <c r="AJ1721" s="69"/>
      <c r="AK1721" s="69"/>
      <c r="AL1721" s="69"/>
      <c r="AM1721" s="69"/>
      <c r="AN1721" s="69"/>
      <c r="AO1721" s="69"/>
      <c r="AP1721" s="69"/>
      <c r="AQ1721" s="69"/>
      <c r="AR1721" s="69"/>
      <c r="AS1721" s="69"/>
      <c r="AT1721" s="69"/>
      <c r="AU1721" s="69"/>
      <c r="AV1721" s="69"/>
      <c r="AW1721" s="69"/>
      <c r="AX1721" s="69"/>
      <c r="AY1721" s="69"/>
      <c r="AZ1721" s="69"/>
      <c r="BA1721" s="69"/>
      <c r="BB1721" s="69"/>
      <c r="BC1721" s="69"/>
      <c r="BD1721" s="69"/>
      <c r="BE1721" s="69"/>
      <c r="BF1721" s="69"/>
      <c r="BG1721" s="69"/>
      <c r="BH1721" s="69"/>
      <c r="BI1721" s="69"/>
      <c r="BJ1721" s="69"/>
      <c r="BK1721" s="69"/>
      <c r="BL1721" s="69"/>
      <c r="BM1721" s="69"/>
      <c r="BN1721" s="69"/>
      <c r="BO1721" s="69"/>
      <c r="BP1721" s="69"/>
      <c r="BQ1721" s="69"/>
      <c r="BR1721" s="69"/>
      <c r="BS1721" s="46"/>
    </row>
    <row r="1722" spans="4:71" s="47" customFormat="1" ht="9.75" customHeight="1" x14ac:dyDescent="0.3">
      <c r="D1722" s="69"/>
      <c r="E1722" s="69"/>
      <c r="F1722" s="69"/>
      <c r="G1722" s="69"/>
      <c r="H1722" s="69"/>
      <c r="I1722" s="69"/>
      <c r="J1722" s="69"/>
      <c r="K1722" s="69"/>
      <c r="L1722" s="69"/>
      <c r="M1722" s="69"/>
      <c r="N1722" s="69"/>
      <c r="O1722" s="69"/>
      <c r="P1722" s="69"/>
      <c r="Q1722" s="69"/>
      <c r="R1722" s="69"/>
      <c r="S1722" s="69"/>
      <c r="T1722" s="69"/>
      <c r="U1722" s="69"/>
      <c r="V1722" s="69"/>
      <c r="W1722" s="69"/>
      <c r="X1722" s="69"/>
      <c r="Y1722" s="69"/>
      <c r="Z1722" s="69"/>
      <c r="AA1722" s="69"/>
      <c r="AB1722" s="69"/>
      <c r="AC1722" s="69"/>
      <c r="AD1722" s="69"/>
      <c r="AE1722" s="69"/>
      <c r="AF1722" s="69"/>
      <c r="AG1722" s="69"/>
      <c r="AH1722" s="69"/>
      <c r="AI1722" s="69"/>
      <c r="AJ1722" s="69"/>
      <c r="AK1722" s="69"/>
      <c r="AL1722" s="69"/>
      <c r="AM1722" s="69"/>
      <c r="AN1722" s="69"/>
      <c r="AO1722" s="69"/>
      <c r="AP1722" s="69"/>
      <c r="AQ1722" s="69"/>
      <c r="AR1722" s="69"/>
      <c r="AS1722" s="69"/>
      <c r="AT1722" s="69"/>
      <c r="AU1722" s="69"/>
      <c r="AV1722" s="69"/>
      <c r="AW1722" s="69"/>
      <c r="AX1722" s="69"/>
      <c r="AY1722" s="69"/>
      <c r="AZ1722" s="69"/>
      <c r="BA1722" s="69"/>
      <c r="BB1722" s="69"/>
      <c r="BC1722" s="69"/>
      <c r="BD1722" s="69"/>
      <c r="BE1722" s="69"/>
      <c r="BF1722" s="69"/>
      <c r="BG1722" s="69"/>
      <c r="BH1722" s="69"/>
      <c r="BI1722" s="69"/>
      <c r="BJ1722" s="69"/>
      <c r="BK1722" s="69"/>
      <c r="BL1722" s="69"/>
      <c r="BM1722" s="69"/>
      <c r="BN1722" s="69"/>
      <c r="BO1722" s="69"/>
      <c r="BP1722" s="69"/>
      <c r="BQ1722" s="69"/>
      <c r="BR1722" s="69"/>
      <c r="BS1722" s="46"/>
    </row>
    <row r="1723" spans="4:71" s="47" customFormat="1" ht="9.75" customHeight="1" x14ac:dyDescent="0.3">
      <c r="D1723" s="69"/>
      <c r="E1723" s="69"/>
      <c r="F1723" s="69"/>
      <c r="G1723" s="69"/>
      <c r="H1723" s="69"/>
      <c r="I1723" s="69"/>
      <c r="J1723" s="69"/>
      <c r="K1723" s="69"/>
      <c r="L1723" s="69"/>
      <c r="M1723" s="69"/>
      <c r="N1723" s="69"/>
      <c r="O1723" s="69"/>
      <c r="P1723" s="69"/>
      <c r="Q1723" s="69"/>
      <c r="R1723" s="69"/>
      <c r="S1723" s="69"/>
      <c r="T1723" s="69"/>
      <c r="U1723" s="69"/>
      <c r="V1723" s="69"/>
      <c r="W1723" s="69"/>
      <c r="X1723" s="69"/>
      <c r="Y1723" s="69"/>
      <c r="Z1723" s="69"/>
      <c r="AA1723" s="69"/>
      <c r="AB1723" s="69"/>
      <c r="AC1723" s="69"/>
      <c r="AD1723" s="69"/>
      <c r="AE1723" s="69"/>
      <c r="AF1723" s="69"/>
      <c r="AG1723" s="69"/>
      <c r="AH1723" s="69"/>
      <c r="AI1723" s="69"/>
      <c r="AJ1723" s="69"/>
      <c r="AK1723" s="69"/>
      <c r="AL1723" s="69"/>
      <c r="AM1723" s="69"/>
      <c r="AN1723" s="69"/>
      <c r="AO1723" s="69"/>
      <c r="AP1723" s="69"/>
      <c r="AQ1723" s="69"/>
      <c r="AR1723" s="69"/>
      <c r="AS1723" s="69"/>
      <c r="AT1723" s="69"/>
      <c r="AU1723" s="69"/>
      <c r="AV1723" s="69"/>
      <c r="AW1723" s="69"/>
      <c r="AX1723" s="69"/>
      <c r="AY1723" s="69"/>
      <c r="AZ1723" s="69"/>
      <c r="BA1723" s="69"/>
      <c r="BB1723" s="69"/>
      <c r="BC1723" s="69"/>
      <c r="BD1723" s="69"/>
      <c r="BE1723" s="69"/>
      <c r="BF1723" s="69"/>
      <c r="BG1723" s="69"/>
      <c r="BH1723" s="69"/>
      <c r="BI1723" s="69"/>
      <c r="BJ1723" s="69"/>
      <c r="BK1723" s="69"/>
      <c r="BL1723" s="69"/>
      <c r="BM1723" s="69"/>
      <c r="BN1723" s="69"/>
      <c r="BO1723" s="69"/>
      <c r="BP1723" s="69"/>
      <c r="BQ1723" s="69"/>
      <c r="BR1723" s="69"/>
      <c r="BS1723" s="46"/>
    </row>
    <row r="1724" spans="4:71" s="47" customFormat="1" ht="9.75" customHeight="1" x14ac:dyDescent="0.3">
      <c r="D1724" s="69"/>
      <c r="E1724" s="69"/>
      <c r="F1724" s="69"/>
      <c r="G1724" s="69"/>
      <c r="H1724" s="69"/>
      <c r="I1724" s="69"/>
      <c r="J1724" s="69"/>
      <c r="K1724" s="69"/>
      <c r="L1724" s="69"/>
      <c r="M1724" s="69"/>
      <c r="N1724" s="69"/>
      <c r="O1724" s="69"/>
      <c r="P1724" s="69"/>
      <c r="Q1724" s="69"/>
      <c r="R1724" s="69"/>
      <c r="S1724" s="69"/>
      <c r="T1724" s="69"/>
      <c r="U1724" s="69"/>
      <c r="V1724" s="69"/>
      <c r="W1724" s="69"/>
      <c r="X1724" s="69"/>
      <c r="Y1724" s="69"/>
      <c r="Z1724" s="69"/>
      <c r="AA1724" s="69"/>
      <c r="AB1724" s="69"/>
      <c r="AC1724" s="69"/>
      <c r="AD1724" s="69"/>
      <c r="AE1724" s="69"/>
      <c r="AF1724" s="69"/>
      <c r="AG1724" s="69"/>
      <c r="AH1724" s="69"/>
      <c r="AI1724" s="69"/>
      <c r="AJ1724" s="69"/>
      <c r="AK1724" s="69"/>
      <c r="AL1724" s="69"/>
      <c r="AM1724" s="69"/>
      <c r="AN1724" s="69"/>
      <c r="AO1724" s="69"/>
      <c r="AP1724" s="69"/>
      <c r="AQ1724" s="69"/>
      <c r="AR1724" s="69"/>
      <c r="AS1724" s="69"/>
      <c r="AT1724" s="69"/>
      <c r="AU1724" s="69"/>
      <c r="AV1724" s="69"/>
      <c r="AW1724" s="69"/>
      <c r="AX1724" s="69"/>
      <c r="AY1724" s="69"/>
      <c r="AZ1724" s="69"/>
      <c r="BA1724" s="69"/>
      <c r="BB1724" s="69"/>
      <c r="BC1724" s="69"/>
      <c r="BD1724" s="69"/>
      <c r="BE1724" s="69"/>
      <c r="BF1724" s="69"/>
      <c r="BG1724" s="69"/>
      <c r="BH1724" s="69"/>
      <c r="BI1724" s="69"/>
      <c r="BJ1724" s="69"/>
      <c r="BK1724" s="69"/>
      <c r="BL1724" s="69"/>
      <c r="BM1724" s="69"/>
      <c r="BN1724" s="69"/>
      <c r="BO1724" s="69"/>
      <c r="BP1724" s="69"/>
      <c r="BQ1724" s="69"/>
      <c r="BR1724" s="69"/>
      <c r="BS1724" s="46"/>
    </row>
    <row r="1725" spans="4:71" s="47" customFormat="1" ht="9.75" customHeight="1" x14ac:dyDescent="0.3">
      <c r="D1725" s="69"/>
      <c r="E1725" s="69"/>
      <c r="F1725" s="69"/>
      <c r="G1725" s="69"/>
      <c r="H1725" s="69"/>
      <c r="I1725" s="69"/>
      <c r="J1725" s="69"/>
      <c r="K1725" s="69"/>
      <c r="L1725" s="69"/>
      <c r="M1725" s="69"/>
      <c r="N1725" s="69"/>
      <c r="O1725" s="69"/>
      <c r="P1725" s="69"/>
      <c r="Q1725" s="69"/>
      <c r="R1725" s="69"/>
      <c r="S1725" s="69"/>
      <c r="T1725" s="69"/>
      <c r="U1725" s="69"/>
      <c r="V1725" s="69"/>
      <c r="W1725" s="69"/>
      <c r="X1725" s="69"/>
      <c r="Y1725" s="69"/>
      <c r="Z1725" s="69"/>
      <c r="AA1725" s="69"/>
      <c r="AB1725" s="69"/>
      <c r="AC1725" s="69"/>
      <c r="AD1725" s="69"/>
      <c r="AE1725" s="69"/>
      <c r="AF1725" s="69"/>
      <c r="AG1725" s="69"/>
      <c r="AH1725" s="69"/>
      <c r="AI1725" s="69"/>
      <c r="AJ1725" s="69"/>
      <c r="AK1725" s="69"/>
      <c r="AL1725" s="69"/>
      <c r="AM1725" s="69"/>
      <c r="AN1725" s="69"/>
      <c r="AO1725" s="69"/>
      <c r="AP1725" s="69"/>
      <c r="AQ1725" s="69"/>
      <c r="AR1725" s="69"/>
      <c r="AS1725" s="69"/>
      <c r="AT1725" s="69"/>
      <c r="AU1725" s="69"/>
      <c r="AV1725" s="69"/>
      <c r="AW1725" s="69"/>
      <c r="AX1725" s="69"/>
      <c r="AY1725" s="69"/>
      <c r="AZ1725" s="69"/>
      <c r="BA1725" s="69"/>
      <c r="BB1725" s="69"/>
      <c r="BC1725" s="69"/>
      <c r="BD1725" s="69"/>
      <c r="BE1725" s="69"/>
      <c r="BF1725" s="69"/>
      <c r="BG1725" s="69"/>
      <c r="BH1725" s="69"/>
      <c r="BI1725" s="69"/>
      <c r="BJ1725" s="69"/>
      <c r="BK1725" s="69"/>
      <c r="BL1725" s="69"/>
      <c r="BM1725" s="69"/>
      <c r="BN1725" s="69"/>
      <c r="BO1725" s="69"/>
      <c r="BP1725" s="69"/>
      <c r="BQ1725" s="69"/>
      <c r="BR1725" s="69"/>
      <c r="BS1725" s="46"/>
    </row>
    <row r="1726" spans="4:71" s="47" customFormat="1" ht="9.75" customHeight="1" x14ac:dyDescent="0.3">
      <c r="D1726" s="69"/>
      <c r="E1726" s="69"/>
      <c r="F1726" s="69"/>
      <c r="G1726" s="69"/>
      <c r="H1726" s="69"/>
      <c r="I1726" s="69"/>
      <c r="J1726" s="69"/>
      <c r="K1726" s="69"/>
      <c r="L1726" s="69"/>
      <c r="M1726" s="69"/>
      <c r="N1726" s="69"/>
      <c r="O1726" s="69"/>
      <c r="P1726" s="69"/>
      <c r="Q1726" s="69"/>
      <c r="R1726" s="69"/>
      <c r="S1726" s="69"/>
      <c r="T1726" s="69"/>
      <c r="U1726" s="69"/>
      <c r="V1726" s="69"/>
      <c r="W1726" s="69"/>
      <c r="X1726" s="69"/>
      <c r="Y1726" s="69"/>
      <c r="Z1726" s="69"/>
      <c r="AA1726" s="69"/>
      <c r="AB1726" s="69"/>
      <c r="AC1726" s="69"/>
      <c r="AD1726" s="69"/>
      <c r="AE1726" s="69"/>
      <c r="AF1726" s="69"/>
      <c r="AG1726" s="69"/>
      <c r="AH1726" s="69"/>
      <c r="AI1726" s="69"/>
      <c r="AJ1726" s="69"/>
      <c r="AK1726" s="69"/>
      <c r="AL1726" s="69"/>
      <c r="AM1726" s="69"/>
      <c r="AN1726" s="69"/>
      <c r="AO1726" s="69"/>
      <c r="AP1726" s="69"/>
      <c r="AQ1726" s="69"/>
      <c r="AR1726" s="69"/>
      <c r="AS1726" s="69"/>
      <c r="AT1726" s="69"/>
      <c r="AU1726" s="69"/>
      <c r="AV1726" s="69"/>
      <c r="AW1726" s="69"/>
      <c r="AX1726" s="69"/>
      <c r="AY1726" s="69"/>
      <c r="AZ1726" s="69"/>
      <c r="BA1726" s="69"/>
      <c r="BB1726" s="69"/>
      <c r="BC1726" s="69"/>
      <c r="BD1726" s="69"/>
      <c r="BE1726" s="69"/>
      <c r="BF1726" s="69"/>
      <c r="BG1726" s="69"/>
      <c r="BH1726" s="69"/>
      <c r="BI1726" s="69"/>
      <c r="BJ1726" s="69"/>
      <c r="BK1726" s="69"/>
      <c r="BL1726" s="69"/>
      <c r="BM1726" s="69"/>
      <c r="BN1726" s="69"/>
      <c r="BO1726" s="69"/>
      <c r="BP1726" s="69"/>
      <c r="BQ1726" s="69"/>
      <c r="BR1726" s="69"/>
      <c r="BS1726" s="46"/>
    </row>
    <row r="1727" spans="4:71" s="47" customFormat="1" ht="9.75" customHeight="1" x14ac:dyDescent="0.3">
      <c r="D1727" s="69"/>
      <c r="E1727" s="69"/>
      <c r="F1727" s="69"/>
      <c r="G1727" s="69"/>
      <c r="H1727" s="69"/>
      <c r="I1727" s="69"/>
      <c r="J1727" s="69"/>
      <c r="K1727" s="69"/>
      <c r="L1727" s="69"/>
      <c r="M1727" s="69"/>
      <c r="N1727" s="69"/>
      <c r="O1727" s="69"/>
      <c r="P1727" s="69"/>
      <c r="Q1727" s="69"/>
      <c r="R1727" s="69"/>
      <c r="S1727" s="69"/>
      <c r="T1727" s="69"/>
      <c r="U1727" s="69"/>
      <c r="V1727" s="69"/>
      <c r="W1727" s="69"/>
      <c r="X1727" s="69"/>
      <c r="Y1727" s="69"/>
      <c r="Z1727" s="69"/>
      <c r="AA1727" s="69"/>
      <c r="AB1727" s="69"/>
      <c r="AC1727" s="69"/>
      <c r="AD1727" s="69"/>
      <c r="AE1727" s="69"/>
      <c r="AF1727" s="69"/>
      <c r="AG1727" s="69"/>
      <c r="AH1727" s="69"/>
      <c r="AI1727" s="69"/>
      <c r="AJ1727" s="69"/>
      <c r="AK1727" s="69"/>
      <c r="AL1727" s="69"/>
      <c r="AM1727" s="69"/>
      <c r="AN1727" s="69"/>
      <c r="AO1727" s="69"/>
      <c r="AP1727" s="69"/>
      <c r="AQ1727" s="69"/>
      <c r="AR1727" s="69"/>
      <c r="AS1727" s="69"/>
      <c r="AT1727" s="69"/>
      <c r="AU1727" s="69"/>
      <c r="AV1727" s="69"/>
      <c r="AW1727" s="69"/>
      <c r="AX1727" s="69"/>
      <c r="AY1727" s="69"/>
      <c r="AZ1727" s="69"/>
      <c r="BA1727" s="69"/>
      <c r="BB1727" s="69"/>
      <c r="BC1727" s="69"/>
      <c r="BD1727" s="69"/>
      <c r="BE1727" s="69"/>
      <c r="BF1727" s="69"/>
      <c r="BG1727" s="69"/>
      <c r="BH1727" s="69"/>
      <c r="BI1727" s="69"/>
      <c r="BJ1727" s="69"/>
      <c r="BK1727" s="69"/>
      <c r="BL1727" s="69"/>
      <c r="BM1727" s="69"/>
      <c r="BN1727" s="69"/>
      <c r="BO1727" s="69"/>
      <c r="BP1727" s="69"/>
      <c r="BQ1727" s="69"/>
      <c r="BR1727" s="69"/>
      <c r="BS1727" s="46"/>
    </row>
    <row r="1728" spans="4:71" s="47" customFormat="1" ht="9.75" customHeight="1" x14ac:dyDescent="0.3">
      <c r="D1728" s="69"/>
      <c r="E1728" s="69"/>
      <c r="F1728" s="69"/>
      <c r="G1728" s="69"/>
      <c r="H1728" s="69"/>
      <c r="I1728" s="69"/>
      <c r="J1728" s="69"/>
      <c r="K1728" s="69"/>
      <c r="L1728" s="69"/>
      <c r="M1728" s="69"/>
      <c r="N1728" s="69"/>
      <c r="O1728" s="69"/>
      <c r="P1728" s="69"/>
      <c r="Q1728" s="69"/>
      <c r="R1728" s="69"/>
      <c r="S1728" s="69"/>
      <c r="T1728" s="69"/>
      <c r="U1728" s="69"/>
      <c r="V1728" s="69"/>
      <c r="W1728" s="69"/>
      <c r="X1728" s="69"/>
      <c r="Y1728" s="69"/>
      <c r="Z1728" s="69"/>
      <c r="AA1728" s="69"/>
      <c r="AB1728" s="69"/>
      <c r="AC1728" s="69"/>
      <c r="AD1728" s="69"/>
      <c r="AE1728" s="69"/>
      <c r="AF1728" s="69"/>
      <c r="AG1728" s="69"/>
      <c r="AH1728" s="69"/>
      <c r="AI1728" s="69"/>
      <c r="AJ1728" s="69"/>
      <c r="AK1728" s="69"/>
      <c r="AL1728" s="69"/>
      <c r="AM1728" s="69"/>
      <c r="AN1728" s="69"/>
      <c r="AO1728" s="69"/>
      <c r="AP1728" s="69"/>
      <c r="AQ1728" s="69"/>
      <c r="AR1728" s="69"/>
      <c r="AS1728" s="69"/>
      <c r="AT1728" s="69"/>
      <c r="AU1728" s="69"/>
      <c r="AV1728" s="69"/>
      <c r="AW1728" s="69"/>
      <c r="AX1728" s="69"/>
      <c r="AY1728" s="69"/>
      <c r="AZ1728" s="69"/>
      <c r="BA1728" s="69"/>
      <c r="BB1728" s="69"/>
      <c r="BC1728" s="69"/>
      <c r="BD1728" s="69"/>
      <c r="BE1728" s="69"/>
      <c r="BF1728" s="69"/>
      <c r="BG1728" s="69"/>
      <c r="BH1728" s="69"/>
      <c r="BI1728" s="69"/>
      <c r="BJ1728" s="69"/>
      <c r="BK1728" s="69"/>
      <c r="BL1728" s="69"/>
      <c r="BM1728" s="69"/>
      <c r="BN1728" s="69"/>
      <c r="BO1728" s="69"/>
      <c r="BP1728" s="69"/>
      <c r="BQ1728" s="69"/>
      <c r="BR1728" s="69"/>
      <c r="BS1728" s="46"/>
    </row>
    <row r="1729" spans="4:71" s="47" customFormat="1" ht="9.75" customHeight="1" x14ac:dyDescent="0.3">
      <c r="D1729" s="69"/>
      <c r="E1729" s="69"/>
      <c r="F1729" s="69"/>
      <c r="G1729" s="69"/>
      <c r="H1729" s="69"/>
      <c r="I1729" s="69"/>
      <c r="J1729" s="69"/>
      <c r="K1729" s="69"/>
      <c r="L1729" s="69"/>
      <c r="M1729" s="69"/>
      <c r="N1729" s="69"/>
      <c r="O1729" s="69"/>
      <c r="P1729" s="69"/>
      <c r="Q1729" s="69"/>
      <c r="R1729" s="69"/>
      <c r="S1729" s="69"/>
      <c r="T1729" s="69"/>
      <c r="U1729" s="69"/>
      <c r="V1729" s="69"/>
      <c r="W1729" s="69"/>
      <c r="X1729" s="69"/>
      <c r="Y1729" s="69"/>
      <c r="Z1729" s="69"/>
      <c r="AA1729" s="69"/>
      <c r="AB1729" s="69"/>
      <c r="AC1729" s="69"/>
      <c r="AD1729" s="69"/>
      <c r="AE1729" s="69"/>
      <c r="AF1729" s="69"/>
      <c r="AG1729" s="69"/>
      <c r="AH1729" s="69"/>
      <c r="AI1729" s="69"/>
      <c r="AJ1729" s="69"/>
      <c r="AK1729" s="69"/>
      <c r="AL1729" s="69"/>
      <c r="AM1729" s="69"/>
      <c r="AN1729" s="69"/>
      <c r="AO1729" s="69"/>
      <c r="AP1729" s="69"/>
      <c r="AQ1729" s="69"/>
      <c r="AR1729" s="69"/>
      <c r="AS1729" s="69"/>
      <c r="AT1729" s="69"/>
      <c r="AU1729" s="69"/>
      <c r="AV1729" s="69"/>
      <c r="AW1729" s="69"/>
      <c r="AX1729" s="69"/>
      <c r="AY1729" s="69"/>
      <c r="AZ1729" s="69"/>
      <c r="BA1729" s="69"/>
      <c r="BB1729" s="69"/>
      <c r="BC1729" s="69"/>
      <c r="BD1729" s="69"/>
      <c r="BE1729" s="69"/>
      <c r="BF1729" s="69"/>
      <c r="BG1729" s="69"/>
      <c r="BH1729" s="69"/>
      <c r="BI1729" s="69"/>
      <c r="BJ1729" s="69"/>
      <c r="BK1729" s="69"/>
      <c r="BL1729" s="69"/>
      <c r="BM1729" s="69"/>
      <c r="BN1729" s="69"/>
      <c r="BO1729" s="69"/>
      <c r="BP1729" s="69"/>
      <c r="BQ1729" s="69"/>
      <c r="BR1729" s="69"/>
      <c r="BS1729" s="46"/>
    </row>
    <row r="1730" spans="4:71" s="47" customFormat="1" ht="9.75" customHeight="1" x14ac:dyDescent="0.3">
      <c r="D1730" s="69"/>
      <c r="E1730" s="69"/>
      <c r="F1730" s="69"/>
      <c r="G1730" s="69"/>
      <c r="H1730" s="69"/>
      <c r="I1730" s="69"/>
      <c r="J1730" s="69"/>
      <c r="K1730" s="69"/>
      <c r="L1730" s="69"/>
      <c r="M1730" s="69"/>
      <c r="N1730" s="69"/>
      <c r="O1730" s="69"/>
      <c r="P1730" s="69"/>
      <c r="Q1730" s="69"/>
      <c r="R1730" s="69"/>
      <c r="S1730" s="69"/>
      <c r="T1730" s="69"/>
      <c r="U1730" s="69"/>
      <c r="V1730" s="69"/>
      <c r="W1730" s="69"/>
      <c r="X1730" s="69"/>
      <c r="Y1730" s="69"/>
      <c r="Z1730" s="69"/>
      <c r="AA1730" s="69"/>
      <c r="AB1730" s="69"/>
      <c r="AC1730" s="69"/>
      <c r="AD1730" s="69"/>
      <c r="AE1730" s="69"/>
      <c r="AF1730" s="69"/>
      <c r="AG1730" s="69"/>
      <c r="AH1730" s="69"/>
      <c r="AI1730" s="69"/>
      <c r="AJ1730" s="69"/>
      <c r="AK1730" s="69"/>
      <c r="AL1730" s="69"/>
      <c r="AM1730" s="69"/>
      <c r="AN1730" s="69"/>
      <c r="AO1730" s="69"/>
      <c r="AP1730" s="69"/>
      <c r="AQ1730" s="69"/>
      <c r="AR1730" s="69"/>
      <c r="AS1730" s="69"/>
      <c r="AT1730" s="69"/>
      <c r="AU1730" s="69"/>
      <c r="AV1730" s="69"/>
      <c r="AW1730" s="69"/>
      <c r="AX1730" s="69"/>
      <c r="AY1730" s="69"/>
      <c r="AZ1730" s="69"/>
      <c r="BA1730" s="69"/>
      <c r="BB1730" s="69"/>
      <c r="BC1730" s="69"/>
      <c r="BD1730" s="69"/>
      <c r="BE1730" s="69"/>
      <c r="BF1730" s="69"/>
      <c r="BG1730" s="69"/>
      <c r="BH1730" s="69"/>
      <c r="BI1730" s="69"/>
      <c r="BJ1730" s="69"/>
      <c r="BK1730" s="69"/>
      <c r="BL1730" s="69"/>
      <c r="BM1730" s="69"/>
      <c r="BN1730" s="69"/>
      <c r="BO1730" s="69"/>
      <c r="BP1730" s="69"/>
      <c r="BQ1730" s="69"/>
      <c r="BR1730" s="69"/>
      <c r="BS1730" s="46"/>
    </row>
    <row r="1731" spans="4:71" s="47" customFormat="1" ht="9.75" customHeight="1" x14ac:dyDescent="0.3">
      <c r="D1731" s="69"/>
      <c r="E1731" s="69"/>
      <c r="F1731" s="69"/>
      <c r="G1731" s="69"/>
      <c r="H1731" s="69"/>
      <c r="I1731" s="69"/>
      <c r="J1731" s="69"/>
      <c r="K1731" s="69"/>
      <c r="L1731" s="69"/>
      <c r="M1731" s="69"/>
      <c r="N1731" s="69"/>
      <c r="O1731" s="69"/>
      <c r="P1731" s="69"/>
      <c r="Q1731" s="69"/>
      <c r="R1731" s="69"/>
      <c r="S1731" s="69"/>
      <c r="T1731" s="69"/>
      <c r="U1731" s="69"/>
      <c r="V1731" s="69"/>
      <c r="W1731" s="69"/>
      <c r="X1731" s="69"/>
      <c r="Y1731" s="69"/>
      <c r="Z1731" s="69"/>
      <c r="AA1731" s="69"/>
      <c r="AB1731" s="69"/>
      <c r="AC1731" s="69"/>
      <c r="AD1731" s="69"/>
      <c r="AE1731" s="69"/>
      <c r="AF1731" s="69"/>
      <c r="AG1731" s="69"/>
      <c r="AH1731" s="69"/>
      <c r="AI1731" s="69"/>
      <c r="AJ1731" s="69"/>
      <c r="AK1731" s="69"/>
      <c r="AL1731" s="69"/>
      <c r="AM1731" s="69"/>
      <c r="AN1731" s="69"/>
      <c r="AO1731" s="69"/>
      <c r="AP1731" s="69"/>
      <c r="AQ1731" s="69"/>
      <c r="AR1731" s="69"/>
      <c r="AS1731" s="69"/>
      <c r="AT1731" s="69"/>
      <c r="AU1731" s="69"/>
      <c r="AV1731" s="69"/>
      <c r="AW1731" s="69"/>
      <c r="AX1731" s="69"/>
      <c r="AY1731" s="69"/>
      <c r="AZ1731" s="69"/>
      <c r="BA1731" s="69"/>
      <c r="BB1731" s="69"/>
      <c r="BC1731" s="69"/>
      <c r="BD1731" s="69"/>
      <c r="BE1731" s="69"/>
      <c r="BF1731" s="69"/>
      <c r="BG1731" s="69"/>
      <c r="BH1731" s="69"/>
      <c r="BI1731" s="69"/>
      <c r="BJ1731" s="69"/>
      <c r="BK1731" s="69"/>
      <c r="BL1731" s="69"/>
      <c r="BM1731" s="69"/>
      <c r="BN1731" s="69"/>
      <c r="BO1731" s="69"/>
      <c r="BP1731" s="69"/>
      <c r="BQ1731" s="69"/>
      <c r="BR1731" s="69"/>
      <c r="BS1731" s="46"/>
    </row>
    <row r="1732" spans="4:71" s="47" customFormat="1" ht="9.75" customHeight="1" x14ac:dyDescent="0.3">
      <c r="D1732" s="69"/>
      <c r="E1732" s="69"/>
      <c r="F1732" s="69"/>
      <c r="G1732" s="69"/>
      <c r="H1732" s="69"/>
      <c r="I1732" s="69"/>
      <c r="J1732" s="69"/>
      <c r="K1732" s="69"/>
      <c r="L1732" s="69"/>
      <c r="M1732" s="69"/>
      <c r="N1732" s="69"/>
      <c r="O1732" s="69"/>
      <c r="P1732" s="69"/>
      <c r="Q1732" s="69"/>
      <c r="R1732" s="69"/>
      <c r="S1732" s="69"/>
      <c r="T1732" s="69"/>
      <c r="U1732" s="69"/>
      <c r="V1732" s="69"/>
      <c r="W1732" s="69"/>
      <c r="X1732" s="69"/>
      <c r="Y1732" s="69"/>
      <c r="Z1732" s="69"/>
      <c r="AA1732" s="69"/>
      <c r="AB1732" s="69"/>
      <c r="AC1732" s="69"/>
      <c r="AD1732" s="69"/>
      <c r="AE1732" s="69"/>
      <c r="AF1732" s="69"/>
      <c r="AG1732" s="69"/>
      <c r="AH1732" s="69"/>
      <c r="AI1732" s="69"/>
      <c r="AJ1732" s="69"/>
      <c r="AK1732" s="69"/>
      <c r="AL1732" s="69"/>
      <c r="AM1732" s="69"/>
      <c r="AN1732" s="69"/>
      <c r="AO1732" s="69"/>
      <c r="AP1732" s="69"/>
      <c r="AQ1732" s="69"/>
      <c r="AR1732" s="69"/>
      <c r="AS1732" s="69"/>
      <c r="AT1732" s="69"/>
      <c r="AU1732" s="69"/>
      <c r="AV1732" s="69"/>
      <c r="AW1732" s="69"/>
      <c r="AX1732" s="69"/>
      <c r="AY1732" s="69"/>
      <c r="AZ1732" s="69"/>
      <c r="BA1732" s="69"/>
      <c r="BB1732" s="69"/>
      <c r="BC1732" s="69"/>
      <c r="BD1732" s="69"/>
      <c r="BE1732" s="69"/>
      <c r="BF1732" s="69"/>
      <c r="BG1732" s="69"/>
      <c r="BH1732" s="69"/>
      <c r="BI1732" s="69"/>
      <c r="BJ1732" s="69"/>
      <c r="BK1732" s="69"/>
      <c r="BL1732" s="69"/>
      <c r="BM1732" s="69"/>
      <c r="BN1732" s="69"/>
      <c r="BO1732" s="69"/>
      <c r="BP1732" s="69"/>
      <c r="BQ1732" s="69"/>
      <c r="BR1732" s="69"/>
      <c r="BS1732" s="46"/>
    </row>
    <row r="1733" spans="4:71" s="47" customFormat="1" ht="9.75" customHeight="1" x14ac:dyDescent="0.3">
      <c r="D1733" s="69"/>
      <c r="E1733" s="69"/>
      <c r="F1733" s="69"/>
      <c r="G1733" s="69"/>
      <c r="H1733" s="69"/>
      <c r="I1733" s="69"/>
      <c r="J1733" s="69"/>
      <c r="K1733" s="69"/>
      <c r="L1733" s="69"/>
      <c r="M1733" s="69"/>
      <c r="N1733" s="69"/>
      <c r="O1733" s="69"/>
      <c r="P1733" s="69"/>
      <c r="Q1733" s="69"/>
      <c r="R1733" s="69"/>
      <c r="S1733" s="69"/>
      <c r="T1733" s="69"/>
      <c r="U1733" s="69"/>
      <c r="V1733" s="69"/>
      <c r="W1733" s="69"/>
      <c r="X1733" s="69"/>
      <c r="Y1733" s="69"/>
      <c r="Z1733" s="69"/>
      <c r="AA1733" s="69"/>
      <c r="AB1733" s="69"/>
      <c r="AC1733" s="69"/>
      <c r="AD1733" s="69"/>
      <c r="AE1733" s="69"/>
      <c r="AF1733" s="69"/>
      <c r="AG1733" s="69"/>
      <c r="AH1733" s="69"/>
      <c r="AI1733" s="69"/>
      <c r="AJ1733" s="69"/>
      <c r="AK1733" s="69"/>
      <c r="AL1733" s="69"/>
      <c r="AM1733" s="69"/>
      <c r="AN1733" s="69"/>
      <c r="AO1733" s="69"/>
      <c r="AP1733" s="69"/>
      <c r="AQ1733" s="69"/>
      <c r="AR1733" s="69"/>
      <c r="AS1733" s="69"/>
      <c r="AT1733" s="69"/>
      <c r="AU1733" s="69"/>
      <c r="AV1733" s="69"/>
      <c r="AW1733" s="69"/>
      <c r="AX1733" s="69"/>
      <c r="AY1733" s="69"/>
      <c r="AZ1733" s="69"/>
      <c r="BA1733" s="69"/>
      <c r="BB1733" s="69"/>
      <c r="BC1733" s="69"/>
      <c r="BD1733" s="69"/>
      <c r="BE1733" s="69"/>
      <c r="BF1733" s="69"/>
      <c r="BG1733" s="69"/>
      <c r="BH1733" s="69"/>
      <c r="BI1733" s="69"/>
      <c r="BJ1733" s="69"/>
      <c r="BK1733" s="69"/>
      <c r="BL1733" s="69"/>
      <c r="BM1733" s="69"/>
      <c r="BN1733" s="69"/>
      <c r="BO1733" s="69"/>
      <c r="BP1733" s="69"/>
      <c r="BQ1733" s="69"/>
      <c r="BR1733" s="69"/>
      <c r="BS1733" s="46"/>
    </row>
    <row r="1734" spans="4:71" s="47" customFormat="1" ht="9.75" customHeight="1" x14ac:dyDescent="0.3">
      <c r="D1734" s="69"/>
      <c r="E1734" s="69"/>
      <c r="F1734" s="69"/>
      <c r="G1734" s="69"/>
      <c r="H1734" s="69"/>
      <c r="I1734" s="69"/>
      <c r="J1734" s="69"/>
      <c r="K1734" s="69"/>
      <c r="L1734" s="69"/>
      <c r="M1734" s="69"/>
      <c r="N1734" s="69"/>
      <c r="O1734" s="69"/>
      <c r="P1734" s="69"/>
      <c r="Q1734" s="69"/>
      <c r="R1734" s="69"/>
      <c r="S1734" s="69"/>
      <c r="T1734" s="69"/>
      <c r="U1734" s="69"/>
      <c r="V1734" s="69"/>
      <c r="W1734" s="69"/>
      <c r="X1734" s="69"/>
      <c r="Y1734" s="69"/>
      <c r="Z1734" s="69"/>
      <c r="AA1734" s="69"/>
      <c r="AB1734" s="69"/>
      <c r="AC1734" s="69"/>
      <c r="AD1734" s="69"/>
      <c r="AE1734" s="69"/>
      <c r="AF1734" s="69"/>
      <c r="AG1734" s="69"/>
      <c r="AH1734" s="69"/>
      <c r="AI1734" s="69"/>
      <c r="AJ1734" s="69"/>
      <c r="AK1734" s="69"/>
      <c r="AL1734" s="69"/>
      <c r="AM1734" s="69"/>
      <c r="AN1734" s="69"/>
      <c r="AO1734" s="69"/>
      <c r="AP1734" s="69"/>
      <c r="AQ1734" s="69"/>
      <c r="AR1734" s="69"/>
      <c r="AS1734" s="69"/>
      <c r="AT1734" s="69"/>
      <c r="AU1734" s="69"/>
      <c r="AV1734" s="69"/>
      <c r="AW1734" s="69"/>
      <c r="AX1734" s="69"/>
      <c r="AY1734" s="69"/>
      <c r="AZ1734" s="69"/>
      <c r="BA1734" s="69"/>
      <c r="BB1734" s="69"/>
      <c r="BC1734" s="69"/>
      <c r="BD1734" s="69"/>
      <c r="BE1734" s="69"/>
      <c r="BF1734" s="69"/>
      <c r="BG1734" s="69"/>
      <c r="BH1734" s="69"/>
      <c r="BI1734" s="69"/>
      <c r="BJ1734" s="69"/>
      <c r="BK1734" s="69"/>
      <c r="BL1734" s="69"/>
      <c r="BM1734" s="69"/>
      <c r="BN1734" s="69"/>
      <c r="BO1734" s="69"/>
      <c r="BP1734" s="69"/>
      <c r="BQ1734" s="69"/>
      <c r="BR1734" s="69"/>
      <c r="BS1734" s="46"/>
    </row>
    <row r="1735" spans="4:71" s="47" customFormat="1" ht="9.75" customHeight="1" x14ac:dyDescent="0.3">
      <c r="D1735" s="69"/>
      <c r="E1735" s="69"/>
      <c r="F1735" s="69"/>
      <c r="G1735" s="69"/>
      <c r="H1735" s="69"/>
      <c r="I1735" s="69"/>
      <c r="J1735" s="69"/>
      <c r="K1735" s="69"/>
      <c r="L1735" s="69"/>
      <c r="M1735" s="69"/>
      <c r="N1735" s="69"/>
      <c r="O1735" s="69"/>
      <c r="P1735" s="69"/>
      <c r="Q1735" s="69"/>
      <c r="R1735" s="69"/>
      <c r="S1735" s="69"/>
      <c r="T1735" s="69"/>
      <c r="U1735" s="69"/>
      <c r="V1735" s="69"/>
      <c r="W1735" s="69"/>
      <c r="X1735" s="69"/>
      <c r="Y1735" s="69"/>
      <c r="Z1735" s="69"/>
      <c r="AA1735" s="69"/>
      <c r="AB1735" s="69"/>
      <c r="AC1735" s="69"/>
      <c r="AD1735" s="69"/>
      <c r="AE1735" s="69"/>
      <c r="AF1735" s="69"/>
      <c r="AG1735" s="69"/>
      <c r="AH1735" s="69"/>
      <c r="AI1735" s="69"/>
      <c r="AJ1735" s="69"/>
      <c r="AK1735" s="69"/>
      <c r="AL1735" s="69"/>
      <c r="AM1735" s="69"/>
      <c r="AN1735" s="69"/>
      <c r="AO1735" s="69"/>
      <c r="AP1735" s="69"/>
      <c r="AQ1735" s="69"/>
      <c r="AR1735" s="69"/>
      <c r="AS1735" s="69"/>
      <c r="AT1735" s="69"/>
      <c r="AU1735" s="69"/>
      <c r="AV1735" s="69"/>
      <c r="AW1735" s="69"/>
      <c r="AX1735" s="69"/>
      <c r="AY1735" s="69"/>
      <c r="AZ1735" s="69"/>
      <c r="BA1735" s="69"/>
      <c r="BB1735" s="69"/>
      <c r="BC1735" s="69"/>
      <c r="BD1735" s="69"/>
      <c r="BE1735" s="69"/>
      <c r="BF1735" s="69"/>
      <c r="BG1735" s="69"/>
      <c r="BH1735" s="69"/>
      <c r="BI1735" s="69"/>
      <c r="BJ1735" s="69"/>
      <c r="BK1735" s="69"/>
      <c r="BL1735" s="69"/>
      <c r="BM1735" s="69"/>
      <c r="BN1735" s="69"/>
      <c r="BO1735" s="69"/>
      <c r="BP1735" s="69"/>
      <c r="BQ1735" s="69"/>
      <c r="BR1735" s="69"/>
      <c r="BS1735" s="46"/>
    </row>
    <row r="1736" spans="4:71" s="47" customFormat="1" ht="9.75" customHeight="1" x14ac:dyDescent="0.3">
      <c r="D1736" s="69"/>
      <c r="E1736" s="69"/>
      <c r="F1736" s="69"/>
      <c r="G1736" s="69"/>
      <c r="H1736" s="69"/>
      <c r="I1736" s="69"/>
      <c r="J1736" s="69"/>
      <c r="K1736" s="69"/>
      <c r="L1736" s="69"/>
      <c r="M1736" s="69"/>
      <c r="N1736" s="69"/>
      <c r="O1736" s="69"/>
      <c r="P1736" s="69"/>
      <c r="Q1736" s="69"/>
      <c r="R1736" s="69"/>
      <c r="S1736" s="69"/>
      <c r="T1736" s="69"/>
      <c r="U1736" s="69"/>
      <c r="V1736" s="69"/>
      <c r="W1736" s="69"/>
      <c r="X1736" s="69"/>
      <c r="Y1736" s="69"/>
      <c r="Z1736" s="69"/>
      <c r="AA1736" s="69"/>
      <c r="AB1736" s="69"/>
      <c r="AC1736" s="69"/>
      <c r="AD1736" s="69"/>
      <c r="AE1736" s="69"/>
      <c r="AF1736" s="69"/>
      <c r="AG1736" s="69"/>
      <c r="AH1736" s="69"/>
      <c r="AI1736" s="69"/>
      <c r="AJ1736" s="69"/>
      <c r="AK1736" s="69"/>
      <c r="AL1736" s="69"/>
      <c r="AM1736" s="69"/>
      <c r="AN1736" s="69"/>
      <c r="AO1736" s="69"/>
      <c r="AP1736" s="69"/>
      <c r="AQ1736" s="69"/>
      <c r="AR1736" s="69"/>
      <c r="AS1736" s="69"/>
      <c r="AT1736" s="69"/>
      <c r="AU1736" s="69"/>
      <c r="AV1736" s="69"/>
      <c r="AW1736" s="69"/>
      <c r="AX1736" s="69"/>
      <c r="AY1736" s="69"/>
      <c r="AZ1736" s="69"/>
      <c r="BA1736" s="69"/>
      <c r="BB1736" s="69"/>
      <c r="BC1736" s="69"/>
      <c r="BD1736" s="69"/>
      <c r="BE1736" s="69"/>
      <c r="BF1736" s="69"/>
      <c r="BG1736" s="69"/>
      <c r="BH1736" s="69"/>
      <c r="BI1736" s="69"/>
      <c r="BJ1736" s="69"/>
      <c r="BK1736" s="69"/>
      <c r="BL1736" s="69"/>
      <c r="BM1736" s="69"/>
      <c r="BN1736" s="69"/>
      <c r="BO1736" s="69"/>
      <c r="BP1736" s="69"/>
      <c r="BQ1736" s="69"/>
      <c r="BR1736" s="69"/>
      <c r="BS1736" s="46"/>
    </row>
    <row r="1737" spans="4:71" s="47" customFormat="1" ht="9.75" customHeight="1" x14ac:dyDescent="0.3">
      <c r="D1737" s="69"/>
      <c r="E1737" s="69"/>
      <c r="F1737" s="69"/>
      <c r="G1737" s="69"/>
      <c r="H1737" s="69"/>
      <c r="I1737" s="69"/>
      <c r="J1737" s="69"/>
      <c r="K1737" s="69"/>
      <c r="L1737" s="69"/>
      <c r="M1737" s="69"/>
      <c r="N1737" s="69"/>
      <c r="O1737" s="69"/>
      <c r="P1737" s="69"/>
      <c r="Q1737" s="69"/>
      <c r="R1737" s="69"/>
      <c r="S1737" s="69"/>
      <c r="T1737" s="69"/>
      <c r="U1737" s="69"/>
      <c r="V1737" s="69"/>
      <c r="W1737" s="69"/>
      <c r="X1737" s="69"/>
      <c r="Y1737" s="69"/>
      <c r="Z1737" s="69"/>
      <c r="AA1737" s="69"/>
      <c r="AB1737" s="69"/>
      <c r="AC1737" s="69"/>
      <c r="AD1737" s="69"/>
      <c r="AE1737" s="69"/>
      <c r="AF1737" s="69"/>
      <c r="AG1737" s="69"/>
      <c r="AH1737" s="69"/>
      <c r="AI1737" s="69"/>
      <c r="AJ1737" s="69"/>
      <c r="AK1737" s="69"/>
      <c r="AL1737" s="69"/>
      <c r="AM1737" s="69"/>
      <c r="AN1737" s="69"/>
      <c r="AO1737" s="69"/>
      <c r="AP1737" s="69"/>
      <c r="AQ1737" s="69"/>
      <c r="AR1737" s="69"/>
      <c r="AS1737" s="69"/>
      <c r="AT1737" s="69"/>
      <c r="AU1737" s="69"/>
      <c r="AV1737" s="69"/>
      <c r="AW1737" s="69"/>
      <c r="AX1737" s="69"/>
      <c r="AY1737" s="69"/>
      <c r="AZ1737" s="69"/>
      <c r="BA1737" s="69"/>
      <c r="BB1737" s="69"/>
      <c r="BC1737" s="69"/>
      <c r="BD1737" s="69"/>
      <c r="BE1737" s="69"/>
      <c r="BF1737" s="69"/>
      <c r="BG1737" s="69"/>
      <c r="BH1737" s="69"/>
      <c r="BI1737" s="69"/>
      <c r="BJ1737" s="69"/>
      <c r="BK1737" s="69"/>
      <c r="BL1737" s="69"/>
      <c r="BM1737" s="69"/>
      <c r="BN1737" s="69"/>
      <c r="BO1737" s="69"/>
      <c r="BP1737" s="69"/>
      <c r="BQ1737" s="69"/>
      <c r="BR1737" s="69"/>
      <c r="BS1737" s="46"/>
    </row>
    <row r="1738" spans="4:71" s="47" customFormat="1" ht="9.75" customHeight="1" x14ac:dyDescent="0.3">
      <c r="D1738" s="69"/>
      <c r="E1738" s="69"/>
      <c r="F1738" s="69"/>
      <c r="G1738" s="69"/>
      <c r="H1738" s="69"/>
      <c r="I1738" s="69"/>
      <c r="J1738" s="69"/>
      <c r="K1738" s="69"/>
      <c r="L1738" s="69"/>
      <c r="M1738" s="69"/>
      <c r="N1738" s="69"/>
      <c r="O1738" s="69"/>
      <c r="P1738" s="69"/>
      <c r="Q1738" s="69"/>
      <c r="R1738" s="69"/>
      <c r="S1738" s="69"/>
      <c r="T1738" s="69"/>
      <c r="U1738" s="69"/>
      <c r="V1738" s="69"/>
      <c r="W1738" s="69"/>
      <c r="X1738" s="69"/>
      <c r="Y1738" s="69"/>
      <c r="Z1738" s="69"/>
      <c r="AA1738" s="69"/>
      <c r="AB1738" s="69"/>
      <c r="AC1738" s="69"/>
      <c r="AD1738" s="69"/>
      <c r="AE1738" s="69"/>
      <c r="AF1738" s="69"/>
      <c r="AG1738" s="69"/>
      <c r="AH1738" s="69"/>
      <c r="AI1738" s="69"/>
      <c r="AJ1738" s="69"/>
      <c r="AK1738" s="69"/>
      <c r="AL1738" s="69"/>
      <c r="AM1738" s="69"/>
      <c r="AN1738" s="69"/>
      <c r="AO1738" s="69"/>
      <c r="AP1738" s="69"/>
      <c r="AQ1738" s="69"/>
      <c r="AR1738" s="69"/>
      <c r="AS1738" s="69"/>
      <c r="AT1738" s="69"/>
      <c r="AU1738" s="69"/>
      <c r="AV1738" s="69"/>
      <c r="AW1738" s="69"/>
      <c r="AX1738" s="69"/>
      <c r="AY1738" s="69"/>
      <c r="AZ1738" s="69"/>
      <c r="BA1738" s="69"/>
      <c r="BB1738" s="69"/>
      <c r="BC1738" s="69"/>
      <c r="BD1738" s="69"/>
      <c r="BE1738" s="69"/>
      <c r="BF1738" s="69"/>
      <c r="BG1738" s="69"/>
      <c r="BH1738" s="69"/>
      <c r="BI1738" s="69"/>
      <c r="BJ1738" s="69"/>
      <c r="BK1738" s="69"/>
      <c r="BL1738" s="69"/>
      <c r="BM1738" s="69"/>
      <c r="BN1738" s="69"/>
      <c r="BO1738" s="69"/>
      <c r="BP1738" s="69"/>
      <c r="BQ1738" s="69"/>
      <c r="BR1738" s="69"/>
      <c r="BS1738" s="46"/>
    </row>
    <row r="1739" spans="4:71" s="47" customFormat="1" ht="9.75" customHeight="1" x14ac:dyDescent="0.3">
      <c r="D1739" s="69"/>
      <c r="E1739" s="69"/>
      <c r="F1739" s="69"/>
      <c r="G1739" s="69"/>
      <c r="H1739" s="69"/>
      <c r="I1739" s="69"/>
      <c r="J1739" s="69"/>
      <c r="K1739" s="69"/>
      <c r="L1739" s="69"/>
      <c r="M1739" s="69"/>
      <c r="N1739" s="69"/>
      <c r="O1739" s="69"/>
      <c r="P1739" s="69"/>
      <c r="Q1739" s="69"/>
      <c r="R1739" s="69"/>
      <c r="S1739" s="69"/>
      <c r="T1739" s="69"/>
      <c r="U1739" s="69"/>
      <c r="V1739" s="69"/>
      <c r="W1739" s="69"/>
      <c r="X1739" s="69"/>
      <c r="Y1739" s="69"/>
      <c r="Z1739" s="69"/>
      <c r="AA1739" s="69"/>
      <c r="AB1739" s="69"/>
      <c r="AC1739" s="69"/>
      <c r="AD1739" s="69"/>
      <c r="AE1739" s="69"/>
      <c r="AF1739" s="69"/>
      <c r="AG1739" s="69"/>
      <c r="AH1739" s="69"/>
      <c r="AI1739" s="69"/>
      <c r="AJ1739" s="69"/>
      <c r="AK1739" s="69"/>
      <c r="AL1739" s="69"/>
      <c r="AM1739" s="69"/>
      <c r="AN1739" s="69"/>
      <c r="AO1739" s="69"/>
      <c r="AP1739" s="69"/>
      <c r="AQ1739" s="69"/>
      <c r="AR1739" s="69"/>
      <c r="AS1739" s="69"/>
      <c r="AT1739" s="69"/>
      <c r="AU1739" s="69"/>
      <c r="AV1739" s="69"/>
      <c r="AW1739" s="69"/>
      <c r="AX1739" s="69"/>
      <c r="AY1739" s="69"/>
      <c r="AZ1739" s="69"/>
      <c r="BA1739" s="69"/>
      <c r="BB1739" s="69"/>
      <c r="BC1739" s="69"/>
      <c r="BD1739" s="69"/>
      <c r="BE1739" s="69"/>
      <c r="BF1739" s="69"/>
      <c r="BG1739" s="69"/>
      <c r="BH1739" s="69"/>
      <c r="BI1739" s="69"/>
      <c r="BJ1739" s="69"/>
      <c r="BK1739" s="69"/>
      <c r="BL1739" s="69"/>
      <c r="BM1739" s="69"/>
      <c r="BN1739" s="69"/>
      <c r="BO1739" s="69"/>
      <c r="BP1739" s="69"/>
      <c r="BQ1739" s="69"/>
      <c r="BR1739" s="69"/>
      <c r="BS1739" s="46"/>
    </row>
    <row r="1740" spans="4:71" s="47" customFormat="1" ht="9.75" customHeight="1" x14ac:dyDescent="0.3">
      <c r="D1740" s="69"/>
      <c r="E1740" s="69"/>
      <c r="F1740" s="69"/>
      <c r="G1740" s="69"/>
      <c r="H1740" s="69"/>
      <c r="I1740" s="69"/>
      <c r="J1740" s="69"/>
      <c r="K1740" s="69"/>
      <c r="L1740" s="69"/>
      <c r="M1740" s="69"/>
      <c r="N1740" s="69"/>
      <c r="O1740" s="69"/>
      <c r="P1740" s="69"/>
      <c r="Q1740" s="69"/>
      <c r="R1740" s="69"/>
      <c r="S1740" s="69"/>
      <c r="T1740" s="69"/>
      <c r="U1740" s="69"/>
      <c r="V1740" s="69"/>
      <c r="W1740" s="69"/>
      <c r="X1740" s="69"/>
      <c r="Y1740" s="69"/>
      <c r="Z1740" s="69"/>
      <c r="AA1740" s="69"/>
      <c r="AB1740" s="69"/>
      <c r="AC1740" s="69"/>
      <c r="AD1740" s="69"/>
      <c r="AE1740" s="69"/>
      <c r="AF1740" s="69"/>
      <c r="AG1740" s="69"/>
      <c r="AH1740" s="69"/>
      <c r="AI1740" s="69"/>
      <c r="AJ1740" s="69"/>
      <c r="AK1740" s="69"/>
      <c r="AL1740" s="69"/>
      <c r="AM1740" s="69"/>
      <c r="AN1740" s="69"/>
      <c r="AO1740" s="69"/>
      <c r="AP1740" s="69"/>
      <c r="AQ1740" s="69"/>
      <c r="AR1740" s="69"/>
      <c r="AS1740" s="69"/>
      <c r="AT1740" s="69"/>
      <c r="AU1740" s="69"/>
      <c r="AV1740" s="69"/>
      <c r="AW1740" s="69"/>
      <c r="AX1740" s="69"/>
      <c r="AY1740" s="69"/>
      <c r="AZ1740" s="69"/>
      <c r="BA1740" s="69"/>
      <c r="BB1740" s="69"/>
      <c r="BC1740" s="69"/>
      <c r="BD1740" s="69"/>
      <c r="BE1740" s="69"/>
      <c r="BF1740" s="69"/>
      <c r="BG1740" s="69"/>
      <c r="BH1740" s="69"/>
      <c r="BI1740" s="69"/>
      <c r="BJ1740" s="69"/>
      <c r="BK1740" s="69"/>
      <c r="BL1740" s="69"/>
      <c r="BM1740" s="69"/>
      <c r="BN1740" s="69"/>
      <c r="BO1740" s="69"/>
      <c r="BP1740" s="69"/>
      <c r="BQ1740" s="69"/>
      <c r="BR1740" s="69"/>
      <c r="BS1740" s="46"/>
    </row>
    <row r="1741" spans="4:71" s="47" customFormat="1" ht="9.75" customHeight="1" x14ac:dyDescent="0.3">
      <c r="D1741" s="69"/>
      <c r="E1741" s="69"/>
      <c r="F1741" s="69"/>
      <c r="G1741" s="69"/>
      <c r="H1741" s="69"/>
      <c r="I1741" s="69"/>
      <c r="J1741" s="69"/>
      <c r="K1741" s="69"/>
      <c r="L1741" s="69"/>
      <c r="M1741" s="69"/>
      <c r="N1741" s="69"/>
      <c r="O1741" s="69"/>
      <c r="P1741" s="69"/>
      <c r="Q1741" s="69"/>
      <c r="R1741" s="69"/>
      <c r="S1741" s="69"/>
      <c r="T1741" s="69"/>
      <c r="U1741" s="69"/>
      <c r="V1741" s="69"/>
      <c r="W1741" s="69"/>
      <c r="X1741" s="69"/>
      <c r="Y1741" s="69"/>
      <c r="Z1741" s="69"/>
      <c r="AA1741" s="69"/>
      <c r="AB1741" s="69"/>
      <c r="AC1741" s="69"/>
      <c r="AD1741" s="69"/>
      <c r="AE1741" s="69"/>
      <c r="AF1741" s="69"/>
      <c r="AG1741" s="69"/>
      <c r="AH1741" s="69"/>
      <c r="AI1741" s="69"/>
      <c r="AJ1741" s="69"/>
      <c r="AK1741" s="69"/>
      <c r="AL1741" s="69"/>
      <c r="AM1741" s="69"/>
      <c r="AN1741" s="69"/>
      <c r="AO1741" s="69"/>
      <c r="AP1741" s="69"/>
      <c r="AQ1741" s="69"/>
      <c r="AR1741" s="69"/>
      <c r="AS1741" s="69"/>
      <c r="AT1741" s="69"/>
      <c r="AU1741" s="69"/>
      <c r="AV1741" s="69"/>
      <c r="AW1741" s="69"/>
      <c r="AX1741" s="69"/>
      <c r="AY1741" s="69"/>
      <c r="AZ1741" s="69"/>
      <c r="BA1741" s="69"/>
      <c r="BB1741" s="69"/>
      <c r="BC1741" s="69"/>
      <c r="BD1741" s="69"/>
      <c r="BE1741" s="69"/>
      <c r="BF1741" s="69"/>
      <c r="BG1741" s="69"/>
      <c r="BH1741" s="69"/>
      <c r="BI1741" s="69"/>
      <c r="BJ1741" s="69"/>
      <c r="BK1741" s="69"/>
      <c r="BL1741" s="69"/>
      <c r="BM1741" s="69"/>
      <c r="BN1741" s="69"/>
      <c r="BO1741" s="69"/>
      <c r="BP1741" s="69"/>
      <c r="BQ1741" s="69"/>
      <c r="BR1741" s="69"/>
      <c r="BS1741" s="46"/>
    </row>
    <row r="1742" spans="4:71" s="47" customFormat="1" ht="9.75" customHeight="1" x14ac:dyDescent="0.3">
      <c r="D1742" s="69"/>
      <c r="E1742" s="69"/>
      <c r="F1742" s="69"/>
      <c r="G1742" s="69"/>
      <c r="H1742" s="69"/>
      <c r="I1742" s="69"/>
      <c r="J1742" s="69"/>
      <c r="K1742" s="69"/>
      <c r="L1742" s="69"/>
      <c r="M1742" s="69"/>
      <c r="N1742" s="69"/>
      <c r="O1742" s="69"/>
      <c r="P1742" s="69"/>
      <c r="Q1742" s="69"/>
      <c r="R1742" s="69"/>
      <c r="S1742" s="69"/>
      <c r="T1742" s="69"/>
      <c r="U1742" s="69"/>
      <c r="V1742" s="69"/>
      <c r="W1742" s="69"/>
      <c r="X1742" s="69"/>
      <c r="Y1742" s="69"/>
      <c r="Z1742" s="69"/>
      <c r="AA1742" s="69"/>
      <c r="AB1742" s="69"/>
      <c r="AC1742" s="69"/>
      <c r="AD1742" s="69"/>
      <c r="AE1742" s="69"/>
      <c r="AF1742" s="69"/>
      <c r="AG1742" s="69"/>
      <c r="AH1742" s="69"/>
      <c r="AI1742" s="69"/>
      <c r="AJ1742" s="69"/>
      <c r="AK1742" s="69"/>
      <c r="AL1742" s="69"/>
      <c r="AM1742" s="69"/>
      <c r="AN1742" s="69"/>
      <c r="AO1742" s="69"/>
      <c r="AP1742" s="69"/>
      <c r="AQ1742" s="69"/>
      <c r="AR1742" s="69"/>
      <c r="AS1742" s="69"/>
      <c r="AT1742" s="69"/>
      <c r="AU1742" s="69"/>
      <c r="AV1742" s="69"/>
      <c r="AW1742" s="69"/>
      <c r="AX1742" s="69"/>
      <c r="AY1742" s="69"/>
      <c r="AZ1742" s="69"/>
      <c r="BA1742" s="69"/>
      <c r="BB1742" s="69"/>
      <c r="BC1742" s="69"/>
      <c r="BD1742" s="69"/>
      <c r="BE1742" s="69"/>
      <c r="BF1742" s="69"/>
      <c r="BG1742" s="69"/>
      <c r="BH1742" s="69"/>
      <c r="BI1742" s="69"/>
      <c r="BJ1742" s="69"/>
      <c r="BK1742" s="69"/>
      <c r="BL1742" s="69"/>
      <c r="BM1742" s="69"/>
      <c r="BN1742" s="69"/>
      <c r="BO1742" s="69"/>
      <c r="BP1742" s="69"/>
      <c r="BQ1742" s="69"/>
      <c r="BR1742" s="69"/>
      <c r="BS1742" s="46"/>
    </row>
    <row r="1743" spans="4:71" s="47" customFormat="1" ht="9.75" customHeight="1" x14ac:dyDescent="0.3">
      <c r="D1743" s="69"/>
      <c r="E1743" s="69"/>
      <c r="F1743" s="69"/>
      <c r="G1743" s="69"/>
      <c r="H1743" s="69"/>
      <c r="I1743" s="69"/>
      <c r="J1743" s="69"/>
      <c r="K1743" s="69"/>
      <c r="L1743" s="69"/>
      <c r="M1743" s="69"/>
      <c r="N1743" s="69"/>
      <c r="O1743" s="69"/>
      <c r="P1743" s="69"/>
      <c r="Q1743" s="69"/>
      <c r="R1743" s="69"/>
      <c r="S1743" s="69"/>
      <c r="T1743" s="69"/>
      <c r="U1743" s="69"/>
      <c r="V1743" s="69"/>
      <c r="W1743" s="69"/>
      <c r="X1743" s="69"/>
      <c r="Y1743" s="69"/>
      <c r="Z1743" s="69"/>
      <c r="AA1743" s="69"/>
      <c r="AB1743" s="69"/>
      <c r="AC1743" s="69"/>
      <c r="AD1743" s="69"/>
      <c r="AE1743" s="69"/>
      <c r="AF1743" s="69"/>
      <c r="AG1743" s="69"/>
      <c r="AH1743" s="69"/>
      <c r="AI1743" s="69"/>
      <c r="AJ1743" s="69"/>
      <c r="AK1743" s="69"/>
      <c r="AL1743" s="69"/>
      <c r="AM1743" s="69"/>
      <c r="AN1743" s="69"/>
      <c r="AO1743" s="69"/>
      <c r="AP1743" s="69"/>
      <c r="AQ1743" s="69"/>
      <c r="AR1743" s="69"/>
      <c r="AS1743" s="69"/>
      <c r="AT1743" s="69"/>
      <c r="AU1743" s="69"/>
      <c r="AV1743" s="69"/>
      <c r="AW1743" s="69"/>
      <c r="AX1743" s="69"/>
      <c r="AY1743" s="69"/>
      <c r="AZ1743" s="69"/>
      <c r="BA1743" s="69"/>
      <c r="BB1743" s="69"/>
      <c r="BC1743" s="69"/>
      <c r="BD1743" s="69"/>
      <c r="BE1743" s="69"/>
      <c r="BF1743" s="69"/>
      <c r="BG1743" s="69"/>
      <c r="BH1743" s="69"/>
      <c r="BI1743" s="69"/>
      <c r="BJ1743" s="69"/>
      <c r="BK1743" s="69"/>
      <c r="BL1743" s="69"/>
      <c r="BM1743" s="69"/>
      <c r="BN1743" s="69"/>
      <c r="BO1743" s="69"/>
      <c r="BP1743" s="69"/>
      <c r="BQ1743" s="69"/>
      <c r="BR1743" s="69"/>
      <c r="BS1743" s="46"/>
    </row>
    <row r="1744" spans="4:71" s="47" customFormat="1" ht="9.75" customHeight="1" x14ac:dyDescent="0.3">
      <c r="D1744" s="69"/>
      <c r="E1744" s="69"/>
      <c r="F1744" s="69"/>
      <c r="G1744" s="69"/>
      <c r="H1744" s="69"/>
      <c r="I1744" s="69"/>
      <c r="J1744" s="69"/>
      <c r="K1744" s="69"/>
      <c r="L1744" s="69"/>
      <c r="M1744" s="69"/>
      <c r="N1744" s="69"/>
      <c r="O1744" s="69"/>
      <c r="P1744" s="69"/>
      <c r="Q1744" s="69"/>
      <c r="R1744" s="69"/>
      <c r="S1744" s="69"/>
      <c r="T1744" s="69"/>
      <c r="U1744" s="69"/>
      <c r="V1744" s="69"/>
      <c r="W1744" s="69"/>
      <c r="X1744" s="69"/>
      <c r="Y1744" s="69"/>
      <c r="Z1744" s="69"/>
      <c r="AA1744" s="69"/>
      <c r="AB1744" s="69"/>
      <c r="AC1744" s="69"/>
      <c r="AD1744" s="69"/>
      <c r="AE1744" s="69"/>
      <c r="AF1744" s="69"/>
      <c r="AG1744" s="69"/>
      <c r="AH1744" s="69"/>
      <c r="AI1744" s="69"/>
      <c r="AJ1744" s="69"/>
      <c r="AK1744" s="69"/>
      <c r="AL1744" s="69"/>
      <c r="AM1744" s="69"/>
      <c r="AN1744" s="69"/>
      <c r="AO1744" s="69"/>
      <c r="AP1744" s="69"/>
      <c r="AQ1744" s="69"/>
      <c r="AR1744" s="69"/>
      <c r="AS1744" s="69"/>
      <c r="AT1744" s="69"/>
      <c r="AU1744" s="69"/>
      <c r="AV1744" s="69"/>
      <c r="AW1744" s="69"/>
      <c r="AX1744" s="69"/>
      <c r="AY1744" s="69"/>
      <c r="AZ1744" s="69"/>
      <c r="BA1744" s="69"/>
      <c r="BB1744" s="69"/>
      <c r="BC1744" s="69"/>
      <c r="BD1744" s="69"/>
      <c r="BE1744" s="69"/>
      <c r="BF1744" s="69"/>
      <c r="BG1744" s="69"/>
      <c r="BH1744" s="69"/>
      <c r="BI1744" s="69"/>
      <c r="BJ1744" s="69"/>
      <c r="BK1744" s="69"/>
      <c r="BL1744" s="69"/>
      <c r="BM1744" s="69"/>
      <c r="BN1744" s="69"/>
      <c r="BO1744" s="69"/>
      <c r="BP1744" s="69"/>
      <c r="BQ1744" s="69"/>
      <c r="BR1744" s="69"/>
      <c r="BS1744" s="46"/>
    </row>
    <row r="1745" spans="4:71" s="47" customFormat="1" ht="9.75" customHeight="1" x14ac:dyDescent="0.3">
      <c r="D1745" s="69"/>
      <c r="E1745" s="69"/>
      <c r="F1745" s="69"/>
      <c r="G1745" s="69"/>
      <c r="H1745" s="69"/>
      <c r="I1745" s="69"/>
      <c r="J1745" s="69"/>
      <c r="K1745" s="69"/>
      <c r="L1745" s="69"/>
      <c r="M1745" s="69"/>
      <c r="N1745" s="69"/>
      <c r="O1745" s="69"/>
      <c r="P1745" s="69"/>
      <c r="Q1745" s="69"/>
      <c r="R1745" s="69"/>
      <c r="S1745" s="69"/>
      <c r="T1745" s="69"/>
      <c r="U1745" s="69"/>
      <c r="V1745" s="69"/>
      <c r="W1745" s="69"/>
      <c r="X1745" s="69"/>
      <c r="Y1745" s="69"/>
      <c r="Z1745" s="69"/>
      <c r="AA1745" s="69"/>
      <c r="AB1745" s="69"/>
      <c r="AC1745" s="69"/>
      <c r="AD1745" s="69"/>
      <c r="AE1745" s="69"/>
      <c r="AF1745" s="69"/>
      <c r="AG1745" s="69"/>
      <c r="AH1745" s="69"/>
      <c r="AI1745" s="69"/>
      <c r="AJ1745" s="69"/>
      <c r="AK1745" s="69"/>
      <c r="AL1745" s="69"/>
      <c r="AM1745" s="69"/>
      <c r="AN1745" s="69"/>
      <c r="AO1745" s="69"/>
      <c r="AP1745" s="69"/>
      <c r="AQ1745" s="69"/>
      <c r="AR1745" s="69"/>
      <c r="AS1745" s="69"/>
      <c r="AT1745" s="69"/>
      <c r="AU1745" s="69"/>
      <c r="AV1745" s="69"/>
      <c r="AW1745" s="69"/>
      <c r="AX1745" s="69"/>
      <c r="AY1745" s="69"/>
      <c r="AZ1745" s="69"/>
      <c r="BA1745" s="69"/>
      <c r="BB1745" s="69"/>
      <c r="BC1745" s="69"/>
      <c r="BD1745" s="69"/>
      <c r="BE1745" s="69"/>
      <c r="BF1745" s="69"/>
      <c r="BG1745" s="69"/>
      <c r="BH1745" s="69"/>
      <c r="BI1745" s="69"/>
      <c r="BJ1745" s="69"/>
      <c r="BK1745" s="69"/>
      <c r="BL1745" s="69"/>
      <c r="BM1745" s="69"/>
      <c r="BN1745" s="69"/>
      <c r="BO1745" s="69"/>
      <c r="BP1745" s="69"/>
      <c r="BQ1745" s="69"/>
      <c r="BR1745" s="69"/>
      <c r="BS1745" s="46"/>
    </row>
    <row r="1746" spans="4:71" s="47" customFormat="1" ht="9.75" customHeight="1" x14ac:dyDescent="0.3">
      <c r="D1746" s="69"/>
      <c r="E1746" s="69"/>
      <c r="F1746" s="69"/>
      <c r="G1746" s="69"/>
      <c r="H1746" s="69"/>
      <c r="I1746" s="69"/>
      <c r="J1746" s="69"/>
      <c r="K1746" s="69"/>
      <c r="L1746" s="69"/>
      <c r="M1746" s="69"/>
      <c r="N1746" s="69"/>
      <c r="O1746" s="69"/>
      <c r="P1746" s="69"/>
      <c r="Q1746" s="69"/>
      <c r="R1746" s="69"/>
      <c r="S1746" s="69"/>
      <c r="T1746" s="69"/>
      <c r="U1746" s="69"/>
      <c r="V1746" s="69"/>
      <c r="W1746" s="69"/>
      <c r="X1746" s="69"/>
      <c r="Y1746" s="69"/>
      <c r="Z1746" s="69"/>
      <c r="AA1746" s="69"/>
      <c r="AB1746" s="69"/>
      <c r="AC1746" s="69"/>
      <c r="AD1746" s="69"/>
      <c r="AE1746" s="69"/>
      <c r="AF1746" s="69"/>
      <c r="AG1746" s="69"/>
      <c r="AH1746" s="69"/>
      <c r="AI1746" s="69"/>
      <c r="AJ1746" s="69"/>
      <c r="AK1746" s="69"/>
      <c r="AL1746" s="69"/>
      <c r="AM1746" s="69"/>
      <c r="AN1746" s="69"/>
      <c r="AO1746" s="69"/>
      <c r="AP1746" s="69"/>
      <c r="AQ1746" s="69"/>
      <c r="AR1746" s="69"/>
      <c r="AS1746" s="69"/>
      <c r="AT1746" s="69"/>
      <c r="AU1746" s="69"/>
      <c r="AV1746" s="69"/>
      <c r="AW1746" s="69"/>
      <c r="AX1746" s="69"/>
      <c r="AY1746" s="69"/>
      <c r="AZ1746" s="69"/>
      <c r="BA1746" s="69"/>
      <c r="BB1746" s="69"/>
      <c r="BC1746" s="69"/>
      <c r="BD1746" s="69"/>
      <c r="BE1746" s="69"/>
      <c r="BF1746" s="69"/>
      <c r="BG1746" s="69"/>
      <c r="BH1746" s="69"/>
      <c r="BI1746" s="69"/>
      <c r="BJ1746" s="69"/>
      <c r="BK1746" s="69"/>
      <c r="BL1746" s="69"/>
      <c r="BM1746" s="69"/>
      <c r="BN1746" s="69"/>
      <c r="BO1746" s="69"/>
      <c r="BP1746" s="69"/>
      <c r="BQ1746" s="69"/>
      <c r="BR1746" s="69"/>
      <c r="BS1746" s="46"/>
    </row>
    <row r="1747" spans="4:71" s="47" customFormat="1" ht="9.75" customHeight="1" x14ac:dyDescent="0.3">
      <c r="D1747" s="69"/>
      <c r="E1747" s="69"/>
      <c r="F1747" s="69"/>
      <c r="G1747" s="69"/>
      <c r="H1747" s="69"/>
      <c r="I1747" s="69"/>
      <c r="J1747" s="69"/>
      <c r="K1747" s="69"/>
      <c r="L1747" s="69"/>
      <c r="M1747" s="69"/>
      <c r="N1747" s="69"/>
      <c r="O1747" s="69"/>
      <c r="P1747" s="69"/>
      <c r="Q1747" s="69"/>
      <c r="R1747" s="69"/>
      <c r="S1747" s="69"/>
      <c r="T1747" s="69"/>
      <c r="U1747" s="69"/>
      <c r="V1747" s="69"/>
      <c r="W1747" s="69"/>
      <c r="X1747" s="69"/>
      <c r="Y1747" s="69"/>
      <c r="Z1747" s="69"/>
      <c r="AA1747" s="69"/>
      <c r="AB1747" s="69"/>
      <c r="AC1747" s="69"/>
      <c r="AD1747" s="69"/>
      <c r="AE1747" s="69"/>
      <c r="AF1747" s="69"/>
      <c r="AG1747" s="69"/>
      <c r="AH1747" s="69"/>
      <c r="AI1747" s="69"/>
      <c r="AJ1747" s="69"/>
      <c r="AK1747" s="69"/>
      <c r="AL1747" s="69"/>
      <c r="AM1747" s="69"/>
      <c r="AN1747" s="69"/>
      <c r="AO1747" s="69"/>
      <c r="AP1747" s="69"/>
      <c r="AQ1747" s="69"/>
      <c r="AR1747" s="69"/>
      <c r="AS1747" s="69"/>
      <c r="AT1747" s="69"/>
      <c r="AU1747" s="69"/>
      <c r="AV1747" s="69"/>
      <c r="AW1747" s="69"/>
      <c r="AX1747" s="69"/>
      <c r="AY1747" s="69"/>
      <c r="AZ1747" s="69"/>
      <c r="BA1747" s="69"/>
      <c r="BB1747" s="69"/>
      <c r="BC1747" s="69"/>
      <c r="BD1747" s="69"/>
      <c r="BE1747" s="69"/>
      <c r="BF1747" s="69"/>
      <c r="BG1747" s="69"/>
      <c r="BH1747" s="69"/>
      <c r="BI1747" s="69"/>
      <c r="BJ1747" s="69"/>
      <c r="BK1747" s="69"/>
      <c r="BL1747" s="69"/>
      <c r="BM1747" s="69"/>
      <c r="BN1747" s="69"/>
      <c r="BO1747" s="69"/>
      <c r="BP1747" s="69"/>
      <c r="BQ1747" s="69"/>
      <c r="BR1747" s="69"/>
      <c r="BS1747" s="46"/>
    </row>
    <row r="1748" spans="4:71" s="47" customFormat="1" ht="9.75" customHeight="1" x14ac:dyDescent="0.3">
      <c r="D1748" s="69"/>
      <c r="E1748" s="69"/>
      <c r="F1748" s="69"/>
      <c r="G1748" s="69"/>
      <c r="H1748" s="69"/>
      <c r="I1748" s="69"/>
      <c r="J1748" s="69"/>
      <c r="K1748" s="69"/>
      <c r="L1748" s="69"/>
      <c r="M1748" s="69"/>
      <c r="N1748" s="69"/>
      <c r="O1748" s="69"/>
      <c r="P1748" s="69"/>
      <c r="Q1748" s="69"/>
      <c r="R1748" s="69"/>
      <c r="S1748" s="69"/>
      <c r="T1748" s="69"/>
      <c r="U1748" s="69"/>
      <c r="V1748" s="69"/>
      <c r="W1748" s="69"/>
      <c r="X1748" s="69"/>
      <c r="Y1748" s="69"/>
      <c r="Z1748" s="69"/>
      <c r="AA1748" s="69"/>
      <c r="AB1748" s="69"/>
      <c r="AC1748" s="69"/>
      <c r="AD1748" s="69"/>
      <c r="AE1748" s="69"/>
      <c r="AF1748" s="69"/>
      <c r="AG1748" s="69"/>
      <c r="AH1748" s="69"/>
      <c r="AI1748" s="69"/>
      <c r="AJ1748" s="69"/>
      <c r="AK1748" s="69"/>
      <c r="AL1748" s="69"/>
      <c r="AM1748" s="69"/>
      <c r="AN1748" s="69"/>
      <c r="AO1748" s="69"/>
      <c r="AP1748" s="69"/>
      <c r="AQ1748" s="69"/>
      <c r="AR1748" s="69"/>
      <c r="AS1748" s="69"/>
      <c r="AT1748" s="69"/>
      <c r="AU1748" s="69"/>
      <c r="AV1748" s="69"/>
      <c r="AW1748" s="69"/>
      <c r="AX1748" s="69"/>
      <c r="AY1748" s="69"/>
      <c r="AZ1748" s="69"/>
      <c r="BA1748" s="69"/>
      <c r="BB1748" s="69"/>
      <c r="BC1748" s="69"/>
      <c r="BD1748" s="69"/>
      <c r="BE1748" s="69"/>
      <c r="BF1748" s="69"/>
      <c r="BG1748" s="69"/>
      <c r="BH1748" s="69"/>
      <c r="BI1748" s="69"/>
      <c r="BJ1748" s="69"/>
      <c r="BK1748" s="69"/>
      <c r="BL1748" s="69"/>
      <c r="BM1748" s="69"/>
      <c r="BN1748" s="69"/>
      <c r="BO1748" s="69"/>
      <c r="BP1748" s="69"/>
      <c r="BQ1748" s="69"/>
      <c r="BR1748" s="69"/>
      <c r="BS1748" s="46"/>
    </row>
    <row r="1749" spans="4:71" s="47" customFormat="1" ht="9.75" customHeight="1" x14ac:dyDescent="0.3">
      <c r="D1749" s="69"/>
      <c r="E1749" s="69"/>
      <c r="F1749" s="69"/>
      <c r="G1749" s="69"/>
      <c r="H1749" s="69"/>
      <c r="I1749" s="69"/>
      <c r="J1749" s="69"/>
      <c r="K1749" s="69"/>
      <c r="L1749" s="69"/>
      <c r="M1749" s="69"/>
      <c r="N1749" s="69"/>
      <c r="O1749" s="69"/>
      <c r="P1749" s="69"/>
      <c r="Q1749" s="69"/>
      <c r="R1749" s="69"/>
      <c r="S1749" s="69"/>
      <c r="T1749" s="69"/>
      <c r="U1749" s="69"/>
      <c r="V1749" s="69"/>
      <c r="W1749" s="69"/>
      <c r="X1749" s="69"/>
      <c r="Y1749" s="69"/>
      <c r="Z1749" s="69"/>
      <c r="AA1749" s="69"/>
      <c r="AB1749" s="69"/>
      <c r="AC1749" s="69"/>
      <c r="AD1749" s="69"/>
      <c r="AE1749" s="69"/>
      <c r="AF1749" s="69"/>
      <c r="AG1749" s="69"/>
      <c r="AH1749" s="69"/>
      <c r="AI1749" s="69"/>
      <c r="AJ1749" s="69"/>
      <c r="AK1749" s="69"/>
      <c r="AL1749" s="69"/>
      <c r="AM1749" s="69"/>
      <c r="AN1749" s="69"/>
      <c r="AO1749" s="69"/>
      <c r="AP1749" s="69"/>
      <c r="AQ1749" s="69"/>
      <c r="AR1749" s="69"/>
      <c r="AS1749" s="69"/>
      <c r="AT1749" s="69"/>
      <c r="AU1749" s="69"/>
      <c r="AV1749" s="69"/>
      <c r="AW1749" s="69"/>
      <c r="AX1749" s="69"/>
      <c r="AY1749" s="69"/>
      <c r="AZ1749" s="69"/>
      <c r="BA1749" s="69"/>
      <c r="BB1749" s="69"/>
      <c r="BC1749" s="69"/>
      <c r="BD1749" s="69"/>
      <c r="BE1749" s="69"/>
      <c r="BF1749" s="69"/>
      <c r="BG1749" s="69"/>
      <c r="BH1749" s="69"/>
      <c r="BI1749" s="69"/>
      <c r="BJ1749" s="69"/>
      <c r="BK1749" s="69"/>
      <c r="BL1749" s="69"/>
      <c r="BM1749" s="69"/>
      <c r="BN1749" s="69"/>
      <c r="BO1749" s="69"/>
      <c r="BP1749" s="69"/>
      <c r="BQ1749" s="69"/>
      <c r="BR1749" s="69"/>
      <c r="BS1749" s="46"/>
    </row>
    <row r="1750" spans="4:71" s="47" customFormat="1" ht="9.75" customHeight="1" x14ac:dyDescent="0.3">
      <c r="D1750" s="69"/>
      <c r="E1750" s="69"/>
      <c r="F1750" s="69"/>
      <c r="G1750" s="69"/>
      <c r="H1750" s="69"/>
      <c r="I1750" s="69"/>
      <c r="J1750" s="69"/>
      <c r="K1750" s="69"/>
      <c r="L1750" s="69"/>
      <c r="M1750" s="69"/>
      <c r="N1750" s="69"/>
      <c r="O1750" s="69"/>
      <c r="P1750" s="69"/>
      <c r="Q1750" s="69"/>
      <c r="R1750" s="69"/>
      <c r="S1750" s="69"/>
      <c r="T1750" s="69"/>
      <c r="U1750" s="69"/>
      <c r="V1750" s="69"/>
      <c r="W1750" s="69"/>
      <c r="X1750" s="69"/>
      <c r="Y1750" s="69"/>
      <c r="Z1750" s="69"/>
      <c r="AA1750" s="69"/>
      <c r="AB1750" s="69"/>
      <c r="AC1750" s="69"/>
      <c r="AD1750" s="69"/>
      <c r="AE1750" s="69"/>
      <c r="AF1750" s="69"/>
      <c r="AG1750" s="69"/>
      <c r="AH1750" s="69"/>
      <c r="AI1750" s="69"/>
      <c r="AJ1750" s="69"/>
      <c r="AK1750" s="69"/>
      <c r="AL1750" s="69"/>
      <c r="AM1750" s="69"/>
      <c r="AN1750" s="69"/>
      <c r="AO1750" s="69"/>
      <c r="AP1750" s="69"/>
      <c r="AQ1750" s="69"/>
      <c r="AR1750" s="69"/>
      <c r="AS1750" s="69"/>
      <c r="AT1750" s="69"/>
      <c r="AU1750" s="69"/>
      <c r="AV1750" s="69"/>
      <c r="AW1750" s="69"/>
      <c r="AX1750" s="69"/>
      <c r="AY1750" s="69"/>
      <c r="AZ1750" s="69"/>
      <c r="BA1750" s="69"/>
      <c r="BB1750" s="69"/>
      <c r="BC1750" s="69"/>
      <c r="BD1750" s="69"/>
      <c r="BE1750" s="69"/>
      <c r="BF1750" s="69"/>
      <c r="BG1750" s="69"/>
      <c r="BH1750" s="69"/>
      <c r="BI1750" s="69"/>
      <c r="BJ1750" s="69"/>
      <c r="BK1750" s="69"/>
      <c r="BL1750" s="69"/>
      <c r="BM1750" s="69"/>
      <c r="BN1750" s="69"/>
      <c r="BO1750" s="69"/>
      <c r="BP1750" s="69"/>
      <c r="BQ1750" s="69"/>
      <c r="BR1750" s="69"/>
      <c r="BS1750" s="46"/>
    </row>
    <row r="1751" spans="4:71" s="47" customFormat="1" ht="9.75" customHeight="1" x14ac:dyDescent="0.3">
      <c r="D1751" s="69"/>
      <c r="E1751" s="69"/>
      <c r="F1751" s="69"/>
      <c r="G1751" s="69"/>
      <c r="H1751" s="69"/>
      <c r="I1751" s="69"/>
      <c r="J1751" s="69"/>
      <c r="K1751" s="69"/>
      <c r="L1751" s="69"/>
      <c r="M1751" s="69"/>
      <c r="N1751" s="69"/>
      <c r="O1751" s="69"/>
      <c r="P1751" s="69"/>
      <c r="Q1751" s="69"/>
      <c r="R1751" s="69"/>
      <c r="S1751" s="69"/>
      <c r="T1751" s="69"/>
      <c r="U1751" s="69"/>
      <c r="V1751" s="69"/>
      <c r="W1751" s="69"/>
      <c r="X1751" s="69"/>
      <c r="Y1751" s="69"/>
      <c r="Z1751" s="69"/>
      <c r="AA1751" s="69"/>
      <c r="AB1751" s="69"/>
      <c r="AC1751" s="69"/>
      <c r="AD1751" s="69"/>
      <c r="AE1751" s="69"/>
      <c r="AF1751" s="69"/>
      <c r="AG1751" s="69"/>
      <c r="AH1751" s="69"/>
      <c r="AI1751" s="69"/>
      <c r="AJ1751" s="69"/>
      <c r="AK1751" s="69"/>
      <c r="AL1751" s="69"/>
      <c r="AM1751" s="69"/>
      <c r="AN1751" s="69"/>
      <c r="AO1751" s="69"/>
      <c r="AP1751" s="69"/>
      <c r="AQ1751" s="69"/>
      <c r="AR1751" s="69"/>
      <c r="AS1751" s="69"/>
      <c r="AT1751" s="69"/>
      <c r="AU1751" s="69"/>
      <c r="AV1751" s="69"/>
      <c r="AW1751" s="69"/>
      <c r="AX1751" s="69"/>
      <c r="AY1751" s="69"/>
      <c r="AZ1751" s="69"/>
      <c r="BA1751" s="69"/>
      <c r="BB1751" s="69"/>
      <c r="BC1751" s="69"/>
      <c r="BD1751" s="69"/>
      <c r="BE1751" s="69"/>
      <c r="BF1751" s="69"/>
      <c r="BG1751" s="69"/>
      <c r="BH1751" s="69"/>
      <c r="BI1751" s="69"/>
      <c r="BJ1751" s="69"/>
      <c r="BK1751" s="69"/>
      <c r="BL1751" s="69"/>
      <c r="BM1751" s="69"/>
      <c r="BN1751" s="69"/>
      <c r="BO1751" s="69"/>
      <c r="BP1751" s="69"/>
      <c r="BQ1751" s="69"/>
      <c r="BR1751" s="69"/>
      <c r="BS1751" s="46"/>
    </row>
    <row r="1752" spans="4:71" s="47" customFormat="1" ht="9.75" customHeight="1" x14ac:dyDescent="0.3">
      <c r="D1752" s="69"/>
      <c r="E1752" s="69"/>
      <c r="F1752" s="69"/>
      <c r="G1752" s="69"/>
      <c r="H1752" s="69"/>
      <c r="I1752" s="69"/>
      <c r="J1752" s="69"/>
      <c r="K1752" s="69"/>
      <c r="L1752" s="69"/>
      <c r="M1752" s="69"/>
      <c r="N1752" s="69"/>
      <c r="O1752" s="69"/>
      <c r="P1752" s="69"/>
      <c r="Q1752" s="69"/>
      <c r="R1752" s="69"/>
      <c r="S1752" s="69"/>
      <c r="T1752" s="69"/>
      <c r="U1752" s="69"/>
      <c r="V1752" s="69"/>
      <c r="W1752" s="69"/>
      <c r="X1752" s="69"/>
      <c r="Y1752" s="69"/>
      <c r="Z1752" s="69"/>
      <c r="AA1752" s="69"/>
      <c r="AB1752" s="69"/>
      <c r="AC1752" s="69"/>
      <c r="AD1752" s="69"/>
      <c r="AE1752" s="69"/>
      <c r="AF1752" s="69"/>
      <c r="AG1752" s="69"/>
      <c r="AH1752" s="69"/>
      <c r="AI1752" s="69"/>
      <c r="AJ1752" s="69"/>
      <c r="AK1752" s="69"/>
      <c r="AL1752" s="69"/>
      <c r="AM1752" s="69"/>
      <c r="AN1752" s="69"/>
      <c r="AO1752" s="69"/>
      <c r="AP1752" s="69"/>
      <c r="AQ1752" s="69"/>
      <c r="AR1752" s="69"/>
      <c r="AS1752" s="69"/>
      <c r="AT1752" s="69"/>
      <c r="AU1752" s="69"/>
      <c r="AV1752" s="69"/>
      <c r="AW1752" s="69"/>
      <c r="AX1752" s="69"/>
      <c r="AY1752" s="69"/>
      <c r="AZ1752" s="69"/>
      <c r="BA1752" s="69"/>
      <c r="BB1752" s="69"/>
      <c r="BC1752" s="69"/>
      <c r="BD1752" s="69"/>
      <c r="BE1752" s="69"/>
      <c r="BF1752" s="69"/>
      <c r="BG1752" s="69"/>
      <c r="BH1752" s="69"/>
      <c r="BI1752" s="69"/>
      <c r="BJ1752" s="69"/>
      <c r="BK1752" s="69"/>
      <c r="BL1752" s="69"/>
      <c r="BM1752" s="69"/>
      <c r="BN1752" s="69"/>
      <c r="BO1752" s="69"/>
      <c r="BP1752" s="69"/>
      <c r="BQ1752" s="69"/>
      <c r="BR1752" s="69"/>
      <c r="BS1752" s="46"/>
    </row>
    <row r="1753" spans="4:71" s="47" customFormat="1" ht="9.75" customHeight="1" x14ac:dyDescent="0.3">
      <c r="D1753" s="69"/>
      <c r="E1753" s="69"/>
      <c r="F1753" s="69"/>
      <c r="G1753" s="69"/>
      <c r="H1753" s="69"/>
      <c r="I1753" s="69"/>
      <c r="J1753" s="69"/>
      <c r="K1753" s="69"/>
      <c r="L1753" s="69"/>
      <c r="M1753" s="69"/>
      <c r="N1753" s="69"/>
      <c r="O1753" s="69"/>
      <c r="P1753" s="69"/>
      <c r="Q1753" s="69"/>
      <c r="R1753" s="69"/>
      <c r="S1753" s="69"/>
      <c r="T1753" s="69"/>
      <c r="U1753" s="69"/>
      <c r="V1753" s="69"/>
      <c r="W1753" s="69"/>
      <c r="X1753" s="69"/>
      <c r="Y1753" s="69"/>
      <c r="Z1753" s="69"/>
      <c r="AA1753" s="69"/>
      <c r="AB1753" s="69"/>
      <c r="AC1753" s="69"/>
      <c r="AD1753" s="69"/>
      <c r="AE1753" s="69"/>
      <c r="AF1753" s="69"/>
      <c r="AG1753" s="69"/>
      <c r="AH1753" s="69"/>
      <c r="AI1753" s="69"/>
      <c r="AJ1753" s="69"/>
      <c r="AK1753" s="69"/>
      <c r="AL1753" s="69"/>
      <c r="AM1753" s="69"/>
      <c r="AN1753" s="69"/>
      <c r="AO1753" s="69"/>
      <c r="AP1753" s="69"/>
      <c r="AQ1753" s="69"/>
      <c r="AR1753" s="69"/>
      <c r="AS1753" s="69"/>
      <c r="AT1753" s="69"/>
      <c r="AU1753" s="69"/>
      <c r="AV1753" s="69"/>
      <c r="AW1753" s="69"/>
      <c r="AX1753" s="69"/>
      <c r="AY1753" s="69"/>
      <c r="AZ1753" s="69"/>
      <c r="BA1753" s="69"/>
      <c r="BB1753" s="69"/>
      <c r="BC1753" s="69"/>
      <c r="BD1753" s="69"/>
      <c r="BE1753" s="69"/>
      <c r="BF1753" s="69"/>
      <c r="BG1753" s="69"/>
      <c r="BH1753" s="69"/>
      <c r="BI1753" s="69"/>
      <c r="BJ1753" s="69"/>
      <c r="BK1753" s="69"/>
      <c r="BL1753" s="69"/>
      <c r="BM1753" s="69"/>
      <c r="BN1753" s="69"/>
      <c r="BO1753" s="69"/>
      <c r="BP1753" s="69"/>
      <c r="BQ1753" s="69"/>
      <c r="BR1753" s="69"/>
      <c r="BS1753" s="46"/>
    </row>
    <row r="1754" spans="4:71" s="47" customFormat="1" ht="9.75" customHeight="1" x14ac:dyDescent="0.3">
      <c r="D1754" s="69"/>
      <c r="E1754" s="69"/>
      <c r="F1754" s="69"/>
      <c r="G1754" s="69"/>
      <c r="H1754" s="69"/>
      <c r="I1754" s="69"/>
      <c r="J1754" s="69"/>
      <c r="K1754" s="69"/>
      <c r="L1754" s="69"/>
      <c r="M1754" s="69"/>
      <c r="N1754" s="69"/>
      <c r="O1754" s="69"/>
      <c r="P1754" s="69"/>
      <c r="Q1754" s="69"/>
      <c r="R1754" s="69"/>
      <c r="S1754" s="69"/>
      <c r="T1754" s="69"/>
      <c r="U1754" s="69"/>
      <c r="V1754" s="69"/>
      <c r="W1754" s="69"/>
      <c r="X1754" s="69"/>
      <c r="Y1754" s="69"/>
      <c r="Z1754" s="69"/>
      <c r="AA1754" s="69"/>
      <c r="AB1754" s="69"/>
      <c r="AC1754" s="69"/>
      <c r="AD1754" s="69"/>
      <c r="AE1754" s="69"/>
      <c r="AF1754" s="69"/>
      <c r="AG1754" s="69"/>
      <c r="AH1754" s="69"/>
      <c r="AI1754" s="69"/>
      <c r="AJ1754" s="69"/>
      <c r="AK1754" s="69"/>
      <c r="AL1754" s="69"/>
      <c r="AM1754" s="69"/>
      <c r="AN1754" s="69"/>
      <c r="AO1754" s="69"/>
      <c r="AP1754" s="69"/>
      <c r="AQ1754" s="69"/>
      <c r="AR1754" s="69"/>
      <c r="AS1754" s="69"/>
      <c r="AT1754" s="69"/>
      <c r="AU1754" s="69"/>
      <c r="AV1754" s="69"/>
      <c r="AW1754" s="69"/>
      <c r="AX1754" s="69"/>
      <c r="AY1754" s="69"/>
      <c r="AZ1754" s="69"/>
      <c r="BA1754" s="69"/>
      <c r="BB1754" s="69"/>
      <c r="BC1754" s="69"/>
      <c r="BD1754" s="69"/>
      <c r="BE1754" s="69"/>
      <c r="BF1754" s="69"/>
      <c r="BG1754" s="69"/>
      <c r="BH1754" s="69"/>
      <c r="BI1754" s="69"/>
      <c r="BJ1754" s="69"/>
      <c r="BK1754" s="69"/>
      <c r="BL1754" s="69"/>
      <c r="BM1754" s="69"/>
      <c r="BN1754" s="69"/>
      <c r="BO1754" s="69"/>
      <c r="BP1754" s="69"/>
      <c r="BQ1754" s="69"/>
      <c r="BR1754" s="69"/>
      <c r="BS1754" s="46"/>
    </row>
    <row r="1755" spans="4:71" s="47" customFormat="1" ht="9.75" customHeight="1" x14ac:dyDescent="0.3">
      <c r="D1755" s="69"/>
      <c r="E1755" s="69"/>
      <c r="F1755" s="69"/>
      <c r="G1755" s="69"/>
      <c r="H1755" s="69"/>
      <c r="I1755" s="69"/>
      <c r="J1755" s="69"/>
      <c r="K1755" s="69"/>
      <c r="L1755" s="69"/>
      <c r="M1755" s="69"/>
      <c r="N1755" s="69"/>
      <c r="O1755" s="69"/>
      <c r="P1755" s="69"/>
      <c r="Q1755" s="69"/>
      <c r="R1755" s="69"/>
      <c r="S1755" s="69"/>
      <c r="T1755" s="69"/>
      <c r="U1755" s="69"/>
      <c r="V1755" s="69"/>
      <c r="W1755" s="69"/>
      <c r="X1755" s="69"/>
      <c r="Y1755" s="69"/>
      <c r="Z1755" s="69"/>
      <c r="AA1755" s="69"/>
      <c r="AB1755" s="69"/>
      <c r="AC1755" s="69"/>
      <c r="AD1755" s="69"/>
      <c r="AE1755" s="69"/>
      <c r="AF1755" s="69"/>
      <c r="AG1755" s="69"/>
      <c r="AH1755" s="69"/>
      <c r="AI1755" s="69"/>
      <c r="AJ1755" s="69"/>
      <c r="AK1755" s="69"/>
      <c r="AL1755" s="69"/>
      <c r="AM1755" s="69"/>
      <c r="AN1755" s="69"/>
      <c r="AO1755" s="69"/>
      <c r="AP1755" s="69"/>
      <c r="AQ1755" s="69"/>
      <c r="AR1755" s="69"/>
      <c r="AS1755" s="69"/>
      <c r="AT1755" s="69"/>
      <c r="AU1755" s="69"/>
      <c r="AV1755" s="69"/>
      <c r="AW1755" s="69"/>
      <c r="AX1755" s="69"/>
      <c r="AY1755" s="69"/>
      <c r="AZ1755" s="69"/>
      <c r="BA1755" s="69"/>
      <c r="BB1755" s="69"/>
      <c r="BC1755" s="69"/>
      <c r="BD1755" s="69"/>
      <c r="BE1755" s="69"/>
      <c r="BF1755" s="69"/>
      <c r="BG1755" s="69"/>
      <c r="BH1755" s="69"/>
      <c r="BI1755" s="69"/>
      <c r="BJ1755" s="69"/>
      <c r="BK1755" s="69"/>
      <c r="BL1755" s="69"/>
      <c r="BM1755" s="69"/>
      <c r="BN1755" s="69"/>
      <c r="BO1755" s="69"/>
      <c r="BP1755" s="69"/>
      <c r="BQ1755" s="69"/>
      <c r="BR1755" s="69"/>
      <c r="BS1755" s="46"/>
    </row>
    <row r="1756" spans="4:71" s="47" customFormat="1" ht="9.75" customHeight="1" x14ac:dyDescent="0.3">
      <c r="D1756" s="69"/>
      <c r="E1756" s="69"/>
      <c r="F1756" s="69"/>
      <c r="G1756" s="69"/>
      <c r="H1756" s="69"/>
      <c r="I1756" s="69"/>
      <c r="J1756" s="69"/>
      <c r="K1756" s="69"/>
      <c r="L1756" s="69"/>
      <c r="M1756" s="69"/>
      <c r="N1756" s="69"/>
      <c r="O1756" s="69"/>
      <c r="P1756" s="69"/>
      <c r="Q1756" s="69"/>
      <c r="R1756" s="69"/>
      <c r="S1756" s="69"/>
      <c r="T1756" s="69"/>
      <c r="U1756" s="69"/>
      <c r="V1756" s="69"/>
      <c r="W1756" s="69"/>
      <c r="X1756" s="69"/>
      <c r="Y1756" s="69"/>
      <c r="Z1756" s="69"/>
      <c r="AA1756" s="69"/>
      <c r="AB1756" s="69"/>
      <c r="AC1756" s="69"/>
      <c r="AD1756" s="69"/>
      <c r="AE1756" s="69"/>
      <c r="AF1756" s="69"/>
      <c r="AG1756" s="69"/>
      <c r="AH1756" s="69"/>
      <c r="AI1756" s="69"/>
      <c r="AJ1756" s="69"/>
      <c r="AK1756" s="69"/>
      <c r="AL1756" s="69"/>
      <c r="AM1756" s="69"/>
      <c r="AN1756" s="69"/>
      <c r="AO1756" s="69"/>
      <c r="AP1756" s="69"/>
      <c r="AQ1756" s="69"/>
      <c r="AR1756" s="69"/>
      <c r="AS1756" s="69"/>
      <c r="AT1756" s="69"/>
      <c r="AU1756" s="69"/>
      <c r="AV1756" s="69"/>
      <c r="AW1756" s="69"/>
      <c r="AX1756" s="69"/>
      <c r="AY1756" s="69"/>
      <c r="AZ1756" s="69"/>
      <c r="BA1756" s="69"/>
      <c r="BB1756" s="69"/>
      <c r="BC1756" s="69"/>
      <c r="BD1756" s="69"/>
      <c r="BE1756" s="69"/>
      <c r="BF1756" s="69"/>
      <c r="BG1756" s="69"/>
      <c r="BH1756" s="69"/>
      <c r="BI1756" s="69"/>
      <c r="BJ1756" s="69"/>
      <c r="BK1756" s="69"/>
      <c r="BL1756" s="69"/>
      <c r="BM1756" s="69"/>
      <c r="BN1756" s="69"/>
      <c r="BO1756" s="69"/>
      <c r="BP1756" s="69"/>
      <c r="BQ1756" s="69"/>
      <c r="BR1756" s="69"/>
      <c r="BS1756" s="46"/>
    </row>
    <row r="1757" spans="4:71" s="47" customFormat="1" ht="9.75" customHeight="1" x14ac:dyDescent="0.3">
      <c r="D1757" s="69"/>
      <c r="E1757" s="69"/>
      <c r="F1757" s="69"/>
      <c r="G1757" s="69"/>
      <c r="H1757" s="69"/>
      <c r="I1757" s="69"/>
      <c r="J1757" s="69"/>
      <c r="K1757" s="69"/>
      <c r="L1757" s="69"/>
      <c r="M1757" s="69"/>
      <c r="N1757" s="69"/>
      <c r="O1757" s="69"/>
      <c r="P1757" s="69"/>
      <c r="Q1757" s="69"/>
      <c r="R1757" s="69"/>
      <c r="S1757" s="69"/>
      <c r="T1757" s="69"/>
      <c r="U1757" s="69"/>
      <c r="V1757" s="69"/>
      <c r="W1757" s="69"/>
      <c r="X1757" s="69"/>
      <c r="Y1757" s="69"/>
      <c r="Z1757" s="69"/>
      <c r="AA1757" s="69"/>
      <c r="AB1757" s="69"/>
      <c r="AC1757" s="69"/>
      <c r="AD1757" s="69"/>
      <c r="AE1757" s="69"/>
      <c r="AF1757" s="69"/>
      <c r="AG1757" s="69"/>
      <c r="AH1757" s="69"/>
      <c r="AI1757" s="69"/>
      <c r="AJ1757" s="69"/>
      <c r="AK1757" s="69"/>
      <c r="AL1757" s="69"/>
      <c r="AM1757" s="69"/>
      <c r="AN1757" s="69"/>
      <c r="AO1757" s="69"/>
      <c r="AP1757" s="69"/>
      <c r="AQ1757" s="69"/>
      <c r="AR1757" s="69"/>
      <c r="AS1757" s="69"/>
      <c r="AT1757" s="69"/>
      <c r="AU1757" s="69"/>
      <c r="AV1757" s="69"/>
      <c r="AW1757" s="69"/>
      <c r="AX1757" s="69"/>
      <c r="AY1757" s="69"/>
      <c r="AZ1757" s="69"/>
      <c r="BA1757" s="69"/>
      <c r="BB1757" s="69"/>
      <c r="BC1757" s="69"/>
      <c r="BD1757" s="69"/>
      <c r="BE1757" s="69"/>
      <c r="BF1757" s="69"/>
      <c r="BG1757" s="69"/>
      <c r="BH1757" s="69"/>
      <c r="BI1757" s="69"/>
      <c r="BJ1757" s="69"/>
      <c r="BK1757" s="69"/>
      <c r="BL1757" s="69"/>
      <c r="BM1757" s="69"/>
      <c r="BN1757" s="69"/>
      <c r="BO1757" s="69"/>
      <c r="BP1757" s="69"/>
      <c r="BQ1757" s="69"/>
      <c r="BR1757" s="69"/>
      <c r="BS1757" s="46"/>
    </row>
    <row r="1758" spans="4:71" s="47" customFormat="1" ht="9.75" customHeight="1" x14ac:dyDescent="0.3">
      <c r="D1758" s="69"/>
      <c r="E1758" s="69"/>
      <c r="F1758" s="69"/>
      <c r="G1758" s="69"/>
      <c r="H1758" s="69"/>
      <c r="I1758" s="69"/>
      <c r="J1758" s="69"/>
      <c r="K1758" s="69"/>
      <c r="L1758" s="69"/>
      <c r="M1758" s="69"/>
      <c r="N1758" s="69"/>
      <c r="O1758" s="69"/>
      <c r="P1758" s="69"/>
      <c r="Q1758" s="69"/>
      <c r="R1758" s="69"/>
      <c r="S1758" s="69"/>
      <c r="T1758" s="69"/>
      <c r="U1758" s="69"/>
      <c r="V1758" s="69"/>
      <c r="W1758" s="69"/>
      <c r="X1758" s="69"/>
      <c r="Y1758" s="69"/>
      <c r="Z1758" s="69"/>
      <c r="AA1758" s="69"/>
      <c r="AB1758" s="69"/>
      <c r="AC1758" s="69"/>
      <c r="AD1758" s="69"/>
      <c r="AE1758" s="69"/>
      <c r="AF1758" s="69"/>
      <c r="AG1758" s="69"/>
      <c r="AH1758" s="69"/>
      <c r="AI1758" s="69"/>
      <c r="AJ1758" s="69"/>
      <c r="AK1758" s="69"/>
      <c r="AL1758" s="69"/>
      <c r="AM1758" s="69"/>
      <c r="AN1758" s="69"/>
      <c r="AO1758" s="69"/>
      <c r="AP1758" s="69"/>
      <c r="AQ1758" s="69"/>
      <c r="AR1758" s="69"/>
      <c r="AS1758" s="69"/>
      <c r="AT1758" s="69"/>
      <c r="AU1758" s="69"/>
      <c r="AV1758" s="69"/>
      <c r="AW1758" s="69"/>
      <c r="AX1758" s="69"/>
      <c r="AY1758" s="69"/>
      <c r="AZ1758" s="69"/>
      <c r="BA1758" s="69"/>
      <c r="BB1758" s="69"/>
      <c r="BC1758" s="69"/>
      <c r="BD1758" s="69"/>
      <c r="BE1758" s="69"/>
      <c r="BF1758" s="69"/>
      <c r="BG1758" s="69"/>
      <c r="BH1758" s="69"/>
      <c r="BI1758" s="69"/>
      <c r="BJ1758" s="69"/>
      <c r="BK1758" s="69"/>
      <c r="BL1758" s="69"/>
      <c r="BM1758" s="69"/>
      <c r="BN1758" s="69"/>
      <c r="BO1758" s="69"/>
      <c r="BP1758" s="69"/>
      <c r="BQ1758" s="69"/>
      <c r="BR1758" s="69"/>
      <c r="BS1758" s="46"/>
    </row>
    <row r="1759" spans="4:71" s="47" customFormat="1" ht="9.75" customHeight="1" x14ac:dyDescent="0.3">
      <c r="D1759" s="69"/>
      <c r="E1759" s="69"/>
      <c r="F1759" s="69"/>
      <c r="G1759" s="69"/>
      <c r="H1759" s="69"/>
      <c r="I1759" s="69"/>
      <c r="J1759" s="69"/>
      <c r="K1759" s="69"/>
      <c r="L1759" s="69"/>
      <c r="M1759" s="69"/>
      <c r="N1759" s="69"/>
      <c r="O1759" s="69"/>
      <c r="P1759" s="69"/>
      <c r="Q1759" s="69"/>
      <c r="R1759" s="69"/>
      <c r="S1759" s="69"/>
      <c r="T1759" s="69"/>
      <c r="U1759" s="69"/>
      <c r="V1759" s="69"/>
      <c r="W1759" s="69"/>
      <c r="X1759" s="69"/>
      <c r="Y1759" s="69"/>
      <c r="Z1759" s="69"/>
      <c r="AA1759" s="69"/>
      <c r="AB1759" s="69"/>
      <c r="AC1759" s="69"/>
      <c r="AD1759" s="69"/>
      <c r="AE1759" s="69"/>
      <c r="AF1759" s="69"/>
      <c r="AG1759" s="69"/>
      <c r="AH1759" s="69"/>
      <c r="AI1759" s="69"/>
      <c r="AJ1759" s="69"/>
      <c r="AK1759" s="69"/>
      <c r="AL1759" s="69"/>
      <c r="AM1759" s="69"/>
      <c r="AN1759" s="69"/>
      <c r="AO1759" s="69"/>
      <c r="AP1759" s="69"/>
      <c r="AQ1759" s="69"/>
      <c r="AR1759" s="69"/>
      <c r="AS1759" s="69"/>
      <c r="AT1759" s="69"/>
      <c r="AU1759" s="69"/>
      <c r="AV1759" s="69"/>
      <c r="AW1759" s="69"/>
      <c r="AX1759" s="69"/>
      <c r="AY1759" s="69"/>
      <c r="AZ1759" s="69"/>
      <c r="BA1759" s="69"/>
      <c r="BB1759" s="69"/>
      <c r="BC1759" s="69"/>
      <c r="BD1759" s="69"/>
      <c r="BE1759" s="69"/>
      <c r="BF1759" s="69"/>
      <c r="BG1759" s="69"/>
      <c r="BH1759" s="69"/>
      <c r="BI1759" s="69"/>
      <c r="BJ1759" s="69"/>
      <c r="BK1759" s="69"/>
      <c r="BL1759" s="69"/>
      <c r="BM1759" s="69"/>
      <c r="BN1759" s="69"/>
      <c r="BO1759" s="69"/>
      <c r="BP1759" s="69"/>
      <c r="BQ1759" s="69"/>
      <c r="BR1759" s="69"/>
      <c r="BS1759" s="46"/>
    </row>
    <row r="1760" spans="4:71" s="47" customFormat="1" ht="9.75" customHeight="1" x14ac:dyDescent="0.3">
      <c r="D1760" s="69"/>
      <c r="E1760" s="69"/>
      <c r="F1760" s="69"/>
      <c r="G1760" s="69"/>
      <c r="H1760" s="69"/>
      <c r="I1760" s="69"/>
      <c r="J1760" s="69"/>
      <c r="K1760" s="69"/>
      <c r="L1760" s="69"/>
      <c r="M1760" s="69"/>
      <c r="N1760" s="69"/>
      <c r="O1760" s="69"/>
      <c r="P1760" s="69"/>
      <c r="Q1760" s="69"/>
      <c r="R1760" s="69"/>
      <c r="S1760" s="69"/>
      <c r="T1760" s="69"/>
      <c r="U1760" s="69"/>
      <c r="V1760" s="69"/>
      <c r="W1760" s="69"/>
      <c r="X1760" s="69"/>
      <c r="Y1760" s="69"/>
      <c r="Z1760" s="69"/>
      <c r="AA1760" s="69"/>
      <c r="AB1760" s="69"/>
      <c r="AC1760" s="69"/>
      <c r="AD1760" s="69"/>
      <c r="AE1760" s="69"/>
      <c r="AF1760" s="69"/>
      <c r="AG1760" s="69"/>
      <c r="AH1760" s="69"/>
      <c r="AI1760" s="69"/>
      <c r="AJ1760" s="69"/>
      <c r="AK1760" s="69"/>
      <c r="AL1760" s="69"/>
      <c r="AM1760" s="69"/>
      <c r="AN1760" s="69"/>
      <c r="AO1760" s="69"/>
      <c r="AP1760" s="69"/>
      <c r="AQ1760" s="69"/>
      <c r="AR1760" s="69"/>
      <c r="AS1760" s="69"/>
      <c r="AT1760" s="69"/>
      <c r="AU1760" s="69"/>
      <c r="AV1760" s="69"/>
      <c r="AW1760" s="69"/>
      <c r="AX1760" s="69"/>
      <c r="AY1760" s="69"/>
      <c r="AZ1760" s="69"/>
      <c r="BA1760" s="69"/>
      <c r="BB1760" s="69"/>
      <c r="BC1760" s="69"/>
      <c r="BD1760" s="69"/>
      <c r="BE1760" s="69"/>
      <c r="BF1760" s="69"/>
      <c r="BG1760" s="69"/>
      <c r="BH1760" s="69"/>
      <c r="BI1760" s="69"/>
      <c r="BJ1760" s="69"/>
      <c r="BK1760" s="69"/>
      <c r="BL1760" s="69"/>
      <c r="BM1760" s="69"/>
      <c r="BN1760" s="69"/>
      <c r="BO1760" s="69"/>
      <c r="BP1760" s="69"/>
      <c r="BQ1760" s="69"/>
      <c r="BR1760" s="69"/>
      <c r="BS1760" s="46"/>
    </row>
    <row r="1761" spans="4:71" s="47" customFormat="1" ht="9.75" customHeight="1" x14ac:dyDescent="0.3">
      <c r="D1761" s="69"/>
      <c r="E1761" s="69"/>
      <c r="F1761" s="69"/>
      <c r="G1761" s="69"/>
      <c r="H1761" s="69"/>
      <c r="I1761" s="69"/>
      <c r="J1761" s="69"/>
      <c r="K1761" s="69"/>
      <c r="L1761" s="69"/>
      <c r="M1761" s="69"/>
      <c r="N1761" s="69"/>
      <c r="O1761" s="69"/>
      <c r="P1761" s="69"/>
      <c r="Q1761" s="69"/>
      <c r="R1761" s="69"/>
      <c r="S1761" s="69"/>
      <c r="T1761" s="69"/>
      <c r="U1761" s="69"/>
      <c r="V1761" s="69"/>
      <c r="W1761" s="69"/>
      <c r="X1761" s="69"/>
      <c r="Y1761" s="69"/>
      <c r="Z1761" s="69"/>
      <c r="AA1761" s="69"/>
      <c r="AB1761" s="69"/>
      <c r="AC1761" s="69"/>
      <c r="AD1761" s="69"/>
      <c r="AE1761" s="69"/>
      <c r="AF1761" s="69"/>
      <c r="AG1761" s="69"/>
      <c r="AH1761" s="69"/>
      <c r="AI1761" s="69"/>
      <c r="AJ1761" s="69"/>
      <c r="AK1761" s="69"/>
      <c r="AL1761" s="69"/>
      <c r="AM1761" s="69"/>
      <c r="AN1761" s="69"/>
      <c r="AO1761" s="69"/>
      <c r="AP1761" s="69"/>
      <c r="AQ1761" s="69"/>
      <c r="AR1761" s="69"/>
      <c r="AS1761" s="69"/>
      <c r="AT1761" s="69"/>
      <c r="AU1761" s="69"/>
      <c r="AV1761" s="69"/>
      <c r="AW1761" s="69"/>
      <c r="AX1761" s="69"/>
      <c r="AY1761" s="69"/>
      <c r="AZ1761" s="69"/>
      <c r="BA1761" s="69"/>
      <c r="BB1761" s="69"/>
      <c r="BC1761" s="69"/>
      <c r="BD1761" s="69"/>
      <c r="BE1761" s="69"/>
      <c r="BF1761" s="69"/>
      <c r="BG1761" s="69"/>
      <c r="BH1761" s="69"/>
      <c r="BI1761" s="69"/>
      <c r="BJ1761" s="69"/>
      <c r="BK1761" s="69"/>
      <c r="BL1761" s="69"/>
      <c r="BM1761" s="69"/>
      <c r="BN1761" s="69"/>
      <c r="BO1761" s="69"/>
      <c r="BP1761" s="69"/>
      <c r="BQ1761" s="69"/>
      <c r="BR1761" s="69"/>
      <c r="BS1761" s="46"/>
    </row>
    <row r="1762" spans="4:71" s="47" customFormat="1" ht="9.75" customHeight="1" x14ac:dyDescent="0.3">
      <c r="D1762" s="69"/>
      <c r="E1762" s="69"/>
      <c r="F1762" s="69"/>
      <c r="G1762" s="69"/>
      <c r="H1762" s="69"/>
      <c r="I1762" s="69"/>
      <c r="J1762" s="69"/>
      <c r="K1762" s="69"/>
      <c r="L1762" s="69"/>
      <c r="M1762" s="69"/>
      <c r="N1762" s="69"/>
      <c r="O1762" s="69"/>
      <c r="P1762" s="69"/>
      <c r="Q1762" s="69"/>
      <c r="R1762" s="69"/>
      <c r="S1762" s="69"/>
      <c r="T1762" s="69"/>
      <c r="U1762" s="69"/>
      <c r="V1762" s="69"/>
      <c r="W1762" s="69"/>
      <c r="X1762" s="69"/>
      <c r="Y1762" s="69"/>
      <c r="Z1762" s="69"/>
      <c r="AA1762" s="69"/>
      <c r="AB1762" s="69"/>
      <c r="AC1762" s="69"/>
      <c r="AD1762" s="69"/>
      <c r="AE1762" s="69"/>
      <c r="AF1762" s="69"/>
      <c r="AG1762" s="69"/>
      <c r="AH1762" s="69"/>
      <c r="AI1762" s="69"/>
      <c r="AJ1762" s="69"/>
      <c r="AK1762" s="69"/>
      <c r="AL1762" s="69"/>
      <c r="AM1762" s="69"/>
      <c r="AN1762" s="69"/>
      <c r="AO1762" s="69"/>
      <c r="AP1762" s="69"/>
      <c r="AQ1762" s="69"/>
      <c r="AR1762" s="69"/>
      <c r="AS1762" s="69"/>
      <c r="AT1762" s="69"/>
      <c r="AU1762" s="69"/>
      <c r="AV1762" s="69"/>
      <c r="AW1762" s="69"/>
      <c r="AX1762" s="69"/>
      <c r="AY1762" s="69"/>
      <c r="AZ1762" s="69"/>
      <c r="BA1762" s="69"/>
      <c r="BB1762" s="69"/>
      <c r="BC1762" s="69"/>
      <c r="BD1762" s="69"/>
      <c r="BE1762" s="69"/>
      <c r="BF1762" s="69"/>
      <c r="BG1762" s="69"/>
      <c r="BH1762" s="69"/>
      <c r="BI1762" s="69"/>
      <c r="BJ1762" s="69"/>
      <c r="BK1762" s="69"/>
      <c r="BL1762" s="69"/>
      <c r="BM1762" s="69"/>
      <c r="BN1762" s="69"/>
      <c r="BO1762" s="69"/>
      <c r="BP1762" s="69"/>
      <c r="BQ1762" s="69"/>
      <c r="BR1762" s="69"/>
      <c r="BS1762" s="46"/>
    </row>
    <row r="1763" spans="4:71" s="47" customFormat="1" ht="9.75" customHeight="1" x14ac:dyDescent="0.3">
      <c r="D1763" s="69"/>
      <c r="E1763" s="69"/>
      <c r="F1763" s="69"/>
      <c r="G1763" s="69"/>
      <c r="H1763" s="69"/>
      <c r="I1763" s="69"/>
      <c r="J1763" s="69"/>
      <c r="K1763" s="69"/>
      <c r="L1763" s="69"/>
      <c r="M1763" s="69"/>
      <c r="N1763" s="69"/>
      <c r="O1763" s="69"/>
      <c r="P1763" s="69"/>
      <c r="Q1763" s="69"/>
      <c r="R1763" s="69"/>
      <c r="S1763" s="69"/>
      <c r="T1763" s="69"/>
      <c r="U1763" s="69"/>
      <c r="V1763" s="69"/>
      <c r="W1763" s="69"/>
      <c r="X1763" s="69"/>
      <c r="Y1763" s="69"/>
      <c r="Z1763" s="69"/>
      <c r="AA1763" s="69"/>
      <c r="AB1763" s="69"/>
      <c r="AC1763" s="69"/>
      <c r="AD1763" s="69"/>
      <c r="AE1763" s="69"/>
      <c r="AF1763" s="69"/>
      <c r="AG1763" s="69"/>
      <c r="AH1763" s="69"/>
      <c r="AI1763" s="69"/>
      <c r="AJ1763" s="69"/>
      <c r="AK1763" s="69"/>
      <c r="AL1763" s="69"/>
      <c r="AM1763" s="69"/>
      <c r="AN1763" s="69"/>
      <c r="AO1763" s="69"/>
      <c r="AP1763" s="69"/>
      <c r="AQ1763" s="69"/>
      <c r="AR1763" s="69"/>
      <c r="AS1763" s="69"/>
      <c r="AT1763" s="69"/>
      <c r="AU1763" s="69"/>
      <c r="AV1763" s="69"/>
      <c r="AW1763" s="69"/>
      <c r="AX1763" s="69"/>
      <c r="AY1763" s="69"/>
      <c r="AZ1763" s="69"/>
      <c r="BA1763" s="69"/>
      <c r="BB1763" s="69"/>
      <c r="BC1763" s="69"/>
      <c r="BD1763" s="69"/>
      <c r="BE1763" s="69"/>
      <c r="BF1763" s="69"/>
      <c r="BG1763" s="69"/>
      <c r="BH1763" s="69"/>
      <c r="BI1763" s="69"/>
      <c r="BJ1763" s="69"/>
      <c r="BK1763" s="69"/>
      <c r="BL1763" s="69"/>
      <c r="BM1763" s="69"/>
      <c r="BN1763" s="69"/>
      <c r="BO1763" s="69"/>
      <c r="BP1763" s="69"/>
      <c r="BQ1763" s="69"/>
      <c r="BR1763" s="69"/>
      <c r="BS1763" s="46"/>
    </row>
    <row r="1764" spans="4:71" s="47" customFormat="1" ht="9.75" customHeight="1" x14ac:dyDescent="0.3">
      <c r="D1764" s="69"/>
      <c r="E1764" s="69"/>
      <c r="F1764" s="69"/>
      <c r="G1764" s="69"/>
      <c r="H1764" s="69"/>
      <c r="I1764" s="69"/>
      <c r="J1764" s="69"/>
      <c r="K1764" s="69"/>
      <c r="L1764" s="69"/>
      <c r="M1764" s="69"/>
      <c r="N1764" s="69"/>
      <c r="O1764" s="69"/>
      <c r="P1764" s="69"/>
      <c r="Q1764" s="69"/>
      <c r="R1764" s="69"/>
      <c r="S1764" s="69"/>
      <c r="T1764" s="69"/>
      <c r="U1764" s="69"/>
      <c r="V1764" s="69"/>
      <c r="W1764" s="69"/>
      <c r="X1764" s="69"/>
      <c r="Y1764" s="69"/>
      <c r="Z1764" s="69"/>
      <c r="AA1764" s="69"/>
      <c r="AB1764" s="69"/>
      <c r="AC1764" s="69"/>
      <c r="AD1764" s="69"/>
      <c r="AE1764" s="69"/>
      <c r="AF1764" s="69"/>
      <c r="AG1764" s="69"/>
      <c r="AH1764" s="69"/>
      <c r="AI1764" s="69"/>
      <c r="AJ1764" s="69"/>
      <c r="AK1764" s="69"/>
      <c r="AL1764" s="69"/>
      <c r="AM1764" s="69"/>
      <c r="AN1764" s="69"/>
      <c r="AO1764" s="69"/>
      <c r="AP1764" s="69"/>
      <c r="AQ1764" s="69"/>
      <c r="AR1764" s="69"/>
      <c r="AS1764" s="69"/>
      <c r="AT1764" s="69"/>
      <c r="AU1764" s="69"/>
      <c r="AV1764" s="69"/>
      <c r="AW1764" s="69"/>
      <c r="AX1764" s="69"/>
      <c r="AY1764" s="69"/>
      <c r="AZ1764" s="69"/>
      <c r="BA1764" s="69"/>
      <c r="BB1764" s="69"/>
      <c r="BC1764" s="69"/>
      <c r="BD1764" s="69"/>
      <c r="BE1764" s="69"/>
      <c r="BF1764" s="69"/>
      <c r="BG1764" s="69"/>
      <c r="BH1764" s="69"/>
      <c r="BI1764" s="69"/>
      <c r="BJ1764" s="69"/>
      <c r="BK1764" s="69"/>
      <c r="BL1764" s="69"/>
      <c r="BM1764" s="69"/>
      <c r="BN1764" s="69"/>
      <c r="BO1764" s="69"/>
      <c r="BP1764" s="69"/>
      <c r="BQ1764" s="69"/>
      <c r="BR1764" s="69"/>
      <c r="BS1764" s="46"/>
    </row>
    <row r="1765" spans="4:71" s="47" customFormat="1" ht="9.75" customHeight="1" x14ac:dyDescent="0.3">
      <c r="D1765" s="69"/>
      <c r="E1765" s="69"/>
      <c r="F1765" s="69"/>
      <c r="G1765" s="69"/>
      <c r="H1765" s="69"/>
      <c r="I1765" s="69"/>
      <c r="J1765" s="69"/>
      <c r="K1765" s="69"/>
      <c r="L1765" s="69"/>
      <c r="M1765" s="69"/>
      <c r="N1765" s="69"/>
      <c r="O1765" s="69"/>
      <c r="P1765" s="69"/>
      <c r="Q1765" s="69"/>
      <c r="R1765" s="69"/>
      <c r="S1765" s="69"/>
      <c r="T1765" s="69"/>
      <c r="U1765" s="69"/>
      <c r="V1765" s="69"/>
      <c r="W1765" s="69"/>
      <c r="X1765" s="69"/>
      <c r="Y1765" s="69"/>
      <c r="Z1765" s="69"/>
      <c r="AA1765" s="69"/>
      <c r="AB1765" s="69"/>
      <c r="AC1765" s="69"/>
      <c r="AD1765" s="69"/>
      <c r="AE1765" s="69"/>
      <c r="AF1765" s="69"/>
      <c r="AG1765" s="69"/>
      <c r="AH1765" s="69"/>
      <c r="AI1765" s="69"/>
      <c r="AJ1765" s="69"/>
      <c r="AK1765" s="69"/>
      <c r="AL1765" s="69"/>
      <c r="AM1765" s="69"/>
      <c r="AN1765" s="69"/>
      <c r="AO1765" s="69"/>
      <c r="AP1765" s="69"/>
      <c r="AQ1765" s="69"/>
      <c r="AR1765" s="69"/>
      <c r="AS1765" s="69"/>
      <c r="AT1765" s="69"/>
      <c r="AU1765" s="69"/>
      <c r="AV1765" s="69"/>
      <c r="AW1765" s="69"/>
      <c r="AX1765" s="69"/>
      <c r="AY1765" s="69"/>
      <c r="AZ1765" s="69"/>
      <c r="BA1765" s="69"/>
      <c r="BB1765" s="69"/>
      <c r="BC1765" s="69"/>
      <c r="BD1765" s="69"/>
      <c r="BE1765" s="69"/>
      <c r="BF1765" s="69"/>
      <c r="BG1765" s="69"/>
      <c r="BH1765" s="69"/>
      <c r="BI1765" s="69"/>
      <c r="BJ1765" s="69"/>
      <c r="BK1765" s="69"/>
      <c r="BL1765" s="69"/>
      <c r="BM1765" s="69"/>
      <c r="BN1765" s="69"/>
      <c r="BO1765" s="69"/>
      <c r="BP1765" s="69"/>
      <c r="BQ1765" s="69"/>
      <c r="BR1765" s="69"/>
      <c r="BS1765" s="46"/>
    </row>
    <row r="1766" spans="4:71" s="47" customFormat="1" ht="9.75" customHeight="1" x14ac:dyDescent="0.3">
      <c r="D1766" s="69"/>
      <c r="E1766" s="69"/>
      <c r="F1766" s="69"/>
      <c r="G1766" s="69"/>
      <c r="H1766" s="69"/>
      <c r="I1766" s="69"/>
      <c r="J1766" s="69"/>
      <c r="K1766" s="69"/>
      <c r="L1766" s="69"/>
      <c r="M1766" s="69"/>
      <c r="N1766" s="69"/>
      <c r="O1766" s="69"/>
      <c r="P1766" s="69"/>
      <c r="Q1766" s="69"/>
      <c r="R1766" s="69"/>
      <c r="S1766" s="69"/>
      <c r="T1766" s="69"/>
      <c r="U1766" s="69"/>
      <c r="V1766" s="69"/>
      <c r="W1766" s="69"/>
      <c r="X1766" s="69"/>
      <c r="Y1766" s="69"/>
      <c r="Z1766" s="69"/>
      <c r="AA1766" s="69"/>
      <c r="AB1766" s="69"/>
      <c r="AC1766" s="69"/>
      <c r="AD1766" s="69"/>
      <c r="AE1766" s="69"/>
      <c r="AF1766" s="69"/>
      <c r="AG1766" s="69"/>
      <c r="AH1766" s="69"/>
      <c r="AI1766" s="69"/>
      <c r="AJ1766" s="69"/>
      <c r="AK1766" s="69"/>
      <c r="AL1766" s="69"/>
      <c r="AM1766" s="69"/>
      <c r="AN1766" s="69"/>
      <c r="AO1766" s="69"/>
      <c r="AP1766" s="69"/>
      <c r="AQ1766" s="69"/>
      <c r="AR1766" s="69"/>
      <c r="AS1766" s="69"/>
      <c r="AT1766" s="69"/>
      <c r="AU1766" s="69"/>
      <c r="AV1766" s="69"/>
      <c r="AW1766" s="69"/>
      <c r="AX1766" s="69"/>
      <c r="AY1766" s="69"/>
      <c r="AZ1766" s="69"/>
      <c r="BA1766" s="69"/>
      <c r="BB1766" s="69"/>
      <c r="BC1766" s="69"/>
      <c r="BD1766" s="69"/>
      <c r="BE1766" s="69"/>
      <c r="BF1766" s="69"/>
      <c r="BG1766" s="69"/>
      <c r="BH1766" s="69"/>
      <c r="BI1766" s="69"/>
      <c r="BJ1766" s="69"/>
      <c r="BK1766" s="69"/>
      <c r="BL1766" s="69"/>
      <c r="BM1766" s="69"/>
      <c r="BN1766" s="69"/>
      <c r="BO1766" s="69"/>
      <c r="BP1766" s="69"/>
      <c r="BQ1766" s="69"/>
      <c r="BR1766" s="69"/>
      <c r="BS1766" s="46"/>
    </row>
    <row r="1767" spans="4:71" s="47" customFormat="1" ht="9.75" customHeight="1" x14ac:dyDescent="0.3">
      <c r="D1767" s="69"/>
      <c r="E1767" s="69"/>
      <c r="F1767" s="69"/>
      <c r="G1767" s="69"/>
      <c r="H1767" s="69"/>
      <c r="I1767" s="69"/>
      <c r="J1767" s="69"/>
      <c r="K1767" s="69"/>
      <c r="L1767" s="69"/>
      <c r="M1767" s="69"/>
      <c r="N1767" s="69"/>
      <c r="O1767" s="69"/>
      <c r="P1767" s="69"/>
      <c r="Q1767" s="69"/>
      <c r="R1767" s="69"/>
      <c r="S1767" s="69"/>
      <c r="T1767" s="69"/>
      <c r="U1767" s="69"/>
      <c r="V1767" s="69"/>
      <c r="W1767" s="69"/>
      <c r="X1767" s="69"/>
      <c r="Y1767" s="69"/>
      <c r="Z1767" s="69"/>
      <c r="AA1767" s="69"/>
      <c r="AB1767" s="69"/>
      <c r="AC1767" s="69"/>
      <c r="AD1767" s="69"/>
      <c r="AE1767" s="69"/>
      <c r="AF1767" s="69"/>
      <c r="AG1767" s="69"/>
      <c r="AH1767" s="69"/>
      <c r="AI1767" s="69"/>
      <c r="AJ1767" s="69"/>
      <c r="AK1767" s="69"/>
      <c r="AL1767" s="69"/>
      <c r="AM1767" s="69"/>
      <c r="AN1767" s="69"/>
      <c r="AO1767" s="69"/>
      <c r="AP1767" s="69"/>
      <c r="AQ1767" s="69"/>
      <c r="AR1767" s="69"/>
      <c r="AS1767" s="69"/>
      <c r="AT1767" s="69"/>
      <c r="AU1767" s="69"/>
      <c r="AV1767" s="69"/>
      <c r="AW1767" s="69"/>
      <c r="AX1767" s="69"/>
      <c r="AY1767" s="69"/>
      <c r="AZ1767" s="69"/>
      <c r="BA1767" s="69"/>
      <c r="BB1767" s="69"/>
      <c r="BC1767" s="69"/>
      <c r="BD1767" s="69"/>
      <c r="BE1767" s="69"/>
      <c r="BF1767" s="69"/>
      <c r="BG1767" s="69"/>
      <c r="BH1767" s="69"/>
      <c r="BI1767" s="69"/>
      <c r="BJ1767" s="69"/>
      <c r="BK1767" s="69"/>
      <c r="BL1767" s="69"/>
      <c r="BM1767" s="69"/>
      <c r="BN1767" s="69"/>
      <c r="BO1767" s="69"/>
      <c r="BP1767" s="69"/>
      <c r="BQ1767" s="69"/>
      <c r="BR1767" s="69"/>
      <c r="BS1767" s="46"/>
    </row>
    <row r="1768" spans="4:71" s="47" customFormat="1" ht="9.75" customHeight="1" x14ac:dyDescent="0.3">
      <c r="D1768" s="69"/>
      <c r="E1768" s="69"/>
      <c r="F1768" s="69"/>
      <c r="G1768" s="69"/>
      <c r="H1768" s="69"/>
      <c r="I1768" s="69"/>
      <c r="J1768" s="69"/>
      <c r="K1768" s="69"/>
      <c r="L1768" s="69"/>
      <c r="M1768" s="69"/>
      <c r="N1768" s="69"/>
      <c r="O1768" s="69"/>
      <c r="P1768" s="69"/>
      <c r="Q1768" s="69"/>
      <c r="R1768" s="69"/>
      <c r="S1768" s="69"/>
      <c r="T1768" s="69"/>
      <c r="U1768" s="69"/>
      <c r="V1768" s="69"/>
      <c r="W1768" s="69"/>
      <c r="X1768" s="69"/>
      <c r="Y1768" s="69"/>
      <c r="Z1768" s="69"/>
      <c r="AA1768" s="69"/>
      <c r="AB1768" s="69"/>
      <c r="AC1768" s="69"/>
      <c r="AD1768" s="69"/>
      <c r="AE1768" s="69"/>
      <c r="AF1768" s="69"/>
      <c r="AG1768" s="69"/>
      <c r="AH1768" s="69"/>
      <c r="AI1768" s="69"/>
      <c r="AJ1768" s="69"/>
      <c r="AK1768" s="69"/>
      <c r="AL1768" s="69"/>
      <c r="AM1768" s="69"/>
      <c r="AN1768" s="69"/>
      <c r="AO1768" s="69"/>
      <c r="AP1768" s="69"/>
      <c r="AQ1768" s="69"/>
      <c r="AR1768" s="69"/>
      <c r="AS1768" s="69"/>
      <c r="AT1768" s="69"/>
      <c r="AU1768" s="69"/>
      <c r="AV1768" s="69"/>
      <c r="AW1768" s="69"/>
      <c r="AX1768" s="69"/>
      <c r="AY1768" s="69"/>
      <c r="AZ1768" s="69"/>
      <c r="BA1768" s="69"/>
      <c r="BB1768" s="69"/>
      <c r="BC1768" s="69"/>
      <c r="BD1768" s="69"/>
      <c r="BE1768" s="69"/>
      <c r="BF1768" s="69"/>
      <c r="BG1768" s="69"/>
      <c r="BH1768" s="69"/>
      <c r="BI1768" s="69"/>
      <c r="BJ1768" s="69"/>
      <c r="BK1768" s="69"/>
      <c r="BL1768" s="69"/>
      <c r="BM1768" s="69"/>
      <c r="BN1768" s="69"/>
      <c r="BO1768" s="69"/>
      <c r="BP1768" s="69"/>
      <c r="BQ1768" s="69"/>
      <c r="BR1768" s="69"/>
      <c r="BS1768" s="46"/>
    </row>
    <row r="1769" spans="4:71" s="47" customFormat="1" ht="9.75" customHeight="1" x14ac:dyDescent="0.3">
      <c r="D1769" s="69"/>
      <c r="E1769" s="69"/>
      <c r="F1769" s="69"/>
      <c r="G1769" s="69"/>
      <c r="H1769" s="69"/>
      <c r="I1769" s="69"/>
      <c r="J1769" s="69"/>
      <c r="K1769" s="69"/>
      <c r="L1769" s="69"/>
      <c r="M1769" s="69"/>
      <c r="N1769" s="69"/>
      <c r="O1769" s="69"/>
      <c r="P1769" s="69"/>
      <c r="Q1769" s="69"/>
      <c r="R1769" s="69"/>
      <c r="S1769" s="69"/>
      <c r="T1769" s="69"/>
      <c r="U1769" s="69"/>
      <c r="V1769" s="69"/>
      <c r="W1769" s="69"/>
      <c r="X1769" s="69"/>
      <c r="Y1769" s="69"/>
      <c r="Z1769" s="69"/>
      <c r="AA1769" s="69"/>
      <c r="AB1769" s="69"/>
      <c r="AC1769" s="69"/>
      <c r="AD1769" s="69"/>
      <c r="AE1769" s="69"/>
      <c r="AF1769" s="69"/>
      <c r="AG1769" s="69"/>
      <c r="AH1769" s="69"/>
      <c r="AI1769" s="69"/>
      <c r="AJ1769" s="69"/>
      <c r="AK1769" s="69"/>
      <c r="AL1769" s="69"/>
      <c r="AM1769" s="69"/>
      <c r="AN1769" s="69"/>
      <c r="AO1769" s="69"/>
      <c r="AP1769" s="69"/>
      <c r="AQ1769" s="69"/>
      <c r="AR1769" s="69"/>
      <c r="AS1769" s="69"/>
      <c r="AT1769" s="69"/>
      <c r="AU1769" s="69"/>
      <c r="AV1769" s="69"/>
      <c r="AW1769" s="69"/>
      <c r="AX1769" s="69"/>
      <c r="AY1769" s="69"/>
      <c r="AZ1769" s="69"/>
      <c r="BA1769" s="69"/>
      <c r="BB1769" s="69"/>
      <c r="BC1769" s="69"/>
      <c r="BD1769" s="69"/>
      <c r="BE1769" s="69"/>
      <c r="BF1769" s="69"/>
      <c r="BG1769" s="69"/>
      <c r="BH1769" s="69"/>
      <c r="BI1769" s="69"/>
      <c r="BJ1769" s="69"/>
      <c r="BK1769" s="69"/>
      <c r="BL1769" s="69"/>
      <c r="BM1769" s="69"/>
      <c r="BN1769" s="69"/>
      <c r="BO1769" s="69"/>
      <c r="BP1769" s="69"/>
      <c r="BQ1769" s="69"/>
      <c r="BR1769" s="69"/>
      <c r="BS1769" s="46"/>
    </row>
    <row r="1770" spans="4:71" s="47" customFormat="1" ht="9.75" customHeight="1" x14ac:dyDescent="0.3">
      <c r="D1770" s="69"/>
      <c r="E1770" s="69"/>
      <c r="F1770" s="69"/>
      <c r="G1770" s="69"/>
      <c r="H1770" s="69"/>
      <c r="I1770" s="69"/>
      <c r="J1770" s="69"/>
      <c r="K1770" s="69"/>
      <c r="L1770" s="69"/>
      <c r="M1770" s="69"/>
      <c r="N1770" s="69"/>
      <c r="O1770" s="69"/>
      <c r="P1770" s="69"/>
      <c r="Q1770" s="69"/>
      <c r="R1770" s="69"/>
      <c r="S1770" s="69"/>
      <c r="T1770" s="69"/>
      <c r="U1770" s="69"/>
      <c r="V1770" s="69"/>
      <c r="W1770" s="69"/>
      <c r="X1770" s="69"/>
      <c r="Y1770" s="69"/>
      <c r="Z1770" s="69"/>
      <c r="AA1770" s="69"/>
      <c r="AB1770" s="69"/>
      <c r="AC1770" s="69"/>
      <c r="AD1770" s="69"/>
      <c r="AE1770" s="69"/>
      <c r="AF1770" s="69"/>
      <c r="AG1770" s="69"/>
      <c r="AH1770" s="69"/>
      <c r="AI1770" s="69"/>
      <c r="AJ1770" s="69"/>
      <c r="AK1770" s="69"/>
      <c r="AL1770" s="69"/>
      <c r="AM1770" s="69"/>
      <c r="AN1770" s="69"/>
      <c r="AO1770" s="69"/>
      <c r="AP1770" s="69"/>
      <c r="AQ1770" s="69"/>
      <c r="AR1770" s="69"/>
      <c r="AS1770" s="69"/>
      <c r="AT1770" s="69"/>
      <c r="AU1770" s="69"/>
      <c r="AV1770" s="69"/>
      <c r="AW1770" s="69"/>
      <c r="AX1770" s="69"/>
      <c r="AY1770" s="69"/>
      <c r="AZ1770" s="69"/>
      <c r="BA1770" s="69"/>
      <c r="BB1770" s="69"/>
      <c r="BC1770" s="69"/>
      <c r="BD1770" s="69"/>
      <c r="BE1770" s="69"/>
      <c r="BF1770" s="69"/>
      <c r="BG1770" s="69"/>
      <c r="BH1770" s="69"/>
      <c r="BI1770" s="69"/>
      <c r="BJ1770" s="69"/>
      <c r="BK1770" s="69"/>
      <c r="BL1770" s="69"/>
      <c r="BM1770" s="69"/>
      <c r="BN1770" s="69"/>
      <c r="BO1770" s="69"/>
      <c r="BP1770" s="69"/>
      <c r="BQ1770" s="69"/>
      <c r="BR1770" s="69"/>
      <c r="BS1770" s="46"/>
    </row>
    <row r="1771" spans="4:71" s="47" customFormat="1" ht="9.75" customHeight="1" x14ac:dyDescent="0.3">
      <c r="D1771" s="69"/>
      <c r="E1771" s="69"/>
      <c r="F1771" s="69"/>
      <c r="G1771" s="69"/>
      <c r="H1771" s="69"/>
      <c r="I1771" s="69"/>
      <c r="J1771" s="69"/>
      <c r="K1771" s="69"/>
      <c r="L1771" s="69"/>
      <c r="M1771" s="69"/>
      <c r="N1771" s="69"/>
      <c r="O1771" s="69"/>
      <c r="P1771" s="69"/>
      <c r="Q1771" s="69"/>
      <c r="R1771" s="69"/>
      <c r="S1771" s="69"/>
      <c r="T1771" s="69"/>
      <c r="U1771" s="69"/>
      <c r="V1771" s="69"/>
      <c r="W1771" s="69"/>
      <c r="X1771" s="69"/>
      <c r="Y1771" s="69"/>
      <c r="Z1771" s="69"/>
      <c r="AA1771" s="69"/>
      <c r="AB1771" s="69"/>
      <c r="AC1771" s="69"/>
      <c r="AD1771" s="69"/>
      <c r="AE1771" s="69"/>
      <c r="AF1771" s="69"/>
      <c r="AG1771" s="69"/>
      <c r="AH1771" s="69"/>
      <c r="AI1771" s="69"/>
      <c r="AJ1771" s="69"/>
      <c r="AK1771" s="69"/>
      <c r="AL1771" s="69"/>
      <c r="AM1771" s="69"/>
      <c r="AN1771" s="69"/>
      <c r="AO1771" s="69"/>
      <c r="AP1771" s="69"/>
      <c r="AQ1771" s="69"/>
      <c r="AR1771" s="69"/>
      <c r="AS1771" s="69"/>
      <c r="AT1771" s="69"/>
      <c r="AU1771" s="69"/>
      <c r="AV1771" s="69"/>
      <c r="AW1771" s="69"/>
      <c r="AX1771" s="69"/>
      <c r="AY1771" s="69"/>
      <c r="AZ1771" s="69"/>
      <c r="BA1771" s="69"/>
      <c r="BB1771" s="69"/>
      <c r="BC1771" s="69"/>
      <c r="BD1771" s="69"/>
      <c r="BE1771" s="69"/>
      <c r="BF1771" s="69"/>
      <c r="BG1771" s="69"/>
      <c r="BH1771" s="69"/>
      <c r="BI1771" s="69"/>
      <c r="BJ1771" s="69"/>
      <c r="BK1771" s="69"/>
      <c r="BL1771" s="69"/>
      <c r="BM1771" s="69"/>
      <c r="BN1771" s="69"/>
      <c r="BO1771" s="69"/>
      <c r="BP1771" s="69"/>
      <c r="BQ1771" s="69"/>
      <c r="BR1771" s="69"/>
      <c r="BS1771" s="46"/>
    </row>
    <row r="1772" spans="4:71" s="47" customFormat="1" ht="9.75" customHeight="1" x14ac:dyDescent="0.3">
      <c r="D1772" s="69"/>
      <c r="E1772" s="69"/>
      <c r="F1772" s="69"/>
      <c r="G1772" s="69"/>
      <c r="H1772" s="69"/>
      <c r="I1772" s="69"/>
      <c r="J1772" s="69"/>
      <c r="K1772" s="69"/>
      <c r="L1772" s="69"/>
      <c r="M1772" s="69"/>
      <c r="N1772" s="69"/>
      <c r="O1772" s="69"/>
      <c r="P1772" s="69"/>
      <c r="Q1772" s="69"/>
      <c r="R1772" s="69"/>
      <c r="S1772" s="69"/>
      <c r="T1772" s="69"/>
      <c r="U1772" s="69"/>
      <c r="V1772" s="69"/>
      <c r="W1772" s="69"/>
      <c r="X1772" s="69"/>
      <c r="Y1772" s="69"/>
      <c r="Z1772" s="69"/>
      <c r="AA1772" s="69"/>
      <c r="AB1772" s="69"/>
      <c r="AC1772" s="69"/>
      <c r="AD1772" s="69"/>
      <c r="AE1772" s="69"/>
      <c r="AF1772" s="69"/>
      <c r="AG1772" s="69"/>
      <c r="AH1772" s="69"/>
      <c r="AI1772" s="69"/>
      <c r="AJ1772" s="69"/>
      <c r="AK1772" s="69"/>
      <c r="AL1772" s="69"/>
      <c r="AM1772" s="69"/>
      <c r="AN1772" s="69"/>
      <c r="AO1772" s="69"/>
      <c r="AP1772" s="69"/>
      <c r="AQ1772" s="69"/>
      <c r="AR1772" s="69"/>
      <c r="AS1772" s="69"/>
      <c r="AT1772" s="69"/>
      <c r="AU1772" s="69"/>
      <c r="AV1772" s="69"/>
      <c r="AW1772" s="69"/>
      <c r="AX1772" s="69"/>
      <c r="AY1772" s="69"/>
      <c r="AZ1772" s="69"/>
      <c r="BA1772" s="69"/>
      <c r="BB1772" s="69"/>
      <c r="BC1772" s="69"/>
      <c r="BD1772" s="69"/>
      <c r="BE1772" s="69"/>
      <c r="BF1772" s="69"/>
      <c r="BG1772" s="69"/>
      <c r="BH1772" s="69"/>
      <c r="BI1772" s="69"/>
      <c r="BJ1772" s="69"/>
      <c r="BK1772" s="69"/>
      <c r="BL1772" s="69"/>
      <c r="BM1772" s="69"/>
      <c r="BN1772" s="69"/>
      <c r="BO1772" s="69"/>
      <c r="BP1772" s="69"/>
      <c r="BQ1772" s="69"/>
      <c r="BR1772" s="69"/>
      <c r="BS1772" s="46"/>
    </row>
    <row r="1773" spans="4:71" s="47" customFormat="1" ht="9.75" customHeight="1" x14ac:dyDescent="0.3">
      <c r="D1773" s="69"/>
      <c r="E1773" s="69"/>
      <c r="F1773" s="69"/>
      <c r="G1773" s="69"/>
      <c r="H1773" s="69"/>
      <c r="I1773" s="69"/>
      <c r="J1773" s="69"/>
      <c r="K1773" s="69"/>
      <c r="L1773" s="69"/>
      <c r="M1773" s="69"/>
      <c r="N1773" s="69"/>
      <c r="O1773" s="69"/>
      <c r="P1773" s="69"/>
      <c r="Q1773" s="69"/>
      <c r="R1773" s="69"/>
      <c r="S1773" s="69"/>
      <c r="T1773" s="69"/>
      <c r="U1773" s="69"/>
      <c r="V1773" s="69"/>
      <c r="W1773" s="69"/>
      <c r="X1773" s="69"/>
      <c r="Y1773" s="69"/>
      <c r="Z1773" s="69"/>
      <c r="AA1773" s="69"/>
      <c r="AB1773" s="69"/>
      <c r="AC1773" s="69"/>
      <c r="AD1773" s="69"/>
      <c r="AE1773" s="69"/>
      <c r="AF1773" s="69"/>
      <c r="AG1773" s="69"/>
      <c r="AH1773" s="69"/>
      <c r="AI1773" s="69"/>
      <c r="AJ1773" s="69"/>
      <c r="AK1773" s="69"/>
      <c r="AL1773" s="69"/>
      <c r="AM1773" s="69"/>
      <c r="AN1773" s="69"/>
      <c r="AO1773" s="69"/>
      <c r="AP1773" s="69"/>
      <c r="AQ1773" s="69"/>
      <c r="AR1773" s="69"/>
      <c r="AS1773" s="69"/>
      <c r="AT1773" s="69"/>
      <c r="AU1773" s="69"/>
      <c r="AV1773" s="69"/>
      <c r="AW1773" s="69"/>
      <c r="AX1773" s="69"/>
      <c r="AY1773" s="69"/>
      <c r="AZ1773" s="69"/>
      <c r="BA1773" s="69"/>
      <c r="BB1773" s="69"/>
      <c r="BC1773" s="69"/>
      <c r="BD1773" s="69"/>
      <c r="BE1773" s="69"/>
      <c r="BF1773" s="69"/>
      <c r="BG1773" s="69"/>
      <c r="BH1773" s="69"/>
      <c r="BI1773" s="69"/>
      <c r="BJ1773" s="69"/>
      <c r="BK1773" s="69"/>
      <c r="BL1773" s="69"/>
      <c r="BM1773" s="69"/>
      <c r="BN1773" s="69"/>
      <c r="BO1773" s="69"/>
      <c r="BP1773" s="69"/>
      <c r="BQ1773" s="69"/>
      <c r="BR1773" s="69"/>
      <c r="BS1773" s="46"/>
    </row>
    <row r="1774" spans="4:71" s="47" customFormat="1" ht="9.75" customHeight="1" x14ac:dyDescent="0.3">
      <c r="D1774" s="69"/>
      <c r="E1774" s="69"/>
      <c r="F1774" s="69"/>
      <c r="G1774" s="69"/>
      <c r="H1774" s="69"/>
      <c r="I1774" s="69"/>
      <c r="J1774" s="69"/>
      <c r="K1774" s="69"/>
      <c r="L1774" s="69"/>
      <c r="M1774" s="69"/>
      <c r="N1774" s="69"/>
      <c r="O1774" s="69"/>
      <c r="P1774" s="69"/>
      <c r="Q1774" s="69"/>
      <c r="R1774" s="69"/>
      <c r="S1774" s="69"/>
      <c r="T1774" s="69"/>
      <c r="U1774" s="69"/>
      <c r="V1774" s="69"/>
      <c r="W1774" s="69"/>
      <c r="X1774" s="69"/>
      <c r="Y1774" s="69"/>
      <c r="Z1774" s="69"/>
      <c r="AA1774" s="69"/>
      <c r="AB1774" s="69"/>
      <c r="AC1774" s="69"/>
      <c r="AD1774" s="69"/>
      <c r="AE1774" s="69"/>
      <c r="AF1774" s="69"/>
      <c r="AG1774" s="69"/>
      <c r="AH1774" s="69"/>
      <c r="AI1774" s="69"/>
      <c r="AJ1774" s="69"/>
      <c r="AK1774" s="69"/>
      <c r="AL1774" s="69"/>
      <c r="AM1774" s="69"/>
      <c r="AN1774" s="69"/>
      <c r="AO1774" s="69"/>
      <c r="AP1774" s="69"/>
      <c r="AQ1774" s="69"/>
      <c r="AR1774" s="69"/>
      <c r="AS1774" s="69"/>
      <c r="AT1774" s="69"/>
      <c r="AU1774" s="69"/>
      <c r="AV1774" s="69"/>
      <c r="AW1774" s="69"/>
      <c r="AX1774" s="69"/>
      <c r="AY1774" s="69"/>
      <c r="AZ1774" s="69"/>
      <c r="BA1774" s="69"/>
      <c r="BB1774" s="69"/>
      <c r="BC1774" s="69"/>
      <c r="BD1774" s="69"/>
      <c r="BE1774" s="69"/>
      <c r="BF1774" s="69"/>
      <c r="BG1774" s="69"/>
      <c r="BH1774" s="69"/>
      <c r="BI1774" s="69"/>
      <c r="BJ1774" s="69"/>
      <c r="BK1774" s="69"/>
      <c r="BL1774" s="69"/>
      <c r="BM1774" s="69"/>
      <c r="BN1774" s="69"/>
      <c r="BO1774" s="69"/>
      <c r="BP1774" s="69"/>
      <c r="BQ1774" s="69"/>
      <c r="BR1774" s="69"/>
      <c r="BS1774" s="46"/>
    </row>
    <row r="1775" spans="4:71" s="47" customFormat="1" ht="9.75" customHeight="1" x14ac:dyDescent="0.3">
      <c r="D1775" s="69"/>
      <c r="E1775" s="69"/>
      <c r="F1775" s="69"/>
      <c r="G1775" s="69"/>
      <c r="H1775" s="69"/>
      <c r="I1775" s="69"/>
      <c r="J1775" s="69"/>
      <c r="K1775" s="69"/>
      <c r="L1775" s="69"/>
      <c r="M1775" s="69"/>
      <c r="N1775" s="69"/>
      <c r="O1775" s="69"/>
      <c r="P1775" s="69"/>
      <c r="Q1775" s="69"/>
      <c r="R1775" s="69"/>
      <c r="S1775" s="69"/>
      <c r="T1775" s="69"/>
      <c r="U1775" s="69"/>
      <c r="V1775" s="69"/>
      <c r="W1775" s="69"/>
      <c r="X1775" s="69"/>
      <c r="Y1775" s="69"/>
      <c r="Z1775" s="69"/>
      <c r="AA1775" s="69"/>
      <c r="AB1775" s="69"/>
      <c r="AC1775" s="69"/>
      <c r="AD1775" s="69"/>
      <c r="AE1775" s="69"/>
      <c r="AF1775" s="69"/>
      <c r="AG1775" s="69"/>
      <c r="AH1775" s="69"/>
      <c r="AI1775" s="69"/>
      <c r="AJ1775" s="69"/>
      <c r="AK1775" s="69"/>
      <c r="AL1775" s="69"/>
      <c r="AM1775" s="69"/>
      <c r="AN1775" s="69"/>
      <c r="AO1775" s="69"/>
      <c r="AP1775" s="69"/>
      <c r="AQ1775" s="69"/>
      <c r="AR1775" s="69"/>
      <c r="AS1775" s="69"/>
      <c r="AT1775" s="69"/>
      <c r="AU1775" s="69"/>
      <c r="AV1775" s="69"/>
      <c r="AW1775" s="69"/>
      <c r="AX1775" s="69"/>
      <c r="AY1775" s="69"/>
      <c r="AZ1775" s="69"/>
      <c r="BA1775" s="69"/>
      <c r="BB1775" s="69"/>
      <c r="BC1775" s="69"/>
      <c r="BD1775" s="69"/>
      <c r="BE1775" s="69"/>
      <c r="BF1775" s="69"/>
      <c r="BG1775" s="69"/>
      <c r="BH1775" s="69"/>
      <c r="BI1775" s="69"/>
      <c r="BJ1775" s="69"/>
      <c r="BK1775" s="69"/>
      <c r="BL1775" s="69"/>
      <c r="BM1775" s="69"/>
      <c r="BN1775" s="69"/>
      <c r="BO1775" s="69"/>
      <c r="BP1775" s="69"/>
      <c r="BQ1775" s="69"/>
      <c r="BR1775" s="69"/>
      <c r="BS1775" s="46"/>
    </row>
    <row r="1776" spans="4:71" s="47" customFormat="1" ht="9.75" customHeight="1" x14ac:dyDescent="0.3">
      <c r="D1776" s="69"/>
      <c r="E1776" s="69"/>
      <c r="F1776" s="69"/>
      <c r="G1776" s="69"/>
      <c r="H1776" s="69"/>
      <c r="I1776" s="69"/>
      <c r="J1776" s="69"/>
      <c r="K1776" s="69"/>
      <c r="L1776" s="69"/>
      <c r="M1776" s="69"/>
      <c r="N1776" s="69"/>
      <c r="O1776" s="69"/>
      <c r="P1776" s="69"/>
      <c r="Q1776" s="69"/>
      <c r="R1776" s="69"/>
      <c r="S1776" s="69"/>
      <c r="T1776" s="69"/>
      <c r="U1776" s="69"/>
      <c r="V1776" s="69"/>
      <c r="W1776" s="69"/>
      <c r="X1776" s="69"/>
      <c r="Y1776" s="69"/>
      <c r="Z1776" s="69"/>
      <c r="AA1776" s="69"/>
      <c r="AB1776" s="69"/>
      <c r="AC1776" s="69"/>
      <c r="AD1776" s="69"/>
      <c r="AE1776" s="69"/>
      <c r="AF1776" s="69"/>
      <c r="AG1776" s="69"/>
      <c r="AH1776" s="69"/>
      <c r="AI1776" s="69"/>
      <c r="AJ1776" s="69"/>
      <c r="AK1776" s="69"/>
      <c r="AL1776" s="69"/>
      <c r="AM1776" s="69"/>
      <c r="AN1776" s="69"/>
      <c r="AO1776" s="69"/>
      <c r="AP1776" s="69"/>
      <c r="AQ1776" s="69"/>
      <c r="AR1776" s="69"/>
      <c r="AS1776" s="69"/>
      <c r="AT1776" s="69"/>
      <c r="AU1776" s="69"/>
      <c r="AV1776" s="69"/>
      <c r="AW1776" s="69"/>
      <c r="AX1776" s="69"/>
      <c r="AY1776" s="69"/>
      <c r="AZ1776" s="69"/>
      <c r="BA1776" s="69"/>
      <c r="BB1776" s="69"/>
      <c r="BC1776" s="69"/>
      <c r="BD1776" s="69"/>
      <c r="BE1776" s="69"/>
      <c r="BF1776" s="69"/>
      <c r="BG1776" s="69"/>
      <c r="BH1776" s="69"/>
      <c r="BI1776" s="69"/>
      <c r="BJ1776" s="69"/>
      <c r="BK1776" s="69"/>
      <c r="BL1776" s="69"/>
      <c r="BM1776" s="69"/>
      <c r="BN1776" s="69"/>
      <c r="BO1776" s="69"/>
      <c r="BP1776" s="69"/>
      <c r="BQ1776" s="69"/>
      <c r="BR1776" s="69"/>
      <c r="BS1776" s="46"/>
    </row>
    <row r="1777" spans="4:71" s="47" customFormat="1" ht="9.75" customHeight="1" x14ac:dyDescent="0.3">
      <c r="D1777" s="69"/>
      <c r="E1777" s="69"/>
      <c r="F1777" s="69"/>
      <c r="G1777" s="69"/>
      <c r="H1777" s="69"/>
      <c r="I1777" s="69"/>
      <c r="J1777" s="69"/>
      <c r="K1777" s="69"/>
      <c r="L1777" s="69"/>
      <c r="M1777" s="69"/>
      <c r="N1777" s="69"/>
      <c r="O1777" s="69"/>
      <c r="P1777" s="69"/>
      <c r="Q1777" s="69"/>
      <c r="R1777" s="69"/>
      <c r="S1777" s="69"/>
      <c r="T1777" s="69"/>
      <c r="U1777" s="69"/>
      <c r="V1777" s="69"/>
      <c r="W1777" s="69"/>
      <c r="X1777" s="69"/>
      <c r="Y1777" s="69"/>
      <c r="Z1777" s="69"/>
      <c r="AA1777" s="69"/>
      <c r="AB1777" s="69"/>
      <c r="AC1777" s="69"/>
      <c r="AD1777" s="69"/>
      <c r="AE1777" s="69"/>
      <c r="AF1777" s="69"/>
      <c r="AG1777" s="69"/>
      <c r="AH1777" s="69"/>
      <c r="AI1777" s="69"/>
      <c r="AJ1777" s="69"/>
      <c r="AK1777" s="69"/>
      <c r="AL1777" s="69"/>
      <c r="AM1777" s="69"/>
      <c r="AN1777" s="69"/>
      <c r="AO1777" s="69"/>
      <c r="AP1777" s="69"/>
      <c r="AQ1777" s="69"/>
      <c r="AR1777" s="69"/>
      <c r="AS1777" s="69"/>
      <c r="AT1777" s="69"/>
      <c r="AU1777" s="69"/>
      <c r="AV1777" s="69"/>
      <c r="AW1777" s="69"/>
      <c r="AX1777" s="69"/>
      <c r="AY1777" s="69"/>
      <c r="AZ1777" s="69"/>
      <c r="BA1777" s="69"/>
      <c r="BB1777" s="69"/>
      <c r="BC1777" s="69"/>
      <c r="BD1777" s="69"/>
      <c r="BE1777" s="69"/>
      <c r="BF1777" s="69"/>
      <c r="BG1777" s="69"/>
      <c r="BH1777" s="69"/>
      <c r="BI1777" s="69"/>
      <c r="BJ1777" s="69"/>
      <c r="BK1777" s="69"/>
      <c r="BL1777" s="69"/>
      <c r="BM1777" s="69"/>
      <c r="BN1777" s="69"/>
      <c r="BO1777" s="69"/>
      <c r="BP1777" s="69"/>
      <c r="BQ1777" s="69"/>
      <c r="BR1777" s="69"/>
      <c r="BS1777" s="46"/>
    </row>
    <row r="1778" spans="4:71" s="47" customFormat="1" ht="9.75" customHeight="1" x14ac:dyDescent="0.3">
      <c r="D1778" s="69"/>
      <c r="E1778" s="69"/>
      <c r="F1778" s="69"/>
      <c r="G1778" s="69"/>
      <c r="H1778" s="69"/>
      <c r="I1778" s="69"/>
      <c r="J1778" s="69"/>
      <c r="K1778" s="69"/>
      <c r="L1778" s="69"/>
      <c r="M1778" s="69"/>
      <c r="N1778" s="69"/>
      <c r="O1778" s="69"/>
      <c r="P1778" s="69"/>
      <c r="Q1778" s="69"/>
      <c r="R1778" s="69"/>
      <c r="S1778" s="69"/>
      <c r="T1778" s="69"/>
      <c r="U1778" s="69"/>
      <c r="V1778" s="69"/>
      <c r="W1778" s="69"/>
      <c r="X1778" s="69"/>
      <c r="Y1778" s="69"/>
      <c r="Z1778" s="69"/>
      <c r="AA1778" s="69"/>
      <c r="AB1778" s="69"/>
      <c r="AC1778" s="69"/>
      <c r="AD1778" s="69"/>
      <c r="AE1778" s="69"/>
      <c r="AF1778" s="69"/>
      <c r="AG1778" s="69"/>
      <c r="AH1778" s="69"/>
      <c r="AI1778" s="69"/>
      <c r="AJ1778" s="69"/>
      <c r="AK1778" s="69"/>
      <c r="AL1778" s="69"/>
      <c r="AM1778" s="69"/>
      <c r="AN1778" s="69"/>
      <c r="AO1778" s="69"/>
      <c r="AP1778" s="69"/>
      <c r="AQ1778" s="69"/>
      <c r="AR1778" s="69"/>
      <c r="AS1778" s="69"/>
      <c r="AT1778" s="69"/>
      <c r="AU1778" s="69"/>
      <c r="AV1778" s="69"/>
      <c r="AW1778" s="69"/>
      <c r="AX1778" s="69"/>
      <c r="AY1778" s="69"/>
      <c r="AZ1778" s="69"/>
      <c r="BA1778" s="69"/>
      <c r="BB1778" s="69"/>
      <c r="BC1778" s="69"/>
      <c r="BD1778" s="69"/>
      <c r="BE1778" s="69"/>
      <c r="BF1778" s="69"/>
      <c r="BG1778" s="69"/>
      <c r="BH1778" s="69"/>
      <c r="BI1778" s="69"/>
      <c r="BJ1778" s="69"/>
      <c r="BK1778" s="69"/>
      <c r="BL1778" s="69"/>
      <c r="BM1778" s="69"/>
      <c r="BN1778" s="69"/>
      <c r="BO1778" s="69"/>
      <c r="BP1778" s="69"/>
      <c r="BQ1778" s="69"/>
      <c r="BR1778" s="69"/>
      <c r="BS1778" s="46"/>
    </row>
    <row r="1779" spans="4:71" s="47" customFormat="1" ht="9.75" customHeight="1" x14ac:dyDescent="0.3">
      <c r="D1779" s="69"/>
      <c r="E1779" s="69"/>
      <c r="F1779" s="69"/>
      <c r="G1779" s="69"/>
      <c r="H1779" s="69"/>
      <c r="I1779" s="69"/>
      <c r="J1779" s="69"/>
      <c r="K1779" s="69"/>
      <c r="L1779" s="69"/>
      <c r="M1779" s="69"/>
      <c r="N1779" s="69"/>
      <c r="O1779" s="69"/>
      <c r="P1779" s="69"/>
      <c r="Q1779" s="69"/>
      <c r="R1779" s="69"/>
      <c r="S1779" s="69"/>
      <c r="T1779" s="69"/>
      <c r="U1779" s="69"/>
      <c r="V1779" s="69"/>
      <c r="W1779" s="69"/>
      <c r="X1779" s="69"/>
      <c r="Y1779" s="69"/>
      <c r="Z1779" s="69"/>
      <c r="AA1779" s="69"/>
      <c r="AB1779" s="69"/>
      <c r="AC1779" s="69"/>
      <c r="AD1779" s="69"/>
      <c r="AE1779" s="69"/>
      <c r="AF1779" s="69"/>
      <c r="AG1779" s="69"/>
      <c r="AH1779" s="69"/>
      <c r="AI1779" s="69"/>
      <c r="AJ1779" s="69"/>
      <c r="AK1779" s="69"/>
      <c r="AL1779" s="69"/>
      <c r="AM1779" s="69"/>
      <c r="AN1779" s="69"/>
      <c r="AO1779" s="69"/>
      <c r="AP1779" s="69"/>
      <c r="AQ1779" s="69"/>
      <c r="AR1779" s="69"/>
      <c r="AS1779" s="69"/>
      <c r="AT1779" s="69"/>
      <c r="AU1779" s="69"/>
      <c r="AV1779" s="69"/>
      <c r="AW1779" s="69"/>
      <c r="AX1779" s="69"/>
      <c r="AY1779" s="69"/>
      <c r="AZ1779" s="69"/>
      <c r="BA1779" s="69"/>
      <c r="BB1779" s="69"/>
      <c r="BC1779" s="69"/>
      <c r="BD1779" s="69"/>
      <c r="BE1779" s="69"/>
      <c r="BF1779" s="69"/>
      <c r="BG1779" s="69"/>
      <c r="BH1779" s="69"/>
      <c r="BI1779" s="69"/>
      <c r="BJ1779" s="69"/>
      <c r="BK1779" s="69"/>
      <c r="BL1779" s="69"/>
      <c r="BM1779" s="69"/>
      <c r="BN1779" s="69"/>
      <c r="BO1779" s="69"/>
      <c r="BP1779" s="69"/>
      <c r="BQ1779" s="69"/>
      <c r="BR1779" s="69"/>
      <c r="BS1779" s="46"/>
    </row>
    <row r="1780" spans="4:71" s="47" customFormat="1" ht="9.75" customHeight="1" x14ac:dyDescent="0.3">
      <c r="D1780" s="69"/>
      <c r="E1780" s="69"/>
      <c r="F1780" s="69"/>
      <c r="G1780" s="69"/>
      <c r="H1780" s="69"/>
      <c r="I1780" s="69"/>
      <c r="J1780" s="69"/>
      <c r="K1780" s="69"/>
      <c r="L1780" s="69"/>
      <c r="M1780" s="69"/>
      <c r="N1780" s="69"/>
      <c r="O1780" s="69"/>
      <c r="P1780" s="69"/>
      <c r="Q1780" s="69"/>
      <c r="R1780" s="69"/>
      <c r="S1780" s="69"/>
      <c r="T1780" s="69"/>
      <c r="U1780" s="69"/>
      <c r="V1780" s="69"/>
      <c r="W1780" s="69"/>
      <c r="X1780" s="69"/>
      <c r="Y1780" s="69"/>
      <c r="Z1780" s="69"/>
      <c r="AA1780" s="69"/>
      <c r="AB1780" s="69"/>
      <c r="AC1780" s="69"/>
      <c r="AD1780" s="69"/>
      <c r="AE1780" s="69"/>
      <c r="AF1780" s="69"/>
      <c r="AG1780" s="69"/>
      <c r="AH1780" s="69"/>
      <c r="AI1780" s="69"/>
      <c r="AJ1780" s="69"/>
      <c r="AK1780" s="69"/>
      <c r="AL1780" s="69"/>
      <c r="AM1780" s="69"/>
      <c r="AN1780" s="69"/>
      <c r="AO1780" s="69"/>
      <c r="AP1780" s="69"/>
      <c r="AQ1780" s="69"/>
      <c r="AR1780" s="69"/>
      <c r="AS1780" s="69"/>
      <c r="AT1780" s="69"/>
      <c r="AU1780" s="69"/>
      <c r="AV1780" s="69"/>
      <c r="AW1780" s="69"/>
      <c r="AX1780" s="69"/>
      <c r="AY1780" s="69"/>
      <c r="AZ1780" s="69"/>
      <c r="BA1780" s="69"/>
      <c r="BB1780" s="69"/>
      <c r="BC1780" s="69"/>
      <c r="BD1780" s="69"/>
      <c r="BE1780" s="69"/>
      <c r="BF1780" s="69"/>
      <c r="BG1780" s="69"/>
      <c r="BH1780" s="69"/>
      <c r="BI1780" s="69"/>
      <c r="BJ1780" s="69"/>
      <c r="BK1780" s="69"/>
      <c r="BL1780" s="69"/>
      <c r="BM1780" s="69"/>
      <c r="BN1780" s="69"/>
      <c r="BO1780" s="69"/>
      <c r="BP1780" s="69"/>
      <c r="BQ1780" s="69"/>
      <c r="BR1780" s="69"/>
      <c r="BS1780" s="46"/>
    </row>
    <row r="1781" spans="4:71" s="47" customFormat="1" ht="9.75" customHeight="1" x14ac:dyDescent="0.3">
      <c r="D1781" s="69"/>
      <c r="E1781" s="69"/>
      <c r="F1781" s="69"/>
      <c r="G1781" s="69"/>
      <c r="H1781" s="69"/>
      <c r="I1781" s="69"/>
      <c r="J1781" s="69"/>
      <c r="K1781" s="69"/>
      <c r="L1781" s="69"/>
      <c r="M1781" s="69"/>
      <c r="N1781" s="69"/>
      <c r="O1781" s="69"/>
      <c r="P1781" s="69"/>
      <c r="Q1781" s="69"/>
      <c r="R1781" s="69"/>
      <c r="S1781" s="69"/>
      <c r="T1781" s="69"/>
      <c r="U1781" s="69"/>
      <c r="V1781" s="69"/>
      <c r="W1781" s="69"/>
      <c r="X1781" s="69"/>
      <c r="Y1781" s="69"/>
      <c r="Z1781" s="69"/>
      <c r="AA1781" s="69"/>
      <c r="AB1781" s="69"/>
      <c r="AC1781" s="69"/>
      <c r="AD1781" s="69"/>
      <c r="AE1781" s="69"/>
      <c r="AF1781" s="69"/>
      <c r="AG1781" s="69"/>
      <c r="AH1781" s="69"/>
      <c r="AI1781" s="69"/>
      <c r="AJ1781" s="69"/>
      <c r="AK1781" s="69"/>
      <c r="AL1781" s="69"/>
      <c r="AM1781" s="69"/>
      <c r="AN1781" s="69"/>
      <c r="AO1781" s="69"/>
      <c r="AP1781" s="69"/>
      <c r="AQ1781" s="69"/>
      <c r="AR1781" s="69"/>
      <c r="AS1781" s="69"/>
      <c r="AT1781" s="69"/>
      <c r="AU1781" s="69"/>
      <c r="AV1781" s="69"/>
      <c r="AW1781" s="69"/>
      <c r="AX1781" s="69"/>
      <c r="AY1781" s="69"/>
      <c r="AZ1781" s="69"/>
      <c r="BA1781" s="69"/>
      <c r="BB1781" s="69"/>
      <c r="BC1781" s="69"/>
      <c r="BD1781" s="69"/>
      <c r="BE1781" s="69"/>
      <c r="BF1781" s="69"/>
      <c r="BG1781" s="69"/>
      <c r="BH1781" s="69"/>
      <c r="BI1781" s="69"/>
      <c r="BJ1781" s="69"/>
      <c r="BK1781" s="69"/>
      <c r="BL1781" s="69"/>
      <c r="BM1781" s="69"/>
      <c r="BN1781" s="69"/>
      <c r="BO1781" s="69"/>
      <c r="BP1781" s="69"/>
      <c r="BQ1781" s="69"/>
      <c r="BR1781" s="69"/>
      <c r="BS1781" s="46"/>
    </row>
    <row r="1782" spans="4:71" s="47" customFormat="1" ht="9.75" customHeight="1" x14ac:dyDescent="0.3">
      <c r="D1782" s="69"/>
      <c r="E1782" s="69"/>
      <c r="F1782" s="69"/>
      <c r="G1782" s="69"/>
      <c r="H1782" s="69"/>
      <c r="I1782" s="69"/>
      <c r="J1782" s="69"/>
      <c r="K1782" s="69"/>
      <c r="L1782" s="69"/>
      <c r="M1782" s="69"/>
      <c r="N1782" s="69"/>
      <c r="O1782" s="69"/>
      <c r="P1782" s="69"/>
      <c r="Q1782" s="69"/>
      <c r="R1782" s="69"/>
      <c r="S1782" s="69"/>
      <c r="T1782" s="69"/>
      <c r="U1782" s="69"/>
      <c r="V1782" s="69"/>
      <c r="W1782" s="69"/>
      <c r="X1782" s="69"/>
      <c r="Y1782" s="69"/>
      <c r="Z1782" s="69"/>
      <c r="AA1782" s="69"/>
      <c r="AB1782" s="69"/>
      <c r="AC1782" s="69"/>
      <c r="AD1782" s="69"/>
      <c r="AE1782" s="69"/>
      <c r="AF1782" s="69"/>
      <c r="AG1782" s="69"/>
      <c r="AH1782" s="69"/>
      <c r="AI1782" s="69"/>
      <c r="AJ1782" s="69"/>
      <c r="AK1782" s="69"/>
      <c r="AL1782" s="69"/>
      <c r="AM1782" s="69"/>
      <c r="AN1782" s="69"/>
      <c r="AO1782" s="69"/>
      <c r="AP1782" s="69"/>
      <c r="AQ1782" s="69"/>
      <c r="AR1782" s="69"/>
      <c r="AS1782" s="69"/>
      <c r="AT1782" s="69"/>
      <c r="AU1782" s="69"/>
      <c r="AV1782" s="69"/>
      <c r="AW1782" s="69"/>
      <c r="AX1782" s="69"/>
      <c r="AY1782" s="69"/>
      <c r="AZ1782" s="69"/>
      <c r="BA1782" s="69"/>
      <c r="BB1782" s="69"/>
      <c r="BC1782" s="69"/>
      <c r="BD1782" s="69"/>
      <c r="BE1782" s="69"/>
      <c r="BF1782" s="69"/>
      <c r="BG1782" s="69"/>
      <c r="BH1782" s="69"/>
      <c r="BI1782" s="69"/>
      <c r="BJ1782" s="69"/>
      <c r="BK1782" s="69"/>
      <c r="BL1782" s="69"/>
      <c r="BM1782" s="69"/>
      <c r="BN1782" s="69"/>
      <c r="BO1782" s="69"/>
      <c r="BP1782" s="69"/>
      <c r="BQ1782" s="69"/>
      <c r="BR1782" s="69"/>
      <c r="BS1782" s="46"/>
    </row>
    <row r="1783" spans="4:71" s="47" customFormat="1" ht="9.75" customHeight="1" x14ac:dyDescent="0.3">
      <c r="D1783" s="69"/>
      <c r="E1783" s="69"/>
      <c r="F1783" s="69"/>
      <c r="G1783" s="69"/>
      <c r="H1783" s="69"/>
      <c r="I1783" s="69"/>
      <c r="J1783" s="69"/>
      <c r="K1783" s="69"/>
      <c r="L1783" s="69"/>
      <c r="M1783" s="69"/>
      <c r="N1783" s="69"/>
      <c r="O1783" s="69"/>
      <c r="P1783" s="69"/>
      <c r="Q1783" s="69"/>
      <c r="R1783" s="69"/>
      <c r="S1783" s="69"/>
      <c r="T1783" s="69"/>
      <c r="U1783" s="69"/>
      <c r="V1783" s="69"/>
      <c r="W1783" s="69"/>
      <c r="X1783" s="69"/>
      <c r="Y1783" s="69"/>
      <c r="Z1783" s="69"/>
      <c r="AA1783" s="69"/>
      <c r="AB1783" s="69"/>
      <c r="AC1783" s="69"/>
      <c r="AD1783" s="69"/>
      <c r="AE1783" s="69"/>
      <c r="AF1783" s="69"/>
      <c r="AG1783" s="69"/>
      <c r="AH1783" s="69"/>
      <c r="AI1783" s="69"/>
      <c r="AJ1783" s="69"/>
      <c r="AK1783" s="69"/>
      <c r="AL1783" s="69"/>
      <c r="AM1783" s="69"/>
      <c r="AN1783" s="69"/>
      <c r="AO1783" s="69"/>
      <c r="AP1783" s="69"/>
      <c r="AQ1783" s="69"/>
      <c r="AR1783" s="69"/>
      <c r="AS1783" s="69"/>
      <c r="AT1783" s="69"/>
      <c r="AU1783" s="69"/>
      <c r="AV1783" s="69"/>
      <c r="AW1783" s="69"/>
      <c r="AX1783" s="69"/>
      <c r="AY1783" s="69"/>
      <c r="AZ1783" s="69"/>
      <c r="BA1783" s="69"/>
      <c r="BB1783" s="69"/>
      <c r="BC1783" s="69"/>
      <c r="BD1783" s="69"/>
      <c r="BE1783" s="69"/>
      <c r="BF1783" s="69"/>
      <c r="BG1783" s="69"/>
      <c r="BH1783" s="69"/>
      <c r="BI1783" s="69"/>
      <c r="BJ1783" s="69"/>
      <c r="BK1783" s="69"/>
      <c r="BL1783" s="69"/>
      <c r="BM1783" s="69"/>
      <c r="BN1783" s="69"/>
      <c r="BO1783" s="69"/>
      <c r="BP1783" s="69"/>
      <c r="BQ1783" s="69"/>
      <c r="BR1783" s="69"/>
      <c r="BS1783" s="46"/>
    </row>
    <row r="1784" spans="4:71" s="47" customFormat="1" ht="9.75" customHeight="1" x14ac:dyDescent="0.3">
      <c r="D1784" s="69"/>
      <c r="E1784" s="69"/>
      <c r="F1784" s="69"/>
      <c r="G1784" s="69"/>
      <c r="H1784" s="69"/>
      <c r="I1784" s="69"/>
      <c r="J1784" s="69"/>
      <c r="K1784" s="69"/>
      <c r="L1784" s="69"/>
      <c r="M1784" s="69"/>
      <c r="N1784" s="69"/>
      <c r="O1784" s="69"/>
      <c r="P1784" s="69"/>
      <c r="Q1784" s="69"/>
      <c r="R1784" s="69"/>
      <c r="S1784" s="69"/>
      <c r="T1784" s="69"/>
      <c r="U1784" s="69"/>
      <c r="V1784" s="69"/>
      <c r="W1784" s="69"/>
      <c r="X1784" s="69"/>
      <c r="Y1784" s="69"/>
      <c r="Z1784" s="69"/>
      <c r="AA1784" s="69"/>
      <c r="AB1784" s="69"/>
      <c r="AC1784" s="69"/>
      <c r="AD1784" s="69"/>
      <c r="AE1784" s="69"/>
      <c r="AF1784" s="69"/>
      <c r="AG1784" s="69"/>
      <c r="AH1784" s="69"/>
      <c r="AI1784" s="69"/>
      <c r="AJ1784" s="69"/>
      <c r="AK1784" s="69"/>
      <c r="AL1784" s="69"/>
      <c r="AM1784" s="69"/>
      <c r="AN1784" s="69"/>
      <c r="AO1784" s="69"/>
      <c r="AP1784" s="69"/>
      <c r="AQ1784" s="69"/>
      <c r="AR1784" s="69"/>
      <c r="AS1784" s="69"/>
      <c r="AT1784" s="69"/>
      <c r="AU1784" s="69"/>
      <c r="AV1784" s="69"/>
      <c r="AW1784" s="69"/>
      <c r="AX1784" s="69"/>
      <c r="AY1784" s="69"/>
      <c r="AZ1784" s="69"/>
      <c r="BA1784" s="69"/>
      <c r="BB1784" s="69"/>
      <c r="BC1784" s="69"/>
      <c r="BD1784" s="69"/>
      <c r="BE1784" s="69"/>
      <c r="BF1784" s="69"/>
      <c r="BG1784" s="69"/>
      <c r="BH1784" s="69"/>
      <c r="BI1784" s="69"/>
      <c r="BJ1784" s="69"/>
      <c r="BK1784" s="69"/>
      <c r="BL1784" s="69"/>
      <c r="BM1784" s="69"/>
      <c r="BN1784" s="69"/>
      <c r="BO1784" s="69"/>
      <c r="BP1784" s="69"/>
      <c r="BQ1784" s="69"/>
      <c r="BR1784" s="69"/>
      <c r="BS1784" s="46"/>
    </row>
    <row r="1785" spans="4:71" s="47" customFormat="1" ht="9.75" customHeight="1" x14ac:dyDescent="0.3">
      <c r="D1785" s="69"/>
      <c r="E1785" s="69"/>
      <c r="F1785" s="69"/>
      <c r="G1785" s="69"/>
      <c r="H1785" s="69"/>
      <c r="I1785" s="69"/>
      <c r="J1785" s="69"/>
      <c r="K1785" s="69"/>
      <c r="L1785" s="69"/>
      <c r="M1785" s="69"/>
      <c r="N1785" s="69"/>
      <c r="O1785" s="69"/>
      <c r="P1785" s="69"/>
      <c r="Q1785" s="69"/>
      <c r="R1785" s="69"/>
      <c r="S1785" s="69"/>
      <c r="T1785" s="69"/>
      <c r="U1785" s="69"/>
      <c r="V1785" s="69"/>
      <c r="W1785" s="69"/>
      <c r="X1785" s="69"/>
      <c r="Y1785" s="69"/>
      <c r="Z1785" s="69"/>
      <c r="AA1785" s="69"/>
      <c r="AB1785" s="69"/>
      <c r="AC1785" s="69"/>
      <c r="AD1785" s="69"/>
      <c r="AE1785" s="69"/>
      <c r="AF1785" s="69"/>
      <c r="AG1785" s="69"/>
      <c r="AH1785" s="69"/>
      <c r="AI1785" s="69"/>
      <c r="AJ1785" s="69"/>
      <c r="AK1785" s="69"/>
      <c r="AL1785" s="69"/>
      <c r="AM1785" s="69"/>
      <c r="AN1785" s="69"/>
      <c r="AO1785" s="69"/>
      <c r="AP1785" s="69"/>
      <c r="AQ1785" s="69"/>
      <c r="AR1785" s="69"/>
      <c r="AS1785" s="69"/>
      <c r="AT1785" s="69"/>
      <c r="AU1785" s="69"/>
      <c r="AV1785" s="69"/>
      <c r="AW1785" s="69"/>
      <c r="AX1785" s="69"/>
      <c r="AY1785" s="69"/>
      <c r="AZ1785" s="69"/>
      <c r="BA1785" s="69"/>
      <c r="BB1785" s="69"/>
      <c r="BC1785" s="69"/>
      <c r="BD1785" s="69"/>
      <c r="BE1785" s="69"/>
      <c r="BF1785" s="69"/>
      <c r="BG1785" s="69"/>
      <c r="BH1785" s="69"/>
      <c r="BI1785" s="69"/>
      <c r="BJ1785" s="69"/>
      <c r="BK1785" s="69"/>
      <c r="BL1785" s="69"/>
      <c r="BM1785" s="69"/>
      <c r="BN1785" s="69"/>
      <c r="BO1785" s="69"/>
      <c r="BP1785" s="69"/>
      <c r="BQ1785" s="69"/>
      <c r="BR1785" s="69"/>
      <c r="BS1785" s="46"/>
    </row>
    <row r="1786" spans="4:71" s="47" customFormat="1" ht="9.75" customHeight="1" x14ac:dyDescent="0.3">
      <c r="D1786" s="69"/>
      <c r="E1786" s="69"/>
      <c r="F1786" s="69"/>
      <c r="G1786" s="69"/>
      <c r="H1786" s="69"/>
      <c r="I1786" s="69"/>
      <c r="J1786" s="69"/>
      <c r="K1786" s="69"/>
      <c r="L1786" s="69"/>
      <c r="M1786" s="69"/>
      <c r="N1786" s="69"/>
      <c r="O1786" s="69"/>
      <c r="P1786" s="69"/>
      <c r="Q1786" s="69"/>
      <c r="R1786" s="69"/>
      <c r="S1786" s="69"/>
      <c r="T1786" s="69"/>
      <c r="U1786" s="69"/>
      <c r="V1786" s="69"/>
      <c r="W1786" s="69"/>
      <c r="X1786" s="69"/>
      <c r="Y1786" s="69"/>
      <c r="Z1786" s="69"/>
      <c r="AA1786" s="69"/>
      <c r="AB1786" s="69"/>
      <c r="AC1786" s="69"/>
      <c r="AD1786" s="69"/>
      <c r="AE1786" s="69"/>
      <c r="AF1786" s="69"/>
      <c r="AG1786" s="69"/>
      <c r="AH1786" s="69"/>
      <c r="AI1786" s="69"/>
      <c r="AJ1786" s="69"/>
      <c r="AK1786" s="69"/>
      <c r="AL1786" s="69"/>
      <c r="AM1786" s="69"/>
      <c r="AN1786" s="69"/>
      <c r="AO1786" s="69"/>
      <c r="AP1786" s="69"/>
      <c r="AQ1786" s="69"/>
      <c r="AR1786" s="69"/>
      <c r="AS1786" s="69"/>
      <c r="AT1786" s="69"/>
      <c r="AU1786" s="69"/>
      <c r="AV1786" s="69"/>
      <c r="AW1786" s="69"/>
      <c r="AX1786" s="69"/>
      <c r="AY1786" s="69"/>
      <c r="AZ1786" s="69"/>
      <c r="BA1786" s="69"/>
      <c r="BB1786" s="69"/>
      <c r="BC1786" s="69"/>
      <c r="BD1786" s="69"/>
      <c r="BE1786" s="69"/>
      <c r="BF1786" s="69"/>
      <c r="BG1786" s="69"/>
      <c r="BH1786" s="69"/>
      <c r="BI1786" s="69"/>
      <c r="BJ1786" s="69"/>
      <c r="BK1786" s="69"/>
      <c r="BL1786" s="69"/>
      <c r="BM1786" s="69"/>
      <c r="BN1786" s="69"/>
      <c r="BO1786" s="69"/>
      <c r="BP1786" s="69"/>
      <c r="BQ1786" s="69"/>
      <c r="BR1786" s="69"/>
      <c r="BS1786" s="46"/>
    </row>
    <row r="1787" spans="4:71" s="47" customFormat="1" ht="9.75" customHeight="1" x14ac:dyDescent="0.3">
      <c r="D1787" s="69"/>
      <c r="E1787" s="69"/>
      <c r="F1787" s="69"/>
      <c r="G1787" s="69"/>
      <c r="H1787" s="69"/>
      <c r="I1787" s="69"/>
      <c r="J1787" s="69"/>
      <c r="K1787" s="69"/>
      <c r="L1787" s="69"/>
      <c r="M1787" s="69"/>
      <c r="N1787" s="69"/>
      <c r="O1787" s="69"/>
      <c r="P1787" s="69"/>
      <c r="Q1787" s="69"/>
      <c r="R1787" s="69"/>
      <c r="S1787" s="69"/>
      <c r="T1787" s="69"/>
      <c r="U1787" s="69"/>
      <c r="V1787" s="69"/>
      <c r="W1787" s="69"/>
      <c r="X1787" s="69"/>
      <c r="Y1787" s="69"/>
      <c r="Z1787" s="69"/>
      <c r="AA1787" s="69"/>
      <c r="AB1787" s="69"/>
      <c r="AC1787" s="69"/>
      <c r="AD1787" s="69"/>
      <c r="AE1787" s="69"/>
      <c r="AF1787" s="69"/>
      <c r="AG1787" s="69"/>
      <c r="AH1787" s="69"/>
      <c r="AI1787" s="69"/>
      <c r="AJ1787" s="69"/>
      <c r="AK1787" s="69"/>
      <c r="AL1787" s="69"/>
      <c r="AM1787" s="69"/>
      <c r="AN1787" s="69"/>
      <c r="AO1787" s="69"/>
      <c r="AP1787" s="69"/>
      <c r="AQ1787" s="69"/>
      <c r="AR1787" s="69"/>
      <c r="AS1787" s="69"/>
      <c r="AT1787" s="69"/>
      <c r="AU1787" s="69"/>
      <c r="AV1787" s="69"/>
      <c r="AW1787" s="69"/>
      <c r="AX1787" s="69"/>
      <c r="AY1787" s="69"/>
      <c r="AZ1787" s="69"/>
      <c r="BA1787" s="69"/>
      <c r="BB1787" s="69"/>
      <c r="BC1787" s="69"/>
      <c r="BD1787" s="69"/>
      <c r="BE1787" s="69"/>
      <c r="BF1787" s="69"/>
      <c r="BG1787" s="69"/>
      <c r="BH1787" s="69"/>
      <c r="BI1787" s="69"/>
      <c r="BJ1787" s="69"/>
      <c r="BK1787" s="69"/>
      <c r="BL1787" s="69"/>
      <c r="BM1787" s="69"/>
      <c r="BN1787" s="69"/>
      <c r="BO1787" s="69"/>
      <c r="BP1787" s="69"/>
      <c r="BQ1787" s="69"/>
      <c r="BR1787" s="69"/>
      <c r="BS1787" s="46"/>
    </row>
    <row r="1788" spans="4:71" s="47" customFormat="1" ht="9.75" customHeight="1" x14ac:dyDescent="0.3">
      <c r="D1788" s="69"/>
      <c r="E1788" s="69"/>
      <c r="F1788" s="69"/>
      <c r="G1788" s="69"/>
      <c r="H1788" s="69"/>
      <c r="I1788" s="69"/>
      <c r="J1788" s="69"/>
      <c r="K1788" s="69"/>
      <c r="L1788" s="69"/>
      <c r="M1788" s="69"/>
      <c r="N1788" s="69"/>
      <c r="O1788" s="69"/>
      <c r="P1788" s="69"/>
      <c r="Q1788" s="69"/>
      <c r="R1788" s="69"/>
      <c r="S1788" s="69"/>
      <c r="T1788" s="69"/>
      <c r="U1788" s="69"/>
      <c r="V1788" s="69"/>
      <c r="W1788" s="69"/>
      <c r="X1788" s="69"/>
      <c r="Y1788" s="69"/>
      <c r="Z1788" s="69"/>
      <c r="AA1788" s="69"/>
      <c r="AB1788" s="69"/>
      <c r="AC1788" s="69"/>
      <c r="AD1788" s="69"/>
      <c r="AE1788" s="69"/>
      <c r="AF1788" s="69"/>
      <c r="AG1788" s="69"/>
      <c r="AH1788" s="69"/>
      <c r="AI1788" s="69"/>
      <c r="AJ1788" s="69"/>
      <c r="AK1788" s="69"/>
      <c r="AL1788" s="69"/>
      <c r="AM1788" s="69"/>
      <c r="AN1788" s="69"/>
      <c r="AO1788" s="69"/>
      <c r="AP1788" s="69"/>
      <c r="AQ1788" s="69"/>
      <c r="AR1788" s="69"/>
      <c r="AS1788" s="69"/>
      <c r="AT1788" s="69"/>
      <c r="AU1788" s="69"/>
      <c r="AV1788" s="69"/>
      <c r="AW1788" s="69"/>
      <c r="AX1788" s="69"/>
      <c r="AY1788" s="69"/>
      <c r="AZ1788" s="69"/>
      <c r="BA1788" s="69"/>
      <c r="BB1788" s="69"/>
      <c r="BC1788" s="69"/>
      <c r="BD1788" s="69"/>
      <c r="BE1788" s="69"/>
      <c r="BF1788" s="69"/>
      <c r="BG1788" s="69"/>
      <c r="BH1788" s="69"/>
      <c r="BI1788" s="69"/>
      <c r="BJ1788" s="69"/>
      <c r="BK1788" s="69"/>
      <c r="BL1788" s="69"/>
      <c r="BM1788" s="69"/>
      <c r="BN1788" s="69"/>
      <c r="BO1788" s="69"/>
      <c r="BP1788" s="69"/>
      <c r="BQ1788" s="69"/>
      <c r="BR1788" s="69"/>
      <c r="BS1788" s="46"/>
    </row>
    <row r="1789" spans="4:71" s="47" customFormat="1" ht="9.75" customHeight="1" x14ac:dyDescent="0.3">
      <c r="D1789" s="69"/>
      <c r="E1789" s="69"/>
      <c r="F1789" s="69"/>
      <c r="G1789" s="69"/>
      <c r="H1789" s="69"/>
      <c r="I1789" s="69"/>
      <c r="J1789" s="69"/>
      <c r="K1789" s="69"/>
      <c r="L1789" s="69"/>
      <c r="M1789" s="69"/>
      <c r="N1789" s="69"/>
      <c r="O1789" s="69"/>
      <c r="P1789" s="69"/>
      <c r="Q1789" s="69"/>
      <c r="R1789" s="69"/>
      <c r="S1789" s="69"/>
      <c r="T1789" s="69"/>
      <c r="U1789" s="69"/>
      <c r="V1789" s="69"/>
      <c r="W1789" s="69"/>
      <c r="X1789" s="69"/>
      <c r="Y1789" s="69"/>
      <c r="Z1789" s="69"/>
      <c r="AA1789" s="69"/>
      <c r="AB1789" s="69"/>
      <c r="AC1789" s="69"/>
      <c r="AD1789" s="69"/>
      <c r="AE1789" s="69"/>
      <c r="AF1789" s="69"/>
      <c r="AG1789" s="69"/>
      <c r="AH1789" s="69"/>
      <c r="AI1789" s="69"/>
      <c r="AJ1789" s="69"/>
      <c r="AK1789" s="69"/>
      <c r="AL1789" s="69"/>
      <c r="AM1789" s="69"/>
      <c r="AN1789" s="69"/>
      <c r="AO1789" s="69"/>
      <c r="AP1789" s="69"/>
      <c r="AQ1789" s="69"/>
      <c r="AR1789" s="69"/>
      <c r="AS1789" s="69"/>
      <c r="AT1789" s="69"/>
      <c r="AU1789" s="69"/>
      <c r="AV1789" s="69"/>
      <c r="AW1789" s="69"/>
      <c r="AX1789" s="69"/>
      <c r="AY1789" s="69"/>
      <c r="AZ1789" s="69"/>
      <c r="BA1789" s="69"/>
      <c r="BB1789" s="69"/>
      <c r="BC1789" s="69"/>
      <c r="BD1789" s="69"/>
      <c r="BE1789" s="69"/>
      <c r="BF1789" s="69"/>
      <c r="BG1789" s="69"/>
      <c r="BH1789" s="69"/>
      <c r="BI1789" s="69"/>
      <c r="BJ1789" s="69"/>
      <c r="BK1789" s="69"/>
      <c r="BL1789" s="69"/>
      <c r="BM1789" s="69"/>
      <c r="BN1789" s="69"/>
      <c r="BO1789" s="69"/>
      <c r="BP1789" s="69"/>
      <c r="BQ1789" s="69"/>
      <c r="BR1789" s="69"/>
      <c r="BS1789" s="46"/>
    </row>
    <row r="1790" spans="4:71" s="47" customFormat="1" ht="9.75" customHeight="1" x14ac:dyDescent="0.3">
      <c r="D1790" s="69"/>
      <c r="E1790" s="69"/>
      <c r="F1790" s="69"/>
      <c r="G1790" s="69"/>
      <c r="H1790" s="69"/>
      <c r="I1790" s="69"/>
      <c r="J1790" s="69"/>
      <c r="K1790" s="69"/>
      <c r="L1790" s="69"/>
      <c r="M1790" s="69"/>
      <c r="N1790" s="69"/>
      <c r="O1790" s="69"/>
      <c r="P1790" s="69"/>
      <c r="Q1790" s="69"/>
      <c r="R1790" s="69"/>
      <c r="S1790" s="69"/>
      <c r="T1790" s="69"/>
      <c r="U1790" s="69"/>
      <c r="V1790" s="69"/>
      <c r="W1790" s="69"/>
      <c r="X1790" s="69"/>
      <c r="Y1790" s="69"/>
      <c r="Z1790" s="69"/>
      <c r="AA1790" s="69"/>
      <c r="AB1790" s="69"/>
      <c r="AC1790" s="69"/>
      <c r="AD1790" s="69"/>
      <c r="AE1790" s="69"/>
      <c r="AF1790" s="69"/>
      <c r="AG1790" s="69"/>
      <c r="AH1790" s="69"/>
      <c r="AI1790" s="69"/>
      <c r="AJ1790" s="69"/>
      <c r="AK1790" s="69"/>
      <c r="AL1790" s="69"/>
      <c r="AM1790" s="69"/>
      <c r="AN1790" s="69"/>
      <c r="AO1790" s="69"/>
      <c r="AP1790" s="69"/>
      <c r="AQ1790" s="69"/>
      <c r="AR1790" s="69"/>
      <c r="AS1790" s="69"/>
      <c r="AT1790" s="69"/>
      <c r="AU1790" s="69"/>
      <c r="AV1790" s="69"/>
      <c r="AW1790" s="69"/>
      <c r="AX1790" s="69"/>
      <c r="AY1790" s="69"/>
      <c r="AZ1790" s="69"/>
      <c r="BA1790" s="69"/>
      <c r="BB1790" s="69"/>
      <c r="BC1790" s="69"/>
      <c r="BD1790" s="69"/>
      <c r="BE1790" s="69"/>
      <c r="BF1790" s="69"/>
      <c r="BG1790" s="69"/>
      <c r="BH1790" s="69"/>
      <c r="BI1790" s="69"/>
      <c r="BJ1790" s="69"/>
      <c r="BK1790" s="69"/>
      <c r="BL1790" s="69"/>
      <c r="BM1790" s="69"/>
      <c r="BN1790" s="69"/>
      <c r="BO1790" s="69"/>
      <c r="BP1790" s="69"/>
      <c r="BQ1790" s="69"/>
      <c r="BR1790" s="69"/>
      <c r="BS1790" s="46"/>
    </row>
    <row r="1791" spans="4:71" s="47" customFormat="1" ht="9.75" customHeight="1" x14ac:dyDescent="0.3">
      <c r="D1791" s="69"/>
      <c r="E1791" s="69"/>
      <c r="F1791" s="69"/>
      <c r="G1791" s="69"/>
      <c r="H1791" s="69"/>
      <c r="I1791" s="69"/>
      <c r="J1791" s="69"/>
      <c r="K1791" s="69"/>
      <c r="L1791" s="69"/>
      <c r="M1791" s="69"/>
      <c r="N1791" s="69"/>
      <c r="O1791" s="69"/>
      <c r="P1791" s="69"/>
      <c r="Q1791" s="69"/>
      <c r="R1791" s="69"/>
      <c r="S1791" s="69"/>
      <c r="T1791" s="69"/>
      <c r="U1791" s="69"/>
      <c r="V1791" s="69"/>
      <c r="W1791" s="69"/>
      <c r="X1791" s="69"/>
      <c r="Y1791" s="69"/>
      <c r="Z1791" s="69"/>
      <c r="AA1791" s="69"/>
      <c r="AB1791" s="69"/>
      <c r="AC1791" s="69"/>
      <c r="AD1791" s="69"/>
      <c r="AE1791" s="69"/>
      <c r="AF1791" s="69"/>
      <c r="AG1791" s="69"/>
      <c r="AH1791" s="69"/>
      <c r="AI1791" s="69"/>
      <c r="AJ1791" s="69"/>
      <c r="AK1791" s="69"/>
      <c r="AL1791" s="69"/>
      <c r="AM1791" s="69"/>
      <c r="AN1791" s="69"/>
      <c r="AO1791" s="69"/>
      <c r="AP1791" s="69"/>
      <c r="AQ1791" s="69"/>
      <c r="AR1791" s="69"/>
      <c r="AS1791" s="69"/>
      <c r="AT1791" s="69"/>
      <c r="AU1791" s="69"/>
      <c r="AV1791" s="69"/>
      <c r="AW1791" s="69"/>
      <c r="AX1791" s="69"/>
      <c r="AY1791" s="69"/>
      <c r="AZ1791" s="69"/>
      <c r="BA1791" s="69"/>
      <c r="BB1791" s="69"/>
      <c r="BC1791" s="69"/>
      <c r="BD1791" s="69"/>
      <c r="BE1791" s="69"/>
      <c r="BF1791" s="69"/>
      <c r="BG1791" s="69"/>
      <c r="BH1791" s="69"/>
      <c r="BI1791" s="69"/>
      <c r="BJ1791" s="69"/>
      <c r="BK1791" s="69"/>
      <c r="BL1791" s="69"/>
      <c r="BM1791" s="69"/>
      <c r="BN1791" s="69"/>
      <c r="BO1791" s="69"/>
      <c r="BP1791" s="69"/>
      <c r="BQ1791" s="69"/>
      <c r="BR1791" s="69"/>
      <c r="BS1791" s="46"/>
    </row>
    <row r="1792" spans="4:71" s="47" customFormat="1" ht="9.75" customHeight="1" x14ac:dyDescent="0.3">
      <c r="D1792" s="69"/>
      <c r="E1792" s="69"/>
      <c r="F1792" s="69"/>
      <c r="G1792" s="69"/>
      <c r="H1792" s="69"/>
      <c r="I1792" s="69"/>
      <c r="J1792" s="69"/>
      <c r="K1792" s="69"/>
      <c r="L1792" s="69"/>
      <c r="M1792" s="69"/>
      <c r="N1792" s="69"/>
      <c r="O1792" s="69"/>
      <c r="P1792" s="69"/>
      <c r="Q1792" s="69"/>
      <c r="R1792" s="69"/>
      <c r="S1792" s="69"/>
      <c r="T1792" s="69"/>
      <c r="U1792" s="69"/>
      <c r="V1792" s="69"/>
      <c r="W1792" s="69"/>
      <c r="X1792" s="69"/>
      <c r="Y1792" s="69"/>
      <c r="Z1792" s="69"/>
      <c r="AA1792" s="69"/>
      <c r="AB1792" s="69"/>
      <c r="AC1792" s="69"/>
      <c r="AD1792" s="69"/>
      <c r="AE1792" s="69"/>
      <c r="AF1792" s="69"/>
      <c r="AG1792" s="69"/>
      <c r="AH1792" s="69"/>
      <c r="AI1792" s="69"/>
      <c r="AJ1792" s="69"/>
      <c r="AK1792" s="69"/>
      <c r="AL1792" s="69"/>
      <c r="AM1792" s="69"/>
      <c r="AN1792" s="69"/>
      <c r="AO1792" s="69"/>
      <c r="AP1792" s="69"/>
      <c r="AQ1792" s="69"/>
      <c r="AR1792" s="69"/>
      <c r="AS1792" s="69"/>
      <c r="AT1792" s="69"/>
      <c r="AU1792" s="69"/>
      <c r="AV1792" s="69"/>
      <c r="AW1792" s="69"/>
      <c r="AX1792" s="69"/>
      <c r="AY1792" s="69"/>
      <c r="AZ1792" s="69"/>
      <c r="BA1792" s="69"/>
      <c r="BB1792" s="69"/>
      <c r="BC1792" s="69"/>
      <c r="BD1792" s="69"/>
      <c r="BE1792" s="69"/>
      <c r="BF1792" s="69"/>
      <c r="BG1792" s="69"/>
      <c r="BH1792" s="69"/>
      <c r="BI1792" s="69"/>
      <c r="BJ1792" s="69"/>
      <c r="BK1792" s="69"/>
      <c r="BL1792" s="69"/>
      <c r="BM1792" s="69"/>
      <c r="BN1792" s="69"/>
      <c r="BO1792" s="69"/>
      <c r="BP1792" s="69"/>
      <c r="BQ1792" s="69"/>
      <c r="BR1792" s="69"/>
      <c r="BS1792" s="46"/>
    </row>
    <row r="1793" spans="4:71" s="47" customFormat="1" ht="9.75" customHeight="1" x14ac:dyDescent="0.3">
      <c r="D1793" s="69"/>
      <c r="E1793" s="69"/>
      <c r="F1793" s="69"/>
      <c r="G1793" s="69"/>
      <c r="H1793" s="69"/>
      <c r="I1793" s="69"/>
      <c r="J1793" s="69"/>
      <c r="K1793" s="69"/>
      <c r="L1793" s="69"/>
      <c r="M1793" s="69"/>
      <c r="N1793" s="69"/>
      <c r="O1793" s="69"/>
      <c r="P1793" s="69"/>
      <c r="Q1793" s="69"/>
      <c r="R1793" s="69"/>
      <c r="S1793" s="69"/>
      <c r="T1793" s="69"/>
      <c r="U1793" s="69"/>
      <c r="V1793" s="69"/>
      <c r="W1793" s="69"/>
      <c r="X1793" s="69"/>
      <c r="Y1793" s="69"/>
      <c r="Z1793" s="69"/>
      <c r="AA1793" s="69"/>
      <c r="AB1793" s="69"/>
      <c r="AC1793" s="69"/>
      <c r="AD1793" s="69"/>
      <c r="AE1793" s="69"/>
      <c r="AF1793" s="69"/>
      <c r="AG1793" s="69"/>
      <c r="AH1793" s="69"/>
      <c r="AI1793" s="69"/>
      <c r="AJ1793" s="69"/>
      <c r="AK1793" s="69"/>
      <c r="AL1793" s="69"/>
      <c r="AM1793" s="69"/>
      <c r="AN1793" s="69"/>
      <c r="AO1793" s="69"/>
      <c r="AP1793" s="69"/>
      <c r="AQ1793" s="69"/>
      <c r="AR1793" s="69"/>
      <c r="AS1793" s="69"/>
      <c r="AT1793" s="69"/>
      <c r="AU1793" s="69"/>
      <c r="AV1793" s="69"/>
      <c r="AW1793" s="69"/>
      <c r="AX1793" s="69"/>
      <c r="AY1793" s="69"/>
      <c r="AZ1793" s="69"/>
      <c r="BA1793" s="69"/>
      <c r="BB1793" s="69"/>
      <c r="BC1793" s="69"/>
      <c r="BD1793" s="69"/>
      <c r="BE1793" s="69"/>
      <c r="BF1793" s="69"/>
      <c r="BG1793" s="69"/>
      <c r="BH1793" s="69"/>
      <c r="BI1793" s="69"/>
      <c r="BJ1793" s="69"/>
      <c r="BK1793" s="69"/>
      <c r="BL1793" s="69"/>
      <c r="BM1793" s="69"/>
      <c r="BN1793" s="69"/>
      <c r="BO1793" s="69"/>
      <c r="BP1793" s="69"/>
      <c r="BQ1793" s="69"/>
      <c r="BR1793" s="69"/>
      <c r="BS1793" s="46"/>
    </row>
    <row r="1794" spans="4:71" s="47" customFormat="1" ht="9.75" customHeight="1" x14ac:dyDescent="0.3">
      <c r="D1794" s="69"/>
      <c r="E1794" s="69"/>
      <c r="F1794" s="69"/>
      <c r="G1794" s="69"/>
      <c r="H1794" s="69"/>
      <c r="I1794" s="69"/>
      <c r="J1794" s="69"/>
      <c r="K1794" s="69"/>
      <c r="L1794" s="69"/>
      <c r="M1794" s="69"/>
      <c r="N1794" s="69"/>
      <c r="O1794" s="69"/>
      <c r="P1794" s="69"/>
      <c r="Q1794" s="69"/>
      <c r="R1794" s="69"/>
      <c r="S1794" s="69"/>
      <c r="T1794" s="69"/>
      <c r="U1794" s="69"/>
      <c r="V1794" s="69"/>
      <c r="W1794" s="69"/>
      <c r="X1794" s="69"/>
      <c r="Y1794" s="69"/>
      <c r="Z1794" s="69"/>
      <c r="AA1794" s="69"/>
      <c r="AB1794" s="69"/>
      <c r="AC1794" s="69"/>
      <c r="AD1794" s="69"/>
      <c r="AE1794" s="69"/>
      <c r="AF1794" s="69"/>
      <c r="AG1794" s="69"/>
      <c r="AH1794" s="69"/>
      <c r="AI1794" s="69"/>
      <c r="AJ1794" s="69"/>
      <c r="AK1794" s="69"/>
      <c r="AL1794" s="69"/>
      <c r="AM1794" s="69"/>
      <c r="AN1794" s="69"/>
      <c r="AO1794" s="69"/>
      <c r="AP1794" s="69"/>
      <c r="AQ1794" s="69"/>
      <c r="AR1794" s="69"/>
      <c r="AS1794" s="69"/>
      <c r="AT1794" s="69"/>
      <c r="AU1794" s="69"/>
      <c r="AV1794" s="69"/>
      <c r="AW1794" s="69"/>
      <c r="AX1794" s="69"/>
      <c r="AY1794" s="69"/>
      <c r="AZ1794" s="69"/>
      <c r="BA1794" s="69"/>
      <c r="BB1794" s="69"/>
      <c r="BC1794" s="69"/>
      <c r="BD1794" s="69"/>
      <c r="BE1794" s="69"/>
      <c r="BF1794" s="69"/>
      <c r="BG1794" s="69"/>
      <c r="BH1794" s="69"/>
      <c r="BI1794" s="69"/>
      <c r="BJ1794" s="69"/>
      <c r="BK1794" s="69"/>
      <c r="BL1794" s="69"/>
      <c r="BM1794" s="69"/>
      <c r="BN1794" s="69"/>
      <c r="BO1794" s="69"/>
      <c r="BP1794" s="69"/>
      <c r="BQ1794" s="69"/>
      <c r="BR1794" s="69"/>
      <c r="BS1794" s="46"/>
    </row>
    <row r="1795" spans="4:71" s="47" customFormat="1" ht="9.75" customHeight="1" x14ac:dyDescent="0.3">
      <c r="D1795" s="69"/>
      <c r="E1795" s="69"/>
      <c r="F1795" s="69"/>
      <c r="G1795" s="69"/>
      <c r="H1795" s="69"/>
      <c r="I1795" s="69"/>
      <c r="J1795" s="69"/>
      <c r="K1795" s="69"/>
      <c r="L1795" s="69"/>
      <c r="M1795" s="69"/>
      <c r="N1795" s="69"/>
      <c r="O1795" s="69"/>
      <c r="P1795" s="69"/>
      <c r="Q1795" s="69"/>
      <c r="R1795" s="69"/>
      <c r="S1795" s="69"/>
      <c r="T1795" s="69"/>
      <c r="U1795" s="69"/>
      <c r="V1795" s="69"/>
      <c r="W1795" s="69"/>
      <c r="X1795" s="69"/>
      <c r="Y1795" s="69"/>
      <c r="Z1795" s="69"/>
      <c r="AA1795" s="69"/>
      <c r="AB1795" s="69"/>
      <c r="AC1795" s="69"/>
      <c r="AD1795" s="69"/>
      <c r="AE1795" s="69"/>
      <c r="AF1795" s="69"/>
      <c r="AG1795" s="69"/>
      <c r="AH1795" s="69"/>
      <c r="AI1795" s="69"/>
      <c r="AJ1795" s="69"/>
      <c r="AK1795" s="69"/>
      <c r="AL1795" s="69"/>
      <c r="AM1795" s="69"/>
      <c r="AN1795" s="69"/>
      <c r="AO1795" s="69"/>
      <c r="AP1795" s="69"/>
      <c r="AQ1795" s="69"/>
      <c r="AR1795" s="69"/>
      <c r="AS1795" s="69"/>
      <c r="AT1795" s="69"/>
      <c r="AU1795" s="69"/>
      <c r="AV1795" s="69"/>
      <c r="AW1795" s="69"/>
      <c r="AX1795" s="69"/>
      <c r="AY1795" s="69"/>
      <c r="AZ1795" s="69"/>
      <c r="BA1795" s="69"/>
      <c r="BB1795" s="69"/>
      <c r="BC1795" s="69"/>
      <c r="BD1795" s="69"/>
      <c r="BE1795" s="69"/>
      <c r="BF1795" s="69"/>
      <c r="BG1795" s="69"/>
      <c r="BH1795" s="69"/>
      <c r="BI1795" s="69"/>
      <c r="BJ1795" s="69"/>
      <c r="BK1795" s="69"/>
      <c r="BL1795" s="69"/>
      <c r="BM1795" s="69"/>
      <c r="BN1795" s="69"/>
      <c r="BO1795" s="69"/>
      <c r="BP1795" s="69"/>
      <c r="BQ1795" s="69"/>
      <c r="BR1795" s="69"/>
      <c r="BS1795" s="46"/>
    </row>
    <row r="1796" spans="4:71" s="47" customFormat="1" ht="9.75" customHeight="1" x14ac:dyDescent="0.3">
      <c r="D1796" s="69"/>
      <c r="E1796" s="69"/>
      <c r="F1796" s="69"/>
      <c r="G1796" s="69"/>
      <c r="H1796" s="69"/>
      <c r="I1796" s="69"/>
      <c r="J1796" s="69"/>
      <c r="K1796" s="69"/>
      <c r="L1796" s="69"/>
      <c r="M1796" s="69"/>
      <c r="N1796" s="69"/>
      <c r="O1796" s="69"/>
      <c r="P1796" s="69"/>
      <c r="Q1796" s="69"/>
      <c r="R1796" s="69"/>
      <c r="S1796" s="69"/>
      <c r="T1796" s="69"/>
      <c r="U1796" s="69"/>
      <c r="V1796" s="69"/>
      <c r="W1796" s="69"/>
      <c r="X1796" s="69"/>
      <c r="Y1796" s="69"/>
      <c r="Z1796" s="69"/>
      <c r="AA1796" s="69"/>
      <c r="AB1796" s="69"/>
      <c r="AC1796" s="69"/>
      <c r="AD1796" s="69"/>
      <c r="AE1796" s="69"/>
      <c r="AF1796" s="69"/>
      <c r="AG1796" s="69"/>
      <c r="AH1796" s="69"/>
      <c r="AI1796" s="69"/>
      <c r="AJ1796" s="69"/>
      <c r="AK1796" s="69"/>
      <c r="AL1796" s="69"/>
      <c r="AM1796" s="69"/>
      <c r="AN1796" s="69"/>
      <c r="AO1796" s="69"/>
      <c r="AP1796" s="69"/>
      <c r="AQ1796" s="69"/>
      <c r="AR1796" s="69"/>
      <c r="AS1796" s="69"/>
      <c r="AT1796" s="69"/>
      <c r="AU1796" s="69"/>
      <c r="AV1796" s="69"/>
      <c r="AW1796" s="69"/>
      <c r="AX1796" s="69"/>
      <c r="AY1796" s="69"/>
      <c r="AZ1796" s="69"/>
      <c r="BA1796" s="69"/>
      <c r="BB1796" s="69"/>
      <c r="BC1796" s="69"/>
      <c r="BD1796" s="69"/>
      <c r="BE1796" s="69"/>
      <c r="BF1796" s="69"/>
      <c r="BG1796" s="69"/>
      <c r="BH1796" s="69"/>
      <c r="BI1796" s="69"/>
      <c r="BJ1796" s="69"/>
      <c r="BK1796" s="69"/>
      <c r="BL1796" s="69"/>
      <c r="BM1796" s="69"/>
      <c r="BN1796" s="69"/>
      <c r="BO1796" s="69"/>
      <c r="BP1796" s="69"/>
      <c r="BQ1796" s="69"/>
      <c r="BR1796" s="69"/>
      <c r="BS1796" s="46"/>
    </row>
    <row r="1797" spans="4:71" s="47" customFormat="1" ht="9.75" customHeight="1" x14ac:dyDescent="0.3">
      <c r="D1797" s="69"/>
      <c r="E1797" s="69"/>
      <c r="F1797" s="69"/>
      <c r="G1797" s="69"/>
      <c r="H1797" s="69"/>
      <c r="I1797" s="69"/>
      <c r="J1797" s="69"/>
      <c r="K1797" s="69"/>
      <c r="L1797" s="69"/>
      <c r="M1797" s="69"/>
      <c r="N1797" s="69"/>
      <c r="O1797" s="69"/>
      <c r="P1797" s="69"/>
      <c r="Q1797" s="69"/>
      <c r="R1797" s="69"/>
      <c r="S1797" s="69"/>
      <c r="T1797" s="69"/>
      <c r="U1797" s="69"/>
      <c r="V1797" s="69"/>
      <c r="W1797" s="69"/>
      <c r="X1797" s="69"/>
      <c r="Y1797" s="69"/>
      <c r="Z1797" s="69"/>
      <c r="AA1797" s="69"/>
      <c r="AB1797" s="69"/>
      <c r="AC1797" s="69"/>
      <c r="AD1797" s="69"/>
      <c r="AE1797" s="69"/>
      <c r="AF1797" s="69"/>
      <c r="AG1797" s="69"/>
      <c r="AH1797" s="69"/>
      <c r="AI1797" s="69"/>
      <c r="AJ1797" s="69"/>
      <c r="AK1797" s="69"/>
      <c r="AL1797" s="69"/>
      <c r="AM1797" s="69"/>
      <c r="AN1797" s="69"/>
      <c r="AO1797" s="69"/>
      <c r="AP1797" s="69"/>
      <c r="AQ1797" s="69"/>
      <c r="AR1797" s="69"/>
      <c r="AS1797" s="69"/>
      <c r="AT1797" s="69"/>
      <c r="AU1797" s="69"/>
      <c r="AV1797" s="69"/>
      <c r="AW1797" s="69"/>
      <c r="AX1797" s="69"/>
      <c r="AY1797" s="69"/>
      <c r="AZ1797" s="69"/>
      <c r="BA1797" s="69"/>
      <c r="BB1797" s="69"/>
      <c r="BC1797" s="69"/>
      <c r="BD1797" s="69"/>
      <c r="BE1797" s="69"/>
      <c r="BF1797" s="69"/>
      <c r="BG1797" s="69"/>
      <c r="BH1797" s="69"/>
      <c r="BI1797" s="69"/>
      <c r="BJ1797" s="69"/>
      <c r="BK1797" s="69"/>
      <c r="BL1797" s="69"/>
      <c r="BM1797" s="69"/>
      <c r="BN1797" s="69"/>
      <c r="BO1797" s="69"/>
      <c r="BP1797" s="69"/>
      <c r="BQ1797" s="69"/>
      <c r="BR1797" s="69"/>
      <c r="BS1797" s="46"/>
    </row>
    <row r="1798" spans="4:71" s="47" customFormat="1" ht="9.75" customHeight="1" x14ac:dyDescent="0.3">
      <c r="D1798" s="69"/>
      <c r="E1798" s="69"/>
      <c r="F1798" s="69"/>
      <c r="G1798" s="69"/>
      <c r="H1798" s="69"/>
      <c r="I1798" s="69"/>
      <c r="J1798" s="69"/>
      <c r="K1798" s="69"/>
      <c r="L1798" s="69"/>
      <c r="M1798" s="69"/>
      <c r="N1798" s="69"/>
      <c r="O1798" s="69"/>
      <c r="P1798" s="69"/>
      <c r="Q1798" s="69"/>
      <c r="R1798" s="69"/>
      <c r="S1798" s="69"/>
      <c r="T1798" s="69"/>
      <c r="U1798" s="69"/>
      <c r="V1798" s="69"/>
      <c r="W1798" s="69"/>
      <c r="X1798" s="69"/>
      <c r="Y1798" s="69"/>
      <c r="Z1798" s="69"/>
      <c r="AA1798" s="69"/>
      <c r="AB1798" s="69"/>
      <c r="AC1798" s="69"/>
      <c r="AD1798" s="69"/>
      <c r="AE1798" s="69"/>
      <c r="AF1798" s="69"/>
      <c r="AG1798" s="69"/>
      <c r="AH1798" s="69"/>
      <c r="AI1798" s="69"/>
      <c r="AJ1798" s="69"/>
      <c r="AK1798" s="69"/>
      <c r="AL1798" s="69"/>
      <c r="AM1798" s="69"/>
      <c r="AN1798" s="69"/>
      <c r="AO1798" s="69"/>
      <c r="AP1798" s="69"/>
      <c r="AQ1798" s="69"/>
      <c r="AR1798" s="69"/>
      <c r="AS1798" s="69"/>
      <c r="AT1798" s="69"/>
      <c r="AU1798" s="69"/>
      <c r="AV1798" s="69"/>
      <c r="AW1798" s="69"/>
      <c r="AX1798" s="69"/>
      <c r="AY1798" s="69"/>
      <c r="AZ1798" s="69"/>
      <c r="BA1798" s="69"/>
      <c r="BB1798" s="69"/>
      <c r="BC1798" s="69"/>
      <c r="BD1798" s="69"/>
      <c r="BE1798" s="69"/>
      <c r="BF1798" s="69"/>
      <c r="BG1798" s="69"/>
      <c r="BH1798" s="69"/>
      <c r="BI1798" s="69"/>
      <c r="BJ1798" s="69"/>
      <c r="BK1798" s="69"/>
      <c r="BL1798" s="69"/>
      <c r="BM1798" s="69"/>
      <c r="BN1798" s="69"/>
      <c r="BO1798" s="69"/>
      <c r="BP1798" s="69"/>
      <c r="BQ1798" s="69"/>
      <c r="BR1798" s="69"/>
      <c r="BS1798" s="46"/>
    </row>
    <row r="1799" spans="4:71" s="47" customFormat="1" ht="9.75" customHeight="1" x14ac:dyDescent="0.3">
      <c r="D1799" s="69"/>
      <c r="E1799" s="69"/>
      <c r="F1799" s="69"/>
      <c r="G1799" s="69"/>
      <c r="H1799" s="69"/>
      <c r="I1799" s="69"/>
      <c r="J1799" s="69"/>
      <c r="K1799" s="69"/>
      <c r="L1799" s="69"/>
      <c r="M1799" s="69"/>
      <c r="N1799" s="69"/>
      <c r="O1799" s="69"/>
      <c r="P1799" s="69"/>
      <c r="Q1799" s="69"/>
      <c r="R1799" s="69"/>
      <c r="S1799" s="69"/>
      <c r="T1799" s="69"/>
      <c r="U1799" s="69"/>
      <c r="V1799" s="69"/>
      <c r="W1799" s="69"/>
      <c r="X1799" s="69"/>
      <c r="Y1799" s="69"/>
      <c r="Z1799" s="69"/>
      <c r="AA1799" s="69"/>
      <c r="AB1799" s="69"/>
      <c r="AC1799" s="69"/>
      <c r="AD1799" s="69"/>
      <c r="AE1799" s="69"/>
      <c r="AF1799" s="69"/>
      <c r="AG1799" s="69"/>
      <c r="AH1799" s="69"/>
      <c r="AI1799" s="69"/>
      <c r="AJ1799" s="69"/>
      <c r="AK1799" s="69"/>
      <c r="AL1799" s="69"/>
      <c r="AM1799" s="69"/>
      <c r="AN1799" s="69"/>
      <c r="AO1799" s="69"/>
      <c r="AP1799" s="69"/>
      <c r="AQ1799" s="69"/>
      <c r="AR1799" s="69"/>
      <c r="AS1799" s="69"/>
      <c r="AT1799" s="69"/>
      <c r="AU1799" s="69"/>
      <c r="AV1799" s="69"/>
      <c r="AW1799" s="69"/>
      <c r="AX1799" s="69"/>
      <c r="AY1799" s="69"/>
      <c r="AZ1799" s="69"/>
      <c r="BA1799" s="69"/>
      <c r="BB1799" s="69"/>
      <c r="BC1799" s="69"/>
      <c r="BD1799" s="69"/>
      <c r="BE1799" s="69"/>
      <c r="BF1799" s="69"/>
      <c r="BG1799" s="69"/>
      <c r="BH1799" s="69"/>
      <c r="BI1799" s="69"/>
      <c r="BJ1799" s="69"/>
      <c r="BK1799" s="69"/>
      <c r="BL1799" s="69"/>
      <c r="BM1799" s="69"/>
      <c r="BN1799" s="69"/>
      <c r="BO1799" s="69"/>
      <c r="BP1799" s="69"/>
      <c r="BQ1799" s="69"/>
      <c r="BR1799" s="69"/>
      <c r="BS1799" s="46"/>
    </row>
    <row r="1800" spans="4:71" s="47" customFormat="1" ht="9.75" customHeight="1" x14ac:dyDescent="0.3">
      <c r="D1800" s="69"/>
      <c r="E1800" s="69"/>
      <c r="F1800" s="69"/>
      <c r="G1800" s="69"/>
      <c r="H1800" s="69"/>
      <c r="I1800" s="69"/>
      <c r="J1800" s="69"/>
      <c r="K1800" s="69"/>
      <c r="L1800" s="69"/>
      <c r="M1800" s="69"/>
      <c r="N1800" s="69"/>
      <c r="O1800" s="69"/>
      <c r="P1800" s="69"/>
      <c r="Q1800" s="69"/>
      <c r="R1800" s="69"/>
      <c r="S1800" s="69"/>
      <c r="T1800" s="69"/>
      <c r="U1800" s="69"/>
      <c r="V1800" s="69"/>
      <c r="W1800" s="69"/>
      <c r="X1800" s="69"/>
      <c r="Y1800" s="69"/>
      <c r="Z1800" s="69"/>
      <c r="AA1800" s="69"/>
      <c r="AB1800" s="69"/>
      <c r="AC1800" s="69"/>
      <c r="AD1800" s="69"/>
      <c r="AE1800" s="69"/>
      <c r="AF1800" s="69"/>
      <c r="AG1800" s="69"/>
      <c r="AH1800" s="69"/>
      <c r="AI1800" s="69"/>
      <c r="AJ1800" s="69"/>
      <c r="AK1800" s="69"/>
      <c r="AL1800" s="69"/>
      <c r="AM1800" s="69"/>
      <c r="AN1800" s="69"/>
      <c r="AO1800" s="69"/>
      <c r="AP1800" s="69"/>
      <c r="AQ1800" s="69"/>
      <c r="AR1800" s="69"/>
      <c r="AS1800" s="69"/>
      <c r="AT1800" s="69"/>
      <c r="AU1800" s="69"/>
      <c r="AV1800" s="69"/>
      <c r="AW1800" s="69"/>
      <c r="AX1800" s="69"/>
      <c r="AY1800" s="69"/>
      <c r="AZ1800" s="69"/>
      <c r="BA1800" s="69"/>
      <c r="BB1800" s="69"/>
      <c r="BC1800" s="69"/>
      <c r="BD1800" s="69"/>
      <c r="BE1800" s="69"/>
      <c r="BF1800" s="69"/>
      <c r="BG1800" s="69"/>
      <c r="BH1800" s="69"/>
      <c r="BI1800" s="69"/>
      <c r="BJ1800" s="69"/>
      <c r="BK1800" s="69"/>
      <c r="BL1800" s="69"/>
      <c r="BM1800" s="69"/>
      <c r="BN1800" s="69"/>
      <c r="BO1800" s="69"/>
      <c r="BP1800" s="69"/>
      <c r="BQ1800" s="69"/>
      <c r="BR1800" s="69"/>
      <c r="BS1800" s="46"/>
    </row>
    <row r="1801" spans="4:71" s="47" customFormat="1" ht="9.75" customHeight="1" x14ac:dyDescent="0.3">
      <c r="D1801" s="69"/>
      <c r="E1801" s="69"/>
      <c r="F1801" s="69"/>
      <c r="G1801" s="69"/>
      <c r="H1801" s="69"/>
      <c r="I1801" s="69"/>
      <c r="J1801" s="69"/>
      <c r="K1801" s="69"/>
      <c r="L1801" s="69"/>
      <c r="M1801" s="69"/>
      <c r="N1801" s="69"/>
      <c r="O1801" s="69"/>
      <c r="P1801" s="69"/>
      <c r="Q1801" s="69"/>
      <c r="R1801" s="69"/>
      <c r="S1801" s="69"/>
      <c r="T1801" s="69"/>
      <c r="U1801" s="69"/>
      <c r="V1801" s="69"/>
      <c r="W1801" s="69"/>
      <c r="X1801" s="69"/>
      <c r="Y1801" s="69"/>
      <c r="Z1801" s="69"/>
      <c r="AA1801" s="69"/>
      <c r="AB1801" s="69"/>
      <c r="AC1801" s="69"/>
      <c r="AD1801" s="69"/>
      <c r="AE1801" s="69"/>
      <c r="AF1801" s="69"/>
      <c r="AG1801" s="69"/>
      <c r="AH1801" s="69"/>
      <c r="AI1801" s="69"/>
      <c r="AJ1801" s="69"/>
      <c r="AK1801" s="69"/>
      <c r="AL1801" s="69"/>
      <c r="AM1801" s="69"/>
      <c r="AN1801" s="69"/>
      <c r="AO1801" s="69"/>
      <c r="AP1801" s="69"/>
      <c r="AQ1801" s="69"/>
      <c r="AR1801" s="69"/>
      <c r="AS1801" s="69"/>
      <c r="AT1801" s="69"/>
      <c r="AU1801" s="69"/>
      <c r="AV1801" s="69"/>
      <c r="AW1801" s="69"/>
      <c r="AX1801" s="69"/>
      <c r="AY1801" s="69"/>
      <c r="AZ1801" s="69"/>
      <c r="BA1801" s="69"/>
      <c r="BB1801" s="69"/>
      <c r="BC1801" s="69"/>
      <c r="BD1801" s="69"/>
      <c r="BE1801" s="69"/>
      <c r="BF1801" s="69"/>
      <c r="BG1801" s="69"/>
      <c r="BH1801" s="69"/>
      <c r="BI1801" s="69"/>
      <c r="BJ1801" s="69"/>
      <c r="BK1801" s="69"/>
      <c r="BL1801" s="69"/>
      <c r="BM1801" s="69"/>
      <c r="BN1801" s="69"/>
      <c r="BO1801" s="69"/>
      <c r="BP1801" s="69"/>
      <c r="BQ1801" s="69"/>
      <c r="BR1801" s="69"/>
      <c r="BS1801" s="46"/>
    </row>
    <row r="1802" spans="4:71" s="47" customFormat="1" ht="9.75" customHeight="1" x14ac:dyDescent="0.3">
      <c r="D1802" s="69"/>
      <c r="E1802" s="69"/>
      <c r="F1802" s="69"/>
      <c r="G1802" s="69"/>
      <c r="H1802" s="69"/>
      <c r="I1802" s="69"/>
      <c r="J1802" s="69"/>
      <c r="K1802" s="69"/>
      <c r="L1802" s="69"/>
      <c r="M1802" s="69"/>
      <c r="N1802" s="69"/>
      <c r="O1802" s="69"/>
      <c r="P1802" s="69"/>
      <c r="Q1802" s="69"/>
      <c r="R1802" s="69"/>
      <c r="S1802" s="69"/>
      <c r="T1802" s="69"/>
      <c r="U1802" s="69"/>
      <c r="V1802" s="69"/>
      <c r="W1802" s="69"/>
      <c r="X1802" s="69"/>
      <c r="Y1802" s="69"/>
      <c r="Z1802" s="69"/>
      <c r="AA1802" s="69"/>
      <c r="AB1802" s="69"/>
      <c r="AC1802" s="69"/>
      <c r="AD1802" s="69"/>
      <c r="AE1802" s="69"/>
      <c r="AF1802" s="69"/>
      <c r="AG1802" s="69"/>
      <c r="AH1802" s="69"/>
      <c r="AI1802" s="69"/>
      <c r="AJ1802" s="69"/>
      <c r="AK1802" s="69"/>
      <c r="AL1802" s="69"/>
      <c r="AM1802" s="69"/>
      <c r="AN1802" s="69"/>
      <c r="AO1802" s="69"/>
      <c r="AP1802" s="69"/>
      <c r="AQ1802" s="69"/>
      <c r="AR1802" s="69"/>
      <c r="AS1802" s="69"/>
      <c r="AT1802" s="69"/>
      <c r="AU1802" s="69"/>
      <c r="AV1802" s="69"/>
      <c r="AW1802" s="69"/>
      <c r="AX1802" s="69"/>
      <c r="AY1802" s="69"/>
      <c r="AZ1802" s="69"/>
      <c r="BA1802" s="69"/>
      <c r="BB1802" s="69"/>
      <c r="BC1802" s="69"/>
      <c r="BD1802" s="69"/>
      <c r="BE1802" s="69"/>
      <c r="BF1802" s="69"/>
      <c r="BG1802" s="69"/>
      <c r="BH1802" s="69"/>
      <c r="BI1802" s="69"/>
      <c r="BJ1802" s="69"/>
      <c r="BK1802" s="69"/>
      <c r="BL1802" s="69"/>
      <c r="BM1802" s="69"/>
      <c r="BN1802" s="69"/>
      <c r="BO1802" s="69"/>
      <c r="BP1802" s="69"/>
      <c r="BQ1802" s="69"/>
      <c r="BR1802" s="69"/>
      <c r="BS1802" s="46"/>
    </row>
    <row r="1803" spans="4:71" s="47" customFormat="1" ht="9.75" customHeight="1" x14ac:dyDescent="0.3">
      <c r="D1803" s="69"/>
      <c r="E1803" s="69"/>
      <c r="F1803" s="69"/>
      <c r="G1803" s="69"/>
      <c r="H1803" s="69"/>
      <c r="I1803" s="69"/>
      <c r="J1803" s="69"/>
      <c r="K1803" s="69"/>
      <c r="L1803" s="69"/>
      <c r="M1803" s="69"/>
      <c r="N1803" s="69"/>
      <c r="O1803" s="69"/>
      <c r="P1803" s="69"/>
      <c r="Q1803" s="69"/>
      <c r="R1803" s="69"/>
      <c r="S1803" s="69"/>
      <c r="T1803" s="69"/>
      <c r="U1803" s="69"/>
      <c r="V1803" s="69"/>
      <c r="W1803" s="69"/>
      <c r="X1803" s="69"/>
      <c r="Y1803" s="69"/>
      <c r="Z1803" s="69"/>
      <c r="AA1803" s="69"/>
      <c r="AB1803" s="69"/>
      <c r="AC1803" s="69"/>
      <c r="AD1803" s="69"/>
      <c r="AE1803" s="69"/>
      <c r="AF1803" s="69"/>
      <c r="AG1803" s="69"/>
      <c r="AH1803" s="69"/>
      <c r="AI1803" s="69"/>
      <c r="AJ1803" s="69"/>
      <c r="AK1803" s="69"/>
      <c r="AL1803" s="69"/>
      <c r="AM1803" s="69"/>
      <c r="AN1803" s="69"/>
      <c r="AO1803" s="69"/>
      <c r="AP1803" s="69"/>
      <c r="AQ1803" s="69"/>
      <c r="AR1803" s="69"/>
      <c r="AS1803" s="69"/>
      <c r="AT1803" s="69"/>
      <c r="AU1803" s="69"/>
      <c r="AV1803" s="69"/>
      <c r="AW1803" s="69"/>
      <c r="AX1803" s="69"/>
      <c r="AY1803" s="69"/>
      <c r="AZ1803" s="69"/>
      <c r="BA1803" s="69"/>
      <c r="BB1803" s="69"/>
      <c r="BC1803" s="69"/>
      <c r="BD1803" s="69"/>
      <c r="BE1803" s="69"/>
      <c r="BF1803" s="69"/>
      <c r="BG1803" s="69"/>
      <c r="BH1803" s="69"/>
      <c r="BI1803" s="69"/>
      <c r="BJ1803" s="69"/>
      <c r="BK1803" s="69"/>
      <c r="BL1803" s="69"/>
      <c r="BM1803" s="69"/>
      <c r="BN1803" s="69"/>
      <c r="BO1803" s="69"/>
      <c r="BP1803" s="69"/>
      <c r="BQ1803" s="69"/>
      <c r="BR1803" s="69"/>
      <c r="BS1803" s="46"/>
    </row>
    <row r="1804" spans="4:71" s="47" customFormat="1" ht="9.75" customHeight="1" x14ac:dyDescent="0.3">
      <c r="D1804" s="69"/>
      <c r="E1804" s="69"/>
      <c r="F1804" s="69"/>
      <c r="G1804" s="69"/>
      <c r="H1804" s="69"/>
      <c r="I1804" s="69"/>
      <c r="J1804" s="69"/>
      <c r="K1804" s="69"/>
      <c r="L1804" s="69"/>
      <c r="M1804" s="69"/>
      <c r="N1804" s="69"/>
      <c r="O1804" s="69"/>
      <c r="P1804" s="69"/>
      <c r="Q1804" s="69"/>
      <c r="R1804" s="69"/>
      <c r="S1804" s="69"/>
      <c r="T1804" s="69"/>
      <c r="U1804" s="69"/>
      <c r="V1804" s="69"/>
      <c r="W1804" s="69"/>
      <c r="X1804" s="69"/>
      <c r="Y1804" s="69"/>
      <c r="Z1804" s="69"/>
      <c r="AA1804" s="69"/>
      <c r="AB1804" s="69"/>
      <c r="AC1804" s="69"/>
      <c r="AD1804" s="69"/>
      <c r="AE1804" s="69"/>
      <c r="AF1804" s="69"/>
      <c r="AG1804" s="69"/>
      <c r="AH1804" s="69"/>
      <c r="AI1804" s="69"/>
      <c r="AJ1804" s="69"/>
      <c r="AK1804" s="69"/>
      <c r="AL1804" s="69"/>
      <c r="AM1804" s="69"/>
      <c r="AN1804" s="69"/>
      <c r="AO1804" s="69"/>
      <c r="AP1804" s="69"/>
      <c r="AQ1804" s="69"/>
      <c r="AR1804" s="69"/>
      <c r="AS1804" s="69"/>
      <c r="AT1804" s="69"/>
      <c r="AU1804" s="69"/>
      <c r="AV1804" s="69"/>
      <c r="AW1804" s="69"/>
      <c r="AX1804" s="69"/>
      <c r="AY1804" s="69"/>
      <c r="AZ1804" s="69"/>
      <c r="BA1804" s="69"/>
      <c r="BB1804" s="69"/>
      <c r="BC1804" s="69"/>
      <c r="BD1804" s="69"/>
      <c r="BE1804" s="69"/>
      <c r="BF1804" s="69"/>
      <c r="BG1804" s="69"/>
      <c r="BH1804" s="69"/>
      <c r="BI1804" s="69"/>
      <c r="BJ1804" s="69"/>
      <c r="BK1804" s="69"/>
      <c r="BL1804" s="69"/>
      <c r="BM1804" s="69"/>
      <c r="BN1804" s="69"/>
      <c r="BO1804" s="69"/>
      <c r="BP1804" s="69"/>
      <c r="BQ1804" s="69"/>
      <c r="BR1804" s="69"/>
      <c r="BS1804" s="46"/>
    </row>
    <row r="1805" spans="4:71" s="47" customFormat="1" ht="9.75" customHeight="1" x14ac:dyDescent="0.3">
      <c r="D1805" s="69"/>
      <c r="E1805" s="69"/>
      <c r="F1805" s="69"/>
      <c r="G1805" s="69"/>
      <c r="H1805" s="69"/>
      <c r="I1805" s="69"/>
      <c r="J1805" s="69"/>
      <c r="K1805" s="69"/>
      <c r="L1805" s="69"/>
      <c r="M1805" s="69"/>
      <c r="N1805" s="69"/>
      <c r="O1805" s="69"/>
      <c r="P1805" s="69"/>
      <c r="Q1805" s="69"/>
      <c r="R1805" s="69"/>
      <c r="S1805" s="69"/>
      <c r="T1805" s="69"/>
      <c r="U1805" s="69"/>
      <c r="V1805" s="69"/>
      <c r="W1805" s="69"/>
      <c r="X1805" s="69"/>
      <c r="Y1805" s="69"/>
      <c r="Z1805" s="69"/>
      <c r="AA1805" s="69"/>
      <c r="AB1805" s="69"/>
      <c r="AC1805" s="69"/>
      <c r="AD1805" s="69"/>
      <c r="AE1805" s="69"/>
      <c r="AF1805" s="69"/>
      <c r="AG1805" s="69"/>
      <c r="AH1805" s="69"/>
      <c r="AI1805" s="69"/>
      <c r="AJ1805" s="69"/>
      <c r="AK1805" s="69"/>
      <c r="AL1805" s="69"/>
      <c r="AM1805" s="69"/>
      <c r="AN1805" s="69"/>
      <c r="AO1805" s="69"/>
      <c r="AP1805" s="69"/>
      <c r="AQ1805" s="69"/>
      <c r="AR1805" s="69"/>
      <c r="AS1805" s="69"/>
      <c r="AT1805" s="69"/>
      <c r="AU1805" s="69"/>
      <c r="AV1805" s="69"/>
      <c r="AW1805" s="69"/>
      <c r="AX1805" s="69"/>
      <c r="AY1805" s="69"/>
      <c r="AZ1805" s="69"/>
      <c r="BA1805" s="69"/>
      <c r="BB1805" s="69"/>
      <c r="BC1805" s="69"/>
      <c r="BD1805" s="69"/>
      <c r="BE1805" s="69"/>
      <c r="BF1805" s="69"/>
      <c r="BG1805" s="69"/>
      <c r="BH1805" s="69"/>
      <c r="BI1805" s="69"/>
      <c r="BJ1805" s="69"/>
      <c r="BK1805" s="69"/>
      <c r="BL1805" s="69"/>
      <c r="BM1805" s="69"/>
      <c r="BN1805" s="69"/>
      <c r="BO1805" s="69"/>
      <c r="BP1805" s="69"/>
      <c r="BQ1805" s="69"/>
      <c r="BR1805" s="69"/>
      <c r="BS1805" s="46"/>
    </row>
    <row r="1806" spans="4:71" s="47" customFormat="1" ht="9.75" customHeight="1" x14ac:dyDescent="0.3">
      <c r="D1806" s="69"/>
      <c r="E1806" s="69"/>
      <c r="F1806" s="69"/>
      <c r="G1806" s="69"/>
      <c r="H1806" s="69"/>
      <c r="I1806" s="69"/>
      <c r="J1806" s="69"/>
      <c r="K1806" s="69"/>
      <c r="L1806" s="69"/>
      <c r="M1806" s="69"/>
      <c r="N1806" s="69"/>
      <c r="O1806" s="69"/>
      <c r="P1806" s="69"/>
      <c r="Q1806" s="69"/>
      <c r="R1806" s="69"/>
      <c r="S1806" s="69"/>
      <c r="T1806" s="69"/>
      <c r="U1806" s="69"/>
      <c r="V1806" s="69"/>
      <c r="W1806" s="69"/>
      <c r="X1806" s="69"/>
      <c r="Y1806" s="69"/>
      <c r="Z1806" s="69"/>
      <c r="AA1806" s="69"/>
      <c r="AB1806" s="69"/>
      <c r="AC1806" s="69"/>
      <c r="AD1806" s="69"/>
      <c r="AE1806" s="69"/>
      <c r="AF1806" s="69"/>
      <c r="AG1806" s="69"/>
      <c r="AH1806" s="69"/>
      <c r="AI1806" s="69"/>
      <c r="AJ1806" s="69"/>
      <c r="AK1806" s="69"/>
      <c r="AL1806" s="69"/>
      <c r="AM1806" s="69"/>
      <c r="AN1806" s="69"/>
      <c r="AO1806" s="69"/>
      <c r="AP1806" s="69"/>
      <c r="AQ1806" s="69"/>
      <c r="AR1806" s="69"/>
      <c r="AS1806" s="69"/>
      <c r="AT1806" s="69"/>
      <c r="AU1806" s="69"/>
      <c r="AV1806" s="69"/>
      <c r="AW1806" s="69"/>
      <c r="AX1806" s="69"/>
      <c r="AY1806" s="69"/>
      <c r="AZ1806" s="69"/>
      <c r="BA1806" s="69"/>
      <c r="BB1806" s="69"/>
      <c r="BC1806" s="69"/>
      <c r="BD1806" s="69"/>
      <c r="BE1806" s="69"/>
      <c r="BF1806" s="69"/>
      <c r="BG1806" s="69"/>
      <c r="BH1806" s="69"/>
      <c r="BI1806" s="69"/>
      <c r="BJ1806" s="69"/>
      <c r="BK1806" s="69"/>
      <c r="BL1806" s="69"/>
      <c r="BM1806" s="69"/>
      <c r="BN1806" s="69"/>
      <c r="BO1806" s="69"/>
      <c r="BP1806" s="69"/>
      <c r="BQ1806" s="69"/>
      <c r="BR1806" s="69"/>
      <c r="BS1806" s="46"/>
    </row>
    <row r="1807" spans="4:71" s="47" customFormat="1" ht="9.75" customHeight="1" x14ac:dyDescent="0.3">
      <c r="D1807" s="69"/>
      <c r="E1807" s="69"/>
      <c r="F1807" s="69"/>
      <c r="G1807" s="69"/>
      <c r="H1807" s="69"/>
      <c r="I1807" s="69"/>
      <c r="J1807" s="69"/>
      <c r="K1807" s="69"/>
      <c r="L1807" s="69"/>
      <c r="M1807" s="69"/>
      <c r="N1807" s="69"/>
      <c r="O1807" s="69"/>
      <c r="P1807" s="69"/>
      <c r="Q1807" s="69"/>
      <c r="R1807" s="69"/>
      <c r="S1807" s="69"/>
      <c r="T1807" s="69"/>
      <c r="U1807" s="69"/>
      <c r="V1807" s="69"/>
      <c r="W1807" s="69"/>
      <c r="X1807" s="69"/>
      <c r="Y1807" s="69"/>
      <c r="Z1807" s="69"/>
      <c r="AA1807" s="69"/>
      <c r="AB1807" s="69"/>
      <c r="AC1807" s="69"/>
      <c r="AD1807" s="69"/>
      <c r="AE1807" s="69"/>
      <c r="AF1807" s="69"/>
      <c r="AG1807" s="69"/>
      <c r="AH1807" s="69"/>
      <c r="AI1807" s="69"/>
      <c r="AJ1807" s="69"/>
      <c r="AK1807" s="69"/>
      <c r="AL1807" s="69"/>
      <c r="AM1807" s="69"/>
      <c r="AN1807" s="69"/>
      <c r="AO1807" s="69"/>
      <c r="AP1807" s="69"/>
      <c r="AQ1807" s="69"/>
      <c r="AR1807" s="69"/>
      <c r="AS1807" s="69"/>
      <c r="AT1807" s="69"/>
      <c r="AU1807" s="69"/>
      <c r="AV1807" s="69"/>
      <c r="AW1807" s="69"/>
      <c r="AX1807" s="69"/>
      <c r="AY1807" s="69"/>
      <c r="AZ1807" s="69"/>
      <c r="BA1807" s="69"/>
      <c r="BB1807" s="69"/>
      <c r="BC1807" s="69"/>
      <c r="BD1807" s="69"/>
      <c r="BE1807" s="69"/>
      <c r="BF1807" s="69"/>
      <c r="BG1807" s="69"/>
      <c r="BH1807" s="69"/>
      <c r="BI1807" s="69"/>
      <c r="BJ1807" s="69"/>
      <c r="BK1807" s="69"/>
      <c r="BL1807" s="69"/>
      <c r="BM1807" s="69"/>
      <c r="BN1807" s="69"/>
      <c r="BO1807" s="69"/>
      <c r="BP1807" s="69"/>
      <c r="BQ1807" s="69"/>
      <c r="BR1807" s="69"/>
      <c r="BS1807" s="46"/>
    </row>
    <row r="1808" spans="4:71" s="47" customFormat="1" ht="9.75" customHeight="1" x14ac:dyDescent="0.3">
      <c r="D1808" s="69"/>
      <c r="E1808" s="69"/>
      <c r="F1808" s="69"/>
      <c r="G1808" s="69"/>
      <c r="H1808" s="69"/>
      <c r="I1808" s="69"/>
      <c r="J1808" s="69"/>
      <c r="K1808" s="69"/>
      <c r="L1808" s="69"/>
      <c r="M1808" s="69"/>
      <c r="N1808" s="69"/>
      <c r="O1808" s="69"/>
      <c r="P1808" s="69"/>
      <c r="Q1808" s="69"/>
      <c r="R1808" s="69"/>
      <c r="S1808" s="69"/>
      <c r="T1808" s="69"/>
      <c r="U1808" s="69"/>
      <c r="V1808" s="69"/>
      <c r="W1808" s="69"/>
      <c r="X1808" s="69"/>
      <c r="Y1808" s="69"/>
      <c r="Z1808" s="69"/>
      <c r="AA1808" s="69"/>
      <c r="AB1808" s="69"/>
      <c r="AC1808" s="69"/>
      <c r="AD1808" s="69"/>
      <c r="AE1808" s="69"/>
      <c r="AF1808" s="69"/>
      <c r="AG1808" s="69"/>
      <c r="AH1808" s="69"/>
      <c r="AI1808" s="69"/>
      <c r="AJ1808" s="69"/>
      <c r="AK1808" s="69"/>
      <c r="AL1808" s="69"/>
      <c r="AM1808" s="69"/>
      <c r="AN1808" s="69"/>
      <c r="AO1808" s="69"/>
      <c r="AP1808" s="69"/>
      <c r="AQ1808" s="69"/>
      <c r="AR1808" s="69"/>
      <c r="AS1808" s="69"/>
      <c r="AT1808" s="69"/>
      <c r="AU1808" s="69"/>
      <c r="AV1808" s="69"/>
      <c r="AW1808" s="69"/>
      <c r="AX1808" s="69"/>
      <c r="AY1808" s="69"/>
      <c r="AZ1808" s="69"/>
      <c r="BA1808" s="69"/>
      <c r="BB1808" s="69"/>
      <c r="BC1808" s="69"/>
      <c r="BD1808" s="69"/>
      <c r="BE1808" s="69"/>
      <c r="BF1808" s="69"/>
      <c r="BG1808" s="69"/>
      <c r="BH1808" s="69"/>
      <c r="BI1808" s="69"/>
      <c r="BJ1808" s="69"/>
      <c r="BK1808" s="69"/>
      <c r="BL1808" s="69"/>
      <c r="BM1808" s="69"/>
      <c r="BN1808" s="69"/>
      <c r="BO1808" s="69"/>
      <c r="BP1808" s="69"/>
      <c r="BQ1808" s="69"/>
      <c r="BR1808" s="69"/>
      <c r="BS1808" s="46"/>
    </row>
    <row r="1809" spans="4:71" s="47" customFormat="1" ht="9.75" customHeight="1" x14ac:dyDescent="0.3">
      <c r="D1809" s="69"/>
      <c r="E1809" s="69"/>
      <c r="F1809" s="69"/>
      <c r="G1809" s="69"/>
      <c r="H1809" s="69"/>
      <c r="I1809" s="69"/>
      <c r="J1809" s="69"/>
      <c r="K1809" s="69"/>
      <c r="L1809" s="69"/>
      <c r="M1809" s="69"/>
      <c r="N1809" s="69"/>
      <c r="O1809" s="69"/>
      <c r="P1809" s="69"/>
      <c r="Q1809" s="69"/>
      <c r="R1809" s="69"/>
      <c r="S1809" s="69"/>
      <c r="T1809" s="69"/>
      <c r="U1809" s="69"/>
      <c r="V1809" s="69"/>
      <c r="W1809" s="69"/>
      <c r="X1809" s="69"/>
      <c r="Y1809" s="69"/>
      <c r="Z1809" s="69"/>
      <c r="AA1809" s="69"/>
      <c r="AB1809" s="69"/>
      <c r="AC1809" s="69"/>
      <c r="AD1809" s="69"/>
      <c r="AE1809" s="69"/>
      <c r="AF1809" s="69"/>
      <c r="AG1809" s="69"/>
      <c r="AH1809" s="69"/>
      <c r="AI1809" s="69"/>
      <c r="AJ1809" s="69"/>
      <c r="AK1809" s="69"/>
      <c r="AL1809" s="69"/>
      <c r="AM1809" s="69"/>
      <c r="AN1809" s="69"/>
      <c r="AO1809" s="69"/>
      <c r="AP1809" s="69"/>
      <c r="AQ1809" s="69"/>
      <c r="AR1809" s="69"/>
      <c r="AS1809" s="69"/>
      <c r="AT1809" s="69"/>
      <c r="AU1809" s="69"/>
      <c r="AV1809" s="69"/>
      <c r="AW1809" s="69"/>
      <c r="AX1809" s="69"/>
      <c r="AY1809" s="69"/>
      <c r="AZ1809" s="69"/>
      <c r="BA1809" s="69"/>
      <c r="BB1809" s="69"/>
      <c r="BC1809" s="69"/>
      <c r="BD1809" s="69"/>
      <c r="BE1809" s="69"/>
      <c r="BF1809" s="69"/>
      <c r="BG1809" s="69"/>
      <c r="BH1809" s="69"/>
      <c r="BI1809" s="69"/>
      <c r="BJ1809" s="69"/>
      <c r="BK1809" s="69"/>
      <c r="BL1809" s="69"/>
      <c r="BM1809" s="69"/>
      <c r="BN1809" s="69"/>
      <c r="BO1809" s="69"/>
      <c r="BP1809" s="69"/>
      <c r="BQ1809" s="69"/>
      <c r="BR1809" s="69"/>
      <c r="BS1809" s="46"/>
    </row>
    <row r="1810" spans="4:71" s="47" customFormat="1" ht="9.75" customHeight="1" x14ac:dyDescent="0.3">
      <c r="D1810" s="69"/>
      <c r="E1810" s="69"/>
      <c r="F1810" s="69"/>
      <c r="G1810" s="69"/>
      <c r="H1810" s="69"/>
      <c r="I1810" s="69"/>
      <c r="J1810" s="69"/>
      <c r="K1810" s="69"/>
      <c r="L1810" s="69"/>
      <c r="M1810" s="69"/>
      <c r="N1810" s="69"/>
      <c r="O1810" s="69"/>
      <c r="P1810" s="69"/>
      <c r="Q1810" s="69"/>
      <c r="R1810" s="69"/>
      <c r="S1810" s="69"/>
      <c r="T1810" s="69"/>
      <c r="U1810" s="69"/>
      <c r="V1810" s="69"/>
      <c r="W1810" s="69"/>
      <c r="X1810" s="69"/>
      <c r="Y1810" s="69"/>
      <c r="Z1810" s="69"/>
      <c r="AA1810" s="69"/>
      <c r="AB1810" s="69"/>
      <c r="AC1810" s="69"/>
      <c r="AD1810" s="69"/>
      <c r="AE1810" s="69"/>
      <c r="AF1810" s="69"/>
      <c r="AG1810" s="69"/>
      <c r="AH1810" s="69"/>
      <c r="AI1810" s="69"/>
      <c r="AJ1810" s="69"/>
      <c r="AK1810" s="69"/>
      <c r="AL1810" s="69"/>
      <c r="AM1810" s="69"/>
      <c r="AN1810" s="69"/>
      <c r="AO1810" s="69"/>
      <c r="AP1810" s="69"/>
      <c r="AQ1810" s="69"/>
      <c r="AR1810" s="69"/>
      <c r="AS1810" s="69"/>
      <c r="AT1810" s="69"/>
      <c r="AU1810" s="69"/>
      <c r="AV1810" s="69"/>
      <c r="AW1810" s="69"/>
      <c r="AX1810" s="69"/>
      <c r="AY1810" s="69"/>
      <c r="AZ1810" s="69"/>
      <c r="BA1810" s="69"/>
      <c r="BB1810" s="69"/>
      <c r="BC1810" s="69"/>
      <c r="BD1810" s="69"/>
      <c r="BE1810" s="69"/>
      <c r="BF1810" s="69"/>
      <c r="BG1810" s="69"/>
      <c r="BH1810" s="69"/>
      <c r="BI1810" s="69"/>
      <c r="BJ1810" s="69"/>
      <c r="BK1810" s="69"/>
      <c r="BL1810" s="69"/>
      <c r="BM1810" s="69"/>
      <c r="BN1810" s="69"/>
      <c r="BO1810" s="69"/>
      <c r="BP1810" s="69"/>
      <c r="BQ1810" s="69"/>
      <c r="BR1810" s="69"/>
      <c r="BS1810" s="46"/>
    </row>
    <row r="1811" spans="4:71" s="47" customFormat="1" ht="9.75" customHeight="1" x14ac:dyDescent="0.3">
      <c r="D1811" s="69"/>
      <c r="E1811" s="69"/>
      <c r="F1811" s="69"/>
      <c r="G1811" s="69"/>
      <c r="H1811" s="69"/>
      <c r="I1811" s="69"/>
      <c r="J1811" s="69"/>
      <c r="K1811" s="69"/>
      <c r="L1811" s="69"/>
      <c r="M1811" s="69"/>
      <c r="N1811" s="69"/>
      <c r="O1811" s="69"/>
      <c r="P1811" s="69"/>
      <c r="Q1811" s="69"/>
      <c r="R1811" s="69"/>
      <c r="S1811" s="69"/>
      <c r="T1811" s="69"/>
      <c r="U1811" s="69"/>
      <c r="V1811" s="69"/>
      <c r="W1811" s="69"/>
      <c r="X1811" s="69"/>
      <c r="Y1811" s="69"/>
      <c r="Z1811" s="69"/>
      <c r="AA1811" s="69"/>
      <c r="AB1811" s="69"/>
      <c r="AC1811" s="69"/>
      <c r="AD1811" s="69"/>
      <c r="AE1811" s="69"/>
      <c r="AF1811" s="69"/>
      <c r="AG1811" s="69"/>
      <c r="AH1811" s="69"/>
      <c r="AI1811" s="69"/>
      <c r="AJ1811" s="69"/>
      <c r="AK1811" s="69"/>
      <c r="AL1811" s="69"/>
      <c r="AM1811" s="69"/>
      <c r="AN1811" s="69"/>
      <c r="AO1811" s="69"/>
      <c r="AP1811" s="69"/>
      <c r="AQ1811" s="69"/>
      <c r="AR1811" s="69"/>
      <c r="AS1811" s="69"/>
      <c r="AT1811" s="69"/>
      <c r="AU1811" s="69"/>
      <c r="AV1811" s="69"/>
      <c r="AW1811" s="69"/>
      <c r="AX1811" s="69"/>
      <c r="AY1811" s="69"/>
      <c r="AZ1811" s="69"/>
      <c r="BA1811" s="69"/>
      <c r="BB1811" s="69"/>
      <c r="BC1811" s="69"/>
      <c r="BD1811" s="69"/>
      <c r="BE1811" s="69"/>
      <c r="BF1811" s="69"/>
      <c r="BG1811" s="69"/>
      <c r="BH1811" s="69"/>
      <c r="BI1811" s="69"/>
      <c r="BJ1811" s="69"/>
      <c r="BK1811" s="69"/>
      <c r="BL1811" s="69"/>
      <c r="BM1811" s="69"/>
      <c r="BN1811" s="69"/>
      <c r="BO1811" s="69"/>
      <c r="BP1811" s="69"/>
      <c r="BQ1811" s="69"/>
      <c r="BR1811" s="69"/>
      <c r="BS1811" s="46"/>
    </row>
    <row r="1812" spans="4:71" s="47" customFormat="1" ht="9.75" customHeight="1" x14ac:dyDescent="0.3">
      <c r="D1812" s="69"/>
      <c r="E1812" s="69"/>
      <c r="F1812" s="69"/>
      <c r="G1812" s="69"/>
      <c r="H1812" s="69"/>
      <c r="I1812" s="69"/>
      <c r="J1812" s="69"/>
      <c r="K1812" s="69"/>
      <c r="L1812" s="69"/>
      <c r="M1812" s="69"/>
      <c r="N1812" s="69"/>
      <c r="O1812" s="69"/>
      <c r="P1812" s="69"/>
      <c r="Q1812" s="69"/>
      <c r="R1812" s="69"/>
      <c r="S1812" s="69"/>
      <c r="T1812" s="69"/>
      <c r="U1812" s="69"/>
      <c r="V1812" s="69"/>
      <c r="W1812" s="69"/>
      <c r="X1812" s="69"/>
      <c r="Y1812" s="69"/>
      <c r="Z1812" s="69"/>
      <c r="AA1812" s="69"/>
      <c r="AB1812" s="69"/>
      <c r="AC1812" s="69"/>
      <c r="AD1812" s="69"/>
      <c r="AE1812" s="69"/>
      <c r="AF1812" s="69"/>
      <c r="AG1812" s="69"/>
      <c r="AH1812" s="69"/>
      <c r="AI1812" s="69"/>
      <c r="AJ1812" s="69"/>
      <c r="AK1812" s="69"/>
      <c r="AL1812" s="69"/>
      <c r="AM1812" s="69"/>
      <c r="AN1812" s="69"/>
      <c r="AO1812" s="69"/>
      <c r="AP1812" s="69"/>
      <c r="AQ1812" s="69"/>
      <c r="AR1812" s="69"/>
      <c r="AS1812" s="69"/>
      <c r="AT1812" s="69"/>
      <c r="AU1812" s="69"/>
      <c r="AV1812" s="69"/>
      <c r="AW1812" s="69"/>
      <c r="AX1812" s="69"/>
      <c r="AY1812" s="69"/>
      <c r="AZ1812" s="69"/>
      <c r="BA1812" s="69"/>
      <c r="BB1812" s="69"/>
      <c r="BC1812" s="69"/>
      <c r="BD1812" s="69"/>
      <c r="BE1812" s="69"/>
      <c r="BF1812" s="69"/>
      <c r="BG1812" s="69"/>
      <c r="BH1812" s="69"/>
      <c r="BI1812" s="69"/>
      <c r="BJ1812" s="69"/>
      <c r="BK1812" s="69"/>
      <c r="BL1812" s="69"/>
      <c r="BM1812" s="69"/>
      <c r="BN1812" s="69"/>
      <c r="BO1812" s="69"/>
      <c r="BP1812" s="69"/>
      <c r="BQ1812" s="69"/>
      <c r="BR1812" s="69"/>
      <c r="BS1812" s="46"/>
    </row>
    <row r="1813" spans="4:71" s="47" customFormat="1" ht="9.75" customHeight="1" x14ac:dyDescent="0.3">
      <c r="D1813" s="69"/>
      <c r="E1813" s="69"/>
      <c r="F1813" s="69"/>
      <c r="G1813" s="69"/>
      <c r="H1813" s="69"/>
      <c r="I1813" s="69"/>
      <c r="J1813" s="69"/>
      <c r="K1813" s="69"/>
      <c r="L1813" s="69"/>
      <c r="M1813" s="69"/>
      <c r="N1813" s="69"/>
      <c r="O1813" s="69"/>
      <c r="P1813" s="69"/>
      <c r="Q1813" s="69"/>
      <c r="R1813" s="69"/>
      <c r="S1813" s="69"/>
      <c r="T1813" s="69"/>
      <c r="U1813" s="69"/>
      <c r="V1813" s="69"/>
      <c r="W1813" s="69"/>
      <c r="X1813" s="69"/>
      <c r="Y1813" s="69"/>
      <c r="Z1813" s="69"/>
      <c r="AA1813" s="69"/>
      <c r="AB1813" s="69"/>
      <c r="AC1813" s="69"/>
      <c r="AD1813" s="69"/>
      <c r="AE1813" s="69"/>
      <c r="AF1813" s="69"/>
      <c r="AG1813" s="69"/>
      <c r="AH1813" s="69"/>
      <c r="AI1813" s="69"/>
      <c r="AJ1813" s="69"/>
      <c r="AK1813" s="69"/>
      <c r="AL1813" s="69"/>
      <c r="AM1813" s="69"/>
      <c r="AN1813" s="69"/>
      <c r="AO1813" s="69"/>
      <c r="AP1813" s="69"/>
      <c r="AQ1813" s="69"/>
      <c r="AR1813" s="69"/>
      <c r="AS1813" s="69"/>
      <c r="AT1813" s="69"/>
      <c r="AU1813" s="69"/>
      <c r="AV1813" s="69"/>
      <c r="AW1813" s="69"/>
      <c r="AX1813" s="69"/>
      <c r="AY1813" s="69"/>
      <c r="AZ1813" s="69"/>
      <c r="BA1813" s="69"/>
      <c r="BB1813" s="69"/>
      <c r="BC1813" s="69"/>
      <c r="BD1813" s="69"/>
      <c r="BE1813" s="69"/>
      <c r="BF1813" s="69"/>
      <c r="BG1813" s="69"/>
      <c r="BH1813" s="69"/>
      <c r="BI1813" s="69"/>
      <c r="BJ1813" s="69"/>
      <c r="BK1813" s="69"/>
      <c r="BL1813" s="69"/>
      <c r="BM1813" s="69"/>
      <c r="BN1813" s="69"/>
      <c r="BO1813" s="69"/>
      <c r="BP1813" s="69"/>
      <c r="BQ1813" s="69"/>
      <c r="BR1813" s="69"/>
      <c r="BS1813" s="46"/>
    </row>
    <row r="1814" spans="4:71" s="47" customFormat="1" ht="9.75" customHeight="1" x14ac:dyDescent="0.3">
      <c r="D1814" s="69"/>
      <c r="E1814" s="69"/>
      <c r="F1814" s="69"/>
      <c r="G1814" s="69"/>
      <c r="H1814" s="69"/>
      <c r="I1814" s="69"/>
      <c r="J1814" s="69"/>
      <c r="K1814" s="69"/>
      <c r="L1814" s="69"/>
      <c r="M1814" s="69"/>
      <c r="N1814" s="69"/>
      <c r="O1814" s="69"/>
      <c r="P1814" s="69"/>
      <c r="Q1814" s="69"/>
      <c r="R1814" s="69"/>
      <c r="S1814" s="69"/>
      <c r="T1814" s="69"/>
      <c r="U1814" s="69"/>
      <c r="V1814" s="69"/>
      <c r="W1814" s="69"/>
      <c r="X1814" s="69"/>
      <c r="Y1814" s="69"/>
      <c r="Z1814" s="69"/>
      <c r="AA1814" s="69"/>
      <c r="AB1814" s="69"/>
      <c r="AC1814" s="69"/>
      <c r="AD1814" s="69"/>
      <c r="AE1814" s="69"/>
      <c r="AF1814" s="69"/>
      <c r="AG1814" s="69"/>
      <c r="AH1814" s="69"/>
      <c r="AI1814" s="69"/>
      <c r="AJ1814" s="69"/>
      <c r="AK1814" s="69"/>
      <c r="AL1814" s="69"/>
      <c r="AM1814" s="69"/>
      <c r="AN1814" s="69"/>
      <c r="AO1814" s="69"/>
      <c r="AP1814" s="69"/>
      <c r="AQ1814" s="69"/>
      <c r="AR1814" s="69"/>
      <c r="AS1814" s="69"/>
      <c r="AT1814" s="69"/>
      <c r="AU1814" s="69"/>
      <c r="AV1814" s="69"/>
      <c r="AW1814" s="69"/>
      <c r="AX1814" s="69"/>
      <c r="AY1814" s="69"/>
      <c r="AZ1814" s="69"/>
      <c r="BA1814" s="69"/>
      <c r="BB1814" s="69"/>
      <c r="BC1814" s="69"/>
      <c r="BD1814" s="69"/>
      <c r="BE1814" s="69"/>
      <c r="BF1814" s="69"/>
      <c r="BG1814" s="69"/>
      <c r="BH1814" s="69"/>
      <c r="BI1814" s="69"/>
      <c r="BJ1814" s="69"/>
      <c r="BK1814" s="69"/>
      <c r="BL1814" s="69"/>
      <c r="BM1814" s="69"/>
      <c r="BN1814" s="69"/>
      <c r="BO1814" s="69"/>
      <c r="BP1814" s="69"/>
      <c r="BQ1814" s="69"/>
      <c r="BR1814" s="69"/>
      <c r="BS1814" s="46"/>
    </row>
    <row r="1815" spans="4:71" s="47" customFormat="1" ht="9.75" customHeight="1" x14ac:dyDescent="0.3">
      <c r="D1815" s="69"/>
      <c r="E1815" s="69"/>
      <c r="F1815" s="69"/>
      <c r="G1815" s="69"/>
      <c r="H1815" s="69"/>
      <c r="I1815" s="69"/>
      <c r="J1815" s="69"/>
      <c r="K1815" s="69"/>
      <c r="L1815" s="69"/>
      <c r="M1815" s="69"/>
      <c r="N1815" s="69"/>
      <c r="O1815" s="69"/>
      <c r="P1815" s="69"/>
      <c r="Q1815" s="69"/>
      <c r="R1815" s="69"/>
      <c r="S1815" s="69"/>
      <c r="T1815" s="69"/>
      <c r="U1815" s="69"/>
      <c r="V1815" s="69"/>
      <c r="W1815" s="69"/>
      <c r="X1815" s="69"/>
      <c r="Y1815" s="69"/>
      <c r="Z1815" s="69"/>
      <c r="AA1815" s="69"/>
      <c r="AB1815" s="69"/>
      <c r="AC1815" s="69"/>
      <c r="AD1815" s="69"/>
      <c r="AE1815" s="69"/>
      <c r="AF1815" s="69"/>
      <c r="AG1815" s="69"/>
      <c r="AH1815" s="69"/>
      <c r="AI1815" s="69"/>
      <c r="AJ1815" s="69"/>
      <c r="AK1815" s="69"/>
      <c r="AL1815" s="69"/>
      <c r="AM1815" s="69"/>
      <c r="AN1815" s="69"/>
      <c r="AO1815" s="69"/>
      <c r="AP1815" s="69"/>
      <c r="AQ1815" s="69"/>
      <c r="AR1815" s="69"/>
      <c r="AS1815" s="69"/>
      <c r="AT1815" s="69"/>
      <c r="AU1815" s="69"/>
      <c r="AV1815" s="69"/>
      <c r="AW1815" s="69"/>
      <c r="AX1815" s="69"/>
      <c r="AY1815" s="69"/>
      <c r="AZ1815" s="69"/>
      <c r="BA1815" s="69"/>
      <c r="BB1815" s="69"/>
      <c r="BC1815" s="69"/>
      <c r="BD1815" s="69"/>
      <c r="BE1815" s="69"/>
      <c r="BF1815" s="69"/>
      <c r="BG1815" s="69"/>
      <c r="BH1815" s="69"/>
      <c r="BI1815" s="69"/>
      <c r="BJ1815" s="69"/>
      <c r="BK1815" s="69"/>
      <c r="BL1815" s="69"/>
      <c r="BM1815" s="69"/>
      <c r="BN1815" s="69"/>
      <c r="BO1815" s="69"/>
      <c r="BP1815" s="69"/>
      <c r="BQ1815" s="69"/>
      <c r="BR1815" s="69"/>
      <c r="BS1815" s="46"/>
    </row>
    <row r="1816" spans="4:71" s="47" customFormat="1" ht="9.75" customHeight="1" x14ac:dyDescent="0.3">
      <c r="D1816" s="69"/>
      <c r="E1816" s="69"/>
      <c r="F1816" s="69"/>
      <c r="G1816" s="69"/>
      <c r="H1816" s="69"/>
      <c r="I1816" s="69"/>
      <c r="J1816" s="69"/>
      <c r="K1816" s="69"/>
      <c r="L1816" s="69"/>
      <c r="M1816" s="69"/>
      <c r="N1816" s="69"/>
      <c r="O1816" s="69"/>
      <c r="P1816" s="69"/>
      <c r="Q1816" s="69"/>
      <c r="R1816" s="69"/>
      <c r="S1816" s="69"/>
      <c r="T1816" s="69"/>
      <c r="U1816" s="69"/>
      <c r="V1816" s="69"/>
      <c r="W1816" s="69"/>
      <c r="X1816" s="69"/>
      <c r="Y1816" s="69"/>
      <c r="Z1816" s="69"/>
      <c r="AA1816" s="69"/>
      <c r="AB1816" s="69"/>
      <c r="AC1816" s="69"/>
      <c r="AD1816" s="69"/>
      <c r="AE1816" s="69"/>
      <c r="AF1816" s="69"/>
      <c r="AG1816" s="69"/>
      <c r="AH1816" s="69"/>
      <c r="AI1816" s="69"/>
      <c r="AJ1816" s="69"/>
      <c r="AK1816" s="69"/>
      <c r="AL1816" s="69"/>
      <c r="AM1816" s="69"/>
      <c r="AN1816" s="69"/>
      <c r="AO1816" s="69"/>
      <c r="AP1816" s="69"/>
      <c r="AQ1816" s="69"/>
      <c r="AR1816" s="69"/>
      <c r="AS1816" s="69"/>
      <c r="AT1816" s="69"/>
      <c r="AU1816" s="69"/>
      <c r="AV1816" s="69"/>
      <c r="AW1816" s="69"/>
      <c r="AX1816" s="69"/>
      <c r="AY1816" s="69"/>
      <c r="AZ1816" s="69"/>
      <c r="BA1816" s="69"/>
      <c r="BB1816" s="69"/>
      <c r="BC1816" s="69"/>
      <c r="BD1816" s="69"/>
      <c r="BE1816" s="69"/>
      <c r="BF1816" s="69"/>
      <c r="BG1816" s="69"/>
      <c r="BH1816" s="69"/>
      <c r="BI1816" s="69"/>
      <c r="BJ1816" s="69"/>
      <c r="BK1816" s="69"/>
      <c r="BL1816" s="69"/>
      <c r="BM1816" s="69"/>
      <c r="BN1816" s="69"/>
      <c r="BO1816" s="69"/>
      <c r="BP1816" s="69"/>
      <c r="BQ1816" s="69"/>
      <c r="BR1816" s="69"/>
      <c r="BS1816" s="46"/>
    </row>
    <row r="1817" spans="4:71" s="47" customFormat="1" ht="9.75" customHeight="1" x14ac:dyDescent="0.3">
      <c r="D1817" s="69"/>
      <c r="E1817" s="69"/>
      <c r="F1817" s="69"/>
      <c r="G1817" s="69"/>
      <c r="H1817" s="69"/>
      <c r="I1817" s="69"/>
      <c r="J1817" s="69"/>
      <c r="K1817" s="69"/>
      <c r="L1817" s="69"/>
      <c r="M1817" s="69"/>
      <c r="N1817" s="69"/>
      <c r="O1817" s="69"/>
      <c r="P1817" s="69"/>
      <c r="Q1817" s="69"/>
      <c r="R1817" s="69"/>
      <c r="S1817" s="69"/>
      <c r="T1817" s="69"/>
      <c r="U1817" s="69"/>
      <c r="V1817" s="69"/>
      <c r="W1817" s="69"/>
      <c r="X1817" s="69"/>
      <c r="Y1817" s="69"/>
      <c r="Z1817" s="69"/>
      <c r="AA1817" s="69"/>
      <c r="AB1817" s="69"/>
      <c r="AC1817" s="69"/>
      <c r="AD1817" s="69"/>
      <c r="AE1817" s="69"/>
      <c r="AF1817" s="69"/>
      <c r="AG1817" s="69"/>
      <c r="AH1817" s="69"/>
      <c r="AI1817" s="69"/>
      <c r="AJ1817" s="69"/>
      <c r="AK1817" s="69"/>
      <c r="AL1817" s="69"/>
      <c r="AM1817" s="69"/>
      <c r="AN1817" s="69"/>
      <c r="AO1817" s="69"/>
      <c r="AP1817" s="69"/>
      <c r="AQ1817" s="69"/>
      <c r="AR1817" s="69"/>
      <c r="AS1817" s="69"/>
      <c r="AT1817" s="69"/>
      <c r="AU1817" s="69"/>
      <c r="AV1817" s="69"/>
      <c r="AW1817" s="69"/>
      <c r="AX1817" s="69"/>
      <c r="AY1817" s="69"/>
      <c r="AZ1817" s="69"/>
      <c r="BA1817" s="69"/>
      <c r="BB1817" s="69"/>
      <c r="BC1817" s="69"/>
      <c r="BD1817" s="69"/>
      <c r="BE1817" s="69"/>
      <c r="BF1817" s="69"/>
      <c r="BG1817" s="69"/>
      <c r="BH1817" s="69"/>
      <c r="BI1817" s="69"/>
      <c r="BJ1817" s="69"/>
      <c r="BK1817" s="69"/>
      <c r="BL1817" s="69"/>
      <c r="BM1817" s="69"/>
      <c r="BN1817" s="69"/>
      <c r="BO1817" s="69"/>
      <c r="BP1817" s="69"/>
      <c r="BQ1817" s="69"/>
      <c r="BR1817" s="69"/>
      <c r="BS1817" s="46"/>
    </row>
    <row r="1818" spans="4:71" s="47" customFormat="1" ht="9.75" customHeight="1" x14ac:dyDescent="0.3">
      <c r="D1818" s="69"/>
      <c r="E1818" s="69"/>
      <c r="F1818" s="69"/>
      <c r="G1818" s="69"/>
      <c r="H1818" s="69"/>
      <c r="I1818" s="69"/>
      <c r="J1818" s="69"/>
      <c r="K1818" s="69"/>
      <c r="L1818" s="69"/>
      <c r="M1818" s="69"/>
      <c r="N1818" s="69"/>
      <c r="O1818" s="69"/>
      <c r="P1818" s="69"/>
      <c r="Q1818" s="69"/>
      <c r="R1818" s="69"/>
      <c r="S1818" s="69"/>
      <c r="T1818" s="69"/>
      <c r="U1818" s="69"/>
      <c r="V1818" s="69"/>
      <c r="W1818" s="69"/>
      <c r="X1818" s="69"/>
      <c r="Y1818" s="69"/>
      <c r="Z1818" s="69"/>
      <c r="AA1818" s="69"/>
      <c r="AB1818" s="69"/>
      <c r="AC1818" s="69"/>
      <c r="AD1818" s="69"/>
      <c r="AE1818" s="69"/>
      <c r="AF1818" s="69"/>
      <c r="AG1818" s="69"/>
      <c r="AH1818" s="69"/>
      <c r="AI1818" s="69"/>
      <c r="AJ1818" s="69"/>
      <c r="AK1818" s="69"/>
      <c r="AL1818" s="69"/>
      <c r="AM1818" s="69"/>
      <c r="AN1818" s="69"/>
      <c r="AO1818" s="69"/>
      <c r="AP1818" s="69"/>
      <c r="AQ1818" s="69"/>
      <c r="AR1818" s="69"/>
      <c r="AS1818" s="69"/>
      <c r="AT1818" s="69"/>
      <c r="AU1818" s="69"/>
      <c r="AV1818" s="69"/>
      <c r="AW1818" s="69"/>
      <c r="AX1818" s="69"/>
      <c r="AY1818" s="69"/>
      <c r="AZ1818" s="69"/>
      <c r="BA1818" s="69"/>
      <c r="BB1818" s="69"/>
      <c r="BC1818" s="69"/>
      <c r="BD1818" s="69"/>
      <c r="BE1818" s="69"/>
      <c r="BF1818" s="69"/>
      <c r="BG1818" s="69"/>
      <c r="BH1818" s="69"/>
      <c r="BI1818" s="69"/>
      <c r="BJ1818" s="69"/>
      <c r="BK1818" s="69"/>
      <c r="BL1818" s="69"/>
      <c r="BM1818" s="69"/>
      <c r="BN1818" s="69"/>
      <c r="BO1818" s="69"/>
      <c r="BP1818" s="69"/>
      <c r="BQ1818" s="69"/>
      <c r="BR1818" s="69"/>
      <c r="BS1818" s="46"/>
    </row>
    <row r="1819" spans="4:71" s="47" customFormat="1" ht="9.75" customHeight="1" x14ac:dyDescent="0.3">
      <c r="D1819" s="69"/>
      <c r="E1819" s="69"/>
      <c r="F1819" s="69"/>
      <c r="G1819" s="69"/>
      <c r="H1819" s="69"/>
      <c r="I1819" s="69"/>
      <c r="J1819" s="69"/>
      <c r="K1819" s="69"/>
      <c r="L1819" s="69"/>
      <c r="M1819" s="69"/>
      <c r="N1819" s="69"/>
      <c r="O1819" s="69"/>
      <c r="P1819" s="69"/>
      <c r="Q1819" s="69"/>
      <c r="R1819" s="69"/>
      <c r="S1819" s="69"/>
      <c r="T1819" s="69"/>
      <c r="U1819" s="69"/>
      <c r="V1819" s="69"/>
      <c r="W1819" s="69"/>
      <c r="X1819" s="69"/>
      <c r="Y1819" s="69"/>
      <c r="Z1819" s="69"/>
      <c r="AA1819" s="69"/>
      <c r="AB1819" s="69"/>
      <c r="AC1819" s="69"/>
      <c r="AD1819" s="69"/>
      <c r="AE1819" s="69"/>
      <c r="AF1819" s="69"/>
      <c r="AG1819" s="69"/>
      <c r="AH1819" s="69"/>
      <c r="AI1819" s="69"/>
      <c r="AJ1819" s="69"/>
      <c r="AK1819" s="69"/>
      <c r="AL1819" s="69"/>
      <c r="AM1819" s="69"/>
      <c r="AN1819" s="69"/>
      <c r="AO1819" s="69"/>
      <c r="AP1819" s="69"/>
      <c r="AQ1819" s="69"/>
      <c r="AR1819" s="69"/>
      <c r="AS1819" s="69"/>
      <c r="AT1819" s="69"/>
      <c r="AU1819" s="69"/>
      <c r="AV1819" s="69"/>
      <c r="AW1819" s="69"/>
      <c r="AX1819" s="69"/>
      <c r="AY1819" s="69"/>
      <c r="AZ1819" s="69"/>
      <c r="BA1819" s="69"/>
      <c r="BB1819" s="69"/>
      <c r="BC1819" s="69"/>
      <c r="BD1819" s="69"/>
      <c r="BE1819" s="69"/>
      <c r="BF1819" s="69"/>
      <c r="BG1819" s="69"/>
      <c r="BH1819" s="69"/>
      <c r="BI1819" s="69"/>
      <c r="BJ1819" s="69"/>
      <c r="BK1819" s="69"/>
      <c r="BL1819" s="69"/>
      <c r="BM1819" s="69"/>
      <c r="BN1819" s="69"/>
      <c r="BO1819" s="69"/>
      <c r="BP1819" s="69"/>
      <c r="BQ1819" s="69"/>
      <c r="BR1819" s="69"/>
      <c r="BS1819" s="46"/>
    </row>
    <row r="1820" spans="4:71" s="47" customFormat="1" ht="9.75" customHeight="1" x14ac:dyDescent="0.3">
      <c r="D1820" s="69"/>
      <c r="E1820" s="69"/>
      <c r="F1820" s="69"/>
      <c r="G1820" s="69"/>
      <c r="H1820" s="69"/>
      <c r="I1820" s="69"/>
      <c r="J1820" s="69"/>
      <c r="K1820" s="69"/>
      <c r="L1820" s="69"/>
      <c r="M1820" s="69"/>
      <c r="N1820" s="69"/>
      <c r="O1820" s="69"/>
      <c r="P1820" s="69"/>
      <c r="Q1820" s="69"/>
      <c r="R1820" s="69"/>
      <c r="S1820" s="69"/>
      <c r="T1820" s="69"/>
      <c r="U1820" s="69"/>
      <c r="V1820" s="69"/>
      <c r="W1820" s="69"/>
      <c r="X1820" s="69"/>
      <c r="Y1820" s="69"/>
      <c r="Z1820" s="69"/>
      <c r="AA1820" s="69"/>
      <c r="AB1820" s="69"/>
      <c r="AC1820" s="69"/>
      <c r="AD1820" s="69"/>
      <c r="AE1820" s="69"/>
      <c r="AF1820" s="69"/>
      <c r="AG1820" s="69"/>
      <c r="AH1820" s="69"/>
      <c r="AI1820" s="69"/>
      <c r="AJ1820" s="69"/>
      <c r="AK1820" s="69"/>
      <c r="AL1820" s="69"/>
      <c r="AM1820" s="69"/>
      <c r="AN1820" s="69"/>
      <c r="AO1820" s="69"/>
      <c r="AP1820" s="69"/>
      <c r="AQ1820" s="69"/>
      <c r="AR1820" s="69"/>
      <c r="AS1820" s="69"/>
      <c r="AT1820" s="69"/>
      <c r="AU1820" s="69"/>
      <c r="AV1820" s="69"/>
      <c r="AW1820" s="69"/>
      <c r="AX1820" s="69"/>
      <c r="AY1820" s="69"/>
      <c r="AZ1820" s="69"/>
      <c r="BA1820" s="69"/>
      <c r="BB1820" s="69"/>
      <c r="BC1820" s="69"/>
      <c r="BD1820" s="69"/>
      <c r="BE1820" s="69"/>
      <c r="BF1820" s="69"/>
      <c r="BG1820" s="69"/>
      <c r="BH1820" s="69"/>
      <c r="BI1820" s="69"/>
      <c r="BJ1820" s="69"/>
      <c r="BK1820" s="69"/>
      <c r="BL1820" s="69"/>
      <c r="BM1820" s="69"/>
      <c r="BN1820" s="69"/>
      <c r="BO1820" s="69"/>
      <c r="BP1820" s="69"/>
      <c r="BQ1820" s="69"/>
      <c r="BR1820" s="69"/>
      <c r="BS1820" s="46"/>
    </row>
    <row r="1821" spans="4:71" s="47" customFormat="1" ht="9.75" customHeight="1" x14ac:dyDescent="0.3">
      <c r="D1821" s="69"/>
      <c r="E1821" s="69"/>
      <c r="F1821" s="69"/>
      <c r="G1821" s="69"/>
      <c r="H1821" s="69"/>
      <c r="I1821" s="69"/>
      <c r="J1821" s="69"/>
      <c r="K1821" s="69"/>
      <c r="L1821" s="69"/>
      <c r="M1821" s="69"/>
      <c r="N1821" s="69"/>
      <c r="O1821" s="69"/>
      <c r="P1821" s="69"/>
      <c r="Q1821" s="69"/>
      <c r="R1821" s="69"/>
      <c r="S1821" s="69"/>
      <c r="T1821" s="69"/>
      <c r="U1821" s="69"/>
      <c r="V1821" s="69"/>
      <c r="W1821" s="69"/>
      <c r="X1821" s="69"/>
      <c r="Y1821" s="69"/>
      <c r="Z1821" s="69"/>
      <c r="AA1821" s="69"/>
      <c r="AB1821" s="69"/>
      <c r="AC1821" s="69"/>
      <c r="AD1821" s="69"/>
      <c r="AE1821" s="69"/>
      <c r="AF1821" s="69"/>
      <c r="AG1821" s="69"/>
      <c r="AH1821" s="69"/>
      <c r="AI1821" s="69"/>
      <c r="AJ1821" s="69"/>
      <c r="AK1821" s="69"/>
      <c r="AL1821" s="69"/>
      <c r="AM1821" s="69"/>
      <c r="AN1821" s="69"/>
      <c r="AO1821" s="69"/>
      <c r="AP1821" s="69"/>
      <c r="AQ1821" s="69"/>
      <c r="AR1821" s="69"/>
      <c r="AS1821" s="69"/>
      <c r="AT1821" s="69"/>
      <c r="AU1821" s="69"/>
      <c r="AV1821" s="69"/>
      <c r="AW1821" s="69"/>
      <c r="AX1821" s="69"/>
      <c r="AY1821" s="69"/>
      <c r="AZ1821" s="69"/>
      <c r="BA1821" s="69"/>
      <c r="BB1821" s="69"/>
      <c r="BC1821" s="69"/>
      <c r="BD1821" s="69"/>
      <c r="BE1821" s="69"/>
      <c r="BF1821" s="69"/>
      <c r="BG1821" s="69"/>
      <c r="BH1821" s="69"/>
      <c r="BI1821" s="69"/>
      <c r="BJ1821" s="69"/>
      <c r="BK1821" s="69"/>
      <c r="BL1821" s="69"/>
      <c r="BM1821" s="69"/>
      <c r="BN1821" s="69"/>
      <c r="BO1821" s="69"/>
      <c r="BP1821" s="69"/>
      <c r="BQ1821" s="69"/>
      <c r="BR1821" s="69"/>
      <c r="BS1821" s="46"/>
    </row>
    <row r="1822" spans="4:71" s="47" customFormat="1" ht="9.75" customHeight="1" x14ac:dyDescent="0.3">
      <c r="D1822" s="69"/>
      <c r="E1822" s="69"/>
      <c r="F1822" s="69"/>
      <c r="G1822" s="69"/>
      <c r="H1822" s="69"/>
      <c r="I1822" s="69"/>
      <c r="J1822" s="69"/>
      <c r="K1822" s="69"/>
      <c r="L1822" s="69"/>
      <c r="M1822" s="69"/>
      <c r="N1822" s="69"/>
      <c r="O1822" s="69"/>
      <c r="P1822" s="69"/>
      <c r="Q1822" s="69"/>
      <c r="R1822" s="69"/>
      <c r="S1822" s="69"/>
      <c r="T1822" s="69"/>
      <c r="U1822" s="69"/>
      <c r="V1822" s="69"/>
      <c r="W1822" s="69"/>
      <c r="X1822" s="69"/>
      <c r="Y1822" s="69"/>
      <c r="Z1822" s="69"/>
      <c r="AA1822" s="69"/>
      <c r="AB1822" s="69"/>
      <c r="AC1822" s="69"/>
      <c r="AD1822" s="69"/>
      <c r="AE1822" s="69"/>
      <c r="AF1822" s="69"/>
      <c r="AG1822" s="69"/>
      <c r="AH1822" s="69"/>
      <c r="AI1822" s="69"/>
      <c r="AJ1822" s="69"/>
      <c r="AK1822" s="69"/>
      <c r="AL1822" s="69"/>
      <c r="AM1822" s="69"/>
      <c r="AN1822" s="69"/>
      <c r="AO1822" s="69"/>
      <c r="AP1822" s="69"/>
      <c r="AQ1822" s="69"/>
      <c r="AR1822" s="69"/>
      <c r="AS1822" s="69"/>
      <c r="AT1822" s="69"/>
      <c r="AU1822" s="69"/>
      <c r="AV1822" s="69"/>
      <c r="AW1822" s="69"/>
      <c r="AX1822" s="69"/>
      <c r="AY1822" s="69"/>
      <c r="AZ1822" s="69"/>
      <c r="BA1822" s="69"/>
      <c r="BB1822" s="69"/>
      <c r="BC1822" s="69"/>
      <c r="BD1822" s="69"/>
      <c r="BE1822" s="69"/>
      <c r="BF1822" s="69"/>
      <c r="BG1822" s="69"/>
      <c r="BH1822" s="69"/>
      <c r="BI1822" s="69"/>
      <c r="BJ1822" s="69"/>
      <c r="BK1822" s="69"/>
      <c r="BL1822" s="69"/>
      <c r="BM1822" s="69"/>
      <c r="BN1822" s="69"/>
      <c r="BO1822" s="69"/>
      <c r="BP1822" s="69"/>
      <c r="BQ1822" s="69"/>
      <c r="BR1822" s="69"/>
      <c r="BS1822" s="46"/>
    </row>
    <row r="1823" spans="4:71" s="47" customFormat="1" ht="9.75" customHeight="1" x14ac:dyDescent="0.3">
      <c r="D1823" s="69"/>
      <c r="E1823" s="69"/>
      <c r="F1823" s="69"/>
      <c r="G1823" s="69"/>
      <c r="H1823" s="69"/>
      <c r="I1823" s="69"/>
      <c r="J1823" s="69"/>
      <c r="K1823" s="69"/>
      <c r="L1823" s="69"/>
      <c r="M1823" s="69"/>
      <c r="N1823" s="69"/>
      <c r="O1823" s="69"/>
      <c r="P1823" s="69"/>
      <c r="Q1823" s="69"/>
      <c r="R1823" s="69"/>
      <c r="S1823" s="69"/>
      <c r="T1823" s="69"/>
      <c r="U1823" s="69"/>
      <c r="V1823" s="69"/>
      <c r="W1823" s="69"/>
      <c r="X1823" s="69"/>
      <c r="Y1823" s="69"/>
      <c r="Z1823" s="69"/>
      <c r="AA1823" s="69"/>
      <c r="AB1823" s="69"/>
      <c r="AC1823" s="69"/>
      <c r="AD1823" s="69"/>
      <c r="AE1823" s="69"/>
      <c r="AF1823" s="69"/>
      <c r="AG1823" s="69"/>
      <c r="AH1823" s="69"/>
      <c r="AI1823" s="69"/>
      <c r="AJ1823" s="69"/>
      <c r="AK1823" s="69"/>
      <c r="AL1823" s="69"/>
      <c r="AM1823" s="69"/>
      <c r="AN1823" s="69"/>
      <c r="AO1823" s="69"/>
      <c r="AP1823" s="69"/>
      <c r="AQ1823" s="69"/>
      <c r="AR1823" s="69"/>
      <c r="AS1823" s="69"/>
      <c r="AT1823" s="69"/>
      <c r="AU1823" s="69"/>
      <c r="AV1823" s="69"/>
      <c r="AW1823" s="69"/>
      <c r="AX1823" s="69"/>
      <c r="AY1823" s="69"/>
      <c r="AZ1823" s="69"/>
      <c r="BA1823" s="69"/>
      <c r="BB1823" s="69"/>
      <c r="BC1823" s="69"/>
      <c r="BD1823" s="69"/>
      <c r="BE1823" s="69"/>
      <c r="BF1823" s="69"/>
      <c r="BG1823" s="69"/>
      <c r="BH1823" s="69"/>
      <c r="BI1823" s="69"/>
      <c r="BJ1823" s="69"/>
      <c r="BK1823" s="69"/>
      <c r="BL1823" s="69"/>
      <c r="BM1823" s="69"/>
      <c r="BN1823" s="69"/>
      <c r="BO1823" s="69"/>
      <c r="BP1823" s="69"/>
      <c r="BQ1823" s="69"/>
      <c r="BR1823" s="69"/>
      <c r="BS1823" s="46"/>
    </row>
    <row r="1824" spans="4:71" s="47" customFormat="1" ht="9.75" customHeight="1" x14ac:dyDescent="0.3">
      <c r="D1824" s="69"/>
      <c r="E1824" s="69"/>
      <c r="F1824" s="69"/>
      <c r="G1824" s="69"/>
      <c r="H1824" s="69"/>
      <c r="I1824" s="69"/>
      <c r="J1824" s="69"/>
      <c r="K1824" s="69"/>
      <c r="L1824" s="69"/>
      <c r="M1824" s="69"/>
      <c r="N1824" s="69"/>
      <c r="O1824" s="69"/>
      <c r="P1824" s="69"/>
      <c r="Q1824" s="69"/>
      <c r="R1824" s="69"/>
      <c r="S1824" s="69"/>
      <c r="T1824" s="69"/>
      <c r="U1824" s="69"/>
      <c r="V1824" s="69"/>
      <c r="W1824" s="69"/>
      <c r="X1824" s="69"/>
      <c r="Y1824" s="69"/>
      <c r="Z1824" s="69"/>
      <c r="AA1824" s="69"/>
      <c r="AB1824" s="69"/>
      <c r="AC1824" s="69"/>
      <c r="AD1824" s="69"/>
      <c r="AE1824" s="69"/>
      <c r="AF1824" s="69"/>
      <c r="AG1824" s="69"/>
      <c r="AH1824" s="69"/>
      <c r="AI1824" s="69"/>
      <c r="AJ1824" s="69"/>
      <c r="AK1824" s="69"/>
      <c r="AL1824" s="69"/>
      <c r="AM1824" s="69"/>
      <c r="AN1824" s="69"/>
      <c r="AO1824" s="69"/>
      <c r="AP1824" s="69"/>
      <c r="AQ1824" s="69"/>
      <c r="AR1824" s="69"/>
      <c r="AS1824" s="69"/>
      <c r="AT1824" s="69"/>
      <c r="AU1824" s="69"/>
      <c r="AV1824" s="69"/>
      <c r="AW1824" s="69"/>
      <c r="AX1824" s="69"/>
      <c r="AY1824" s="69"/>
      <c r="AZ1824" s="69"/>
      <c r="BA1824" s="69"/>
      <c r="BB1824" s="69"/>
      <c r="BC1824" s="69"/>
      <c r="BD1824" s="69"/>
      <c r="BE1824" s="69"/>
      <c r="BF1824" s="69"/>
      <c r="BG1824" s="69"/>
      <c r="BH1824" s="69"/>
      <c r="BI1824" s="69"/>
      <c r="BJ1824" s="69"/>
      <c r="BK1824" s="69"/>
      <c r="BL1824" s="69"/>
      <c r="BM1824" s="69"/>
      <c r="BN1824" s="69"/>
      <c r="BO1824" s="69"/>
      <c r="BP1824" s="69"/>
      <c r="BQ1824" s="69"/>
      <c r="BR1824" s="69"/>
      <c r="BS1824" s="46"/>
    </row>
    <row r="1825" spans="4:71" s="47" customFormat="1" ht="9.75" customHeight="1" x14ac:dyDescent="0.3">
      <c r="D1825" s="69"/>
      <c r="E1825" s="69"/>
      <c r="F1825" s="69"/>
      <c r="G1825" s="69"/>
      <c r="H1825" s="69"/>
      <c r="I1825" s="69"/>
      <c r="J1825" s="69"/>
      <c r="K1825" s="69"/>
      <c r="L1825" s="69"/>
      <c r="M1825" s="69"/>
      <c r="N1825" s="69"/>
      <c r="O1825" s="69"/>
      <c r="P1825" s="69"/>
      <c r="Q1825" s="69"/>
      <c r="R1825" s="69"/>
      <c r="S1825" s="69"/>
      <c r="T1825" s="69"/>
      <c r="U1825" s="69"/>
      <c r="V1825" s="69"/>
      <c r="W1825" s="69"/>
      <c r="X1825" s="69"/>
      <c r="Y1825" s="69"/>
      <c r="Z1825" s="69"/>
      <c r="AA1825" s="69"/>
      <c r="AB1825" s="69"/>
      <c r="AC1825" s="69"/>
      <c r="AD1825" s="69"/>
      <c r="AE1825" s="69"/>
      <c r="AF1825" s="69"/>
      <c r="AG1825" s="69"/>
      <c r="AH1825" s="69"/>
      <c r="AI1825" s="69"/>
      <c r="AJ1825" s="69"/>
      <c r="AK1825" s="69"/>
      <c r="AL1825" s="69"/>
      <c r="AM1825" s="69"/>
      <c r="AN1825" s="69"/>
      <c r="AO1825" s="69"/>
      <c r="AP1825" s="69"/>
      <c r="AQ1825" s="69"/>
      <c r="AR1825" s="69"/>
      <c r="AS1825" s="69"/>
      <c r="AT1825" s="69"/>
      <c r="AU1825" s="69"/>
      <c r="AV1825" s="69"/>
      <c r="AW1825" s="69"/>
      <c r="AX1825" s="69"/>
      <c r="AY1825" s="69"/>
      <c r="AZ1825" s="69"/>
      <c r="BA1825" s="69"/>
      <c r="BB1825" s="69"/>
      <c r="BC1825" s="69"/>
      <c r="BD1825" s="69"/>
      <c r="BE1825" s="69"/>
      <c r="BF1825" s="69"/>
      <c r="BG1825" s="69"/>
      <c r="BH1825" s="69"/>
      <c r="BI1825" s="69"/>
      <c r="BJ1825" s="69"/>
      <c r="BK1825" s="69"/>
      <c r="BL1825" s="69"/>
      <c r="BM1825" s="69"/>
      <c r="BN1825" s="69"/>
      <c r="BO1825" s="69"/>
      <c r="BP1825" s="69"/>
      <c r="BQ1825" s="69"/>
      <c r="BR1825" s="69"/>
      <c r="BS1825" s="46"/>
    </row>
    <row r="1826" spans="4:71" s="47" customFormat="1" ht="9.75" customHeight="1" x14ac:dyDescent="0.3">
      <c r="D1826" s="69"/>
      <c r="E1826" s="69"/>
      <c r="F1826" s="69"/>
      <c r="G1826" s="69"/>
      <c r="H1826" s="69"/>
      <c r="I1826" s="69"/>
      <c r="J1826" s="69"/>
      <c r="K1826" s="69"/>
      <c r="L1826" s="69"/>
      <c r="M1826" s="69"/>
      <c r="N1826" s="69"/>
      <c r="O1826" s="69"/>
      <c r="P1826" s="69"/>
      <c r="Q1826" s="69"/>
      <c r="R1826" s="69"/>
      <c r="S1826" s="69"/>
      <c r="T1826" s="69"/>
      <c r="U1826" s="69"/>
      <c r="V1826" s="69"/>
      <c r="W1826" s="69"/>
      <c r="X1826" s="69"/>
      <c r="Y1826" s="69"/>
      <c r="Z1826" s="69"/>
      <c r="AA1826" s="69"/>
      <c r="AB1826" s="69"/>
      <c r="AC1826" s="69"/>
      <c r="AD1826" s="69"/>
      <c r="AE1826" s="69"/>
      <c r="AF1826" s="69"/>
      <c r="AG1826" s="69"/>
      <c r="AH1826" s="69"/>
      <c r="AI1826" s="69"/>
      <c r="AJ1826" s="69"/>
      <c r="AK1826" s="69"/>
      <c r="AL1826" s="69"/>
      <c r="AM1826" s="69"/>
      <c r="AN1826" s="69"/>
      <c r="AO1826" s="69"/>
      <c r="AP1826" s="69"/>
      <c r="AQ1826" s="69"/>
      <c r="AR1826" s="69"/>
      <c r="AS1826" s="69"/>
      <c r="AT1826" s="69"/>
      <c r="AU1826" s="69"/>
      <c r="AV1826" s="69"/>
      <c r="AW1826" s="69"/>
      <c r="AX1826" s="69"/>
      <c r="AY1826" s="69"/>
      <c r="AZ1826" s="69"/>
      <c r="BA1826" s="69"/>
      <c r="BB1826" s="69"/>
      <c r="BC1826" s="69"/>
      <c r="BD1826" s="69"/>
      <c r="BE1826" s="69"/>
      <c r="BF1826" s="69"/>
      <c r="BG1826" s="69"/>
      <c r="BH1826" s="69"/>
      <c r="BI1826" s="69"/>
      <c r="BJ1826" s="69"/>
      <c r="BK1826" s="69"/>
      <c r="BL1826" s="69"/>
      <c r="BM1826" s="69"/>
      <c r="BN1826" s="69"/>
      <c r="BO1826" s="69"/>
      <c r="BP1826" s="69"/>
      <c r="BQ1826" s="69"/>
      <c r="BR1826" s="69"/>
      <c r="BS1826" s="46"/>
    </row>
    <row r="1827" spans="4:71" s="47" customFormat="1" ht="9.75" customHeight="1" x14ac:dyDescent="0.3">
      <c r="D1827" s="69"/>
      <c r="E1827" s="69"/>
      <c r="F1827" s="69"/>
      <c r="G1827" s="69"/>
      <c r="H1827" s="69"/>
      <c r="I1827" s="69"/>
      <c r="J1827" s="69"/>
      <c r="K1827" s="69"/>
      <c r="L1827" s="69"/>
      <c r="M1827" s="69"/>
      <c r="N1827" s="69"/>
      <c r="O1827" s="69"/>
      <c r="P1827" s="69"/>
      <c r="Q1827" s="69"/>
      <c r="R1827" s="69"/>
      <c r="S1827" s="69"/>
      <c r="T1827" s="69"/>
      <c r="U1827" s="69"/>
      <c r="V1827" s="69"/>
      <c r="W1827" s="69"/>
      <c r="X1827" s="69"/>
      <c r="Y1827" s="69"/>
      <c r="Z1827" s="69"/>
      <c r="AA1827" s="69"/>
      <c r="AB1827" s="69"/>
      <c r="AC1827" s="69"/>
      <c r="AD1827" s="69"/>
      <c r="AE1827" s="69"/>
      <c r="AF1827" s="69"/>
      <c r="AG1827" s="69"/>
      <c r="AH1827" s="69"/>
      <c r="AI1827" s="69"/>
      <c r="AJ1827" s="69"/>
      <c r="AK1827" s="69"/>
      <c r="AL1827" s="69"/>
      <c r="AM1827" s="69"/>
      <c r="AN1827" s="69"/>
      <c r="AO1827" s="69"/>
      <c r="AP1827" s="69"/>
      <c r="AQ1827" s="69"/>
      <c r="AR1827" s="69"/>
      <c r="AS1827" s="69"/>
      <c r="AT1827" s="69"/>
      <c r="AU1827" s="69"/>
      <c r="AV1827" s="69"/>
      <c r="AW1827" s="69"/>
      <c r="AX1827" s="69"/>
      <c r="AY1827" s="69"/>
      <c r="AZ1827" s="69"/>
      <c r="BA1827" s="69"/>
      <c r="BB1827" s="69"/>
      <c r="BC1827" s="69"/>
      <c r="BD1827" s="69"/>
      <c r="BE1827" s="69"/>
      <c r="BF1827" s="69"/>
      <c r="BG1827" s="69"/>
      <c r="BH1827" s="69"/>
      <c r="BI1827" s="69"/>
      <c r="BJ1827" s="69"/>
      <c r="BK1827" s="69"/>
      <c r="BL1827" s="69"/>
      <c r="BM1827" s="69"/>
      <c r="BN1827" s="69"/>
      <c r="BO1827" s="69"/>
      <c r="BP1827" s="69"/>
      <c r="BQ1827" s="69"/>
      <c r="BR1827" s="69"/>
      <c r="BS1827" s="46"/>
    </row>
    <row r="1828" spans="4:71" s="47" customFormat="1" ht="9.75" customHeight="1" x14ac:dyDescent="0.3">
      <c r="D1828" s="69"/>
      <c r="E1828" s="69"/>
      <c r="F1828" s="69"/>
      <c r="G1828" s="69"/>
      <c r="H1828" s="69"/>
      <c r="I1828" s="69"/>
      <c r="J1828" s="69"/>
      <c r="K1828" s="69"/>
      <c r="L1828" s="69"/>
      <c r="M1828" s="69"/>
      <c r="N1828" s="69"/>
      <c r="O1828" s="69"/>
      <c r="P1828" s="69"/>
      <c r="Q1828" s="69"/>
      <c r="R1828" s="69"/>
      <c r="S1828" s="69"/>
      <c r="T1828" s="69"/>
      <c r="U1828" s="69"/>
      <c r="V1828" s="69"/>
      <c r="W1828" s="69"/>
      <c r="X1828" s="69"/>
      <c r="Y1828" s="69"/>
      <c r="Z1828" s="69"/>
      <c r="AA1828" s="69"/>
      <c r="AB1828" s="69"/>
      <c r="AC1828" s="69"/>
      <c r="AD1828" s="69"/>
      <c r="AE1828" s="69"/>
      <c r="AF1828" s="69"/>
      <c r="AG1828" s="69"/>
      <c r="AH1828" s="69"/>
      <c r="AI1828" s="69"/>
      <c r="AJ1828" s="69"/>
      <c r="AK1828" s="69"/>
      <c r="AL1828" s="69"/>
      <c r="AM1828" s="69"/>
      <c r="AN1828" s="69"/>
      <c r="AO1828" s="69"/>
      <c r="AP1828" s="69"/>
      <c r="AQ1828" s="69"/>
      <c r="AR1828" s="69"/>
      <c r="AS1828" s="69"/>
      <c r="AT1828" s="69"/>
      <c r="AU1828" s="69"/>
      <c r="AV1828" s="69"/>
      <c r="AW1828" s="69"/>
      <c r="AX1828" s="69"/>
      <c r="AY1828" s="69"/>
      <c r="AZ1828" s="69"/>
      <c r="BA1828" s="69"/>
      <c r="BB1828" s="69"/>
      <c r="BC1828" s="69"/>
      <c r="BD1828" s="69"/>
      <c r="BE1828" s="69"/>
      <c r="BF1828" s="69"/>
      <c r="BG1828" s="69"/>
      <c r="BH1828" s="69"/>
      <c r="BI1828" s="69"/>
      <c r="BJ1828" s="69"/>
      <c r="BK1828" s="69"/>
      <c r="BL1828" s="69"/>
      <c r="BM1828" s="69"/>
      <c r="BN1828" s="69"/>
      <c r="BO1828" s="69"/>
      <c r="BP1828" s="69"/>
      <c r="BQ1828" s="69"/>
      <c r="BR1828" s="69"/>
      <c r="BS1828" s="46"/>
    </row>
    <row r="1829" spans="4:71" s="47" customFormat="1" ht="9.75" customHeight="1" x14ac:dyDescent="0.3">
      <c r="D1829" s="69"/>
      <c r="E1829" s="69"/>
      <c r="F1829" s="69"/>
      <c r="G1829" s="69"/>
      <c r="H1829" s="69"/>
      <c r="I1829" s="69"/>
      <c r="J1829" s="69"/>
      <c r="K1829" s="69"/>
      <c r="L1829" s="69"/>
      <c r="M1829" s="69"/>
      <c r="N1829" s="69"/>
      <c r="O1829" s="69"/>
      <c r="P1829" s="69"/>
      <c r="Q1829" s="69"/>
      <c r="R1829" s="69"/>
      <c r="S1829" s="69"/>
      <c r="T1829" s="69"/>
      <c r="U1829" s="69"/>
      <c r="V1829" s="69"/>
      <c r="W1829" s="69"/>
      <c r="X1829" s="69"/>
      <c r="Y1829" s="69"/>
      <c r="Z1829" s="69"/>
      <c r="AA1829" s="69"/>
      <c r="AB1829" s="69"/>
      <c r="AC1829" s="69"/>
      <c r="AD1829" s="69"/>
      <c r="AE1829" s="69"/>
      <c r="AF1829" s="69"/>
      <c r="AG1829" s="69"/>
      <c r="AH1829" s="69"/>
      <c r="AI1829" s="69"/>
      <c r="AJ1829" s="69"/>
      <c r="AK1829" s="69"/>
      <c r="AL1829" s="69"/>
      <c r="AM1829" s="69"/>
      <c r="AN1829" s="69"/>
      <c r="AO1829" s="69"/>
      <c r="AP1829" s="69"/>
      <c r="AQ1829" s="69"/>
      <c r="AR1829" s="69"/>
      <c r="AS1829" s="69"/>
      <c r="AT1829" s="69"/>
      <c r="AU1829" s="69"/>
      <c r="AV1829" s="69"/>
      <c r="AW1829" s="69"/>
      <c r="AX1829" s="69"/>
      <c r="AY1829" s="69"/>
      <c r="AZ1829" s="69"/>
      <c r="BA1829" s="69"/>
      <c r="BB1829" s="69"/>
      <c r="BC1829" s="69"/>
      <c r="BD1829" s="69"/>
      <c r="BE1829" s="69"/>
      <c r="BF1829" s="69"/>
      <c r="BG1829" s="69"/>
      <c r="BH1829" s="69"/>
      <c r="BI1829" s="69"/>
      <c r="BJ1829" s="69"/>
      <c r="BK1829" s="69"/>
      <c r="BL1829" s="69"/>
      <c r="BM1829" s="69"/>
      <c r="BN1829" s="69"/>
      <c r="BO1829" s="69"/>
      <c r="BP1829" s="69"/>
      <c r="BQ1829" s="69"/>
      <c r="BR1829" s="69"/>
      <c r="BS1829" s="46"/>
    </row>
    <row r="1830" spans="4:71" s="47" customFormat="1" ht="9.75" customHeight="1" x14ac:dyDescent="0.3">
      <c r="D1830" s="69"/>
      <c r="E1830" s="69"/>
      <c r="F1830" s="69"/>
      <c r="G1830" s="69"/>
      <c r="H1830" s="69"/>
      <c r="I1830" s="69"/>
      <c r="J1830" s="69"/>
      <c r="K1830" s="69"/>
      <c r="L1830" s="69"/>
      <c r="M1830" s="69"/>
      <c r="N1830" s="69"/>
      <c r="O1830" s="69"/>
      <c r="P1830" s="69"/>
      <c r="Q1830" s="69"/>
      <c r="R1830" s="69"/>
      <c r="S1830" s="69"/>
      <c r="T1830" s="69"/>
      <c r="U1830" s="69"/>
      <c r="V1830" s="69"/>
      <c r="W1830" s="69"/>
      <c r="X1830" s="69"/>
      <c r="Y1830" s="69"/>
      <c r="Z1830" s="69"/>
      <c r="AA1830" s="69"/>
      <c r="AB1830" s="69"/>
      <c r="AC1830" s="69"/>
      <c r="AD1830" s="69"/>
      <c r="AE1830" s="69"/>
      <c r="AF1830" s="69"/>
      <c r="AG1830" s="69"/>
      <c r="AH1830" s="69"/>
      <c r="AI1830" s="69"/>
      <c r="AJ1830" s="69"/>
      <c r="AK1830" s="69"/>
      <c r="AL1830" s="69"/>
      <c r="AM1830" s="69"/>
      <c r="AN1830" s="69"/>
      <c r="AO1830" s="69"/>
      <c r="AP1830" s="69"/>
      <c r="AQ1830" s="69"/>
      <c r="AR1830" s="69"/>
      <c r="AS1830" s="69"/>
      <c r="AT1830" s="69"/>
      <c r="AU1830" s="69"/>
      <c r="AV1830" s="69"/>
      <c r="AW1830" s="69"/>
      <c r="AX1830" s="69"/>
      <c r="AY1830" s="69"/>
      <c r="AZ1830" s="69"/>
      <c r="BA1830" s="69"/>
      <c r="BB1830" s="69"/>
      <c r="BC1830" s="69"/>
      <c r="BD1830" s="69"/>
      <c r="BE1830" s="69"/>
      <c r="BF1830" s="69"/>
      <c r="BG1830" s="69"/>
      <c r="BH1830" s="69"/>
      <c r="BI1830" s="69"/>
      <c r="BJ1830" s="69"/>
      <c r="BK1830" s="69"/>
      <c r="BL1830" s="69"/>
      <c r="BM1830" s="69"/>
      <c r="BN1830" s="69"/>
      <c r="BO1830" s="69"/>
      <c r="BP1830" s="69"/>
      <c r="BQ1830" s="69"/>
      <c r="BR1830" s="69"/>
      <c r="BS1830" s="46"/>
    </row>
    <row r="1831" spans="4:71" s="47" customFormat="1" ht="9.75" customHeight="1" x14ac:dyDescent="0.3">
      <c r="D1831" s="69"/>
      <c r="E1831" s="69"/>
      <c r="F1831" s="69"/>
      <c r="G1831" s="69"/>
      <c r="H1831" s="69"/>
      <c r="I1831" s="69"/>
      <c r="J1831" s="69"/>
      <c r="K1831" s="69"/>
      <c r="L1831" s="69"/>
      <c r="M1831" s="69"/>
      <c r="N1831" s="69"/>
      <c r="O1831" s="69"/>
      <c r="P1831" s="69"/>
      <c r="Q1831" s="69"/>
      <c r="R1831" s="69"/>
      <c r="S1831" s="69"/>
      <c r="T1831" s="69"/>
      <c r="U1831" s="69"/>
      <c r="V1831" s="69"/>
      <c r="W1831" s="69"/>
      <c r="X1831" s="69"/>
      <c r="Y1831" s="69"/>
      <c r="Z1831" s="69"/>
      <c r="AA1831" s="69"/>
      <c r="AB1831" s="69"/>
      <c r="AC1831" s="69"/>
      <c r="AD1831" s="69"/>
      <c r="AE1831" s="69"/>
      <c r="AF1831" s="69"/>
      <c r="AG1831" s="69"/>
      <c r="AH1831" s="69"/>
      <c r="AI1831" s="69"/>
      <c r="AJ1831" s="69"/>
      <c r="AK1831" s="69"/>
      <c r="AL1831" s="69"/>
      <c r="AM1831" s="69"/>
      <c r="AN1831" s="69"/>
      <c r="AO1831" s="69"/>
      <c r="AP1831" s="69"/>
      <c r="AQ1831" s="69"/>
      <c r="AR1831" s="69"/>
      <c r="AS1831" s="69"/>
      <c r="AT1831" s="69"/>
      <c r="AU1831" s="69"/>
      <c r="AV1831" s="69"/>
      <c r="AW1831" s="69"/>
      <c r="AX1831" s="69"/>
      <c r="AY1831" s="69"/>
      <c r="AZ1831" s="69"/>
      <c r="BA1831" s="69"/>
      <c r="BB1831" s="69"/>
      <c r="BC1831" s="69"/>
      <c r="BD1831" s="69"/>
      <c r="BE1831" s="69"/>
      <c r="BF1831" s="69"/>
      <c r="BG1831" s="69"/>
      <c r="BH1831" s="69"/>
      <c r="BI1831" s="69"/>
      <c r="BJ1831" s="69"/>
      <c r="BK1831" s="69"/>
      <c r="BL1831" s="69"/>
      <c r="BM1831" s="69"/>
      <c r="BN1831" s="69"/>
      <c r="BO1831" s="69"/>
      <c r="BP1831" s="69"/>
      <c r="BQ1831" s="69"/>
      <c r="BR1831" s="69"/>
      <c r="BS1831" s="46"/>
    </row>
    <row r="1832" spans="4:71" s="47" customFormat="1" ht="9.75" customHeight="1" x14ac:dyDescent="0.3">
      <c r="D1832" s="69"/>
      <c r="E1832" s="69"/>
      <c r="F1832" s="69"/>
      <c r="G1832" s="69"/>
      <c r="H1832" s="69"/>
      <c r="I1832" s="69"/>
      <c r="J1832" s="69"/>
      <c r="K1832" s="69"/>
      <c r="L1832" s="69"/>
      <c r="M1832" s="69"/>
      <c r="N1832" s="69"/>
      <c r="O1832" s="69"/>
      <c r="P1832" s="69"/>
      <c r="Q1832" s="69"/>
      <c r="R1832" s="69"/>
      <c r="S1832" s="69"/>
      <c r="T1832" s="69"/>
      <c r="U1832" s="69"/>
      <c r="V1832" s="69"/>
      <c r="W1832" s="69"/>
      <c r="X1832" s="69"/>
      <c r="Y1832" s="69"/>
      <c r="Z1832" s="69"/>
      <c r="AA1832" s="69"/>
      <c r="AB1832" s="69"/>
      <c r="AC1832" s="69"/>
      <c r="AD1832" s="69"/>
      <c r="AE1832" s="69"/>
      <c r="AF1832" s="69"/>
      <c r="AG1832" s="69"/>
      <c r="AH1832" s="69"/>
      <c r="AI1832" s="69"/>
      <c r="AJ1832" s="69"/>
      <c r="AK1832" s="69"/>
      <c r="AL1832" s="69"/>
      <c r="AM1832" s="69"/>
      <c r="AN1832" s="69"/>
      <c r="AO1832" s="69"/>
      <c r="AP1832" s="69"/>
      <c r="AQ1832" s="69"/>
      <c r="AR1832" s="69"/>
      <c r="AS1832" s="69"/>
      <c r="AT1832" s="69"/>
      <c r="AU1832" s="69"/>
      <c r="AV1832" s="69"/>
      <c r="AW1832" s="69"/>
      <c r="AX1832" s="69"/>
      <c r="AY1832" s="69"/>
      <c r="AZ1832" s="69"/>
      <c r="BA1832" s="69"/>
      <c r="BB1832" s="69"/>
      <c r="BC1832" s="69"/>
      <c r="BD1832" s="69"/>
      <c r="BE1832" s="69"/>
      <c r="BF1832" s="69"/>
      <c r="BG1832" s="69"/>
      <c r="BH1832" s="69"/>
      <c r="BI1832" s="69"/>
      <c r="BJ1832" s="69"/>
      <c r="BK1832" s="69"/>
      <c r="BL1832" s="69"/>
      <c r="BM1832" s="69"/>
      <c r="BN1832" s="69"/>
      <c r="BO1832" s="69"/>
      <c r="BP1832" s="69"/>
      <c r="BQ1832" s="69"/>
      <c r="BR1832" s="69"/>
      <c r="BS1832" s="46"/>
    </row>
    <row r="1833" spans="4:71" s="47" customFormat="1" ht="9.75" customHeight="1" x14ac:dyDescent="0.3">
      <c r="D1833" s="69"/>
      <c r="E1833" s="69"/>
      <c r="F1833" s="69"/>
      <c r="G1833" s="69"/>
      <c r="H1833" s="69"/>
      <c r="I1833" s="69"/>
      <c r="J1833" s="69"/>
      <c r="K1833" s="69"/>
      <c r="L1833" s="69"/>
      <c r="M1833" s="69"/>
      <c r="N1833" s="69"/>
      <c r="O1833" s="69"/>
      <c r="P1833" s="69"/>
      <c r="Q1833" s="69"/>
      <c r="R1833" s="69"/>
      <c r="S1833" s="69"/>
      <c r="T1833" s="69"/>
      <c r="U1833" s="69"/>
      <c r="V1833" s="69"/>
      <c r="W1833" s="69"/>
      <c r="X1833" s="69"/>
      <c r="Y1833" s="69"/>
      <c r="Z1833" s="69"/>
      <c r="AA1833" s="69"/>
      <c r="AB1833" s="69"/>
      <c r="AC1833" s="69"/>
      <c r="AD1833" s="69"/>
      <c r="AE1833" s="69"/>
      <c r="AF1833" s="69"/>
      <c r="AG1833" s="69"/>
      <c r="AH1833" s="69"/>
      <c r="AI1833" s="69"/>
      <c r="AJ1833" s="69"/>
      <c r="AK1833" s="69"/>
      <c r="AL1833" s="69"/>
      <c r="AM1833" s="69"/>
      <c r="AN1833" s="69"/>
      <c r="AO1833" s="69"/>
      <c r="AP1833" s="69"/>
      <c r="AQ1833" s="69"/>
      <c r="AR1833" s="69"/>
      <c r="AS1833" s="69"/>
      <c r="AT1833" s="69"/>
      <c r="AU1833" s="69"/>
      <c r="AV1833" s="69"/>
      <c r="AW1833" s="69"/>
      <c r="AX1833" s="69"/>
      <c r="AY1833" s="69"/>
      <c r="AZ1833" s="69"/>
      <c r="BA1833" s="69"/>
      <c r="BB1833" s="69"/>
      <c r="BC1833" s="69"/>
      <c r="BD1833" s="69"/>
      <c r="BE1833" s="69"/>
      <c r="BF1833" s="69"/>
      <c r="BG1833" s="69"/>
      <c r="BH1833" s="69"/>
      <c r="BI1833" s="69"/>
      <c r="BJ1833" s="69"/>
      <c r="BK1833" s="69"/>
      <c r="BL1833" s="69"/>
      <c r="BM1833" s="69"/>
      <c r="BN1833" s="69"/>
      <c r="BO1833" s="69"/>
      <c r="BP1833" s="69"/>
      <c r="BQ1833" s="69"/>
      <c r="BR1833" s="69"/>
      <c r="BS1833" s="46"/>
    </row>
    <row r="1834" spans="4:71" s="47" customFormat="1" ht="9.75" customHeight="1" x14ac:dyDescent="0.3">
      <c r="D1834" s="69"/>
      <c r="E1834" s="69"/>
      <c r="F1834" s="69"/>
      <c r="G1834" s="69"/>
      <c r="H1834" s="69"/>
      <c r="I1834" s="69"/>
      <c r="J1834" s="69"/>
      <c r="K1834" s="69"/>
      <c r="L1834" s="69"/>
      <c r="M1834" s="69"/>
      <c r="N1834" s="69"/>
      <c r="O1834" s="69"/>
      <c r="P1834" s="69"/>
      <c r="Q1834" s="69"/>
      <c r="R1834" s="69"/>
      <c r="S1834" s="69"/>
      <c r="T1834" s="69"/>
      <c r="U1834" s="69"/>
      <c r="V1834" s="69"/>
      <c r="W1834" s="69"/>
      <c r="X1834" s="69"/>
      <c r="Y1834" s="69"/>
      <c r="Z1834" s="69"/>
      <c r="AA1834" s="69"/>
      <c r="AB1834" s="69"/>
      <c r="AC1834" s="69"/>
      <c r="AD1834" s="69"/>
      <c r="AE1834" s="69"/>
      <c r="AF1834" s="69"/>
      <c r="AG1834" s="69"/>
      <c r="AH1834" s="69"/>
      <c r="AI1834" s="69"/>
      <c r="AJ1834" s="69"/>
      <c r="AK1834" s="69"/>
      <c r="AL1834" s="69"/>
      <c r="AM1834" s="69"/>
      <c r="AN1834" s="69"/>
      <c r="AO1834" s="69"/>
      <c r="AP1834" s="69"/>
      <c r="AQ1834" s="69"/>
      <c r="AR1834" s="69"/>
      <c r="AS1834" s="69"/>
      <c r="AT1834" s="69"/>
      <c r="AU1834" s="69"/>
      <c r="AV1834" s="69"/>
      <c r="AW1834" s="69"/>
      <c r="AX1834" s="69"/>
      <c r="AY1834" s="69"/>
      <c r="AZ1834" s="69"/>
      <c r="BA1834" s="69"/>
      <c r="BB1834" s="69"/>
      <c r="BC1834" s="69"/>
      <c r="BD1834" s="69"/>
      <c r="BE1834" s="69"/>
      <c r="BF1834" s="69"/>
      <c r="BG1834" s="69"/>
      <c r="BH1834" s="69"/>
      <c r="BI1834" s="69"/>
      <c r="BJ1834" s="69"/>
      <c r="BK1834" s="69"/>
      <c r="BL1834" s="69"/>
      <c r="BM1834" s="69"/>
      <c r="BN1834" s="69"/>
      <c r="BO1834" s="69"/>
      <c r="BP1834" s="69"/>
      <c r="BQ1834" s="69"/>
      <c r="BR1834" s="69"/>
      <c r="BS1834" s="46"/>
    </row>
    <row r="1835" spans="4:71" s="47" customFormat="1" ht="9.75" customHeight="1" x14ac:dyDescent="0.3">
      <c r="D1835" s="69"/>
      <c r="E1835" s="69"/>
      <c r="F1835" s="69"/>
      <c r="G1835" s="69"/>
      <c r="H1835" s="69"/>
      <c r="I1835" s="69"/>
      <c r="J1835" s="69"/>
      <c r="K1835" s="69"/>
      <c r="L1835" s="69"/>
      <c r="M1835" s="69"/>
      <c r="N1835" s="69"/>
      <c r="O1835" s="69"/>
      <c r="P1835" s="69"/>
      <c r="Q1835" s="69"/>
      <c r="R1835" s="69"/>
      <c r="S1835" s="69"/>
      <c r="T1835" s="69"/>
      <c r="U1835" s="69"/>
      <c r="V1835" s="69"/>
      <c r="W1835" s="69"/>
      <c r="X1835" s="69"/>
      <c r="Y1835" s="69"/>
      <c r="Z1835" s="69"/>
      <c r="AA1835" s="69"/>
      <c r="AB1835" s="69"/>
      <c r="AC1835" s="69"/>
      <c r="AD1835" s="69"/>
      <c r="AE1835" s="69"/>
      <c r="AF1835" s="69"/>
      <c r="AG1835" s="69"/>
      <c r="AH1835" s="69"/>
      <c r="AI1835" s="69"/>
      <c r="AJ1835" s="69"/>
      <c r="AK1835" s="69"/>
      <c r="AL1835" s="69"/>
      <c r="AM1835" s="69"/>
      <c r="AN1835" s="69"/>
      <c r="AO1835" s="69"/>
      <c r="AP1835" s="69"/>
      <c r="AQ1835" s="69"/>
      <c r="AR1835" s="69"/>
      <c r="AS1835" s="69"/>
      <c r="AT1835" s="69"/>
      <c r="AU1835" s="69"/>
      <c r="AV1835" s="69"/>
      <c r="AW1835" s="69"/>
      <c r="AX1835" s="69"/>
      <c r="AY1835" s="69"/>
      <c r="AZ1835" s="69"/>
      <c r="BA1835" s="69"/>
      <c r="BB1835" s="69"/>
      <c r="BC1835" s="69"/>
      <c r="BD1835" s="69"/>
      <c r="BE1835" s="69"/>
      <c r="BF1835" s="69"/>
      <c r="BG1835" s="69"/>
      <c r="BH1835" s="69"/>
      <c r="BI1835" s="69"/>
      <c r="BJ1835" s="69"/>
      <c r="BK1835" s="69"/>
      <c r="BL1835" s="69"/>
      <c r="BM1835" s="69"/>
      <c r="BN1835" s="69"/>
      <c r="BO1835" s="69"/>
      <c r="BP1835" s="69"/>
      <c r="BQ1835" s="69"/>
      <c r="BR1835" s="69"/>
      <c r="BS1835" s="46"/>
    </row>
    <row r="1836" spans="4:71" s="47" customFormat="1" ht="9.75" customHeight="1" x14ac:dyDescent="0.3">
      <c r="D1836" s="69"/>
      <c r="E1836" s="69"/>
      <c r="F1836" s="69"/>
      <c r="G1836" s="69"/>
      <c r="H1836" s="69"/>
      <c r="I1836" s="69"/>
      <c r="J1836" s="69"/>
      <c r="K1836" s="69"/>
      <c r="L1836" s="69"/>
      <c r="M1836" s="69"/>
      <c r="N1836" s="69"/>
      <c r="O1836" s="69"/>
      <c r="P1836" s="69"/>
      <c r="Q1836" s="69"/>
      <c r="R1836" s="69"/>
      <c r="S1836" s="69"/>
      <c r="T1836" s="69"/>
      <c r="U1836" s="69"/>
      <c r="V1836" s="69"/>
      <c r="W1836" s="69"/>
      <c r="X1836" s="69"/>
      <c r="Y1836" s="69"/>
      <c r="Z1836" s="69"/>
      <c r="AA1836" s="69"/>
      <c r="AB1836" s="69"/>
      <c r="AC1836" s="69"/>
      <c r="AD1836" s="69"/>
      <c r="AE1836" s="69"/>
      <c r="AF1836" s="69"/>
      <c r="AG1836" s="69"/>
      <c r="AH1836" s="69"/>
      <c r="AI1836" s="69"/>
      <c r="AJ1836" s="69"/>
      <c r="AK1836" s="69"/>
      <c r="AL1836" s="69"/>
      <c r="AM1836" s="69"/>
      <c r="AN1836" s="69"/>
      <c r="AO1836" s="69"/>
      <c r="AP1836" s="69"/>
      <c r="AQ1836" s="69"/>
      <c r="AR1836" s="69"/>
      <c r="AS1836" s="69"/>
      <c r="AT1836" s="69"/>
      <c r="AU1836" s="69"/>
      <c r="AV1836" s="69"/>
      <c r="AW1836" s="69"/>
      <c r="AX1836" s="69"/>
      <c r="AY1836" s="69"/>
      <c r="AZ1836" s="69"/>
      <c r="BA1836" s="69"/>
      <c r="BB1836" s="69"/>
      <c r="BC1836" s="69"/>
      <c r="BD1836" s="69"/>
      <c r="BE1836" s="69"/>
      <c r="BF1836" s="69"/>
      <c r="BG1836" s="69"/>
      <c r="BH1836" s="69"/>
      <c r="BI1836" s="69"/>
      <c r="BJ1836" s="69"/>
      <c r="BK1836" s="69"/>
      <c r="BL1836" s="69"/>
      <c r="BM1836" s="69"/>
      <c r="BN1836" s="69"/>
      <c r="BO1836" s="69"/>
      <c r="BP1836" s="69"/>
      <c r="BQ1836" s="69"/>
      <c r="BR1836" s="69"/>
      <c r="BS1836" s="46"/>
    </row>
    <row r="1837" spans="4:71" s="47" customFormat="1" ht="9.75" customHeight="1" x14ac:dyDescent="0.3">
      <c r="D1837" s="69"/>
      <c r="E1837" s="69"/>
      <c r="F1837" s="69"/>
      <c r="G1837" s="69"/>
      <c r="H1837" s="69"/>
      <c r="I1837" s="69"/>
      <c r="J1837" s="69"/>
      <c r="K1837" s="69"/>
      <c r="L1837" s="69"/>
      <c r="M1837" s="69"/>
      <c r="N1837" s="69"/>
      <c r="O1837" s="69"/>
      <c r="P1837" s="69"/>
      <c r="Q1837" s="69"/>
      <c r="R1837" s="69"/>
      <c r="S1837" s="69"/>
      <c r="T1837" s="69"/>
      <c r="U1837" s="69"/>
      <c r="V1837" s="69"/>
      <c r="W1837" s="69"/>
      <c r="X1837" s="69"/>
      <c r="Y1837" s="69"/>
      <c r="Z1837" s="69"/>
      <c r="AA1837" s="69"/>
      <c r="AB1837" s="69"/>
      <c r="AC1837" s="69"/>
      <c r="AD1837" s="69"/>
      <c r="AE1837" s="69"/>
      <c r="AF1837" s="69"/>
      <c r="AG1837" s="69"/>
      <c r="AH1837" s="69"/>
      <c r="AI1837" s="69"/>
      <c r="AJ1837" s="69"/>
      <c r="AK1837" s="69"/>
      <c r="AL1837" s="69"/>
      <c r="AM1837" s="69"/>
      <c r="AN1837" s="69"/>
      <c r="AO1837" s="69"/>
      <c r="AP1837" s="69"/>
      <c r="AQ1837" s="69"/>
      <c r="AR1837" s="69"/>
      <c r="AS1837" s="69"/>
      <c r="AT1837" s="69"/>
      <c r="AU1837" s="69"/>
      <c r="AV1837" s="69"/>
      <c r="AW1837" s="69"/>
      <c r="AX1837" s="69"/>
      <c r="AY1837" s="69"/>
      <c r="AZ1837" s="69"/>
      <c r="BA1837" s="69"/>
      <c r="BB1837" s="69"/>
      <c r="BC1837" s="69"/>
      <c r="BD1837" s="69"/>
      <c r="BE1837" s="69"/>
      <c r="BF1837" s="69"/>
      <c r="BG1837" s="69"/>
      <c r="BH1837" s="69"/>
      <c r="BI1837" s="69"/>
      <c r="BJ1837" s="69"/>
      <c r="BK1837" s="69"/>
      <c r="BL1837" s="69"/>
      <c r="BM1837" s="69"/>
      <c r="BN1837" s="69"/>
      <c r="BO1837" s="69"/>
      <c r="BP1837" s="69"/>
      <c r="BQ1837" s="69"/>
      <c r="BR1837" s="69"/>
      <c r="BS1837" s="46"/>
    </row>
    <row r="1838" spans="4:71" s="47" customFormat="1" ht="9.75" customHeight="1" x14ac:dyDescent="0.3">
      <c r="D1838" s="69"/>
      <c r="E1838" s="69"/>
      <c r="F1838" s="69"/>
      <c r="G1838" s="69"/>
      <c r="H1838" s="69"/>
      <c r="I1838" s="69"/>
      <c r="J1838" s="69"/>
      <c r="K1838" s="69"/>
      <c r="L1838" s="69"/>
      <c r="M1838" s="69"/>
      <c r="N1838" s="69"/>
      <c r="O1838" s="69"/>
      <c r="P1838" s="69"/>
      <c r="Q1838" s="69"/>
      <c r="R1838" s="69"/>
      <c r="S1838" s="69"/>
      <c r="T1838" s="69"/>
      <c r="U1838" s="69"/>
      <c r="V1838" s="69"/>
      <c r="W1838" s="69"/>
      <c r="X1838" s="69"/>
      <c r="Y1838" s="69"/>
      <c r="Z1838" s="69"/>
      <c r="AA1838" s="69"/>
      <c r="AB1838" s="69"/>
      <c r="AC1838" s="69"/>
      <c r="AD1838" s="69"/>
      <c r="AE1838" s="69"/>
      <c r="AF1838" s="69"/>
      <c r="AG1838" s="69"/>
      <c r="AH1838" s="69"/>
      <c r="AI1838" s="69"/>
      <c r="AJ1838" s="69"/>
      <c r="AK1838" s="69"/>
      <c r="AL1838" s="69"/>
      <c r="AM1838" s="69"/>
      <c r="AN1838" s="69"/>
      <c r="AO1838" s="69"/>
      <c r="AP1838" s="69"/>
      <c r="AQ1838" s="69"/>
      <c r="AR1838" s="69"/>
      <c r="AS1838" s="69"/>
      <c r="AT1838" s="69"/>
      <c r="AU1838" s="69"/>
      <c r="AV1838" s="69"/>
      <c r="AW1838" s="69"/>
      <c r="AX1838" s="69"/>
      <c r="AY1838" s="69"/>
      <c r="AZ1838" s="69"/>
      <c r="BA1838" s="69"/>
      <c r="BB1838" s="69"/>
      <c r="BC1838" s="69"/>
      <c r="BD1838" s="69"/>
      <c r="BE1838" s="69"/>
      <c r="BF1838" s="69"/>
      <c r="BG1838" s="69"/>
      <c r="BH1838" s="69"/>
      <c r="BI1838" s="69"/>
      <c r="BJ1838" s="69"/>
      <c r="BK1838" s="69"/>
      <c r="BL1838" s="69"/>
      <c r="BM1838" s="69"/>
      <c r="BN1838" s="69"/>
      <c r="BO1838" s="69"/>
      <c r="BP1838" s="69"/>
      <c r="BQ1838" s="69"/>
      <c r="BR1838" s="69"/>
      <c r="BS1838" s="46"/>
    </row>
    <row r="1839" spans="4:71" s="47" customFormat="1" ht="9.75" customHeight="1" x14ac:dyDescent="0.3">
      <c r="D1839" s="69"/>
      <c r="E1839" s="69"/>
      <c r="F1839" s="69"/>
      <c r="G1839" s="69"/>
      <c r="H1839" s="69"/>
      <c r="I1839" s="69"/>
      <c r="J1839" s="69"/>
      <c r="K1839" s="69"/>
      <c r="L1839" s="69"/>
      <c r="M1839" s="69"/>
      <c r="N1839" s="69"/>
      <c r="O1839" s="69"/>
      <c r="P1839" s="69"/>
      <c r="Q1839" s="69"/>
      <c r="R1839" s="69"/>
      <c r="S1839" s="69"/>
      <c r="T1839" s="69"/>
      <c r="U1839" s="69"/>
      <c r="V1839" s="69"/>
      <c r="W1839" s="69"/>
      <c r="X1839" s="69"/>
      <c r="Y1839" s="69"/>
      <c r="Z1839" s="69"/>
      <c r="AA1839" s="69"/>
      <c r="AB1839" s="69"/>
      <c r="AC1839" s="69"/>
      <c r="AD1839" s="69"/>
      <c r="AE1839" s="69"/>
      <c r="AF1839" s="69"/>
      <c r="AG1839" s="69"/>
      <c r="AH1839" s="69"/>
      <c r="AI1839" s="69"/>
      <c r="AJ1839" s="69"/>
      <c r="AK1839" s="69"/>
      <c r="AL1839" s="69"/>
      <c r="AM1839" s="69"/>
      <c r="AN1839" s="69"/>
      <c r="AO1839" s="69"/>
      <c r="AP1839" s="69"/>
      <c r="AQ1839" s="69"/>
      <c r="AR1839" s="69"/>
      <c r="AS1839" s="69"/>
      <c r="AT1839" s="69"/>
      <c r="AU1839" s="69"/>
      <c r="AV1839" s="69"/>
      <c r="AW1839" s="69"/>
      <c r="AX1839" s="69"/>
      <c r="AY1839" s="69"/>
      <c r="AZ1839" s="69"/>
      <c r="BA1839" s="69"/>
      <c r="BB1839" s="69"/>
      <c r="BC1839" s="69"/>
      <c r="BD1839" s="69"/>
      <c r="BE1839" s="69"/>
      <c r="BF1839" s="69"/>
      <c r="BG1839" s="69"/>
      <c r="BH1839" s="69"/>
      <c r="BI1839" s="69"/>
      <c r="BJ1839" s="69"/>
      <c r="BK1839" s="69"/>
      <c r="BL1839" s="69"/>
      <c r="BM1839" s="69"/>
      <c r="BN1839" s="69"/>
      <c r="BO1839" s="69"/>
      <c r="BP1839" s="69"/>
      <c r="BQ1839" s="69"/>
      <c r="BR1839" s="69"/>
      <c r="BS1839" s="46"/>
    </row>
    <row r="1840" spans="4:71" s="47" customFormat="1" ht="9.75" customHeight="1" x14ac:dyDescent="0.3">
      <c r="D1840" s="69"/>
      <c r="E1840" s="69"/>
      <c r="F1840" s="69"/>
      <c r="G1840" s="69"/>
      <c r="H1840" s="69"/>
      <c r="I1840" s="69"/>
      <c r="J1840" s="69"/>
      <c r="K1840" s="69"/>
      <c r="L1840" s="69"/>
      <c r="M1840" s="69"/>
      <c r="N1840" s="69"/>
      <c r="O1840" s="69"/>
      <c r="P1840" s="69"/>
      <c r="Q1840" s="69"/>
      <c r="R1840" s="69"/>
      <c r="S1840" s="69"/>
      <c r="T1840" s="69"/>
      <c r="U1840" s="69"/>
      <c r="V1840" s="69"/>
      <c r="W1840" s="69"/>
      <c r="X1840" s="69"/>
      <c r="Y1840" s="69"/>
      <c r="Z1840" s="69"/>
      <c r="AA1840" s="69"/>
      <c r="AB1840" s="69"/>
      <c r="AC1840" s="69"/>
      <c r="AD1840" s="69"/>
      <c r="AE1840" s="69"/>
      <c r="AF1840" s="69"/>
      <c r="AG1840" s="69"/>
      <c r="AH1840" s="69"/>
      <c r="AI1840" s="69"/>
      <c r="AJ1840" s="69"/>
      <c r="AK1840" s="69"/>
      <c r="AL1840" s="69"/>
      <c r="AM1840" s="69"/>
      <c r="AN1840" s="69"/>
      <c r="AO1840" s="69"/>
      <c r="AP1840" s="69"/>
      <c r="AQ1840" s="69"/>
      <c r="AR1840" s="69"/>
      <c r="AS1840" s="69"/>
      <c r="AT1840" s="69"/>
      <c r="AU1840" s="69"/>
      <c r="AV1840" s="69"/>
      <c r="AW1840" s="69"/>
      <c r="AX1840" s="69"/>
      <c r="AY1840" s="69"/>
      <c r="AZ1840" s="69"/>
      <c r="BA1840" s="69"/>
      <c r="BB1840" s="69"/>
      <c r="BC1840" s="69"/>
      <c r="BD1840" s="69"/>
      <c r="BE1840" s="69"/>
      <c r="BF1840" s="69"/>
      <c r="BG1840" s="69"/>
      <c r="BH1840" s="69"/>
      <c r="BI1840" s="69"/>
      <c r="BJ1840" s="69"/>
      <c r="BK1840" s="69"/>
      <c r="BL1840" s="69"/>
      <c r="BM1840" s="69"/>
      <c r="BN1840" s="69"/>
      <c r="BO1840" s="69"/>
      <c r="BP1840" s="69"/>
      <c r="BQ1840" s="69"/>
      <c r="BR1840" s="69"/>
      <c r="BS1840" s="46"/>
    </row>
    <row r="1841" spans="4:71" s="47" customFormat="1" ht="9.75" customHeight="1" x14ac:dyDescent="0.3">
      <c r="D1841" s="69"/>
      <c r="E1841" s="69"/>
      <c r="F1841" s="69"/>
      <c r="G1841" s="69"/>
      <c r="H1841" s="69"/>
      <c r="I1841" s="69"/>
      <c r="J1841" s="69"/>
      <c r="K1841" s="69"/>
      <c r="L1841" s="69"/>
      <c r="M1841" s="69"/>
      <c r="N1841" s="69"/>
      <c r="O1841" s="69"/>
      <c r="P1841" s="69"/>
      <c r="Q1841" s="69"/>
      <c r="R1841" s="69"/>
      <c r="S1841" s="69"/>
      <c r="T1841" s="69"/>
      <c r="U1841" s="69"/>
      <c r="V1841" s="69"/>
      <c r="W1841" s="69"/>
      <c r="X1841" s="69"/>
      <c r="Y1841" s="69"/>
      <c r="Z1841" s="69"/>
      <c r="AA1841" s="69"/>
      <c r="AB1841" s="69"/>
      <c r="AC1841" s="69"/>
      <c r="AD1841" s="69"/>
      <c r="AE1841" s="69"/>
      <c r="AF1841" s="69"/>
      <c r="AG1841" s="69"/>
      <c r="AH1841" s="69"/>
      <c r="AI1841" s="69"/>
      <c r="AJ1841" s="69"/>
      <c r="AK1841" s="69"/>
      <c r="AL1841" s="69"/>
      <c r="AM1841" s="69"/>
      <c r="AN1841" s="69"/>
      <c r="AO1841" s="69"/>
      <c r="AP1841" s="69"/>
      <c r="AQ1841" s="69"/>
      <c r="AR1841" s="69"/>
      <c r="AS1841" s="69"/>
      <c r="AT1841" s="69"/>
      <c r="AU1841" s="69"/>
      <c r="AV1841" s="69"/>
      <c r="AW1841" s="69"/>
      <c r="AX1841" s="69"/>
      <c r="AY1841" s="69"/>
      <c r="AZ1841" s="69"/>
      <c r="BA1841" s="69"/>
      <c r="BB1841" s="69"/>
      <c r="BC1841" s="69"/>
      <c r="BD1841" s="69"/>
      <c r="BE1841" s="69"/>
      <c r="BF1841" s="69"/>
      <c r="BG1841" s="69"/>
      <c r="BH1841" s="69"/>
      <c r="BI1841" s="69"/>
      <c r="BJ1841" s="69"/>
      <c r="BK1841" s="69"/>
      <c r="BL1841" s="69"/>
      <c r="BM1841" s="69"/>
      <c r="BN1841" s="69"/>
      <c r="BO1841" s="69"/>
      <c r="BP1841" s="69"/>
      <c r="BQ1841" s="69"/>
      <c r="BR1841" s="69"/>
      <c r="BS1841" s="46"/>
    </row>
    <row r="1842" spans="4:71" s="47" customFormat="1" ht="9.75" customHeight="1" x14ac:dyDescent="0.3">
      <c r="D1842" s="69"/>
      <c r="E1842" s="69"/>
      <c r="F1842" s="69"/>
      <c r="G1842" s="69"/>
      <c r="H1842" s="69"/>
      <c r="I1842" s="69"/>
      <c r="J1842" s="69"/>
      <c r="K1842" s="69"/>
      <c r="L1842" s="69"/>
      <c r="M1842" s="69"/>
      <c r="N1842" s="69"/>
      <c r="O1842" s="69"/>
      <c r="P1842" s="69"/>
      <c r="Q1842" s="69"/>
      <c r="R1842" s="69"/>
      <c r="S1842" s="69"/>
      <c r="T1842" s="69"/>
      <c r="U1842" s="69"/>
      <c r="V1842" s="69"/>
      <c r="W1842" s="69"/>
      <c r="X1842" s="69"/>
      <c r="Y1842" s="69"/>
      <c r="Z1842" s="69"/>
      <c r="AA1842" s="69"/>
      <c r="AB1842" s="69"/>
      <c r="AC1842" s="69"/>
      <c r="AD1842" s="69"/>
      <c r="AE1842" s="69"/>
      <c r="AF1842" s="69"/>
      <c r="AG1842" s="69"/>
      <c r="AH1842" s="69"/>
      <c r="AI1842" s="69"/>
      <c r="AJ1842" s="69"/>
      <c r="AK1842" s="69"/>
      <c r="AL1842" s="69"/>
      <c r="AM1842" s="69"/>
      <c r="AN1842" s="69"/>
      <c r="AO1842" s="69"/>
      <c r="AP1842" s="69"/>
      <c r="AQ1842" s="69"/>
      <c r="AR1842" s="69"/>
      <c r="AS1842" s="69"/>
      <c r="AT1842" s="69"/>
      <c r="AU1842" s="69"/>
      <c r="AV1842" s="69"/>
      <c r="AW1842" s="69"/>
      <c r="AX1842" s="69"/>
      <c r="AY1842" s="69"/>
      <c r="AZ1842" s="69"/>
      <c r="BA1842" s="69"/>
      <c r="BB1842" s="69"/>
      <c r="BC1842" s="69"/>
      <c r="BD1842" s="69"/>
      <c r="BE1842" s="69"/>
      <c r="BF1842" s="69"/>
      <c r="BG1842" s="69"/>
      <c r="BH1842" s="69"/>
      <c r="BI1842" s="69"/>
      <c r="BJ1842" s="69"/>
      <c r="BK1842" s="69"/>
      <c r="BL1842" s="69"/>
      <c r="BM1842" s="69"/>
      <c r="BN1842" s="69"/>
      <c r="BO1842" s="69"/>
      <c r="BP1842" s="69"/>
      <c r="BQ1842" s="69"/>
      <c r="BR1842" s="69"/>
      <c r="BS1842" s="46"/>
    </row>
    <row r="1843" spans="4:71" s="47" customFormat="1" ht="9.75" customHeight="1" x14ac:dyDescent="0.3">
      <c r="D1843" s="69"/>
      <c r="E1843" s="69"/>
      <c r="F1843" s="69"/>
      <c r="G1843" s="69"/>
      <c r="H1843" s="69"/>
      <c r="I1843" s="69"/>
      <c r="J1843" s="69"/>
      <c r="K1843" s="69"/>
      <c r="L1843" s="69"/>
      <c r="M1843" s="69"/>
      <c r="N1843" s="69"/>
      <c r="O1843" s="69"/>
      <c r="P1843" s="69"/>
      <c r="Q1843" s="69"/>
      <c r="R1843" s="69"/>
      <c r="S1843" s="69"/>
      <c r="T1843" s="69"/>
      <c r="U1843" s="69"/>
      <c r="V1843" s="69"/>
      <c r="W1843" s="69"/>
      <c r="X1843" s="69"/>
      <c r="Y1843" s="69"/>
      <c r="Z1843" s="69"/>
      <c r="AA1843" s="69"/>
      <c r="AB1843" s="69"/>
      <c r="AC1843" s="69"/>
      <c r="AD1843" s="69"/>
      <c r="AE1843" s="69"/>
      <c r="AF1843" s="69"/>
      <c r="AG1843" s="69"/>
      <c r="AH1843" s="69"/>
      <c r="AI1843" s="69"/>
      <c r="AJ1843" s="69"/>
      <c r="AK1843" s="69"/>
      <c r="AL1843" s="69"/>
      <c r="AM1843" s="69"/>
      <c r="AN1843" s="69"/>
      <c r="AO1843" s="69"/>
      <c r="AP1843" s="69"/>
      <c r="AQ1843" s="69"/>
      <c r="AR1843" s="69"/>
      <c r="AS1843" s="69"/>
      <c r="AT1843" s="69"/>
      <c r="AU1843" s="69"/>
      <c r="AV1843" s="69"/>
      <c r="AW1843" s="69"/>
      <c r="AX1843" s="69"/>
      <c r="AY1843" s="69"/>
      <c r="AZ1843" s="69"/>
      <c r="BA1843" s="69"/>
      <c r="BB1843" s="69"/>
      <c r="BC1843" s="69"/>
      <c r="BD1843" s="69"/>
      <c r="BE1843" s="69"/>
      <c r="BF1843" s="69"/>
      <c r="BG1843" s="69"/>
      <c r="BH1843" s="69"/>
      <c r="BI1843" s="69"/>
      <c r="BJ1843" s="69"/>
      <c r="BK1843" s="69"/>
      <c r="BL1843" s="69"/>
      <c r="BM1843" s="69"/>
      <c r="BN1843" s="69"/>
      <c r="BO1843" s="69"/>
      <c r="BP1843" s="69"/>
      <c r="BQ1843" s="69"/>
      <c r="BR1843" s="69"/>
      <c r="BS1843" s="46"/>
    </row>
    <row r="1844" spans="4:71" s="47" customFormat="1" ht="9.75" customHeight="1" x14ac:dyDescent="0.3">
      <c r="D1844" s="69"/>
      <c r="E1844" s="69"/>
      <c r="F1844" s="69"/>
      <c r="G1844" s="69"/>
      <c r="H1844" s="69"/>
      <c r="I1844" s="69"/>
      <c r="J1844" s="69"/>
      <c r="K1844" s="69"/>
      <c r="L1844" s="69"/>
      <c r="M1844" s="69"/>
      <c r="N1844" s="69"/>
      <c r="O1844" s="69"/>
      <c r="P1844" s="69"/>
      <c r="Q1844" s="69"/>
      <c r="R1844" s="69"/>
      <c r="S1844" s="69"/>
      <c r="T1844" s="69"/>
      <c r="U1844" s="69"/>
      <c r="V1844" s="69"/>
      <c r="W1844" s="69"/>
      <c r="X1844" s="69"/>
      <c r="Y1844" s="69"/>
      <c r="Z1844" s="69"/>
      <c r="AA1844" s="69"/>
      <c r="AB1844" s="69"/>
      <c r="AC1844" s="69"/>
      <c r="AD1844" s="69"/>
      <c r="AE1844" s="69"/>
      <c r="AF1844" s="69"/>
      <c r="AG1844" s="69"/>
      <c r="AH1844" s="69"/>
      <c r="AI1844" s="69"/>
      <c r="AJ1844" s="69"/>
      <c r="AK1844" s="69"/>
      <c r="AL1844" s="69"/>
      <c r="AM1844" s="69"/>
      <c r="AN1844" s="69"/>
      <c r="AO1844" s="69"/>
      <c r="AP1844" s="69"/>
      <c r="AQ1844" s="69"/>
      <c r="AR1844" s="69"/>
      <c r="AS1844" s="69"/>
      <c r="AT1844" s="69"/>
      <c r="AU1844" s="69"/>
      <c r="AV1844" s="69"/>
      <c r="AW1844" s="69"/>
      <c r="AX1844" s="69"/>
      <c r="AY1844" s="69"/>
      <c r="AZ1844" s="69"/>
      <c r="BA1844" s="69"/>
      <c r="BB1844" s="69"/>
      <c r="BC1844" s="69"/>
      <c r="BD1844" s="69"/>
      <c r="BE1844" s="69"/>
      <c r="BF1844" s="69"/>
      <c r="BG1844" s="69"/>
      <c r="BH1844" s="69"/>
      <c r="BI1844" s="69"/>
      <c r="BJ1844" s="69"/>
      <c r="BK1844" s="69"/>
      <c r="BL1844" s="69"/>
      <c r="BM1844" s="69"/>
      <c r="BN1844" s="69"/>
      <c r="BO1844" s="69"/>
      <c r="BP1844" s="69"/>
      <c r="BQ1844" s="69"/>
      <c r="BR1844" s="69"/>
      <c r="BS1844" s="46"/>
    </row>
    <row r="1845" spans="4:71" s="47" customFormat="1" ht="9.75" customHeight="1" x14ac:dyDescent="0.3">
      <c r="D1845" s="69"/>
      <c r="E1845" s="69"/>
      <c r="F1845" s="69"/>
      <c r="G1845" s="69"/>
      <c r="H1845" s="69"/>
      <c r="I1845" s="69"/>
      <c r="J1845" s="69"/>
      <c r="K1845" s="69"/>
      <c r="L1845" s="69"/>
      <c r="M1845" s="69"/>
      <c r="N1845" s="69"/>
      <c r="O1845" s="69"/>
      <c r="P1845" s="69"/>
      <c r="Q1845" s="69"/>
      <c r="R1845" s="69"/>
      <c r="S1845" s="69"/>
      <c r="T1845" s="69"/>
      <c r="U1845" s="69"/>
      <c r="V1845" s="69"/>
      <c r="W1845" s="69"/>
      <c r="X1845" s="69"/>
      <c r="Y1845" s="69"/>
      <c r="Z1845" s="69"/>
      <c r="AA1845" s="69"/>
      <c r="AB1845" s="69"/>
      <c r="AC1845" s="69"/>
      <c r="AD1845" s="69"/>
      <c r="AE1845" s="69"/>
      <c r="AF1845" s="69"/>
      <c r="AG1845" s="69"/>
      <c r="AH1845" s="69"/>
      <c r="AI1845" s="69"/>
      <c r="AJ1845" s="69"/>
      <c r="AK1845" s="69"/>
      <c r="AL1845" s="69"/>
      <c r="AM1845" s="69"/>
      <c r="AN1845" s="69"/>
      <c r="AO1845" s="69"/>
      <c r="AP1845" s="69"/>
      <c r="AQ1845" s="69"/>
      <c r="AR1845" s="69"/>
      <c r="AS1845" s="69"/>
      <c r="AT1845" s="69"/>
      <c r="AU1845" s="69"/>
      <c r="AV1845" s="69"/>
      <c r="AW1845" s="69"/>
      <c r="AX1845" s="69"/>
      <c r="AY1845" s="69"/>
      <c r="AZ1845" s="69"/>
      <c r="BA1845" s="69"/>
      <c r="BB1845" s="69"/>
      <c r="BC1845" s="69"/>
      <c r="BD1845" s="69"/>
      <c r="BE1845" s="69"/>
      <c r="BF1845" s="69"/>
      <c r="BG1845" s="69"/>
      <c r="BH1845" s="69"/>
      <c r="BI1845" s="69"/>
      <c r="BJ1845" s="69"/>
      <c r="BK1845" s="69"/>
      <c r="BL1845" s="69"/>
      <c r="BM1845" s="69"/>
      <c r="BN1845" s="69"/>
      <c r="BO1845" s="69"/>
      <c r="BP1845" s="69"/>
      <c r="BQ1845" s="69"/>
      <c r="BR1845" s="69"/>
      <c r="BS1845" s="46"/>
    </row>
    <row r="1846" spans="4:71" s="47" customFormat="1" ht="9.75" customHeight="1" x14ac:dyDescent="0.3">
      <c r="D1846" s="69"/>
      <c r="E1846" s="69"/>
      <c r="F1846" s="69"/>
      <c r="G1846" s="69"/>
      <c r="H1846" s="69"/>
      <c r="I1846" s="69"/>
      <c r="J1846" s="69"/>
      <c r="K1846" s="69"/>
      <c r="L1846" s="69"/>
      <c r="M1846" s="69"/>
      <c r="N1846" s="69"/>
      <c r="O1846" s="69"/>
      <c r="P1846" s="69"/>
      <c r="Q1846" s="69"/>
      <c r="R1846" s="69"/>
      <c r="S1846" s="69"/>
      <c r="T1846" s="69"/>
      <c r="U1846" s="69"/>
      <c r="V1846" s="69"/>
      <c r="W1846" s="69"/>
      <c r="X1846" s="69"/>
      <c r="Y1846" s="69"/>
      <c r="Z1846" s="69"/>
      <c r="AA1846" s="69"/>
      <c r="AB1846" s="69"/>
      <c r="AC1846" s="69"/>
      <c r="AD1846" s="69"/>
      <c r="AE1846" s="69"/>
      <c r="AF1846" s="69"/>
      <c r="AG1846" s="69"/>
      <c r="AH1846" s="69"/>
      <c r="AI1846" s="69"/>
      <c r="AJ1846" s="69"/>
      <c r="AK1846" s="69"/>
      <c r="AL1846" s="69"/>
      <c r="AM1846" s="69"/>
      <c r="AN1846" s="69"/>
      <c r="AO1846" s="69"/>
      <c r="AP1846" s="69"/>
      <c r="AQ1846" s="69"/>
      <c r="AR1846" s="69"/>
      <c r="AS1846" s="69"/>
      <c r="AT1846" s="69"/>
      <c r="AU1846" s="69"/>
      <c r="AV1846" s="69"/>
      <c r="AW1846" s="69"/>
      <c r="AX1846" s="69"/>
      <c r="AY1846" s="69"/>
      <c r="AZ1846" s="69"/>
      <c r="BA1846" s="69"/>
      <c r="BB1846" s="69"/>
      <c r="BC1846" s="69"/>
      <c r="BD1846" s="69"/>
      <c r="BE1846" s="69"/>
      <c r="BF1846" s="69"/>
      <c r="BG1846" s="69"/>
      <c r="BH1846" s="69"/>
      <c r="BI1846" s="69"/>
      <c r="BJ1846" s="69"/>
      <c r="BK1846" s="69"/>
      <c r="BL1846" s="69"/>
      <c r="BM1846" s="69"/>
      <c r="BN1846" s="69"/>
      <c r="BO1846" s="69"/>
      <c r="BP1846" s="69"/>
      <c r="BQ1846" s="69"/>
      <c r="BR1846" s="69"/>
      <c r="BS1846" s="46"/>
    </row>
    <row r="1847" spans="4:71" s="47" customFormat="1" ht="9.75" customHeight="1" x14ac:dyDescent="0.3">
      <c r="D1847" s="69"/>
      <c r="E1847" s="69"/>
      <c r="F1847" s="69"/>
      <c r="G1847" s="69"/>
      <c r="H1847" s="69"/>
      <c r="I1847" s="69"/>
      <c r="J1847" s="69"/>
      <c r="K1847" s="69"/>
      <c r="L1847" s="69"/>
      <c r="M1847" s="69"/>
      <c r="N1847" s="69"/>
      <c r="O1847" s="69"/>
      <c r="P1847" s="69"/>
      <c r="Q1847" s="69"/>
      <c r="R1847" s="69"/>
      <c r="S1847" s="69"/>
      <c r="T1847" s="69"/>
      <c r="U1847" s="69"/>
      <c r="V1847" s="69"/>
      <c r="W1847" s="69"/>
      <c r="X1847" s="69"/>
      <c r="Y1847" s="69"/>
      <c r="Z1847" s="69"/>
      <c r="AA1847" s="69"/>
      <c r="AB1847" s="69"/>
      <c r="AC1847" s="69"/>
      <c r="AD1847" s="69"/>
      <c r="AE1847" s="69"/>
      <c r="AF1847" s="69"/>
      <c r="AG1847" s="69"/>
      <c r="AH1847" s="69"/>
      <c r="AI1847" s="69"/>
      <c r="AJ1847" s="69"/>
      <c r="AK1847" s="69"/>
      <c r="AL1847" s="69"/>
      <c r="AM1847" s="69"/>
      <c r="AN1847" s="69"/>
      <c r="AO1847" s="69"/>
      <c r="AP1847" s="69"/>
      <c r="AQ1847" s="69"/>
      <c r="AR1847" s="69"/>
      <c r="AS1847" s="69"/>
      <c r="AT1847" s="69"/>
      <c r="AU1847" s="69"/>
      <c r="AV1847" s="69"/>
      <c r="AW1847" s="69"/>
      <c r="AX1847" s="69"/>
      <c r="AY1847" s="69"/>
      <c r="AZ1847" s="69"/>
      <c r="BA1847" s="69"/>
      <c r="BB1847" s="69"/>
      <c r="BC1847" s="69"/>
      <c r="BD1847" s="69"/>
      <c r="BE1847" s="69"/>
      <c r="BF1847" s="69"/>
      <c r="BG1847" s="69"/>
      <c r="BH1847" s="69"/>
      <c r="BI1847" s="69"/>
      <c r="BJ1847" s="69"/>
      <c r="BK1847" s="69"/>
      <c r="BL1847" s="69"/>
      <c r="BM1847" s="69"/>
      <c r="BN1847" s="69"/>
      <c r="BO1847" s="69"/>
      <c r="BP1847" s="69"/>
      <c r="BQ1847" s="69"/>
      <c r="BR1847" s="69"/>
      <c r="BS1847" s="46"/>
    </row>
    <row r="1848" spans="4:71" s="47" customFormat="1" ht="9.75" customHeight="1" x14ac:dyDescent="0.3">
      <c r="D1848" s="69"/>
      <c r="E1848" s="69"/>
      <c r="F1848" s="69"/>
      <c r="G1848" s="69"/>
      <c r="H1848" s="69"/>
      <c r="I1848" s="69"/>
      <c r="J1848" s="69"/>
      <c r="K1848" s="69"/>
      <c r="L1848" s="69"/>
      <c r="M1848" s="69"/>
      <c r="N1848" s="69"/>
      <c r="O1848" s="69"/>
      <c r="P1848" s="69"/>
      <c r="Q1848" s="69"/>
      <c r="R1848" s="69"/>
      <c r="S1848" s="69"/>
      <c r="T1848" s="69"/>
      <c r="U1848" s="69"/>
      <c r="V1848" s="69"/>
      <c r="W1848" s="69"/>
      <c r="X1848" s="69"/>
      <c r="Y1848" s="69"/>
      <c r="Z1848" s="69"/>
      <c r="AA1848" s="69"/>
      <c r="AB1848" s="69"/>
      <c r="AC1848" s="69"/>
      <c r="AD1848" s="69"/>
      <c r="AE1848" s="69"/>
      <c r="AF1848" s="69"/>
      <c r="AG1848" s="69"/>
      <c r="AH1848" s="69"/>
      <c r="AI1848" s="69"/>
      <c r="AJ1848" s="69"/>
      <c r="AK1848" s="69"/>
      <c r="AL1848" s="69"/>
      <c r="AM1848" s="69"/>
      <c r="AN1848" s="69"/>
      <c r="AO1848" s="69"/>
      <c r="AP1848" s="69"/>
      <c r="AQ1848" s="69"/>
      <c r="AR1848" s="69"/>
      <c r="AS1848" s="69"/>
      <c r="AT1848" s="69"/>
      <c r="AU1848" s="69"/>
      <c r="AV1848" s="69"/>
      <c r="AW1848" s="69"/>
      <c r="AX1848" s="69"/>
      <c r="AY1848" s="69"/>
      <c r="AZ1848" s="69"/>
      <c r="BA1848" s="69"/>
      <c r="BB1848" s="69"/>
      <c r="BC1848" s="69"/>
      <c r="BD1848" s="69"/>
      <c r="BE1848" s="69"/>
      <c r="BF1848" s="69"/>
      <c r="BG1848" s="69"/>
      <c r="BH1848" s="69"/>
      <c r="BI1848" s="69"/>
      <c r="BJ1848" s="69"/>
      <c r="BK1848" s="69"/>
      <c r="BL1848" s="69"/>
      <c r="BM1848" s="69"/>
      <c r="BN1848" s="69"/>
      <c r="BO1848" s="69"/>
      <c r="BP1848" s="69"/>
      <c r="BQ1848" s="69"/>
      <c r="BR1848" s="69"/>
      <c r="BS1848" s="46"/>
    </row>
    <row r="1849" spans="4:71" s="47" customFormat="1" ht="9.75" customHeight="1" x14ac:dyDescent="0.3">
      <c r="D1849" s="69"/>
      <c r="E1849" s="69"/>
      <c r="F1849" s="69"/>
      <c r="G1849" s="69"/>
      <c r="H1849" s="69"/>
      <c r="I1849" s="69"/>
      <c r="J1849" s="69"/>
      <c r="K1849" s="69"/>
      <c r="L1849" s="69"/>
      <c r="M1849" s="69"/>
      <c r="N1849" s="69"/>
      <c r="O1849" s="69"/>
      <c r="P1849" s="69"/>
      <c r="Q1849" s="69"/>
      <c r="R1849" s="69"/>
      <c r="S1849" s="69"/>
      <c r="T1849" s="69"/>
      <c r="U1849" s="69"/>
      <c r="V1849" s="69"/>
      <c r="W1849" s="69"/>
      <c r="X1849" s="69"/>
      <c r="Y1849" s="69"/>
      <c r="Z1849" s="69"/>
      <c r="AA1849" s="69"/>
      <c r="AB1849" s="69"/>
      <c r="AC1849" s="69"/>
      <c r="AD1849" s="69"/>
      <c r="AE1849" s="69"/>
      <c r="AF1849" s="69"/>
      <c r="AG1849" s="69"/>
      <c r="AH1849" s="69"/>
      <c r="AI1849" s="69"/>
      <c r="AJ1849" s="69"/>
      <c r="AK1849" s="69"/>
      <c r="AL1849" s="69"/>
      <c r="AM1849" s="69"/>
      <c r="AN1849" s="69"/>
      <c r="AO1849" s="69"/>
      <c r="AP1849" s="69"/>
      <c r="AQ1849" s="69"/>
      <c r="AR1849" s="69"/>
      <c r="AS1849" s="69"/>
      <c r="AT1849" s="69"/>
      <c r="AU1849" s="69"/>
      <c r="AV1849" s="69"/>
      <c r="AW1849" s="69"/>
      <c r="AX1849" s="69"/>
      <c r="AY1849" s="69"/>
      <c r="AZ1849" s="69"/>
      <c r="BA1849" s="69"/>
      <c r="BB1849" s="69"/>
      <c r="BC1849" s="69"/>
      <c r="BD1849" s="69"/>
      <c r="BE1849" s="69"/>
      <c r="BF1849" s="69"/>
      <c r="BG1849" s="69"/>
      <c r="BH1849" s="69"/>
      <c r="BI1849" s="69"/>
      <c r="BJ1849" s="69"/>
      <c r="BK1849" s="69"/>
      <c r="BL1849" s="69"/>
      <c r="BM1849" s="69"/>
      <c r="BN1849" s="69"/>
      <c r="BO1849" s="69"/>
      <c r="BP1849" s="69"/>
      <c r="BQ1849" s="69"/>
      <c r="BR1849" s="69"/>
      <c r="BS1849" s="46"/>
    </row>
    <row r="1850" spans="4:71" s="47" customFormat="1" ht="9.75" customHeight="1" x14ac:dyDescent="0.3">
      <c r="D1850" s="69"/>
      <c r="E1850" s="69"/>
      <c r="F1850" s="69"/>
      <c r="G1850" s="69"/>
      <c r="H1850" s="69"/>
      <c r="I1850" s="69"/>
      <c r="J1850" s="69"/>
      <c r="K1850" s="69"/>
      <c r="L1850" s="69"/>
      <c r="M1850" s="69"/>
      <c r="N1850" s="69"/>
      <c r="O1850" s="69"/>
      <c r="P1850" s="69"/>
      <c r="Q1850" s="69"/>
      <c r="R1850" s="69"/>
      <c r="S1850" s="69"/>
      <c r="T1850" s="69"/>
      <c r="U1850" s="69"/>
      <c r="V1850" s="69"/>
      <c r="W1850" s="69"/>
      <c r="X1850" s="69"/>
      <c r="Y1850" s="69"/>
      <c r="Z1850" s="69"/>
      <c r="AA1850" s="69"/>
      <c r="AB1850" s="69"/>
      <c r="AC1850" s="69"/>
      <c r="AD1850" s="69"/>
      <c r="AE1850" s="69"/>
      <c r="AF1850" s="69"/>
      <c r="AG1850" s="69"/>
      <c r="AH1850" s="69"/>
      <c r="AI1850" s="69"/>
      <c r="AJ1850" s="69"/>
      <c r="AK1850" s="69"/>
      <c r="AL1850" s="69"/>
      <c r="AM1850" s="69"/>
      <c r="AN1850" s="69"/>
      <c r="AO1850" s="69"/>
      <c r="AP1850" s="69"/>
      <c r="AQ1850" s="69"/>
      <c r="AR1850" s="69"/>
      <c r="AS1850" s="69"/>
      <c r="AT1850" s="69"/>
      <c r="AU1850" s="69"/>
      <c r="AV1850" s="69"/>
      <c r="AW1850" s="69"/>
      <c r="AX1850" s="69"/>
      <c r="AY1850" s="69"/>
      <c r="AZ1850" s="69"/>
      <c r="BA1850" s="69"/>
      <c r="BB1850" s="69"/>
      <c r="BC1850" s="69"/>
      <c r="BD1850" s="69"/>
      <c r="BE1850" s="69"/>
      <c r="BF1850" s="69"/>
      <c r="BG1850" s="69"/>
      <c r="BH1850" s="69"/>
      <c r="BI1850" s="69"/>
      <c r="BJ1850" s="69"/>
      <c r="BK1850" s="69"/>
      <c r="BL1850" s="69"/>
      <c r="BM1850" s="69"/>
      <c r="BN1850" s="69"/>
      <c r="BO1850" s="69"/>
      <c r="BP1850" s="69"/>
      <c r="BQ1850" s="69"/>
      <c r="BR1850" s="69"/>
      <c r="BS1850" s="46"/>
    </row>
    <row r="1851" spans="4:71" s="47" customFormat="1" ht="9.75" customHeight="1" x14ac:dyDescent="0.3">
      <c r="D1851" s="69"/>
      <c r="E1851" s="69"/>
      <c r="F1851" s="69"/>
      <c r="G1851" s="69"/>
      <c r="H1851" s="69"/>
      <c r="I1851" s="69"/>
      <c r="J1851" s="69"/>
      <c r="K1851" s="69"/>
      <c r="L1851" s="69"/>
      <c r="M1851" s="69"/>
      <c r="N1851" s="69"/>
      <c r="O1851" s="69"/>
      <c r="P1851" s="69"/>
      <c r="Q1851" s="69"/>
      <c r="R1851" s="69"/>
      <c r="S1851" s="69"/>
      <c r="T1851" s="69"/>
      <c r="U1851" s="69"/>
      <c r="V1851" s="69"/>
      <c r="W1851" s="69"/>
      <c r="X1851" s="69"/>
      <c r="Y1851" s="69"/>
      <c r="Z1851" s="69"/>
      <c r="AA1851" s="69"/>
      <c r="AB1851" s="69"/>
      <c r="AC1851" s="69"/>
      <c r="AD1851" s="69"/>
      <c r="AE1851" s="69"/>
      <c r="AF1851" s="69"/>
      <c r="AG1851" s="69"/>
      <c r="AH1851" s="69"/>
      <c r="AI1851" s="69"/>
      <c r="AJ1851" s="69"/>
      <c r="AK1851" s="69"/>
      <c r="AL1851" s="69"/>
      <c r="AM1851" s="69"/>
      <c r="AN1851" s="69"/>
      <c r="AO1851" s="69"/>
      <c r="AP1851" s="69"/>
      <c r="AQ1851" s="69"/>
      <c r="AR1851" s="69"/>
      <c r="AS1851" s="69"/>
      <c r="AT1851" s="69"/>
      <c r="AU1851" s="69"/>
      <c r="AV1851" s="69"/>
      <c r="AW1851" s="69"/>
      <c r="AX1851" s="69"/>
      <c r="AY1851" s="69"/>
      <c r="AZ1851" s="69"/>
      <c r="BA1851" s="69"/>
      <c r="BB1851" s="69"/>
      <c r="BC1851" s="69"/>
      <c r="BD1851" s="69"/>
      <c r="BE1851" s="69"/>
      <c r="BF1851" s="69"/>
      <c r="BG1851" s="69"/>
      <c r="BH1851" s="69"/>
      <c r="BI1851" s="69"/>
      <c r="BJ1851" s="69"/>
      <c r="BK1851" s="69"/>
      <c r="BL1851" s="69"/>
      <c r="BM1851" s="69"/>
      <c r="BN1851" s="69"/>
      <c r="BO1851" s="69"/>
      <c r="BP1851" s="69"/>
      <c r="BQ1851" s="69"/>
      <c r="BR1851" s="69"/>
      <c r="BS1851" s="46"/>
    </row>
    <row r="1852" spans="4:71" s="47" customFormat="1" ht="9.75" customHeight="1" x14ac:dyDescent="0.3">
      <c r="D1852" s="69"/>
      <c r="E1852" s="69"/>
      <c r="F1852" s="69"/>
      <c r="G1852" s="69"/>
      <c r="H1852" s="69"/>
      <c r="I1852" s="69"/>
      <c r="J1852" s="69"/>
      <c r="K1852" s="69"/>
      <c r="L1852" s="69"/>
      <c r="M1852" s="69"/>
      <c r="N1852" s="69"/>
      <c r="O1852" s="69"/>
      <c r="P1852" s="69"/>
      <c r="Q1852" s="69"/>
      <c r="R1852" s="69"/>
      <c r="S1852" s="69"/>
      <c r="T1852" s="69"/>
      <c r="U1852" s="69"/>
      <c r="V1852" s="69"/>
      <c r="W1852" s="69"/>
      <c r="X1852" s="69"/>
      <c r="Y1852" s="69"/>
      <c r="Z1852" s="69"/>
      <c r="AA1852" s="69"/>
      <c r="AB1852" s="69"/>
      <c r="AC1852" s="69"/>
      <c r="AD1852" s="69"/>
      <c r="AE1852" s="69"/>
      <c r="AF1852" s="69"/>
      <c r="AG1852" s="69"/>
      <c r="AH1852" s="69"/>
      <c r="AI1852" s="69"/>
      <c r="AJ1852" s="69"/>
      <c r="AK1852" s="69"/>
      <c r="AL1852" s="69"/>
      <c r="AM1852" s="69"/>
      <c r="AN1852" s="69"/>
      <c r="AO1852" s="69"/>
      <c r="AP1852" s="69"/>
      <c r="AQ1852" s="69"/>
      <c r="AR1852" s="69"/>
      <c r="AS1852" s="69"/>
      <c r="AT1852" s="69"/>
      <c r="AU1852" s="69"/>
      <c r="AV1852" s="69"/>
      <c r="AW1852" s="69"/>
      <c r="AX1852" s="69"/>
      <c r="AY1852" s="69"/>
      <c r="AZ1852" s="69"/>
      <c r="BA1852" s="69"/>
      <c r="BB1852" s="69"/>
      <c r="BC1852" s="69"/>
      <c r="BD1852" s="69"/>
      <c r="BE1852" s="69"/>
      <c r="BF1852" s="69"/>
      <c r="BG1852" s="69"/>
      <c r="BH1852" s="69"/>
      <c r="BI1852" s="69"/>
      <c r="BJ1852" s="69"/>
      <c r="BK1852" s="69"/>
      <c r="BL1852" s="69"/>
      <c r="BM1852" s="69"/>
      <c r="BN1852" s="69"/>
      <c r="BO1852" s="69"/>
      <c r="BP1852" s="69"/>
      <c r="BQ1852" s="69"/>
      <c r="BR1852" s="69"/>
      <c r="BS1852" s="46"/>
    </row>
    <row r="1853" spans="4:71" s="47" customFormat="1" ht="9.75" customHeight="1" x14ac:dyDescent="0.3">
      <c r="D1853" s="69"/>
      <c r="E1853" s="69"/>
      <c r="F1853" s="69"/>
      <c r="G1853" s="69"/>
      <c r="H1853" s="69"/>
      <c r="I1853" s="69"/>
      <c r="J1853" s="69"/>
      <c r="K1853" s="69"/>
      <c r="L1853" s="69"/>
      <c r="M1853" s="69"/>
      <c r="N1853" s="69"/>
      <c r="O1853" s="69"/>
      <c r="P1853" s="69"/>
      <c r="Q1853" s="69"/>
      <c r="R1853" s="69"/>
      <c r="S1853" s="69"/>
      <c r="T1853" s="69"/>
      <c r="U1853" s="69"/>
      <c r="V1853" s="69"/>
      <c r="W1853" s="69"/>
      <c r="X1853" s="69"/>
      <c r="Y1853" s="69"/>
      <c r="Z1853" s="69"/>
      <c r="AA1853" s="69"/>
      <c r="AB1853" s="69"/>
      <c r="AC1853" s="69"/>
      <c r="AD1853" s="69"/>
      <c r="AE1853" s="69"/>
      <c r="AF1853" s="69"/>
      <c r="AG1853" s="69"/>
      <c r="AH1853" s="69"/>
      <c r="AI1853" s="69"/>
      <c r="AJ1853" s="69"/>
      <c r="AK1853" s="69"/>
      <c r="AL1853" s="69"/>
      <c r="AM1853" s="69"/>
      <c r="AN1853" s="69"/>
      <c r="AO1853" s="69"/>
      <c r="AP1853" s="69"/>
      <c r="AQ1853" s="69"/>
      <c r="AR1853" s="69"/>
      <c r="AS1853" s="69"/>
      <c r="AT1853" s="69"/>
      <c r="AU1853" s="69"/>
      <c r="AV1853" s="69"/>
      <c r="AW1853" s="69"/>
      <c r="AX1853" s="69"/>
      <c r="AY1853" s="69"/>
      <c r="AZ1853" s="69"/>
      <c r="BA1853" s="69"/>
      <c r="BB1853" s="69"/>
      <c r="BC1853" s="69"/>
      <c r="BD1853" s="69"/>
      <c r="BE1853" s="69"/>
      <c r="BF1853" s="69"/>
      <c r="BG1853" s="69"/>
      <c r="BH1853" s="69"/>
      <c r="BI1853" s="69"/>
      <c r="BJ1853" s="69"/>
      <c r="BK1853" s="69"/>
      <c r="BL1853" s="69"/>
      <c r="BM1853" s="69"/>
      <c r="BN1853" s="69"/>
      <c r="BO1853" s="69"/>
      <c r="BP1853" s="69"/>
      <c r="BQ1853" s="69"/>
      <c r="BR1853" s="69"/>
      <c r="BS1853" s="46"/>
    </row>
    <row r="1854" spans="4:71" s="47" customFormat="1" ht="9.75" customHeight="1" x14ac:dyDescent="0.3">
      <c r="D1854" s="69"/>
      <c r="E1854" s="69"/>
      <c r="F1854" s="69"/>
      <c r="G1854" s="69"/>
      <c r="H1854" s="69"/>
      <c r="I1854" s="69"/>
      <c r="J1854" s="69"/>
      <c r="K1854" s="69"/>
      <c r="L1854" s="69"/>
      <c r="M1854" s="69"/>
      <c r="N1854" s="69"/>
      <c r="O1854" s="69"/>
      <c r="P1854" s="69"/>
      <c r="Q1854" s="69"/>
      <c r="R1854" s="69"/>
      <c r="S1854" s="69"/>
      <c r="T1854" s="69"/>
      <c r="U1854" s="69"/>
      <c r="V1854" s="69"/>
      <c r="W1854" s="69"/>
      <c r="X1854" s="69"/>
      <c r="Y1854" s="69"/>
      <c r="Z1854" s="69"/>
      <c r="AA1854" s="69"/>
      <c r="AB1854" s="69"/>
      <c r="AC1854" s="69"/>
      <c r="AD1854" s="69"/>
      <c r="AE1854" s="69"/>
      <c r="AF1854" s="69"/>
      <c r="AG1854" s="69"/>
      <c r="AH1854" s="69"/>
      <c r="AI1854" s="69"/>
      <c r="AJ1854" s="69"/>
      <c r="AK1854" s="69"/>
      <c r="AL1854" s="69"/>
      <c r="AM1854" s="69"/>
      <c r="AN1854" s="69"/>
      <c r="AO1854" s="69"/>
      <c r="AP1854" s="69"/>
      <c r="AQ1854" s="69"/>
      <c r="AR1854" s="69"/>
      <c r="AS1854" s="69"/>
      <c r="AT1854" s="69"/>
      <c r="AU1854" s="69"/>
      <c r="AV1854" s="69"/>
      <c r="AW1854" s="69"/>
      <c r="AX1854" s="69"/>
      <c r="AY1854" s="69"/>
      <c r="AZ1854" s="69"/>
      <c r="BA1854" s="69"/>
      <c r="BB1854" s="69"/>
      <c r="BC1854" s="69"/>
      <c r="BD1854" s="69"/>
      <c r="BE1854" s="69"/>
      <c r="BF1854" s="69"/>
      <c r="BG1854" s="69"/>
      <c r="BH1854" s="69"/>
      <c r="BI1854" s="69"/>
      <c r="BJ1854" s="69"/>
      <c r="BK1854" s="69"/>
      <c r="BL1854" s="69"/>
      <c r="BM1854" s="69"/>
      <c r="BN1854" s="69"/>
      <c r="BO1854" s="69"/>
      <c r="BP1854" s="69"/>
      <c r="BQ1854" s="69"/>
      <c r="BR1854" s="69"/>
      <c r="BS1854" s="46"/>
    </row>
    <row r="1855" spans="4:71" s="47" customFormat="1" ht="9.75" customHeight="1" x14ac:dyDescent="0.3">
      <c r="D1855" s="69"/>
      <c r="E1855" s="69"/>
      <c r="F1855" s="69"/>
      <c r="G1855" s="69"/>
      <c r="H1855" s="69"/>
      <c r="I1855" s="69"/>
      <c r="J1855" s="69"/>
      <c r="K1855" s="69"/>
      <c r="L1855" s="69"/>
      <c r="M1855" s="69"/>
      <c r="N1855" s="69"/>
      <c r="O1855" s="69"/>
      <c r="P1855" s="69"/>
      <c r="Q1855" s="69"/>
      <c r="R1855" s="69"/>
      <c r="S1855" s="69"/>
      <c r="T1855" s="69"/>
      <c r="U1855" s="69"/>
      <c r="V1855" s="69"/>
      <c r="W1855" s="69"/>
      <c r="X1855" s="69"/>
      <c r="Y1855" s="69"/>
      <c r="Z1855" s="69"/>
      <c r="AA1855" s="69"/>
      <c r="AB1855" s="69"/>
      <c r="AC1855" s="69"/>
      <c r="AD1855" s="69"/>
      <c r="AE1855" s="69"/>
      <c r="AF1855" s="69"/>
      <c r="AG1855" s="69"/>
      <c r="AH1855" s="69"/>
      <c r="AI1855" s="69"/>
      <c r="AJ1855" s="69"/>
      <c r="AK1855" s="69"/>
      <c r="AL1855" s="69"/>
      <c r="AM1855" s="69"/>
      <c r="AN1855" s="69"/>
      <c r="AO1855" s="69"/>
      <c r="AP1855" s="69"/>
      <c r="AQ1855" s="69"/>
      <c r="AR1855" s="69"/>
      <c r="AS1855" s="69"/>
      <c r="AT1855" s="69"/>
      <c r="AU1855" s="69"/>
      <c r="AV1855" s="69"/>
      <c r="AW1855" s="69"/>
      <c r="AX1855" s="69"/>
      <c r="AY1855" s="69"/>
      <c r="AZ1855" s="69"/>
      <c r="BA1855" s="69"/>
      <c r="BB1855" s="69"/>
      <c r="BC1855" s="69"/>
      <c r="BD1855" s="69"/>
      <c r="BE1855" s="69"/>
      <c r="BF1855" s="69"/>
      <c r="BG1855" s="69"/>
      <c r="BH1855" s="69"/>
      <c r="BI1855" s="69"/>
      <c r="BJ1855" s="69"/>
      <c r="BK1855" s="69"/>
      <c r="BL1855" s="69"/>
      <c r="BM1855" s="69"/>
      <c r="BN1855" s="69"/>
      <c r="BO1855" s="69"/>
      <c r="BP1855" s="69"/>
      <c r="BQ1855" s="69"/>
      <c r="BR1855" s="69"/>
      <c r="BS1855" s="46"/>
    </row>
    <row r="1856" spans="4:71" s="47" customFormat="1" ht="9.75" customHeight="1" x14ac:dyDescent="0.3">
      <c r="D1856" s="69"/>
      <c r="E1856" s="69"/>
      <c r="F1856" s="69"/>
      <c r="G1856" s="69"/>
      <c r="H1856" s="69"/>
      <c r="I1856" s="69"/>
      <c r="J1856" s="69"/>
      <c r="K1856" s="69"/>
      <c r="L1856" s="69"/>
      <c r="M1856" s="69"/>
      <c r="N1856" s="69"/>
      <c r="O1856" s="69"/>
      <c r="P1856" s="69"/>
      <c r="Q1856" s="69"/>
      <c r="R1856" s="69"/>
      <c r="S1856" s="69"/>
      <c r="T1856" s="69"/>
      <c r="U1856" s="69"/>
      <c r="V1856" s="69"/>
      <c r="W1856" s="69"/>
      <c r="X1856" s="69"/>
      <c r="Y1856" s="69"/>
      <c r="Z1856" s="69"/>
      <c r="AA1856" s="69"/>
      <c r="AB1856" s="69"/>
      <c r="AC1856" s="69"/>
      <c r="AD1856" s="69"/>
      <c r="AE1856" s="69"/>
      <c r="AF1856" s="69"/>
      <c r="AG1856" s="69"/>
      <c r="AH1856" s="69"/>
      <c r="AI1856" s="69"/>
      <c r="AJ1856" s="69"/>
      <c r="AK1856" s="69"/>
      <c r="AL1856" s="69"/>
      <c r="AM1856" s="69"/>
      <c r="AN1856" s="69"/>
      <c r="AO1856" s="69"/>
      <c r="AP1856" s="69"/>
      <c r="AQ1856" s="69"/>
      <c r="AR1856" s="69"/>
      <c r="AS1856" s="69"/>
      <c r="AT1856" s="69"/>
      <c r="AU1856" s="69"/>
      <c r="AV1856" s="69"/>
      <c r="AW1856" s="69"/>
      <c r="AX1856" s="69"/>
      <c r="AY1856" s="69"/>
      <c r="AZ1856" s="69"/>
      <c r="BA1856" s="69"/>
      <c r="BB1856" s="69"/>
      <c r="BC1856" s="69"/>
      <c r="BD1856" s="69"/>
      <c r="BE1856" s="69"/>
      <c r="BF1856" s="69"/>
      <c r="BG1856" s="69"/>
      <c r="BH1856" s="69"/>
      <c r="BI1856" s="69"/>
      <c r="BJ1856" s="69"/>
      <c r="BK1856" s="69"/>
      <c r="BL1856" s="69"/>
      <c r="BM1856" s="69"/>
      <c r="BN1856" s="69"/>
      <c r="BO1856" s="69"/>
      <c r="BP1856" s="69"/>
      <c r="BQ1856" s="69"/>
      <c r="BR1856" s="69"/>
      <c r="BS1856" s="46"/>
    </row>
    <row r="1857" spans="4:71" s="47" customFormat="1" ht="9.75" customHeight="1" x14ac:dyDescent="0.3">
      <c r="D1857" s="69"/>
      <c r="E1857" s="69"/>
      <c r="F1857" s="69"/>
      <c r="G1857" s="69"/>
      <c r="H1857" s="69"/>
      <c r="I1857" s="69"/>
      <c r="J1857" s="69"/>
      <c r="K1857" s="69"/>
      <c r="L1857" s="69"/>
      <c r="M1857" s="69"/>
      <c r="N1857" s="69"/>
      <c r="O1857" s="69"/>
      <c r="P1857" s="69"/>
      <c r="Q1857" s="69"/>
      <c r="R1857" s="69"/>
      <c r="S1857" s="69"/>
      <c r="T1857" s="69"/>
      <c r="U1857" s="69"/>
      <c r="V1857" s="69"/>
      <c r="W1857" s="69"/>
      <c r="X1857" s="69"/>
      <c r="Y1857" s="69"/>
      <c r="Z1857" s="69"/>
      <c r="AA1857" s="69"/>
      <c r="AB1857" s="69"/>
      <c r="AC1857" s="69"/>
      <c r="AD1857" s="69"/>
      <c r="AE1857" s="69"/>
      <c r="AF1857" s="69"/>
      <c r="AG1857" s="69"/>
      <c r="AH1857" s="69"/>
      <c r="AI1857" s="69"/>
      <c r="AJ1857" s="69"/>
      <c r="AK1857" s="69"/>
      <c r="AL1857" s="69"/>
      <c r="AM1857" s="69"/>
      <c r="AN1857" s="69"/>
      <c r="AO1857" s="69"/>
      <c r="AP1857" s="69"/>
      <c r="AQ1857" s="69"/>
      <c r="AR1857" s="69"/>
      <c r="AS1857" s="69"/>
      <c r="AT1857" s="69"/>
      <c r="AU1857" s="69"/>
      <c r="AV1857" s="69"/>
      <c r="AW1857" s="69"/>
      <c r="AX1857" s="69"/>
      <c r="AY1857" s="69"/>
      <c r="AZ1857" s="69"/>
      <c r="BA1857" s="69"/>
      <c r="BB1857" s="69"/>
      <c r="BC1857" s="69"/>
      <c r="BD1857" s="69"/>
      <c r="BE1857" s="69"/>
      <c r="BF1857" s="69"/>
      <c r="BG1857" s="69"/>
      <c r="BH1857" s="69"/>
      <c r="BI1857" s="69"/>
      <c r="BJ1857" s="69"/>
      <c r="BK1857" s="69"/>
      <c r="BL1857" s="69"/>
      <c r="BM1857" s="69"/>
      <c r="BN1857" s="69"/>
      <c r="BO1857" s="69"/>
      <c r="BP1857" s="69"/>
      <c r="BQ1857" s="69"/>
      <c r="BR1857" s="69"/>
      <c r="BS1857" s="46"/>
    </row>
    <row r="1858" spans="4:71" s="47" customFormat="1" ht="9.75" customHeight="1" x14ac:dyDescent="0.3">
      <c r="D1858" s="69"/>
      <c r="E1858" s="69"/>
      <c r="F1858" s="69"/>
      <c r="G1858" s="69"/>
      <c r="H1858" s="69"/>
      <c r="I1858" s="69"/>
      <c r="J1858" s="69"/>
      <c r="K1858" s="69"/>
      <c r="L1858" s="69"/>
      <c r="M1858" s="69"/>
      <c r="N1858" s="69"/>
      <c r="O1858" s="69"/>
      <c r="P1858" s="69"/>
      <c r="Q1858" s="69"/>
      <c r="R1858" s="69"/>
      <c r="S1858" s="69"/>
      <c r="T1858" s="69"/>
      <c r="U1858" s="69"/>
      <c r="V1858" s="69"/>
      <c r="W1858" s="69"/>
      <c r="X1858" s="69"/>
      <c r="Y1858" s="69"/>
      <c r="Z1858" s="69"/>
      <c r="AA1858" s="69"/>
      <c r="AB1858" s="69"/>
      <c r="AC1858" s="69"/>
      <c r="AD1858" s="69"/>
      <c r="AE1858" s="69"/>
      <c r="AF1858" s="69"/>
      <c r="AG1858" s="69"/>
      <c r="AH1858" s="69"/>
      <c r="AI1858" s="69"/>
      <c r="AJ1858" s="69"/>
      <c r="AK1858" s="69"/>
      <c r="AL1858" s="69"/>
      <c r="AM1858" s="69"/>
      <c r="AN1858" s="69"/>
      <c r="AO1858" s="69"/>
      <c r="AP1858" s="69"/>
      <c r="AQ1858" s="69"/>
      <c r="AR1858" s="69"/>
      <c r="AS1858" s="69"/>
      <c r="AT1858" s="69"/>
      <c r="AU1858" s="69"/>
      <c r="AV1858" s="69"/>
      <c r="AW1858" s="69"/>
      <c r="AX1858" s="69"/>
      <c r="AY1858" s="69"/>
      <c r="AZ1858" s="69"/>
      <c r="BA1858" s="69"/>
      <c r="BB1858" s="69"/>
      <c r="BC1858" s="69"/>
      <c r="BD1858" s="69"/>
      <c r="BE1858" s="69"/>
      <c r="BF1858" s="69"/>
      <c r="BG1858" s="69"/>
      <c r="BH1858" s="69"/>
      <c r="BI1858" s="69"/>
      <c r="BJ1858" s="69"/>
      <c r="BK1858" s="69"/>
      <c r="BL1858" s="69"/>
      <c r="BM1858" s="69"/>
      <c r="BN1858" s="69"/>
      <c r="BO1858" s="69"/>
      <c r="BP1858" s="69"/>
      <c r="BQ1858" s="69"/>
      <c r="BR1858" s="69"/>
      <c r="BS1858" s="46"/>
    </row>
    <row r="1859" spans="4:71" s="47" customFormat="1" ht="9.75" customHeight="1" x14ac:dyDescent="0.3">
      <c r="D1859" s="69"/>
      <c r="E1859" s="69"/>
      <c r="F1859" s="69"/>
      <c r="G1859" s="69"/>
      <c r="H1859" s="69"/>
      <c r="I1859" s="69"/>
      <c r="J1859" s="69"/>
      <c r="K1859" s="69"/>
      <c r="L1859" s="69"/>
      <c r="M1859" s="69"/>
      <c r="N1859" s="69"/>
      <c r="O1859" s="69"/>
      <c r="P1859" s="69"/>
      <c r="Q1859" s="69"/>
      <c r="R1859" s="69"/>
      <c r="S1859" s="69"/>
      <c r="T1859" s="69"/>
      <c r="U1859" s="69"/>
      <c r="V1859" s="69"/>
      <c r="W1859" s="69"/>
      <c r="X1859" s="69"/>
      <c r="Y1859" s="69"/>
      <c r="Z1859" s="69"/>
      <c r="AA1859" s="69"/>
      <c r="AB1859" s="69"/>
      <c r="AC1859" s="69"/>
      <c r="AD1859" s="69"/>
      <c r="AE1859" s="69"/>
      <c r="AF1859" s="69"/>
      <c r="AG1859" s="69"/>
      <c r="AH1859" s="69"/>
      <c r="AI1859" s="69"/>
      <c r="AJ1859" s="69"/>
      <c r="AK1859" s="69"/>
      <c r="AL1859" s="69"/>
      <c r="AM1859" s="69"/>
      <c r="AN1859" s="69"/>
      <c r="AO1859" s="69"/>
      <c r="AP1859" s="69"/>
      <c r="AQ1859" s="69"/>
      <c r="AR1859" s="69"/>
      <c r="AS1859" s="69"/>
      <c r="AT1859" s="69"/>
      <c r="AU1859" s="69"/>
      <c r="AV1859" s="69"/>
      <c r="AW1859" s="69"/>
      <c r="AX1859" s="69"/>
      <c r="AY1859" s="69"/>
      <c r="AZ1859" s="69"/>
      <c r="BA1859" s="69"/>
      <c r="BB1859" s="69"/>
      <c r="BC1859" s="69"/>
      <c r="BD1859" s="69"/>
      <c r="BE1859" s="69"/>
      <c r="BF1859" s="69"/>
      <c r="BG1859" s="69"/>
      <c r="BH1859" s="69"/>
      <c r="BI1859" s="69"/>
      <c r="BJ1859" s="69"/>
      <c r="BK1859" s="69"/>
      <c r="BL1859" s="69"/>
      <c r="BM1859" s="69"/>
      <c r="BN1859" s="69"/>
      <c r="BO1859" s="69"/>
      <c r="BP1859" s="69"/>
      <c r="BQ1859" s="69"/>
      <c r="BR1859" s="69"/>
      <c r="BS1859" s="46"/>
    </row>
    <row r="1860" spans="4:71" s="47" customFormat="1" ht="9.75" customHeight="1" x14ac:dyDescent="0.3">
      <c r="D1860" s="69"/>
      <c r="E1860" s="69"/>
      <c r="F1860" s="69"/>
      <c r="G1860" s="69"/>
      <c r="H1860" s="69"/>
      <c r="I1860" s="69"/>
      <c r="J1860" s="69"/>
      <c r="K1860" s="69"/>
      <c r="L1860" s="69"/>
      <c r="M1860" s="69"/>
      <c r="N1860" s="69"/>
      <c r="O1860" s="69"/>
      <c r="P1860" s="69"/>
      <c r="Q1860" s="69"/>
      <c r="R1860" s="69"/>
      <c r="S1860" s="69"/>
      <c r="T1860" s="69"/>
      <c r="U1860" s="69"/>
      <c r="V1860" s="69"/>
      <c r="W1860" s="69"/>
      <c r="X1860" s="69"/>
      <c r="Y1860" s="69"/>
      <c r="Z1860" s="69"/>
      <c r="AA1860" s="69"/>
      <c r="AB1860" s="69"/>
      <c r="AC1860" s="69"/>
      <c r="AD1860" s="69"/>
      <c r="AE1860" s="69"/>
      <c r="AF1860" s="69"/>
      <c r="AG1860" s="69"/>
      <c r="AH1860" s="69"/>
      <c r="AI1860" s="69"/>
      <c r="AJ1860" s="69"/>
      <c r="AK1860" s="69"/>
      <c r="AL1860" s="69"/>
      <c r="AM1860" s="69"/>
      <c r="AN1860" s="69"/>
      <c r="AO1860" s="69"/>
      <c r="AP1860" s="69"/>
      <c r="AQ1860" s="69"/>
      <c r="AR1860" s="69"/>
      <c r="AS1860" s="69"/>
      <c r="AT1860" s="69"/>
      <c r="AU1860" s="69"/>
      <c r="AV1860" s="69"/>
      <c r="AW1860" s="69"/>
      <c r="AX1860" s="69"/>
      <c r="AY1860" s="69"/>
      <c r="AZ1860" s="69"/>
      <c r="BA1860" s="69"/>
      <c r="BB1860" s="69"/>
      <c r="BC1860" s="69"/>
      <c r="BD1860" s="69"/>
      <c r="BE1860" s="69"/>
      <c r="BF1860" s="69"/>
      <c r="BG1860" s="69"/>
      <c r="BH1860" s="69"/>
      <c r="BI1860" s="69"/>
      <c r="BJ1860" s="69"/>
      <c r="BK1860" s="69"/>
      <c r="BL1860" s="69"/>
      <c r="BM1860" s="69"/>
      <c r="BN1860" s="69"/>
      <c r="BO1860" s="69"/>
      <c r="BP1860" s="69"/>
      <c r="BQ1860" s="69"/>
      <c r="BR1860" s="69"/>
      <c r="BS1860" s="46"/>
    </row>
    <row r="1861" spans="4:71" s="47" customFormat="1" ht="9.75" customHeight="1" x14ac:dyDescent="0.3">
      <c r="D1861" s="69"/>
      <c r="E1861" s="69"/>
      <c r="F1861" s="69"/>
      <c r="G1861" s="69"/>
      <c r="H1861" s="69"/>
      <c r="I1861" s="69"/>
      <c r="J1861" s="69"/>
      <c r="K1861" s="69"/>
      <c r="L1861" s="69"/>
      <c r="M1861" s="69"/>
      <c r="N1861" s="69"/>
      <c r="O1861" s="69"/>
      <c r="P1861" s="69"/>
      <c r="Q1861" s="69"/>
      <c r="R1861" s="69"/>
      <c r="S1861" s="69"/>
      <c r="T1861" s="69"/>
      <c r="U1861" s="69"/>
      <c r="V1861" s="69"/>
      <c r="W1861" s="69"/>
      <c r="X1861" s="69"/>
      <c r="Y1861" s="69"/>
      <c r="Z1861" s="69"/>
      <c r="AA1861" s="69"/>
      <c r="AB1861" s="69"/>
      <c r="AC1861" s="69"/>
      <c r="AD1861" s="69"/>
      <c r="AE1861" s="69"/>
      <c r="AF1861" s="69"/>
      <c r="AG1861" s="69"/>
      <c r="AH1861" s="69"/>
      <c r="AI1861" s="69"/>
      <c r="AJ1861" s="69"/>
      <c r="AK1861" s="69"/>
      <c r="AL1861" s="69"/>
      <c r="AM1861" s="69"/>
      <c r="AN1861" s="69"/>
      <c r="AO1861" s="69"/>
      <c r="AP1861" s="69"/>
      <c r="AQ1861" s="69"/>
      <c r="AR1861" s="69"/>
      <c r="AS1861" s="69"/>
      <c r="AT1861" s="69"/>
      <c r="AU1861" s="69"/>
      <c r="AV1861" s="69"/>
      <c r="AW1861" s="69"/>
      <c r="AX1861" s="69"/>
      <c r="AY1861" s="69"/>
      <c r="AZ1861" s="69"/>
      <c r="BA1861" s="69"/>
      <c r="BB1861" s="69"/>
      <c r="BC1861" s="69"/>
      <c r="BD1861" s="69"/>
      <c r="BE1861" s="69"/>
      <c r="BF1861" s="69"/>
      <c r="BG1861" s="69"/>
      <c r="BH1861" s="69"/>
      <c r="BI1861" s="69"/>
      <c r="BJ1861" s="69"/>
      <c r="BK1861" s="69"/>
      <c r="BL1861" s="69"/>
      <c r="BM1861" s="69"/>
      <c r="BN1861" s="69"/>
      <c r="BO1861" s="69"/>
      <c r="BP1861" s="69"/>
      <c r="BQ1861" s="69"/>
      <c r="BR1861" s="69"/>
      <c r="BS1861" s="46"/>
    </row>
    <row r="1862" spans="4:71" s="47" customFormat="1" ht="9.75" customHeight="1" x14ac:dyDescent="0.3">
      <c r="D1862" s="69"/>
      <c r="E1862" s="69"/>
      <c r="F1862" s="69"/>
      <c r="G1862" s="69"/>
      <c r="H1862" s="69"/>
      <c r="I1862" s="69"/>
      <c r="J1862" s="69"/>
      <c r="K1862" s="69"/>
      <c r="L1862" s="69"/>
      <c r="M1862" s="69"/>
      <c r="N1862" s="69"/>
      <c r="O1862" s="69"/>
      <c r="P1862" s="69"/>
      <c r="Q1862" s="69"/>
      <c r="R1862" s="69"/>
      <c r="S1862" s="69"/>
      <c r="T1862" s="69"/>
      <c r="U1862" s="69"/>
      <c r="V1862" s="69"/>
      <c r="W1862" s="69"/>
      <c r="X1862" s="69"/>
      <c r="Y1862" s="69"/>
      <c r="Z1862" s="69"/>
      <c r="AA1862" s="69"/>
      <c r="AB1862" s="69"/>
      <c r="AC1862" s="69"/>
      <c r="AD1862" s="69"/>
      <c r="AE1862" s="69"/>
      <c r="AF1862" s="69"/>
      <c r="AG1862" s="69"/>
      <c r="AH1862" s="69"/>
      <c r="AI1862" s="69"/>
      <c r="AJ1862" s="69"/>
      <c r="AK1862" s="69"/>
      <c r="AL1862" s="69"/>
      <c r="AM1862" s="69"/>
      <c r="AN1862" s="69"/>
      <c r="AO1862" s="69"/>
      <c r="AP1862" s="69"/>
      <c r="AQ1862" s="69"/>
      <c r="AR1862" s="69"/>
      <c r="AS1862" s="69"/>
      <c r="AT1862" s="69"/>
      <c r="AU1862" s="69"/>
      <c r="AV1862" s="69"/>
      <c r="AW1862" s="69"/>
      <c r="AX1862" s="69"/>
      <c r="AY1862" s="69"/>
      <c r="AZ1862" s="69"/>
      <c r="BA1862" s="69"/>
      <c r="BB1862" s="69"/>
      <c r="BC1862" s="69"/>
      <c r="BD1862" s="69"/>
      <c r="BE1862" s="69"/>
      <c r="BF1862" s="69"/>
      <c r="BG1862" s="69"/>
      <c r="BH1862" s="69"/>
      <c r="BI1862" s="69"/>
      <c r="BJ1862" s="69"/>
      <c r="BK1862" s="69"/>
      <c r="BL1862" s="69"/>
      <c r="BM1862" s="69"/>
      <c r="BN1862" s="69"/>
      <c r="BO1862" s="69"/>
      <c r="BP1862" s="69"/>
      <c r="BQ1862" s="69"/>
      <c r="BR1862" s="69"/>
      <c r="BS1862" s="46"/>
    </row>
    <row r="1863" spans="4:71" s="47" customFormat="1" ht="9.75" customHeight="1" x14ac:dyDescent="0.3">
      <c r="D1863" s="69"/>
      <c r="E1863" s="69"/>
      <c r="F1863" s="69"/>
      <c r="G1863" s="69"/>
      <c r="H1863" s="69"/>
      <c r="I1863" s="69"/>
      <c r="J1863" s="69"/>
      <c r="K1863" s="69"/>
      <c r="L1863" s="69"/>
      <c r="M1863" s="69"/>
      <c r="N1863" s="69"/>
      <c r="O1863" s="69"/>
      <c r="P1863" s="69"/>
      <c r="Q1863" s="69"/>
      <c r="R1863" s="69"/>
      <c r="S1863" s="69"/>
      <c r="T1863" s="69"/>
      <c r="U1863" s="69"/>
      <c r="V1863" s="69"/>
      <c r="W1863" s="69"/>
      <c r="X1863" s="69"/>
      <c r="Y1863" s="69"/>
      <c r="Z1863" s="69"/>
      <c r="AA1863" s="69"/>
      <c r="AB1863" s="69"/>
      <c r="AC1863" s="69"/>
      <c r="AD1863" s="69"/>
      <c r="AE1863" s="69"/>
      <c r="AF1863" s="69"/>
      <c r="AG1863" s="69"/>
      <c r="AH1863" s="69"/>
      <c r="AI1863" s="69"/>
      <c r="AJ1863" s="69"/>
      <c r="AK1863" s="69"/>
      <c r="AL1863" s="69"/>
      <c r="AM1863" s="69"/>
      <c r="AN1863" s="69"/>
      <c r="AO1863" s="69"/>
      <c r="AP1863" s="69"/>
      <c r="AQ1863" s="69"/>
      <c r="AR1863" s="69"/>
      <c r="AS1863" s="69"/>
      <c r="AT1863" s="69"/>
      <c r="AU1863" s="69"/>
      <c r="AV1863" s="69"/>
      <c r="AW1863" s="69"/>
      <c r="AX1863" s="69"/>
      <c r="AY1863" s="69"/>
      <c r="AZ1863" s="69"/>
      <c r="BA1863" s="69"/>
      <c r="BB1863" s="69"/>
      <c r="BC1863" s="69"/>
      <c r="BD1863" s="69"/>
      <c r="BE1863" s="69"/>
      <c r="BF1863" s="69"/>
      <c r="BG1863" s="69"/>
      <c r="BH1863" s="69"/>
      <c r="BI1863" s="69"/>
      <c r="BJ1863" s="69"/>
      <c r="BK1863" s="69"/>
      <c r="BL1863" s="69"/>
      <c r="BM1863" s="69"/>
      <c r="BN1863" s="69"/>
      <c r="BO1863" s="69"/>
      <c r="BP1863" s="69"/>
      <c r="BQ1863" s="69"/>
      <c r="BR1863" s="69"/>
      <c r="BS1863" s="46"/>
    </row>
    <row r="1864" spans="4:71" s="47" customFormat="1" ht="9.75" customHeight="1" x14ac:dyDescent="0.3">
      <c r="D1864" s="69"/>
      <c r="E1864" s="69"/>
      <c r="F1864" s="69"/>
      <c r="G1864" s="69"/>
      <c r="H1864" s="69"/>
      <c r="I1864" s="69"/>
      <c r="J1864" s="69"/>
      <c r="K1864" s="69"/>
      <c r="L1864" s="69"/>
      <c r="M1864" s="69"/>
      <c r="N1864" s="69"/>
      <c r="O1864" s="69"/>
      <c r="P1864" s="69"/>
      <c r="Q1864" s="69"/>
      <c r="R1864" s="69"/>
      <c r="S1864" s="69"/>
      <c r="T1864" s="69"/>
      <c r="U1864" s="69"/>
      <c r="V1864" s="69"/>
      <c r="W1864" s="69"/>
      <c r="X1864" s="69"/>
      <c r="Y1864" s="69"/>
      <c r="Z1864" s="69"/>
      <c r="AA1864" s="69"/>
      <c r="AB1864" s="69"/>
      <c r="AC1864" s="69"/>
      <c r="AD1864" s="69"/>
      <c r="AE1864" s="69"/>
      <c r="AF1864" s="69"/>
      <c r="AG1864" s="69"/>
      <c r="AH1864" s="69"/>
      <c r="AI1864" s="69"/>
      <c r="AJ1864" s="69"/>
      <c r="AK1864" s="69"/>
      <c r="AL1864" s="69"/>
      <c r="AM1864" s="69"/>
      <c r="AN1864" s="69"/>
      <c r="AO1864" s="69"/>
      <c r="AP1864" s="69"/>
      <c r="AQ1864" s="69"/>
      <c r="AR1864" s="69"/>
      <c r="AS1864" s="69"/>
      <c r="AT1864" s="69"/>
      <c r="AU1864" s="69"/>
      <c r="AV1864" s="69"/>
      <c r="AW1864" s="69"/>
      <c r="AX1864" s="69"/>
      <c r="AY1864" s="69"/>
      <c r="AZ1864" s="69"/>
      <c r="BA1864" s="69"/>
      <c r="BB1864" s="69"/>
      <c r="BC1864" s="69"/>
      <c r="BD1864" s="69"/>
      <c r="BE1864" s="69"/>
      <c r="BF1864" s="69"/>
      <c r="BG1864" s="69"/>
      <c r="BH1864" s="69"/>
      <c r="BI1864" s="69"/>
      <c r="BJ1864" s="69"/>
      <c r="BK1864" s="69"/>
      <c r="BL1864" s="69"/>
      <c r="BM1864" s="69"/>
      <c r="BN1864" s="69"/>
      <c r="BO1864" s="69"/>
      <c r="BP1864" s="69"/>
      <c r="BQ1864" s="69"/>
      <c r="BR1864" s="69"/>
      <c r="BS1864" s="46"/>
    </row>
    <row r="1865" spans="4:71" s="47" customFormat="1" ht="9.75" customHeight="1" x14ac:dyDescent="0.3">
      <c r="D1865" s="69"/>
      <c r="E1865" s="69"/>
      <c r="F1865" s="69"/>
      <c r="G1865" s="69"/>
      <c r="H1865" s="69"/>
      <c r="I1865" s="69"/>
      <c r="J1865" s="69"/>
      <c r="K1865" s="69"/>
      <c r="L1865" s="69"/>
      <c r="M1865" s="69"/>
      <c r="N1865" s="69"/>
      <c r="O1865" s="69"/>
      <c r="P1865" s="69"/>
      <c r="Q1865" s="69"/>
      <c r="R1865" s="69"/>
      <c r="S1865" s="69"/>
      <c r="T1865" s="69"/>
      <c r="U1865" s="69"/>
      <c r="V1865" s="69"/>
      <c r="W1865" s="69"/>
      <c r="X1865" s="69"/>
      <c r="Y1865" s="69"/>
      <c r="Z1865" s="69"/>
      <c r="AA1865" s="69"/>
      <c r="AB1865" s="69"/>
      <c r="AC1865" s="69"/>
      <c r="AD1865" s="69"/>
      <c r="AE1865" s="69"/>
      <c r="AF1865" s="69"/>
      <c r="AG1865" s="69"/>
      <c r="AH1865" s="69"/>
      <c r="AI1865" s="69"/>
      <c r="AJ1865" s="69"/>
      <c r="AK1865" s="69"/>
      <c r="AL1865" s="69"/>
      <c r="AM1865" s="69"/>
      <c r="AN1865" s="69"/>
      <c r="AO1865" s="69"/>
      <c r="AP1865" s="69"/>
      <c r="AQ1865" s="69"/>
      <c r="AR1865" s="69"/>
      <c r="AS1865" s="69"/>
      <c r="AT1865" s="69"/>
      <c r="AU1865" s="69"/>
      <c r="AV1865" s="69"/>
      <c r="AW1865" s="69"/>
      <c r="AX1865" s="69"/>
      <c r="AY1865" s="69"/>
      <c r="AZ1865" s="69"/>
      <c r="BA1865" s="69"/>
      <c r="BB1865" s="69"/>
      <c r="BC1865" s="69"/>
      <c r="BD1865" s="69"/>
      <c r="BE1865" s="69"/>
      <c r="BF1865" s="69"/>
      <c r="BG1865" s="69"/>
      <c r="BH1865" s="69"/>
      <c r="BI1865" s="69"/>
      <c r="BJ1865" s="69"/>
      <c r="BK1865" s="69"/>
      <c r="BL1865" s="69"/>
      <c r="BM1865" s="69"/>
      <c r="BN1865" s="69"/>
      <c r="BO1865" s="69"/>
      <c r="BP1865" s="69"/>
      <c r="BQ1865" s="69"/>
      <c r="BR1865" s="69"/>
      <c r="BS1865" s="46"/>
    </row>
    <row r="1866" spans="4:71" s="47" customFormat="1" ht="9.75" customHeight="1" x14ac:dyDescent="0.3">
      <c r="D1866" s="69"/>
      <c r="E1866" s="69"/>
      <c r="F1866" s="69"/>
      <c r="G1866" s="69"/>
      <c r="H1866" s="69"/>
      <c r="I1866" s="69"/>
      <c r="J1866" s="69"/>
      <c r="K1866" s="69"/>
      <c r="L1866" s="69"/>
      <c r="M1866" s="69"/>
      <c r="N1866" s="69"/>
      <c r="O1866" s="69"/>
      <c r="P1866" s="69"/>
      <c r="Q1866" s="69"/>
      <c r="R1866" s="69"/>
      <c r="S1866" s="69"/>
      <c r="T1866" s="69"/>
      <c r="U1866" s="69"/>
      <c r="V1866" s="69"/>
      <c r="W1866" s="69"/>
      <c r="X1866" s="69"/>
      <c r="Y1866" s="69"/>
      <c r="Z1866" s="69"/>
      <c r="AA1866" s="69"/>
      <c r="AB1866" s="69"/>
      <c r="AC1866" s="69"/>
      <c r="AD1866" s="69"/>
      <c r="AE1866" s="69"/>
      <c r="AF1866" s="69"/>
      <c r="AG1866" s="69"/>
      <c r="AH1866" s="69"/>
      <c r="AI1866" s="69"/>
      <c r="AJ1866" s="69"/>
      <c r="AK1866" s="69"/>
      <c r="AL1866" s="69"/>
      <c r="AM1866" s="69"/>
      <c r="AN1866" s="69"/>
      <c r="AO1866" s="69"/>
      <c r="AP1866" s="69"/>
      <c r="AQ1866" s="69"/>
      <c r="AR1866" s="69"/>
      <c r="AS1866" s="69"/>
      <c r="AT1866" s="69"/>
      <c r="AU1866" s="69"/>
      <c r="AV1866" s="69"/>
      <c r="AW1866" s="69"/>
      <c r="AX1866" s="69"/>
      <c r="AY1866" s="69"/>
      <c r="AZ1866" s="69"/>
      <c r="BA1866" s="69"/>
      <c r="BB1866" s="69"/>
      <c r="BC1866" s="69"/>
      <c r="BD1866" s="69"/>
      <c r="BE1866" s="69"/>
      <c r="BF1866" s="69"/>
      <c r="BG1866" s="69"/>
      <c r="BH1866" s="69"/>
      <c r="BI1866" s="69"/>
      <c r="BJ1866" s="69"/>
      <c r="BK1866" s="69"/>
      <c r="BL1866" s="69"/>
      <c r="BM1866" s="69"/>
      <c r="BN1866" s="69"/>
      <c r="BO1866" s="69"/>
      <c r="BP1866" s="69"/>
      <c r="BQ1866" s="69"/>
      <c r="BR1866" s="69"/>
      <c r="BS1866" s="46"/>
    </row>
    <row r="1867" spans="4:71" s="47" customFormat="1" ht="9.75" customHeight="1" x14ac:dyDescent="0.3">
      <c r="D1867" s="69"/>
      <c r="E1867" s="69"/>
      <c r="F1867" s="69"/>
      <c r="G1867" s="69"/>
      <c r="H1867" s="69"/>
      <c r="I1867" s="69"/>
      <c r="J1867" s="69"/>
      <c r="K1867" s="69"/>
      <c r="L1867" s="69"/>
      <c r="M1867" s="69"/>
      <c r="N1867" s="69"/>
      <c r="O1867" s="69"/>
      <c r="P1867" s="69"/>
      <c r="Q1867" s="69"/>
      <c r="R1867" s="69"/>
      <c r="S1867" s="69"/>
      <c r="T1867" s="69"/>
      <c r="U1867" s="69"/>
      <c r="V1867" s="69"/>
      <c r="W1867" s="69"/>
      <c r="X1867" s="69"/>
      <c r="Y1867" s="69"/>
      <c r="Z1867" s="69"/>
      <c r="AA1867" s="69"/>
      <c r="AB1867" s="69"/>
      <c r="AC1867" s="69"/>
      <c r="AD1867" s="69"/>
      <c r="AE1867" s="69"/>
      <c r="AF1867" s="69"/>
      <c r="AG1867" s="69"/>
      <c r="AH1867" s="69"/>
      <c r="AI1867" s="69"/>
      <c r="AJ1867" s="69"/>
      <c r="AK1867" s="69"/>
      <c r="AL1867" s="69"/>
      <c r="AM1867" s="69"/>
      <c r="AN1867" s="69"/>
      <c r="AO1867" s="69"/>
      <c r="AP1867" s="69"/>
      <c r="AQ1867" s="69"/>
      <c r="AR1867" s="69"/>
      <c r="AS1867" s="69"/>
      <c r="AT1867" s="69"/>
      <c r="AU1867" s="69"/>
      <c r="AV1867" s="69"/>
      <c r="AW1867" s="69"/>
      <c r="AX1867" s="69"/>
      <c r="AY1867" s="69"/>
      <c r="AZ1867" s="69"/>
      <c r="BA1867" s="69"/>
      <c r="BB1867" s="69"/>
      <c r="BC1867" s="69"/>
      <c r="BD1867" s="69"/>
      <c r="BE1867" s="69"/>
      <c r="BF1867" s="69"/>
      <c r="BG1867" s="69"/>
      <c r="BH1867" s="69"/>
      <c r="BI1867" s="69"/>
      <c r="BJ1867" s="69"/>
      <c r="BK1867" s="69"/>
      <c r="BL1867" s="69"/>
      <c r="BM1867" s="69"/>
      <c r="BN1867" s="69"/>
      <c r="BO1867" s="69"/>
      <c r="BP1867" s="69"/>
      <c r="BQ1867" s="69"/>
      <c r="BR1867" s="69"/>
      <c r="BS1867" s="46"/>
    </row>
    <row r="1868" spans="4:71" s="47" customFormat="1" ht="9.75" customHeight="1" x14ac:dyDescent="0.3">
      <c r="D1868" s="69"/>
      <c r="E1868" s="69"/>
      <c r="F1868" s="69"/>
      <c r="G1868" s="69"/>
      <c r="H1868" s="69"/>
      <c r="I1868" s="69"/>
      <c r="J1868" s="69"/>
      <c r="K1868" s="69"/>
      <c r="L1868" s="69"/>
      <c r="M1868" s="69"/>
      <c r="N1868" s="69"/>
      <c r="O1868" s="69"/>
      <c r="P1868" s="69"/>
      <c r="Q1868" s="69"/>
      <c r="R1868" s="69"/>
      <c r="S1868" s="69"/>
      <c r="T1868" s="69"/>
      <c r="U1868" s="69"/>
      <c r="V1868" s="69"/>
      <c r="W1868" s="69"/>
      <c r="X1868" s="69"/>
      <c r="Y1868" s="69"/>
      <c r="Z1868" s="69"/>
      <c r="AA1868" s="69"/>
      <c r="AB1868" s="69"/>
      <c r="AC1868" s="69"/>
      <c r="AD1868" s="69"/>
      <c r="AE1868" s="69"/>
      <c r="AF1868" s="69"/>
      <c r="AG1868" s="69"/>
      <c r="AH1868" s="69"/>
      <c r="AI1868" s="69"/>
      <c r="AJ1868" s="69"/>
      <c r="AK1868" s="69"/>
      <c r="AL1868" s="69"/>
      <c r="AM1868" s="69"/>
      <c r="AN1868" s="69"/>
      <c r="AO1868" s="69"/>
      <c r="AP1868" s="69"/>
      <c r="AQ1868" s="69"/>
      <c r="AR1868" s="69"/>
      <c r="AS1868" s="69"/>
      <c r="AT1868" s="69"/>
      <c r="AU1868" s="69"/>
      <c r="AV1868" s="69"/>
      <c r="AW1868" s="69"/>
      <c r="AX1868" s="69"/>
      <c r="AY1868" s="69"/>
      <c r="AZ1868" s="69"/>
      <c r="BA1868" s="69"/>
      <c r="BB1868" s="69"/>
      <c r="BC1868" s="69"/>
      <c r="BD1868" s="69"/>
      <c r="BE1868" s="69"/>
      <c r="BF1868" s="69"/>
      <c r="BG1868" s="69"/>
      <c r="BH1868" s="69"/>
      <c r="BI1868" s="69"/>
      <c r="BJ1868" s="69"/>
      <c r="BK1868" s="69"/>
      <c r="BL1868" s="69"/>
      <c r="BM1868" s="69"/>
      <c r="BN1868" s="69"/>
      <c r="BO1868" s="69"/>
      <c r="BP1868" s="69"/>
      <c r="BQ1868" s="69"/>
      <c r="BR1868" s="69"/>
      <c r="BS1868" s="46"/>
    </row>
    <row r="1869" spans="4:71" s="47" customFormat="1" ht="9.75" customHeight="1" x14ac:dyDescent="0.3">
      <c r="D1869" s="69"/>
      <c r="E1869" s="69"/>
      <c r="F1869" s="69"/>
      <c r="G1869" s="69"/>
      <c r="H1869" s="69"/>
      <c r="I1869" s="69"/>
      <c r="J1869" s="69"/>
      <c r="K1869" s="69"/>
      <c r="L1869" s="69"/>
      <c r="M1869" s="69"/>
      <c r="N1869" s="69"/>
      <c r="O1869" s="69"/>
      <c r="P1869" s="69"/>
      <c r="Q1869" s="69"/>
      <c r="R1869" s="69"/>
      <c r="S1869" s="69"/>
      <c r="T1869" s="69"/>
      <c r="U1869" s="69"/>
      <c r="V1869" s="69"/>
      <c r="W1869" s="69"/>
      <c r="X1869" s="69"/>
      <c r="Y1869" s="69"/>
      <c r="Z1869" s="69"/>
      <c r="AA1869" s="69"/>
      <c r="AB1869" s="69"/>
      <c r="AC1869" s="69"/>
      <c r="AD1869" s="69"/>
      <c r="AE1869" s="69"/>
      <c r="AF1869" s="69"/>
      <c r="AG1869" s="69"/>
      <c r="AH1869" s="69"/>
      <c r="AI1869" s="69"/>
      <c r="AJ1869" s="69"/>
      <c r="AK1869" s="69"/>
      <c r="AL1869" s="69"/>
      <c r="AM1869" s="69"/>
      <c r="AN1869" s="69"/>
      <c r="AO1869" s="69"/>
      <c r="AP1869" s="69"/>
      <c r="AQ1869" s="69"/>
      <c r="AR1869" s="69"/>
      <c r="AS1869" s="69"/>
      <c r="AT1869" s="69"/>
      <c r="AU1869" s="69"/>
      <c r="AV1869" s="69"/>
      <c r="AW1869" s="69"/>
      <c r="AX1869" s="69"/>
      <c r="AY1869" s="69"/>
      <c r="AZ1869" s="69"/>
      <c r="BA1869" s="69"/>
      <c r="BB1869" s="69"/>
      <c r="BC1869" s="69"/>
      <c r="BD1869" s="69"/>
      <c r="BE1869" s="69"/>
      <c r="BF1869" s="69"/>
      <c r="BG1869" s="69"/>
      <c r="BH1869" s="69"/>
      <c r="BI1869" s="69"/>
      <c r="BJ1869" s="69"/>
      <c r="BK1869" s="69"/>
      <c r="BL1869" s="69"/>
      <c r="BM1869" s="69"/>
      <c r="BN1869" s="69"/>
      <c r="BO1869" s="69"/>
      <c r="BP1869" s="69"/>
      <c r="BQ1869" s="69"/>
      <c r="BR1869" s="69"/>
      <c r="BS1869" s="46"/>
    </row>
    <row r="1870" spans="4:71" s="47" customFormat="1" ht="9.75" customHeight="1" x14ac:dyDescent="0.3">
      <c r="D1870" s="69"/>
      <c r="E1870" s="69"/>
      <c r="F1870" s="69"/>
      <c r="G1870" s="69"/>
      <c r="H1870" s="69"/>
      <c r="I1870" s="69"/>
      <c r="J1870" s="69"/>
      <c r="K1870" s="69"/>
      <c r="L1870" s="69"/>
      <c r="M1870" s="69"/>
      <c r="N1870" s="69"/>
      <c r="O1870" s="69"/>
      <c r="P1870" s="69"/>
      <c r="Q1870" s="69"/>
      <c r="R1870" s="69"/>
      <c r="S1870" s="69"/>
      <c r="T1870" s="69"/>
      <c r="U1870" s="69"/>
      <c r="V1870" s="69"/>
      <c r="W1870" s="69"/>
      <c r="X1870" s="69"/>
      <c r="Y1870" s="69"/>
      <c r="Z1870" s="69"/>
      <c r="AA1870" s="69"/>
      <c r="AB1870" s="69"/>
      <c r="AC1870" s="69"/>
      <c r="AD1870" s="69"/>
      <c r="AE1870" s="69"/>
      <c r="AF1870" s="69"/>
      <c r="AG1870" s="69"/>
      <c r="AH1870" s="69"/>
      <c r="AI1870" s="69"/>
      <c r="AJ1870" s="69"/>
      <c r="AK1870" s="69"/>
      <c r="AL1870" s="69"/>
      <c r="AM1870" s="69"/>
      <c r="AN1870" s="69"/>
      <c r="AO1870" s="69"/>
      <c r="AP1870" s="69"/>
      <c r="AQ1870" s="69"/>
      <c r="AR1870" s="69"/>
      <c r="AS1870" s="69"/>
      <c r="AT1870" s="69"/>
      <c r="AU1870" s="69"/>
      <c r="AV1870" s="69"/>
      <c r="AW1870" s="69"/>
      <c r="AX1870" s="69"/>
      <c r="AY1870" s="69"/>
      <c r="AZ1870" s="69"/>
      <c r="BA1870" s="69"/>
      <c r="BB1870" s="69"/>
      <c r="BC1870" s="69"/>
      <c r="BD1870" s="69"/>
      <c r="BE1870" s="69"/>
      <c r="BF1870" s="69"/>
      <c r="BG1870" s="69"/>
      <c r="BH1870" s="69"/>
      <c r="BI1870" s="69"/>
      <c r="BJ1870" s="69"/>
      <c r="BK1870" s="69"/>
      <c r="BL1870" s="69"/>
      <c r="BM1870" s="69"/>
      <c r="BN1870" s="69"/>
      <c r="BO1870" s="69"/>
      <c r="BP1870" s="69"/>
      <c r="BQ1870" s="69"/>
      <c r="BR1870" s="69"/>
      <c r="BS1870" s="46"/>
    </row>
    <row r="1871" spans="4:71" s="47" customFormat="1" ht="9.75" customHeight="1" x14ac:dyDescent="0.3">
      <c r="D1871" s="69"/>
      <c r="E1871" s="69"/>
      <c r="F1871" s="69"/>
      <c r="G1871" s="69"/>
      <c r="H1871" s="69"/>
      <c r="I1871" s="69"/>
      <c r="J1871" s="69"/>
      <c r="K1871" s="69"/>
      <c r="L1871" s="69"/>
      <c r="M1871" s="69"/>
      <c r="N1871" s="69"/>
      <c r="O1871" s="69"/>
      <c r="P1871" s="69"/>
      <c r="Q1871" s="69"/>
      <c r="R1871" s="69"/>
      <c r="S1871" s="69"/>
      <c r="T1871" s="69"/>
      <c r="U1871" s="69"/>
      <c r="V1871" s="69"/>
      <c r="W1871" s="69"/>
      <c r="X1871" s="69"/>
      <c r="Y1871" s="69"/>
      <c r="Z1871" s="69"/>
      <c r="AA1871" s="69"/>
      <c r="AB1871" s="69"/>
      <c r="AC1871" s="69"/>
      <c r="AD1871" s="69"/>
      <c r="AE1871" s="69"/>
      <c r="AF1871" s="69"/>
      <c r="AG1871" s="69"/>
      <c r="AH1871" s="69"/>
      <c r="AI1871" s="69"/>
      <c r="AJ1871" s="69"/>
      <c r="AK1871" s="69"/>
      <c r="AL1871" s="69"/>
      <c r="AM1871" s="69"/>
      <c r="AN1871" s="69"/>
      <c r="AO1871" s="69"/>
      <c r="AP1871" s="69"/>
      <c r="AQ1871" s="69"/>
      <c r="AR1871" s="69"/>
      <c r="AS1871" s="69"/>
      <c r="AT1871" s="69"/>
      <c r="AU1871" s="69"/>
      <c r="AV1871" s="69"/>
      <c r="AW1871" s="69"/>
      <c r="AX1871" s="69"/>
      <c r="AY1871" s="69"/>
      <c r="AZ1871" s="69"/>
      <c r="BA1871" s="69"/>
      <c r="BB1871" s="69"/>
      <c r="BC1871" s="69"/>
      <c r="BD1871" s="69"/>
      <c r="BE1871" s="69"/>
      <c r="BF1871" s="69"/>
      <c r="BG1871" s="69"/>
      <c r="BH1871" s="69"/>
      <c r="BI1871" s="69"/>
      <c r="BJ1871" s="69"/>
      <c r="BK1871" s="69"/>
      <c r="BL1871" s="69"/>
      <c r="BM1871" s="69"/>
      <c r="BN1871" s="69"/>
      <c r="BO1871" s="69"/>
      <c r="BP1871" s="69"/>
      <c r="BQ1871" s="69"/>
      <c r="BR1871" s="69"/>
      <c r="BS1871" s="46"/>
    </row>
    <row r="1872" spans="4:71" s="47" customFormat="1" ht="9.75" customHeight="1" x14ac:dyDescent="0.3">
      <c r="D1872" s="69"/>
      <c r="E1872" s="69"/>
      <c r="F1872" s="69"/>
      <c r="G1872" s="69"/>
      <c r="H1872" s="69"/>
      <c r="I1872" s="69"/>
      <c r="J1872" s="69"/>
      <c r="K1872" s="69"/>
      <c r="L1872" s="69"/>
      <c r="M1872" s="69"/>
      <c r="N1872" s="69"/>
      <c r="O1872" s="69"/>
      <c r="P1872" s="69"/>
      <c r="Q1872" s="69"/>
      <c r="R1872" s="69"/>
      <c r="S1872" s="69"/>
      <c r="T1872" s="69"/>
      <c r="U1872" s="69"/>
      <c r="V1872" s="69"/>
      <c r="W1872" s="69"/>
      <c r="X1872" s="69"/>
      <c r="Y1872" s="69"/>
      <c r="Z1872" s="69"/>
      <c r="AA1872" s="69"/>
      <c r="AB1872" s="69"/>
      <c r="AC1872" s="69"/>
      <c r="AD1872" s="69"/>
      <c r="AE1872" s="69"/>
      <c r="AF1872" s="69"/>
      <c r="AG1872" s="69"/>
      <c r="AH1872" s="69"/>
      <c r="AI1872" s="69"/>
      <c r="AJ1872" s="69"/>
      <c r="AK1872" s="69"/>
      <c r="AL1872" s="69"/>
      <c r="AM1872" s="69"/>
      <c r="AN1872" s="69"/>
      <c r="AO1872" s="69"/>
      <c r="AP1872" s="69"/>
      <c r="AQ1872" s="69"/>
      <c r="AR1872" s="69"/>
      <c r="AS1872" s="69"/>
      <c r="AT1872" s="69"/>
      <c r="AU1872" s="69"/>
      <c r="AV1872" s="69"/>
      <c r="AW1872" s="69"/>
      <c r="AX1872" s="69"/>
      <c r="AY1872" s="69"/>
      <c r="AZ1872" s="69"/>
      <c r="BA1872" s="69"/>
      <c r="BB1872" s="69"/>
      <c r="BC1872" s="69"/>
      <c r="BD1872" s="69"/>
      <c r="BE1872" s="69"/>
      <c r="BF1872" s="69"/>
      <c r="BG1872" s="69"/>
      <c r="BH1872" s="69"/>
      <c r="BI1872" s="69"/>
      <c r="BJ1872" s="69"/>
      <c r="BK1872" s="69"/>
      <c r="BL1872" s="69"/>
      <c r="BM1872" s="69"/>
      <c r="BN1872" s="69"/>
      <c r="BO1872" s="69"/>
      <c r="BP1872" s="69"/>
      <c r="BQ1872" s="69"/>
      <c r="BR1872" s="69"/>
      <c r="BS1872" s="46"/>
    </row>
    <row r="1873" spans="4:71" s="47" customFormat="1" ht="9.75" customHeight="1" x14ac:dyDescent="0.3">
      <c r="D1873" s="69"/>
      <c r="E1873" s="69"/>
      <c r="F1873" s="69"/>
      <c r="G1873" s="69"/>
      <c r="H1873" s="69"/>
      <c r="I1873" s="69"/>
      <c r="J1873" s="69"/>
      <c r="K1873" s="69"/>
      <c r="L1873" s="69"/>
      <c r="M1873" s="69"/>
      <c r="N1873" s="69"/>
      <c r="O1873" s="69"/>
      <c r="P1873" s="69"/>
      <c r="Q1873" s="69"/>
      <c r="R1873" s="69"/>
      <c r="S1873" s="69"/>
      <c r="T1873" s="69"/>
      <c r="U1873" s="69"/>
      <c r="V1873" s="69"/>
      <c r="W1873" s="69"/>
      <c r="X1873" s="69"/>
      <c r="Y1873" s="69"/>
      <c r="Z1873" s="69"/>
      <c r="AA1873" s="69"/>
      <c r="AB1873" s="69"/>
      <c r="AC1873" s="69"/>
      <c r="AD1873" s="69"/>
      <c r="AE1873" s="69"/>
      <c r="AF1873" s="69"/>
      <c r="AG1873" s="69"/>
      <c r="AH1873" s="69"/>
      <c r="AI1873" s="69"/>
      <c r="AJ1873" s="69"/>
      <c r="AK1873" s="69"/>
      <c r="AL1873" s="69"/>
      <c r="AM1873" s="69"/>
      <c r="AN1873" s="69"/>
      <c r="AO1873" s="69"/>
      <c r="AP1873" s="69"/>
      <c r="AQ1873" s="69"/>
      <c r="AR1873" s="69"/>
      <c r="AS1873" s="69"/>
      <c r="AT1873" s="69"/>
      <c r="AU1873" s="69"/>
      <c r="AV1873" s="69"/>
      <c r="AW1873" s="69"/>
      <c r="AX1873" s="69"/>
      <c r="AY1873" s="69"/>
      <c r="AZ1873" s="69"/>
      <c r="BA1873" s="69"/>
      <c r="BB1873" s="69"/>
      <c r="BC1873" s="69"/>
      <c r="BD1873" s="69"/>
      <c r="BE1873" s="69"/>
      <c r="BF1873" s="69"/>
      <c r="BG1873" s="69"/>
      <c r="BH1873" s="69"/>
      <c r="BI1873" s="69"/>
      <c r="BJ1873" s="69"/>
      <c r="BK1873" s="69"/>
      <c r="BL1873" s="69"/>
      <c r="BM1873" s="69"/>
      <c r="BN1873" s="69"/>
      <c r="BO1873" s="69"/>
      <c r="BP1873" s="69"/>
      <c r="BQ1873" s="69"/>
      <c r="BR1873" s="69"/>
      <c r="BS1873" s="46"/>
    </row>
    <row r="1874" spans="4:71" s="47" customFormat="1" ht="9.75" customHeight="1" x14ac:dyDescent="0.3">
      <c r="D1874" s="69"/>
      <c r="E1874" s="69"/>
      <c r="F1874" s="69"/>
      <c r="G1874" s="69"/>
      <c r="H1874" s="69"/>
      <c r="I1874" s="69"/>
      <c r="J1874" s="69"/>
      <c r="K1874" s="69"/>
      <c r="L1874" s="69"/>
      <c r="M1874" s="69"/>
      <c r="N1874" s="69"/>
      <c r="O1874" s="69"/>
      <c r="P1874" s="69"/>
      <c r="Q1874" s="69"/>
      <c r="R1874" s="69"/>
      <c r="S1874" s="69"/>
      <c r="T1874" s="69"/>
      <c r="U1874" s="69"/>
      <c r="V1874" s="69"/>
      <c r="W1874" s="69"/>
      <c r="X1874" s="69"/>
      <c r="Y1874" s="69"/>
      <c r="Z1874" s="69"/>
      <c r="AA1874" s="69"/>
      <c r="AB1874" s="69"/>
      <c r="AC1874" s="69"/>
      <c r="AD1874" s="69"/>
      <c r="AE1874" s="69"/>
      <c r="AF1874" s="69"/>
      <c r="AG1874" s="69"/>
      <c r="AH1874" s="69"/>
      <c r="AI1874" s="69"/>
      <c r="AJ1874" s="69"/>
      <c r="AK1874" s="69"/>
      <c r="AL1874" s="69"/>
      <c r="AM1874" s="69"/>
      <c r="AN1874" s="69"/>
      <c r="AO1874" s="69"/>
      <c r="AP1874" s="69"/>
      <c r="AQ1874" s="69"/>
      <c r="AR1874" s="69"/>
      <c r="AS1874" s="69"/>
      <c r="AT1874" s="69"/>
      <c r="AU1874" s="69"/>
      <c r="AV1874" s="69"/>
      <c r="AW1874" s="69"/>
      <c r="AX1874" s="69"/>
      <c r="AY1874" s="69"/>
      <c r="AZ1874" s="69"/>
      <c r="BA1874" s="69"/>
      <c r="BB1874" s="69"/>
      <c r="BC1874" s="69"/>
      <c r="BD1874" s="69"/>
      <c r="BE1874" s="69"/>
      <c r="BF1874" s="69"/>
      <c r="BG1874" s="69"/>
      <c r="BH1874" s="69"/>
      <c r="BI1874" s="69"/>
      <c r="BJ1874" s="69"/>
      <c r="BK1874" s="69"/>
      <c r="BL1874" s="69"/>
      <c r="BM1874" s="69"/>
      <c r="BN1874" s="69"/>
      <c r="BO1874" s="69"/>
      <c r="BP1874" s="69"/>
      <c r="BQ1874" s="69"/>
      <c r="BR1874" s="69"/>
      <c r="BS1874" s="46"/>
    </row>
    <row r="1875" spans="4:71" s="47" customFormat="1" ht="9.75" customHeight="1" x14ac:dyDescent="0.3">
      <c r="D1875" s="69"/>
      <c r="E1875" s="69"/>
      <c r="F1875" s="69"/>
      <c r="G1875" s="69"/>
      <c r="H1875" s="69"/>
      <c r="I1875" s="69"/>
      <c r="J1875" s="69"/>
      <c r="K1875" s="69"/>
      <c r="L1875" s="69"/>
      <c r="M1875" s="69"/>
      <c r="N1875" s="69"/>
      <c r="O1875" s="69"/>
      <c r="P1875" s="69"/>
      <c r="Q1875" s="69"/>
      <c r="R1875" s="69"/>
      <c r="S1875" s="69"/>
      <c r="T1875" s="69"/>
      <c r="U1875" s="69"/>
      <c r="V1875" s="69"/>
      <c r="W1875" s="69"/>
      <c r="X1875" s="69"/>
      <c r="Y1875" s="69"/>
      <c r="Z1875" s="69"/>
      <c r="AA1875" s="69"/>
      <c r="AB1875" s="69"/>
      <c r="AC1875" s="69"/>
      <c r="AD1875" s="69"/>
      <c r="AE1875" s="69"/>
      <c r="AF1875" s="69"/>
      <c r="AG1875" s="69"/>
      <c r="AH1875" s="69"/>
      <c r="AI1875" s="69"/>
      <c r="AJ1875" s="69"/>
      <c r="AK1875" s="69"/>
      <c r="AL1875" s="69"/>
      <c r="AM1875" s="69"/>
      <c r="AN1875" s="69"/>
      <c r="AO1875" s="69"/>
      <c r="AP1875" s="69"/>
      <c r="AQ1875" s="69"/>
      <c r="AR1875" s="69"/>
      <c r="AS1875" s="69"/>
      <c r="AT1875" s="69"/>
      <c r="AU1875" s="69"/>
      <c r="AV1875" s="69"/>
      <c r="AW1875" s="69"/>
      <c r="AX1875" s="69"/>
      <c r="AY1875" s="69"/>
      <c r="AZ1875" s="69"/>
      <c r="BA1875" s="69"/>
      <c r="BB1875" s="69"/>
      <c r="BC1875" s="69"/>
      <c r="BD1875" s="69"/>
      <c r="BE1875" s="69"/>
      <c r="BF1875" s="69"/>
      <c r="BG1875" s="69"/>
      <c r="BH1875" s="69"/>
      <c r="BI1875" s="69"/>
      <c r="BJ1875" s="69"/>
      <c r="BK1875" s="69"/>
      <c r="BL1875" s="69"/>
      <c r="BM1875" s="69"/>
      <c r="BN1875" s="69"/>
      <c r="BO1875" s="69"/>
      <c r="BP1875" s="69"/>
      <c r="BQ1875" s="69"/>
      <c r="BR1875" s="69"/>
      <c r="BS1875" s="46"/>
    </row>
    <row r="1876" spans="4:71" s="47" customFormat="1" ht="9.75" customHeight="1" x14ac:dyDescent="0.3">
      <c r="D1876" s="69"/>
      <c r="E1876" s="69"/>
      <c r="F1876" s="69"/>
      <c r="G1876" s="69"/>
      <c r="H1876" s="69"/>
      <c r="I1876" s="69"/>
      <c r="J1876" s="69"/>
      <c r="K1876" s="69"/>
      <c r="L1876" s="69"/>
      <c r="M1876" s="69"/>
      <c r="N1876" s="69"/>
      <c r="O1876" s="69"/>
      <c r="P1876" s="69"/>
      <c r="Q1876" s="69"/>
      <c r="R1876" s="69"/>
      <c r="S1876" s="69"/>
      <c r="T1876" s="69"/>
      <c r="U1876" s="69"/>
      <c r="V1876" s="69"/>
      <c r="W1876" s="69"/>
      <c r="X1876" s="69"/>
      <c r="Y1876" s="69"/>
      <c r="Z1876" s="69"/>
      <c r="AA1876" s="69"/>
      <c r="AB1876" s="69"/>
      <c r="AC1876" s="69"/>
      <c r="AD1876" s="69"/>
      <c r="AE1876" s="69"/>
      <c r="AF1876" s="69"/>
      <c r="AG1876" s="69"/>
      <c r="AH1876" s="69"/>
      <c r="AI1876" s="69"/>
      <c r="AJ1876" s="69"/>
      <c r="AK1876" s="69"/>
      <c r="AL1876" s="69"/>
      <c r="AM1876" s="69"/>
      <c r="AN1876" s="69"/>
      <c r="AO1876" s="69"/>
      <c r="AP1876" s="69"/>
      <c r="AQ1876" s="69"/>
      <c r="AR1876" s="69"/>
      <c r="AS1876" s="69"/>
      <c r="AT1876" s="69"/>
      <c r="AU1876" s="69"/>
      <c r="AV1876" s="69"/>
      <c r="AW1876" s="69"/>
      <c r="AX1876" s="69"/>
      <c r="AY1876" s="69"/>
      <c r="AZ1876" s="69"/>
      <c r="BA1876" s="69"/>
      <c r="BB1876" s="69"/>
      <c r="BC1876" s="69"/>
      <c r="BD1876" s="69"/>
      <c r="BE1876" s="69"/>
      <c r="BF1876" s="69"/>
      <c r="BG1876" s="69"/>
      <c r="BH1876" s="69"/>
      <c r="BI1876" s="69"/>
      <c r="BJ1876" s="69"/>
      <c r="BK1876" s="69"/>
      <c r="BL1876" s="69"/>
      <c r="BM1876" s="69"/>
      <c r="BN1876" s="69"/>
      <c r="BO1876" s="69"/>
      <c r="BP1876" s="69"/>
      <c r="BQ1876" s="69"/>
      <c r="BR1876" s="69"/>
      <c r="BS1876" s="46"/>
    </row>
    <row r="1877" spans="4:71" s="47" customFormat="1" ht="9.75" customHeight="1" x14ac:dyDescent="0.3">
      <c r="D1877" s="69"/>
      <c r="E1877" s="69"/>
      <c r="F1877" s="69"/>
      <c r="G1877" s="69"/>
      <c r="H1877" s="69"/>
      <c r="I1877" s="69"/>
      <c r="J1877" s="69"/>
      <c r="K1877" s="69"/>
      <c r="L1877" s="69"/>
      <c r="M1877" s="69"/>
      <c r="N1877" s="69"/>
      <c r="O1877" s="69"/>
      <c r="P1877" s="69"/>
      <c r="Q1877" s="69"/>
      <c r="R1877" s="69"/>
      <c r="S1877" s="69"/>
      <c r="T1877" s="69"/>
      <c r="U1877" s="69"/>
      <c r="V1877" s="69"/>
      <c r="W1877" s="69"/>
      <c r="X1877" s="69"/>
      <c r="Y1877" s="69"/>
      <c r="Z1877" s="69"/>
      <c r="AA1877" s="69"/>
      <c r="AB1877" s="69"/>
      <c r="AC1877" s="69"/>
      <c r="AD1877" s="69"/>
      <c r="AE1877" s="69"/>
      <c r="AF1877" s="69"/>
      <c r="AG1877" s="69"/>
      <c r="AH1877" s="69"/>
      <c r="AI1877" s="69"/>
      <c r="AJ1877" s="69"/>
      <c r="AK1877" s="69"/>
      <c r="AL1877" s="69"/>
      <c r="AM1877" s="69"/>
      <c r="AN1877" s="69"/>
      <c r="AO1877" s="69"/>
      <c r="AP1877" s="69"/>
      <c r="AQ1877" s="69"/>
      <c r="AR1877" s="69"/>
      <c r="AS1877" s="69"/>
      <c r="AT1877" s="69"/>
      <c r="AU1877" s="69"/>
      <c r="AV1877" s="69"/>
      <c r="AW1877" s="69"/>
      <c r="AX1877" s="69"/>
      <c r="AY1877" s="69"/>
      <c r="AZ1877" s="69"/>
      <c r="BA1877" s="69"/>
      <c r="BB1877" s="69"/>
      <c r="BC1877" s="69"/>
      <c r="BD1877" s="69"/>
      <c r="BE1877" s="69"/>
      <c r="BF1877" s="69"/>
      <c r="BG1877" s="69"/>
      <c r="BH1877" s="69"/>
      <c r="BI1877" s="69"/>
      <c r="BJ1877" s="69"/>
      <c r="BK1877" s="69"/>
      <c r="BL1877" s="69"/>
      <c r="BM1877" s="69"/>
      <c r="BN1877" s="69"/>
      <c r="BO1877" s="69"/>
      <c r="BP1877" s="69"/>
      <c r="BQ1877" s="69"/>
      <c r="BR1877" s="69"/>
      <c r="BS1877" s="46"/>
    </row>
    <row r="1878" spans="4:71" s="47" customFormat="1" ht="9.75" customHeight="1" x14ac:dyDescent="0.3">
      <c r="D1878" s="69"/>
      <c r="E1878" s="69"/>
      <c r="F1878" s="69"/>
      <c r="G1878" s="69"/>
      <c r="H1878" s="69"/>
      <c r="I1878" s="69"/>
      <c r="J1878" s="69"/>
      <c r="K1878" s="69"/>
      <c r="L1878" s="69"/>
      <c r="M1878" s="69"/>
      <c r="N1878" s="69"/>
      <c r="O1878" s="69"/>
      <c r="P1878" s="69"/>
      <c r="Q1878" s="69"/>
      <c r="R1878" s="69"/>
      <c r="S1878" s="69"/>
      <c r="T1878" s="69"/>
      <c r="U1878" s="69"/>
      <c r="V1878" s="69"/>
      <c r="W1878" s="69"/>
      <c r="X1878" s="69"/>
      <c r="Y1878" s="69"/>
      <c r="Z1878" s="69"/>
      <c r="AA1878" s="69"/>
      <c r="AB1878" s="69"/>
      <c r="AC1878" s="69"/>
      <c r="AD1878" s="69"/>
      <c r="AE1878" s="69"/>
      <c r="AF1878" s="69"/>
      <c r="AG1878" s="69"/>
      <c r="AH1878" s="69"/>
      <c r="AI1878" s="69"/>
      <c r="AJ1878" s="69"/>
      <c r="AK1878" s="69"/>
      <c r="AL1878" s="69"/>
      <c r="AM1878" s="69"/>
      <c r="AN1878" s="69"/>
      <c r="AO1878" s="69"/>
      <c r="AP1878" s="69"/>
      <c r="AQ1878" s="69"/>
      <c r="AR1878" s="69"/>
      <c r="AS1878" s="69"/>
      <c r="AT1878" s="69"/>
      <c r="AU1878" s="69"/>
      <c r="AV1878" s="69"/>
      <c r="AW1878" s="69"/>
      <c r="AX1878" s="69"/>
      <c r="AY1878" s="69"/>
      <c r="AZ1878" s="69"/>
      <c r="BA1878" s="69"/>
      <c r="BB1878" s="69"/>
      <c r="BC1878" s="69"/>
      <c r="BD1878" s="69"/>
      <c r="BE1878" s="69"/>
      <c r="BF1878" s="69"/>
      <c r="BG1878" s="69"/>
      <c r="BH1878" s="69"/>
      <c r="BI1878" s="69"/>
      <c r="BJ1878" s="69"/>
      <c r="BK1878" s="69"/>
      <c r="BL1878" s="69"/>
      <c r="BM1878" s="69"/>
      <c r="BN1878" s="69"/>
      <c r="BO1878" s="69"/>
      <c r="BP1878" s="69"/>
      <c r="BQ1878" s="69"/>
      <c r="BR1878" s="69"/>
      <c r="BS1878" s="46"/>
    </row>
    <row r="1879" spans="4:71" s="47" customFormat="1" ht="9.75" customHeight="1" x14ac:dyDescent="0.3">
      <c r="D1879" s="69"/>
      <c r="E1879" s="69"/>
      <c r="F1879" s="69"/>
      <c r="G1879" s="69"/>
      <c r="H1879" s="69"/>
      <c r="I1879" s="69"/>
      <c r="J1879" s="69"/>
      <c r="K1879" s="69"/>
      <c r="L1879" s="69"/>
      <c r="M1879" s="69"/>
      <c r="N1879" s="69"/>
      <c r="O1879" s="69"/>
      <c r="P1879" s="69"/>
      <c r="Q1879" s="69"/>
      <c r="R1879" s="69"/>
      <c r="S1879" s="69"/>
      <c r="T1879" s="69"/>
      <c r="U1879" s="69"/>
      <c r="V1879" s="69"/>
      <c r="W1879" s="69"/>
      <c r="X1879" s="69"/>
      <c r="Y1879" s="69"/>
      <c r="Z1879" s="69"/>
      <c r="AA1879" s="69"/>
      <c r="AB1879" s="69"/>
      <c r="AC1879" s="69"/>
      <c r="AD1879" s="69"/>
      <c r="AE1879" s="69"/>
      <c r="AF1879" s="69"/>
      <c r="AG1879" s="69"/>
      <c r="AH1879" s="69"/>
      <c r="AI1879" s="69"/>
      <c r="AJ1879" s="69"/>
      <c r="AK1879" s="69"/>
      <c r="AL1879" s="69"/>
      <c r="AM1879" s="69"/>
      <c r="AN1879" s="69"/>
      <c r="AO1879" s="69"/>
      <c r="AP1879" s="69"/>
      <c r="AQ1879" s="69"/>
      <c r="AR1879" s="69"/>
      <c r="AS1879" s="69"/>
      <c r="AT1879" s="69"/>
      <c r="AU1879" s="69"/>
      <c r="AV1879" s="69"/>
      <c r="AW1879" s="69"/>
      <c r="AX1879" s="69"/>
      <c r="AY1879" s="69"/>
      <c r="AZ1879" s="69"/>
      <c r="BA1879" s="69"/>
      <c r="BB1879" s="69"/>
      <c r="BC1879" s="69"/>
      <c r="BD1879" s="69"/>
      <c r="BE1879" s="69"/>
      <c r="BF1879" s="69"/>
      <c r="BG1879" s="69"/>
      <c r="BH1879" s="69"/>
      <c r="BI1879" s="69"/>
      <c r="BJ1879" s="69"/>
      <c r="BK1879" s="69"/>
      <c r="BL1879" s="69"/>
      <c r="BM1879" s="69"/>
      <c r="BN1879" s="69"/>
      <c r="BO1879" s="69"/>
      <c r="BP1879" s="69"/>
      <c r="BQ1879" s="69"/>
      <c r="BR1879" s="69"/>
      <c r="BS1879" s="46"/>
    </row>
    <row r="1880" spans="4:71" s="47" customFormat="1" ht="9.75" customHeight="1" x14ac:dyDescent="0.3">
      <c r="D1880" s="69"/>
      <c r="E1880" s="69"/>
      <c r="F1880" s="69"/>
      <c r="G1880" s="69"/>
      <c r="H1880" s="69"/>
      <c r="I1880" s="69"/>
      <c r="J1880" s="69"/>
      <c r="K1880" s="69"/>
      <c r="L1880" s="69"/>
      <c r="M1880" s="69"/>
      <c r="N1880" s="69"/>
      <c r="O1880" s="69"/>
      <c r="P1880" s="69"/>
      <c r="Q1880" s="69"/>
      <c r="R1880" s="69"/>
      <c r="S1880" s="69"/>
      <c r="T1880" s="69"/>
      <c r="U1880" s="69"/>
      <c r="V1880" s="69"/>
      <c r="W1880" s="69"/>
      <c r="X1880" s="69"/>
      <c r="Y1880" s="69"/>
      <c r="Z1880" s="69"/>
      <c r="AA1880" s="69"/>
      <c r="AB1880" s="69"/>
      <c r="AC1880" s="69"/>
      <c r="AD1880" s="69"/>
      <c r="AE1880" s="69"/>
      <c r="AF1880" s="69"/>
      <c r="AG1880" s="69"/>
      <c r="AH1880" s="69"/>
      <c r="AI1880" s="69"/>
      <c r="AJ1880" s="69"/>
      <c r="AK1880" s="69"/>
      <c r="AL1880" s="69"/>
      <c r="AM1880" s="69"/>
      <c r="AN1880" s="69"/>
      <c r="AO1880" s="69"/>
      <c r="AP1880" s="69"/>
      <c r="AQ1880" s="69"/>
      <c r="AR1880" s="69"/>
      <c r="AS1880" s="69"/>
      <c r="AT1880" s="69"/>
      <c r="AU1880" s="69"/>
      <c r="AV1880" s="69"/>
      <c r="AW1880" s="69"/>
      <c r="AX1880" s="69"/>
      <c r="AY1880" s="69"/>
      <c r="AZ1880" s="69"/>
      <c r="BA1880" s="69"/>
      <c r="BB1880" s="69"/>
      <c r="BC1880" s="69"/>
      <c r="BD1880" s="69"/>
      <c r="BE1880" s="69"/>
      <c r="BF1880" s="69"/>
      <c r="BG1880" s="69"/>
      <c r="BH1880" s="69"/>
      <c r="BI1880" s="69"/>
      <c r="BJ1880" s="69"/>
      <c r="BK1880" s="69"/>
      <c r="BL1880" s="69"/>
      <c r="BM1880" s="69"/>
      <c r="BN1880" s="69"/>
      <c r="BO1880" s="69"/>
      <c r="BP1880" s="69"/>
      <c r="BQ1880" s="69"/>
      <c r="BR1880" s="69"/>
      <c r="BS1880" s="46"/>
    </row>
    <row r="1881" spans="4:71" s="47" customFormat="1" ht="9.75" customHeight="1" x14ac:dyDescent="0.3">
      <c r="D1881" s="69"/>
      <c r="E1881" s="69"/>
      <c r="F1881" s="69"/>
      <c r="G1881" s="69"/>
      <c r="H1881" s="69"/>
      <c r="I1881" s="69"/>
      <c r="J1881" s="69"/>
      <c r="K1881" s="69"/>
      <c r="L1881" s="69"/>
      <c r="M1881" s="69"/>
      <c r="N1881" s="69"/>
      <c r="O1881" s="69"/>
      <c r="P1881" s="69"/>
      <c r="Q1881" s="69"/>
      <c r="R1881" s="69"/>
      <c r="S1881" s="69"/>
      <c r="T1881" s="69"/>
      <c r="U1881" s="69"/>
      <c r="V1881" s="69"/>
      <c r="W1881" s="69"/>
      <c r="X1881" s="69"/>
      <c r="Y1881" s="69"/>
      <c r="Z1881" s="69"/>
      <c r="AA1881" s="69"/>
      <c r="AB1881" s="69"/>
      <c r="AC1881" s="69"/>
      <c r="AD1881" s="69"/>
      <c r="AE1881" s="69"/>
      <c r="AF1881" s="69"/>
      <c r="AG1881" s="69"/>
      <c r="AH1881" s="69"/>
      <c r="AI1881" s="69"/>
      <c r="AJ1881" s="69"/>
      <c r="AK1881" s="69"/>
      <c r="AL1881" s="69"/>
      <c r="AM1881" s="69"/>
      <c r="AN1881" s="69"/>
      <c r="AO1881" s="69"/>
      <c r="AP1881" s="69"/>
      <c r="AQ1881" s="69"/>
      <c r="AR1881" s="69"/>
      <c r="AS1881" s="69"/>
      <c r="AT1881" s="69"/>
      <c r="AU1881" s="69"/>
      <c r="AV1881" s="69"/>
      <c r="AW1881" s="69"/>
      <c r="AX1881" s="69"/>
      <c r="AY1881" s="69"/>
      <c r="AZ1881" s="69"/>
      <c r="BA1881" s="69"/>
      <c r="BB1881" s="69"/>
      <c r="BC1881" s="69"/>
      <c r="BD1881" s="69"/>
      <c r="BE1881" s="69"/>
      <c r="BF1881" s="69"/>
      <c r="BG1881" s="69"/>
      <c r="BH1881" s="69"/>
      <c r="BI1881" s="69"/>
      <c r="BJ1881" s="69"/>
      <c r="BK1881" s="69"/>
      <c r="BL1881" s="69"/>
      <c r="BM1881" s="69"/>
      <c r="BN1881" s="69"/>
      <c r="BO1881" s="69"/>
      <c r="BP1881" s="69"/>
      <c r="BQ1881" s="69"/>
      <c r="BR1881" s="69"/>
      <c r="BS1881" s="46"/>
    </row>
    <row r="1882" spans="4:71" s="47" customFormat="1" ht="9.75" customHeight="1" x14ac:dyDescent="0.3">
      <c r="D1882" s="69"/>
      <c r="E1882" s="69"/>
      <c r="F1882" s="69"/>
      <c r="G1882" s="69"/>
      <c r="H1882" s="69"/>
      <c r="I1882" s="69"/>
      <c r="J1882" s="69"/>
      <c r="K1882" s="69"/>
      <c r="L1882" s="69"/>
      <c r="M1882" s="69"/>
      <c r="N1882" s="69"/>
      <c r="O1882" s="69"/>
      <c r="P1882" s="69"/>
      <c r="Q1882" s="69"/>
      <c r="R1882" s="69"/>
      <c r="S1882" s="69"/>
      <c r="T1882" s="69"/>
      <c r="U1882" s="69"/>
      <c r="V1882" s="69"/>
      <c r="W1882" s="69"/>
      <c r="X1882" s="69"/>
      <c r="Y1882" s="69"/>
      <c r="Z1882" s="69"/>
      <c r="AA1882" s="69"/>
      <c r="AB1882" s="69"/>
      <c r="AC1882" s="69"/>
      <c r="AD1882" s="69"/>
      <c r="AE1882" s="69"/>
      <c r="AF1882" s="69"/>
      <c r="AG1882" s="69"/>
      <c r="AH1882" s="69"/>
      <c r="AI1882" s="69"/>
      <c r="AJ1882" s="69"/>
      <c r="AK1882" s="69"/>
      <c r="AL1882" s="69"/>
      <c r="AM1882" s="69"/>
      <c r="AN1882" s="69"/>
      <c r="AO1882" s="69"/>
      <c r="AP1882" s="69"/>
      <c r="AQ1882" s="69"/>
      <c r="AR1882" s="69"/>
      <c r="AS1882" s="69"/>
      <c r="AT1882" s="69"/>
      <c r="AU1882" s="69"/>
      <c r="AV1882" s="69"/>
      <c r="AW1882" s="69"/>
      <c r="AX1882" s="69"/>
      <c r="AY1882" s="69"/>
      <c r="AZ1882" s="69"/>
      <c r="BA1882" s="69"/>
      <c r="BB1882" s="69"/>
      <c r="BC1882" s="69"/>
      <c r="BD1882" s="69"/>
      <c r="BE1882" s="69"/>
      <c r="BF1882" s="69"/>
      <c r="BG1882" s="69"/>
      <c r="BH1882" s="69"/>
      <c r="BI1882" s="69"/>
      <c r="BJ1882" s="69"/>
      <c r="BK1882" s="69"/>
      <c r="BL1882" s="69"/>
      <c r="BM1882" s="69"/>
      <c r="BN1882" s="69"/>
      <c r="BO1882" s="69"/>
      <c r="BP1882" s="69"/>
      <c r="BQ1882" s="69"/>
      <c r="BR1882" s="69"/>
      <c r="BS1882" s="46"/>
    </row>
    <row r="1883" spans="4:71" s="47" customFormat="1" ht="9.75" customHeight="1" x14ac:dyDescent="0.3">
      <c r="D1883" s="69"/>
      <c r="E1883" s="69"/>
      <c r="F1883" s="69"/>
      <c r="G1883" s="69"/>
      <c r="H1883" s="69"/>
      <c r="I1883" s="69"/>
      <c r="J1883" s="69"/>
      <c r="K1883" s="69"/>
      <c r="L1883" s="69"/>
      <c r="M1883" s="69"/>
      <c r="N1883" s="69"/>
      <c r="O1883" s="69"/>
      <c r="P1883" s="69"/>
      <c r="Q1883" s="69"/>
      <c r="R1883" s="69"/>
      <c r="S1883" s="69"/>
      <c r="T1883" s="69"/>
      <c r="U1883" s="69"/>
      <c r="V1883" s="69"/>
      <c r="W1883" s="69"/>
      <c r="X1883" s="69"/>
      <c r="Y1883" s="69"/>
      <c r="Z1883" s="69"/>
      <c r="AA1883" s="69"/>
      <c r="AB1883" s="69"/>
      <c r="AC1883" s="69"/>
      <c r="AD1883" s="69"/>
      <c r="AE1883" s="69"/>
      <c r="AF1883" s="69"/>
      <c r="AG1883" s="69"/>
      <c r="AH1883" s="69"/>
      <c r="AI1883" s="69"/>
      <c r="AJ1883" s="69"/>
      <c r="AK1883" s="69"/>
      <c r="AL1883" s="69"/>
      <c r="AM1883" s="69"/>
      <c r="AN1883" s="69"/>
      <c r="AO1883" s="69"/>
      <c r="AP1883" s="69"/>
      <c r="AQ1883" s="69"/>
      <c r="AR1883" s="69"/>
      <c r="AS1883" s="69"/>
      <c r="AT1883" s="69"/>
      <c r="AU1883" s="69"/>
      <c r="AV1883" s="69"/>
      <c r="AW1883" s="69"/>
      <c r="AX1883" s="69"/>
      <c r="AY1883" s="69"/>
      <c r="AZ1883" s="69"/>
      <c r="BA1883" s="69"/>
      <c r="BB1883" s="69"/>
      <c r="BC1883" s="69"/>
      <c r="BD1883" s="69"/>
      <c r="BE1883" s="69"/>
      <c r="BF1883" s="69"/>
      <c r="BG1883" s="69"/>
      <c r="BH1883" s="69"/>
      <c r="BI1883" s="69"/>
      <c r="BJ1883" s="69"/>
      <c r="BK1883" s="69"/>
      <c r="BL1883" s="69"/>
      <c r="BM1883" s="69"/>
      <c r="BN1883" s="69"/>
      <c r="BO1883" s="69"/>
      <c r="BP1883" s="69"/>
      <c r="BQ1883" s="69"/>
      <c r="BR1883" s="69"/>
      <c r="BS1883" s="46"/>
    </row>
    <row r="1884" spans="4:71" s="47" customFormat="1" ht="9.75" customHeight="1" x14ac:dyDescent="0.3">
      <c r="D1884" s="69"/>
      <c r="E1884" s="69"/>
      <c r="F1884" s="69"/>
      <c r="G1884" s="69"/>
      <c r="H1884" s="69"/>
      <c r="I1884" s="69"/>
      <c r="J1884" s="69"/>
      <c r="K1884" s="69"/>
      <c r="L1884" s="69"/>
      <c r="M1884" s="69"/>
      <c r="N1884" s="69"/>
      <c r="O1884" s="69"/>
      <c r="P1884" s="69"/>
      <c r="Q1884" s="69"/>
      <c r="R1884" s="69"/>
      <c r="S1884" s="69"/>
      <c r="T1884" s="69"/>
      <c r="U1884" s="69"/>
      <c r="V1884" s="69"/>
      <c r="W1884" s="69"/>
      <c r="X1884" s="69"/>
      <c r="Y1884" s="69"/>
      <c r="Z1884" s="69"/>
      <c r="AA1884" s="69"/>
      <c r="AB1884" s="69"/>
      <c r="AC1884" s="69"/>
      <c r="AD1884" s="69"/>
      <c r="AE1884" s="69"/>
      <c r="AF1884" s="69"/>
      <c r="AG1884" s="69"/>
      <c r="AH1884" s="69"/>
      <c r="AI1884" s="69"/>
      <c r="AJ1884" s="69"/>
      <c r="AK1884" s="69"/>
      <c r="AL1884" s="69"/>
      <c r="AM1884" s="69"/>
      <c r="AN1884" s="69"/>
      <c r="AO1884" s="69"/>
      <c r="AP1884" s="69"/>
      <c r="AQ1884" s="69"/>
      <c r="AR1884" s="69"/>
      <c r="AS1884" s="69"/>
      <c r="AT1884" s="69"/>
      <c r="AU1884" s="69"/>
      <c r="AV1884" s="69"/>
      <c r="AW1884" s="69"/>
      <c r="AX1884" s="69"/>
      <c r="AY1884" s="69"/>
      <c r="AZ1884" s="69"/>
      <c r="BA1884" s="69"/>
      <c r="BB1884" s="69"/>
      <c r="BC1884" s="69"/>
      <c r="BD1884" s="69"/>
      <c r="BE1884" s="69"/>
      <c r="BF1884" s="69"/>
      <c r="BG1884" s="69"/>
      <c r="BH1884" s="69"/>
      <c r="BI1884" s="69"/>
      <c r="BJ1884" s="69"/>
      <c r="BK1884" s="69"/>
      <c r="BL1884" s="69"/>
      <c r="BM1884" s="69"/>
      <c r="BN1884" s="69"/>
      <c r="BO1884" s="69"/>
      <c r="BP1884" s="69"/>
      <c r="BQ1884" s="69"/>
      <c r="BR1884" s="69"/>
      <c r="BS1884" s="46"/>
    </row>
    <row r="1885" spans="4:71" s="47" customFormat="1" ht="9.75" customHeight="1" x14ac:dyDescent="0.3">
      <c r="D1885" s="69"/>
      <c r="E1885" s="69"/>
      <c r="F1885" s="69"/>
      <c r="G1885" s="69"/>
      <c r="H1885" s="69"/>
      <c r="I1885" s="69"/>
      <c r="J1885" s="69"/>
      <c r="K1885" s="69"/>
      <c r="L1885" s="69"/>
      <c r="M1885" s="69"/>
      <c r="N1885" s="69"/>
      <c r="O1885" s="69"/>
      <c r="P1885" s="69"/>
      <c r="Q1885" s="69"/>
      <c r="R1885" s="69"/>
      <c r="S1885" s="69"/>
      <c r="T1885" s="69"/>
      <c r="U1885" s="69"/>
      <c r="V1885" s="69"/>
      <c r="W1885" s="69"/>
      <c r="X1885" s="69"/>
      <c r="Y1885" s="69"/>
      <c r="Z1885" s="69"/>
      <c r="AA1885" s="69"/>
      <c r="AB1885" s="69"/>
      <c r="AC1885" s="69"/>
      <c r="AD1885" s="69"/>
      <c r="AE1885" s="69"/>
      <c r="AF1885" s="69"/>
      <c r="AG1885" s="69"/>
      <c r="AH1885" s="69"/>
      <c r="AI1885" s="69"/>
      <c r="AJ1885" s="69"/>
      <c r="AK1885" s="69"/>
      <c r="AL1885" s="69"/>
      <c r="AM1885" s="69"/>
      <c r="AN1885" s="69"/>
      <c r="AO1885" s="69"/>
      <c r="AP1885" s="69"/>
      <c r="AQ1885" s="69"/>
      <c r="AR1885" s="69"/>
      <c r="AS1885" s="69"/>
      <c r="AT1885" s="69"/>
      <c r="AU1885" s="69"/>
      <c r="AV1885" s="69"/>
      <c r="AW1885" s="69"/>
      <c r="AX1885" s="69"/>
      <c r="AY1885" s="69"/>
      <c r="AZ1885" s="69"/>
      <c r="BA1885" s="69"/>
      <c r="BB1885" s="69"/>
      <c r="BC1885" s="69"/>
      <c r="BD1885" s="69"/>
      <c r="BE1885" s="69"/>
      <c r="BF1885" s="69"/>
      <c r="BG1885" s="69"/>
      <c r="BH1885" s="69"/>
      <c r="BI1885" s="69"/>
      <c r="BJ1885" s="69"/>
      <c r="BK1885" s="69"/>
      <c r="BL1885" s="69"/>
      <c r="BM1885" s="69"/>
      <c r="BN1885" s="69"/>
      <c r="BO1885" s="69"/>
      <c r="BP1885" s="69"/>
      <c r="BQ1885" s="69"/>
      <c r="BR1885" s="69"/>
      <c r="BS1885" s="46"/>
    </row>
    <row r="1886" spans="4:71" s="47" customFormat="1" ht="9.75" customHeight="1" x14ac:dyDescent="0.3">
      <c r="D1886" s="69"/>
      <c r="E1886" s="69"/>
      <c r="F1886" s="69"/>
      <c r="G1886" s="69"/>
      <c r="H1886" s="69"/>
      <c r="I1886" s="69"/>
      <c r="J1886" s="69"/>
      <c r="K1886" s="69"/>
      <c r="L1886" s="69"/>
      <c r="M1886" s="69"/>
      <c r="N1886" s="69"/>
      <c r="O1886" s="69"/>
      <c r="P1886" s="69"/>
      <c r="Q1886" s="69"/>
      <c r="R1886" s="69"/>
      <c r="S1886" s="69"/>
      <c r="T1886" s="69"/>
      <c r="U1886" s="69"/>
      <c r="V1886" s="69"/>
      <c r="W1886" s="69"/>
      <c r="X1886" s="69"/>
      <c r="Y1886" s="69"/>
      <c r="Z1886" s="69"/>
      <c r="AA1886" s="69"/>
      <c r="AB1886" s="69"/>
      <c r="AC1886" s="69"/>
      <c r="AD1886" s="69"/>
      <c r="AE1886" s="69"/>
      <c r="AF1886" s="69"/>
      <c r="AG1886" s="69"/>
      <c r="AH1886" s="69"/>
      <c r="AI1886" s="69"/>
      <c r="AJ1886" s="69"/>
      <c r="AK1886" s="69"/>
      <c r="AL1886" s="69"/>
      <c r="AM1886" s="69"/>
      <c r="AN1886" s="69"/>
      <c r="AO1886" s="69"/>
      <c r="AP1886" s="69"/>
      <c r="AQ1886" s="69"/>
      <c r="AR1886" s="69"/>
      <c r="AS1886" s="69"/>
      <c r="AT1886" s="69"/>
      <c r="AU1886" s="69"/>
      <c r="AV1886" s="69"/>
      <c r="AW1886" s="69"/>
      <c r="AX1886" s="69"/>
      <c r="AY1886" s="69"/>
      <c r="AZ1886" s="69"/>
      <c r="BA1886" s="69"/>
      <c r="BB1886" s="69"/>
      <c r="BC1886" s="69"/>
      <c r="BD1886" s="69"/>
      <c r="BE1886" s="69"/>
      <c r="BF1886" s="69"/>
      <c r="BG1886" s="69"/>
      <c r="BH1886" s="69"/>
      <c r="BI1886" s="69"/>
      <c r="BJ1886" s="69"/>
      <c r="BK1886" s="69"/>
      <c r="BL1886" s="69"/>
      <c r="BM1886" s="69"/>
      <c r="BN1886" s="69"/>
      <c r="BO1886" s="69"/>
      <c r="BP1886" s="69"/>
      <c r="BQ1886" s="69"/>
      <c r="BR1886" s="69"/>
      <c r="BS1886" s="46"/>
    </row>
    <row r="1887" spans="4:71" s="47" customFormat="1" ht="9.75" customHeight="1" x14ac:dyDescent="0.3">
      <c r="D1887" s="69"/>
      <c r="E1887" s="69"/>
      <c r="F1887" s="69"/>
      <c r="G1887" s="69"/>
      <c r="H1887" s="69"/>
      <c r="I1887" s="69"/>
      <c r="J1887" s="69"/>
      <c r="K1887" s="69"/>
      <c r="L1887" s="69"/>
      <c r="M1887" s="69"/>
      <c r="N1887" s="69"/>
      <c r="O1887" s="69"/>
      <c r="P1887" s="69"/>
      <c r="Q1887" s="69"/>
      <c r="R1887" s="69"/>
      <c r="S1887" s="69"/>
      <c r="T1887" s="69"/>
      <c r="U1887" s="69"/>
      <c r="V1887" s="69"/>
      <c r="W1887" s="69"/>
      <c r="X1887" s="69"/>
      <c r="Y1887" s="69"/>
      <c r="Z1887" s="69"/>
      <c r="AA1887" s="69"/>
      <c r="AB1887" s="69"/>
      <c r="AC1887" s="69"/>
      <c r="AD1887" s="69"/>
      <c r="AE1887" s="69"/>
      <c r="AF1887" s="69"/>
      <c r="AG1887" s="69"/>
      <c r="AH1887" s="69"/>
      <c r="AI1887" s="69"/>
      <c r="AJ1887" s="69"/>
      <c r="AK1887" s="69"/>
      <c r="AL1887" s="69"/>
      <c r="AM1887" s="69"/>
      <c r="AN1887" s="69"/>
      <c r="AO1887" s="69"/>
      <c r="AP1887" s="69"/>
      <c r="AQ1887" s="69"/>
      <c r="AR1887" s="69"/>
      <c r="AS1887" s="69"/>
      <c r="AT1887" s="69"/>
      <c r="AU1887" s="69"/>
      <c r="AV1887" s="69"/>
      <c r="AW1887" s="69"/>
      <c r="AX1887" s="69"/>
      <c r="AY1887" s="69"/>
      <c r="AZ1887" s="69"/>
      <c r="BA1887" s="69"/>
      <c r="BB1887" s="69"/>
      <c r="BC1887" s="69"/>
      <c r="BD1887" s="69"/>
      <c r="BE1887" s="69"/>
      <c r="BF1887" s="69"/>
      <c r="BG1887" s="69"/>
      <c r="BH1887" s="69"/>
      <c r="BI1887" s="69"/>
      <c r="BJ1887" s="69"/>
      <c r="BK1887" s="69"/>
      <c r="BL1887" s="69"/>
      <c r="BM1887" s="69"/>
      <c r="BN1887" s="69"/>
      <c r="BO1887" s="69"/>
      <c r="BP1887" s="69"/>
      <c r="BQ1887" s="69"/>
      <c r="BR1887" s="69"/>
      <c r="BS1887" s="46"/>
    </row>
    <row r="1888" spans="4:71" s="47" customFormat="1" ht="9.75" customHeight="1" x14ac:dyDescent="0.3">
      <c r="D1888" s="69"/>
      <c r="E1888" s="69"/>
      <c r="F1888" s="69"/>
      <c r="G1888" s="69"/>
      <c r="H1888" s="69"/>
      <c r="I1888" s="69"/>
      <c r="J1888" s="69"/>
      <c r="K1888" s="69"/>
      <c r="L1888" s="69"/>
      <c r="M1888" s="69"/>
      <c r="N1888" s="69"/>
      <c r="O1888" s="69"/>
      <c r="P1888" s="69"/>
      <c r="Q1888" s="69"/>
      <c r="R1888" s="69"/>
      <c r="S1888" s="69"/>
      <c r="T1888" s="69"/>
      <c r="U1888" s="69"/>
      <c r="V1888" s="69"/>
      <c r="W1888" s="69"/>
      <c r="X1888" s="69"/>
      <c r="Y1888" s="69"/>
      <c r="Z1888" s="69"/>
      <c r="AA1888" s="69"/>
      <c r="AB1888" s="69"/>
      <c r="AC1888" s="69"/>
      <c r="AD1888" s="69"/>
      <c r="AE1888" s="69"/>
      <c r="AF1888" s="69"/>
      <c r="AG1888" s="69"/>
      <c r="AH1888" s="69"/>
      <c r="AI1888" s="69"/>
      <c r="AJ1888" s="69"/>
      <c r="AK1888" s="69"/>
      <c r="AL1888" s="69"/>
      <c r="AM1888" s="69"/>
      <c r="AN1888" s="69"/>
      <c r="AO1888" s="69"/>
      <c r="AP1888" s="69"/>
      <c r="AQ1888" s="69"/>
      <c r="AR1888" s="69"/>
      <c r="AS1888" s="69"/>
      <c r="AT1888" s="69"/>
      <c r="AU1888" s="69"/>
      <c r="AV1888" s="69"/>
      <c r="AW1888" s="69"/>
      <c r="AX1888" s="69"/>
      <c r="AY1888" s="69"/>
      <c r="AZ1888" s="69"/>
      <c r="BA1888" s="69"/>
      <c r="BB1888" s="69"/>
      <c r="BC1888" s="69"/>
      <c r="BD1888" s="69"/>
      <c r="BE1888" s="69"/>
      <c r="BF1888" s="69"/>
      <c r="BG1888" s="69"/>
      <c r="BH1888" s="69"/>
      <c r="BI1888" s="69"/>
      <c r="BJ1888" s="69"/>
      <c r="BK1888" s="69"/>
      <c r="BL1888" s="69"/>
      <c r="BM1888" s="69"/>
      <c r="BN1888" s="69"/>
      <c r="BO1888" s="69"/>
      <c r="BP1888" s="69"/>
      <c r="BQ1888" s="69"/>
      <c r="BR1888" s="69"/>
      <c r="BS1888" s="46"/>
    </row>
    <row r="1889" spans="4:71" s="47" customFormat="1" ht="9.75" customHeight="1" x14ac:dyDescent="0.3">
      <c r="D1889" s="69"/>
      <c r="E1889" s="69"/>
      <c r="F1889" s="69"/>
      <c r="G1889" s="69"/>
      <c r="H1889" s="69"/>
      <c r="I1889" s="69"/>
      <c r="J1889" s="69"/>
      <c r="K1889" s="69"/>
      <c r="L1889" s="69"/>
      <c r="M1889" s="69"/>
      <c r="N1889" s="69"/>
      <c r="O1889" s="69"/>
      <c r="P1889" s="69"/>
      <c r="Q1889" s="69"/>
      <c r="R1889" s="69"/>
      <c r="S1889" s="69"/>
      <c r="T1889" s="69"/>
      <c r="U1889" s="69"/>
      <c r="V1889" s="69"/>
      <c r="W1889" s="69"/>
      <c r="X1889" s="69"/>
      <c r="Y1889" s="69"/>
      <c r="Z1889" s="69"/>
      <c r="AA1889" s="69"/>
      <c r="AB1889" s="69"/>
      <c r="AC1889" s="69"/>
      <c r="AD1889" s="69"/>
      <c r="AE1889" s="69"/>
      <c r="AF1889" s="69"/>
      <c r="AG1889" s="69"/>
      <c r="AH1889" s="69"/>
      <c r="AI1889" s="69"/>
      <c r="AJ1889" s="69"/>
      <c r="AK1889" s="69"/>
      <c r="AL1889" s="69"/>
      <c r="AM1889" s="69"/>
      <c r="AN1889" s="69"/>
      <c r="AO1889" s="69"/>
      <c r="AP1889" s="69"/>
      <c r="AQ1889" s="69"/>
      <c r="AR1889" s="69"/>
      <c r="AS1889" s="69"/>
      <c r="AT1889" s="69"/>
      <c r="AU1889" s="69"/>
      <c r="AV1889" s="69"/>
      <c r="AW1889" s="69"/>
      <c r="AX1889" s="69"/>
      <c r="AY1889" s="69"/>
      <c r="AZ1889" s="69"/>
      <c r="BA1889" s="69"/>
      <c r="BB1889" s="69"/>
      <c r="BC1889" s="69"/>
      <c r="BD1889" s="69"/>
      <c r="BE1889" s="69"/>
      <c r="BF1889" s="69"/>
      <c r="BG1889" s="69"/>
      <c r="BH1889" s="69"/>
      <c r="BI1889" s="69"/>
      <c r="BJ1889" s="69"/>
      <c r="BK1889" s="69"/>
      <c r="BL1889" s="69"/>
      <c r="BM1889" s="69"/>
      <c r="BN1889" s="69"/>
      <c r="BO1889" s="69"/>
      <c r="BP1889" s="69"/>
      <c r="BQ1889" s="69"/>
      <c r="BR1889" s="69"/>
      <c r="BS1889" s="46"/>
    </row>
    <row r="1890" spans="4:71" s="47" customFormat="1" ht="9.75" customHeight="1" x14ac:dyDescent="0.3">
      <c r="D1890" s="69"/>
      <c r="E1890" s="69"/>
      <c r="F1890" s="69"/>
      <c r="G1890" s="69"/>
      <c r="H1890" s="69"/>
      <c r="I1890" s="69"/>
      <c r="J1890" s="69"/>
      <c r="K1890" s="69"/>
      <c r="L1890" s="69"/>
      <c r="M1890" s="69"/>
      <c r="N1890" s="69"/>
      <c r="O1890" s="69"/>
      <c r="P1890" s="69"/>
      <c r="Q1890" s="69"/>
      <c r="R1890" s="69"/>
      <c r="S1890" s="69"/>
      <c r="T1890" s="69"/>
      <c r="U1890" s="69"/>
      <c r="V1890" s="69"/>
      <c r="W1890" s="69"/>
      <c r="X1890" s="69"/>
      <c r="Y1890" s="69"/>
      <c r="Z1890" s="69"/>
      <c r="AA1890" s="69"/>
      <c r="AB1890" s="69"/>
      <c r="AC1890" s="69"/>
      <c r="AD1890" s="69"/>
      <c r="AE1890" s="69"/>
      <c r="AF1890" s="69"/>
      <c r="AG1890" s="69"/>
      <c r="AH1890" s="69"/>
      <c r="AI1890" s="69"/>
      <c r="AJ1890" s="69"/>
      <c r="AK1890" s="69"/>
      <c r="AL1890" s="69"/>
      <c r="AM1890" s="69"/>
      <c r="AN1890" s="69"/>
      <c r="AO1890" s="69"/>
      <c r="AP1890" s="69"/>
      <c r="AQ1890" s="69"/>
      <c r="AR1890" s="69"/>
      <c r="AS1890" s="69"/>
      <c r="AT1890" s="69"/>
      <c r="AU1890" s="69"/>
      <c r="AV1890" s="69"/>
      <c r="AW1890" s="69"/>
      <c r="AX1890" s="69"/>
      <c r="AY1890" s="69"/>
      <c r="AZ1890" s="69"/>
      <c r="BA1890" s="69"/>
      <c r="BB1890" s="69"/>
      <c r="BC1890" s="69"/>
      <c r="BD1890" s="69"/>
      <c r="BE1890" s="69"/>
      <c r="BF1890" s="69"/>
      <c r="BG1890" s="69"/>
      <c r="BH1890" s="69"/>
      <c r="BI1890" s="69"/>
      <c r="BJ1890" s="69"/>
      <c r="BK1890" s="69"/>
      <c r="BL1890" s="69"/>
      <c r="BM1890" s="69"/>
      <c r="BN1890" s="69"/>
      <c r="BO1890" s="69"/>
      <c r="BP1890" s="69"/>
      <c r="BQ1890" s="69"/>
      <c r="BR1890" s="69"/>
      <c r="BS1890" s="46"/>
    </row>
    <row r="1891" spans="4:71" s="47" customFormat="1" ht="9.75" customHeight="1" x14ac:dyDescent="0.3">
      <c r="D1891" s="69"/>
      <c r="E1891" s="69"/>
      <c r="F1891" s="69"/>
      <c r="G1891" s="69"/>
      <c r="H1891" s="69"/>
      <c r="I1891" s="69"/>
      <c r="J1891" s="69"/>
      <c r="K1891" s="69"/>
      <c r="L1891" s="69"/>
      <c r="M1891" s="69"/>
      <c r="N1891" s="69"/>
      <c r="O1891" s="69"/>
      <c r="P1891" s="69"/>
      <c r="Q1891" s="69"/>
      <c r="R1891" s="69"/>
      <c r="S1891" s="69"/>
      <c r="T1891" s="69"/>
      <c r="U1891" s="69"/>
      <c r="V1891" s="69"/>
      <c r="W1891" s="69"/>
      <c r="X1891" s="69"/>
      <c r="Y1891" s="69"/>
      <c r="Z1891" s="69"/>
      <c r="AA1891" s="69"/>
      <c r="AB1891" s="69"/>
      <c r="AC1891" s="69"/>
      <c r="AD1891" s="69"/>
      <c r="AE1891" s="69"/>
      <c r="AF1891" s="69"/>
      <c r="AG1891" s="69"/>
      <c r="AH1891" s="69"/>
      <c r="AI1891" s="69"/>
      <c r="AJ1891" s="69"/>
      <c r="AK1891" s="69"/>
      <c r="AL1891" s="69"/>
      <c r="AM1891" s="69"/>
      <c r="AN1891" s="69"/>
      <c r="AO1891" s="69"/>
      <c r="AP1891" s="69"/>
      <c r="AQ1891" s="69"/>
      <c r="AR1891" s="69"/>
      <c r="AS1891" s="69"/>
      <c r="AT1891" s="69"/>
      <c r="AU1891" s="69"/>
      <c r="AV1891" s="69"/>
      <c r="AW1891" s="69"/>
      <c r="AX1891" s="69"/>
      <c r="AY1891" s="69"/>
      <c r="AZ1891" s="69"/>
      <c r="BA1891" s="69"/>
      <c r="BB1891" s="69"/>
      <c r="BC1891" s="69"/>
      <c r="BD1891" s="69"/>
      <c r="BE1891" s="69"/>
      <c r="BF1891" s="69"/>
      <c r="BG1891" s="69"/>
      <c r="BH1891" s="69"/>
      <c r="BI1891" s="69"/>
      <c r="BJ1891" s="69"/>
      <c r="BK1891" s="69"/>
      <c r="BL1891" s="69"/>
      <c r="BM1891" s="69"/>
      <c r="BN1891" s="69"/>
      <c r="BO1891" s="69"/>
      <c r="BP1891" s="69"/>
      <c r="BQ1891" s="69"/>
      <c r="BR1891" s="69"/>
      <c r="BS1891" s="46"/>
    </row>
    <row r="1892" spans="4:71" s="47" customFormat="1" ht="9.75" customHeight="1" x14ac:dyDescent="0.3">
      <c r="D1892" s="69"/>
      <c r="E1892" s="69"/>
      <c r="F1892" s="69"/>
      <c r="G1892" s="69"/>
      <c r="H1892" s="69"/>
      <c r="I1892" s="69"/>
      <c r="J1892" s="69"/>
      <c r="K1892" s="69"/>
      <c r="L1892" s="69"/>
      <c r="M1892" s="69"/>
      <c r="N1892" s="69"/>
      <c r="O1892" s="69"/>
      <c r="P1892" s="69"/>
      <c r="Q1892" s="69"/>
      <c r="R1892" s="69"/>
      <c r="S1892" s="69"/>
      <c r="T1892" s="69"/>
      <c r="U1892" s="69"/>
      <c r="V1892" s="69"/>
      <c r="W1892" s="69"/>
      <c r="X1892" s="69"/>
      <c r="Y1892" s="69"/>
      <c r="Z1892" s="69"/>
      <c r="AA1892" s="69"/>
      <c r="AB1892" s="69"/>
      <c r="AC1892" s="69"/>
      <c r="AD1892" s="69"/>
      <c r="AE1892" s="69"/>
      <c r="AF1892" s="69"/>
      <c r="AG1892" s="69"/>
      <c r="AH1892" s="69"/>
      <c r="AI1892" s="69"/>
      <c r="AJ1892" s="69"/>
      <c r="AK1892" s="69"/>
      <c r="AL1892" s="69"/>
      <c r="AM1892" s="69"/>
      <c r="AN1892" s="69"/>
      <c r="AO1892" s="69"/>
      <c r="AP1892" s="69"/>
      <c r="AQ1892" s="69"/>
      <c r="AR1892" s="69"/>
      <c r="AS1892" s="69"/>
      <c r="AT1892" s="69"/>
      <c r="AU1892" s="69"/>
      <c r="AV1892" s="69"/>
      <c r="AW1892" s="69"/>
      <c r="AX1892" s="69"/>
      <c r="AY1892" s="69"/>
      <c r="AZ1892" s="69"/>
      <c r="BA1892" s="69"/>
      <c r="BB1892" s="69"/>
      <c r="BC1892" s="69"/>
      <c r="BD1892" s="69"/>
      <c r="BE1892" s="69"/>
      <c r="BF1892" s="69"/>
      <c r="BG1892" s="69"/>
      <c r="BH1892" s="69"/>
      <c r="BI1892" s="69"/>
      <c r="BJ1892" s="69"/>
      <c r="BK1892" s="69"/>
      <c r="BL1892" s="69"/>
      <c r="BM1892" s="69"/>
      <c r="BN1892" s="69"/>
      <c r="BO1892" s="69"/>
      <c r="BP1892" s="69"/>
      <c r="BQ1892" s="69"/>
      <c r="BR1892" s="69"/>
      <c r="BS1892" s="46"/>
    </row>
    <row r="1893" spans="4:71" s="47" customFormat="1" ht="9.75" customHeight="1" x14ac:dyDescent="0.3">
      <c r="D1893" s="69"/>
      <c r="E1893" s="69"/>
      <c r="F1893" s="69"/>
      <c r="G1893" s="69"/>
      <c r="H1893" s="69"/>
      <c r="I1893" s="69"/>
      <c r="J1893" s="69"/>
      <c r="K1893" s="69"/>
      <c r="L1893" s="69"/>
      <c r="M1893" s="69"/>
      <c r="N1893" s="69"/>
      <c r="O1893" s="69"/>
      <c r="P1893" s="69"/>
      <c r="Q1893" s="69"/>
      <c r="R1893" s="69"/>
      <c r="S1893" s="69"/>
      <c r="T1893" s="69"/>
      <c r="U1893" s="69"/>
      <c r="V1893" s="69"/>
      <c r="W1893" s="69"/>
      <c r="X1893" s="69"/>
      <c r="Y1893" s="69"/>
      <c r="Z1893" s="69"/>
      <c r="AA1893" s="69"/>
      <c r="AB1893" s="69"/>
      <c r="AC1893" s="69"/>
      <c r="AD1893" s="69"/>
      <c r="AE1893" s="69"/>
      <c r="AF1893" s="69"/>
      <c r="AG1893" s="69"/>
      <c r="AH1893" s="69"/>
      <c r="AI1893" s="69"/>
      <c r="AJ1893" s="69"/>
      <c r="AK1893" s="69"/>
      <c r="AL1893" s="69"/>
      <c r="AM1893" s="69"/>
      <c r="AN1893" s="69"/>
      <c r="AO1893" s="69"/>
      <c r="AP1893" s="69"/>
      <c r="AQ1893" s="69"/>
      <c r="AR1893" s="69"/>
      <c r="AS1893" s="69"/>
      <c r="AT1893" s="69"/>
      <c r="AU1893" s="69"/>
      <c r="AV1893" s="69"/>
      <c r="AW1893" s="69"/>
      <c r="AX1893" s="69"/>
      <c r="AY1893" s="69"/>
      <c r="AZ1893" s="69"/>
      <c r="BA1893" s="69"/>
      <c r="BB1893" s="69"/>
      <c r="BC1893" s="69"/>
      <c r="BD1893" s="69"/>
      <c r="BE1893" s="69"/>
      <c r="BF1893" s="69"/>
      <c r="BG1893" s="69"/>
      <c r="BH1893" s="69"/>
      <c r="BI1893" s="69"/>
      <c r="BJ1893" s="69"/>
      <c r="BK1893" s="69"/>
      <c r="BL1893" s="69"/>
      <c r="BM1893" s="69"/>
      <c r="BN1893" s="69"/>
      <c r="BO1893" s="69"/>
      <c r="BP1893" s="69"/>
      <c r="BQ1893" s="69"/>
      <c r="BR1893" s="69"/>
      <c r="BS1893" s="46"/>
    </row>
    <row r="1894" spans="4:71" s="47" customFormat="1" ht="9.75" customHeight="1" x14ac:dyDescent="0.3">
      <c r="D1894" s="69"/>
      <c r="E1894" s="69"/>
      <c r="F1894" s="69"/>
      <c r="G1894" s="69"/>
      <c r="H1894" s="69"/>
      <c r="I1894" s="69"/>
      <c r="J1894" s="69"/>
      <c r="K1894" s="69"/>
      <c r="L1894" s="69"/>
      <c r="M1894" s="69"/>
      <c r="N1894" s="69"/>
      <c r="O1894" s="69"/>
      <c r="P1894" s="69"/>
      <c r="Q1894" s="69"/>
      <c r="R1894" s="69"/>
      <c r="S1894" s="69"/>
      <c r="T1894" s="69"/>
      <c r="U1894" s="69"/>
      <c r="V1894" s="69"/>
      <c r="W1894" s="69"/>
      <c r="X1894" s="69"/>
      <c r="Y1894" s="69"/>
      <c r="Z1894" s="69"/>
      <c r="AA1894" s="69"/>
      <c r="AB1894" s="69"/>
      <c r="AC1894" s="69"/>
      <c r="AD1894" s="69"/>
      <c r="AE1894" s="69"/>
      <c r="AF1894" s="69"/>
      <c r="AG1894" s="69"/>
      <c r="AH1894" s="69"/>
      <c r="AI1894" s="69"/>
      <c r="AJ1894" s="69"/>
      <c r="AK1894" s="69"/>
      <c r="AL1894" s="69"/>
      <c r="AM1894" s="69"/>
      <c r="AN1894" s="69"/>
      <c r="AO1894" s="69"/>
      <c r="AP1894" s="69"/>
      <c r="AQ1894" s="69"/>
      <c r="AR1894" s="69"/>
      <c r="AS1894" s="69"/>
      <c r="AT1894" s="69"/>
      <c r="AU1894" s="69"/>
      <c r="AV1894" s="69"/>
      <c r="AW1894" s="69"/>
      <c r="AX1894" s="69"/>
      <c r="AY1894" s="69"/>
      <c r="AZ1894" s="69"/>
      <c r="BA1894" s="69"/>
      <c r="BB1894" s="69"/>
      <c r="BC1894" s="69"/>
      <c r="BD1894" s="69"/>
      <c r="BE1894" s="69"/>
      <c r="BF1894" s="69"/>
      <c r="BG1894" s="69"/>
      <c r="BH1894" s="69"/>
      <c r="BI1894" s="69"/>
      <c r="BJ1894" s="69"/>
      <c r="BK1894" s="69"/>
      <c r="BL1894" s="69"/>
      <c r="BM1894" s="69"/>
      <c r="BN1894" s="69"/>
      <c r="BO1894" s="69"/>
      <c r="BP1894" s="69"/>
      <c r="BQ1894" s="69"/>
      <c r="BR1894" s="69"/>
      <c r="BS1894" s="46"/>
    </row>
    <row r="1895" spans="4:71" s="47" customFormat="1" ht="9.75" customHeight="1" x14ac:dyDescent="0.3">
      <c r="D1895" s="69"/>
      <c r="E1895" s="69"/>
      <c r="F1895" s="69"/>
      <c r="G1895" s="69"/>
      <c r="H1895" s="69"/>
      <c r="I1895" s="69"/>
      <c r="J1895" s="69"/>
      <c r="K1895" s="69"/>
      <c r="L1895" s="69"/>
      <c r="M1895" s="69"/>
      <c r="N1895" s="69"/>
      <c r="O1895" s="69"/>
      <c r="P1895" s="69"/>
      <c r="Q1895" s="69"/>
      <c r="R1895" s="69"/>
      <c r="S1895" s="69"/>
      <c r="T1895" s="69"/>
      <c r="U1895" s="69"/>
      <c r="V1895" s="69"/>
      <c r="W1895" s="69"/>
      <c r="X1895" s="69"/>
      <c r="Y1895" s="69"/>
      <c r="Z1895" s="69"/>
      <c r="AA1895" s="69"/>
      <c r="AB1895" s="69"/>
      <c r="AC1895" s="69"/>
      <c r="AD1895" s="69"/>
      <c r="AE1895" s="69"/>
      <c r="AF1895" s="69"/>
      <c r="AG1895" s="69"/>
      <c r="AH1895" s="69"/>
      <c r="AI1895" s="69"/>
      <c r="AJ1895" s="69"/>
      <c r="AK1895" s="69"/>
      <c r="AL1895" s="69"/>
      <c r="AM1895" s="69"/>
      <c r="AN1895" s="69"/>
      <c r="AO1895" s="69"/>
      <c r="AP1895" s="69"/>
      <c r="AQ1895" s="69"/>
      <c r="AR1895" s="69"/>
      <c r="AS1895" s="69"/>
      <c r="AT1895" s="69"/>
      <c r="AU1895" s="69"/>
      <c r="AV1895" s="69"/>
      <c r="AW1895" s="69"/>
      <c r="AX1895" s="69"/>
      <c r="AY1895" s="69"/>
      <c r="AZ1895" s="69"/>
      <c r="BA1895" s="69"/>
      <c r="BB1895" s="69"/>
      <c r="BC1895" s="69"/>
      <c r="BD1895" s="69"/>
      <c r="BE1895" s="69"/>
      <c r="BF1895" s="69"/>
      <c r="BG1895" s="69"/>
      <c r="BH1895" s="69"/>
      <c r="BI1895" s="69"/>
      <c r="BJ1895" s="69"/>
      <c r="BK1895" s="69"/>
      <c r="BL1895" s="69"/>
      <c r="BM1895" s="69"/>
      <c r="BN1895" s="69"/>
      <c r="BO1895" s="69"/>
      <c r="BP1895" s="69"/>
      <c r="BQ1895" s="69"/>
      <c r="BR1895" s="69"/>
      <c r="BS1895" s="46"/>
    </row>
    <row r="1896" spans="4:71" s="47" customFormat="1" ht="9.75" customHeight="1" x14ac:dyDescent="0.3">
      <c r="D1896" s="69"/>
      <c r="E1896" s="69"/>
      <c r="F1896" s="69"/>
      <c r="G1896" s="69"/>
      <c r="H1896" s="69"/>
      <c r="I1896" s="69"/>
      <c r="J1896" s="69"/>
      <c r="K1896" s="69"/>
      <c r="L1896" s="69"/>
      <c r="M1896" s="69"/>
      <c r="N1896" s="69"/>
      <c r="O1896" s="69"/>
      <c r="P1896" s="69"/>
      <c r="Q1896" s="69"/>
      <c r="R1896" s="69"/>
      <c r="S1896" s="69"/>
      <c r="T1896" s="69"/>
      <c r="U1896" s="69"/>
      <c r="V1896" s="69"/>
      <c r="W1896" s="69"/>
      <c r="X1896" s="69"/>
      <c r="Y1896" s="69"/>
      <c r="Z1896" s="69"/>
      <c r="AA1896" s="69"/>
      <c r="AB1896" s="69"/>
      <c r="AC1896" s="69"/>
      <c r="AD1896" s="69"/>
      <c r="AE1896" s="69"/>
      <c r="AF1896" s="69"/>
      <c r="AG1896" s="69"/>
      <c r="AH1896" s="69"/>
      <c r="AI1896" s="69"/>
      <c r="AJ1896" s="69"/>
      <c r="AK1896" s="69"/>
      <c r="AL1896" s="69"/>
      <c r="AM1896" s="69"/>
      <c r="AN1896" s="69"/>
      <c r="AO1896" s="69"/>
      <c r="AP1896" s="69"/>
      <c r="AQ1896" s="69"/>
      <c r="AR1896" s="69"/>
      <c r="AS1896" s="69"/>
      <c r="AT1896" s="69"/>
      <c r="AU1896" s="69"/>
      <c r="AV1896" s="69"/>
      <c r="AW1896" s="69"/>
      <c r="AX1896" s="69"/>
      <c r="AY1896" s="69"/>
      <c r="AZ1896" s="69"/>
      <c r="BA1896" s="69"/>
      <c r="BB1896" s="69"/>
      <c r="BC1896" s="69"/>
      <c r="BD1896" s="69"/>
      <c r="BE1896" s="69"/>
      <c r="BF1896" s="69"/>
      <c r="BG1896" s="69"/>
      <c r="BH1896" s="69"/>
      <c r="BI1896" s="69"/>
      <c r="BJ1896" s="69"/>
      <c r="BK1896" s="69"/>
      <c r="BL1896" s="69"/>
      <c r="BM1896" s="69"/>
      <c r="BN1896" s="69"/>
      <c r="BO1896" s="69"/>
      <c r="BP1896" s="69"/>
      <c r="BQ1896" s="69"/>
      <c r="BR1896" s="69"/>
      <c r="BS1896" s="46"/>
    </row>
    <row r="1897" spans="4:71" s="47" customFormat="1" ht="9.75" customHeight="1" x14ac:dyDescent="0.3">
      <c r="D1897" s="69"/>
      <c r="E1897" s="69"/>
      <c r="F1897" s="69"/>
      <c r="G1897" s="69"/>
      <c r="H1897" s="69"/>
      <c r="I1897" s="69"/>
      <c r="J1897" s="69"/>
      <c r="K1897" s="69"/>
      <c r="L1897" s="69"/>
      <c r="M1897" s="69"/>
      <c r="N1897" s="69"/>
      <c r="O1897" s="69"/>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69"/>
      <c r="AK1897" s="69"/>
      <c r="AL1897" s="69"/>
      <c r="AM1897" s="69"/>
      <c r="AN1897" s="69"/>
      <c r="AO1897" s="69"/>
      <c r="AP1897" s="69"/>
      <c r="AQ1897" s="69"/>
      <c r="AR1897" s="69"/>
      <c r="AS1897" s="69"/>
      <c r="AT1897" s="69"/>
      <c r="AU1897" s="69"/>
      <c r="AV1897" s="69"/>
      <c r="AW1897" s="69"/>
      <c r="AX1897" s="69"/>
      <c r="AY1897" s="69"/>
      <c r="AZ1897" s="69"/>
      <c r="BA1897" s="69"/>
      <c r="BB1897" s="69"/>
      <c r="BC1897" s="69"/>
      <c r="BD1897" s="69"/>
      <c r="BE1897" s="69"/>
      <c r="BF1897" s="69"/>
      <c r="BG1897" s="69"/>
      <c r="BH1897" s="69"/>
      <c r="BI1897" s="69"/>
      <c r="BJ1897" s="69"/>
      <c r="BK1897" s="69"/>
      <c r="BL1897" s="69"/>
      <c r="BM1897" s="69"/>
      <c r="BN1897" s="69"/>
      <c r="BO1897" s="69"/>
      <c r="BP1897" s="69"/>
      <c r="BQ1897" s="69"/>
      <c r="BR1897" s="69"/>
      <c r="BS1897" s="46"/>
    </row>
    <row r="1898" spans="4:71" s="47" customFormat="1" ht="9.75" customHeight="1" x14ac:dyDescent="0.3">
      <c r="D1898" s="69"/>
      <c r="E1898" s="69"/>
      <c r="F1898" s="69"/>
      <c r="G1898" s="69"/>
      <c r="H1898" s="69"/>
      <c r="I1898" s="69"/>
      <c r="J1898" s="69"/>
      <c r="K1898" s="69"/>
      <c r="L1898" s="69"/>
      <c r="M1898" s="69"/>
      <c r="N1898" s="69"/>
      <c r="O1898" s="69"/>
      <c r="P1898" s="69"/>
      <c r="Q1898" s="69"/>
      <c r="R1898" s="69"/>
      <c r="S1898" s="69"/>
      <c r="T1898" s="69"/>
      <c r="U1898" s="69"/>
      <c r="V1898" s="69"/>
      <c r="W1898" s="69"/>
      <c r="X1898" s="69"/>
      <c r="Y1898" s="69"/>
      <c r="Z1898" s="69"/>
      <c r="AA1898" s="69"/>
      <c r="AB1898" s="69"/>
      <c r="AC1898" s="69"/>
      <c r="AD1898" s="69"/>
      <c r="AE1898" s="69"/>
      <c r="AF1898" s="69"/>
      <c r="AG1898" s="69"/>
      <c r="AH1898" s="69"/>
      <c r="AI1898" s="69"/>
      <c r="AJ1898" s="69"/>
      <c r="AK1898" s="69"/>
      <c r="AL1898" s="69"/>
      <c r="AM1898" s="69"/>
      <c r="AN1898" s="69"/>
      <c r="AO1898" s="69"/>
      <c r="AP1898" s="69"/>
      <c r="AQ1898" s="69"/>
      <c r="AR1898" s="69"/>
      <c r="AS1898" s="69"/>
      <c r="AT1898" s="69"/>
      <c r="AU1898" s="69"/>
      <c r="AV1898" s="69"/>
      <c r="AW1898" s="69"/>
      <c r="AX1898" s="69"/>
      <c r="AY1898" s="69"/>
      <c r="AZ1898" s="69"/>
      <c r="BA1898" s="69"/>
      <c r="BB1898" s="69"/>
      <c r="BC1898" s="69"/>
      <c r="BD1898" s="69"/>
      <c r="BE1898" s="69"/>
      <c r="BF1898" s="69"/>
      <c r="BG1898" s="69"/>
      <c r="BH1898" s="69"/>
      <c r="BI1898" s="69"/>
      <c r="BJ1898" s="69"/>
      <c r="BK1898" s="69"/>
      <c r="BL1898" s="69"/>
      <c r="BM1898" s="69"/>
      <c r="BN1898" s="69"/>
      <c r="BO1898" s="69"/>
      <c r="BP1898" s="69"/>
      <c r="BQ1898" s="69"/>
      <c r="BR1898" s="69"/>
      <c r="BS1898" s="46"/>
    </row>
    <row r="1899" spans="4:71" s="47" customFormat="1" ht="9.75" customHeight="1" x14ac:dyDescent="0.3">
      <c r="D1899" s="69"/>
      <c r="E1899" s="69"/>
      <c r="F1899" s="69"/>
      <c r="G1899" s="69"/>
      <c r="H1899" s="69"/>
      <c r="I1899" s="69"/>
      <c r="J1899" s="69"/>
      <c r="K1899" s="69"/>
      <c r="L1899" s="69"/>
      <c r="M1899" s="69"/>
      <c r="N1899" s="69"/>
      <c r="O1899" s="69"/>
      <c r="P1899" s="69"/>
      <c r="Q1899" s="69"/>
      <c r="R1899" s="69"/>
      <c r="S1899" s="69"/>
      <c r="T1899" s="69"/>
      <c r="U1899" s="69"/>
      <c r="V1899" s="69"/>
      <c r="W1899" s="69"/>
      <c r="X1899" s="69"/>
      <c r="Y1899" s="69"/>
      <c r="Z1899" s="69"/>
      <c r="AA1899" s="69"/>
      <c r="AB1899" s="69"/>
      <c r="AC1899" s="69"/>
      <c r="AD1899" s="69"/>
      <c r="AE1899" s="69"/>
      <c r="AF1899" s="69"/>
      <c r="AG1899" s="69"/>
      <c r="AH1899" s="69"/>
      <c r="AI1899" s="69"/>
      <c r="AJ1899" s="69"/>
      <c r="AK1899" s="69"/>
      <c r="AL1899" s="69"/>
      <c r="AM1899" s="69"/>
      <c r="AN1899" s="69"/>
      <c r="AO1899" s="69"/>
      <c r="AP1899" s="69"/>
      <c r="AQ1899" s="69"/>
      <c r="AR1899" s="69"/>
      <c r="AS1899" s="69"/>
      <c r="AT1899" s="69"/>
      <c r="AU1899" s="69"/>
      <c r="AV1899" s="69"/>
      <c r="AW1899" s="69"/>
      <c r="AX1899" s="69"/>
      <c r="AY1899" s="69"/>
      <c r="AZ1899" s="69"/>
      <c r="BA1899" s="69"/>
      <c r="BB1899" s="69"/>
      <c r="BC1899" s="69"/>
      <c r="BD1899" s="69"/>
      <c r="BE1899" s="69"/>
      <c r="BF1899" s="69"/>
      <c r="BG1899" s="69"/>
      <c r="BH1899" s="69"/>
      <c r="BI1899" s="69"/>
      <c r="BJ1899" s="69"/>
      <c r="BK1899" s="69"/>
      <c r="BL1899" s="69"/>
      <c r="BM1899" s="69"/>
      <c r="BN1899" s="69"/>
      <c r="BO1899" s="69"/>
      <c r="BP1899" s="69"/>
      <c r="BQ1899" s="69"/>
      <c r="BR1899" s="69"/>
      <c r="BS1899" s="46"/>
    </row>
    <row r="1900" spans="4:71" s="47" customFormat="1" ht="9.75" customHeight="1" x14ac:dyDescent="0.3">
      <c r="D1900" s="69"/>
      <c r="E1900" s="69"/>
      <c r="F1900" s="69"/>
      <c r="G1900" s="69"/>
      <c r="H1900" s="69"/>
      <c r="I1900" s="69"/>
      <c r="J1900" s="69"/>
      <c r="K1900" s="69"/>
      <c r="L1900" s="69"/>
      <c r="M1900" s="69"/>
      <c r="N1900" s="69"/>
      <c r="O1900" s="69"/>
      <c r="P1900" s="69"/>
      <c r="Q1900" s="69"/>
      <c r="R1900" s="69"/>
      <c r="S1900" s="69"/>
      <c r="T1900" s="69"/>
      <c r="U1900" s="69"/>
      <c r="V1900" s="69"/>
      <c r="W1900" s="69"/>
      <c r="X1900" s="69"/>
      <c r="Y1900" s="69"/>
      <c r="Z1900" s="69"/>
      <c r="AA1900" s="69"/>
      <c r="AB1900" s="69"/>
      <c r="AC1900" s="69"/>
      <c r="AD1900" s="69"/>
      <c r="AE1900" s="69"/>
      <c r="AF1900" s="69"/>
      <c r="AG1900" s="69"/>
      <c r="AH1900" s="69"/>
      <c r="AI1900" s="69"/>
      <c r="AJ1900" s="69"/>
      <c r="AK1900" s="69"/>
      <c r="AL1900" s="69"/>
      <c r="AM1900" s="69"/>
      <c r="AN1900" s="69"/>
      <c r="AO1900" s="69"/>
      <c r="AP1900" s="69"/>
      <c r="AQ1900" s="69"/>
      <c r="AR1900" s="69"/>
      <c r="AS1900" s="69"/>
      <c r="AT1900" s="69"/>
      <c r="AU1900" s="69"/>
      <c r="AV1900" s="69"/>
      <c r="AW1900" s="69"/>
      <c r="AX1900" s="69"/>
      <c r="AY1900" s="69"/>
      <c r="AZ1900" s="69"/>
      <c r="BA1900" s="69"/>
      <c r="BB1900" s="69"/>
      <c r="BC1900" s="69"/>
      <c r="BD1900" s="69"/>
      <c r="BE1900" s="69"/>
      <c r="BF1900" s="69"/>
      <c r="BG1900" s="69"/>
      <c r="BH1900" s="69"/>
      <c r="BI1900" s="69"/>
      <c r="BJ1900" s="69"/>
      <c r="BK1900" s="69"/>
      <c r="BL1900" s="69"/>
      <c r="BM1900" s="69"/>
      <c r="BN1900" s="69"/>
      <c r="BO1900" s="69"/>
      <c r="BP1900" s="69"/>
      <c r="BQ1900" s="69"/>
      <c r="BR1900" s="69"/>
      <c r="BS1900" s="46"/>
    </row>
    <row r="1901" spans="4:71" s="47" customFormat="1" ht="9.75" customHeight="1" x14ac:dyDescent="0.3">
      <c r="D1901" s="69"/>
      <c r="E1901" s="69"/>
      <c r="F1901" s="69"/>
      <c r="G1901" s="69"/>
      <c r="H1901" s="69"/>
      <c r="I1901" s="69"/>
      <c r="J1901" s="69"/>
      <c r="K1901" s="69"/>
      <c r="L1901" s="69"/>
      <c r="M1901" s="69"/>
      <c r="N1901" s="69"/>
      <c r="O1901" s="69"/>
      <c r="P1901" s="69"/>
      <c r="Q1901" s="69"/>
      <c r="R1901" s="69"/>
      <c r="S1901" s="69"/>
      <c r="T1901" s="69"/>
      <c r="U1901" s="69"/>
      <c r="V1901" s="69"/>
      <c r="W1901" s="69"/>
      <c r="X1901" s="69"/>
      <c r="Y1901" s="69"/>
      <c r="Z1901" s="69"/>
      <c r="AA1901" s="69"/>
      <c r="AB1901" s="69"/>
      <c r="AC1901" s="69"/>
      <c r="AD1901" s="69"/>
      <c r="AE1901" s="69"/>
      <c r="AF1901" s="69"/>
      <c r="AG1901" s="69"/>
      <c r="AH1901" s="69"/>
      <c r="AI1901" s="69"/>
      <c r="AJ1901" s="69"/>
      <c r="AK1901" s="69"/>
      <c r="AL1901" s="69"/>
      <c r="AM1901" s="69"/>
      <c r="AN1901" s="69"/>
      <c r="AO1901" s="69"/>
      <c r="AP1901" s="69"/>
      <c r="AQ1901" s="69"/>
      <c r="AR1901" s="69"/>
      <c r="AS1901" s="69"/>
      <c r="AT1901" s="69"/>
      <c r="AU1901" s="69"/>
      <c r="AV1901" s="69"/>
      <c r="AW1901" s="69"/>
      <c r="AX1901" s="69"/>
      <c r="AY1901" s="69"/>
      <c r="AZ1901" s="69"/>
      <c r="BA1901" s="69"/>
      <c r="BB1901" s="69"/>
      <c r="BC1901" s="69"/>
      <c r="BD1901" s="69"/>
      <c r="BE1901" s="69"/>
      <c r="BF1901" s="69"/>
      <c r="BG1901" s="69"/>
      <c r="BH1901" s="69"/>
      <c r="BI1901" s="69"/>
      <c r="BJ1901" s="69"/>
      <c r="BK1901" s="69"/>
      <c r="BL1901" s="69"/>
      <c r="BM1901" s="69"/>
      <c r="BN1901" s="69"/>
      <c r="BO1901" s="69"/>
      <c r="BP1901" s="69"/>
      <c r="BQ1901" s="69"/>
      <c r="BR1901" s="69"/>
      <c r="BS1901" s="46"/>
    </row>
    <row r="1902" spans="4:71" s="47" customFormat="1" ht="9.75" customHeight="1" x14ac:dyDescent="0.3">
      <c r="D1902" s="69"/>
      <c r="E1902" s="69"/>
      <c r="F1902" s="69"/>
      <c r="G1902" s="69"/>
      <c r="H1902" s="69"/>
      <c r="I1902" s="69"/>
      <c r="J1902" s="69"/>
      <c r="K1902" s="69"/>
      <c r="L1902" s="69"/>
      <c r="M1902" s="69"/>
      <c r="N1902" s="69"/>
      <c r="O1902" s="69"/>
      <c r="P1902" s="69"/>
      <c r="Q1902" s="69"/>
      <c r="R1902" s="69"/>
      <c r="S1902" s="69"/>
      <c r="T1902" s="69"/>
      <c r="U1902" s="69"/>
      <c r="V1902" s="69"/>
      <c r="W1902" s="69"/>
      <c r="X1902" s="69"/>
      <c r="Y1902" s="69"/>
      <c r="Z1902" s="69"/>
      <c r="AA1902" s="69"/>
      <c r="AB1902" s="69"/>
      <c r="AC1902" s="69"/>
      <c r="AD1902" s="69"/>
      <c r="AE1902" s="69"/>
      <c r="AF1902" s="69"/>
      <c r="AG1902" s="69"/>
      <c r="AH1902" s="69"/>
      <c r="AI1902" s="69"/>
      <c r="AJ1902" s="69"/>
      <c r="AK1902" s="69"/>
      <c r="AL1902" s="69"/>
      <c r="AM1902" s="69"/>
      <c r="AN1902" s="69"/>
      <c r="AO1902" s="69"/>
      <c r="AP1902" s="69"/>
      <c r="AQ1902" s="69"/>
      <c r="AR1902" s="69"/>
      <c r="AS1902" s="69"/>
      <c r="AT1902" s="69"/>
      <c r="AU1902" s="69"/>
      <c r="AV1902" s="69"/>
      <c r="AW1902" s="69"/>
      <c r="AX1902" s="69"/>
      <c r="AY1902" s="69"/>
      <c r="AZ1902" s="69"/>
      <c r="BA1902" s="69"/>
      <c r="BB1902" s="69"/>
      <c r="BC1902" s="69"/>
      <c r="BD1902" s="69"/>
      <c r="BE1902" s="69"/>
      <c r="BF1902" s="69"/>
      <c r="BG1902" s="69"/>
      <c r="BH1902" s="69"/>
      <c r="BI1902" s="69"/>
      <c r="BJ1902" s="69"/>
      <c r="BK1902" s="69"/>
      <c r="BL1902" s="69"/>
      <c r="BM1902" s="69"/>
      <c r="BN1902" s="69"/>
      <c r="BO1902" s="69"/>
      <c r="BP1902" s="69"/>
      <c r="BQ1902" s="69"/>
      <c r="BR1902" s="69"/>
      <c r="BS1902" s="46"/>
    </row>
    <row r="1903" spans="4:71" s="47" customFormat="1" ht="9.75" customHeight="1" x14ac:dyDescent="0.3">
      <c r="D1903" s="69"/>
      <c r="E1903" s="69"/>
      <c r="F1903" s="69"/>
      <c r="G1903" s="69"/>
      <c r="H1903" s="69"/>
      <c r="I1903" s="69"/>
      <c r="J1903" s="69"/>
      <c r="K1903" s="69"/>
      <c r="L1903" s="69"/>
      <c r="M1903" s="69"/>
      <c r="N1903" s="69"/>
      <c r="O1903" s="69"/>
      <c r="P1903" s="69"/>
      <c r="Q1903" s="69"/>
      <c r="R1903" s="69"/>
      <c r="S1903" s="69"/>
      <c r="T1903" s="69"/>
      <c r="U1903" s="69"/>
      <c r="V1903" s="69"/>
      <c r="W1903" s="69"/>
      <c r="X1903" s="69"/>
      <c r="Y1903" s="69"/>
      <c r="Z1903" s="69"/>
      <c r="AA1903" s="69"/>
      <c r="AB1903" s="69"/>
      <c r="AC1903" s="69"/>
      <c r="AD1903" s="69"/>
      <c r="AE1903" s="69"/>
      <c r="AF1903" s="69"/>
      <c r="AG1903" s="69"/>
      <c r="AH1903" s="69"/>
      <c r="AI1903" s="69"/>
      <c r="AJ1903" s="69"/>
      <c r="AK1903" s="69"/>
      <c r="AL1903" s="69"/>
      <c r="AM1903" s="69"/>
      <c r="AN1903" s="69"/>
      <c r="AO1903" s="69"/>
      <c r="AP1903" s="69"/>
      <c r="AQ1903" s="69"/>
      <c r="AR1903" s="69"/>
      <c r="AS1903" s="69"/>
      <c r="AT1903" s="69"/>
      <c r="AU1903" s="69"/>
      <c r="AV1903" s="69"/>
      <c r="AW1903" s="69"/>
      <c r="AX1903" s="69"/>
      <c r="AY1903" s="69"/>
      <c r="AZ1903" s="69"/>
      <c r="BA1903" s="69"/>
      <c r="BB1903" s="69"/>
      <c r="BC1903" s="69"/>
      <c r="BD1903" s="69"/>
      <c r="BE1903" s="69"/>
      <c r="BF1903" s="69"/>
      <c r="BG1903" s="69"/>
      <c r="BH1903" s="69"/>
      <c r="BI1903" s="69"/>
      <c r="BJ1903" s="69"/>
      <c r="BK1903" s="69"/>
      <c r="BL1903" s="69"/>
      <c r="BM1903" s="69"/>
      <c r="BN1903" s="69"/>
      <c r="BO1903" s="69"/>
      <c r="BP1903" s="69"/>
      <c r="BQ1903" s="69"/>
      <c r="BR1903" s="69"/>
      <c r="BS1903" s="46"/>
    </row>
    <row r="1904" spans="4:71" s="47" customFormat="1" ht="9.75" customHeight="1" x14ac:dyDescent="0.3">
      <c r="D1904" s="69"/>
      <c r="E1904" s="69"/>
      <c r="F1904" s="69"/>
      <c r="G1904" s="69"/>
      <c r="H1904" s="69"/>
      <c r="I1904" s="69"/>
      <c r="J1904" s="69"/>
      <c r="K1904" s="69"/>
      <c r="L1904" s="69"/>
      <c r="M1904" s="69"/>
      <c r="N1904" s="69"/>
      <c r="O1904" s="69"/>
      <c r="P1904" s="69"/>
      <c r="Q1904" s="69"/>
      <c r="R1904" s="69"/>
      <c r="S1904" s="69"/>
      <c r="T1904" s="69"/>
      <c r="U1904" s="69"/>
      <c r="V1904" s="69"/>
      <c r="W1904" s="69"/>
      <c r="X1904" s="69"/>
      <c r="Y1904" s="69"/>
      <c r="Z1904" s="69"/>
      <c r="AA1904" s="69"/>
      <c r="AB1904" s="69"/>
      <c r="AC1904" s="69"/>
      <c r="AD1904" s="69"/>
      <c r="AE1904" s="69"/>
      <c r="AF1904" s="69"/>
      <c r="AG1904" s="69"/>
      <c r="AH1904" s="69"/>
      <c r="AI1904" s="69"/>
      <c r="AJ1904" s="69"/>
      <c r="AK1904" s="69"/>
      <c r="AL1904" s="69"/>
      <c r="AM1904" s="69"/>
      <c r="AN1904" s="69"/>
      <c r="AO1904" s="69"/>
      <c r="AP1904" s="69"/>
      <c r="AQ1904" s="69"/>
      <c r="AR1904" s="69"/>
      <c r="AS1904" s="69"/>
      <c r="AT1904" s="69"/>
      <c r="AU1904" s="69"/>
      <c r="AV1904" s="69"/>
      <c r="AW1904" s="69"/>
      <c r="AX1904" s="69"/>
      <c r="AY1904" s="69"/>
      <c r="AZ1904" s="69"/>
      <c r="BA1904" s="69"/>
      <c r="BB1904" s="69"/>
      <c r="BC1904" s="69"/>
      <c r="BD1904" s="69"/>
      <c r="BE1904" s="69"/>
      <c r="BF1904" s="69"/>
      <c r="BG1904" s="69"/>
      <c r="BH1904" s="69"/>
      <c r="BI1904" s="69"/>
      <c r="BJ1904" s="69"/>
      <c r="BK1904" s="69"/>
      <c r="BL1904" s="69"/>
      <c r="BM1904" s="69"/>
      <c r="BN1904" s="69"/>
      <c r="BO1904" s="69"/>
      <c r="BP1904" s="69"/>
      <c r="BQ1904" s="69"/>
      <c r="BR1904" s="69"/>
      <c r="BS1904" s="46"/>
    </row>
    <row r="1905" spans="4:71" s="47" customFormat="1" ht="9.75" customHeight="1" x14ac:dyDescent="0.3">
      <c r="D1905" s="69"/>
      <c r="E1905" s="69"/>
      <c r="F1905" s="69"/>
      <c r="G1905" s="69"/>
      <c r="H1905" s="69"/>
      <c r="I1905" s="69"/>
      <c r="J1905" s="69"/>
      <c r="K1905" s="69"/>
      <c r="L1905" s="69"/>
      <c r="M1905" s="69"/>
      <c r="N1905" s="69"/>
      <c r="O1905" s="69"/>
      <c r="P1905" s="69"/>
      <c r="Q1905" s="69"/>
      <c r="R1905" s="69"/>
      <c r="S1905" s="69"/>
      <c r="T1905" s="69"/>
      <c r="U1905" s="69"/>
      <c r="V1905" s="69"/>
      <c r="W1905" s="69"/>
      <c r="X1905" s="69"/>
      <c r="Y1905" s="69"/>
      <c r="Z1905" s="69"/>
      <c r="AA1905" s="69"/>
      <c r="AB1905" s="69"/>
      <c r="AC1905" s="69"/>
      <c r="AD1905" s="69"/>
      <c r="AE1905" s="69"/>
      <c r="AF1905" s="69"/>
      <c r="AG1905" s="69"/>
      <c r="AH1905" s="69"/>
      <c r="AI1905" s="69"/>
      <c r="AJ1905" s="69"/>
      <c r="AK1905" s="69"/>
      <c r="AL1905" s="69"/>
      <c r="AM1905" s="69"/>
      <c r="AN1905" s="69"/>
      <c r="AO1905" s="69"/>
      <c r="AP1905" s="69"/>
      <c r="AQ1905" s="69"/>
      <c r="AR1905" s="69"/>
      <c r="AS1905" s="69"/>
      <c r="AT1905" s="69"/>
      <c r="AU1905" s="69"/>
      <c r="AV1905" s="69"/>
      <c r="AW1905" s="69"/>
      <c r="AX1905" s="69"/>
      <c r="AY1905" s="69"/>
      <c r="AZ1905" s="69"/>
      <c r="BA1905" s="69"/>
      <c r="BB1905" s="69"/>
      <c r="BC1905" s="69"/>
      <c r="BD1905" s="69"/>
      <c r="BE1905" s="69"/>
      <c r="BF1905" s="69"/>
      <c r="BG1905" s="69"/>
      <c r="BH1905" s="69"/>
      <c r="BI1905" s="69"/>
      <c r="BJ1905" s="69"/>
      <c r="BK1905" s="69"/>
      <c r="BL1905" s="69"/>
      <c r="BM1905" s="69"/>
      <c r="BN1905" s="69"/>
      <c r="BO1905" s="69"/>
      <c r="BP1905" s="69"/>
      <c r="BQ1905" s="69"/>
      <c r="BR1905" s="69"/>
      <c r="BS1905" s="46"/>
    </row>
    <row r="1906" spans="4:71" s="47" customFormat="1" ht="9.75" customHeight="1" x14ac:dyDescent="0.3">
      <c r="D1906" s="69"/>
      <c r="E1906" s="69"/>
      <c r="F1906" s="69"/>
      <c r="G1906" s="69"/>
      <c r="H1906" s="69"/>
      <c r="I1906" s="69"/>
      <c r="J1906" s="69"/>
      <c r="K1906" s="69"/>
      <c r="L1906" s="69"/>
      <c r="M1906" s="69"/>
      <c r="N1906" s="69"/>
      <c r="O1906" s="69"/>
      <c r="P1906" s="69"/>
      <c r="Q1906" s="69"/>
      <c r="R1906" s="69"/>
      <c r="S1906" s="69"/>
      <c r="T1906" s="69"/>
      <c r="U1906" s="69"/>
      <c r="V1906" s="69"/>
      <c r="W1906" s="69"/>
      <c r="X1906" s="69"/>
      <c r="Y1906" s="69"/>
      <c r="Z1906" s="69"/>
      <c r="AA1906" s="69"/>
      <c r="AB1906" s="69"/>
      <c r="AC1906" s="69"/>
      <c r="AD1906" s="69"/>
      <c r="AE1906" s="69"/>
      <c r="AF1906" s="69"/>
      <c r="AG1906" s="69"/>
      <c r="AH1906" s="69"/>
      <c r="AI1906" s="69"/>
      <c r="AJ1906" s="69"/>
      <c r="AK1906" s="69"/>
      <c r="AL1906" s="69"/>
      <c r="AM1906" s="69"/>
      <c r="AN1906" s="69"/>
      <c r="AO1906" s="69"/>
      <c r="AP1906" s="69"/>
      <c r="AQ1906" s="69"/>
      <c r="AR1906" s="69"/>
      <c r="AS1906" s="69"/>
      <c r="AT1906" s="69"/>
      <c r="AU1906" s="69"/>
      <c r="AV1906" s="69"/>
      <c r="AW1906" s="69"/>
      <c r="AX1906" s="69"/>
      <c r="AY1906" s="69"/>
      <c r="AZ1906" s="69"/>
      <c r="BA1906" s="69"/>
      <c r="BB1906" s="69"/>
      <c r="BC1906" s="69"/>
      <c r="BD1906" s="69"/>
      <c r="BE1906" s="69"/>
      <c r="BF1906" s="69"/>
      <c r="BG1906" s="69"/>
      <c r="BH1906" s="69"/>
      <c r="BI1906" s="69"/>
      <c r="BJ1906" s="69"/>
      <c r="BK1906" s="69"/>
      <c r="BL1906" s="69"/>
      <c r="BM1906" s="69"/>
      <c r="BN1906" s="69"/>
      <c r="BO1906" s="69"/>
      <c r="BP1906" s="69"/>
      <c r="BQ1906" s="69"/>
      <c r="BR1906" s="69"/>
      <c r="BS1906" s="46"/>
    </row>
    <row r="1907" spans="4:71" s="47" customFormat="1" ht="9.75" customHeight="1" x14ac:dyDescent="0.3">
      <c r="D1907" s="69"/>
      <c r="E1907" s="69"/>
      <c r="F1907" s="69"/>
      <c r="G1907" s="69"/>
      <c r="H1907" s="69"/>
      <c r="I1907" s="69"/>
      <c r="J1907" s="69"/>
      <c r="K1907" s="69"/>
      <c r="L1907" s="69"/>
      <c r="M1907" s="69"/>
      <c r="N1907" s="69"/>
      <c r="O1907" s="69"/>
      <c r="P1907" s="69"/>
      <c r="Q1907" s="69"/>
      <c r="R1907" s="69"/>
      <c r="S1907" s="69"/>
      <c r="T1907" s="69"/>
      <c r="U1907" s="69"/>
      <c r="V1907" s="69"/>
      <c r="W1907" s="69"/>
      <c r="X1907" s="69"/>
      <c r="Y1907" s="69"/>
      <c r="Z1907" s="69"/>
      <c r="AA1907" s="69"/>
      <c r="AB1907" s="69"/>
      <c r="AC1907" s="69"/>
      <c r="AD1907" s="69"/>
      <c r="AE1907" s="69"/>
      <c r="AF1907" s="69"/>
      <c r="AG1907" s="69"/>
      <c r="AH1907" s="69"/>
      <c r="AI1907" s="69"/>
      <c r="AJ1907" s="69"/>
      <c r="AK1907" s="69"/>
      <c r="AL1907" s="69"/>
      <c r="AM1907" s="69"/>
      <c r="AN1907" s="69"/>
      <c r="AO1907" s="69"/>
      <c r="AP1907" s="69"/>
      <c r="AQ1907" s="69"/>
      <c r="AR1907" s="69"/>
      <c r="AS1907" s="69"/>
      <c r="AT1907" s="69"/>
      <c r="AU1907" s="69"/>
      <c r="AV1907" s="69"/>
      <c r="AW1907" s="69"/>
      <c r="AX1907" s="69"/>
      <c r="AY1907" s="69"/>
      <c r="AZ1907" s="69"/>
      <c r="BA1907" s="69"/>
      <c r="BB1907" s="69"/>
      <c r="BC1907" s="69"/>
      <c r="BD1907" s="69"/>
      <c r="BE1907" s="69"/>
      <c r="BF1907" s="69"/>
      <c r="BG1907" s="69"/>
      <c r="BH1907" s="69"/>
      <c r="BI1907" s="69"/>
      <c r="BJ1907" s="69"/>
      <c r="BK1907" s="69"/>
      <c r="BL1907" s="69"/>
      <c r="BM1907" s="69"/>
      <c r="BN1907" s="69"/>
      <c r="BO1907" s="69"/>
      <c r="BP1907" s="69"/>
      <c r="BQ1907" s="69"/>
      <c r="BR1907" s="69"/>
      <c r="BS1907" s="46"/>
    </row>
    <row r="1908" spans="4:71" s="47" customFormat="1" ht="9.75" customHeight="1" x14ac:dyDescent="0.3">
      <c r="D1908" s="69"/>
      <c r="E1908" s="69"/>
      <c r="F1908" s="69"/>
      <c r="G1908" s="69"/>
      <c r="H1908" s="69"/>
      <c r="I1908" s="69"/>
      <c r="J1908" s="69"/>
      <c r="K1908" s="69"/>
      <c r="L1908" s="69"/>
      <c r="M1908" s="69"/>
      <c r="N1908" s="69"/>
      <c r="O1908" s="69"/>
      <c r="P1908" s="69"/>
      <c r="Q1908" s="69"/>
      <c r="R1908" s="69"/>
      <c r="S1908" s="69"/>
      <c r="T1908" s="69"/>
      <c r="U1908" s="69"/>
      <c r="V1908" s="69"/>
      <c r="W1908" s="69"/>
      <c r="X1908" s="69"/>
      <c r="Y1908" s="69"/>
      <c r="Z1908" s="69"/>
      <c r="AA1908" s="69"/>
      <c r="AB1908" s="69"/>
      <c r="AC1908" s="69"/>
      <c r="AD1908" s="69"/>
      <c r="AE1908" s="69"/>
      <c r="AF1908" s="69"/>
      <c r="AG1908" s="69"/>
      <c r="AH1908" s="69"/>
      <c r="AI1908" s="69"/>
      <c r="AJ1908" s="69"/>
      <c r="AK1908" s="69"/>
      <c r="AL1908" s="69"/>
      <c r="AM1908" s="69"/>
      <c r="AN1908" s="69"/>
      <c r="AO1908" s="69"/>
      <c r="AP1908" s="69"/>
      <c r="AQ1908" s="69"/>
      <c r="AR1908" s="69"/>
      <c r="AS1908" s="69"/>
      <c r="AT1908" s="69"/>
      <c r="AU1908" s="69"/>
      <c r="AV1908" s="69"/>
      <c r="AW1908" s="69"/>
      <c r="AX1908" s="69"/>
      <c r="AY1908" s="69"/>
      <c r="AZ1908" s="69"/>
      <c r="BA1908" s="69"/>
      <c r="BB1908" s="69"/>
      <c r="BC1908" s="69"/>
      <c r="BD1908" s="69"/>
      <c r="BE1908" s="69"/>
      <c r="BF1908" s="69"/>
      <c r="BG1908" s="69"/>
      <c r="BH1908" s="69"/>
      <c r="BI1908" s="69"/>
      <c r="BJ1908" s="69"/>
      <c r="BK1908" s="69"/>
      <c r="BL1908" s="69"/>
      <c r="BM1908" s="69"/>
      <c r="BN1908" s="69"/>
      <c r="BO1908" s="69"/>
      <c r="BP1908" s="69"/>
      <c r="BQ1908" s="69"/>
      <c r="BR1908" s="69"/>
      <c r="BS1908" s="46"/>
    </row>
    <row r="1909" spans="4:71" s="47" customFormat="1" ht="9.75" customHeight="1" x14ac:dyDescent="0.3">
      <c r="D1909" s="69"/>
      <c r="E1909" s="69"/>
      <c r="F1909" s="69"/>
      <c r="G1909" s="69"/>
      <c r="H1909" s="69"/>
      <c r="I1909" s="69"/>
      <c r="J1909" s="69"/>
      <c r="K1909" s="69"/>
      <c r="L1909" s="69"/>
      <c r="M1909" s="69"/>
      <c r="N1909" s="69"/>
      <c r="O1909" s="69"/>
      <c r="P1909" s="69"/>
      <c r="Q1909" s="69"/>
      <c r="R1909" s="69"/>
      <c r="S1909" s="69"/>
      <c r="T1909" s="69"/>
      <c r="U1909" s="69"/>
      <c r="V1909" s="69"/>
      <c r="W1909" s="69"/>
      <c r="X1909" s="69"/>
      <c r="Y1909" s="69"/>
      <c r="Z1909" s="69"/>
      <c r="AA1909" s="69"/>
      <c r="AB1909" s="69"/>
      <c r="AC1909" s="69"/>
      <c r="AD1909" s="69"/>
      <c r="AE1909" s="69"/>
      <c r="AF1909" s="69"/>
      <c r="AG1909" s="69"/>
      <c r="AH1909" s="69"/>
      <c r="AI1909" s="69"/>
      <c r="AJ1909" s="69"/>
      <c r="AK1909" s="69"/>
      <c r="AL1909" s="69"/>
      <c r="AM1909" s="69"/>
      <c r="AN1909" s="69"/>
      <c r="AO1909" s="69"/>
      <c r="AP1909" s="69"/>
      <c r="AQ1909" s="69"/>
      <c r="AR1909" s="69"/>
      <c r="AS1909" s="69"/>
      <c r="AT1909" s="69"/>
      <c r="AU1909" s="69"/>
      <c r="AV1909" s="69"/>
      <c r="AW1909" s="69"/>
      <c r="AX1909" s="69"/>
      <c r="AY1909" s="69"/>
      <c r="AZ1909" s="69"/>
      <c r="BA1909" s="69"/>
      <c r="BB1909" s="69"/>
      <c r="BC1909" s="69"/>
      <c r="BD1909" s="69"/>
      <c r="BE1909" s="69"/>
      <c r="BF1909" s="69"/>
      <c r="BG1909" s="69"/>
      <c r="BH1909" s="69"/>
      <c r="BI1909" s="69"/>
      <c r="BJ1909" s="69"/>
      <c r="BK1909" s="69"/>
      <c r="BL1909" s="69"/>
      <c r="BM1909" s="69"/>
      <c r="BN1909" s="69"/>
      <c r="BO1909" s="69"/>
      <c r="BP1909" s="69"/>
      <c r="BQ1909" s="69"/>
      <c r="BR1909" s="69"/>
      <c r="BS1909" s="46"/>
    </row>
    <row r="1910" spans="4:71" s="47" customFormat="1" ht="9.75" customHeight="1" x14ac:dyDescent="0.3">
      <c r="D1910" s="69"/>
      <c r="E1910" s="69"/>
      <c r="F1910" s="69"/>
      <c r="G1910" s="69"/>
      <c r="H1910" s="69"/>
      <c r="I1910" s="69"/>
      <c r="J1910" s="69"/>
      <c r="K1910" s="69"/>
      <c r="L1910" s="69"/>
      <c r="M1910" s="69"/>
      <c r="N1910" s="69"/>
      <c r="O1910" s="69"/>
      <c r="P1910" s="69"/>
      <c r="Q1910" s="69"/>
      <c r="R1910" s="69"/>
      <c r="S1910" s="69"/>
      <c r="T1910" s="69"/>
      <c r="U1910" s="69"/>
      <c r="V1910" s="69"/>
      <c r="W1910" s="69"/>
      <c r="X1910" s="69"/>
      <c r="Y1910" s="69"/>
      <c r="Z1910" s="69"/>
      <c r="AA1910" s="69"/>
      <c r="AB1910" s="69"/>
      <c r="AC1910" s="69"/>
      <c r="AD1910" s="69"/>
      <c r="AE1910" s="69"/>
      <c r="AF1910" s="69"/>
      <c r="AG1910" s="69"/>
      <c r="AH1910" s="69"/>
      <c r="AI1910" s="69"/>
      <c r="AJ1910" s="69"/>
      <c r="AK1910" s="69"/>
      <c r="AL1910" s="69"/>
      <c r="AM1910" s="69"/>
      <c r="AN1910" s="69"/>
      <c r="AO1910" s="69"/>
      <c r="AP1910" s="69"/>
      <c r="AQ1910" s="69"/>
      <c r="AR1910" s="69"/>
      <c r="AS1910" s="69"/>
      <c r="AT1910" s="69"/>
      <c r="AU1910" s="69"/>
      <c r="AV1910" s="69"/>
      <c r="AW1910" s="69"/>
      <c r="AX1910" s="69"/>
      <c r="AY1910" s="69"/>
      <c r="AZ1910" s="69"/>
      <c r="BA1910" s="69"/>
      <c r="BB1910" s="69"/>
      <c r="BC1910" s="69"/>
      <c r="BD1910" s="69"/>
      <c r="BE1910" s="69"/>
      <c r="BF1910" s="69"/>
      <c r="BG1910" s="69"/>
      <c r="BH1910" s="69"/>
      <c r="BI1910" s="69"/>
      <c r="BJ1910" s="69"/>
      <c r="BK1910" s="69"/>
      <c r="BL1910" s="69"/>
      <c r="BM1910" s="69"/>
      <c r="BN1910" s="69"/>
      <c r="BO1910" s="69"/>
      <c r="BP1910" s="69"/>
      <c r="BQ1910" s="69"/>
      <c r="BR1910" s="69"/>
      <c r="BS1910" s="46"/>
    </row>
    <row r="1911" spans="4:71" s="47" customFormat="1" ht="9.75" customHeight="1" x14ac:dyDescent="0.3">
      <c r="D1911" s="69"/>
      <c r="E1911" s="69"/>
      <c r="F1911" s="69"/>
      <c r="G1911" s="69"/>
      <c r="H1911" s="69"/>
      <c r="I1911" s="69"/>
      <c r="J1911" s="69"/>
      <c r="K1911" s="69"/>
      <c r="L1911" s="69"/>
      <c r="M1911" s="69"/>
      <c r="N1911" s="69"/>
      <c r="O1911" s="69"/>
      <c r="P1911" s="69"/>
      <c r="Q1911" s="69"/>
      <c r="R1911" s="69"/>
      <c r="S1911" s="69"/>
      <c r="T1911" s="69"/>
      <c r="U1911" s="69"/>
      <c r="V1911" s="69"/>
      <c r="W1911" s="69"/>
      <c r="X1911" s="69"/>
      <c r="Y1911" s="69"/>
      <c r="Z1911" s="69"/>
      <c r="AA1911" s="69"/>
      <c r="AB1911" s="69"/>
      <c r="AC1911" s="69"/>
      <c r="AD1911" s="69"/>
      <c r="AE1911" s="69"/>
      <c r="AF1911" s="69"/>
      <c r="AG1911" s="69"/>
      <c r="AH1911" s="69"/>
      <c r="AI1911" s="69"/>
      <c r="AJ1911" s="69"/>
      <c r="AK1911" s="69"/>
      <c r="AL1911" s="69"/>
      <c r="AM1911" s="69"/>
      <c r="AN1911" s="69"/>
      <c r="AO1911" s="69"/>
      <c r="AP1911" s="69"/>
      <c r="AQ1911" s="69"/>
      <c r="AR1911" s="69"/>
      <c r="AS1911" s="69"/>
      <c r="AT1911" s="69"/>
      <c r="AU1911" s="69"/>
      <c r="AV1911" s="69"/>
      <c r="AW1911" s="69"/>
      <c r="AX1911" s="69"/>
      <c r="AY1911" s="69"/>
      <c r="AZ1911" s="69"/>
      <c r="BA1911" s="69"/>
      <c r="BB1911" s="69"/>
      <c r="BC1911" s="69"/>
      <c r="BD1911" s="69"/>
      <c r="BE1911" s="69"/>
      <c r="BF1911" s="69"/>
      <c r="BG1911" s="69"/>
      <c r="BH1911" s="69"/>
      <c r="BI1911" s="69"/>
      <c r="BJ1911" s="69"/>
      <c r="BK1911" s="69"/>
      <c r="BL1911" s="69"/>
      <c r="BM1911" s="69"/>
      <c r="BN1911" s="69"/>
      <c r="BO1911" s="69"/>
      <c r="BP1911" s="69"/>
      <c r="BQ1911" s="69"/>
      <c r="BR1911" s="69"/>
      <c r="BS1911" s="46"/>
    </row>
    <row r="1912" spans="4:71" s="47" customFormat="1" ht="9.75" customHeight="1" x14ac:dyDescent="0.3">
      <c r="D1912" s="69"/>
      <c r="E1912" s="69"/>
      <c r="F1912" s="69"/>
      <c r="G1912" s="69"/>
      <c r="H1912" s="69"/>
      <c r="I1912" s="69"/>
      <c r="J1912" s="69"/>
      <c r="K1912" s="69"/>
      <c r="L1912" s="69"/>
      <c r="M1912" s="69"/>
      <c r="N1912" s="69"/>
      <c r="O1912" s="69"/>
      <c r="P1912" s="69"/>
      <c r="Q1912" s="69"/>
      <c r="R1912" s="69"/>
      <c r="S1912" s="69"/>
      <c r="T1912" s="69"/>
      <c r="U1912" s="69"/>
      <c r="V1912" s="69"/>
      <c r="W1912" s="69"/>
      <c r="X1912" s="69"/>
      <c r="Y1912" s="69"/>
      <c r="Z1912" s="69"/>
      <c r="AA1912" s="69"/>
      <c r="AB1912" s="69"/>
      <c r="AC1912" s="69"/>
      <c r="AD1912" s="69"/>
      <c r="AE1912" s="69"/>
      <c r="AF1912" s="69"/>
      <c r="AG1912" s="69"/>
      <c r="AH1912" s="69"/>
      <c r="AI1912" s="69"/>
      <c r="AJ1912" s="69"/>
      <c r="AK1912" s="69"/>
      <c r="AL1912" s="69"/>
      <c r="AM1912" s="69"/>
      <c r="AN1912" s="69"/>
      <c r="AO1912" s="69"/>
      <c r="AP1912" s="69"/>
      <c r="AQ1912" s="69"/>
      <c r="AR1912" s="69"/>
      <c r="AS1912" s="69"/>
      <c r="AT1912" s="69"/>
      <c r="AU1912" s="69"/>
      <c r="AV1912" s="69"/>
      <c r="AW1912" s="69"/>
      <c r="AX1912" s="69"/>
      <c r="AY1912" s="69"/>
      <c r="AZ1912" s="69"/>
      <c r="BA1912" s="69"/>
      <c r="BB1912" s="69"/>
      <c r="BC1912" s="69"/>
      <c r="BD1912" s="69"/>
      <c r="BE1912" s="69"/>
      <c r="BF1912" s="69"/>
      <c r="BG1912" s="69"/>
      <c r="BH1912" s="69"/>
      <c r="BI1912" s="69"/>
      <c r="BJ1912" s="69"/>
      <c r="BK1912" s="69"/>
      <c r="BL1912" s="69"/>
      <c r="BM1912" s="69"/>
      <c r="BN1912" s="69"/>
      <c r="BO1912" s="69"/>
      <c r="BP1912" s="69"/>
      <c r="BQ1912" s="69"/>
      <c r="BR1912" s="69"/>
      <c r="BS1912" s="46"/>
    </row>
    <row r="1913" spans="4:71" s="47" customFormat="1" ht="9.75" customHeight="1" x14ac:dyDescent="0.3">
      <c r="D1913" s="69"/>
      <c r="E1913" s="69"/>
      <c r="F1913" s="69"/>
      <c r="G1913" s="69"/>
      <c r="H1913" s="69"/>
      <c r="I1913" s="69"/>
      <c r="J1913" s="69"/>
      <c r="K1913" s="69"/>
      <c r="L1913" s="69"/>
      <c r="M1913" s="69"/>
      <c r="N1913" s="69"/>
      <c r="O1913" s="69"/>
      <c r="P1913" s="69"/>
      <c r="Q1913" s="69"/>
      <c r="R1913" s="69"/>
      <c r="S1913" s="69"/>
      <c r="T1913" s="69"/>
      <c r="U1913" s="69"/>
      <c r="V1913" s="69"/>
      <c r="W1913" s="69"/>
      <c r="X1913" s="69"/>
      <c r="Y1913" s="69"/>
      <c r="Z1913" s="69"/>
      <c r="AA1913" s="69"/>
      <c r="AB1913" s="69"/>
      <c r="AC1913" s="69"/>
      <c r="AD1913" s="69"/>
      <c r="AE1913" s="69"/>
      <c r="AF1913" s="69"/>
      <c r="AG1913" s="69"/>
      <c r="AH1913" s="69"/>
      <c r="AI1913" s="69"/>
      <c r="AJ1913" s="69"/>
      <c r="AK1913" s="69"/>
      <c r="AL1913" s="69"/>
      <c r="AM1913" s="69"/>
      <c r="AN1913" s="69"/>
      <c r="AO1913" s="69"/>
      <c r="AP1913" s="69"/>
      <c r="AQ1913" s="69"/>
      <c r="AR1913" s="69"/>
      <c r="AS1913" s="69"/>
      <c r="AT1913" s="69"/>
      <c r="AU1913" s="69"/>
      <c r="AV1913" s="69"/>
      <c r="AW1913" s="69"/>
      <c r="AX1913" s="69"/>
      <c r="AY1913" s="69"/>
      <c r="AZ1913" s="69"/>
      <c r="BA1913" s="69"/>
      <c r="BB1913" s="69"/>
      <c r="BC1913" s="69"/>
      <c r="BD1913" s="69"/>
      <c r="BE1913" s="69"/>
      <c r="BF1913" s="69"/>
      <c r="BG1913" s="69"/>
      <c r="BH1913" s="69"/>
      <c r="BI1913" s="69"/>
      <c r="BJ1913" s="69"/>
      <c r="BK1913" s="69"/>
      <c r="BL1913" s="69"/>
      <c r="BM1913" s="69"/>
      <c r="BN1913" s="69"/>
      <c r="BO1913" s="69"/>
      <c r="BP1913" s="69"/>
      <c r="BQ1913" s="69"/>
      <c r="BR1913" s="69"/>
      <c r="BS1913" s="46"/>
    </row>
    <row r="1914" spans="4:71" s="47" customFormat="1" ht="9.75" customHeight="1" x14ac:dyDescent="0.3">
      <c r="D1914" s="69"/>
      <c r="E1914" s="69"/>
      <c r="F1914" s="69"/>
      <c r="G1914" s="69"/>
      <c r="H1914" s="69"/>
      <c r="I1914" s="69"/>
      <c r="J1914" s="69"/>
      <c r="K1914" s="69"/>
      <c r="L1914" s="69"/>
      <c r="M1914" s="69"/>
      <c r="N1914" s="69"/>
      <c r="O1914" s="69"/>
      <c r="P1914" s="69"/>
      <c r="Q1914" s="69"/>
      <c r="R1914" s="69"/>
      <c r="S1914" s="69"/>
      <c r="T1914" s="69"/>
      <c r="U1914" s="69"/>
      <c r="V1914" s="69"/>
      <c r="W1914" s="69"/>
      <c r="X1914" s="69"/>
      <c r="Y1914" s="69"/>
      <c r="Z1914" s="69"/>
      <c r="AA1914" s="69"/>
      <c r="AB1914" s="69"/>
      <c r="AC1914" s="69"/>
      <c r="AD1914" s="69"/>
      <c r="AE1914" s="69"/>
      <c r="AF1914" s="69"/>
      <c r="AG1914" s="69"/>
      <c r="AH1914" s="69"/>
      <c r="AI1914" s="69"/>
      <c r="AJ1914" s="69"/>
      <c r="AK1914" s="69"/>
      <c r="AL1914" s="69"/>
      <c r="AM1914" s="69"/>
      <c r="AN1914" s="69"/>
      <c r="AO1914" s="69"/>
      <c r="AP1914" s="69"/>
      <c r="AQ1914" s="69"/>
      <c r="AR1914" s="69"/>
      <c r="AS1914" s="69"/>
      <c r="AT1914" s="69"/>
      <c r="AU1914" s="69"/>
      <c r="AV1914" s="69"/>
      <c r="AW1914" s="69"/>
      <c r="AX1914" s="69"/>
      <c r="AY1914" s="69"/>
      <c r="AZ1914" s="69"/>
      <c r="BA1914" s="69"/>
      <c r="BB1914" s="69"/>
      <c r="BC1914" s="69"/>
      <c r="BD1914" s="69"/>
      <c r="BE1914" s="69"/>
      <c r="BF1914" s="69"/>
      <c r="BG1914" s="69"/>
      <c r="BH1914" s="69"/>
      <c r="BI1914" s="69"/>
      <c r="BJ1914" s="69"/>
      <c r="BK1914" s="69"/>
      <c r="BL1914" s="69"/>
      <c r="BM1914" s="69"/>
      <c r="BN1914" s="69"/>
      <c r="BO1914" s="69"/>
      <c r="BP1914" s="69"/>
      <c r="BQ1914" s="69"/>
      <c r="BR1914" s="69"/>
      <c r="BS1914" s="46"/>
    </row>
    <row r="1915" spans="4:71" s="47" customFormat="1" ht="9.75" customHeight="1" x14ac:dyDescent="0.3">
      <c r="D1915" s="69"/>
      <c r="E1915" s="69"/>
      <c r="F1915" s="69"/>
      <c r="G1915" s="69"/>
      <c r="H1915" s="69"/>
      <c r="I1915" s="69"/>
      <c r="J1915" s="69"/>
      <c r="K1915" s="69"/>
      <c r="L1915" s="69"/>
      <c r="M1915" s="69"/>
      <c r="N1915" s="69"/>
      <c r="O1915" s="69"/>
      <c r="P1915" s="69"/>
      <c r="Q1915" s="69"/>
      <c r="R1915" s="69"/>
      <c r="S1915" s="69"/>
      <c r="T1915" s="69"/>
      <c r="U1915" s="69"/>
      <c r="V1915" s="69"/>
      <c r="W1915" s="69"/>
      <c r="X1915" s="69"/>
      <c r="Y1915" s="69"/>
      <c r="Z1915" s="69"/>
      <c r="AA1915" s="69"/>
      <c r="AB1915" s="69"/>
      <c r="AC1915" s="69"/>
      <c r="AD1915" s="69"/>
      <c r="AE1915" s="69"/>
      <c r="AF1915" s="69"/>
      <c r="AG1915" s="69"/>
      <c r="AH1915" s="69"/>
      <c r="AI1915" s="69"/>
      <c r="AJ1915" s="69"/>
      <c r="AK1915" s="69"/>
      <c r="AL1915" s="69"/>
      <c r="AM1915" s="69"/>
      <c r="AN1915" s="69"/>
      <c r="AO1915" s="69"/>
      <c r="AP1915" s="69"/>
      <c r="AQ1915" s="69"/>
      <c r="AR1915" s="69"/>
      <c r="AS1915" s="69"/>
      <c r="AT1915" s="69"/>
      <c r="AU1915" s="69"/>
      <c r="AV1915" s="69"/>
      <c r="AW1915" s="69"/>
      <c r="AX1915" s="69"/>
      <c r="AY1915" s="69"/>
      <c r="AZ1915" s="69"/>
      <c r="BA1915" s="69"/>
      <c r="BB1915" s="69"/>
      <c r="BC1915" s="69"/>
      <c r="BD1915" s="69"/>
      <c r="BE1915" s="69"/>
      <c r="BF1915" s="69"/>
      <c r="BG1915" s="69"/>
      <c r="BH1915" s="69"/>
      <c r="BI1915" s="69"/>
      <c r="BJ1915" s="69"/>
      <c r="BK1915" s="69"/>
      <c r="BL1915" s="69"/>
      <c r="BM1915" s="69"/>
      <c r="BN1915" s="69"/>
      <c r="BO1915" s="69"/>
      <c r="BP1915" s="69"/>
      <c r="BQ1915" s="69"/>
      <c r="BR1915" s="69"/>
      <c r="BS1915" s="46"/>
    </row>
    <row r="1916" spans="4:71" s="47" customFormat="1" ht="9.75" customHeight="1" x14ac:dyDescent="0.3">
      <c r="D1916" s="69"/>
      <c r="E1916" s="69"/>
      <c r="F1916" s="69"/>
      <c r="G1916" s="69"/>
      <c r="H1916" s="69"/>
      <c r="I1916" s="69"/>
      <c r="J1916" s="69"/>
      <c r="K1916" s="69"/>
      <c r="L1916" s="69"/>
      <c r="M1916" s="69"/>
      <c r="N1916" s="69"/>
      <c r="O1916" s="69"/>
      <c r="P1916" s="69"/>
      <c r="Q1916" s="69"/>
      <c r="R1916" s="69"/>
      <c r="S1916" s="69"/>
      <c r="T1916" s="69"/>
      <c r="U1916" s="69"/>
      <c r="V1916" s="69"/>
      <c r="W1916" s="69"/>
      <c r="X1916" s="69"/>
      <c r="Y1916" s="69"/>
      <c r="Z1916" s="69"/>
      <c r="AA1916" s="69"/>
      <c r="AB1916" s="69"/>
      <c r="AC1916" s="69"/>
      <c r="AD1916" s="69"/>
      <c r="AE1916" s="69"/>
      <c r="AF1916" s="69"/>
      <c r="AG1916" s="69"/>
      <c r="AH1916" s="69"/>
      <c r="AI1916" s="69"/>
      <c r="AJ1916" s="69"/>
      <c r="AK1916" s="69"/>
      <c r="AL1916" s="69"/>
      <c r="AM1916" s="69"/>
      <c r="AN1916" s="69"/>
      <c r="AO1916" s="69"/>
      <c r="AP1916" s="69"/>
      <c r="AQ1916" s="69"/>
      <c r="AR1916" s="69"/>
      <c r="AS1916" s="69"/>
      <c r="AT1916" s="69"/>
      <c r="AU1916" s="69"/>
      <c r="AV1916" s="69"/>
      <c r="AW1916" s="69"/>
      <c r="AX1916" s="69"/>
      <c r="AY1916" s="69"/>
      <c r="AZ1916" s="69"/>
      <c r="BA1916" s="69"/>
      <c r="BB1916" s="69"/>
      <c r="BC1916" s="69"/>
      <c r="BD1916" s="69"/>
      <c r="BE1916" s="69"/>
      <c r="BF1916" s="69"/>
      <c r="BG1916" s="69"/>
      <c r="BH1916" s="69"/>
      <c r="BI1916" s="69"/>
      <c r="BJ1916" s="69"/>
      <c r="BK1916" s="69"/>
      <c r="BL1916" s="69"/>
      <c r="BM1916" s="69"/>
      <c r="BN1916" s="69"/>
      <c r="BO1916" s="69"/>
      <c r="BP1916" s="69"/>
      <c r="BQ1916" s="69"/>
      <c r="BR1916" s="69"/>
      <c r="BS1916" s="46"/>
    </row>
    <row r="1917" spans="4:71" s="47" customFormat="1" ht="9.75" customHeight="1" x14ac:dyDescent="0.3">
      <c r="D1917" s="69"/>
      <c r="E1917" s="69"/>
      <c r="F1917" s="69"/>
      <c r="G1917" s="69"/>
      <c r="H1917" s="69"/>
      <c r="I1917" s="69"/>
      <c r="J1917" s="69"/>
      <c r="K1917" s="69"/>
      <c r="L1917" s="69"/>
      <c r="M1917" s="69"/>
      <c r="N1917" s="69"/>
      <c r="O1917" s="69"/>
      <c r="P1917" s="69"/>
      <c r="Q1917" s="69"/>
      <c r="R1917" s="69"/>
      <c r="S1917" s="69"/>
      <c r="T1917" s="69"/>
      <c r="U1917" s="69"/>
      <c r="V1917" s="69"/>
      <c r="W1917" s="69"/>
      <c r="X1917" s="69"/>
      <c r="Y1917" s="69"/>
      <c r="Z1917" s="69"/>
      <c r="AA1917" s="69"/>
      <c r="AB1917" s="69"/>
      <c r="AC1917" s="69"/>
      <c r="AD1917" s="69"/>
      <c r="AE1917" s="69"/>
      <c r="AF1917" s="69"/>
      <c r="AG1917" s="69"/>
      <c r="AH1917" s="69"/>
      <c r="AI1917" s="69"/>
      <c r="AJ1917" s="69"/>
      <c r="AK1917" s="69"/>
      <c r="AL1917" s="69"/>
      <c r="AM1917" s="69"/>
      <c r="AN1917" s="69"/>
      <c r="AO1917" s="69"/>
      <c r="AP1917" s="69"/>
      <c r="AQ1917" s="69"/>
      <c r="AR1917" s="69"/>
      <c r="AS1917" s="69"/>
      <c r="AT1917" s="69"/>
      <c r="AU1917" s="69"/>
      <c r="AV1917" s="69"/>
      <c r="AW1917" s="69"/>
      <c r="AX1917" s="69"/>
      <c r="AY1917" s="69"/>
      <c r="AZ1917" s="69"/>
      <c r="BA1917" s="69"/>
      <c r="BB1917" s="69"/>
      <c r="BC1917" s="69"/>
      <c r="BD1917" s="69"/>
      <c r="BE1917" s="69"/>
      <c r="BF1917" s="69"/>
      <c r="BG1917" s="69"/>
      <c r="BH1917" s="69"/>
      <c r="BI1917" s="69"/>
      <c r="BJ1917" s="69"/>
      <c r="BK1917" s="69"/>
      <c r="BL1917" s="69"/>
      <c r="BM1917" s="69"/>
      <c r="BN1917" s="69"/>
      <c r="BO1917" s="69"/>
      <c r="BP1917" s="69"/>
      <c r="BQ1917" s="69"/>
      <c r="BR1917" s="69"/>
      <c r="BS1917" s="46"/>
    </row>
    <row r="1918" spans="4:71" s="47" customFormat="1" ht="9.75" customHeight="1" x14ac:dyDescent="0.3">
      <c r="D1918" s="69"/>
      <c r="E1918" s="69"/>
      <c r="F1918" s="69"/>
      <c r="G1918" s="69"/>
      <c r="H1918" s="69"/>
      <c r="I1918" s="69"/>
      <c r="J1918" s="69"/>
      <c r="K1918" s="69"/>
      <c r="L1918" s="69"/>
      <c r="M1918" s="69"/>
      <c r="N1918" s="69"/>
      <c r="O1918" s="69"/>
      <c r="P1918" s="69"/>
      <c r="Q1918" s="69"/>
      <c r="R1918" s="69"/>
      <c r="S1918" s="69"/>
      <c r="T1918" s="69"/>
      <c r="U1918" s="69"/>
      <c r="V1918" s="69"/>
      <c r="W1918" s="69"/>
      <c r="X1918" s="69"/>
      <c r="Y1918" s="69"/>
      <c r="Z1918" s="69"/>
      <c r="AA1918" s="69"/>
      <c r="AB1918" s="69"/>
      <c r="AC1918" s="69"/>
      <c r="AD1918" s="69"/>
      <c r="AE1918" s="69"/>
      <c r="AF1918" s="69"/>
      <c r="AG1918" s="69"/>
      <c r="AH1918" s="69"/>
      <c r="AI1918" s="69"/>
      <c r="AJ1918" s="69"/>
      <c r="AK1918" s="69"/>
      <c r="AL1918" s="69"/>
      <c r="AM1918" s="69"/>
      <c r="AN1918" s="69"/>
      <c r="AO1918" s="69"/>
      <c r="AP1918" s="69"/>
      <c r="AQ1918" s="69"/>
      <c r="AR1918" s="69"/>
      <c r="AS1918" s="69"/>
      <c r="AT1918" s="69"/>
      <c r="AU1918" s="69"/>
      <c r="AV1918" s="69"/>
      <c r="AW1918" s="69"/>
      <c r="AX1918" s="69"/>
      <c r="AY1918" s="69"/>
      <c r="AZ1918" s="69"/>
      <c r="BA1918" s="69"/>
      <c r="BB1918" s="69"/>
      <c r="BC1918" s="69"/>
      <c r="BD1918" s="69"/>
      <c r="BE1918" s="69"/>
      <c r="BF1918" s="69"/>
      <c r="BG1918" s="69"/>
      <c r="BH1918" s="69"/>
      <c r="BI1918" s="69"/>
      <c r="BJ1918" s="69"/>
      <c r="BK1918" s="69"/>
      <c r="BL1918" s="69"/>
      <c r="BM1918" s="69"/>
      <c r="BN1918" s="69"/>
      <c r="BO1918" s="69"/>
      <c r="BP1918" s="69"/>
      <c r="BQ1918" s="69"/>
      <c r="BR1918" s="69"/>
      <c r="BS1918" s="46"/>
    </row>
    <row r="1919" spans="4:71" s="47" customFormat="1" ht="9.75" customHeight="1" x14ac:dyDescent="0.3">
      <c r="D1919" s="69"/>
      <c r="E1919" s="69"/>
      <c r="F1919" s="69"/>
      <c r="G1919" s="69"/>
      <c r="H1919" s="69"/>
      <c r="I1919" s="69"/>
      <c r="J1919" s="69"/>
      <c r="K1919" s="69"/>
      <c r="L1919" s="69"/>
      <c r="M1919" s="69"/>
      <c r="N1919" s="69"/>
      <c r="O1919" s="69"/>
      <c r="P1919" s="69"/>
      <c r="Q1919" s="69"/>
      <c r="R1919" s="69"/>
      <c r="S1919" s="69"/>
      <c r="T1919" s="69"/>
      <c r="U1919" s="69"/>
      <c r="V1919" s="69"/>
      <c r="W1919" s="69"/>
      <c r="X1919" s="69"/>
      <c r="Y1919" s="69"/>
      <c r="Z1919" s="69"/>
      <c r="AA1919" s="69"/>
      <c r="AB1919" s="69"/>
      <c r="AC1919" s="69"/>
      <c r="AD1919" s="69"/>
      <c r="AE1919" s="69"/>
      <c r="AF1919" s="69"/>
      <c r="AG1919" s="69"/>
      <c r="AH1919" s="69"/>
      <c r="AI1919" s="69"/>
      <c r="AJ1919" s="69"/>
      <c r="AK1919" s="69"/>
      <c r="AL1919" s="69"/>
      <c r="AM1919" s="69"/>
      <c r="AN1919" s="69"/>
      <c r="AO1919" s="69"/>
      <c r="AP1919" s="69"/>
      <c r="AQ1919" s="69"/>
      <c r="AR1919" s="69"/>
      <c r="AS1919" s="69"/>
      <c r="AT1919" s="69"/>
      <c r="AU1919" s="69"/>
      <c r="AV1919" s="69"/>
      <c r="AW1919" s="69"/>
      <c r="AX1919" s="69"/>
      <c r="AY1919" s="69"/>
      <c r="AZ1919" s="69"/>
      <c r="BA1919" s="69"/>
      <c r="BB1919" s="69"/>
      <c r="BC1919" s="69"/>
      <c r="BD1919" s="69"/>
      <c r="BE1919" s="69"/>
      <c r="BF1919" s="69"/>
      <c r="BG1919" s="69"/>
      <c r="BH1919" s="69"/>
      <c r="BI1919" s="69"/>
      <c r="BJ1919" s="69"/>
      <c r="BK1919" s="69"/>
      <c r="BL1919" s="69"/>
      <c r="BM1919" s="69"/>
      <c r="BN1919" s="69"/>
      <c r="BO1919" s="69"/>
      <c r="BP1919" s="69"/>
      <c r="BQ1919" s="69"/>
      <c r="BR1919" s="69"/>
      <c r="BS1919" s="46"/>
    </row>
    <row r="1920" spans="4:71" s="47" customFormat="1" ht="9.75" customHeight="1" x14ac:dyDescent="0.3">
      <c r="D1920" s="69"/>
      <c r="E1920" s="69"/>
      <c r="F1920" s="69"/>
      <c r="G1920" s="69"/>
      <c r="H1920" s="69"/>
      <c r="I1920" s="69"/>
      <c r="J1920" s="69"/>
      <c r="K1920" s="69"/>
      <c r="L1920" s="69"/>
      <c r="M1920" s="69"/>
      <c r="N1920" s="69"/>
      <c r="O1920" s="69"/>
      <c r="P1920" s="69"/>
      <c r="Q1920" s="69"/>
      <c r="R1920" s="69"/>
      <c r="S1920" s="69"/>
      <c r="T1920" s="69"/>
      <c r="U1920" s="69"/>
      <c r="V1920" s="69"/>
      <c r="W1920" s="69"/>
      <c r="X1920" s="69"/>
      <c r="Y1920" s="69"/>
      <c r="Z1920" s="69"/>
      <c r="AA1920" s="69"/>
      <c r="AB1920" s="69"/>
      <c r="AC1920" s="69"/>
      <c r="AD1920" s="69"/>
      <c r="AE1920" s="69"/>
      <c r="AF1920" s="69"/>
      <c r="AG1920" s="69"/>
      <c r="AH1920" s="69"/>
      <c r="AI1920" s="69"/>
      <c r="AJ1920" s="69"/>
      <c r="AK1920" s="69"/>
      <c r="AL1920" s="69"/>
      <c r="AM1920" s="69"/>
      <c r="AN1920" s="69"/>
      <c r="AO1920" s="69"/>
      <c r="AP1920" s="69"/>
      <c r="AQ1920" s="69"/>
      <c r="AR1920" s="69"/>
      <c r="AS1920" s="69"/>
      <c r="AT1920" s="69"/>
      <c r="AU1920" s="69"/>
      <c r="AV1920" s="69"/>
      <c r="AW1920" s="69"/>
      <c r="AX1920" s="69"/>
      <c r="AY1920" s="69"/>
      <c r="AZ1920" s="69"/>
      <c r="BA1920" s="69"/>
      <c r="BB1920" s="69"/>
      <c r="BC1920" s="69"/>
      <c r="BD1920" s="69"/>
      <c r="BE1920" s="69"/>
      <c r="BF1920" s="69"/>
      <c r="BG1920" s="69"/>
      <c r="BH1920" s="69"/>
      <c r="BI1920" s="69"/>
      <c r="BJ1920" s="69"/>
      <c r="BK1920" s="69"/>
      <c r="BL1920" s="69"/>
      <c r="BM1920" s="69"/>
      <c r="BN1920" s="69"/>
      <c r="BO1920" s="69"/>
      <c r="BP1920" s="69"/>
      <c r="BQ1920" s="69"/>
      <c r="BR1920" s="69"/>
      <c r="BS1920" s="46"/>
    </row>
    <row r="1921" spans="4:71" s="47" customFormat="1" ht="9.75" customHeight="1" x14ac:dyDescent="0.3">
      <c r="D1921" s="69"/>
      <c r="E1921" s="69"/>
      <c r="F1921" s="69"/>
      <c r="G1921" s="69"/>
      <c r="H1921" s="69"/>
      <c r="I1921" s="69"/>
      <c r="J1921" s="69"/>
      <c r="K1921" s="69"/>
      <c r="L1921" s="69"/>
      <c r="M1921" s="69"/>
      <c r="N1921" s="69"/>
      <c r="O1921" s="69"/>
      <c r="P1921" s="69"/>
      <c r="Q1921" s="69"/>
      <c r="R1921" s="69"/>
      <c r="S1921" s="69"/>
      <c r="T1921" s="69"/>
      <c r="U1921" s="69"/>
      <c r="V1921" s="69"/>
      <c r="W1921" s="69"/>
      <c r="X1921" s="69"/>
      <c r="Y1921" s="69"/>
      <c r="Z1921" s="69"/>
      <c r="AA1921" s="69"/>
      <c r="AB1921" s="69"/>
      <c r="AC1921" s="69"/>
      <c r="AD1921" s="69"/>
      <c r="AE1921" s="69"/>
      <c r="AF1921" s="69"/>
      <c r="AG1921" s="69"/>
      <c r="AH1921" s="69"/>
      <c r="AI1921" s="69"/>
      <c r="AJ1921" s="69"/>
      <c r="AK1921" s="69"/>
      <c r="AL1921" s="69"/>
      <c r="AM1921" s="69"/>
      <c r="AN1921" s="69"/>
      <c r="AO1921" s="69"/>
      <c r="AP1921" s="69"/>
      <c r="AQ1921" s="69"/>
      <c r="AR1921" s="69"/>
      <c r="AS1921" s="69"/>
      <c r="AT1921" s="69"/>
      <c r="AU1921" s="69"/>
      <c r="AV1921" s="69"/>
      <c r="AW1921" s="69"/>
      <c r="AX1921" s="69"/>
      <c r="AY1921" s="69"/>
      <c r="AZ1921" s="69"/>
      <c r="BA1921" s="69"/>
      <c r="BB1921" s="69"/>
      <c r="BC1921" s="69"/>
      <c r="BD1921" s="69"/>
      <c r="BE1921" s="69"/>
      <c r="BF1921" s="69"/>
      <c r="BG1921" s="69"/>
      <c r="BH1921" s="69"/>
      <c r="BI1921" s="69"/>
      <c r="BJ1921" s="69"/>
      <c r="BK1921" s="69"/>
      <c r="BL1921" s="69"/>
      <c r="BM1921" s="69"/>
      <c r="BN1921" s="69"/>
      <c r="BO1921" s="69"/>
      <c r="BP1921" s="69"/>
      <c r="BQ1921" s="69"/>
      <c r="BR1921" s="69"/>
      <c r="BS1921" s="46"/>
    </row>
    <row r="1922" spans="4:71" s="47" customFormat="1" ht="9.75" customHeight="1" x14ac:dyDescent="0.3">
      <c r="D1922" s="69"/>
      <c r="E1922" s="69"/>
      <c r="F1922" s="69"/>
      <c r="G1922" s="69"/>
      <c r="H1922" s="69"/>
      <c r="I1922" s="69"/>
      <c r="J1922" s="69"/>
      <c r="K1922" s="69"/>
      <c r="L1922" s="69"/>
      <c r="M1922" s="69"/>
      <c r="N1922" s="69"/>
      <c r="O1922" s="69"/>
      <c r="P1922" s="69"/>
      <c r="Q1922" s="69"/>
      <c r="R1922" s="69"/>
      <c r="S1922" s="69"/>
      <c r="T1922" s="69"/>
      <c r="U1922" s="69"/>
      <c r="V1922" s="69"/>
      <c r="W1922" s="69"/>
      <c r="X1922" s="69"/>
      <c r="Y1922" s="69"/>
      <c r="Z1922" s="69"/>
      <c r="AA1922" s="69"/>
      <c r="AB1922" s="69"/>
      <c r="AC1922" s="69"/>
      <c r="AD1922" s="69"/>
      <c r="AE1922" s="69"/>
      <c r="AF1922" s="69"/>
      <c r="AG1922" s="69"/>
      <c r="AH1922" s="69"/>
      <c r="AI1922" s="69"/>
      <c r="AJ1922" s="69"/>
      <c r="AK1922" s="69"/>
      <c r="AL1922" s="69"/>
      <c r="AM1922" s="69"/>
      <c r="AN1922" s="69"/>
      <c r="AO1922" s="69"/>
      <c r="AP1922" s="69"/>
      <c r="AQ1922" s="69"/>
      <c r="AR1922" s="69"/>
      <c r="AS1922" s="69"/>
      <c r="AT1922" s="69"/>
      <c r="AU1922" s="69"/>
      <c r="AV1922" s="69"/>
      <c r="AW1922" s="69"/>
      <c r="AX1922" s="69"/>
      <c r="AY1922" s="69"/>
      <c r="AZ1922" s="69"/>
      <c r="BA1922" s="69"/>
      <c r="BB1922" s="69"/>
      <c r="BC1922" s="69"/>
      <c r="BD1922" s="69"/>
      <c r="BE1922" s="69"/>
      <c r="BF1922" s="69"/>
      <c r="BG1922" s="69"/>
      <c r="BH1922" s="69"/>
      <c r="BI1922" s="69"/>
      <c r="BJ1922" s="69"/>
      <c r="BK1922" s="69"/>
      <c r="BL1922" s="69"/>
      <c r="BM1922" s="69"/>
      <c r="BN1922" s="69"/>
      <c r="BO1922" s="69"/>
      <c r="BP1922" s="69"/>
      <c r="BQ1922" s="69"/>
      <c r="BR1922" s="69"/>
      <c r="BS1922" s="46"/>
    </row>
    <row r="1923" spans="4:71" s="47" customFormat="1" ht="9.75" customHeight="1" x14ac:dyDescent="0.3">
      <c r="D1923" s="69"/>
      <c r="E1923" s="69"/>
      <c r="F1923" s="69"/>
      <c r="G1923" s="69"/>
      <c r="H1923" s="69"/>
      <c r="I1923" s="69"/>
      <c r="J1923" s="69"/>
      <c r="K1923" s="69"/>
      <c r="L1923" s="69"/>
      <c r="M1923" s="69"/>
      <c r="N1923" s="69"/>
      <c r="O1923" s="69"/>
      <c r="P1923" s="69"/>
      <c r="Q1923" s="69"/>
      <c r="R1923" s="69"/>
      <c r="S1923" s="69"/>
      <c r="T1923" s="69"/>
      <c r="U1923" s="69"/>
      <c r="V1923" s="69"/>
      <c r="W1923" s="69"/>
      <c r="X1923" s="69"/>
      <c r="Y1923" s="69"/>
      <c r="Z1923" s="69"/>
      <c r="AA1923" s="69"/>
      <c r="AB1923" s="69"/>
      <c r="AC1923" s="69"/>
      <c r="AD1923" s="69"/>
      <c r="AE1923" s="69"/>
      <c r="AF1923" s="69"/>
      <c r="AG1923" s="69"/>
      <c r="AH1923" s="69"/>
      <c r="AI1923" s="69"/>
      <c r="AJ1923" s="69"/>
      <c r="AK1923" s="69"/>
      <c r="AL1923" s="69"/>
      <c r="AM1923" s="69"/>
      <c r="AN1923" s="69"/>
      <c r="AO1923" s="69"/>
      <c r="AP1923" s="69"/>
      <c r="AQ1923" s="69"/>
      <c r="AR1923" s="69"/>
      <c r="AS1923" s="69"/>
      <c r="AT1923" s="69"/>
      <c r="AU1923" s="69"/>
      <c r="AV1923" s="69"/>
      <c r="AW1923" s="69"/>
      <c r="AX1923" s="69"/>
      <c r="AY1923" s="69"/>
      <c r="AZ1923" s="69"/>
      <c r="BA1923" s="69"/>
      <c r="BB1923" s="69"/>
      <c r="BC1923" s="69"/>
      <c r="BD1923" s="69"/>
      <c r="BE1923" s="69"/>
      <c r="BF1923" s="69"/>
      <c r="BG1923" s="69"/>
      <c r="BH1923" s="69"/>
      <c r="BI1923" s="69"/>
      <c r="BJ1923" s="69"/>
      <c r="BK1923" s="69"/>
      <c r="BL1923" s="69"/>
      <c r="BM1923" s="69"/>
      <c r="BN1923" s="69"/>
      <c r="BO1923" s="69"/>
      <c r="BP1923" s="69"/>
      <c r="BQ1923" s="69"/>
      <c r="BR1923" s="69"/>
      <c r="BS1923" s="46"/>
    </row>
    <row r="1924" spans="4:71" s="47" customFormat="1" ht="9.75" customHeight="1" x14ac:dyDescent="0.3">
      <c r="D1924" s="69"/>
      <c r="E1924" s="69"/>
      <c r="F1924" s="69"/>
      <c r="G1924" s="69"/>
      <c r="H1924" s="69"/>
      <c r="I1924" s="69"/>
      <c r="J1924" s="69"/>
      <c r="K1924" s="69"/>
      <c r="L1924" s="69"/>
      <c r="M1924" s="69"/>
      <c r="N1924" s="69"/>
      <c r="O1924" s="69"/>
      <c r="P1924" s="69"/>
      <c r="Q1924" s="69"/>
      <c r="R1924" s="69"/>
      <c r="S1924" s="69"/>
      <c r="T1924" s="69"/>
      <c r="U1924" s="69"/>
      <c r="V1924" s="69"/>
      <c r="W1924" s="69"/>
      <c r="X1924" s="69"/>
      <c r="Y1924" s="69"/>
      <c r="Z1924" s="69"/>
      <c r="AA1924" s="69"/>
      <c r="AB1924" s="69"/>
      <c r="AC1924" s="69"/>
      <c r="AD1924" s="69"/>
      <c r="AE1924" s="69"/>
      <c r="AF1924" s="69"/>
      <c r="AG1924" s="69"/>
      <c r="AH1924" s="69"/>
      <c r="AI1924" s="69"/>
      <c r="AJ1924" s="69"/>
      <c r="AK1924" s="69"/>
      <c r="AL1924" s="69"/>
      <c r="AM1924" s="69"/>
      <c r="AN1924" s="69"/>
      <c r="AO1924" s="69"/>
      <c r="AP1924" s="69"/>
      <c r="AQ1924" s="69"/>
      <c r="AR1924" s="69"/>
      <c r="AS1924" s="69"/>
      <c r="AT1924" s="69"/>
      <c r="AU1924" s="69"/>
      <c r="AV1924" s="69"/>
      <c r="AW1924" s="69"/>
      <c r="AX1924" s="69"/>
      <c r="AY1924" s="69"/>
      <c r="AZ1924" s="69"/>
      <c r="BA1924" s="69"/>
      <c r="BB1924" s="69"/>
      <c r="BC1924" s="69"/>
      <c r="BD1924" s="69"/>
      <c r="BE1924" s="69"/>
      <c r="BF1924" s="69"/>
      <c r="BG1924" s="69"/>
      <c r="BH1924" s="69"/>
      <c r="BI1924" s="69"/>
      <c r="BJ1924" s="69"/>
      <c r="BK1924" s="69"/>
      <c r="BL1924" s="69"/>
      <c r="BM1924" s="69"/>
      <c r="BN1924" s="69"/>
      <c r="BO1924" s="69"/>
      <c r="BP1924" s="69"/>
      <c r="BQ1924" s="69"/>
      <c r="BR1924" s="69"/>
      <c r="BS1924" s="46"/>
    </row>
    <row r="1925" spans="4:71" s="47" customFormat="1" ht="9.75" customHeight="1" x14ac:dyDescent="0.3">
      <c r="D1925" s="69"/>
      <c r="E1925" s="69"/>
      <c r="F1925" s="69"/>
      <c r="G1925" s="69"/>
      <c r="H1925" s="69"/>
      <c r="I1925" s="69"/>
      <c r="J1925" s="69"/>
      <c r="K1925" s="69"/>
      <c r="L1925" s="69"/>
      <c r="M1925" s="69"/>
      <c r="N1925" s="69"/>
      <c r="O1925" s="69"/>
      <c r="P1925" s="69"/>
      <c r="Q1925" s="69"/>
      <c r="R1925" s="69"/>
      <c r="S1925" s="69"/>
      <c r="T1925" s="69"/>
      <c r="U1925" s="69"/>
      <c r="V1925" s="69"/>
      <c r="W1925" s="69"/>
      <c r="X1925" s="69"/>
      <c r="Y1925" s="69"/>
      <c r="Z1925" s="69"/>
      <c r="AA1925" s="69"/>
      <c r="AB1925" s="69"/>
      <c r="AC1925" s="69"/>
      <c r="AD1925" s="69"/>
      <c r="AE1925" s="69"/>
      <c r="AF1925" s="69"/>
      <c r="AG1925" s="69"/>
      <c r="AH1925" s="69"/>
      <c r="AI1925" s="69"/>
      <c r="AJ1925" s="69"/>
      <c r="AK1925" s="69"/>
      <c r="AL1925" s="69"/>
      <c r="AM1925" s="69"/>
      <c r="AN1925" s="69"/>
      <c r="AO1925" s="69"/>
      <c r="AP1925" s="69"/>
      <c r="AQ1925" s="69"/>
      <c r="AR1925" s="69"/>
      <c r="AS1925" s="69"/>
      <c r="AT1925" s="69"/>
      <c r="AU1925" s="69"/>
      <c r="AV1925" s="69"/>
      <c r="AW1925" s="69"/>
      <c r="AX1925" s="69"/>
      <c r="AY1925" s="69"/>
      <c r="AZ1925" s="69"/>
      <c r="BA1925" s="69"/>
      <c r="BB1925" s="69"/>
      <c r="BC1925" s="69"/>
      <c r="BD1925" s="69"/>
      <c r="BE1925" s="69"/>
      <c r="BF1925" s="69"/>
      <c r="BG1925" s="69"/>
      <c r="BH1925" s="69"/>
      <c r="BI1925" s="69"/>
      <c r="BJ1925" s="69"/>
      <c r="BK1925" s="69"/>
      <c r="BL1925" s="69"/>
      <c r="BM1925" s="69"/>
      <c r="BN1925" s="69"/>
      <c r="BO1925" s="69"/>
      <c r="BP1925" s="69"/>
      <c r="BQ1925" s="69"/>
      <c r="BR1925" s="69"/>
      <c r="BS1925" s="46"/>
    </row>
    <row r="1926" spans="4:71" s="47" customFormat="1" ht="9.75" customHeight="1" x14ac:dyDescent="0.3">
      <c r="D1926" s="69"/>
      <c r="E1926" s="69"/>
      <c r="F1926" s="69"/>
      <c r="G1926" s="69"/>
      <c r="H1926" s="69"/>
      <c r="I1926" s="69"/>
      <c r="J1926" s="69"/>
      <c r="K1926" s="69"/>
      <c r="L1926" s="69"/>
      <c r="M1926" s="69"/>
      <c r="N1926" s="69"/>
      <c r="O1926" s="69"/>
      <c r="P1926" s="69"/>
      <c r="Q1926" s="69"/>
      <c r="R1926" s="69"/>
      <c r="S1926" s="69"/>
      <c r="T1926" s="69"/>
      <c r="U1926" s="69"/>
      <c r="V1926" s="69"/>
      <c r="W1926" s="69"/>
      <c r="X1926" s="69"/>
      <c r="Y1926" s="69"/>
      <c r="Z1926" s="69"/>
      <c r="AA1926" s="69"/>
      <c r="AB1926" s="69"/>
      <c r="AC1926" s="69"/>
      <c r="AD1926" s="69"/>
      <c r="AE1926" s="69"/>
      <c r="AF1926" s="69"/>
      <c r="AG1926" s="69"/>
      <c r="AH1926" s="69"/>
      <c r="AI1926" s="69"/>
      <c r="AJ1926" s="69"/>
      <c r="AK1926" s="69"/>
      <c r="AL1926" s="69"/>
      <c r="AM1926" s="69"/>
      <c r="AN1926" s="69"/>
      <c r="AO1926" s="69"/>
      <c r="AP1926" s="69"/>
      <c r="AQ1926" s="69"/>
      <c r="AR1926" s="69"/>
      <c r="AS1926" s="69"/>
      <c r="AT1926" s="69"/>
      <c r="AU1926" s="69"/>
      <c r="AV1926" s="69"/>
      <c r="AW1926" s="69"/>
      <c r="AX1926" s="69"/>
      <c r="AY1926" s="69"/>
      <c r="AZ1926" s="69"/>
      <c r="BA1926" s="69"/>
      <c r="BB1926" s="69"/>
      <c r="BC1926" s="69"/>
      <c r="BD1926" s="69"/>
      <c r="BE1926" s="69"/>
      <c r="BF1926" s="69"/>
      <c r="BG1926" s="69"/>
      <c r="BH1926" s="69"/>
      <c r="BI1926" s="69"/>
      <c r="BJ1926" s="69"/>
      <c r="BK1926" s="69"/>
      <c r="BL1926" s="69"/>
      <c r="BM1926" s="69"/>
      <c r="BN1926" s="69"/>
      <c r="BO1926" s="69"/>
      <c r="BP1926" s="69"/>
      <c r="BQ1926" s="69"/>
      <c r="BR1926" s="69"/>
      <c r="BS1926" s="46"/>
    </row>
    <row r="1927" spans="4:71" s="47" customFormat="1" ht="9.75" customHeight="1" x14ac:dyDescent="0.3">
      <c r="D1927" s="69"/>
      <c r="E1927" s="69"/>
      <c r="F1927" s="69"/>
      <c r="G1927" s="69"/>
      <c r="H1927" s="69"/>
      <c r="I1927" s="69"/>
      <c r="J1927" s="69"/>
      <c r="K1927" s="69"/>
      <c r="L1927" s="69"/>
      <c r="M1927" s="69"/>
      <c r="N1927" s="69"/>
      <c r="O1927" s="69"/>
      <c r="P1927" s="69"/>
      <c r="Q1927" s="69"/>
      <c r="R1927" s="69"/>
      <c r="S1927" s="69"/>
      <c r="T1927" s="69"/>
      <c r="U1927" s="69"/>
      <c r="V1927" s="69"/>
      <c r="W1927" s="69"/>
      <c r="X1927" s="69"/>
      <c r="Y1927" s="69"/>
      <c r="Z1927" s="69"/>
      <c r="AA1927" s="69"/>
      <c r="AB1927" s="69"/>
      <c r="AC1927" s="69"/>
      <c r="AD1927" s="69"/>
      <c r="AE1927" s="69"/>
      <c r="AF1927" s="69"/>
      <c r="AG1927" s="69"/>
      <c r="AH1927" s="69"/>
      <c r="AI1927" s="69"/>
      <c r="AJ1927" s="69"/>
      <c r="AK1927" s="69"/>
      <c r="AL1927" s="69"/>
      <c r="AM1927" s="69"/>
      <c r="AN1927" s="69"/>
      <c r="AO1927" s="69"/>
      <c r="AP1927" s="69"/>
      <c r="AQ1927" s="69"/>
      <c r="AR1927" s="69"/>
      <c r="AS1927" s="69"/>
      <c r="AT1927" s="69"/>
      <c r="AU1927" s="69"/>
      <c r="AV1927" s="69"/>
      <c r="AW1927" s="69"/>
      <c r="AX1927" s="69"/>
      <c r="AY1927" s="69"/>
      <c r="AZ1927" s="69"/>
      <c r="BA1927" s="69"/>
      <c r="BB1927" s="69"/>
      <c r="BC1927" s="69"/>
      <c r="BD1927" s="69"/>
      <c r="BE1927" s="69"/>
      <c r="BF1927" s="69"/>
      <c r="BG1927" s="69"/>
      <c r="BH1927" s="69"/>
      <c r="BI1927" s="69"/>
      <c r="BJ1927" s="69"/>
      <c r="BK1927" s="69"/>
      <c r="BL1927" s="69"/>
      <c r="BM1927" s="69"/>
      <c r="BN1927" s="69"/>
      <c r="BO1927" s="69"/>
      <c r="BP1927" s="69"/>
      <c r="BQ1927" s="69"/>
      <c r="BR1927" s="69"/>
      <c r="BS1927" s="46"/>
    </row>
    <row r="1928" spans="4:71" s="47" customFormat="1" ht="9.75" customHeight="1" x14ac:dyDescent="0.3">
      <c r="D1928" s="69"/>
      <c r="E1928" s="69"/>
      <c r="F1928" s="69"/>
      <c r="G1928" s="69"/>
      <c r="H1928" s="69"/>
      <c r="I1928" s="69"/>
      <c r="J1928" s="69"/>
      <c r="K1928" s="69"/>
      <c r="L1928" s="69"/>
      <c r="M1928" s="69"/>
      <c r="N1928" s="69"/>
      <c r="O1928" s="69"/>
      <c r="P1928" s="69"/>
      <c r="Q1928" s="69"/>
      <c r="R1928" s="69"/>
      <c r="S1928" s="69"/>
      <c r="T1928" s="69"/>
      <c r="U1928" s="69"/>
      <c r="V1928" s="69"/>
      <c r="W1928" s="69"/>
      <c r="X1928" s="69"/>
      <c r="Y1928" s="69"/>
      <c r="Z1928" s="69"/>
      <c r="AA1928" s="69"/>
      <c r="AB1928" s="69"/>
      <c r="AC1928" s="69"/>
      <c r="AD1928" s="69"/>
      <c r="AE1928" s="69"/>
      <c r="AF1928" s="69"/>
      <c r="AG1928" s="69"/>
      <c r="AH1928" s="69"/>
      <c r="AI1928" s="69"/>
      <c r="AJ1928" s="69"/>
      <c r="AK1928" s="69"/>
      <c r="AL1928" s="69"/>
      <c r="AM1928" s="69"/>
      <c r="AN1928" s="69"/>
      <c r="AO1928" s="69"/>
      <c r="AP1928" s="69"/>
      <c r="AQ1928" s="69"/>
      <c r="AR1928" s="69"/>
      <c r="AS1928" s="69"/>
      <c r="AT1928" s="69"/>
      <c r="AU1928" s="69"/>
      <c r="AV1928" s="69"/>
      <c r="AW1928" s="69"/>
      <c r="AX1928" s="69"/>
      <c r="AY1928" s="69"/>
      <c r="AZ1928" s="69"/>
      <c r="BA1928" s="69"/>
      <c r="BB1928" s="69"/>
      <c r="BC1928" s="69"/>
      <c r="BD1928" s="69"/>
      <c r="BE1928" s="69"/>
      <c r="BF1928" s="69"/>
      <c r="BG1928" s="69"/>
      <c r="BH1928" s="69"/>
      <c r="BI1928" s="69"/>
      <c r="BJ1928" s="69"/>
      <c r="BK1928" s="69"/>
      <c r="BL1928" s="69"/>
      <c r="BM1928" s="69"/>
      <c r="BN1928" s="69"/>
      <c r="BO1928" s="69"/>
      <c r="BP1928" s="69"/>
      <c r="BQ1928" s="69"/>
      <c r="BR1928" s="69"/>
      <c r="BS1928" s="46"/>
    </row>
    <row r="1929" spans="4:71" s="47" customFormat="1" ht="9.75" customHeight="1" x14ac:dyDescent="0.3">
      <c r="D1929" s="69"/>
      <c r="E1929" s="69"/>
      <c r="F1929" s="69"/>
      <c r="G1929" s="69"/>
      <c r="H1929" s="69"/>
      <c r="I1929" s="69"/>
      <c r="J1929" s="69"/>
      <c r="K1929" s="69"/>
      <c r="L1929" s="69"/>
      <c r="M1929" s="69"/>
      <c r="N1929" s="69"/>
      <c r="O1929" s="69"/>
      <c r="P1929" s="69"/>
      <c r="Q1929" s="69"/>
      <c r="R1929" s="69"/>
      <c r="S1929" s="69"/>
      <c r="T1929" s="69"/>
      <c r="U1929" s="69"/>
      <c r="V1929" s="69"/>
      <c r="W1929" s="69"/>
      <c r="X1929" s="69"/>
      <c r="Y1929" s="69"/>
      <c r="Z1929" s="69"/>
      <c r="AA1929" s="69"/>
      <c r="AB1929" s="69"/>
      <c r="AC1929" s="69"/>
      <c r="AD1929" s="69"/>
      <c r="AE1929" s="69"/>
      <c r="AF1929" s="69"/>
      <c r="AG1929" s="69"/>
      <c r="AH1929" s="69"/>
      <c r="AI1929" s="69"/>
      <c r="AJ1929" s="69"/>
      <c r="AK1929" s="69"/>
      <c r="AL1929" s="69"/>
      <c r="AM1929" s="69"/>
      <c r="AN1929" s="69"/>
      <c r="AO1929" s="69"/>
      <c r="AP1929" s="69"/>
      <c r="AQ1929" s="69"/>
      <c r="AR1929" s="69"/>
      <c r="AS1929" s="69"/>
      <c r="AT1929" s="69"/>
      <c r="AU1929" s="69"/>
      <c r="AV1929" s="69"/>
      <c r="AW1929" s="69"/>
      <c r="AX1929" s="69"/>
      <c r="AY1929" s="69"/>
      <c r="AZ1929" s="69"/>
      <c r="BA1929" s="69"/>
      <c r="BB1929" s="69"/>
      <c r="BC1929" s="69"/>
      <c r="BD1929" s="69"/>
      <c r="BE1929" s="69"/>
      <c r="BF1929" s="69"/>
      <c r="BG1929" s="69"/>
      <c r="BH1929" s="69"/>
      <c r="BI1929" s="69"/>
      <c r="BJ1929" s="69"/>
      <c r="BK1929" s="69"/>
      <c r="BL1929" s="69"/>
      <c r="BM1929" s="69"/>
      <c r="BN1929" s="69"/>
      <c r="BO1929" s="69"/>
      <c r="BP1929" s="69"/>
      <c r="BQ1929" s="69"/>
      <c r="BR1929" s="69"/>
      <c r="BS1929" s="46"/>
    </row>
    <row r="1930" spans="4:71" s="47" customFormat="1" ht="9.75" customHeight="1" x14ac:dyDescent="0.3">
      <c r="D1930" s="69"/>
      <c r="E1930" s="69"/>
      <c r="F1930" s="69"/>
      <c r="G1930" s="69"/>
      <c r="H1930" s="69"/>
      <c r="I1930" s="69"/>
      <c r="J1930" s="69"/>
      <c r="K1930" s="69"/>
      <c r="L1930" s="69"/>
      <c r="M1930" s="69"/>
      <c r="N1930" s="69"/>
      <c r="O1930" s="69"/>
      <c r="P1930" s="69"/>
      <c r="Q1930" s="69"/>
      <c r="R1930" s="69"/>
      <c r="S1930" s="69"/>
      <c r="T1930" s="69"/>
      <c r="U1930" s="69"/>
      <c r="V1930" s="69"/>
      <c r="W1930" s="69"/>
      <c r="X1930" s="69"/>
      <c r="Y1930" s="69"/>
      <c r="Z1930" s="69"/>
      <c r="AA1930" s="69"/>
      <c r="AB1930" s="69"/>
      <c r="AC1930" s="69"/>
      <c r="AD1930" s="69"/>
      <c r="AE1930" s="69"/>
      <c r="AF1930" s="69"/>
      <c r="AG1930" s="69"/>
      <c r="AH1930" s="69"/>
      <c r="AI1930" s="69"/>
      <c r="AJ1930" s="69"/>
      <c r="AK1930" s="69"/>
      <c r="AL1930" s="69"/>
      <c r="AM1930" s="69"/>
      <c r="AN1930" s="69"/>
      <c r="AO1930" s="69"/>
      <c r="AP1930" s="69"/>
      <c r="AQ1930" s="69"/>
      <c r="AR1930" s="69"/>
      <c r="AS1930" s="69"/>
      <c r="AT1930" s="69"/>
      <c r="AU1930" s="69"/>
      <c r="AV1930" s="69"/>
      <c r="AW1930" s="69"/>
      <c r="AX1930" s="69"/>
      <c r="AY1930" s="69"/>
      <c r="AZ1930" s="69"/>
      <c r="BA1930" s="69"/>
      <c r="BB1930" s="69"/>
      <c r="BC1930" s="69"/>
      <c r="BD1930" s="69"/>
      <c r="BE1930" s="69"/>
      <c r="BF1930" s="69"/>
      <c r="BG1930" s="69"/>
      <c r="BH1930" s="69"/>
      <c r="BI1930" s="69"/>
      <c r="BJ1930" s="69"/>
      <c r="BK1930" s="69"/>
      <c r="BL1930" s="69"/>
      <c r="BM1930" s="69"/>
      <c r="BN1930" s="69"/>
      <c r="BO1930" s="69"/>
      <c r="BP1930" s="69"/>
      <c r="BQ1930" s="69"/>
      <c r="BR1930" s="69"/>
      <c r="BS1930" s="46"/>
    </row>
    <row r="1931" spans="4:71" s="47" customFormat="1" ht="9.75" customHeight="1" x14ac:dyDescent="0.3">
      <c r="D1931" s="69"/>
      <c r="E1931" s="69"/>
      <c r="F1931" s="69"/>
      <c r="G1931" s="69"/>
      <c r="H1931" s="69"/>
      <c r="I1931" s="69"/>
      <c r="J1931" s="69"/>
      <c r="K1931" s="69"/>
      <c r="L1931" s="69"/>
      <c r="M1931" s="69"/>
      <c r="N1931" s="69"/>
      <c r="O1931" s="69"/>
      <c r="P1931" s="69"/>
      <c r="Q1931" s="69"/>
      <c r="R1931" s="69"/>
      <c r="S1931" s="69"/>
      <c r="T1931" s="69"/>
      <c r="U1931" s="69"/>
      <c r="V1931" s="69"/>
      <c r="W1931" s="69"/>
      <c r="X1931" s="69"/>
      <c r="Y1931" s="69"/>
      <c r="Z1931" s="69"/>
      <c r="AA1931" s="69"/>
      <c r="AB1931" s="69"/>
      <c r="AC1931" s="69"/>
      <c r="AD1931" s="69"/>
      <c r="AE1931" s="69"/>
      <c r="AF1931" s="69"/>
      <c r="AG1931" s="69"/>
      <c r="AH1931" s="69"/>
      <c r="AI1931" s="69"/>
      <c r="AJ1931" s="69"/>
      <c r="AK1931" s="69"/>
      <c r="AL1931" s="69"/>
      <c r="AM1931" s="69"/>
      <c r="AN1931" s="69"/>
      <c r="AO1931" s="69"/>
      <c r="AP1931" s="69"/>
      <c r="AQ1931" s="69"/>
      <c r="AR1931" s="69"/>
      <c r="AS1931" s="69"/>
      <c r="AT1931" s="69"/>
      <c r="AU1931" s="69"/>
      <c r="AV1931" s="69"/>
      <c r="AW1931" s="69"/>
      <c r="AX1931" s="69"/>
      <c r="AY1931" s="69"/>
      <c r="AZ1931" s="69"/>
      <c r="BA1931" s="69"/>
      <c r="BB1931" s="69"/>
      <c r="BC1931" s="69"/>
      <c r="BD1931" s="69"/>
      <c r="BE1931" s="69"/>
      <c r="BF1931" s="69"/>
      <c r="BG1931" s="69"/>
      <c r="BH1931" s="69"/>
      <c r="BI1931" s="69"/>
      <c r="BJ1931" s="69"/>
      <c r="BK1931" s="69"/>
      <c r="BL1931" s="69"/>
      <c r="BM1931" s="69"/>
      <c r="BN1931" s="69"/>
      <c r="BO1931" s="69"/>
      <c r="BP1931" s="69"/>
      <c r="BQ1931" s="69"/>
      <c r="BR1931" s="69"/>
      <c r="BS1931" s="46"/>
    </row>
    <row r="1932" spans="4:71" s="47" customFormat="1" ht="9.75" customHeight="1" x14ac:dyDescent="0.3">
      <c r="D1932" s="69"/>
      <c r="E1932" s="69"/>
      <c r="F1932" s="69"/>
      <c r="G1932" s="69"/>
      <c r="H1932" s="69"/>
      <c r="I1932" s="69"/>
      <c r="J1932" s="69"/>
      <c r="K1932" s="69"/>
      <c r="L1932" s="69"/>
      <c r="M1932" s="69"/>
      <c r="N1932" s="69"/>
      <c r="O1932" s="69"/>
      <c r="P1932" s="69"/>
      <c r="Q1932" s="69"/>
      <c r="R1932" s="69"/>
      <c r="S1932" s="69"/>
      <c r="T1932" s="69"/>
      <c r="U1932" s="69"/>
      <c r="V1932" s="69"/>
      <c r="W1932" s="69"/>
      <c r="X1932" s="69"/>
      <c r="Y1932" s="69"/>
      <c r="Z1932" s="69"/>
      <c r="AA1932" s="69"/>
      <c r="AB1932" s="69"/>
      <c r="AC1932" s="69"/>
      <c r="AD1932" s="69"/>
      <c r="AE1932" s="69"/>
      <c r="AF1932" s="69"/>
      <c r="AG1932" s="69"/>
      <c r="AH1932" s="69"/>
      <c r="AI1932" s="69"/>
      <c r="AJ1932" s="69"/>
      <c r="AK1932" s="69"/>
      <c r="AL1932" s="69"/>
      <c r="AM1932" s="69"/>
      <c r="AN1932" s="69"/>
      <c r="AO1932" s="69"/>
      <c r="AP1932" s="69"/>
      <c r="AQ1932" s="69"/>
      <c r="AR1932" s="69"/>
      <c r="AS1932" s="69"/>
      <c r="AT1932" s="69"/>
      <c r="AU1932" s="69"/>
      <c r="AV1932" s="69"/>
      <c r="AW1932" s="69"/>
      <c r="AX1932" s="69"/>
      <c r="AY1932" s="69"/>
      <c r="AZ1932" s="69"/>
      <c r="BA1932" s="69"/>
      <c r="BB1932" s="69"/>
      <c r="BC1932" s="69"/>
      <c r="BD1932" s="69"/>
      <c r="BE1932" s="69"/>
      <c r="BF1932" s="69"/>
      <c r="BG1932" s="69"/>
      <c r="BH1932" s="69"/>
      <c r="BI1932" s="69"/>
      <c r="BJ1932" s="69"/>
      <c r="BK1932" s="69"/>
      <c r="BL1932" s="69"/>
      <c r="BM1932" s="69"/>
      <c r="BN1932" s="69"/>
      <c r="BO1932" s="69"/>
      <c r="BP1932" s="69"/>
      <c r="BQ1932" s="69"/>
      <c r="BR1932" s="69"/>
      <c r="BS1932" s="46"/>
    </row>
    <row r="1933" spans="4:71" s="47" customFormat="1" ht="9.75" customHeight="1" x14ac:dyDescent="0.3">
      <c r="D1933" s="69"/>
      <c r="E1933" s="69"/>
      <c r="F1933" s="69"/>
      <c r="G1933" s="69"/>
      <c r="H1933" s="69"/>
      <c r="I1933" s="69"/>
      <c r="J1933" s="69"/>
      <c r="K1933" s="69"/>
      <c r="L1933" s="69"/>
      <c r="M1933" s="69"/>
      <c r="N1933" s="69"/>
      <c r="O1933" s="69"/>
      <c r="P1933" s="69"/>
      <c r="Q1933" s="69"/>
      <c r="R1933" s="69"/>
      <c r="S1933" s="69"/>
      <c r="T1933" s="69"/>
      <c r="U1933" s="69"/>
      <c r="V1933" s="69"/>
      <c r="W1933" s="69"/>
      <c r="X1933" s="69"/>
      <c r="Y1933" s="69"/>
      <c r="Z1933" s="69"/>
      <c r="AA1933" s="69"/>
      <c r="AB1933" s="69"/>
      <c r="AC1933" s="69"/>
      <c r="AD1933" s="69"/>
      <c r="AE1933" s="69"/>
      <c r="AF1933" s="69"/>
      <c r="AG1933" s="69"/>
      <c r="AH1933" s="69"/>
      <c r="AI1933" s="69"/>
      <c r="AJ1933" s="69"/>
      <c r="AK1933" s="69"/>
      <c r="AL1933" s="69"/>
      <c r="AM1933" s="69"/>
      <c r="AN1933" s="69"/>
      <c r="AO1933" s="69"/>
      <c r="AP1933" s="69"/>
      <c r="AQ1933" s="69"/>
      <c r="AR1933" s="69"/>
      <c r="AS1933" s="69"/>
      <c r="AT1933" s="69"/>
      <c r="AU1933" s="69"/>
      <c r="AV1933" s="69"/>
      <c r="AW1933" s="69"/>
      <c r="AX1933" s="69"/>
      <c r="AY1933" s="69"/>
      <c r="AZ1933" s="69"/>
      <c r="BA1933" s="69"/>
      <c r="BB1933" s="69"/>
      <c r="BC1933" s="69"/>
      <c r="BD1933" s="69"/>
      <c r="BE1933" s="69"/>
      <c r="BF1933" s="69"/>
      <c r="BG1933" s="69"/>
      <c r="BH1933" s="69"/>
      <c r="BI1933" s="69"/>
      <c r="BJ1933" s="69"/>
      <c r="BK1933" s="69"/>
      <c r="BL1933" s="69"/>
      <c r="BM1933" s="69"/>
      <c r="BN1933" s="69"/>
      <c r="BO1933" s="69"/>
      <c r="BP1933" s="69"/>
      <c r="BQ1933" s="69"/>
      <c r="BR1933" s="69"/>
      <c r="BS1933" s="46"/>
    </row>
    <row r="1934" spans="4:71" s="47" customFormat="1" ht="9.75" customHeight="1" x14ac:dyDescent="0.3">
      <c r="D1934" s="69"/>
      <c r="E1934" s="69"/>
      <c r="F1934" s="69"/>
      <c r="G1934" s="69"/>
      <c r="H1934" s="69"/>
      <c r="I1934" s="69"/>
      <c r="J1934" s="69"/>
      <c r="K1934" s="69"/>
      <c r="L1934" s="69"/>
      <c r="M1934" s="69"/>
      <c r="N1934" s="69"/>
      <c r="O1934" s="69"/>
      <c r="P1934" s="69"/>
      <c r="Q1934" s="69"/>
      <c r="R1934" s="69"/>
      <c r="S1934" s="69"/>
      <c r="T1934" s="69"/>
      <c r="U1934" s="69"/>
      <c r="V1934" s="69"/>
      <c r="W1934" s="69"/>
      <c r="X1934" s="69"/>
      <c r="Y1934" s="69"/>
      <c r="Z1934" s="69"/>
      <c r="AA1934" s="69"/>
      <c r="AB1934" s="69"/>
      <c r="AC1934" s="69"/>
      <c r="AD1934" s="69"/>
      <c r="AE1934" s="69"/>
      <c r="AF1934" s="69"/>
      <c r="AG1934" s="69"/>
      <c r="AH1934" s="69"/>
      <c r="AI1934" s="69"/>
      <c r="AJ1934" s="69"/>
      <c r="AK1934" s="69"/>
      <c r="AL1934" s="69"/>
      <c r="AM1934" s="69"/>
      <c r="AN1934" s="69"/>
      <c r="AO1934" s="69"/>
      <c r="AP1934" s="69"/>
      <c r="AQ1934" s="69"/>
      <c r="AR1934" s="69"/>
      <c r="AS1934" s="69"/>
      <c r="AT1934" s="69"/>
      <c r="AU1934" s="69"/>
      <c r="AV1934" s="69"/>
      <c r="AW1934" s="69"/>
      <c r="AX1934" s="69"/>
      <c r="AY1934" s="69"/>
      <c r="AZ1934" s="69"/>
      <c r="BA1934" s="69"/>
      <c r="BB1934" s="69"/>
      <c r="BC1934" s="69"/>
      <c r="BD1934" s="69"/>
      <c r="BE1934" s="69"/>
      <c r="BF1934" s="69"/>
      <c r="BG1934" s="69"/>
      <c r="BH1934" s="69"/>
      <c r="BI1934" s="69"/>
      <c r="BJ1934" s="69"/>
      <c r="BK1934" s="69"/>
      <c r="BL1934" s="69"/>
      <c r="BM1934" s="69"/>
      <c r="BN1934" s="69"/>
      <c r="BO1934" s="69"/>
      <c r="BP1934" s="69"/>
      <c r="BQ1934" s="69"/>
      <c r="BR1934" s="69"/>
      <c r="BS1934" s="46"/>
    </row>
    <row r="1935" spans="4:71" s="47" customFormat="1" ht="9.75" customHeight="1" x14ac:dyDescent="0.3">
      <c r="D1935" s="69"/>
      <c r="E1935" s="69"/>
      <c r="F1935" s="69"/>
      <c r="G1935" s="69"/>
      <c r="H1935" s="69"/>
      <c r="I1935" s="69"/>
      <c r="J1935" s="69"/>
      <c r="K1935" s="69"/>
      <c r="L1935" s="69"/>
      <c r="M1935" s="69"/>
      <c r="N1935" s="69"/>
      <c r="O1935" s="69"/>
      <c r="P1935" s="69"/>
      <c r="Q1935" s="69"/>
      <c r="R1935" s="69"/>
      <c r="S1935" s="69"/>
      <c r="T1935" s="69"/>
      <c r="U1935" s="69"/>
      <c r="V1935" s="69"/>
      <c r="W1935" s="69"/>
      <c r="X1935" s="69"/>
      <c r="Y1935" s="69"/>
      <c r="Z1935" s="69"/>
      <c r="AA1935" s="69"/>
      <c r="AB1935" s="69"/>
      <c r="AC1935" s="69"/>
      <c r="AD1935" s="69"/>
      <c r="AE1935" s="69"/>
      <c r="AF1935" s="69"/>
      <c r="AG1935" s="69"/>
      <c r="AH1935" s="69"/>
      <c r="AI1935" s="69"/>
      <c r="AJ1935" s="69"/>
      <c r="AK1935" s="69"/>
      <c r="AL1935" s="69"/>
      <c r="AM1935" s="69"/>
      <c r="AN1935" s="69"/>
      <c r="AO1935" s="69"/>
      <c r="AP1935" s="69"/>
      <c r="AQ1935" s="69"/>
      <c r="AR1935" s="69"/>
      <c r="AS1935" s="69"/>
      <c r="AT1935" s="69"/>
      <c r="AU1935" s="69"/>
      <c r="AV1935" s="69"/>
      <c r="AW1935" s="69"/>
      <c r="AX1935" s="69"/>
      <c r="AY1935" s="69"/>
      <c r="AZ1935" s="69"/>
      <c r="BA1935" s="69"/>
      <c r="BB1935" s="69"/>
      <c r="BC1935" s="69"/>
      <c r="BD1935" s="69"/>
      <c r="BE1935" s="69"/>
      <c r="BF1935" s="69"/>
      <c r="BG1935" s="69"/>
      <c r="BH1935" s="69"/>
      <c r="BI1935" s="69"/>
      <c r="BJ1935" s="69"/>
      <c r="BK1935" s="69"/>
      <c r="BL1935" s="69"/>
      <c r="BM1935" s="69"/>
      <c r="BN1935" s="69"/>
      <c r="BO1935" s="69"/>
      <c r="BP1935" s="69"/>
      <c r="BQ1935" s="69"/>
      <c r="BR1935" s="69"/>
      <c r="BS1935" s="46"/>
    </row>
    <row r="1936" spans="4:71" s="47" customFormat="1" ht="9.75" customHeight="1" x14ac:dyDescent="0.3">
      <c r="D1936" s="69"/>
      <c r="E1936" s="69"/>
      <c r="F1936" s="69"/>
      <c r="G1936" s="69"/>
      <c r="H1936" s="69"/>
      <c r="I1936" s="69"/>
      <c r="J1936" s="69"/>
      <c r="K1936" s="69"/>
      <c r="L1936" s="69"/>
      <c r="M1936" s="69"/>
      <c r="N1936" s="69"/>
      <c r="O1936" s="69"/>
      <c r="P1936" s="69"/>
      <c r="Q1936" s="69"/>
      <c r="R1936" s="69"/>
      <c r="S1936" s="69"/>
      <c r="T1936" s="69"/>
      <c r="U1936" s="69"/>
      <c r="V1936" s="69"/>
      <c r="W1936" s="69"/>
      <c r="X1936" s="69"/>
      <c r="Y1936" s="69"/>
      <c r="Z1936" s="69"/>
      <c r="AA1936" s="69"/>
      <c r="AB1936" s="69"/>
      <c r="AC1936" s="69"/>
      <c r="AD1936" s="69"/>
      <c r="AE1936" s="69"/>
      <c r="AF1936" s="69"/>
      <c r="AG1936" s="69"/>
      <c r="AH1936" s="69"/>
      <c r="AI1936" s="69"/>
      <c r="AJ1936" s="69"/>
      <c r="AK1936" s="69"/>
      <c r="AL1936" s="69"/>
      <c r="AM1936" s="69"/>
      <c r="AN1936" s="69"/>
      <c r="AO1936" s="69"/>
      <c r="AP1936" s="69"/>
      <c r="AQ1936" s="69"/>
      <c r="AR1936" s="69"/>
      <c r="AS1936" s="69"/>
      <c r="AT1936" s="69"/>
      <c r="AU1936" s="69"/>
      <c r="AV1936" s="69"/>
      <c r="AW1936" s="69"/>
      <c r="AX1936" s="69"/>
      <c r="AY1936" s="69"/>
      <c r="AZ1936" s="69"/>
      <c r="BA1936" s="69"/>
      <c r="BB1936" s="69"/>
      <c r="BC1936" s="69"/>
      <c r="BD1936" s="69"/>
      <c r="BE1936" s="69"/>
      <c r="BF1936" s="69"/>
      <c r="BG1936" s="69"/>
      <c r="BH1936" s="69"/>
      <c r="BI1936" s="69"/>
      <c r="BJ1936" s="69"/>
      <c r="BK1936" s="69"/>
      <c r="BL1936" s="69"/>
      <c r="BM1936" s="69"/>
      <c r="BN1936" s="69"/>
      <c r="BO1936" s="69"/>
      <c r="BP1936" s="69"/>
      <c r="BQ1936" s="69"/>
      <c r="BR1936" s="69"/>
      <c r="BS1936" s="46"/>
    </row>
    <row r="1937" spans="4:71" s="47" customFormat="1" ht="9.75" customHeight="1" x14ac:dyDescent="0.3">
      <c r="D1937" s="69"/>
      <c r="E1937" s="69"/>
      <c r="F1937" s="69"/>
      <c r="G1937" s="69"/>
      <c r="H1937" s="69"/>
      <c r="I1937" s="69"/>
      <c r="J1937" s="69"/>
      <c r="K1937" s="69"/>
      <c r="L1937" s="69"/>
      <c r="M1937" s="69"/>
      <c r="N1937" s="69"/>
      <c r="O1937" s="69"/>
      <c r="P1937" s="69"/>
      <c r="Q1937" s="69"/>
      <c r="R1937" s="69"/>
      <c r="S1937" s="69"/>
      <c r="T1937" s="69"/>
      <c r="U1937" s="69"/>
      <c r="V1937" s="69"/>
      <c r="W1937" s="69"/>
      <c r="X1937" s="69"/>
      <c r="Y1937" s="69"/>
      <c r="Z1937" s="69"/>
      <c r="AA1937" s="69"/>
      <c r="AB1937" s="69"/>
      <c r="AC1937" s="69"/>
      <c r="AD1937" s="69"/>
      <c r="AE1937" s="69"/>
      <c r="AF1937" s="69"/>
      <c r="AG1937" s="69"/>
      <c r="AH1937" s="69"/>
      <c r="AI1937" s="69"/>
      <c r="AJ1937" s="69"/>
      <c r="AK1937" s="69"/>
      <c r="AL1937" s="69"/>
      <c r="AM1937" s="69"/>
      <c r="AN1937" s="69"/>
      <c r="AO1937" s="69"/>
      <c r="AP1937" s="69"/>
      <c r="AQ1937" s="69"/>
      <c r="AR1937" s="69"/>
      <c r="AS1937" s="69"/>
      <c r="AT1937" s="69"/>
      <c r="AU1937" s="69"/>
      <c r="AV1937" s="69"/>
      <c r="AW1937" s="69"/>
      <c r="AX1937" s="69"/>
      <c r="AY1937" s="69"/>
      <c r="AZ1937" s="69"/>
      <c r="BA1937" s="69"/>
      <c r="BB1937" s="69"/>
      <c r="BC1937" s="69"/>
      <c r="BD1937" s="69"/>
      <c r="BE1937" s="69"/>
      <c r="BF1937" s="69"/>
      <c r="BG1937" s="69"/>
      <c r="BH1937" s="69"/>
      <c r="BI1937" s="69"/>
      <c r="BJ1937" s="69"/>
      <c r="BK1937" s="69"/>
      <c r="BL1937" s="69"/>
      <c r="BM1937" s="69"/>
      <c r="BN1937" s="69"/>
      <c r="BO1937" s="69"/>
      <c r="BP1937" s="69"/>
      <c r="BQ1937" s="69"/>
      <c r="BR1937" s="69"/>
      <c r="BS1937" s="46"/>
    </row>
    <row r="1938" spans="4:71" s="47" customFormat="1" ht="9.75" customHeight="1" x14ac:dyDescent="0.3">
      <c r="D1938" s="69"/>
      <c r="E1938" s="69"/>
      <c r="F1938" s="69"/>
      <c r="G1938" s="69"/>
      <c r="H1938" s="69"/>
      <c r="I1938" s="69"/>
      <c r="J1938" s="69"/>
      <c r="K1938" s="69"/>
      <c r="L1938" s="69"/>
      <c r="M1938" s="69"/>
      <c r="N1938" s="69"/>
      <c r="O1938" s="69"/>
      <c r="P1938" s="69"/>
      <c r="Q1938" s="69"/>
      <c r="R1938" s="69"/>
      <c r="S1938" s="69"/>
      <c r="T1938" s="69"/>
      <c r="U1938" s="69"/>
      <c r="V1938" s="69"/>
      <c r="W1938" s="69"/>
      <c r="X1938" s="69"/>
      <c r="Y1938" s="69"/>
      <c r="Z1938" s="69"/>
      <c r="AA1938" s="69"/>
      <c r="AB1938" s="69"/>
      <c r="AC1938" s="69"/>
      <c r="AD1938" s="69"/>
      <c r="AE1938" s="69"/>
      <c r="AF1938" s="69"/>
      <c r="AG1938" s="69"/>
      <c r="AH1938" s="69"/>
      <c r="AI1938" s="69"/>
      <c r="AJ1938" s="69"/>
      <c r="AK1938" s="69"/>
      <c r="AL1938" s="69"/>
      <c r="AM1938" s="69"/>
      <c r="AN1938" s="69"/>
      <c r="AO1938" s="69"/>
      <c r="AP1938" s="69"/>
      <c r="AQ1938" s="69"/>
      <c r="AR1938" s="69"/>
      <c r="AS1938" s="69"/>
      <c r="AT1938" s="69"/>
      <c r="AU1938" s="69"/>
      <c r="AV1938" s="69"/>
      <c r="AW1938" s="69"/>
      <c r="AX1938" s="69"/>
      <c r="AY1938" s="69"/>
      <c r="AZ1938" s="69"/>
      <c r="BA1938" s="69"/>
      <c r="BB1938" s="69"/>
      <c r="BC1938" s="69"/>
      <c r="BD1938" s="69"/>
      <c r="BE1938" s="69"/>
      <c r="BF1938" s="69"/>
      <c r="BG1938" s="69"/>
      <c r="BH1938" s="69"/>
      <c r="BI1938" s="69"/>
      <c r="BJ1938" s="69"/>
      <c r="BK1938" s="69"/>
      <c r="BL1938" s="69"/>
      <c r="BM1938" s="69"/>
      <c r="BN1938" s="69"/>
      <c r="BO1938" s="69"/>
      <c r="BP1938" s="69"/>
      <c r="BQ1938" s="69"/>
      <c r="BR1938" s="69"/>
      <c r="BS1938" s="46"/>
    </row>
    <row r="1939" spans="4:71" s="47" customFormat="1" ht="9.75" customHeight="1" x14ac:dyDescent="0.3">
      <c r="D1939" s="69"/>
      <c r="E1939" s="69"/>
      <c r="F1939" s="69"/>
      <c r="G1939" s="69"/>
      <c r="H1939" s="69"/>
      <c r="I1939" s="69"/>
      <c r="J1939" s="69"/>
      <c r="K1939" s="69"/>
      <c r="L1939" s="69"/>
      <c r="M1939" s="69"/>
      <c r="N1939" s="69"/>
      <c r="O1939" s="69"/>
      <c r="P1939" s="69"/>
      <c r="Q1939" s="69"/>
      <c r="R1939" s="69"/>
      <c r="S1939" s="69"/>
      <c r="T1939" s="69"/>
      <c r="U1939" s="69"/>
      <c r="V1939" s="69"/>
      <c r="W1939" s="69"/>
      <c r="X1939" s="69"/>
      <c r="Y1939" s="69"/>
      <c r="Z1939" s="69"/>
      <c r="AA1939" s="69"/>
      <c r="AB1939" s="69"/>
      <c r="AC1939" s="69"/>
      <c r="AD1939" s="69"/>
      <c r="AE1939" s="69"/>
      <c r="AF1939" s="69"/>
      <c r="AG1939" s="69"/>
      <c r="AH1939" s="69"/>
      <c r="AI1939" s="69"/>
      <c r="AJ1939" s="69"/>
      <c r="AK1939" s="69"/>
      <c r="AL1939" s="69"/>
      <c r="AM1939" s="69"/>
      <c r="AN1939" s="69"/>
      <c r="AO1939" s="69"/>
      <c r="AP1939" s="69"/>
      <c r="AQ1939" s="69"/>
      <c r="AR1939" s="69"/>
      <c r="AS1939" s="69"/>
      <c r="AT1939" s="69"/>
      <c r="AU1939" s="69"/>
      <c r="AV1939" s="69"/>
      <c r="AW1939" s="69"/>
      <c r="AX1939" s="69"/>
      <c r="AY1939" s="69"/>
      <c r="AZ1939" s="69"/>
      <c r="BA1939" s="69"/>
      <c r="BB1939" s="69"/>
      <c r="BC1939" s="69"/>
      <c r="BD1939" s="69"/>
      <c r="BE1939" s="69"/>
      <c r="BF1939" s="69"/>
      <c r="BG1939" s="69"/>
      <c r="BH1939" s="69"/>
      <c r="BI1939" s="69"/>
      <c r="BJ1939" s="69"/>
      <c r="BK1939" s="69"/>
      <c r="BL1939" s="69"/>
      <c r="BM1939" s="69"/>
      <c r="BN1939" s="69"/>
      <c r="BO1939" s="69"/>
      <c r="BP1939" s="69"/>
      <c r="BQ1939" s="69"/>
      <c r="BR1939" s="69"/>
      <c r="BS1939" s="46"/>
    </row>
    <row r="1940" spans="4:71" s="47" customFormat="1" ht="9.75" customHeight="1" x14ac:dyDescent="0.3">
      <c r="D1940" s="69"/>
      <c r="E1940" s="69"/>
      <c r="F1940" s="69"/>
      <c r="G1940" s="69"/>
      <c r="H1940" s="69"/>
      <c r="I1940" s="69"/>
      <c r="J1940" s="69"/>
      <c r="K1940" s="69"/>
      <c r="L1940" s="69"/>
      <c r="M1940" s="69"/>
      <c r="N1940" s="69"/>
      <c r="O1940" s="69"/>
      <c r="P1940" s="69"/>
      <c r="Q1940" s="69"/>
      <c r="R1940" s="69"/>
      <c r="S1940" s="69"/>
      <c r="T1940" s="69"/>
      <c r="U1940" s="69"/>
      <c r="V1940" s="69"/>
      <c r="W1940" s="69"/>
      <c r="X1940" s="69"/>
      <c r="Y1940" s="69"/>
      <c r="Z1940" s="69"/>
      <c r="AA1940" s="69"/>
      <c r="AB1940" s="69"/>
      <c r="AC1940" s="69"/>
      <c r="AD1940" s="69"/>
      <c r="AE1940" s="69"/>
      <c r="AF1940" s="69"/>
      <c r="AG1940" s="69"/>
      <c r="AH1940" s="69"/>
      <c r="AI1940" s="69"/>
      <c r="AJ1940" s="69"/>
      <c r="AK1940" s="69"/>
      <c r="AL1940" s="69"/>
      <c r="AM1940" s="69"/>
      <c r="AN1940" s="69"/>
      <c r="AO1940" s="69"/>
      <c r="AP1940" s="69"/>
      <c r="AQ1940" s="69"/>
      <c r="AR1940" s="69"/>
      <c r="AS1940" s="69"/>
      <c r="AT1940" s="69"/>
      <c r="AU1940" s="69"/>
      <c r="AV1940" s="69"/>
      <c r="AW1940" s="69"/>
      <c r="AX1940" s="69"/>
      <c r="AY1940" s="69"/>
      <c r="AZ1940" s="69"/>
      <c r="BA1940" s="69"/>
      <c r="BB1940" s="69"/>
      <c r="BC1940" s="69"/>
      <c r="BD1940" s="69"/>
      <c r="BE1940" s="69"/>
      <c r="BF1940" s="69"/>
      <c r="BG1940" s="69"/>
      <c r="BH1940" s="69"/>
      <c r="BI1940" s="69"/>
      <c r="BJ1940" s="69"/>
      <c r="BK1940" s="69"/>
      <c r="BL1940" s="69"/>
      <c r="BM1940" s="69"/>
      <c r="BN1940" s="69"/>
      <c r="BO1940" s="69"/>
      <c r="BP1940" s="69"/>
      <c r="BQ1940" s="69"/>
      <c r="BR1940" s="69"/>
      <c r="BS1940" s="46"/>
    </row>
    <row r="1941" spans="4:71" s="47" customFormat="1" ht="9.75" customHeight="1" x14ac:dyDescent="0.3">
      <c r="D1941" s="69"/>
      <c r="E1941" s="69"/>
      <c r="F1941" s="69"/>
      <c r="G1941" s="69"/>
      <c r="H1941" s="69"/>
      <c r="I1941" s="69"/>
      <c r="J1941" s="69"/>
      <c r="K1941" s="69"/>
      <c r="L1941" s="69"/>
      <c r="M1941" s="69"/>
      <c r="N1941" s="69"/>
      <c r="O1941" s="69"/>
      <c r="P1941" s="69"/>
      <c r="Q1941" s="69"/>
      <c r="R1941" s="69"/>
      <c r="S1941" s="69"/>
      <c r="T1941" s="69"/>
      <c r="U1941" s="69"/>
      <c r="V1941" s="69"/>
      <c r="W1941" s="69"/>
      <c r="X1941" s="69"/>
      <c r="Y1941" s="69"/>
      <c r="Z1941" s="69"/>
      <c r="AA1941" s="69"/>
      <c r="AB1941" s="69"/>
      <c r="AC1941" s="69"/>
      <c r="AD1941" s="69"/>
      <c r="AE1941" s="69"/>
      <c r="AF1941" s="69"/>
      <c r="AG1941" s="69"/>
      <c r="AH1941" s="69"/>
      <c r="AI1941" s="69"/>
      <c r="AJ1941" s="69"/>
      <c r="AK1941" s="69"/>
      <c r="AL1941" s="69"/>
      <c r="AM1941" s="69"/>
      <c r="AN1941" s="69"/>
      <c r="AO1941" s="69"/>
      <c r="AP1941" s="69"/>
      <c r="AQ1941" s="69"/>
      <c r="AR1941" s="69"/>
      <c r="AS1941" s="69"/>
      <c r="AT1941" s="69"/>
      <c r="AU1941" s="69"/>
      <c r="AV1941" s="69"/>
      <c r="AW1941" s="69"/>
      <c r="AX1941" s="69"/>
      <c r="AY1941" s="69"/>
      <c r="AZ1941" s="69"/>
      <c r="BA1941" s="69"/>
      <c r="BB1941" s="69"/>
      <c r="BC1941" s="69"/>
      <c r="BD1941" s="69"/>
      <c r="BE1941" s="69"/>
      <c r="BF1941" s="69"/>
      <c r="BG1941" s="69"/>
      <c r="BH1941" s="69"/>
      <c r="BI1941" s="69"/>
      <c r="BJ1941" s="69"/>
      <c r="BK1941" s="69"/>
      <c r="BL1941" s="69"/>
      <c r="BM1941" s="69"/>
      <c r="BN1941" s="69"/>
      <c r="BO1941" s="69"/>
      <c r="BP1941" s="69"/>
      <c r="BQ1941" s="69"/>
      <c r="BR1941" s="69"/>
      <c r="BS1941" s="46"/>
    </row>
    <row r="1942" spans="4:71" s="47" customFormat="1" ht="9.75" customHeight="1" x14ac:dyDescent="0.3">
      <c r="D1942" s="69"/>
      <c r="E1942" s="69"/>
      <c r="F1942" s="69"/>
      <c r="G1942" s="69"/>
      <c r="H1942" s="69"/>
      <c r="I1942" s="69"/>
      <c r="J1942" s="69"/>
      <c r="K1942" s="69"/>
      <c r="L1942" s="69"/>
      <c r="M1942" s="69"/>
      <c r="N1942" s="69"/>
      <c r="O1942" s="69"/>
      <c r="P1942" s="69"/>
      <c r="Q1942" s="69"/>
      <c r="R1942" s="69"/>
      <c r="S1942" s="69"/>
      <c r="T1942" s="69"/>
      <c r="U1942" s="69"/>
      <c r="V1942" s="69"/>
      <c r="W1942" s="69"/>
      <c r="X1942" s="69"/>
      <c r="Y1942" s="69"/>
      <c r="Z1942" s="69"/>
      <c r="AA1942" s="69"/>
      <c r="AB1942" s="69"/>
      <c r="AC1942" s="69"/>
      <c r="AD1942" s="69"/>
      <c r="AE1942" s="69"/>
      <c r="AF1942" s="69"/>
      <c r="AG1942" s="69"/>
      <c r="AH1942" s="69"/>
      <c r="AI1942" s="69"/>
      <c r="AJ1942" s="69"/>
      <c r="AK1942" s="69"/>
      <c r="AL1942" s="69"/>
      <c r="AM1942" s="69"/>
      <c r="AN1942" s="69"/>
      <c r="AO1942" s="69"/>
      <c r="AP1942" s="69"/>
      <c r="AQ1942" s="69"/>
      <c r="AR1942" s="69"/>
      <c r="AS1942" s="69"/>
      <c r="AT1942" s="69"/>
      <c r="AU1942" s="69"/>
      <c r="AV1942" s="69"/>
      <c r="AW1942" s="69"/>
      <c r="AX1942" s="69"/>
      <c r="AY1942" s="69"/>
      <c r="AZ1942" s="69"/>
      <c r="BA1942" s="69"/>
      <c r="BB1942" s="69"/>
      <c r="BC1942" s="69"/>
      <c r="BD1942" s="69"/>
      <c r="BE1942" s="69"/>
      <c r="BF1942" s="69"/>
      <c r="BG1942" s="69"/>
      <c r="BH1942" s="69"/>
      <c r="BI1942" s="69"/>
      <c r="BJ1942" s="69"/>
      <c r="BK1942" s="69"/>
      <c r="BL1942" s="69"/>
      <c r="BM1942" s="69"/>
      <c r="BN1942" s="69"/>
      <c r="BO1942" s="69"/>
      <c r="BP1942" s="69"/>
      <c r="BQ1942" s="69"/>
      <c r="BR1942" s="69"/>
      <c r="BS1942" s="46"/>
    </row>
    <row r="1943" spans="4:71" s="47" customFormat="1" ht="9.75" customHeight="1" x14ac:dyDescent="0.3">
      <c r="D1943" s="69"/>
      <c r="E1943" s="69"/>
      <c r="F1943" s="69"/>
      <c r="G1943" s="69"/>
      <c r="H1943" s="69"/>
      <c r="I1943" s="69"/>
      <c r="J1943" s="69"/>
      <c r="K1943" s="69"/>
      <c r="L1943" s="69"/>
      <c r="M1943" s="69"/>
      <c r="N1943" s="69"/>
      <c r="O1943" s="69"/>
      <c r="P1943" s="69"/>
      <c r="Q1943" s="69"/>
      <c r="R1943" s="69"/>
      <c r="S1943" s="69"/>
      <c r="T1943" s="69"/>
      <c r="U1943" s="69"/>
      <c r="V1943" s="69"/>
      <c r="W1943" s="69"/>
      <c r="X1943" s="69"/>
      <c r="Y1943" s="69"/>
      <c r="Z1943" s="69"/>
      <c r="AA1943" s="69"/>
      <c r="AB1943" s="69"/>
      <c r="AC1943" s="69"/>
      <c r="AD1943" s="69"/>
      <c r="AE1943" s="69"/>
      <c r="AF1943" s="69"/>
      <c r="AG1943" s="69"/>
      <c r="AH1943" s="69"/>
      <c r="AI1943" s="69"/>
      <c r="AJ1943" s="69"/>
      <c r="AK1943" s="69"/>
      <c r="AL1943" s="69"/>
      <c r="AM1943" s="69"/>
      <c r="AN1943" s="69"/>
      <c r="AO1943" s="69"/>
      <c r="AP1943" s="69"/>
      <c r="AQ1943" s="69"/>
      <c r="AR1943" s="69"/>
      <c r="AS1943" s="69"/>
      <c r="AT1943" s="69"/>
      <c r="AU1943" s="69"/>
      <c r="AV1943" s="69"/>
      <c r="AW1943" s="69"/>
      <c r="AX1943" s="69"/>
      <c r="AY1943" s="69"/>
      <c r="AZ1943" s="69"/>
      <c r="BA1943" s="69"/>
      <c r="BB1943" s="69"/>
      <c r="BC1943" s="69"/>
      <c r="BD1943" s="69"/>
      <c r="BE1943" s="69"/>
      <c r="BF1943" s="69"/>
      <c r="BG1943" s="69"/>
      <c r="BH1943" s="69"/>
      <c r="BI1943" s="69"/>
      <c r="BJ1943" s="69"/>
      <c r="BK1943" s="69"/>
      <c r="BL1943" s="69"/>
      <c r="BM1943" s="69"/>
      <c r="BN1943" s="69"/>
      <c r="BO1943" s="69"/>
      <c r="BP1943" s="69"/>
      <c r="BQ1943" s="69"/>
      <c r="BR1943" s="69"/>
      <c r="BS1943" s="46"/>
    </row>
    <row r="1944" spans="4:71" s="47" customFormat="1" ht="9.75" customHeight="1" x14ac:dyDescent="0.3">
      <c r="D1944" s="69"/>
      <c r="E1944" s="69"/>
      <c r="F1944" s="69"/>
      <c r="G1944" s="69"/>
      <c r="H1944" s="69"/>
      <c r="I1944" s="69"/>
      <c r="J1944" s="69"/>
      <c r="K1944" s="69"/>
      <c r="L1944" s="69"/>
      <c r="M1944" s="69"/>
      <c r="N1944" s="69"/>
      <c r="O1944" s="69"/>
      <c r="P1944" s="69"/>
      <c r="Q1944" s="69"/>
      <c r="R1944" s="69"/>
      <c r="S1944" s="69"/>
      <c r="T1944" s="69"/>
      <c r="U1944" s="69"/>
      <c r="V1944" s="69"/>
      <c r="W1944" s="69"/>
      <c r="X1944" s="69"/>
      <c r="Y1944" s="69"/>
      <c r="Z1944" s="69"/>
      <c r="AA1944" s="69"/>
      <c r="AB1944" s="69"/>
      <c r="AC1944" s="69"/>
      <c r="AD1944" s="69"/>
      <c r="AE1944" s="69"/>
      <c r="AF1944" s="69"/>
      <c r="AG1944" s="69"/>
      <c r="AH1944" s="69"/>
      <c r="AI1944" s="69"/>
      <c r="AJ1944" s="69"/>
      <c r="AK1944" s="69"/>
      <c r="AL1944" s="69"/>
      <c r="AM1944" s="69"/>
      <c r="AN1944" s="69"/>
      <c r="AO1944" s="69"/>
      <c r="AP1944" s="69"/>
      <c r="AQ1944" s="69"/>
      <c r="AR1944" s="69"/>
      <c r="AS1944" s="69"/>
      <c r="AT1944" s="69"/>
      <c r="AU1944" s="69"/>
      <c r="AV1944" s="69"/>
      <c r="AW1944" s="69"/>
      <c r="AX1944" s="69"/>
      <c r="AY1944" s="69"/>
      <c r="AZ1944" s="69"/>
      <c r="BA1944" s="69"/>
      <c r="BB1944" s="69"/>
      <c r="BC1944" s="69"/>
      <c r="BD1944" s="69"/>
      <c r="BE1944" s="69"/>
      <c r="BF1944" s="69"/>
      <c r="BG1944" s="69"/>
      <c r="BH1944" s="69"/>
      <c r="BI1944" s="69"/>
      <c r="BJ1944" s="69"/>
      <c r="BK1944" s="69"/>
      <c r="BL1944" s="69"/>
      <c r="BM1944" s="69"/>
      <c r="BN1944" s="69"/>
      <c r="BO1944" s="69"/>
      <c r="BP1944" s="69"/>
      <c r="BQ1944" s="69"/>
      <c r="BR1944" s="69"/>
      <c r="BS1944" s="46"/>
    </row>
    <row r="1945" spans="4:71" s="47" customFormat="1" ht="9.75" customHeight="1" x14ac:dyDescent="0.3">
      <c r="D1945" s="69"/>
      <c r="E1945" s="69"/>
      <c r="F1945" s="69"/>
      <c r="G1945" s="69"/>
      <c r="H1945" s="69"/>
      <c r="I1945" s="69"/>
      <c r="J1945" s="69"/>
      <c r="K1945" s="69"/>
      <c r="L1945" s="69"/>
      <c r="M1945" s="69"/>
      <c r="N1945" s="69"/>
      <c r="O1945" s="69"/>
      <c r="P1945" s="69"/>
      <c r="Q1945" s="69"/>
      <c r="R1945" s="69"/>
      <c r="S1945" s="69"/>
      <c r="T1945" s="69"/>
      <c r="U1945" s="69"/>
      <c r="V1945" s="69"/>
      <c r="W1945" s="69"/>
      <c r="X1945" s="69"/>
      <c r="Y1945" s="69"/>
      <c r="Z1945" s="69"/>
      <c r="AA1945" s="69"/>
      <c r="AB1945" s="69"/>
      <c r="AC1945" s="69"/>
      <c r="AD1945" s="69"/>
      <c r="AE1945" s="69"/>
      <c r="AF1945" s="69"/>
      <c r="AG1945" s="69"/>
      <c r="AH1945" s="69"/>
      <c r="AI1945" s="69"/>
      <c r="AJ1945" s="69"/>
      <c r="AK1945" s="69"/>
      <c r="AL1945" s="69"/>
      <c r="AM1945" s="69"/>
      <c r="AN1945" s="69"/>
      <c r="AO1945" s="69"/>
      <c r="AP1945" s="69"/>
      <c r="AQ1945" s="69"/>
      <c r="AR1945" s="69"/>
      <c r="AS1945" s="69"/>
      <c r="AT1945" s="69"/>
      <c r="AU1945" s="69"/>
      <c r="AV1945" s="69"/>
      <c r="AW1945" s="69"/>
      <c r="AX1945" s="69"/>
      <c r="AY1945" s="69"/>
      <c r="AZ1945" s="69"/>
      <c r="BA1945" s="69"/>
      <c r="BB1945" s="69"/>
      <c r="BC1945" s="69"/>
      <c r="BD1945" s="69"/>
      <c r="BE1945" s="69"/>
      <c r="BF1945" s="69"/>
      <c r="BG1945" s="69"/>
      <c r="BH1945" s="69"/>
      <c r="BI1945" s="69"/>
      <c r="BJ1945" s="69"/>
      <c r="BK1945" s="69"/>
      <c r="BL1945" s="69"/>
      <c r="BM1945" s="69"/>
      <c r="BN1945" s="69"/>
      <c r="BO1945" s="69"/>
      <c r="BP1945" s="69"/>
      <c r="BQ1945" s="69"/>
      <c r="BR1945" s="69"/>
      <c r="BS1945" s="46"/>
    </row>
    <row r="1946" spans="4:71" s="47" customFormat="1" ht="9.75" customHeight="1" x14ac:dyDescent="0.3">
      <c r="D1946" s="69"/>
      <c r="E1946" s="69"/>
      <c r="F1946" s="69"/>
      <c r="G1946" s="69"/>
      <c r="H1946" s="69"/>
      <c r="I1946" s="69"/>
      <c r="J1946" s="69"/>
      <c r="K1946" s="69"/>
      <c r="L1946" s="69"/>
      <c r="M1946" s="69"/>
      <c r="N1946" s="69"/>
      <c r="O1946" s="69"/>
      <c r="P1946" s="69"/>
      <c r="Q1946" s="69"/>
      <c r="R1946" s="69"/>
      <c r="S1946" s="69"/>
      <c r="T1946" s="69"/>
      <c r="U1946" s="69"/>
      <c r="V1946" s="69"/>
      <c r="W1946" s="69"/>
      <c r="X1946" s="69"/>
      <c r="Y1946" s="69"/>
      <c r="Z1946" s="69"/>
      <c r="AA1946" s="69"/>
      <c r="AB1946" s="69"/>
      <c r="AC1946" s="69"/>
      <c r="AD1946" s="69"/>
      <c r="AE1946" s="69"/>
      <c r="AF1946" s="69"/>
      <c r="AG1946" s="69"/>
      <c r="AH1946" s="69"/>
      <c r="AI1946" s="69"/>
      <c r="AJ1946" s="69"/>
      <c r="AK1946" s="69"/>
      <c r="AL1946" s="69"/>
      <c r="AM1946" s="69"/>
      <c r="AN1946" s="69"/>
      <c r="AO1946" s="69"/>
      <c r="AP1946" s="69"/>
      <c r="AQ1946" s="69"/>
      <c r="AR1946" s="69"/>
      <c r="AS1946" s="69"/>
      <c r="AT1946" s="69"/>
      <c r="AU1946" s="69"/>
      <c r="AV1946" s="69"/>
      <c r="AW1946" s="69"/>
      <c r="AX1946" s="69"/>
      <c r="AY1946" s="69"/>
      <c r="AZ1946" s="69"/>
      <c r="BA1946" s="69"/>
      <c r="BB1946" s="69"/>
      <c r="BC1946" s="69"/>
      <c r="BD1946" s="69"/>
      <c r="BE1946" s="69"/>
      <c r="BF1946" s="69"/>
      <c r="BG1946" s="69"/>
      <c r="BH1946" s="69"/>
      <c r="BI1946" s="69"/>
      <c r="BJ1946" s="69"/>
      <c r="BK1946" s="69"/>
      <c r="BL1946" s="69"/>
      <c r="BM1946" s="69"/>
      <c r="BN1946" s="69"/>
      <c r="BO1946" s="69"/>
      <c r="BP1946" s="69"/>
      <c r="BQ1946" s="69"/>
      <c r="BR1946" s="69"/>
      <c r="BS1946" s="46"/>
    </row>
    <row r="1947" spans="4:71" s="47" customFormat="1" ht="9.75" customHeight="1" x14ac:dyDescent="0.3">
      <c r="D1947" s="69"/>
      <c r="E1947" s="69"/>
      <c r="F1947" s="69"/>
      <c r="G1947" s="69"/>
      <c r="H1947" s="69"/>
      <c r="I1947" s="69"/>
      <c r="J1947" s="69"/>
      <c r="K1947" s="69"/>
      <c r="L1947" s="69"/>
      <c r="M1947" s="69"/>
      <c r="N1947" s="69"/>
      <c r="O1947" s="69"/>
      <c r="P1947" s="69"/>
      <c r="Q1947" s="69"/>
      <c r="R1947" s="69"/>
      <c r="S1947" s="69"/>
      <c r="T1947" s="69"/>
      <c r="U1947" s="69"/>
      <c r="V1947" s="69"/>
      <c r="W1947" s="69"/>
      <c r="X1947" s="69"/>
      <c r="Y1947" s="69"/>
      <c r="Z1947" s="69"/>
      <c r="AA1947" s="69"/>
      <c r="AB1947" s="69"/>
      <c r="AC1947" s="69"/>
      <c r="AD1947" s="69"/>
      <c r="AE1947" s="69"/>
      <c r="AF1947" s="69"/>
      <c r="AG1947" s="69"/>
      <c r="AH1947" s="69"/>
      <c r="AI1947" s="69"/>
      <c r="AJ1947" s="69"/>
      <c r="AK1947" s="69"/>
      <c r="AL1947" s="69"/>
      <c r="AM1947" s="69"/>
      <c r="AN1947" s="69"/>
      <c r="AO1947" s="69"/>
      <c r="AP1947" s="69"/>
      <c r="AQ1947" s="69"/>
      <c r="AR1947" s="69"/>
      <c r="AS1947" s="69"/>
      <c r="AT1947" s="69"/>
      <c r="AU1947" s="69"/>
      <c r="AV1947" s="69"/>
      <c r="AW1947" s="69"/>
      <c r="AX1947" s="69"/>
      <c r="AY1947" s="69"/>
      <c r="AZ1947" s="69"/>
      <c r="BA1947" s="69"/>
      <c r="BB1947" s="69"/>
      <c r="BC1947" s="69"/>
      <c r="BD1947" s="69"/>
      <c r="BE1947" s="69"/>
      <c r="BF1947" s="69"/>
      <c r="BG1947" s="69"/>
      <c r="BH1947" s="69"/>
      <c r="BI1947" s="69"/>
      <c r="BJ1947" s="69"/>
      <c r="BK1947" s="69"/>
      <c r="BL1947" s="69"/>
      <c r="BM1947" s="69"/>
      <c r="BN1947" s="69"/>
      <c r="BO1947" s="69"/>
      <c r="BP1947" s="69"/>
      <c r="BQ1947" s="69"/>
      <c r="BR1947" s="69"/>
      <c r="BS1947" s="46"/>
    </row>
    <row r="1948" spans="4:71" s="47" customFormat="1" ht="9.75" customHeight="1" x14ac:dyDescent="0.3">
      <c r="D1948" s="69"/>
      <c r="E1948" s="69"/>
      <c r="F1948" s="69"/>
      <c r="G1948" s="69"/>
      <c r="H1948" s="69"/>
      <c r="I1948" s="69"/>
      <c r="J1948" s="69"/>
      <c r="K1948" s="69"/>
      <c r="L1948" s="69"/>
      <c r="M1948" s="69"/>
      <c r="N1948" s="69"/>
      <c r="O1948" s="69"/>
      <c r="P1948" s="69"/>
      <c r="Q1948" s="69"/>
      <c r="R1948" s="69"/>
      <c r="S1948" s="69"/>
      <c r="T1948" s="69"/>
      <c r="U1948" s="69"/>
      <c r="V1948" s="69"/>
      <c r="W1948" s="69"/>
      <c r="X1948" s="69"/>
      <c r="Y1948" s="69"/>
      <c r="Z1948" s="69"/>
      <c r="AA1948" s="69"/>
      <c r="AB1948" s="69"/>
      <c r="AC1948" s="69"/>
      <c r="AD1948" s="69"/>
      <c r="AE1948" s="69"/>
      <c r="AF1948" s="69"/>
      <c r="AG1948" s="69"/>
      <c r="AH1948" s="69"/>
      <c r="AI1948" s="69"/>
      <c r="AJ1948" s="69"/>
      <c r="AK1948" s="69"/>
      <c r="AL1948" s="69"/>
      <c r="AM1948" s="69"/>
      <c r="AN1948" s="69"/>
      <c r="AO1948" s="69"/>
      <c r="AP1948" s="69"/>
      <c r="AQ1948" s="69"/>
      <c r="AR1948" s="69"/>
      <c r="AS1948" s="69"/>
      <c r="AT1948" s="69"/>
      <c r="AU1948" s="69"/>
      <c r="AV1948" s="69"/>
      <c r="AW1948" s="69"/>
      <c r="AX1948" s="69"/>
      <c r="AY1948" s="69"/>
      <c r="AZ1948" s="69"/>
      <c r="BA1948" s="69"/>
      <c r="BB1948" s="69"/>
      <c r="BC1948" s="69"/>
      <c r="BD1948" s="69"/>
      <c r="BE1948" s="69"/>
      <c r="BF1948" s="69"/>
      <c r="BG1948" s="69"/>
      <c r="BH1948" s="69"/>
      <c r="BI1948" s="69"/>
      <c r="BJ1948" s="69"/>
      <c r="BK1948" s="69"/>
      <c r="BL1948" s="69"/>
      <c r="BM1948" s="69"/>
      <c r="BN1948" s="69"/>
      <c r="BO1948" s="69"/>
      <c r="BP1948" s="69"/>
      <c r="BQ1948" s="69"/>
      <c r="BR1948" s="69"/>
      <c r="BS1948" s="46"/>
    </row>
    <row r="1949" spans="4:71" s="47" customFormat="1" ht="9.75" customHeight="1" x14ac:dyDescent="0.3">
      <c r="D1949" s="69"/>
      <c r="E1949" s="69"/>
      <c r="F1949" s="69"/>
      <c r="G1949" s="69"/>
      <c r="H1949" s="69"/>
      <c r="I1949" s="69"/>
      <c r="J1949" s="69"/>
      <c r="K1949" s="69"/>
      <c r="L1949" s="69"/>
      <c r="M1949" s="69"/>
      <c r="N1949" s="69"/>
      <c r="O1949" s="69"/>
      <c r="P1949" s="69"/>
      <c r="Q1949" s="69"/>
      <c r="R1949" s="69"/>
      <c r="S1949" s="69"/>
      <c r="T1949" s="69"/>
      <c r="U1949" s="69"/>
      <c r="V1949" s="69"/>
      <c r="W1949" s="69"/>
      <c r="X1949" s="69"/>
      <c r="Y1949" s="69"/>
      <c r="Z1949" s="69"/>
      <c r="AA1949" s="69"/>
      <c r="AB1949" s="69"/>
      <c r="AC1949" s="69"/>
      <c r="AD1949" s="69"/>
      <c r="AE1949" s="69"/>
      <c r="AF1949" s="69"/>
      <c r="AG1949" s="69"/>
      <c r="AH1949" s="69"/>
      <c r="AI1949" s="69"/>
      <c r="AJ1949" s="69"/>
      <c r="AK1949" s="69"/>
      <c r="AL1949" s="69"/>
      <c r="AM1949" s="69"/>
      <c r="AN1949" s="69"/>
      <c r="AO1949" s="69"/>
      <c r="AP1949" s="69"/>
      <c r="AQ1949" s="69"/>
      <c r="AR1949" s="69"/>
      <c r="AS1949" s="69"/>
      <c r="AT1949" s="69"/>
      <c r="AU1949" s="69"/>
      <c r="AV1949" s="69"/>
      <c r="AW1949" s="69"/>
      <c r="AX1949" s="69"/>
      <c r="AY1949" s="69"/>
      <c r="AZ1949" s="69"/>
      <c r="BA1949" s="69"/>
      <c r="BB1949" s="69"/>
      <c r="BC1949" s="69"/>
      <c r="BD1949" s="69"/>
      <c r="BE1949" s="69"/>
      <c r="BF1949" s="69"/>
      <c r="BG1949" s="69"/>
      <c r="BH1949" s="69"/>
      <c r="BI1949" s="69"/>
      <c r="BJ1949" s="69"/>
      <c r="BK1949" s="69"/>
      <c r="BL1949" s="69"/>
      <c r="BM1949" s="69"/>
      <c r="BN1949" s="69"/>
      <c r="BO1949" s="69"/>
      <c r="BP1949" s="69"/>
      <c r="BQ1949" s="69"/>
      <c r="BR1949" s="69"/>
      <c r="BS1949" s="46"/>
    </row>
    <row r="1950" spans="4:71" s="47" customFormat="1" ht="9.75" customHeight="1" x14ac:dyDescent="0.3">
      <c r="D1950" s="69"/>
      <c r="E1950" s="69"/>
      <c r="F1950" s="69"/>
      <c r="G1950" s="69"/>
      <c r="H1950" s="69"/>
      <c r="I1950" s="69"/>
      <c r="J1950" s="69"/>
      <c r="K1950" s="69"/>
      <c r="L1950" s="69"/>
      <c r="M1950" s="69"/>
      <c r="N1950" s="69"/>
      <c r="O1950" s="69"/>
      <c r="P1950" s="69"/>
      <c r="Q1950" s="69"/>
      <c r="R1950" s="69"/>
      <c r="S1950" s="69"/>
      <c r="T1950" s="69"/>
      <c r="U1950" s="69"/>
      <c r="V1950" s="69"/>
      <c r="W1950" s="69"/>
      <c r="X1950" s="69"/>
      <c r="Y1950" s="69"/>
      <c r="Z1950" s="69"/>
      <c r="AA1950" s="69"/>
      <c r="AB1950" s="69"/>
      <c r="AC1950" s="69"/>
      <c r="AD1950" s="69"/>
      <c r="AE1950" s="69"/>
      <c r="AF1950" s="69"/>
      <c r="AG1950" s="69"/>
      <c r="AH1950" s="69"/>
      <c r="AI1950" s="69"/>
      <c r="AJ1950" s="69"/>
      <c r="AK1950" s="69"/>
      <c r="AL1950" s="69"/>
      <c r="AM1950" s="69"/>
      <c r="AN1950" s="69"/>
      <c r="AO1950" s="69"/>
      <c r="AP1950" s="69"/>
      <c r="AQ1950" s="69"/>
      <c r="AR1950" s="69"/>
      <c r="AS1950" s="69"/>
      <c r="AT1950" s="69"/>
      <c r="AU1950" s="69"/>
      <c r="AV1950" s="69"/>
      <c r="AW1950" s="69"/>
      <c r="AX1950" s="69"/>
      <c r="AY1950" s="69"/>
      <c r="AZ1950" s="69"/>
      <c r="BA1950" s="69"/>
      <c r="BB1950" s="69"/>
      <c r="BC1950" s="69"/>
      <c r="BD1950" s="69"/>
      <c r="BE1950" s="69"/>
      <c r="BF1950" s="69"/>
      <c r="BG1950" s="69"/>
      <c r="BH1950" s="69"/>
      <c r="BI1950" s="69"/>
      <c r="BJ1950" s="69"/>
      <c r="BK1950" s="69"/>
      <c r="BL1950" s="69"/>
      <c r="BM1950" s="69"/>
      <c r="BN1950" s="69"/>
      <c r="BO1950" s="69"/>
      <c r="BP1950" s="69"/>
      <c r="BQ1950" s="69"/>
      <c r="BR1950" s="69"/>
      <c r="BS1950" s="46"/>
    </row>
    <row r="1951" spans="4:71" s="47" customFormat="1" ht="9.75" customHeight="1" x14ac:dyDescent="0.3">
      <c r="D1951" s="69"/>
      <c r="E1951" s="69"/>
      <c r="F1951" s="69"/>
      <c r="G1951" s="69"/>
      <c r="H1951" s="69"/>
      <c r="I1951" s="69"/>
      <c r="J1951" s="69"/>
      <c r="K1951" s="69"/>
      <c r="L1951" s="69"/>
      <c r="M1951" s="69"/>
      <c r="N1951" s="69"/>
      <c r="O1951" s="69"/>
      <c r="P1951" s="69"/>
      <c r="Q1951" s="69"/>
      <c r="R1951" s="69"/>
      <c r="S1951" s="69"/>
      <c r="T1951" s="69"/>
      <c r="U1951" s="69"/>
      <c r="V1951" s="69"/>
      <c r="W1951" s="69"/>
      <c r="X1951" s="69"/>
      <c r="Y1951" s="69"/>
      <c r="Z1951" s="69"/>
      <c r="AA1951" s="69"/>
      <c r="AB1951" s="69"/>
      <c r="AC1951" s="69"/>
      <c r="AD1951" s="69"/>
      <c r="AE1951" s="69"/>
      <c r="AF1951" s="69"/>
      <c r="AG1951" s="69"/>
      <c r="AH1951" s="69"/>
      <c r="AI1951" s="69"/>
      <c r="AJ1951" s="69"/>
      <c r="AK1951" s="69"/>
      <c r="AL1951" s="69"/>
      <c r="AM1951" s="69"/>
      <c r="AN1951" s="69"/>
      <c r="AO1951" s="69"/>
      <c r="AP1951" s="69"/>
      <c r="AQ1951" s="69"/>
      <c r="AR1951" s="69"/>
      <c r="AS1951" s="69"/>
      <c r="AT1951" s="69"/>
      <c r="AU1951" s="69"/>
      <c r="AV1951" s="69"/>
      <c r="AW1951" s="69"/>
      <c r="AX1951" s="69"/>
      <c r="AY1951" s="69"/>
      <c r="AZ1951" s="69"/>
      <c r="BA1951" s="69"/>
      <c r="BB1951" s="69"/>
      <c r="BC1951" s="69"/>
      <c r="BD1951" s="69"/>
      <c r="BE1951" s="69"/>
      <c r="BF1951" s="69"/>
      <c r="BG1951" s="69"/>
      <c r="BH1951" s="69"/>
      <c r="BI1951" s="69"/>
      <c r="BJ1951" s="69"/>
      <c r="BK1951" s="69"/>
      <c r="BL1951" s="69"/>
      <c r="BM1951" s="69"/>
      <c r="BN1951" s="69"/>
      <c r="BO1951" s="69"/>
      <c r="BP1951" s="69"/>
      <c r="BQ1951" s="69"/>
      <c r="BR1951" s="69"/>
      <c r="BS1951" s="46"/>
    </row>
    <row r="1952" spans="4:71" s="47" customFormat="1" ht="9.75" customHeight="1" x14ac:dyDescent="0.3">
      <c r="D1952" s="69"/>
      <c r="E1952" s="69"/>
      <c r="F1952" s="69"/>
      <c r="G1952" s="69"/>
      <c r="H1952" s="69"/>
      <c r="I1952" s="69"/>
      <c r="J1952" s="69"/>
      <c r="K1952" s="69"/>
      <c r="L1952" s="69"/>
      <c r="M1952" s="69"/>
      <c r="N1952" s="69"/>
      <c r="O1952" s="69"/>
      <c r="P1952" s="69"/>
      <c r="Q1952" s="69"/>
      <c r="R1952" s="69"/>
      <c r="S1952" s="69"/>
      <c r="T1952" s="69"/>
      <c r="U1952" s="69"/>
      <c r="V1952" s="69"/>
      <c r="W1952" s="69"/>
      <c r="X1952" s="69"/>
      <c r="Y1952" s="69"/>
      <c r="Z1952" s="69"/>
      <c r="AA1952" s="69"/>
      <c r="AB1952" s="69"/>
      <c r="AC1952" s="69"/>
      <c r="AD1952" s="69"/>
      <c r="AE1952" s="69"/>
      <c r="AF1952" s="69"/>
      <c r="AG1952" s="69"/>
      <c r="AH1952" s="69"/>
      <c r="AI1952" s="69"/>
      <c r="AJ1952" s="69"/>
      <c r="AK1952" s="69"/>
      <c r="AL1952" s="69"/>
      <c r="AM1952" s="69"/>
      <c r="AN1952" s="69"/>
      <c r="AO1952" s="69"/>
      <c r="AP1952" s="69"/>
      <c r="AQ1952" s="69"/>
      <c r="AR1952" s="69"/>
      <c r="AS1952" s="69"/>
      <c r="AT1952" s="69"/>
      <c r="AU1952" s="69"/>
      <c r="AV1952" s="69"/>
      <c r="AW1952" s="69"/>
      <c r="AX1952" s="69"/>
      <c r="AY1952" s="69"/>
      <c r="AZ1952" s="69"/>
      <c r="BA1952" s="69"/>
      <c r="BB1952" s="69"/>
      <c r="BC1952" s="69"/>
      <c r="BD1952" s="69"/>
      <c r="BE1952" s="69"/>
      <c r="BF1952" s="69"/>
      <c r="BG1952" s="69"/>
      <c r="BH1952" s="69"/>
      <c r="BI1952" s="69"/>
      <c r="BJ1952" s="69"/>
      <c r="BK1952" s="69"/>
      <c r="BL1952" s="69"/>
      <c r="BM1952" s="69"/>
      <c r="BN1952" s="69"/>
      <c r="BO1952" s="69"/>
      <c r="BP1952" s="69"/>
      <c r="BQ1952" s="69"/>
      <c r="BR1952" s="69"/>
      <c r="BS1952" s="46"/>
    </row>
    <row r="1953" spans="4:71" s="47" customFormat="1" ht="9.75" customHeight="1" x14ac:dyDescent="0.3">
      <c r="D1953" s="69"/>
      <c r="E1953" s="69"/>
      <c r="F1953" s="69"/>
      <c r="G1953" s="69"/>
      <c r="H1953" s="69"/>
      <c r="I1953" s="69"/>
      <c r="J1953" s="69"/>
      <c r="K1953" s="69"/>
      <c r="L1953" s="69"/>
      <c r="M1953" s="69"/>
      <c r="N1953" s="69"/>
      <c r="O1953" s="69"/>
      <c r="P1953" s="69"/>
      <c r="Q1953" s="69"/>
      <c r="R1953" s="69"/>
      <c r="S1953" s="69"/>
      <c r="T1953" s="69"/>
      <c r="U1953" s="69"/>
      <c r="V1953" s="69"/>
      <c r="W1953" s="69"/>
      <c r="X1953" s="69"/>
      <c r="Y1953" s="69"/>
      <c r="Z1953" s="69"/>
      <c r="AA1953" s="69"/>
      <c r="AB1953" s="69"/>
      <c r="AC1953" s="69"/>
      <c r="AD1953" s="69"/>
      <c r="AE1953" s="69"/>
      <c r="AF1953" s="69"/>
      <c r="AG1953" s="69"/>
      <c r="AH1953" s="69"/>
      <c r="AI1953" s="69"/>
      <c r="AJ1953" s="69"/>
      <c r="AK1953" s="69"/>
      <c r="AL1953" s="69"/>
      <c r="AM1953" s="69"/>
      <c r="AN1953" s="69"/>
      <c r="AO1953" s="69"/>
      <c r="AP1953" s="69"/>
      <c r="AQ1953" s="69"/>
      <c r="AR1953" s="69"/>
      <c r="AS1953" s="69"/>
      <c r="AT1953" s="69"/>
      <c r="AU1953" s="69"/>
      <c r="AV1953" s="69"/>
      <c r="AW1953" s="69"/>
      <c r="AX1953" s="69"/>
      <c r="AY1953" s="69"/>
      <c r="AZ1953" s="69"/>
      <c r="BA1953" s="69"/>
      <c r="BB1953" s="69"/>
      <c r="BC1953" s="69"/>
      <c r="BD1953" s="69"/>
      <c r="BE1953" s="69"/>
      <c r="BF1953" s="69"/>
      <c r="BG1953" s="69"/>
      <c r="BH1953" s="69"/>
      <c r="BI1953" s="69"/>
      <c r="BJ1953" s="69"/>
      <c r="BK1953" s="69"/>
      <c r="BL1953" s="69"/>
      <c r="BM1953" s="69"/>
      <c r="BN1953" s="69"/>
      <c r="BO1953" s="69"/>
      <c r="BP1953" s="69"/>
      <c r="BQ1953" s="69"/>
      <c r="BR1953" s="69"/>
      <c r="BS1953" s="46"/>
    </row>
    <row r="1954" spans="4:71" s="47" customFormat="1" ht="9.75" customHeight="1" x14ac:dyDescent="0.3">
      <c r="D1954" s="69"/>
      <c r="E1954" s="69"/>
      <c r="F1954" s="69"/>
      <c r="G1954" s="69"/>
      <c r="H1954" s="69"/>
      <c r="I1954" s="69"/>
      <c r="J1954" s="69"/>
      <c r="K1954" s="69"/>
      <c r="L1954" s="69"/>
      <c r="M1954" s="69"/>
      <c r="N1954" s="69"/>
      <c r="O1954" s="69"/>
      <c r="P1954" s="69"/>
      <c r="Q1954" s="69"/>
      <c r="R1954" s="69"/>
      <c r="S1954" s="69"/>
      <c r="T1954" s="69"/>
      <c r="U1954" s="69"/>
      <c r="V1954" s="69"/>
      <c r="W1954" s="69"/>
      <c r="X1954" s="69"/>
      <c r="Y1954" s="69"/>
      <c r="Z1954" s="69"/>
      <c r="AA1954" s="69"/>
      <c r="AB1954" s="69"/>
      <c r="AC1954" s="69"/>
      <c r="AD1954" s="69"/>
      <c r="AE1954" s="69"/>
      <c r="AF1954" s="69"/>
      <c r="AG1954" s="69"/>
      <c r="AH1954" s="69"/>
      <c r="AI1954" s="69"/>
      <c r="AJ1954" s="69"/>
      <c r="AK1954" s="69"/>
      <c r="AL1954" s="69"/>
      <c r="AM1954" s="69"/>
      <c r="AN1954" s="69"/>
      <c r="AO1954" s="69"/>
      <c r="AP1954" s="69"/>
      <c r="AQ1954" s="69"/>
      <c r="AR1954" s="69"/>
      <c r="AS1954" s="69"/>
      <c r="AT1954" s="69"/>
      <c r="AU1954" s="69"/>
      <c r="AV1954" s="69"/>
      <c r="AW1954" s="69"/>
      <c r="AX1954" s="69"/>
      <c r="AY1954" s="69"/>
      <c r="AZ1954" s="69"/>
      <c r="BA1954" s="69"/>
      <c r="BB1954" s="69"/>
      <c r="BC1954" s="69"/>
      <c r="BD1954" s="69"/>
      <c r="BE1954" s="69"/>
      <c r="BF1954" s="69"/>
      <c r="BG1954" s="69"/>
      <c r="BH1954" s="69"/>
      <c r="BI1954" s="69"/>
      <c r="BJ1954" s="69"/>
      <c r="BK1954" s="69"/>
      <c r="BL1954" s="69"/>
      <c r="BM1954" s="69"/>
      <c r="BN1954" s="69"/>
      <c r="BO1954" s="69"/>
      <c r="BP1954" s="69"/>
      <c r="BQ1954" s="69"/>
      <c r="BR1954" s="69"/>
      <c r="BS1954" s="46"/>
    </row>
    <row r="1955" spans="4:71" s="47" customFormat="1" ht="9.75" customHeight="1" x14ac:dyDescent="0.3">
      <c r="D1955" s="69"/>
      <c r="E1955" s="69"/>
      <c r="F1955" s="69"/>
      <c r="G1955" s="69"/>
      <c r="H1955" s="69"/>
      <c r="I1955" s="69"/>
      <c r="J1955" s="69"/>
      <c r="K1955" s="69"/>
      <c r="L1955" s="69"/>
      <c r="M1955" s="69"/>
      <c r="N1955" s="69"/>
      <c r="O1955" s="69"/>
      <c r="P1955" s="69"/>
      <c r="Q1955" s="69"/>
      <c r="R1955" s="69"/>
      <c r="S1955" s="69"/>
      <c r="T1955" s="69"/>
      <c r="U1955" s="69"/>
      <c r="V1955" s="69"/>
      <c r="W1955" s="69"/>
      <c r="X1955" s="69"/>
      <c r="Y1955" s="69"/>
      <c r="Z1955" s="69"/>
      <c r="AA1955" s="69"/>
      <c r="AB1955" s="69"/>
      <c r="AC1955" s="69"/>
      <c r="AD1955" s="69"/>
      <c r="AE1955" s="69"/>
      <c r="AF1955" s="69"/>
      <c r="AG1955" s="69"/>
      <c r="AH1955" s="69"/>
      <c r="AI1955" s="69"/>
      <c r="AJ1955" s="69"/>
      <c r="AK1955" s="69"/>
      <c r="AL1955" s="69"/>
      <c r="AM1955" s="69"/>
      <c r="AN1955" s="69"/>
      <c r="AO1955" s="69"/>
      <c r="AP1955" s="69"/>
      <c r="AQ1955" s="69"/>
      <c r="AR1955" s="69"/>
      <c r="AS1955" s="69"/>
      <c r="AT1955" s="69"/>
      <c r="AU1955" s="69"/>
      <c r="AV1955" s="69"/>
      <c r="AW1955" s="69"/>
      <c r="AX1955" s="69"/>
      <c r="AY1955" s="69"/>
      <c r="AZ1955" s="69"/>
      <c r="BA1955" s="69"/>
      <c r="BB1955" s="69"/>
      <c r="BC1955" s="69"/>
      <c r="BD1955" s="69"/>
      <c r="BE1955" s="69"/>
      <c r="BF1955" s="69"/>
      <c r="BG1955" s="69"/>
      <c r="BH1955" s="69"/>
      <c r="BI1955" s="69"/>
      <c r="BJ1955" s="69"/>
      <c r="BK1955" s="69"/>
      <c r="BL1955" s="69"/>
      <c r="BM1955" s="69"/>
      <c r="BN1955" s="69"/>
      <c r="BO1955" s="69"/>
      <c r="BP1955" s="69"/>
      <c r="BQ1955" s="69"/>
      <c r="BR1955" s="69"/>
      <c r="BS1955" s="46"/>
    </row>
    <row r="1956" spans="4:71" s="47" customFormat="1" ht="9.75" customHeight="1" x14ac:dyDescent="0.3">
      <c r="D1956" s="69"/>
      <c r="E1956" s="69"/>
      <c r="F1956" s="69"/>
      <c r="G1956" s="69"/>
      <c r="H1956" s="69"/>
      <c r="I1956" s="69"/>
      <c r="J1956" s="69"/>
      <c r="K1956" s="69"/>
      <c r="L1956" s="69"/>
      <c r="M1956" s="69"/>
      <c r="N1956" s="69"/>
      <c r="O1956" s="69"/>
      <c r="P1956" s="69"/>
      <c r="Q1956" s="69"/>
      <c r="R1956" s="69"/>
      <c r="S1956" s="69"/>
      <c r="T1956" s="69"/>
      <c r="U1956" s="69"/>
      <c r="V1956" s="69"/>
      <c r="W1956" s="69"/>
      <c r="X1956" s="69"/>
      <c r="Y1956" s="69"/>
      <c r="Z1956" s="69"/>
      <c r="AA1956" s="69"/>
      <c r="AB1956" s="69"/>
      <c r="AC1956" s="69"/>
      <c r="AD1956" s="69"/>
      <c r="AE1956" s="69"/>
      <c r="AF1956" s="69"/>
      <c r="AG1956" s="69"/>
      <c r="AH1956" s="69"/>
      <c r="AI1956" s="69"/>
      <c r="AJ1956" s="69"/>
      <c r="AK1956" s="69"/>
      <c r="AL1956" s="69"/>
      <c r="AM1956" s="69"/>
      <c r="AN1956" s="69"/>
      <c r="AO1956" s="69"/>
      <c r="AP1956" s="69"/>
      <c r="AQ1956" s="69"/>
      <c r="AR1956" s="69"/>
      <c r="AS1956" s="69"/>
      <c r="AT1956" s="69"/>
      <c r="AU1956" s="69"/>
      <c r="AV1956" s="69"/>
      <c r="AW1956" s="69"/>
      <c r="AX1956" s="69"/>
      <c r="AY1956" s="69"/>
      <c r="AZ1956" s="69"/>
      <c r="BA1956" s="69"/>
      <c r="BB1956" s="69"/>
      <c r="BC1956" s="69"/>
      <c r="BD1956" s="69"/>
      <c r="BE1956" s="69"/>
      <c r="BF1956" s="69"/>
      <c r="BG1956" s="69"/>
      <c r="BH1956" s="69"/>
      <c r="BI1956" s="69"/>
      <c r="BJ1956" s="69"/>
      <c r="BK1956" s="69"/>
      <c r="BL1956" s="69"/>
      <c r="BM1956" s="69"/>
      <c r="BN1956" s="69"/>
      <c r="BO1956" s="69"/>
      <c r="BP1956" s="69"/>
      <c r="BQ1956" s="69"/>
      <c r="BR1956" s="69"/>
      <c r="BS1956" s="46"/>
    </row>
    <row r="1957" spans="4:71" s="47" customFormat="1" ht="9.75" customHeight="1" x14ac:dyDescent="0.3">
      <c r="D1957" s="69"/>
      <c r="E1957" s="69"/>
      <c r="F1957" s="69"/>
      <c r="G1957" s="69"/>
      <c r="H1957" s="69"/>
      <c r="I1957" s="69"/>
      <c r="J1957" s="69"/>
      <c r="K1957" s="69"/>
      <c r="L1957" s="69"/>
      <c r="M1957" s="69"/>
      <c r="N1957" s="69"/>
      <c r="O1957" s="69"/>
      <c r="P1957" s="69"/>
      <c r="Q1957" s="69"/>
      <c r="R1957" s="69"/>
      <c r="S1957" s="69"/>
      <c r="T1957" s="69"/>
      <c r="U1957" s="69"/>
      <c r="V1957" s="69"/>
      <c r="W1957" s="69"/>
      <c r="X1957" s="69"/>
      <c r="Y1957" s="69"/>
      <c r="Z1957" s="69"/>
      <c r="AA1957" s="69"/>
      <c r="AB1957" s="69"/>
      <c r="AC1957" s="69"/>
      <c r="AD1957" s="69"/>
      <c r="AE1957" s="69"/>
      <c r="AF1957" s="69"/>
      <c r="AG1957" s="69"/>
      <c r="AH1957" s="69"/>
      <c r="AI1957" s="69"/>
      <c r="AJ1957" s="69"/>
      <c r="AK1957" s="69"/>
      <c r="AL1957" s="69"/>
      <c r="AM1957" s="69"/>
      <c r="AN1957" s="69"/>
      <c r="AO1957" s="69"/>
      <c r="AP1957" s="69"/>
      <c r="AQ1957" s="69"/>
      <c r="AR1957" s="69"/>
      <c r="AS1957" s="69"/>
      <c r="AT1957" s="69"/>
      <c r="AU1957" s="69"/>
      <c r="AV1957" s="69"/>
      <c r="AW1957" s="69"/>
      <c r="AX1957" s="69"/>
      <c r="AY1957" s="69"/>
      <c r="AZ1957" s="69"/>
      <c r="BA1957" s="69"/>
      <c r="BB1957" s="69"/>
      <c r="BC1957" s="69"/>
      <c r="BD1957" s="69"/>
      <c r="BE1957" s="69"/>
      <c r="BF1957" s="69"/>
      <c r="BG1957" s="69"/>
      <c r="BH1957" s="69"/>
      <c r="BI1957" s="69"/>
      <c r="BJ1957" s="69"/>
      <c r="BK1957" s="69"/>
      <c r="BL1957" s="69"/>
      <c r="BM1957" s="69"/>
      <c r="BN1957" s="69"/>
      <c r="BO1957" s="69"/>
      <c r="BP1957" s="69"/>
      <c r="BQ1957" s="69"/>
      <c r="BR1957" s="69"/>
      <c r="BS1957" s="46"/>
    </row>
    <row r="1958" spans="4:71" s="47" customFormat="1" ht="9.75" customHeight="1" x14ac:dyDescent="0.3">
      <c r="D1958" s="69"/>
      <c r="E1958" s="69"/>
      <c r="F1958" s="69"/>
      <c r="G1958" s="69"/>
      <c r="H1958" s="69"/>
      <c r="I1958" s="69"/>
      <c r="J1958" s="69"/>
      <c r="K1958" s="69"/>
      <c r="L1958" s="69"/>
      <c r="M1958" s="69"/>
      <c r="N1958" s="69"/>
      <c r="O1958" s="69"/>
      <c r="P1958" s="69"/>
      <c r="Q1958" s="69"/>
      <c r="R1958" s="69"/>
      <c r="S1958" s="69"/>
      <c r="T1958" s="69"/>
      <c r="U1958" s="69"/>
      <c r="V1958" s="69"/>
      <c r="W1958" s="69"/>
      <c r="X1958" s="69"/>
      <c r="Y1958" s="69"/>
      <c r="Z1958" s="69"/>
      <c r="AA1958" s="69"/>
      <c r="AB1958" s="69"/>
      <c r="AC1958" s="69"/>
      <c r="AD1958" s="69"/>
      <c r="AE1958" s="69"/>
      <c r="AF1958" s="69"/>
      <c r="AG1958" s="69"/>
      <c r="AH1958" s="69"/>
      <c r="AI1958" s="69"/>
      <c r="AJ1958" s="69"/>
      <c r="AK1958" s="69"/>
      <c r="AL1958" s="69"/>
      <c r="AM1958" s="69"/>
      <c r="AN1958" s="69"/>
      <c r="AO1958" s="69"/>
      <c r="AP1958" s="69"/>
      <c r="AQ1958" s="69"/>
      <c r="AR1958" s="69"/>
      <c r="AS1958" s="69"/>
      <c r="AT1958" s="69"/>
      <c r="AU1958" s="69"/>
      <c r="AV1958" s="69"/>
      <c r="AW1958" s="69"/>
      <c r="AX1958" s="69"/>
      <c r="AY1958" s="69"/>
      <c r="AZ1958" s="69"/>
      <c r="BA1958" s="69"/>
      <c r="BB1958" s="69"/>
      <c r="BC1958" s="69"/>
      <c r="BD1958" s="69"/>
      <c r="BE1958" s="69"/>
      <c r="BF1958" s="69"/>
      <c r="BG1958" s="69"/>
      <c r="BH1958" s="69"/>
      <c r="BI1958" s="69"/>
      <c r="BJ1958" s="69"/>
      <c r="BK1958" s="69"/>
      <c r="BL1958" s="69"/>
      <c r="BM1958" s="69"/>
      <c r="BN1958" s="69"/>
      <c r="BO1958" s="69"/>
      <c r="BP1958" s="69"/>
      <c r="BQ1958" s="69"/>
      <c r="BR1958" s="69"/>
      <c r="BS1958" s="46"/>
    </row>
    <row r="1959" spans="4:71" s="47" customFormat="1" ht="9.75" customHeight="1" x14ac:dyDescent="0.3">
      <c r="D1959" s="69"/>
      <c r="E1959" s="69"/>
      <c r="F1959" s="69"/>
      <c r="G1959" s="69"/>
      <c r="H1959" s="69"/>
      <c r="I1959" s="69"/>
      <c r="J1959" s="69"/>
      <c r="K1959" s="69"/>
      <c r="L1959" s="69"/>
      <c r="M1959" s="69"/>
      <c r="N1959" s="69"/>
      <c r="O1959" s="69"/>
      <c r="P1959" s="69"/>
      <c r="Q1959" s="69"/>
      <c r="R1959" s="69"/>
      <c r="S1959" s="69"/>
      <c r="T1959" s="69"/>
      <c r="U1959" s="69"/>
      <c r="V1959" s="69"/>
      <c r="W1959" s="69"/>
      <c r="X1959" s="69"/>
      <c r="Y1959" s="69"/>
      <c r="Z1959" s="69"/>
      <c r="AA1959" s="69"/>
      <c r="AB1959" s="69"/>
      <c r="AC1959" s="69"/>
      <c r="AD1959" s="69"/>
      <c r="AE1959" s="69"/>
      <c r="AF1959" s="69"/>
      <c r="AG1959" s="69"/>
      <c r="AH1959" s="69"/>
      <c r="AI1959" s="69"/>
      <c r="AJ1959" s="69"/>
      <c r="AK1959" s="69"/>
      <c r="AL1959" s="69"/>
      <c r="AM1959" s="69"/>
      <c r="AN1959" s="69"/>
      <c r="AO1959" s="69"/>
      <c r="AP1959" s="69"/>
      <c r="AQ1959" s="69"/>
      <c r="AR1959" s="69"/>
      <c r="AS1959" s="69"/>
      <c r="AT1959" s="69"/>
      <c r="AU1959" s="69"/>
      <c r="AV1959" s="69"/>
      <c r="AW1959" s="69"/>
      <c r="AX1959" s="69"/>
      <c r="AY1959" s="69"/>
      <c r="AZ1959" s="69"/>
      <c r="BA1959" s="69"/>
      <c r="BB1959" s="69"/>
      <c r="BC1959" s="69"/>
      <c r="BD1959" s="69"/>
      <c r="BE1959" s="69"/>
      <c r="BF1959" s="69"/>
      <c r="BG1959" s="69"/>
      <c r="BH1959" s="69"/>
      <c r="BI1959" s="69"/>
      <c r="BJ1959" s="69"/>
      <c r="BK1959" s="69"/>
      <c r="BL1959" s="69"/>
      <c r="BM1959" s="69"/>
      <c r="BN1959" s="69"/>
      <c r="BO1959" s="69"/>
      <c r="BP1959" s="69"/>
      <c r="BQ1959" s="69"/>
      <c r="BR1959" s="69"/>
      <c r="BS1959" s="46"/>
    </row>
    <row r="1960" spans="4:71" s="47" customFormat="1" ht="9.75" customHeight="1" x14ac:dyDescent="0.3">
      <c r="D1960" s="69"/>
      <c r="E1960" s="69"/>
      <c r="F1960" s="69"/>
      <c r="G1960" s="69"/>
      <c r="H1960" s="69"/>
      <c r="I1960" s="69"/>
      <c r="J1960" s="69"/>
      <c r="K1960" s="69"/>
      <c r="L1960" s="69"/>
      <c r="M1960" s="69"/>
      <c r="N1960" s="69"/>
      <c r="O1960" s="69"/>
      <c r="P1960" s="69"/>
      <c r="Q1960" s="69"/>
      <c r="R1960" s="69"/>
      <c r="S1960" s="69"/>
      <c r="T1960" s="69"/>
      <c r="U1960" s="69"/>
      <c r="V1960" s="69"/>
      <c r="W1960" s="69"/>
      <c r="X1960" s="69"/>
      <c r="Y1960" s="69"/>
      <c r="Z1960" s="69"/>
      <c r="AA1960" s="69"/>
      <c r="AB1960" s="69"/>
      <c r="AC1960" s="69"/>
      <c r="AD1960" s="69"/>
      <c r="AE1960" s="69"/>
      <c r="AF1960" s="69"/>
      <c r="AG1960" s="69"/>
      <c r="AH1960" s="69"/>
      <c r="AI1960" s="69"/>
      <c r="AJ1960" s="69"/>
      <c r="AK1960" s="69"/>
      <c r="AL1960" s="69"/>
      <c r="AM1960" s="69"/>
      <c r="AN1960" s="69"/>
      <c r="AO1960" s="69"/>
      <c r="AP1960" s="69"/>
      <c r="AQ1960" s="69"/>
      <c r="AR1960" s="69"/>
      <c r="AS1960" s="69"/>
      <c r="AT1960" s="69"/>
      <c r="AU1960" s="69"/>
      <c r="AV1960" s="69"/>
      <c r="AW1960" s="69"/>
      <c r="AX1960" s="69"/>
      <c r="AY1960" s="69"/>
      <c r="AZ1960" s="69"/>
      <c r="BA1960" s="69"/>
      <c r="BB1960" s="69"/>
      <c r="BC1960" s="69"/>
      <c r="BD1960" s="69"/>
      <c r="BE1960" s="69"/>
      <c r="BF1960" s="69"/>
      <c r="BG1960" s="69"/>
      <c r="BH1960" s="69"/>
      <c r="BI1960" s="69"/>
      <c r="BJ1960" s="69"/>
      <c r="BK1960" s="69"/>
      <c r="BL1960" s="69"/>
      <c r="BM1960" s="69"/>
      <c r="BN1960" s="69"/>
      <c r="BO1960" s="69"/>
      <c r="BP1960" s="69"/>
      <c r="BQ1960" s="69"/>
      <c r="BR1960" s="69"/>
      <c r="BS1960" s="46"/>
    </row>
    <row r="1961" spans="4:71" s="47" customFormat="1" ht="9.75" customHeight="1" x14ac:dyDescent="0.3">
      <c r="D1961" s="69"/>
      <c r="E1961" s="69"/>
      <c r="F1961" s="69"/>
      <c r="G1961" s="69"/>
      <c r="H1961" s="69"/>
      <c r="I1961" s="69"/>
      <c r="J1961" s="69"/>
      <c r="K1961" s="69"/>
      <c r="L1961" s="69"/>
      <c r="M1961" s="69"/>
      <c r="N1961" s="69"/>
      <c r="O1961" s="69"/>
      <c r="P1961" s="69"/>
      <c r="Q1961" s="69"/>
      <c r="R1961" s="69"/>
      <c r="S1961" s="69"/>
      <c r="T1961" s="69"/>
      <c r="U1961" s="69"/>
      <c r="V1961" s="69"/>
      <c r="W1961" s="69"/>
      <c r="X1961" s="69"/>
      <c r="Y1961" s="69"/>
      <c r="Z1961" s="69"/>
      <c r="AA1961" s="69"/>
      <c r="AB1961" s="69"/>
      <c r="AC1961" s="69"/>
      <c r="AD1961" s="69"/>
      <c r="AE1961" s="69"/>
      <c r="AF1961" s="69"/>
      <c r="AG1961" s="69"/>
      <c r="AH1961" s="69"/>
      <c r="AI1961" s="69"/>
      <c r="AJ1961" s="69"/>
      <c r="AK1961" s="69"/>
      <c r="AL1961" s="69"/>
      <c r="AM1961" s="69"/>
      <c r="AN1961" s="69"/>
      <c r="AO1961" s="69"/>
      <c r="AP1961" s="69"/>
      <c r="AQ1961" s="69"/>
      <c r="AR1961" s="69"/>
      <c r="AS1961" s="69"/>
      <c r="AT1961" s="69"/>
      <c r="AU1961" s="69"/>
      <c r="AV1961" s="69"/>
      <c r="AW1961" s="69"/>
      <c r="AX1961" s="69"/>
      <c r="AY1961" s="69"/>
      <c r="AZ1961" s="69"/>
      <c r="BA1961" s="69"/>
      <c r="BB1961" s="69"/>
      <c r="BC1961" s="69"/>
      <c r="BD1961" s="69"/>
      <c r="BE1961" s="69"/>
      <c r="BF1961" s="69"/>
      <c r="BG1961" s="69"/>
      <c r="BH1961" s="69"/>
      <c r="BI1961" s="69"/>
      <c r="BJ1961" s="69"/>
      <c r="BK1961" s="69"/>
      <c r="BL1961" s="69"/>
      <c r="BM1961" s="69"/>
      <c r="BN1961" s="69"/>
      <c r="BO1961" s="69"/>
      <c r="BP1961" s="69"/>
      <c r="BQ1961" s="69"/>
      <c r="BR1961" s="69"/>
      <c r="BS1961" s="46"/>
    </row>
    <row r="1962" spans="4:71" s="47" customFormat="1" ht="9.75" customHeight="1" x14ac:dyDescent="0.3">
      <c r="D1962" s="69"/>
      <c r="E1962" s="69"/>
      <c r="F1962" s="69"/>
      <c r="G1962" s="69"/>
      <c r="H1962" s="69"/>
      <c r="I1962" s="69"/>
      <c r="J1962" s="69"/>
      <c r="K1962" s="69"/>
      <c r="L1962" s="69"/>
      <c r="M1962" s="69"/>
      <c r="N1962" s="69"/>
      <c r="O1962" s="69"/>
      <c r="P1962" s="69"/>
      <c r="Q1962" s="69"/>
      <c r="R1962" s="69"/>
      <c r="S1962" s="69"/>
      <c r="T1962" s="69"/>
      <c r="U1962" s="69"/>
      <c r="V1962" s="69"/>
      <c r="W1962" s="69"/>
      <c r="X1962" s="69"/>
      <c r="Y1962" s="69"/>
      <c r="Z1962" s="69"/>
      <c r="AA1962" s="69"/>
      <c r="AB1962" s="69"/>
      <c r="AC1962" s="69"/>
      <c r="AD1962" s="69"/>
      <c r="AE1962" s="69"/>
      <c r="AF1962" s="69"/>
      <c r="AG1962" s="69"/>
      <c r="AH1962" s="69"/>
      <c r="AI1962" s="69"/>
      <c r="AJ1962" s="69"/>
      <c r="AK1962" s="69"/>
      <c r="AL1962" s="69"/>
      <c r="AM1962" s="69"/>
      <c r="AN1962" s="69"/>
      <c r="AO1962" s="69"/>
      <c r="AP1962" s="69"/>
      <c r="AQ1962" s="69"/>
      <c r="AR1962" s="69"/>
      <c r="AS1962" s="69"/>
      <c r="AT1962" s="69"/>
      <c r="AU1962" s="69"/>
      <c r="AV1962" s="69"/>
      <c r="AW1962" s="69"/>
      <c r="AX1962" s="69"/>
      <c r="AY1962" s="69"/>
      <c r="AZ1962" s="69"/>
      <c r="BA1962" s="69"/>
      <c r="BB1962" s="69"/>
      <c r="BC1962" s="69"/>
      <c r="BD1962" s="69"/>
      <c r="BE1962" s="69"/>
      <c r="BF1962" s="69"/>
      <c r="BG1962" s="69"/>
      <c r="BH1962" s="69"/>
      <c r="BI1962" s="69"/>
      <c r="BJ1962" s="69"/>
      <c r="BK1962" s="69"/>
      <c r="BL1962" s="69"/>
      <c r="BM1962" s="69"/>
      <c r="BN1962" s="69"/>
      <c r="BO1962" s="69"/>
      <c r="BP1962" s="69"/>
      <c r="BQ1962" s="69"/>
      <c r="BR1962" s="69"/>
      <c r="BS1962" s="46"/>
    </row>
    <row r="1963" spans="4:71" s="47" customFormat="1" ht="9.75" customHeight="1" x14ac:dyDescent="0.3">
      <c r="D1963" s="69"/>
      <c r="E1963" s="69"/>
      <c r="F1963" s="69"/>
      <c r="G1963" s="69"/>
      <c r="H1963" s="69"/>
      <c r="I1963" s="69"/>
      <c r="J1963" s="69"/>
      <c r="K1963" s="69"/>
      <c r="L1963" s="69"/>
      <c r="M1963" s="69"/>
      <c r="N1963" s="69"/>
      <c r="O1963" s="69"/>
      <c r="P1963" s="69"/>
      <c r="Q1963" s="69"/>
      <c r="R1963" s="69"/>
      <c r="S1963" s="69"/>
      <c r="T1963" s="69"/>
      <c r="U1963" s="69"/>
      <c r="V1963" s="69"/>
      <c r="W1963" s="69"/>
      <c r="X1963" s="69"/>
      <c r="Y1963" s="69"/>
      <c r="Z1963" s="69"/>
      <c r="AA1963" s="69"/>
      <c r="AB1963" s="69"/>
      <c r="AC1963" s="69"/>
      <c r="AD1963" s="69"/>
      <c r="AE1963" s="69"/>
      <c r="AF1963" s="69"/>
      <c r="AG1963" s="69"/>
      <c r="AH1963" s="69"/>
      <c r="AI1963" s="69"/>
      <c r="AJ1963" s="69"/>
      <c r="AK1963" s="69"/>
      <c r="AL1963" s="69"/>
      <c r="AM1963" s="69"/>
      <c r="AN1963" s="69"/>
      <c r="AO1963" s="69"/>
      <c r="AP1963" s="69"/>
      <c r="AQ1963" s="69"/>
      <c r="AR1963" s="69"/>
      <c r="AS1963" s="69"/>
      <c r="AT1963" s="69"/>
      <c r="AU1963" s="69"/>
      <c r="AV1963" s="69"/>
      <c r="AW1963" s="69"/>
      <c r="AX1963" s="69"/>
      <c r="AY1963" s="69"/>
      <c r="AZ1963" s="69"/>
      <c r="BA1963" s="69"/>
      <c r="BB1963" s="69"/>
      <c r="BC1963" s="69"/>
      <c r="BD1963" s="69"/>
      <c r="BE1963" s="69"/>
      <c r="BF1963" s="69"/>
      <c r="BG1963" s="69"/>
      <c r="BH1963" s="69"/>
      <c r="BI1963" s="69"/>
      <c r="BJ1963" s="69"/>
      <c r="BK1963" s="69"/>
      <c r="BL1963" s="69"/>
      <c r="BM1963" s="69"/>
      <c r="BN1963" s="69"/>
      <c r="BO1963" s="69"/>
      <c r="BP1963" s="69"/>
      <c r="BQ1963" s="69"/>
      <c r="BR1963" s="69"/>
      <c r="BS1963" s="46"/>
    </row>
    <row r="1964" spans="4:71" s="47" customFormat="1" ht="9.75" customHeight="1" x14ac:dyDescent="0.3">
      <c r="D1964" s="69"/>
      <c r="E1964" s="69"/>
      <c r="F1964" s="69"/>
      <c r="G1964" s="69"/>
      <c r="H1964" s="69"/>
      <c r="I1964" s="69"/>
      <c r="J1964" s="69"/>
      <c r="K1964" s="69"/>
      <c r="L1964" s="69"/>
      <c r="M1964" s="69"/>
      <c r="N1964" s="69"/>
      <c r="O1964" s="69"/>
      <c r="P1964" s="69"/>
      <c r="Q1964" s="69"/>
      <c r="R1964" s="69"/>
      <c r="S1964" s="69"/>
      <c r="T1964" s="69"/>
      <c r="U1964" s="69"/>
      <c r="V1964" s="69"/>
      <c r="W1964" s="69"/>
      <c r="X1964" s="69"/>
      <c r="Y1964" s="69"/>
      <c r="Z1964" s="69"/>
      <c r="AA1964" s="69"/>
      <c r="AB1964" s="69"/>
      <c r="AC1964" s="69"/>
      <c r="AD1964" s="69"/>
      <c r="AE1964" s="69"/>
      <c r="AF1964" s="69"/>
      <c r="AG1964" s="69"/>
      <c r="AH1964" s="69"/>
      <c r="AI1964" s="69"/>
      <c r="AJ1964" s="69"/>
      <c r="AK1964" s="69"/>
      <c r="AL1964" s="69"/>
      <c r="AM1964" s="69"/>
      <c r="AN1964" s="69"/>
      <c r="AO1964" s="69"/>
      <c r="AP1964" s="69"/>
      <c r="AQ1964" s="69"/>
      <c r="AR1964" s="69"/>
      <c r="AS1964" s="69"/>
      <c r="AT1964" s="69"/>
      <c r="AU1964" s="69"/>
      <c r="AV1964" s="69"/>
      <c r="AW1964" s="69"/>
      <c r="AX1964" s="69"/>
      <c r="AY1964" s="69"/>
      <c r="AZ1964" s="69"/>
      <c r="BA1964" s="69"/>
      <c r="BB1964" s="69"/>
      <c r="BC1964" s="69"/>
      <c r="BD1964" s="69"/>
      <c r="BE1964" s="69"/>
      <c r="BF1964" s="69"/>
      <c r="BG1964" s="69"/>
      <c r="BH1964" s="69"/>
      <c r="BI1964" s="69"/>
      <c r="BJ1964" s="69"/>
      <c r="BK1964" s="69"/>
      <c r="BL1964" s="69"/>
      <c r="BM1964" s="69"/>
      <c r="BN1964" s="69"/>
      <c r="BO1964" s="69"/>
      <c r="BP1964" s="69"/>
      <c r="BQ1964" s="69"/>
      <c r="BR1964" s="69"/>
      <c r="BS1964" s="46"/>
    </row>
    <row r="1965" spans="4:71" s="47" customFormat="1" ht="9.75" customHeight="1" x14ac:dyDescent="0.3">
      <c r="D1965" s="69"/>
      <c r="E1965" s="69"/>
      <c r="F1965" s="69"/>
      <c r="G1965" s="69"/>
      <c r="H1965" s="69"/>
      <c r="I1965" s="69"/>
      <c r="J1965" s="69"/>
      <c r="K1965" s="69"/>
      <c r="L1965" s="69"/>
      <c r="M1965" s="69"/>
      <c r="N1965" s="69"/>
      <c r="O1965" s="69"/>
      <c r="P1965" s="69"/>
      <c r="Q1965" s="69"/>
      <c r="R1965" s="69"/>
      <c r="S1965" s="69"/>
      <c r="T1965" s="69"/>
      <c r="U1965" s="69"/>
      <c r="V1965" s="69"/>
      <c r="W1965" s="69"/>
      <c r="X1965" s="69"/>
      <c r="Y1965" s="69"/>
      <c r="Z1965" s="69"/>
      <c r="AA1965" s="69"/>
      <c r="AB1965" s="69"/>
      <c r="AC1965" s="69"/>
      <c r="AD1965" s="69"/>
      <c r="AE1965" s="69"/>
      <c r="AF1965" s="69"/>
      <c r="AG1965" s="69"/>
      <c r="AH1965" s="69"/>
      <c r="AI1965" s="69"/>
      <c r="AJ1965" s="69"/>
      <c r="AK1965" s="69"/>
      <c r="AL1965" s="69"/>
      <c r="AM1965" s="69"/>
      <c r="AN1965" s="69"/>
      <c r="AO1965" s="69"/>
      <c r="AP1965" s="69"/>
      <c r="AQ1965" s="69"/>
      <c r="AR1965" s="69"/>
      <c r="AS1965" s="69"/>
      <c r="AT1965" s="69"/>
      <c r="AU1965" s="69"/>
      <c r="AV1965" s="69"/>
      <c r="AW1965" s="69"/>
      <c r="AX1965" s="69"/>
      <c r="AY1965" s="69"/>
      <c r="AZ1965" s="69"/>
      <c r="BA1965" s="69"/>
      <c r="BB1965" s="69"/>
      <c r="BC1965" s="69"/>
      <c r="BD1965" s="69"/>
      <c r="BE1965" s="69"/>
      <c r="BF1965" s="69"/>
      <c r="BG1965" s="69"/>
      <c r="BH1965" s="69"/>
      <c r="BI1965" s="69"/>
      <c r="BJ1965" s="69"/>
      <c r="BK1965" s="69"/>
      <c r="BL1965" s="69"/>
      <c r="BM1965" s="69"/>
      <c r="BN1965" s="69"/>
      <c r="BO1965" s="69"/>
      <c r="BP1965" s="69"/>
      <c r="BQ1965" s="69"/>
      <c r="BR1965" s="69"/>
      <c r="BS1965" s="46"/>
    </row>
    <row r="1966" spans="4:71" s="47" customFormat="1" ht="9.75" customHeight="1" x14ac:dyDescent="0.3">
      <c r="D1966" s="69"/>
      <c r="E1966" s="69"/>
      <c r="F1966" s="69"/>
      <c r="G1966" s="69"/>
      <c r="H1966" s="69"/>
      <c r="I1966" s="69"/>
      <c r="J1966" s="69"/>
      <c r="K1966" s="69"/>
      <c r="L1966" s="69"/>
      <c r="M1966" s="69"/>
      <c r="N1966" s="69"/>
      <c r="O1966" s="69"/>
      <c r="P1966" s="69"/>
      <c r="Q1966" s="69"/>
      <c r="R1966" s="69"/>
      <c r="S1966" s="69"/>
      <c r="T1966" s="69"/>
      <c r="U1966" s="69"/>
      <c r="V1966" s="69"/>
      <c r="W1966" s="69"/>
      <c r="X1966" s="69"/>
      <c r="Y1966" s="69"/>
      <c r="Z1966" s="69"/>
      <c r="AA1966" s="69"/>
      <c r="AB1966" s="69"/>
      <c r="AC1966" s="69"/>
      <c r="AD1966" s="69"/>
      <c r="AE1966" s="69"/>
      <c r="AF1966" s="69"/>
      <c r="AG1966" s="69"/>
      <c r="AH1966" s="69"/>
      <c r="AI1966" s="69"/>
      <c r="AJ1966" s="69"/>
      <c r="AK1966" s="69"/>
      <c r="AL1966" s="69"/>
      <c r="AM1966" s="69"/>
      <c r="AN1966" s="69"/>
      <c r="AO1966" s="69"/>
      <c r="AP1966" s="69"/>
      <c r="AQ1966" s="69"/>
      <c r="AR1966" s="69"/>
      <c r="AS1966" s="69"/>
      <c r="AT1966" s="69"/>
      <c r="AU1966" s="69"/>
      <c r="AV1966" s="69"/>
      <c r="AW1966" s="69"/>
      <c r="AX1966" s="69"/>
      <c r="AY1966" s="69"/>
      <c r="AZ1966" s="69"/>
      <c r="BA1966" s="69"/>
      <c r="BB1966" s="69"/>
      <c r="BC1966" s="69"/>
      <c r="BD1966" s="69"/>
      <c r="BE1966" s="69"/>
      <c r="BF1966" s="69"/>
      <c r="BG1966" s="69"/>
      <c r="BH1966" s="69"/>
      <c r="BI1966" s="69"/>
      <c r="BJ1966" s="69"/>
      <c r="BK1966" s="69"/>
      <c r="BL1966" s="69"/>
      <c r="BM1966" s="69"/>
      <c r="BN1966" s="69"/>
      <c r="BO1966" s="69"/>
      <c r="BP1966" s="69"/>
      <c r="BQ1966" s="69"/>
      <c r="BR1966" s="69"/>
      <c r="BS1966" s="46"/>
    </row>
    <row r="1967" spans="4:71" s="47" customFormat="1" ht="9.75" customHeight="1" x14ac:dyDescent="0.3">
      <c r="D1967" s="69"/>
      <c r="E1967" s="69"/>
      <c r="F1967" s="69"/>
      <c r="G1967" s="69"/>
      <c r="H1967" s="69"/>
      <c r="I1967" s="69"/>
      <c r="J1967" s="69"/>
      <c r="K1967" s="69"/>
      <c r="L1967" s="69"/>
      <c r="M1967" s="69"/>
      <c r="N1967" s="69"/>
      <c r="O1967" s="69"/>
      <c r="P1967" s="69"/>
      <c r="Q1967" s="69"/>
      <c r="R1967" s="69"/>
      <c r="S1967" s="69"/>
      <c r="T1967" s="69"/>
      <c r="U1967" s="69"/>
      <c r="V1967" s="69"/>
      <c r="W1967" s="69"/>
      <c r="X1967" s="69"/>
      <c r="Y1967" s="69"/>
      <c r="Z1967" s="69"/>
      <c r="AA1967" s="69"/>
      <c r="AB1967" s="69"/>
      <c r="AC1967" s="69"/>
      <c r="AD1967" s="69"/>
      <c r="AE1967" s="69"/>
      <c r="AF1967" s="69"/>
      <c r="AG1967" s="69"/>
      <c r="AH1967" s="69"/>
      <c r="AI1967" s="69"/>
      <c r="AJ1967" s="69"/>
      <c r="AK1967" s="69"/>
      <c r="AL1967" s="69"/>
      <c r="AM1967" s="69"/>
      <c r="AN1967" s="69"/>
      <c r="AO1967" s="69"/>
      <c r="AP1967" s="69"/>
      <c r="AQ1967" s="69"/>
      <c r="AR1967" s="69"/>
      <c r="AS1967" s="69"/>
      <c r="AT1967" s="69"/>
      <c r="AU1967" s="69"/>
      <c r="AV1967" s="69"/>
      <c r="AW1967" s="69"/>
      <c r="AX1967" s="69"/>
      <c r="AY1967" s="69"/>
      <c r="AZ1967" s="69"/>
      <c r="BA1967" s="69"/>
      <c r="BB1967" s="69"/>
      <c r="BC1967" s="69"/>
      <c r="BD1967" s="69"/>
      <c r="BE1967" s="69"/>
      <c r="BF1967" s="69"/>
      <c r="BG1967" s="69"/>
      <c r="BH1967" s="69"/>
      <c r="BI1967" s="69"/>
      <c r="BJ1967" s="69"/>
      <c r="BK1967" s="69"/>
      <c r="BL1967" s="69"/>
      <c r="BM1967" s="69"/>
      <c r="BN1967" s="69"/>
      <c r="BO1967" s="69"/>
      <c r="BP1967" s="69"/>
      <c r="BQ1967" s="69"/>
      <c r="BR1967" s="69"/>
      <c r="BS1967" s="46"/>
    </row>
    <row r="1968" spans="4:71" s="47" customFormat="1" ht="9.75" customHeight="1" x14ac:dyDescent="0.3">
      <c r="D1968" s="69"/>
      <c r="E1968" s="69"/>
      <c r="F1968" s="69"/>
      <c r="G1968" s="69"/>
      <c r="H1968" s="69"/>
      <c r="I1968" s="69"/>
      <c r="J1968" s="69"/>
      <c r="K1968" s="69"/>
      <c r="L1968" s="69"/>
      <c r="M1968" s="69"/>
      <c r="N1968" s="69"/>
      <c r="O1968" s="69"/>
      <c r="P1968" s="69"/>
      <c r="Q1968" s="69"/>
      <c r="R1968" s="69"/>
      <c r="S1968" s="69"/>
      <c r="T1968" s="69"/>
      <c r="U1968" s="69"/>
      <c r="V1968" s="69"/>
      <c r="W1968" s="69"/>
      <c r="X1968" s="69"/>
      <c r="Y1968" s="69"/>
      <c r="Z1968" s="69"/>
      <c r="AA1968" s="69"/>
      <c r="AB1968" s="69"/>
      <c r="AC1968" s="69"/>
      <c r="AD1968" s="69"/>
      <c r="AE1968" s="69"/>
      <c r="AF1968" s="69"/>
      <c r="AG1968" s="69"/>
      <c r="AH1968" s="69"/>
      <c r="AI1968" s="69"/>
      <c r="AJ1968" s="69"/>
      <c r="AK1968" s="69"/>
      <c r="AL1968" s="69"/>
      <c r="AM1968" s="69"/>
      <c r="AN1968" s="69"/>
      <c r="AO1968" s="69"/>
      <c r="AP1968" s="69"/>
      <c r="AQ1968" s="69"/>
      <c r="AR1968" s="69"/>
      <c r="AS1968" s="69"/>
      <c r="AT1968" s="69"/>
      <c r="AU1968" s="69"/>
      <c r="AV1968" s="69"/>
      <c r="AW1968" s="69"/>
      <c r="AX1968" s="69"/>
      <c r="AY1968" s="69"/>
      <c r="AZ1968" s="69"/>
      <c r="BA1968" s="69"/>
      <c r="BB1968" s="69"/>
      <c r="BC1968" s="69"/>
      <c r="BD1968" s="69"/>
      <c r="BE1968" s="69"/>
      <c r="BF1968" s="69"/>
      <c r="BG1968" s="69"/>
      <c r="BH1968" s="69"/>
      <c r="BI1968" s="69"/>
      <c r="BJ1968" s="69"/>
      <c r="BK1968" s="69"/>
      <c r="BL1968" s="69"/>
      <c r="BM1968" s="69"/>
      <c r="BN1968" s="69"/>
      <c r="BO1968" s="69"/>
      <c r="BP1968" s="69"/>
      <c r="BQ1968" s="69"/>
      <c r="BR1968" s="69"/>
      <c r="BS1968" s="46"/>
    </row>
    <row r="1969" spans="4:71" s="47" customFormat="1" ht="9.75" customHeight="1" x14ac:dyDescent="0.3">
      <c r="D1969" s="69"/>
      <c r="E1969" s="69"/>
      <c r="F1969" s="69"/>
      <c r="G1969" s="69"/>
      <c r="H1969" s="69"/>
      <c r="I1969" s="69"/>
      <c r="J1969" s="69"/>
      <c r="K1969" s="69"/>
      <c r="L1969" s="69"/>
      <c r="M1969" s="69"/>
      <c r="N1969" s="69"/>
      <c r="O1969" s="69"/>
      <c r="P1969" s="69"/>
      <c r="Q1969" s="69"/>
      <c r="R1969" s="69"/>
      <c r="S1969" s="69"/>
      <c r="T1969" s="69"/>
      <c r="U1969" s="69"/>
      <c r="V1969" s="69"/>
      <c r="W1969" s="69"/>
      <c r="X1969" s="69"/>
      <c r="Y1969" s="69"/>
      <c r="Z1969" s="69"/>
      <c r="AA1969" s="69"/>
      <c r="AB1969" s="69"/>
      <c r="AC1969" s="69"/>
      <c r="AD1969" s="69"/>
      <c r="AE1969" s="69"/>
      <c r="AF1969" s="69"/>
      <c r="AG1969" s="69"/>
      <c r="AH1969" s="69"/>
      <c r="AI1969" s="69"/>
      <c r="AJ1969" s="69"/>
      <c r="AK1969" s="69"/>
      <c r="AL1969" s="69"/>
      <c r="AM1969" s="69"/>
      <c r="AN1969" s="69"/>
      <c r="AO1969" s="69"/>
      <c r="AP1969" s="69"/>
      <c r="AQ1969" s="69"/>
      <c r="AR1969" s="69"/>
      <c r="AS1969" s="69"/>
      <c r="AT1969" s="69"/>
      <c r="AU1969" s="69"/>
      <c r="AV1969" s="69"/>
      <c r="AW1969" s="69"/>
      <c r="AX1969" s="69"/>
      <c r="AY1969" s="69"/>
      <c r="AZ1969" s="69"/>
      <c r="BA1969" s="69"/>
      <c r="BB1969" s="69"/>
      <c r="BC1969" s="69"/>
      <c r="BD1969" s="69"/>
      <c r="BE1969" s="69"/>
      <c r="BF1969" s="69"/>
      <c r="BG1969" s="69"/>
      <c r="BH1969" s="69"/>
      <c r="BI1969" s="69"/>
      <c r="BJ1969" s="69"/>
      <c r="BK1969" s="69"/>
      <c r="BL1969" s="69"/>
      <c r="BM1969" s="69"/>
      <c r="BN1969" s="69"/>
      <c r="BO1969" s="69"/>
      <c r="BP1969" s="69"/>
      <c r="BQ1969" s="69"/>
      <c r="BR1969" s="69"/>
      <c r="BS1969" s="46"/>
    </row>
    <row r="1970" spans="4:71" s="47" customFormat="1" ht="9.75" customHeight="1" x14ac:dyDescent="0.3">
      <c r="D1970" s="69"/>
      <c r="E1970" s="69"/>
      <c r="F1970" s="69"/>
      <c r="G1970" s="69"/>
      <c r="H1970" s="69"/>
      <c r="I1970" s="69"/>
      <c r="J1970" s="69"/>
      <c r="K1970" s="69"/>
      <c r="L1970" s="69"/>
      <c r="M1970" s="69"/>
      <c r="N1970" s="69"/>
      <c r="O1970" s="69"/>
      <c r="P1970" s="69"/>
      <c r="Q1970" s="69"/>
      <c r="R1970" s="69"/>
      <c r="S1970" s="69"/>
      <c r="T1970" s="69"/>
      <c r="U1970" s="69"/>
      <c r="V1970" s="69"/>
      <c r="W1970" s="69"/>
      <c r="X1970" s="69"/>
      <c r="Y1970" s="69"/>
      <c r="Z1970" s="69"/>
      <c r="AA1970" s="69"/>
      <c r="AB1970" s="69"/>
      <c r="AC1970" s="69"/>
      <c r="AD1970" s="69"/>
      <c r="AE1970" s="69"/>
      <c r="AF1970" s="69"/>
      <c r="AG1970" s="69"/>
      <c r="AH1970" s="69"/>
      <c r="AI1970" s="69"/>
      <c r="AJ1970" s="69"/>
      <c r="AK1970" s="69"/>
      <c r="AL1970" s="69"/>
      <c r="AM1970" s="69"/>
      <c r="AN1970" s="69"/>
      <c r="AO1970" s="69"/>
      <c r="AP1970" s="69"/>
      <c r="AQ1970" s="69"/>
      <c r="AR1970" s="69"/>
      <c r="AS1970" s="69"/>
      <c r="AT1970" s="69"/>
      <c r="AU1970" s="69"/>
      <c r="AV1970" s="69"/>
      <c r="AW1970" s="69"/>
      <c r="AX1970" s="69"/>
      <c r="AY1970" s="69"/>
      <c r="AZ1970" s="69"/>
      <c r="BA1970" s="69"/>
      <c r="BB1970" s="69"/>
      <c r="BC1970" s="69"/>
      <c r="BD1970" s="69"/>
      <c r="BE1970" s="69"/>
      <c r="BF1970" s="69"/>
      <c r="BG1970" s="69"/>
      <c r="BH1970" s="69"/>
      <c r="BI1970" s="69"/>
      <c r="BJ1970" s="69"/>
      <c r="BK1970" s="69"/>
      <c r="BL1970" s="69"/>
      <c r="BM1970" s="69"/>
      <c r="BN1970" s="69"/>
      <c r="BO1970" s="69"/>
      <c r="BP1970" s="69"/>
      <c r="BQ1970" s="69"/>
      <c r="BR1970" s="69"/>
      <c r="BS1970" s="46"/>
    </row>
    <row r="1971" spans="4:71" s="47" customFormat="1" ht="9.75" customHeight="1" x14ac:dyDescent="0.3">
      <c r="D1971" s="69"/>
      <c r="E1971" s="69"/>
      <c r="F1971" s="69"/>
      <c r="G1971" s="69"/>
      <c r="H1971" s="69"/>
      <c r="I1971" s="69"/>
      <c r="J1971" s="69"/>
      <c r="K1971" s="69"/>
      <c r="L1971" s="69"/>
      <c r="M1971" s="69"/>
      <c r="N1971" s="69"/>
      <c r="O1971" s="69"/>
      <c r="P1971" s="69"/>
      <c r="Q1971" s="69"/>
      <c r="R1971" s="69"/>
      <c r="S1971" s="69"/>
      <c r="T1971" s="69"/>
      <c r="U1971" s="69"/>
      <c r="V1971" s="69"/>
      <c r="W1971" s="69"/>
      <c r="X1971" s="69"/>
      <c r="Y1971" s="69"/>
      <c r="Z1971" s="69"/>
      <c r="AA1971" s="69"/>
      <c r="AB1971" s="69"/>
      <c r="AC1971" s="69"/>
      <c r="AD1971" s="69"/>
      <c r="AE1971" s="69"/>
      <c r="AF1971" s="69"/>
      <c r="AG1971" s="69"/>
      <c r="AH1971" s="69"/>
      <c r="AI1971" s="69"/>
      <c r="AJ1971" s="69"/>
      <c r="AK1971" s="69"/>
      <c r="AL1971" s="69"/>
      <c r="AM1971" s="69"/>
      <c r="AN1971" s="69"/>
      <c r="AO1971" s="69"/>
      <c r="AP1971" s="69"/>
      <c r="AQ1971" s="69"/>
      <c r="AR1971" s="69"/>
      <c r="AS1971" s="69"/>
      <c r="AT1971" s="69"/>
      <c r="AU1971" s="69"/>
      <c r="AV1971" s="69"/>
      <c r="AW1971" s="69"/>
      <c r="AX1971" s="69"/>
      <c r="AY1971" s="69"/>
      <c r="AZ1971" s="69"/>
      <c r="BA1971" s="69"/>
      <c r="BB1971" s="69"/>
      <c r="BC1971" s="69"/>
      <c r="BD1971" s="69"/>
      <c r="BE1971" s="69"/>
      <c r="BF1971" s="69"/>
      <c r="BG1971" s="69"/>
      <c r="BH1971" s="69"/>
      <c r="BI1971" s="69"/>
      <c r="BJ1971" s="69"/>
      <c r="BK1971" s="69"/>
      <c r="BL1971" s="69"/>
      <c r="BM1971" s="69"/>
      <c r="BN1971" s="69"/>
      <c r="BO1971" s="69"/>
      <c r="BP1971" s="69"/>
      <c r="BQ1971" s="69"/>
      <c r="BR1971" s="69"/>
      <c r="BS1971" s="46"/>
    </row>
    <row r="1972" spans="4:71" s="47" customFormat="1" ht="9.75" customHeight="1" x14ac:dyDescent="0.3">
      <c r="D1972" s="69"/>
      <c r="E1972" s="69"/>
      <c r="F1972" s="69"/>
      <c r="G1972" s="69"/>
      <c r="H1972" s="69"/>
      <c r="I1972" s="69"/>
      <c r="J1972" s="69"/>
      <c r="K1972" s="69"/>
      <c r="L1972" s="69"/>
      <c r="M1972" s="69"/>
      <c r="N1972" s="69"/>
      <c r="O1972" s="69"/>
      <c r="P1972" s="69"/>
      <c r="Q1972" s="69"/>
      <c r="R1972" s="69"/>
      <c r="S1972" s="69"/>
      <c r="T1972" s="69"/>
      <c r="U1972" s="69"/>
      <c r="V1972" s="69"/>
      <c r="W1972" s="69"/>
      <c r="X1972" s="69"/>
      <c r="Y1972" s="69"/>
      <c r="Z1972" s="69"/>
      <c r="AA1972" s="69"/>
      <c r="AB1972" s="69"/>
      <c r="AC1972" s="69"/>
      <c r="AD1972" s="69"/>
      <c r="AE1972" s="69"/>
      <c r="AF1972" s="69"/>
      <c r="AG1972" s="69"/>
      <c r="AH1972" s="69"/>
      <c r="AI1972" s="69"/>
      <c r="AJ1972" s="69"/>
      <c r="AK1972" s="69"/>
      <c r="AL1972" s="69"/>
      <c r="AM1972" s="69"/>
      <c r="AN1972" s="69"/>
      <c r="AO1972" s="69"/>
      <c r="AP1972" s="69"/>
      <c r="AQ1972" s="69"/>
      <c r="AR1972" s="69"/>
      <c r="AS1972" s="69"/>
      <c r="AT1972" s="69"/>
      <c r="AU1972" s="69"/>
      <c r="AV1972" s="69"/>
      <c r="AW1972" s="69"/>
      <c r="AX1972" s="69"/>
      <c r="AY1972" s="69"/>
      <c r="AZ1972" s="69"/>
      <c r="BA1972" s="69"/>
      <c r="BB1972" s="69"/>
      <c r="BC1972" s="69"/>
      <c r="BD1972" s="69"/>
      <c r="BE1972" s="69"/>
      <c r="BF1972" s="69"/>
      <c r="BG1972" s="69"/>
      <c r="BH1972" s="69"/>
      <c r="BI1972" s="69"/>
      <c r="BJ1972" s="69"/>
      <c r="BK1972" s="69"/>
      <c r="BL1972" s="69"/>
      <c r="BM1972" s="69"/>
      <c r="BN1972" s="69"/>
      <c r="BO1972" s="69"/>
      <c r="BP1972" s="69"/>
      <c r="BQ1972" s="69"/>
      <c r="BR1972" s="69"/>
      <c r="BS1972" s="46"/>
    </row>
    <row r="1973" spans="4:71" s="47" customFormat="1" ht="9.75" customHeight="1" x14ac:dyDescent="0.3">
      <c r="D1973" s="69"/>
      <c r="E1973" s="69"/>
      <c r="F1973" s="69"/>
      <c r="G1973" s="69"/>
      <c r="H1973" s="69"/>
      <c r="I1973" s="69"/>
      <c r="J1973" s="69"/>
      <c r="K1973" s="69"/>
      <c r="L1973" s="69"/>
      <c r="M1973" s="69"/>
      <c r="N1973" s="69"/>
      <c r="O1973" s="69"/>
      <c r="P1973" s="69"/>
      <c r="Q1973" s="69"/>
      <c r="R1973" s="69"/>
      <c r="S1973" s="69"/>
      <c r="T1973" s="69"/>
      <c r="U1973" s="69"/>
      <c r="V1973" s="69"/>
      <c r="W1973" s="69"/>
      <c r="X1973" s="69"/>
      <c r="Y1973" s="69"/>
      <c r="Z1973" s="69"/>
      <c r="AA1973" s="69"/>
      <c r="AB1973" s="69"/>
      <c r="AC1973" s="69"/>
      <c r="AD1973" s="69"/>
      <c r="AE1973" s="69"/>
      <c r="AF1973" s="69"/>
      <c r="AG1973" s="69"/>
      <c r="AH1973" s="69"/>
      <c r="AI1973" s="69"/>
      <c r="AJ1973" s="69"/>
      <c r="AK1973" s="69"/>
      <c r="AL1973" s="69"/>
      <c r="AM1973" s="69"/>
      <c r="AN1973" s="69"/>
      <c r="AO1973" s="69"/>
      <c r="AP1973" s="69"/>
      <c r="AQ1973" s="69"/>
      <c r="AR1973" s="69"/>
      <c r="AS1973" s="69"/>
      <c r="AT1973" s="69"/>
      <c r="AU1973" s="69"/>
      <c r="AV1973" s="69"/>
      <c r="AW1973" s="69"/>
      <c r="AX1973" s="69"/>
      <c r="AY1973" s="69"/>
      <c r="AZ1973" s="69"/>
      <c r="BA1973" s="69"/>
      <c r="BB1973" s="69"/>
      <c r="BC1973" s="69"/>
      <c r="BD1973" s="69"/>
      <c r="BE1973" s="69"/>
      <c r="BF1973" s="69"/>
      <c r="BG1973" s="69"/>
      <c r="BH1973" s="69"/>
      <c r="BI1973" s="69"/>
      <c r="BJ1973" s="69"/>
      <c r="BK1973" s="69"/>
      <c r="BL1973" s="69"/>
      <c r="BM1973" s="69"/>
      <c r="BN1973" s="69"/>
      <c r="BO1973" s="69"/>
      <c r="BP1973" s="69"/>
      <c r="BQ1973" s="69"/>
      <c r="BR1973" s="69"/>
      <c r="BS1973" s="46"/>
    </row>
    <row r="1974" spans="4:71" s="47" customFormat="1" ht="9.75" customHeight="1" x14ac:dyDescent="0.3">
      <c r="D1974" s="69"/>
      <c r="E1974" s="69"/>
      <c r="F1974" s="69"/>
      <c r="G1974" s="69"/>
      <c r="H1974" s="69"/>
      <c r="I1974" s="69"/>
      <c r="J1974" s="69"/>
      <c r="K1974" s="69"/>
      <c r="L1974" s="69"/>
      <c r="M1974" s="69"/>
      <c r="N1974" s="69"/>
      <c r="O1974" s="69"/>
      <c r="P1974" s="69"/>
      <c r="Q1974" s="69"/>
      <c r="R1974" s="69"/>
      <c r="S1974" s="69"/>
      <c r="T1974" s="69"/>
      <c r="U1974" s="69"/>
      <c r="V1974" s="69"/>
      <c r="W1974" s="69"/>
      <c r="X1974" s="69"/>
      <c r="Y1974" s="69"/>
      <c r="Z1974" s="69"/>
      <c r="AA1974" s="69"/>
      <c r="AB1974" s="69"/>
      <c r="AC1974" s="69"/>
      <c r="AD1974" s="69"/>
      <c r="AE1974" s="69"/>
      <c r="AF1974" s="69"/>
      <c r="AG1974" s="69"/>
      <c r="AH1974" s="69"/>
      <c r="AI1974" s="69"/>
      <c r="AJ1974" s="69"/>
      <c r="AK1974" s="69"/>
      <c r="AL1974" s="69"/>
      <c r="AM1974" s="69"/>
      <c r="AN1974" s="69"/>
      <c r="AO1974" s="69"/>
      <c r="AP1974" s="69"/>
      <c r="AQ1974" s="69"/>
      <c r="AR1974" s="69"/>
      <c r="AS1974" s="69"/>
      <c r="AT1974" s="69"/>
      <c r="AU1974" s="69"/>
      <c r="AV1974" s="69"/>
      <c r="AW1974" s="69"/>
      <c r="AX1974" s="69"/>
      <c r="AY1974" s="69"/>
      <c r="AZ1974" s="69"/>
      <c r="BA1974" s="69"/>
      <c r="BB1974" s="69"/>
      <c r="BC1974" s="69"/>
      <c r="BD1974" s="69"/>
      <c r="BE1974" s="69"/>
      <c r="BF1974" s="69"/>
      <c r="BG1974" s="69"/>
      <c r="BH1974" s="69"/>
      <c r="BI1974" s="69"/>
      <c r="BJ1974" s="69"/>
      <c r="BK1974" s="69"/>
      <c r="BL1974" s="69"/>
      <c r="BM1974" s="69"/>
      <c r="BN1974" s="69"/>
      <c r="BO1974" s="69"/>
      <c r="BP1974" s="69"/>
      <c r="BQ1974" s="69"/>
      <c r="BR1974" s="69"/>
      <c r="BS1974" s="46"/>
    </row>
    <row r="1975" spans="4:71" s="47" customFormat="1" ht="9.75" customHeight="1" x14ac:dyDescent="0.3">
      <c r="D1975" s="69"/>
      <c r="E1975" s="69"/>
      <c r="F1975" s="69"/>
      <c r="G1975" s="69"/>
      <c r="H1975" s="69"/>
      <c r="I1975" s="69"/>
      <c r="J1975" s="69"/>
      <c r="K1975" s="69"/>
      <c r="L1975" s="69"/>
      <c r="M1975" s="69"/>
      <c r="N1975" s="69"/>
      <c r="O1975" s="69"/>
      <c r="P1975" s="69"/>
      <c r="Q1975" s="69"/>
      <c r="R1975" s="69"/>
      <c r="S1975" s="69"/>
      <c r="T1975" s="69"/>
      <c r="U1975" s="69"/>
      <c r="V1975" s="69"/>
      <c r="W1975" s="69"/>
      <c r="X1975" s="69"/>
      <c r="Y1975" s="69"/>
      <c r="Z1975" s="69"/>
      <c r="AA1975" s="69"/>
      <c r="AB1975" s="69"/>
      <c r="AC1975" s="69"/>
      <c r="AD1975" s="69"/>
      <c r="AE1975" s="69"/>
      <c r="AF1975" s="69"/>
      <c r="AG1975" s="69"/>
      <c r="AH1975" s="69"/>
      <c r="AI1975" s="69"/>
      <c r="AJ1975" s="69"/>
      <c r="AK1975" s="69"/>
      <c r="AL1975" s="69"/>
      <c r="AM1975" s="69"/>
      <c r="AN1975" s="69"/>
      <c r="AO1975" s="69"/>
      <c r="AP1975" s="69"/>
      <c r="AQ1975" s="69"/>
      <c r="AR1975" s="69"/>
      <c r="AS1975" s="69"/>
      <c r="AT1975" s="69"/>
      <c r="AU1975" s="69"/>
      <c r="AV1975" s="69"/>
      <c r="AW1975" s="69"/>
      <c r="AX1975" s="69"/>
      <c r="AY1975" s="69"/>
      <c r="AZ1975" s="69"/>
      <c r="BA1975" s="69"/>
      <c r="BB1975" s="69"/>
      <c r="BC1975" s="69"/>
      <c r="BD1975" s="69"/>
      <c r="BE1975" s="69"/>
      <c r="BF1975" s="69"/>
      <c r="BG1975" s="69"/>
      <c r="BH1975" s="69"/>
      <c r="BI1975" s="69"/>
      <c r="BJ1975" s="69"/>
      <c r="BK1975" s="69"/>
      <c r="BL1975" s="69"/>
      <c r="BM1975" s="69"/>
      <c r="BN1975" s="69"/>
      <c r="BO1975" s="69"/>
      <c r="BP1975" s="69"/>
      <c r="BQ1975" s="69"/>
      <c r="BR1975" s="69"/>
      <c r="BS1975" s="46"/>
    </row>
    <row r="1976" spans="4:71" s="47" customFormat="1" ht="9.75" customHeight="1" x14ac:dyDescent="0.3">
      <c r="D1976" s="69"/>
      <c r="E1976" s="69"/>
      <c r="F1976" s="69"/>
      <c r="G1976" s="69"/>
      <c r="H1976" s="69"/>
      <c r="I1976" s="69"/>
      <c r="J1976" s="69"/>
      <c r="K1976" s="69"/>
      <c r="L1976" s="69"/>
      <c r="M1976" s="69"/>
      <c r="N1976" s="69"/>
      <c r="O1976" s="69"/>
      <c r="P1976" s="69"/>
      <c r="Q1976" s="69"/>
      <c r="R1976" s="69"/>
      <c r="S1976" s="69"/>
      <c r="T1976" s="69"/>
      <c r="U1976" s="69"/>
      <c r="V1976" s="69"/>
      <c r="W1976" s="69"/>
      <c r="X1976" s="69"/>
      <c r="Y1976" s="69"/>
      <c r="Z1976" s="69"/>
      <c r="AA1976" s="69"/>
      <c r="AB1976" s="69"/>
      <c r="AC1976" s="69"/>
      <c r="AD1976" s="69"/>
      <c r="AE1976" s="69"/>
      <c r="AF1976" s="69"/>
      <c r="AG1976" s="69"/>
      <c r="AH1976" s="69"/>
      <c r="AI1976" s="69"/>
      <c r="AJ1976" s="69"/>
      <c r="AK1976" s="69"/>
      <c r="AL1976" s="69"/>
      <c r="AM1976" s="69"/>
      <c r="AN1976" s="69"/>
      <c r="AO1976" s="69"/>
      <c r="AP1976" s="69"/>
      <c r="AQ1976" s="69"/>
      <c r="AR1976" s="69"/>
      <c r="AS1976" s="69"/>
      <c r="AT1976" s="69"/>
      <c r="AU1976" s="69"/>
      <c r="AV1976" s="69"/>
      <c r="AW1976" s="69"/>
      <c r="AX1976" s="69"/>
      <c r="AY1976" s="69"/>
      <c r="AZ1976" s="69"/>
      <c r="BA1976" s="69"/>
      <c r="BB1976" s="69"/>
      <c r="BC1976" s="69"/>
      <c r="BD1976" s="69"/>
      <c r="BE1976" s="69"/>
      <c r="BF1976" s="69"/>
      <c r="BG1976" s="69"/>
      <c r="BH1976" s="69"/>
      <c r="BI1976" s="69"/>
      <c r="BJ1976" s="69"/>
      <c r="BK1976" s="69"/>
      <c r="BL1976" s="69"/>
      <c r="BM1976" s="69"/>
      <c r="BN1976" s="69"/>
      <c r="BO1976" s="69"/>
      <c r="BP1976" s="69"/>
      <c r="BQ1976" s="69"/>
      <c r="BR1976" s="69"/>
      <c r="BS1976" s="46"/>
    </row>
    <row r="1977" spans="4:71" s="47" customFormat="1" ht="9.75" customHeight="1" x14ac:dyDescent="0.3">
      <c r="D1977" s="69"/>
      <c r="E1977" s="69"/>
      <c r="F1977" s="69"/>
      <c r="G1977" s="69"/>
      <c r="H1977" s="69"/>
      <c r="I1977" s="69"/>
      <c r="J1977" s="69"/>
      <c r="K1977" s="69"/>
      <c r="L1977" s="69"/>
      <c r="M1977" s="69"/>
      <c r="N1977" s="69"/>
      <c r="O1977" s="69"/>
      <c r="P1977" s="69"/>
      <c r="Q1977" s="69"/>
      <c r="R1977" s="69"/>
      <c r="S1977" s="69"/>
      <c r="T1977" s="69"/>
      <c r="U1977" s="69"/>
      <c r="V1977" s="69"/>
      <c r="W1977" s="69"/>
      <c r="X1977" s="69"/>
      <c r="Y1977" s="69"/>
      <c r="Z1977" s="69"/>
      <c r="AA1977" s="69"/>
      <c r="AB1977" s="69"/>
      <c r="AC1977" s="69"/>
      <c r="AD1977" s="69"/>
      <c r="AE1977" s="69"/>
      <c r="AF1977" s="69"/>
      <c r="AG1977" s="69"/>
      <c r="AH1977" s="69"/>
      <c r="AI1977" s="69"/>
      <c r="AJ1977" s="69"/>
      <c r="AK1977" s="69"/>
      <c r="AL1977" s="69"/>
      <c r="AM1977" s="69"/>
      <c r="AN1977" s="69"/>
      <c r="AO1977" s="69"/>
      <c r="AP1977" s="69"/>
      <c r="AQ1977" s="69"/>
      <c r="AR1977" s="69"/>
      <c r="AS1977" s="69"/>
      <c r="AT1977" s="69"/>
      <c r="AU1977" s="69"/>
      <c r="AV1977" s="69"/>
      <c r="AW1977" s="69"/>
      <c r="AX1977" s="69"/>
      <c r="AY1977" s="69"/>
      <c r="AZ1977" s="69"/>
      <c r="BA1977" s="69"/>
      <c r="BB1977" s="69"/>
      <c r="BC1977" s="69"/>
      <c r="BD1977" s="69"/>
      <c r="BE1977" s="69"/>
      <c r="BF1977" s="69"/>
      <c r="BG1977" s="69"/>
      <c r="BH1977" s="69"/>
      <c r="BI1977" s="69"/>
      <c r="BJ1977" s="69"/>
      <c r="BK1977" s="69"/>
      <c r="BL1977" s="69"/>
      <c r="BM1977" s="69"/>
      <c r="BN1977" s="69"/>
      <c r="BO1977" s="69"/>
      <c r="BP1977" s="69"/>
      <c r="BQ1977" s="69"/>
      <c r="BR1977" s="69"/>
      <c r="BS1977" s="46"/>
    </row>
    <row r="1978" spans="4:71" s="47" customFormat="1" ht="9.75" customHeight="1" x14ac:dyDescent="0.3">
      <c r="D1978" s="69"/>
      <c r="E1978" s="69"/>
      <c r="F1978" s="69"/>
      <c r="G1978" s="69"/>
      <c r="H1978" s="69"/>
      <c r="I1978" s="69"/>
      <c r="J1978" s="69"/>
      <c r="K1978" s="69"/>
      <c r="L1978" s="69"/>
      <c r="M1978" s="69"/>
      <c r="N1978" s="69"/>
      <c r="O1978" s="69"/>
      <c r="P1978" s="69"/>
      <c r="Q1978" s="69"/>
      <c r="R1978" s="69"/>
      <c r="S1978" s="69"/>
      <c r="T1978" s="69"/>
      <c r="U1978" s="69"/>
      <c r="V1978" s="69"/>
      <c r="W1978" s="69"/>
      <c r="X1978" s="69"/>
      <c r="Y1978" s="69"/>
      <c r="Z1978" s="69"/>
      <c r="AA1978" s="69"/>
      <c r="AB1978" s="69"/>
      <c r="AC1978" s="69"/>
      <c r="AD1978" s="69"/>
      <c r="AE1978" s="69"/>
      <c r="AF1978" s="69"/>
      <c r="AG1978" s="69"/>
      <c r="AH1978" s="69"/>
      <c r="AI1978" s="69"/>
      <c r="AJ1978" s="69"/>
      <c r="AK1978" s="69"/>
      <c r="AL1978" s="69"/>
      <c r="AM1978" s="69"/>
      <c r="AN1978" s="69"/>
      <c r="AO1978" s="69"/>
      <c r="AP1978" s="69"/>
      <c r="AQ1978" s="69"/>
      <c r="AR1978" s="69"/>
      <c r="AS1978" s="69"/>
      <c r="AT1978" s="69"/>
      <c r="AU1978" s="69"/>
      <c r="AV1978" s="69"/>
      <c r="AW1978" s="69"/>
      <c r="AX1978" s="69"/>
      <c r="AY1978" s="69"/>
      <c r="AZ1978" s="69"/>
      <c r="BA1978" s="69"/>
      <c r="BB1978" s="69"/>
      <c r="BC1978" s="69"/>
      <c r="BD1978" s="69"/>
      <c r="BE1978" s="69"/>
      <c r="BF1978" s="69"/>
      <c r="BG1978" s="69"/>
      <c r="BH1978" s="69"/>
      <c r="BI1978" s="69"/>
      <c r="BJ1978" s="69"/>
      <c r="BK1978" s="69"/>
      <c r="BL1978" s="69"/>
      <c r="BM1978" s="69"/>
      <c r="BN1978" s="69"/>
      <c r="BO1978" s="69"/>
      <c r="BP1978" s="69"/>
      <c r="BQ1978" s="69"/>
      <c r="BR1978" s="69"/>
      <c r="BS1978" s="46"/>
    </row>
    <row r="1979" spans="4:71" s="47" customFormat="1" ht="9.75" customHeight="1" x14ac:dyDescent="0.3">
      <c r="D1979" s="69"/>
      <c r="E1979" s="69"/>
      <c r="F1979" s="69"/>
      <c r="G1979" s="69"/>
      <c r="H1979" s="69"/>
      <c r="I1979" s="69"/>
      <c r="J1979" s="69"/>
      <c r="K1979" s="69"/>
      <c r="L1979" s="69"/>
      <c r="M1979" s="69"/>
      <c r="N1979" s="69"/>
      <c r="O1979" s="69"/>
      <c r="P1979" s="69"/>
      <c r="Q1979" s="69"/>
      <c r="R1979" s="69"/>
      <c r="S1979" s="69"/>
      <c r="T1979" s="69"/>
      <c r="U1979" s="69"/>
      <c r="V1979" s="69"/>
      <c r="W1979" s="69"/>
      <c r="X1979" s="69"/>
      <c r="Y1979" s="69"/>
      <c r="Z1979" s="69"/>
      <c r="AA1979" s="69"/>
      <c r="AB1979" s="69"/>
      <c r="AC1979" s="69"/>
      <c r="AD1979" s="69"/>
      <c r="AE1979" s="69"/>
      <c r="AF1979" s="69"/>
      <c r="AG1979" s="69"/>
      <c r="AH1979" s="69"/>
      <c r="AI1979" s="69"/>
      <c r="AJ1979" s="69"/>
      <c r="AK1979" s="69"/>
      <c r="AL1979" s="69"/>
      <c r="AM1979" s="69"/>
      <c r="AN1979" s="69"/>
      <c r="AO1979" s="69"/>
      <c r="AP1979" s="69"/>
      <c r="AQ1979" s="69"/>
      <c r="AR1979" s="69"/>
      <c r="AS1979" s="69"/>
      <c r="AT1979" s="69"/>
      <c r="AU1979" s="69"/>
      <c r="AV1979" s="69"/>
      <c r="AW1979" s="69"/>
      <c r="AX1979" s="69"/>
      <c r="AY1979" s="69"/>
      <c r="AZ1979" s="69"/>
      <c r="BA1979" s="69"/>
      <c r="BB1979" s="69"/>
      <c r="BC1979" s="69"/>
      <c r="BD1979" s="69"/>
      <c r="BE1979" s="69"/>
      <c r="BF1979" s="69"/>
      <c r="BG1979" s="69"/>
      <c r="BH1979" s="69"/>
      <c r="BI1979" s="69"/>
      <c r="BJ1979" s="69"/>
      <c r="BK1979" s="69"/>
      <c r="BL1979" s="69"/>
      <c r="BM1979" s="69"/>
      <c r="BN1979" s="69"/>
      <c r="BO1979" s="69"/>
      <c r="BP1979" s="69"/>
      <c r="BQ1979" s="69"/>
      <c r="BR1979" s="69"/>
      <c r="BS1979" s="46"/>
    </row>
    <row r="1980" spans="4:71" s="47" customFormat="1" ht="9.75" customHeight="1" x14ac:dyDescent="0.3">
      <c r="D1980" s="69"/>
      <c r="E1980" s="69"/>
      <c r="F1980" s="69"/>
      <c r="G1980" s="69"/>
      <c r="H1980" s="69"/>
      <c r="I1980" s="69"/>
      <c r="J1980" s="69"/>
      <c r="K1980" s="69"/>
      <c r="L1980" s="69"/>
      <c r="M1980" s="69"/>
      <c r="N1980" s="69"/>
      <c r="O1980" s="69"/>
      <c r="P1980" s="69"/>
      <c r="Q1980" s="69"/>
      <c r="R1980" s="69"/>
      <c r="S1980" s="69"/>
      <c r="T1980" s="69"/>
      <c r="U1980" s="69"/>
      <c r="V1980" s="69"/>
      <c r="W1980" s="69"/>
      <c r="X1980" s="69"/>
      <c r="Y1980" s="69"/>
      <c r="Z1980" s="69"/>
      <c r="AA1980" s="69"/>
      <c r="AB1980" s="69"/>
      <c r="AC1980" s="69"/>
      <c r="AD1980" s="69"/>
      <c r="AE1980" s="69"/>
      <c r="AF1980" s="69"/>
      <c r="AG1980" s="69"/>
      <c r="AH1980" s="69"/>
      <c r="AI1980" s="69"/>
      <c r="AJ1980" s="69"/>
      <c r="AK1980" s="69"/>
      <c r="AL1980" s="69"/>
      <c r="AM1980" s="69"/>
      <c r="AN1980" s="69"/>
      <c r="AO1980" s="69"/>
      <c r="AP1980" s="69"/>
      <c r="AQ1980" s="69"/>
      <c r="AR1980" s="69"/>
      <c r="AS1980" s="69"/>
      <c r="AT1980" s="69"/>
      <c r="AU1980" s="69"/>
      <c r="AV1980" s="69"/>
      <c r="AW1980" s="69"/>
      <c r="AX1980" s="69"/>
      <c r="AY1980" s="69"/>
      <c r="AZ1980" s="69"/>
      <c r="BA1980" s="69"/>
      <c r="BB1980" s="69"/>
      <c r="BC1980" s="69"/>
      <c r="BD1980" s="69"/>
      <c r="BE1980" s="69"/>
      <c r="BF1980" s="69"/>
      <c r="BG1980" s="69"/>
      <c r="BH1980" s="69"/>
      <c r="BI1980" s="69"/>
      <c r="BJ1980" s="69"/>
      <c r="BK1980" s="69"/>
      <c r="BL1980" s="69"/>
      <c r="BM1980" s="69"/>
      <c r="BN1980" s="69"/>
      <c r="BO1980" s="69"/>
      <c r="BP1980" s="69"/>
      <c r="BQ1980" s="69"/>
      <c r="BR1980" s="69"/>
      <c r="BS1980" s="46"/>
    </row>
    <row r="1981" spans="4:71" s="47" customFormat="1" ht="9.75" customHeight="1" x14ac:dyDescent="0.3">
      <c r="D1981" s="69"/>
      <c r="E1981" s="69"/>
      <c r="F1981" s="69"/>
      <c r="G1981" s="69"/>
      <c r="H1981" s="69"/>
      <c r="I1981" s="69"/>
      <c r="J1981" s="69"/>
      <c r="K1981" s="69"/>
      <c r="L1981" s="69"/>
      <c r="M1981" s="69"/>
      <c r="N1981" s="69"/>
      <c r="O1981" s="69"/>
      <c r="P1981" s="69"/>
      <c r="Q1981" s="69"/>
      <c r="R1981" s="69"/>
      <c r="S1981" s="69"/>
      <c r="T1981" s="69"/>
      <c r="U1981" s="69"/>
      <c r="V1981" s="69"/>
      <c r="W1981" s="69"/>
      <c r="X1981" s="69"/>
      <c r="Y1981" s="69"/>
      <c r="Z1981" s="69"/>
      <c r="AA1981" s="69"/>
      <c r="AB1981" s="69"/>
      <c r="AC1981" s="69"/>
      <c r="AD1981" s="69"/>
      <c r="AE1981" s="69"/>
      <c r="AF1981" s="69"/>
      <c r="AG1981" s="69"/>
      <c r="AH1981" s="69"/>
      <c r="AI1981" s="69"/>
      <c r="AJ1981" s="69"/>
      <c r="AK1981" s="69"/>
      <c r="AL1981" s="69"/>
      <c r="AM1981" s="69"/>
      <c r="AN1981" s="69"/>
      <c r="AO1981" s="69"/>
      <c r="AP1981" s="69"/>
      <c r="AQ1981" s="69"/>
      <c r="AR1981" s="69"/>
      <c r="AS1981" s="69"/>
      <c r="AT1981" s="69"/>
      <c r="AU1981" s="69"/>
      <c r="AV1981" s="69"/>
      <c r="AW1981" s="69"/>
      <c r="AX1981" s="69"/>
      <c r="AY1981" s="69"/>
      <c r="AZ1981" s="69"/>
      <c r="BA1981" s="69"/>
      <c r="BB1981" s="69"/>
      <c r="BC1981" s="69"/>
      <c r="BD1981" s="69"/>
      <c r="BE1981" s="69"/>
      <c r="BF1981" s="69"/>
      <c r="BG1981" s="69"/>
      <c r="BH1981" s="69"/>
      <c r="BI1981" s="69"/>
      <c r="BJ1981" s="69"/>
      <c r="BK1981" s="69"/>
      <c r="BL1981" s="69"/>
      <c r="BM1981" s="69"/>
      <c r="BN1981" s="69"/>
      <c r="BO1981" s="69"/>
      <c r="BP1981" s="69"/>
      <c r="BQ1981" s="69"/>
      <c r="BR1981" s="69"/>
      <c r="BS1981" s="46"/>
    </row>
    <row r="1982" spans="4:71" s="47" customFormat="1" ht="9.75" customHeight="1" x14ac:dyDescent="0.3">
      <c r="D1982" s="69"/>
      <c r="E1982" s="69"/>
      <c r="F1982" s="69"/>
      <c r="G1982" s="69"/>
      <c r="H1982" s="69"/>
      <c r="I1982" s="69"/>
      <c r="J1982" s="69"/>
      <c r="K1982" s="69"/>
      <c r="L1982" s="69"/>
      <c r="M1982" s="69"/>
      <c r="N1982" s="69"/>
      <c r="O1982" s="69"/>
      <c r="P1982" s="69"/>
      <c r="Q1982" s="69"/>
      <c r="R1982" s="69"/>
      <c r="S1982" s="69"/>
      <c r="T1982" s="69"/>
      <c r="U1982" s="69"/>
      <c r="V1982" s="69"/>
      <c r="W1982" s="69"/>
      <c r="X1982" s="69"/>
      <c r="Y1982" s="69"/>
      <c r="Z1982" s="69"/>
      <c r="AA1982" s="69"/>
      <c r="AB1982" s="69"/>
      <c r="AC1982" s="69"/>
      <c r="AD1982" s="69"/>
      <c r="AE1982" s="69"/>
      <c r="AF1982" s="69"/>
      <c r="AG1982" s="69"/>
      <c r="AH1982" s="69"/>
      <c r="AI1982" s="69"/>
      <c r="AJ1982" s="69"/>
      <c r="AK1982" s="69"/>
      <c r="AL1982" s="69"/>
      <c r="AM1982" s="69"/>
      <c r="AN1982" s="69"/>
      <c r="AO1982" s="69"/>
      <c r="AP1982" s="69"/>
      <c r="AQ1982" s="69"/>
      <c r="AR1982" s="69"/>
      <c r="AS1982" s="69"/>
      <c r="AT1982" s="69"/>
      <c r="AU1982" s="69"/>
      <c r="AV1982" s="69"/>
      <c r="AW1982" s="69"/>
      <c r="AX1982" s="69"/>
      <c r="AY1982" s="69"/>
      <c r="AZ1982" s="69"/>
      <c r="BA1982" s="69"/>
      <c r="BB1982" s="69"/>
      <c r="BC1982" s="69"/>
      <c r="BD1982" s="69"/>
      <c r="BE1982" s="69"/>
      <c r="BF1982" s="69"/>
      <c r="BG1982" s="69"/>
      <c r="BH1982" s="69"/>
      <c r="BI1982" s="69"/>
      <c r="BJ1982" s="69"/>
      <c r="BK1982" s="69"/>
      <c r="BL1982" s="69"/>
      <c r="BM1982" s="69"/>
      <c r="BN1982" s="69"/>
      <c r="BO1982" s="69"/>
      <c r="BP1982" s="69"/>
      <c r="BQ1982" s="69"/>
      <c r="BR1982" s="69"/>
      <c r="BS1982" s="46"/>
    </row>
    <row r="1983" spans="4:71" s="47" customFormat="1" ht="9.75" customHeight="1" x14ac:dyDescent="0.3">
      <c r="D1983" s="69"/>
      <c r="E1983" s="69"/>
      <c r="F1983" s="69"/>
      <c r="G1983" s="69"/>
      <c r="H1983" s="69"/>
      <c r="I1983" s="69"/>
      <c r="J1983" s="69"/>
      <c r="K1983" s="69"/>
      <c r="L1983" s="69"/>
      <c r="M1983" s="69"/>
      <c r="N1983" s="69"/>
      <c r="O1983" s="69"/>
      <c r="P1983" s="69"/>
      <c r="Q1983" s="69"/>
      <c r="R1983" s="69"/>
      <c r="S1983" s="69"/>
      <c r="T1983" s="69"/>
      <c r="U1983" s="69"/>
      <c r="V1983" s="69"/>
      <c r="W1983" s="69"/>
      <c r="X1983" s="69"/>
      <c r="Y1983" s="69"/>
      <c r="Z1983" s="69"/>
      <c r="AA1983" s="69"/>
      <c r="AB1983" s="69"/>
      <c r="AC1983" s="69"/>
      <c r="AD1983" s="69"/>
      <c r="AE1983" s="69"/>
      <c r="AF1983" s="69"/>
      <c r="AG1983" s="69"/>
      <c r="AH1983" s="69"/>
      <c r="AI1983" s="69"/>
      <c r="AJ1983" s="69"/>
      <c r="AK1983" s="69"/>
      <c r="AL1983" s="69"/>
      <c r="AM1983" s="69"/>
      <c r="AN1983" s="69"/>
      <c r="AO1983" s="69"/>
      <c r="AP1983" s="69"/>
      <c r="AQ1983" s="69"/>
      <c r="AR1983" s="69"/>
      <c r="AS1983" s="69"/>
      <c r="AT1983" s="69"/>
      <c r="AU1983" s="69"/>
      <c r="AV1983" s="69"/>
      <c r="AW1983" s="69"/>
      <c r="AX1983" s="69"/>
      <c r="AY1983" s="69"/>
      <c r="AZ1983" s="69"/>
      <c r="BA1983" s="69"/>
      <c r="BB1983" s="69"/>
      <c r="BC1983" s="69"/>
      <c r="BD1983" s="69"/>
      <c r="BE1983" s="69"/>
      <c r="BF1983" s="69"/>
      <c r="BG1983" s="69"/>
      <c r="BH1983" s="69"/>
      <c r="BI1983" s="69"/>
      <c r="BJ1983" s="69"/>
      <c r="BK1983" s="69"/>
      <c r="BL1983" s="69"/>
      <c r="BM1983" s="69"/>
      <c r="BN1983" s="69"/>
      <c r="BO1983" s="69"/>
      <c r="BP1983" s="69"/>
      <c r="BQ1983" s="69"/>
      <c r="BR1983" s="69"/>
      <c r="BS1983" s="46"/>
    </row>
    <row r="1984" spans="4:71" s="47" customFormat="1" ht="9.75" customHeight="1" x14ac:dyDescent="0.3">
      <c r="D1984" s="69"/>
      <c r="E1984" s="69"/>
      <c r="F1984" s="69"/>
      <c r="G1984" s="69"/>
      <c r="H1984" s="69"/>
      <c r="I1984" s="69"/>
      <c r="J1984" s="69"/>
      <c r="K1984" s="69"/>
      <c r="L1984" s="69"/>
      <c r="M1984" s="69"/>
      <c r="N1984" s="69"/>
      <c r="O1984" s="69"/>
      <c r="P1984" s="69"/>
      <c r="Q1984" s="69"/>
      <c r="R1984" s="69"/>
      <c r="S1984" s="69"/>
      <c r="T1984" s="69"/>
      <c r="U1984" s="69"/>
      <c r="V1984" s="69"/>
      <c r="W1984" s="69"/>
      <c r="X1984" s="69"/>
      <c r="Y1984" s="69"/>
      <c r="Z1984" s="69"/>
      <c r="AA1984" s="69"/>
      <c r="AB1984" s="69"/>
      <c r="AC1984" s="69"/>
      <c r="AD1984" s="69"/>
      <c r="AE1984" s="69"/>
      <c r="AF1984" s="69"/>
      <c r="AG1984" s="69"/>
      <c r="AH1984" s="69"/>
      <c r="AI1984" s="69"/>
      <c r="AJ1984" s="69"/>
      <c r="AK1984" s="69"/>
      <c r="AL1984" s="69"/>
      <c r="AM1984" s="69"/>
      <c r="AN1984" s="69"/>
      <c r="AO1984" s="69"/>
      <c r="AP1984" s="69"/>
      <c r="AQ1984" s="69"/>
      <c r="AR1984" s="69"/>
      <c r="AS1984" s="69"/>
      <c r="AT1984" s="69"/>
      <c r="AU1984" s="69"/>
      <c r="AV1984" s="69"/>
      <c r="AW1984" s="69"/>
      <c r="AX1984" s="69"/>
      <c r="AY1984" s="69"/>
      <c r="AZ1984" s="69"/>
      <c r="BA1984" s="69"/>
      <c r="BB1984" s="69"/>
      <c r="BC1984" s="69"/>
      <c r="BD1984" s="69"/>
      <c r="BE1984" s="69"/>
      <c r="BF1984" s="69"/>
      <c r="BG1984" s="69"/>
      <c r="BH1984" s="69"/>
      <c r="BI1984" s="69"/>
      <c r="BJ1984" s="69"/>
      <c r="BK1984" s="69"/>
      <c r="BL1984" s="69"/>
      <c r="BM1984" s="69"/>
      <c r="BN1984" s="69"/>
      <c r="BO1984" s="69"/>
      <c r="BP1984" s="69"/>
      <c r="BQ1984" s="69"/>
      <c r="BR1984" s="69"/>
      <c r="BS1984" s="46"/>
    </row>
    <row r="1985" spans="4:71" s="47" customFormat="1" ht="9.75" customHeight="1" x14ac:dyDescent="0.3">
      <c r="D1985" s="69"/>
      <c r="E1985" s="69"/>
      <c r="F1985" s="69"/>
      <c r="G1985" s="69"/>
      <c r="H1985" s="69"/>
      <c r="I1985" s="69"/>
      <c r="J1985" s="69"/>
      <c r="K1985" s="69"/>
      <c r="L1985" s="69"/>
      <c r="M1985" s="69"/>
      <c r="N1985" s="69"/>
      <c r="O1985" s="69"/>
      <c r="P1985" s="69"/>
      <c r="Q1985" s="69"/>
      <c r="R1985" s="69"/>
      <c r="S1985" s="69"/>
      <c r="T1985" s="69"/>
      <c r="U1985" s="69"/>
      <c r="V1985" s="69"/>
      <c r="W1985" s="69"/>
      <c r="X1985" s="69"/>
      <c r="Y1985" s="69"/>
      <c r="Z1985" s="69"/>
      <c r="AA1985" s="69"/>
      <c r="AB1985" s="69"/>
      <c r="AC1985" s="69"/>
      <c r="AD1985" s="69"/>
      <c r="AE1985" s="69"/>
      <c r="AF1985" s="69"/>
      <c r="AG1985" s="69"/>
      <c r="AH1985" s="69"/>
      <c r="AI1985" s="69"/>
      <c r="AJ1985" s="69"/>
      <c r="AK1985" s="69"/>
      <c r="AL1985" s="69"/>
      <c r="AM1985" s="69"/>
      <c r="AN1985" s="69"/>
      <c r="AO1985" s="69"/>
      <c r="AP1985" s="69"/>
      <c r="AQ1985" s="69"/>
      <c r="AR1985" s="69"/>
      <c r="AS1985" s="69"/>
      <c r="AT1985" s="69"/>
      <c r="AU1985" s="69"/>
      <c r="AV1985" s="69"/>
      <c r="AW1985" s="69"/>
      <c r="AX1985" s="69"/>
      <c r="AY1985" s="69"/>
      <c r="AZ1985" s="69"/>
      <c r="BA1985" s="69"/>
      <c r="BB1985" s="69"/>
      <c r="BC1985" s="69"/>
      <c r="BD1985" s="69"/>
      <c r="BE1985" s="69"/>
      <c r="BF1985" s="69"/>
      <c r="BG1985" s="69"/>
      <c r="BH1985" s="69"/>
      <c r="BI1985" s="69"/>
      <c r="BJ1985" s="69"/>
      <c r="BK1985" s="69"/>
      <c r="BL1985" s="69"/>
      <c r="BM1985" s="69"/>
      <c r="BN1985" s="69"/>
      <c r="BO1985" s="69"/>
      <c r="BP1985" s="69"/>
      <c r="BQ1985" s="69"/>
      <c r="BR1985" s="69"/>
      <c r="BS1985" s="46"/>
    </row>
    <row r="1986" spans="4:71" s="47" customFormat="1" ht="9.75" customHeight="1" x14ac:dyDescent="0.3">
      <c r="D1986" s="69"/>
      <c r="E1986" s="69"/>
      <c r="F1986" s="69"/>
      <c r="G1986" s="69"/>
      <c r="H1986" s="69"/>
      <c r="I1986" s="69"/>
      <c r="J1986" s="69"/>
      <c r="K1986" s="69"/>
      <c r="L1986" s="69"/>
      <c r="M1986" s="69"/>
      <c r="N1986" s="69"/>
      <c r="O1986" s="69"/>
      <c r="P1986" s="69"/>
      <c r="Q1986" s="69"/>
      <c r="R1986" s="69"/>
      <c r="S1986" s="69"/>
      <c r="T1986" s="69"/>
      <c r="U1986" s="69"/>
      <c r="V1986" s="69"/>
      <c r="W1986" s="69"/>
      <c r="X1986" s="69"/>
      <c r="Y1986" s="69"/>
      <c r="Z1986" s="69"/>
      <c r="AA1986" s="69"/>
      <c r="AB1986" s="69"/>
      <c r="AC1986" s="69"/>
      <c r="AD1986" s="69"/>
      <c r="AE1986" s="69"/>
      <c r="AF1986" s="69"/>
      <c r="AG1986" s="69"/>
      <c r="AH1986" s="69"/>
      <c r="AI1986" s="69"/>
      <c r="AJ1986" s="69"/>
      <c r="AK1986" s="69"/>
      <c r="AL1986" s="69"/>
      <c r="AM1986" s="69"/>
      <c r="AN1986" s="69"/>
      <c r="AO1986" s="69"/>
      <c r="AP1986" s="69"/>
      <c r="AQ1986" s="69"/>
      <c r="AR1986" s="69"/>
      <c r="AS1986" s="69"/>
      <c r="AT1986" s="69"/>
      <c r="AU1986" s="69"/>
      <c r="AV1986" s="69"/>
      <c r="AW1986" s="69"/>
      <c r="AX1986" s="69"/>
      <c r="AY1986" s="69"/>
      <c r="AZ1986" s="69"/>
      <c r="BA1986" s="69"/>
      <c r="BB1986" s="69"/>
      <c r="BC1986" s="69"/>
      <c r="BD1986" s="69"/>
      <c r="BE1986" s="69"/>
      <c r="BF1986" s="69"/>
      <c r="BG1986" s="69"/>
      <c r="BH1986" s="69"/>
      <c r="BI1986" s="69"/>
      <c r="BJ1986" s="69"/>
      <c r="BK1986" s="69"/>
      <c r="BL1986" s="69"/>
      <c r="BM1986" s="69"/>
      <c r="BN1986" s="69"/>
      <c r="BO1986" s="69"/>
      <c r="BP1986" s="69"/>
      <c r="BQ1986" s="69"/>
      <c r="BR1986" s="69"/>
      <c r="BS1986" s="46"/>
    </row>
    <row r="1987" spans="4:71" s="47" customFormat="1" ht="9.75" customHeight="1" x14ac:dyDescent="0.3">
      <c r="D1987" s="69"/>
      <c r="E1987" s="69"/>
      <c r="F1987" s="69"/>
      <c r="G1987" s="69"/>
      <c r="H1987" s="69"/>
      <c r="I1987" s="69"/>
      <c r="J1987" s="69"/>
      <c r="K1987" s="69"/>
      <c r="L1987" s="69"/>
      <c r="M1987" s="69"/>
      <c r="N1987" s="69"/>
      <c r="O1987" s="69"/>
      <c r="P1987" s="69"/>
      <c r="Q1987" s="69"/>
      <c r="R1987" s="69"/>
      <c r="S1987" s="69"/>
      <c r="T1987" s="69"/>
      <c r="U1987" s="69"/>
      <c r="V1987" s="69"/>
      <c r="W1987" s="69"/>
      <c r="X1987" s="69"/>
      <c r="Y1987" s="69"/>
      <c r="Z1987" s="69"/>
      <c r="AA1987" s="69"/>
      <c r="AB1987" s="69"/>
      <c r="AC1987" s="69"/>
      <c r="AD1987" s="69"/>
      <c r="AE1987" s="69"/>
      <c r="AF1987" s="69"/>
      <c r="AG1987" s="69"/>
      <c r="AH1987" s="69"/>
      <c r="AI1987" s="69"/>
      <c r="AJ1987" s="69"/>
      <c r="AK1987" s="69"/>
      <c r="AL1987" s="69"/>
      <c r="AM1987" s="69"/>
      <c r="AN1987" s="69"/>
      <c r="AO1987" s="69"/>
      <c r="AP1987" s="69"/>
      <c r="AQ1987" s="69"/>
      <c r="AR1987" s="69"/>
      <c r="AS1987" s="69"/>
      <c r="AT1987" s="69"/>
      <c r="AU1987" s="69"/>
      <c r="AV1987" s="69"/>
      <c r="AW1987" s="69"/>
      <c r="AX1987" s="69"/>
      <c r="AY1987" s="69"/>
      <c r="AZ1987" s="69"/>
      <c r="BA1987" s="69"/>
      <c r="BB1987" s="69"/>
      <c r="BC1987" s="69"/>
      <c r="BD1987" s="69"/>
      <c r="BE1987" s="69"/>
      <c r="BF1987" s="69"/>
      <c r="BG1987" s="69"/>
      <c r="BH1987" s="69"/>
      <c r="BI1987" s="69"/>
      <c r="BJ1987" s="69"/>
      <c r="BK1987" s="69"/>
      <c r="BL1987" s="69"/>
      <c r="BM1987" s="69"/>
      <c r="BN1987" s="69"/>
      <c r="BO1987" s="69"/>
      <c r="BP1987" s="69"/>
      <c r="BQ1987" s="69"/>
      <c r="BR1987" s="69"/>
      <c r="BS1987" s="46"/>
    </row>
    <row r="1988" spans="4:71" s="47" customFormat="1" ht="9.75" customHeight="1" x14ac:dyDescent="0.3">
      <c r="D1988" s="69"/>
      <c r="E1988" s="69"/>
      <c r="F1988" s="69"/>
      <c r="G1988" s="69"/>
      <c r="H1988" s="69"/>
      <c r="I1988" s="69"/>
      <c r="J1988" s="69"/>
      <c r="K1988" s="69"/>
      <c r="L1988" s="69"/>
      <c r="M1988" s="69"/>
      <c r="N1988" s="69"/>
      <c r="O1988" s="69"/>
      <c r="P1988" s="69"/>
      <c r="Q1988" s="69"/>
      <c r="R1988" s="69"/>
      <c r="S1988" s="69"/>
      <c r="T1988" s="69"/>
      <c r="U1988" s="69"/>
      <c r="V1988" s="69"/>
      <c r="W1988" s="69"/>
      <c r="X1988" s="69"/>
      <c r="Y1988" s="69"/>
      <c r="Z1988" s="69"/>
      <c r="AA1988" s="69"/>
      <c r="AB1988" s="69"/>
      <c r="AC1988" s="69"/>
      <c r="AD1988" s="69"/>
      <c r="AE1988" s="69"/>
      <c r="AF1988" s="69"/>
      <c r="AG1988" s="69"/>
      <c r="AH1988" s="69"/>
      <c r="AI1988" s="69"/>
      <c r="AJ1988" s="69"/>
      <c r="AK1988" s="69"/>
      <c r="AL1988" s="69"/>
      <c r="AM1988" s="69"/>
      <c r="AN1988" s="69"/>
      <c r="AO1988" s="69"/>
      <c r="AP1988" s="69"/>
      <c r="AQ1988" s="69"/>
      <c r="AR1988" s="69"/>
      <c r="AS1988" s="69"/>
      <c r="AT1988" s="69"/>
      <c r="AU1988" s="69"/>
      <c r="AV1988" s="69"/>
      <c r="AW1988" s="69"/>
      <c r="AX1988" s="69"/>
      <c r="AY1988" s="69"/>
      <c r="AZ1988" s="69"/>
      <c r="BA1988" s="69"/>
      <c r="BB1988" s="69"/>
      <c r="BC1988" s="69"/>
      <c r="BD1988" s="69"/>
      <c r="BE1988" s="69"/>
      <c r="BF1988" s="69"/>
      <c r="BG1988" s="69"/>
      <c r="BH1988" s="69"/>
      <c r="BI1988" s="69"/>
      <c r="BJ1988" s="69"/>
      <c r="BK1988" s="69"/>
      <c r="BL1988" s="69"/>
      <c r="BM1988" s="69"/>
      <c r="BN1988" s="69"/>
      <c r="BO1988" s="69"/>
      <c r="BP1988" s="69"/>
      <c r="BQ1988" s="69"/>
      <c r="BR1988" s="69"/>
      <c r="BS1988" s="46"/>
    </row>
    <row r="1989" spans="4:71" s="47" customFormat="1" ht="9.75" customHeight="1" x14ac:dyDescent="0.3">
      <c r="D1989" s="69"/>
      <c r="E1989" s="69"/>
      <c r="F1989" s="69"/>
      <c r="G1989" s="69"/>
      <c r="H1989" s="69"/>
      <c r="I1989" s="69"/>
      <c r="J1989" s="69"/>
      <c r="K1989" s="69"/>
      <c r="L1989" s="69"/>
      <c r="M1989" s="69"/>
      <c r="N1989" s="69"/>
      <c r="O1989" s="69"/>
      <c r="P1989" s="69"/>
      <c r="Q1989" s="69"/>
      <c r="R1989" s="69"/>
      <c r="S1989" s="69"/>
      <c r="T1989" s="69"/>
      <c r="U1989" s="69"/>
      <c r="V1989" s="69"/>
      <c r="W1989" s="69"/>
      <c r="X1989" s="69"/>
      <c r="Y1989" s="69"/>
      <c r="Z1989" s="69"/>
      <c r="AA1989" s="69"/>
      <c r="AB1989" s="69"/>
      <c r="AC1989" s="69"/>
      <c r="AD1989" s="69"/>
      <c r="AE1989" s="69"/>
      <c r="AF1989" s="69"/>
      <c r="AG1989" s="69"/>
      <c r="AH1989" s="69"/>
      <c r="AI1989" s="69"/>
      <c r="AJ1989" s="69"/>
      <c r="AK1989" s="69"/>
      <c r="AL1989" s="69"/>
      <c r="AM1989" s="69"/>
      <c r="AN1989" s="69"/>
      <c r="AO1989" s="69"/>
      <c r="AP1989" s="69"/>
      <c r="AQ1989" s="69"/>
      <c r="AR1989" s="69"/>
      <c r="AS1989" s="69"/>
      <c r="AT1989" s="69"/>
      <c r="AU1989" s="69"/>
      <c r="AV1989" s="69"/>
      <c r="AW1989" s="69"/>
      <c r="AX1989" s="69"/>
      <c r="AY1989" s="69"/>
      <c r="AZ1989" s="69"/>
      <c r="BA1989" s="69"/>
      <c r="BB1989" s="69"/>
      <c r="BC1989" s="69"/>
      <c r="BD1989" s="69"/>
      <c r="BE1989" s="69"/>
      <c r="BF1989" s="69"/>
      <c r="BG1989" s="69"/>
      <c r="BH1989" s="69"/>
      <c r="BI1989" s="69"/>
      <c r="BJ1989" s="69"/>
      <c r="BK1989" s="69"/>
      <c r="BL1989" s="69"/>
      <c r="BM1989" s="69"/>
      <c r="BN1989" s="69"/>
      <c r="BO1989" s="69"/>
      <c r="BP1989" s="69"/>
      <c r="BQ1989" s="69"/>
      <c r="BR1989" s="69"/>
      <c r="BS1989" s="46"/>
    </row>
    <row r="1990" spans="4:71" s="47" customFormat="1" ht="9.75" customHeight="1" x14ac:dyDescent="0.3">
      <c r="D1990" s="69"/>
      <c r="E1990" s="69"/>
      <c r="F1990" s="69"/>
      <c r="G1990" s="69"/>
      <c r="H1990" s="69"/>
      <c r="I1990" s="69"/>
      <c r="J1990" s="69"/>
      <c r="K1990" s="69"/>
      <c r="L1990" s="69"/>
      <c r="M1990" s="69"/>
      <c r="N1990" s="69"/>
      <c r="O1990" s="69"/>
      <c r="P1990" s="69"/>
      <c r="Q1990" s="69"/>
      <c r="R1990" s="69"/>
      <c r="S1990" s="69"/>
      <c r="T1990" s="69"/>
      <c r="U1990" s="69"/>
      <c r="V1990" s="69"/>
      <c r="W1990" s="69"/>
      <c r="X1990" s="69"/>
      <c r="Y1990" s="69"/>
      <c r="Z1990" s="69"/>
      <c r="AA1990" s="69"/>
      <c r="AB1990" s="69"/>
      <c r="AC1990" s="69"/>
      <c r="AD1990" s="69"/>
      <c r="AE1990" s="69"/>
      <c r="AF1990" s="69"/>
      <c r="AG1990" s="69"/>
      <c r="AH1990" s="69"/>
      <c r="AI1990" s="69"/>
      <c r="AJ1990" s="69"/>
      <c r="AK1990" s="69"/>
      <c r="AL1990" s="69"/>
      <c r="AM1990" s="69"/>
      <c r="AN1990" s="69"/>
      <c r="AO1990" s="69"/>
      <c r="AP1990" s="69"/>
      <c r="AQ1990" s="69"/>
      <c r="AR1990" s="69"/>
      <c r="AS1990" s="69"/>
      <c r="AT1990" s="69"/>
      <c r="AU1990" s="69"/>
      <c r="AV1990" s="69"/>
      <c r="AW1990" s="69"/>
      <c r="AX1990" s="69"/>
      <c r="AY1990" s="69"/>
      <c r="AZ1990" s="69"/>
      <c r="BA1990" s="69"/>
      <c r="BB1990" s="69"/>
      <c r="BC1990" s="69"/>
      <c r="BD1990" s="69"/>
      <c r="BE1990" s="69"/>
      <c r="BF1990" s="69"/>
      <c r="BG1990" s="69"/>
      <c r="BH1990" s="69"/>
      <c r="BI1990" s="69"/>
      <c r="BJ1990" s="69"/>
      <c r="BK1990" s="69"/>
      <c r="BL1990" s="69"/>
      <c r="BM1990" s="69"/>
      <c r="BN1990" s="69"/>
      <c r="BO1990" s="69"/>
      <c r="BP1990" s="69"/>
      <c r="BQ1990" s="69"/>
      <c r="BR1990" s="69"/>
      <c r="BS1990" s="46"/>
    </row>
    <row r="1991" spans="4:71" s="47" customFormat="1" ht="9.75" customHeight="1" x14ac:dyDescent="0.3">
      <c r="D1991" s="69"/>
      <c r="E1991" s="69"/>
      <c r="F1991" s="69"/>
      <c r="G1991" s="69"/>
      <c r="H1991" s="69"/>
      <c r="I1991" s="69"/>
      <c r="J1991" s="69"/>
      <c r="K1991" s="69"/>
      <c r="L1991" s="69"/>
      <c r="M1991" s="69"/>
      <c r="N1991" s="69"/>
      <c r="O1991" s="69"/>
      <c r="P1991" s="69"/>
      <c r="Q1991" s="69"/>
      <c r="R1991" s="69"/>
      <c r="S1991" s="69"/>
      <c r="T1991" s="69"/>
      <c r="U1991" s="69"/>
      <c r="V1991" s="69"/>
      <c r="W1991" s="69"/>
      <c r="X1991" s="69"/>
      <c r="Y1991" s="69"/>
      <c r="Z1991" s="69"/>
      <c r="AA1991" s="69"/>
      <c r="AB1991" s="69"/>
      <c r="AC1991" s="69"/>
      <c r="AD1991" s="69"/>
      <c r="AE1991" s="69"/>
      <c r="AF1991" s="69"/>
      <c r="AG1991" s="69"/>
      <c r="AH1991" s="69"/>
      <c r="AI1991" s="69"/>
      <c r="AJ1991" s="69"/>
      <c r="AK1991" s="69"/>
      <c r="AL1991" s="69"/>
      <c r="AM1991" s="69"/>
      <c r="AN1991" s="69"/>
      <c r="AO1991" s="69"/>
      <c r="AP1991" s="69"/>
      <c r="AQ1991" s="69"/>
      <c r="AR1991" s="69"/>
      <c r="AS1991" s="69"/>
      <c r="AT1991" s="69"/>
      <c r="AU1991" s="69"/>
      <c r="AV1991" s="69"/>
      <c r="AW1991" s="69"/>
      <c r="AX1991" s="69"/>
      <c r="AY1991" s="69"/>
      <c r="AZ1991" s="69"/>
      <c r="BA1991" s="69"/>
      <c r="BB1991" s="69"/>
      <c r="BC1991" s="69"/>
      <c r="BD1991" s="69"/>
      <c r="BE1991" s="69"/>
      <c r="BF1991" s="69"/>
      <c r="BG1991" s="69"/>
      <c r="BH1991" s="69"/>
      <c r="BI1991" s="69"/>
      <c r="BJ1991" s="69"/>
      <c r="BK1991" s="69"/>
      <c r="BL1991" s="69"/>
      <c r="BM1991" s="69"/>
      <c r="BN1991" s="69"/>
      <c r="BO1991" s="69"/>
      <c r="BP1991" s="69"/>
      <c r="BQ1991" s="69"/>
      <c r="BR1991" s="69"/>
      <c r="BS1991" s="46"/>
    </row>
    <row r="1992" spans="4:71" s="47" customFormat="1" ht="9.75" customHeight="1" x14ac:dyDescent="0.3">
      <c r="D1992" s="69"/>
      <c r="E1992" s="69"/>
      <c r="F1992" s="69"/>
      <c r="G1992" s="69"/>
      <c r="H1992" s="69"/>
      <c r="I1992" s="69"/>
      <c r="J1992" s="69"/>
      <c r="K1992" s="69"/>
      <c r="L1992" s="69"/>
      <c r="M1992" s="69"/>
      <c r="N1992" s="69"/>
      <c r="O1992" s="69"/>
      <c r="P1992" s="69"/>
      <c r="Q1992" s="69"/>
      <c r="R1992" s="69"/>
      <c r="S1992" s="69"/>
      <c r="T1992" s="69"/>
      <c r="U1992" s="69"/>
      <c r="V1992" s="69"/>
      <c r="W1992" s="69"/>
      <c r="X1992" s="69"/>
      <c r="Y1992" s="69"/>
      <c r="Z1992" s="69"/>
      <c r="AA1992" s="69"/>
      <c r="AB1992" s="69"/>
      <c r="AC1992" s="69"/>
      <c r="AD1992" s="69"/>
      <c r="AE1992" s="69"/>
      <c r="AF1992" s="69"/>
      <c r="AG1992" s="69"/>
      <c r="AH1992" s="69"/>
      <c r="AI1992" s="69"/>
      <c r="AJ1992" s="69"/>
      <c r="AK1992" s="69"/>
      <c r="AL1992" s="69"/>
      <c r="AM1992" s="69"/>
      <c r="AN1992" s="69"/>
      <c r="AO1992" s="69"/>
      <c r="AP1992" s="69"/>
      <c r="AQ1992" s="69"/>
      <c r="AR1992" s="69"/>
      <c r="AS1992" s="69"/>
      <c r="AT1992" s="69"/>
      <c r="AU1992" s="69"/>
      <c r="AV1992" s="69"/>
      <c r="AW1992" s="69"/>
      <c r="AX1992" s="69"/>
      <c r="AY1992" s="69"/>
      <c r="AZ1992" s="69"/>
      <c r="BA1992" s="69"/>
      <c r="BB1992" s="69"/>
      <c r="BC1992" s="69"/>
      <c r="BD1992" s="69"/>
      <c r="BE1992" s="69"/>
      <c r="BF1992" s="69"/>
      <c r="BG1992" s="69"/>
      <c r="BH1992" s="69"/>
      <c r="BI1992" s="69"/>
      <c r="BJ1992" s="69"/>
      <c r="BK1992" s="69"/>
      <c r="BL1992" s="69"/>
      <c r="BM1992" s="69"/>
      <c r="BN1992" s="69"/>
      <c r="BO1992" s="69"/>
      <c r="BP1992" s="69"/>
      <c r="BQ1992" s="69"/>
      <c r="BR1992" s="69"/>
      <c r="BS1992" s="46"/>
    </row>
    <row r="1993" spans="4:71" s="47" customFormat="1" ht="9.75" customHeight="1" x14ac:dyDescent="0.3">
      <c r="D1993" s="69"/>
      <c r="E1993" s="69"/>
      <c r="F1993" s="69"/>
      <c r="G1993" s="69"/>
      <c r="H1993" s="69"/>
      <c r="I1993" s="69"/>
      <c r="J1993" s="69"/>
      <c r="K1993" s="69"/>
      <c r="L1993" s="69"/>
      <c r="M1993" s="69"/>
      <c r="N1993" s="69"/>
      <c r="O1993" s="69"/>
      <c r="P1993" s="69"/>
      <c r="Q1993" s="69"/>
      <c r="R1993" s="69"/>
      <c r="S1993" s="69"/>
      <c r="T1993" s="69"/>
      <c r="U1993" s="69"/>
      <c r="V1993" s="69"/>
      <c r="W1993" s="69"/>
      <c r="X1993" s="69"/>
      <c r="Y1993" s="69"/>
      <c r="Z1993" s="69"/>
      <c r="AA1993" s="69"/>
      <c r="AB1993" s="69"/>
      <c r="AC1993" s="69"/>
      <c r="AD1993" s="69"/>
      <c r="AE1993" s="69"/>
      <c r="AF1993" s="69"/>
      <c r="AG1993" s="69"/>
      <c r="AH1993" s="69"/>
      <c r="AI1993" s="69"/>
      <c r="AJ1993" s="69"/>
      <c r="AK1993" s="69"/>
      <c r="AL1993" s="69"/>
      <c r="AM1993" s="69"/>
      <c r="AN1993" s="69"/>
      <c r="AO1993" s="69"/>
      <c r="AP1993" s="69"/>
      <c r="AQ1993" s="69"/>
      <c r="AR1993" s="69"/>
      <c r="AS1993" s="69"/>
      <c r="AT1993" s="69"/>
      <c r="AU1993" s="69"/>
      <c r="AV1993" s="69"/>
      <c r="AW1993" s="69"/>
      <c r="AX1993" s="69"/>
      <c r="AY1993" s="69"/>
      <c r="AZ1993" s="69"/>
      <c r="BA1993" s="69"/>
      <c r="BB1993" s="69"/>
      <c r="BC1993" s="69"/>
      <c r="BD1993" s="69"/>
      <c r="BE1993" s="69"/>
      <c r="BF1993" s="69"/>
      <c r="BG1993" s="69"/>
      <c r="BH1993" s="69"/>
      <c r="BI1993" s="69"/>
      <c r="BJ1993" s="69"/>
      <c r="BK1993" s="69"/>
      <c r="BL1993" s="69"/>
      <c r="BM1993" s="69"/>
      <c r="BN1993" s="69"/>
      <c r="BO1993" s="69"/>
      <c r="BP1993" s="69"/>
      <c r="BQ1993" s="69"/>
      <c r="BR1993" s="69"/>
      <c r="BS1993" s="46"/>
    </row>
    <row r="1994" spans="4:71" s="47" customFormat="1" ht="9.75" customHeight="1" x14ac:dyDescent="0.3">
      <c r="D1994" s="69"/>
      <c r="E1994" s="69"/>
      <c r="F1994" s="69"/>
      <c r="G1994" s="69"/>
      <c r="H1994" s="69"/>
      <c r="I1994" s="69"/>
      <c r="J1994" s="69"/>
      <c r="K1994" s="69"/>
      <c r="L1994" s="69"/>
      <c r="M1994" s="69"/>
      <c r="N1994" s="69"/>
      <c r="O1994" s="69"/>
      <c r="P1994" s="69"/>
      <c r="Q1994" s="69"/>
      <c r="R1994" s="69"/>
      <c r="S1994" s="69"/>
      <c r="T1994" s="69"/>
      <c r="U1994" s="69"/>
      <c r="V1994" s="69"/>
      <c r="W1994" s="69"/>
      <c r="X1994" s="69"/>
      <c r="Y1994" s="69"/>
      <c r="Z1994" s="69"/>
      <c r="AA1994" s="69"/>
      <c r="AB1994" s="69"/>
      <c r="AC1994" s="69"/>
      <c r="AD1994" s="69"/>
      <c r="AE1994" s="69"/>
      <c r="AF1994" s="69"/>
      <c r="AG1994" s="69"/>
      <c r="AH1994" s="69"/>
      <c r="AI1994" s="69"/>
      <c r="AJ1994" s="69"/>
      <c r="AK1994" s="69"/>
      <c r="AL1994" s="69"/>
      <c r="AM1994" s="69"/>
      <c r="AN1994" s="69"/>
      <c r="AO1994" s="69"/>
      <c r="AP1994" s="69"/>
      <c r="AQ1994" s="69"/>
      <c r="AR1994" s="69"/>
      <c r="AS1994" s="69"/>
      <c r="AT1994" s="69"/>
      <c r="AU1994" s="69"/>
      <c r="AV1994" s="69"/>
      <c r="AW1994" s="69"/>
      <c r="AX1994" s="69"/>
      <c r="AY1994" s="69"/>
      <c r="AZ1994" s="69"/>
      <c r="BA1994" s="69"/>
      <c r="BB1994" s="69"/>
      <c r="BC1994" s="69"/>
      <c r="BD1994" s="69"/>
      <c r="BE1994" s="69"/>
      <c r="BF1994" s="69"/>
      <c r="BG1994" s="69"/>
      <c r="BH1994" s="69"/>
      <c r="BI1994" s="69"/>
      <c r="BJ1994" s="69"/>
      <c r="BK1994" s="69"/>
      <c r="BL1994" s="69"/>
      <c r="BM1994" s="69"/>
      <c r="BN1994" s="69"/>
      <c r="BO1994" s="69"/>
      <c r="BP1994" s="69"/>
      <c r="BQ1994" s="69"/>
      <c r="BR1994" s="69"/>
      <c r="BS1994" s="46"/>
    </row>
    <row r="1995" spans="4:71" s="47" customFormat="1" ht="9.75" customHeight="1" x14ac:dyDescent="0.3">
      <c r="D1995" s="69"/>
      <c r="E1995" s="69"/>
      <c r="F1995" s="69"/>
      <c r="G1995" s="69"/>
      <c r="H1995" s="69"/>
      <c r="I1995" s="69"/>
      <c r="J1995" s="69"/>
      <c r="K1995" s="69"/>
      <c r="L1995" s="69"/>
      <c r="M1995" s="69"/>
      <c r="N1995" s="69"/>
      <c r="O1995" s="69"/>
      <c r="P1995" s="69"/>
      <c r="Q1995" s="69"/>
      <c r="R1995" s="69"/>
      <c r="S1995" s="69"/>
      <c r="T1995" s="69"/>
      <c r="U1995" s="69"/>
      <c r="V1995" s="69"/>
      <c r="W1995" s="69"/>
      <c r="X1995" s="69"/>
      <c r="Y1995" s="69"/>
      <c r="Z1995" s="69"/>
      <c r="AA1995" s="69"/>
      <c r="AB1995" s="69"/>
      <c r="AC1995" s="69"/>
      <c r="AD1995" s="69"/>
      <c r="AE1995" s="69"/>
      <c r="AF1995" s="69"/>
      <c r="AG1995" s="69"/>
      <c r="AH1995" s="69"/>
      <c r="AI1995" s="69"/>
      <c r="AJ1995" s="69"/>
      <c r="AK1995" s="69"/>
      <c r="AL1995" s="69"/>
      <c r="AM1995" s="69"/>
      <c r="AN1995" s="69"/>
      <c r="AO1995" s="69"/>
      <c r="AP1995" s="69"/>
      <c r="AQ1995" s="69"/>
      <c r="AR1995" s="69"/>
      <c r="AS1995" s="69"/>
      <c r="AT1995" s="69"/>
      <c r="AU1995" s="69"/>
      <c r="AV1995" s="69"/>
      <c r="AW1995" s="69"/>
      <c r="AX1995" s="69"/>
      <c r="AY1995" s="69"/>
      <c r="AZ1995" s="69"/>
      <c r="BA1995" s="69"/>
      <c r="BB1995" s="69"/>
      <c r="BC1995" s="69"/>
      <c r="BD1995" s="69"/>
      <c r="BE1995" s="69"/>
      <c r="BF1995" s="69"/>
      <c r="BG1995" s="69"/>
      <c r="BH1995" s="69"/>
      <c r="BI1995" s="69"/>
      <c r="BJ1995" s="69"/>
      <c r="BK1995" s="69"/>
      <c r="BL1995" s="69"/>
      <c r="BM1995" s="69"/>
      <c r="BN1995" s="69"/>
      <c r="BO1995" s="69"/>
      <c r="BP1995" s="69"/>
      <c r="BQ1995" s="69"/>
      <c r="BR1995" s="69"/>
      <c r="BS1995" s="46"/>
    </row>
    <row r="1996" spans="4:71" s="47" customFormat="1" ht="9.75" customHeight="1" x14ac:dyDescent="0.3">
      <c r="D1996" s="69"/>
      <c r="E1996" s="69"/>
      <c r="F1996" s="69"/>
      <c r="G1996" s="69"/>
      <c r="H1996" s="69"/>
      <c r="I1996" s="69"/>
      <c r="J1996" s="69"/>
      <c r="K1996" s="69"/>
      <c r="L1996" s="69"/>
      <c r="M1996" s="69"/>
      <c r="N1996" s="69"/>
      <c r="O1996" s="69"/>
      <c r="P1996" s="69"/>
      <c r="Q1996" s="69"/>
      <c r="R1996" s="69"/>
      <c r="S1996" s="69"/>
      <c r="T1996" s="69"/>
      <c r="U1996" s="69"/>
      <c r="V1996" s="69"/>
      <c r="W1996" s="69"/>
      <c r="X1996" s="69"/>
      <c r="Y1996" s="69"/>
      <c r="Z1996" s="69"/>
      <c r="AA1996" s="69"/>
      <c r="AB1996" s="69"/>
      <c r="AC1996" s="69"/>
      <c r="AD1996" s="69"/>
      <c r="AE1996" s="69"/>
      <c r="AF1996" s="69"/>
      <c r="AG1996" s="69"/>
      <c r="AH1996" s="69"/>
      <c r="AI1996" s="69"/>
      <c r="AJ1996" s="69"/>
      <c r="AK1996" s="69"/>
      <c r="AL1996" s="69"/>
      <c r="AM1996" s="69"/>
      <c r="AN1996" s="69"/>
      <c r="AO1996" s="69"/>
      <c r="AP1996" s="69"/>
      <c r="AQ1996" s="69"/>
      <c r="AR1996" s="69"/>
      <c r="AS1996" s="69"/>
      <c r="AT1996" s="69"/>
      <c r="AU1996" s="69"/>
      <c r="AV1996" s="69"/>
      <c r="AW1996" s="69"/>
      <c r="AX1996" s="69"/>
      <c r="AY1996" s="69"/>
      <c r="AZ1996" s="69"/>
      <c r="BA1996" s="69"/>
      <c r="BB1996" s="69"/>
      <c r="BC1996" s="69"/>
      <c r="BD1996" s="69"/>
      <c r="BE1996" s="69"/>
      <c r="BF1996" s="69"/>
      <c r="BG1996" s="69"/>
      <c r="BH1996" s="69"/>
      <c r="BI1996" s="69"/>
      <c r="BJ1996" s="69"/>
      <c r="BK1996" s="69"/>
      <c r="BL1996" s="69"/>
      <c r="BM1996" s="69"/>
      <c r="BN1996" s="69"/>
      <c r="BO1996" s="69"/>
      <c r="BP1996" s="69"/>
      <c r="BQ1996" s="69"/>
      <c r="BR1996" s="69"/>
      <c r="BS1996" s="46"/>
    </row>
    <row r="1997" spans="4:71" s="47" customFormat="1" ht="9.75" customHeight="1" x14ac:dyDescent="0.3">
      <c r="D1997" s="69"/>
      <c r="E1997" s="69"/>
      <c r="F1997" s="69"/>
      <c r="G1997" s="69"/>
      <c r="H1997" s="69"/>
      <c r="I1997" s="69"/>
      <c r="J1997" s="69"/>
      <c r="K1997" s="69"/>
      <c r="L1997" s="69"/>
      <c r="M1997" s="69"/>
      <c r="N1997" s="69"/>
      <c r="O1997" s="69"/>
      <c r="P1997" s="69"/>
      <c r="Q1997" s="69"/>
      <c r="R1997" s="69"/>
      <c r="S1997" s="69"/>
      <c r="T1997" s="69"/>
      <c r="U1997" s="69"/>
      <c r="V1997" s="69"/>
      <c r="W1997" s="69"/>
      <c r="X1997" s="69"/>
      <c r="Y1997" s="69"/>
      <c r="Z1997" s="69"/>
      <c r="AA1997" s="69"/>
      <c r="AB1997" s="69"/>
      <c r="AC1997" s="69"/>
      <c r="AD1997" s="69"/>
      <c r="AE1997" s="69"/>
      <c r="AF1997" s="69"/>
      <c r="AG1997" s="69"/>
      <c r="AH1997" s="69"/>
      <c r="AI1997" s="69"/>
      <c r="AJ1997" s="69"/>
      <c r="AK1997" s="69"/>
      <c r="AL1997" s="69"/>
      <c r="AM1997" s="69"/>
      <c r="AN1997" s="69"/>
      <c r="AO1997" s="69"/>
      <c r="AP1997" s="69"/>
      <c r="AQ1997" s="69"/>
      <c r="AR1997" s="69"/>
      <c r="AS1997" s="69"/>
      <c r="AT1997" s="69"/>
      <c r="AU1997" s="69"/>
      <c r="AV1997" s="69"/>
      <c r="AW1997" s="69"/>
      <c r="AX1997" s="69"/>
      <c r="AY1997" s="69"/>
      <c r="AZ1997" s="69"/>
      <c r="BA1997" s="69"/>
      <c r="BB1997" s="69"/>
      <c r="BC1997" s="69"/>
      <c r="BD1997" s="69"/>
      <c r="BE1997" s="69"/>
      <c r="BF1997" s="69"/>
      <c r="BG1997" s="69"/>
      <c r="BH1997" s="69"/>
      <c r="BI1997" s="69"/>
      <c r="BJ1997" s="69"/>
      <c r="BK1997" s="69"/>
      <c r="BL1997" s="69"/>
      <c r="BM1997" s="69"/>
      <c r="BN1997" s="69"/>
      <c r="BO1997" s="69"/>
      <c r="BP1997" s="69"/>
      <c r="BQ1997" s="69"/>
      <c r="BR1997" s="69"/>
      <c r="BS1997" s="46"/>
    </row>
    <row r="1998" spans="4:71" s="47" customFormat="1" ht="9.75" customHeight="1" x14ac:dyDescent="0.3">
      <c r="D1998" s="69"/>
      <c r="E1998" s="69"/>
      <c r="F1998" s="69"/>
      <c r="G1998" s="69"/>
      <c r="H1998" s="69"/>
      <c r="I1998" s="69"/>
      <c r="J1998" s="69"/>
      <c r="K1998" s="69"/>
      <c r="L1998" s="69"/>
      <c r="M1998" s="69"/>
      <c r="N1998" s="69"/>
      <c r="O1998" s="69"/>
      <c r="P1998" s="69"/>
      <c r="Q1998" s="69"/>
      <c r="R1998" s="69"/>
      <c r="S1998" s="69"/>
      <c r="T1998" s="69"/>
      <c r="U1998" s="69"/>
      <c r="V1998" s="69"/>
      <c r="W1998" s="69"/>
      <c r="X1998" s="69"/>
      <c r="Y1998" s="69"/>
      <c r="Z1998" s="69"/>
      <c r="AA1998" s="69"/>
      <c r="AB1998" s="69"/>
      <c r="AC1998" s="69"/>
      <c r="AD1998" s="69"/>
      <c r="AE1998" s="69"/>
      <c r="AF1998" s="69"/>
      <c r="AG1998" s="69"/>
      <c r="AH1998" s="69"/>
      <c r="AI1998" s="69"/>
      <c r="AJ1998" s="69"/>
      <c r="AK1998" s="69"/>
      <c r="AL1998" s="69"/>
      <c r="AM1998" s="69"/>
      <c r="AN1998" s="69"/>
      <c r="AO1998" s="69"/>
      <c r="AP1998" s="69"/>
      <c r="AQ1998" s="69"/>
      <c r="AR1998" s="69"/>
      <c r="AS1998" s="69"/>
      <c r="AT1998" s="69"/>
      <c r="AU1998" s="69"/>
      <c r="AV1998" s="69"/>
      <c r="AW1998" s="69"/>
      <c r="AX1998" s="69"/>
      <c r="AY1998" s="69"/>
      <c r="AZ1998" s="69"/>
      <c r="BA1998" s="69"/>
      <c r="BB1998" s="69"/>
      <c r="BC1998" s="69"/>
      <c r="BD1998" s="69"/>
      <c r="BE1998" s="69"/>
      <c r="BF1998" s="69"/>
      <c r="BG1998" s="69"/>
      <c r="BH1998" s="69"/>
      <c r="BI1998" s="69"/>
      <c r="BJ1998" s="69"/>
      <c r="BK1998" s="69"/>
      <c r="BL1998" s="69"/>
      <c r="BM1998" s="69"/>
      <c r="BN1998" s="69"/>
      <c r="BO1998" s="69"/>
      <c r="BP1998" s="69"/>
      <c r="BQ1998" s="69"/>
      <c r="BR1998" s="69"/>
      <c r="BS1998" s="46"/>
    </row>
    <row r="1999" spans="4:71" s="47" customFormat="1" ht="9.75" customHeight="1" x14ac:dyDescent="0.3">
      <c r="D1999" s="69"/>
      <c r="E1999" s="69"/>
      <c r="F1999" s="69"/>
      <c r="G1999" s="69"/>
      <c r="H1999" s="69"/>
      <c r="I1999" s="69"/>
      <c r="J1999" s="69"/>
      <c r="K1999" s="69"/>
      <c r="L1999" s="69"/>
      <c r="M1999" s="69"/>
      <c r="N1999" s="69"/>
      <c r="O1999" s="69"/>
      <c r="P1999" s="69"/>
      <c r="Q1999" s="69"/>
      <c r="R1999" s="69"/>
      <c r="S1999" s="69"/>
      <c r="T1999" s="69"/>
      <c r="U1999" s="69"/>
      <c r="V1999" s="69"/>
      <c r="W1999" s="69"/>
      <c r="X1999" s="69"/>
      <c r="Y1999" s="69"/>
      <c r="Z1999" s="69"/>
      <c r="AA1999" s="69"/>
      <c r="AB1999" s="69"/>
      <c r="AC1999" s="69"/>
      <c r="AD1999" s="69"/>
      <c r="AE1999" s="69"/>
      <c r="AF1999" s="69"/>
      <c r="AG1999" s="69"/>
      <c r="AH1999" s="69"/>
      <c r="AI1999" s="69"/>
      <c r="AJ1999" s="69"/>
      <c r="AK1999" s="69"/>
      <c r="AL1999" s="69"/>
      <c r="AM1999" s="69"/>
      <c r="AN1999" s="69"/>
      <c r="AO1999" s="69"/>
      <c r="AP1999" s="69"/>
      <c r="AQ1999" s="69"/>
      <c r="AR1999" s="69"/>
      <c r="AS1999" s="69"/>
      <c r="AT1999" s="69"/>
      <c r="AU1999" s="69"/>
      <c r="AV1999" s="69"/>
      <c r="AW1999" s="69"/>
      <c r="AX1999" s="69"/>
      <c r="AY1999" s="69"/>
      <c r="AZ1999" s="69"/>
      <c r="BA1999" s="69"/>
      <c r="BB1999" s="69"/>
      <c r="BC1999" s="69"/>
      <c r="BD1999" s="69"/>
      <c r="BE1999" s="69"/>
      <c r="BF1999" s="69"/>
      <c r="BG1999" s="69"/>
      <c r="BH1999" s="69"/>
      <c r="BI1999" s="69"/>
      <c r="BJ1999" s="69"/>
      <c r="BK1999" s="69"/>
      <c r="BL1999" s="69"/>
      <c r="BM1999" s="69"/>
      <c r="BN1999" s="69"/>
      <c r="BO1999" s="69"/>
      <c r="BP1999" s="69"/>
      <c r="BQ1999" s="69"/>
      <c r="BR1999" s="69"/>
      <c r="BS1999" s="46"/>
    </row>
    <row r="2000" spans="4:71" s="47" customFormat="1" ht="9.75" customHeight="1" x14ac:dyDescent="0.3">
      <c r="D2000" s="69"/>
      <c r="E2000" s="69"/>
      <c r="F2000" s="69"/>
      <c r="G2000" s="69"/>
      <c r="H2000" s="69"/>
      <c r="I2000" s="69"/>
      <c r="J2000" s="69"/>
      <c r="K2000" s="69"/>
      <c r="L2000" s="69"/>
      <c r="M2000" s="69"/>
      <c r="N2000" s="69"/>
      <c r="O2000" s="69"/>
      <c r="P2000" s="69"/>
      <c r="Q2000" s="69"/>
      <c r="R2000" s="69"/>
      <c r="S2000" s="69"/>
      <c r="T2000" s="69"/>
      <c r="U2000" s="69"/>
      <c r="V2000" s="69"/>
      <c r="W2000" s="69"/>
      <c r="X2000" s="69"/>
      <c r="Y2000" s="69"/>
      <c r="Z2000" s="69"/>
      <c r="AA2000" s="69"/>
      <c r="AB2000" s="69"/>
      <c r="AC2000" s="69"/>
      <c r="AD2000" s="69"/>
      <c r="AE2000" s="69"/>
      <c r="AF2000" s="69"/>
      <c r="AG2000" s="69"/>
      <c r="AH2000" s="69"/>
      <c r="AI2000" s="69"/>
      <c r="AJ2000" s="69"/>
      <c r="AK2000" s="69"/>
      <c r="AL2000" s="69"/>
      <c r="AM2000" s="69"/>
      <c r="AN2000" s="69"/>
      <c r="AO2000" s="69"/>
      <c r="AP2000" s="69"/>
      <c r="AQ2000" s="69"/>
      <c r="AR2000" s="69"/>
      <c r="AS2000" s="69"/>
      <c r="AT2000" s="69"/>
      <c r="AU2000" s="69"/>
      <c r="AV2000" s="69"/>
      <c r="AW2000" s="69"/>
      <c r="AX2000" s="69"/>
      <c r="AY2000" s="69"/>
      <c r="AZ2000" s="69"/>
      <c r="BA2000" s="69"/>
      <c r="BB2000" s="69"/>
      <c r="BC2000" s="69"/>
      <c r="BD2000" s="69"/>
      <c r="BE2000" s="69"/>
      <c r="BF2000" s="69"/>
      <c r="BG2000" s="69"/>
      <c r="BH2000" s="69"/>
      <c r="BI2000" s="69"/>
      <c r="BJ2000" s="69"/>
      <c r="BK2000" s="69"/>
      <c r="BL2000" s="69"/>
      <c r="BM2000" s="69"/>
      <c r="BN2000" s="69"/>
      <c r="BO2000" s="69"/>
      <c r="BP2000" s="69"/>
      <c r="BQ2000" s="69"/>
      <c r="BR2000" s="69"/>
      <c r="BS2000" s="46"/>
    </row>
    <row r="2001" spans="4:71" s="47" customFormat="1" ht="9.75" customHeight="1" x14ac:dyDescent="0.3">
      <c r="D2001" s="69"/>
      <c r="E2001" s="69"/>
      <c r="F2001" s="69"/>
      <c r="G2001" s="69"/>
      <c r="H2001" s="69"/>
      <c r="I2001" s="69"/>
      <c r="J2001" s="69"/>
      <c r="K2001" s="69"/>
      <c r="L2001" s="69"/>
      <c r="M2001" s="69"/>
      <c r="N2001" s="69"/>
      <c r="O2001" s="69"/>
      <c r="P2001" s="69"/>
      <c r="Q2001" s="69"/>
      <c r="R2001" s="69"/>
      <c r="S2001" s="69"/>
      <c r="T2001" s="69"/>
      <c r="U2001" s="69"/>
      <c r="V2001" s="69"/>
      <c r="W2001" s="69"/>
      <c r="X2001" s="69"/>
      <c r="Y2001" s="69"/>
      <c r="Z2001" s="69"/>
      <c r="AA2001" s="69"/>
      <c r="AB2001" s="69"/>
      <c r="AC2001" s="69"/>
      <c r="AD2001" s="69"/>
      <c r="AE2001" s="69"/>
      <c r="AF2001" s="69"/>
      <c r="AG2001" s="69"/>
      <c r="AH2001" s="69"/>
      <c r="AI2001" s="69"/>
      <c r="AJ2001" s="69"/>
      <c r="AK2001" s="69"/>
      <c r="AL2001" s="69"/>
      <c r="AM2001" s="69"/>
      <c r="AN2001" s="69"/>
      <c r="AO2001" s="69"/>
      <c r="AP2001" s="69"/>
      <c r="AQ2001" s="69"/>
      <c r="AR2001" s="69"/>
      <c r="AS2001" s="69"/>
      <c r="AT2001" s="69"/>
      <c r="AU2001" s="69"/>
      <c r="AV2001" s="69"/>
      <c r="AW2001" s="69"/>
      <c r="AX2001" s="69"/>
      <c r="AY2001" s="69"/>
      <c r="AZ2001" s="69"/>
      <c r="BA2001" s="69"/>
      <c r="BB2001" s="69"/>
      <c r="BC2001" s="69"/>
      <c r="BD2001" s="69"/>
      <c r="BE2001" s="69"/>
      <c r="BF2001" s="69"/>
      <c r="BG2001" s="69"/>
      <c r="BH2001" s="69"/>
      <c r="BI2001" s="69"/>
      <c r="BJ2001" s="69"/>
      <c r="BK2001" s="69"/>
      <c r="BL2001" s="69"/>
      <c r="BM2001" s="69"/>
      <c r="BN2001" s="69"/>
      <c r="BO2001" s="69"/>
      <c r="BP2001" s="69"/>
      <c r="BQ2001" s="69"/>
      <c r="BR2001" s="69"/>
      <c r="BS2001" s="46"/>
    </row>
    <row r="2002" spans="4:71" s="47" customFormat="1" ht="9.75" customHeight="1" x14ac:dyDescent="0.3">
      <c r="D2002" s="69"/>
      <c r="E2002" s="69"/>
      <c r="F2002" s="69"/>
      <c r="G2002" s="69"/>
      <c r="H2002" s="69"/>
      <c r="I2002" s="69"/>
      <c r="J2002" s="69"/>
      <c r="K2002" s="69"/>
      <c r="L2002" s="69"/>
      <c r="M2002" s="69"/>
      <c r="N2002" s="69"/>
      <c r="O2002" s="69"/>
      <c r="P2002" s="69"/>
      <c r="Q2002" s="69"/>
      <c r="R2002" s="69"/>
      <c r="S2002" s="69"/>
      <c r="T2002" s="69"/>
      <c r="U2002" s="69"/>
      <c r="V2002" s="69"/>
      <c r="W2002" s="69"/>
      <c r="X2002" s="69"/>
      <c r="Y2002" s="69"/>
      <c r="Z2002" s="69"/>
      <c r="AA2002" s="69"/>
      <c r="AB2002" s="69"/>
      <c r="AC2002" s="69"/>
      <c r="AD2002" s="69"/>
      <c r="AE2002" s="69"/>
      <c r="AF2002" s="69"/>
      <c r="AG2002" s="69"/>
      <c r="AH2002" s="69"/>
      <c r="AI2002" s="69"/>
      <c r="AJ2002" s="69"/>
      <c r="AK2002" s="69"/>
      <c r="AL2002" s="69"/>
      <c r="AM2002" s="69"/>
      <c r="AN2002" s="69"/>
      <c r="AO2002" s="69"/>
      <c r="AP2002" s="69"/>
      <c r="AQ2002" s="69"/>
      <c r="AR2002" s="69"/>
      <c r="AS2002" s="69"/>
      <c r="AT2002" s="69"/>
      <c r="AU2002" s="69"/>
      <c r="AV2002" s="69"/>
      <c r="AW2002" s="69"/>
      <c r="AX2002" s="69"/>
      <c r="AY2002" s="69"/>
      <c r="AZ2002" s="69"/>
      <c r="BA2002" s="69"/>
      <c r="BB2002" s="69"/>
      <c r="BC2002" s="69"/>
      <c r="BD2002" s="69"/>
      <c r="BE2002" s="69"/>
      <c r="BF2002" s="69"/>
      <c r="BG2002" s="69"/>
      <c r="BH2002" s="69"/>
      <c r="BI2002" s="69"/>
      <c r="BJ2002" s="69"/>
      <c r="BK2002" s="69"/>
      <c r="BL2002" s="69"/>
      <c r="BM2002" s="69"/>
      <c r="BN2002" s="69"/>
      <c r="BO2002" s="69"/>
      <c r="BP2002" s="69"/>
      <c r="BQ2002" s="69"/>
      <c r="BR2002" s="69"/>
      <c r="BS2002" s="46"/>
    </row>
    <row r="2003" spans="4:71" s="47" customFormat="1" ht="9.75" customHeight="1" x14ac:dyDescent="0.3">
      <c r="D2003" s="69"/>
      <c r="E2003" s="69"/>
      <c r="F2003" s="69"/>
      <c r="G2003" s="69"/>
      <c r="H2003" s="69"/>
      <c r="I2003" s="69"/>
      <c r="J2003" s="69"/>
      <c r="K2003" s="69"/>
      <c r="L2003" s="69"/>
      <c r="M2003" s="69"/>
      <c r="N2003" s="69"/>
      <c r="O2003" s="69"/>
      <c r="P2003" s="69"/>
      <c r="Q2003" s="69"/>
      <c r="R2003" s="69"/>
      <c r="S2003" s="69"/>
      <c r="T2003" s="69"/>
      <c r="U2003" s="69"/>
      <c r="V2003" s="69"/>
      <c r="W2003" s="69"/>
      <c r="X2003" s="69"/>
      <c r="Y2003" s="69"/>
      <c r="Z2003" s="69"/>
      <c r="AA2003" s="69"/>
      <c r="AB2003" s="69"/>
      <c r="AC2003" s="69"/>
      <c r="AD2003" s="69"/>
      <c r="AE2003" s="69"/>
      <c r="AF2003" s="69"/>
      <c r="AG2003" s="69"/>
      <c r="AH2003" s="69"/>
      <c r="AI2003" s="69"/>
      <c r="AJ2003" s="69"/>
      <c r="AK2003" s="69"/>
      <c r="AL2003" s="69"/>
      <c r="AM2003" s="69"/>
      <c r="AN2003" s="69"/>
      <c r="AO2003" s="69"/>
      <c r="AP2003" s="69"/>
      <c r="AQ2003" s="69"/>
      <c r="AR2003" s="69"/>
      <c r="AS2003" s="69"/>
      <c r="AT2003" s="69"/>
      <c r="AU2003" s="69"/>
      <c r="AV2003" s="69"/>
      <c r="AW2003" s="69"/>
      <c r="AX2003" s="69"/>
      <c r="AY2003" s="69"/>
      <c r="AZ2003" s="69"/>
      <c r="BA2003" s="69"/>
      <c r="BB2003" s="69"/>
      <c r="BC2003" s="69"/>
      <c r="BD2003" s="69"/>
      <c r="BE2003" s="69"/>
      <c r="BF2003" s="69"/>
      <c r="BG2003" s="69"/>
      <c r="BH2003" s="69"/>
      <c r="BI2003" s="69"/>
      <c r="BJ2003" s="69"/>
      <c r="BK2003" s="69"/>
      <c r="BL2003" s="69"/>
      <c r="BM2003" s="69"/>
      <c r="BN2003" s="69"/>
      <c r="BO2003" s="69"/>
      <c r="BP2003" s="69"/>
      <c r="BQ2003" s="69"/>
      <c r="BR2003" s="69"/>
      <c r="BS2003" s="46"/>
    </row>
    <row r="2004" spans="4:71" s="47" customFormat="1" ht="9.75" customHeight="1" x14ac:dyDescent="0.3">
      <c r="D2004" s="69"/>
      <c r="E2004" s="69"/>
      <c r="F2004" s="69"/>
      <c r="G2004" s="69"/>
      <c r="H2004" s="69"/>
      <c r="I2004" s="69"/>
      <c r="J2004" s="69"/>
      <c r="K2004" s="69"/>
      <c r="L2004" s="69"/>
      <c r="M2004" s="69"/>
      <c r="N2004" s="69"/>
      <c r="O2004" s="69"/>
      <c r="P2004" s="69"/>
      <c r="Q2004" s="69"/>
      <c r="R2004" s="69"/>
      <c r="S2004" s="69"/>
      <c r="T2004" s="69"/>
      <c r="U2004" s="69"/>
      <c r="V2004" s="69"/>
      <c r="W2004" s="69"/>
      <c r="X2004" s="69"/>
      <c r="Y2004" s="69"/>
      <c r="Z2004" s="69"/>
      <c r="AA2004" s="69"/>
      <c r="AB2004" s="69"/>
      <c r="AC2004" s="69"/>
      <c r="AD2004" s="69"/>
      <c r="AE2004" s="69"/>
      <c r="AF2004" s="69"/>
      <c r="AG2004" s="69"/>
      <c r="AH2004" s="69"/>
      <c r="AI2004" s="69"/>
      <c r="AJ2004" s="69"/>
      <c r="AK2004" s="69"/>
      <c r="AL2004" s="69"/>
      <c r="AM2004" s="69"/>
      <c r="AN2004" s="69"/>
      <c r="AO2004" s="69"/>
      <c r="AP2004" s="69"/>
      <c r="AQ2004" s="69"/>
      <c r="AR2004" s="69"/>
      <c r="AS2004" s="69"/>
      <c r="AT2004" s="69"/>
      <c r="AU2004" s="69"/>
      <c r="AV2004" s="69"/>
      <c r="AW2004" s="69"/>
      <c r="AX2004" s="69"/>
      <c r="AY2004" s="69"/>
      <c r="AZ2004" s="69"/>
      <c r="BA2004" s="69"/>
      <c r="BB2004" s="69"/>
      <c r="BC2004" s="69"/>
      <c r="BD2004" s="69"/>
      <c r="BE2004" s="69"/>
      <c r="BF2004" s="69"/>
      <c r="BG2004" s="69"/>
      <c r="BH2004" s="69"/>
      <c r="BI2004" s="69"/>
      <c r="BJ2004" s="69"/>
      <c r="BK2004" s="69"/>
      <c r="BL2004" s="69"/>
      <c r="BM2004" s="69"/>
      <c r="BN2004" s="69"/>
      <c r="BO2004" s="69"/>
      <c r="BP2004" s="69"/>
      <c r="BQ2004" s="69"/>
      <c r="BR2004" s="69"/>
      <c r="BS2004" s="46"/>
    </row>
    <row r="2005" spans="4:71" s="47" customFormat="1" ht="9.75" customHeight="1" x14ac:dyDescent="0.3">
      <c r="D2005" s="69"/>
      <c r="E2005" s="69"/>
      <c r="F2005" s="69"/>
      <c r="G2005" s="69"/>
      <c r="H2005" s="69"/>
      <c r="I2005" s="69"/>
      <c r="J2005" s="69"/>
      <c r="K2005" s="69"/>
      <c r="L2005" s="69"/>
      <c r="M2005" s="69"/>
      <c r="N2005" s="69"/>
      <c r="O2005" s="69"/>
      <c r="P2005" s="69"/>
      <c r="Q2005" s="69"/>
      <c r="R2005" s="69"/>
      <c r="S2005" s="69"/>
      <c r="T2005" s="69"/>
      <c r="U2005" s="69"/>
      <c r="V2005" s="69"/>
      <c r="W2005" s="69"/>
      <c r="X2005" s="69"/>
      <c r="Y2005" s="69"/>
      <c r="Z2005" s="69"/>
      <c r="AA2005" s="69"/>
      <c r="AB2005" s="69"/>
      <c r="AC2005" s="69"/>
      <c r="AD2005" s="69"/>
      <c r="AE2005" s="69"/>
      <c r="AF2005" s="69"/>
      <c r="AG2005" s="69"/>
      <c r="AH2005" s="69"/>
      <c r="AI2005" s="69"/>
      <c r="AJ2005" s="69"/>
      <c r="AK2005" s="69"/>
      <c r="AL2005" s="69"/>
      <c r="AM2005" s="69"/>
      <c r="AN2005" s="69"/>
      <c r="AO2005" s="69"/>
      <c r="AP2005" s="69"/>
      <c r="AQ2005" s="69"/>
      <c r="AR2005" s="69"/>
      <c r="AS2005" s="69"/>
      <c r="AT2005" s="69"/>
      <c r="AU2005" s="69"/>
      <c r="AV2005" s="69"/>
      <c r="AW2005" s="69"/>
      <c r="AX2005" s="69"/>
      <c r="AY2005" s="69"/>
      <c r="AZ2005" s="69"/>
      <c r="BA2005" s="69"/>
      <c r="BB2005" s="69"/>
      <c r="BC2005" s="69"/>
      <c r="BD2005" s="69"/>
      <c r="BE2005" s="69"/>
      <c r="BF2005" s="69"/>
      <c r="BG2005" s="69"/>
      <c r="BH2005" s="69"/>
      <c r="BI2005" s="69"/>
      <c r="BJ2005" s="69"/>
      <c r="BK2005" s="69"/>
      <c r="BL2005" s="69"/>
      <c r="BM2005" s="69"/>
      <c r="BN2005" s="69"/>
      <c r="BO2005" s="69"/>
      <c r="BP2005" s="69"/>
      <c r="BQ2005" s="69"/>
      <c r="BR2005" s="69"/>
      <c r="BS2005" s="46"/>
    </row>
    <row r="2006" spans="4:71" s="47" customFormat="1" ht="9.75" customHeight="1" x14ac:dyDescent="0.3">
      <c r="D2006" s="69"/>
      <c r="E2006" s="69"/>
      <c r="F2006" s="69"/>
      <c r="G2006" s="69"/>
      <c r="H2006" s="69"/>
      <c r="I2006" s="69"/>
      <c r="J2006" s="69"/>
      <c r="K2006" s="69"/>
      <c r="L2006" s="69"/>
      <c r="M2006" s="69"/>
      <c r="N2006" s="69"/>
      <c r="O2006" s="69"/>
      <c r="P2006" s="69"/>
      <c r="Q2006" s="69"/>
      <c r="R2006" s="69"/>
      <c r="S2006" s="69"/>
      <c r="T2006" s="69"/>
      <c r="U2006" s="69"/>
      <c r="V2006" s="69"/>
      <c r="W2006" s="69"/>
      <c r="X2006" s="69"/>
      <c r="Y2006" s="69"/>
      <c r="Z2006" s="69"/>
      <c r="AA2006" s="69"/>
      <c r="AB2006" s="69"/>
      <c r="AC2006" s="69"/>
      <c r="AD2006" s="69"/>
      <c r="AE2006" s="69"/>
      <c r="AF2006" s="69"/>
      <c r="AG2006" s="69"/>
      <c r="AH2006" s="69"/>
      <c r="AI2006" s="69"/>
      <c r="AJ2006" s="69"/>
      <c r="AK2006" s="69"/>
      <c r="AL2006" s="69"/>
      <c r="AM2006" s="69"/>
      <c r="AN2006" s="69"/>
      <c r="AO2006" s="69"/>
      <c r="AP2006" s="69"/>
      <c r="AQ2006" s="69"/>
      <c r="AR2006" s="69"/>
      <c r="AS2006" s="69"/>
      <c r="AT2006" s="69"/>
      <c r="AU2006" s="69"/>
      <c r="AV2006" s="69"/>
      <c r="AW2006" s="69"/>
      <c r="AX2006" s="69"/>
      <c r="AY2006" s="69"/>
      <c r="AZ2006" s="69"/>
      <c r="BA2006" s="69"/>
      <c r="BB2006" s="69"/>
      <c r="BC2006" s="69"/>
      <c r="BD2006" s="69"/>
      <c r="BE2006" s="69"/>
      <c r="BF2006" s="69"/>
      <c r="BG2006" s="69"/>
      <c r="BH2006" s="69"/>
      <c r="BI2006" s="69"/>
      <c r="BJ2006" s="69"/>
      <c r="BK2006" s="69"/>
      <c r="BL2006" s="69"/>
      <c r="BM2006" s="69"/>
      <c r="BN2006" s="69"/>
      <c r="BO2006" s="69"/>
      <c r="BP2006" s="69"/>
      <c r="BQ2006" s="69"/>
      <c r="BR2006" s="69"/>
      <c r="BS2006" s="46"/>
    </row>
    <row r="2007" spans="4:71" s="47" customFormat="1" ht="9.75" customHeight="1" x14ac:dyDescent="0.3">
      <c r="D2007" s="69"/>
      <c r="E2007" s="69"/>
      <c r="F2007" s="69"/>
      <c r="G2007" s="69"/>
      <c r="H2007" s="69"/>
      <c r="I2007" s="69"/>
      <c r="J2007" s="69"/>
      <c r="K2007" s="69"/>
      <c r="L2007" s="69"/>
      <c r="M2007" s="69"/>
      <c r="N2007" s="69"/>
      <c r="O2007" s="69"/>
      <c r="P2007" s="69"/>
      <c r="Q2007" s="69"/>
      <c r="R2007" s="69"/>
      <c r="S2007" s="69"/>
      <c r="T2007" s="69"/>
      <c r="U2007" s="69"/>
      <c r="V2007" s="69"/>
      <c r="W2007" s="69"/>
      <c r="X2007" s="69"/>
      <c r="Y2007" s="69"/>
      <c r="Z2007" s="69"/>
      <c r="AA2007" s="69"/>
      <c r="AB2007" s="69"/>
      <c r="AC2007" s="69"/>
      <c r="AD2007" s="69"/>
      <c r="AE2007" s="69"/>
      <c r="AF2007" s="69"/>
      <c r="AG2007" s="69"/>
      <c r="AH2007" s="69"/>
      <c r="AI2007" s="69"/>
      <c r="AJ2007" s="69"/>
      <c r="AK2007" s="69"/>
      <c r="AL2007" s="69"/>
      <c r="AM2007" s="69"/>
      <c r="AN2007" s="69"/>
      <c r="AO2007" s="69"/>
      <c r="AP2007" s="69"/>
      <c r="AQ2007" s="69"/>
      <c r="AR2007" s="69"/>
      <c r="AS2007" s="69"/>
      <c r="AT2007" s="69"/>
      <c r="AU2007" s="69"/>
      <c r="AV2007" s="69"/>
      <c r="AW2007" s="69"/>
      <c r="AX2007" s="69"/>
      <c r="AY2007" s="69"/>
      <c r="AZ2007" s="69"/>
      <c r="BA2007" s="69"/>
      <c r="BB2007" s="69"/>
      <c r="BC2007" s="69"/>
      <c r="BD2007" s="69"/>
      <c r="BE2007" s="69"/>
      <c r="BF2007" s="69"/>
      <c r="BG2007" s="69"/>
      <c r="BH2007" s="69"/>
      <c r="BI2007" s="69"/>
      <c r="BJ2007" s="69"/>
      <c r="BK2007" s="69"/>
      <c r="BL2007" s="69"/>
      <c r="BM2007" s="69"/>
      <c r="BN2007" s="69"/>
      <c r="BO2007" s="69"/>
      <c r="BP2007" s="69"/>
      <c r="BQ2007" s="69"/>
      <c r="BR2007" s="69"/>
      <c r="BS2007" s="46"/>
    </row>
    <row r="2008" spans="4:71" s="47" customFormat="1" ht="9.75" customHeight="1" x14ac:dyDescent="0.3">
      <c r="D2008" s="69"/>
      <c r="E2008" s="69"/>
      <c r="F2008" s="69"/>
      <c r="G2008" s="69"/>
      <c r="H2008" s="69"/>
      <c r="I2008" s="69"/>
      <c r="J2008" s="69"/>
      <c r="K2008" s="69"/>
      <c r="L2008" s="69"/>
      <c r="M2008" s="69"/>
      <c r="N2008" s="69"/>
      <c r="O2008" s="69"/>
      <c r="P2008" s="69"/>
      <c r="Q2008" s="69"/>
      <c r="R2008" s="69"/>
      <c r="S2008" s="69"/>
      <c r="T2008" s="69"/>
      <c r="U2008" s="69"/>
      <c r="V2008" s="69"/>
      <c r="W2008" s="69"/>
      <c r="X2008" s="69"/>
      <c r="Y2008" s="69"/>
      <c r="Z2008" s="69"/>
      <c r="AA2008" s="69"/>
      <c r="AB2008" s="69"/>
      <c r="AC2008" s="69"/>
      <c r="AD2008" s="69"/>
      <c r="AE2008" s="69"/>
      <c r="AF2008" s="69"/>
      <c r="AG2008" s="69"/>
      <c r="AH2008" s="69"/>
      <c r="AI2008" s="69"/>
      <c r="AJ2008" s="69"/>
      <c r="AK2008" s="69"/>
      <c r="AL2008" s="69"/>
      <c r="AM2008" s="69"/>
      <c r="AN2008" s="69"/>
      <c r="AO2008" s="69"/>
      <c r="AP2008" s="69"/>
      <c r="AQ2008" s="69"/>
      <c r="AR2008" s="69"/>
      <c r="AS2008" s="69"/>
      <c r="AT2008" s="69"/>
      <c r="AU2008" s="69"/>
      <c r="AV2008" s="69"/>
      <c r="AW2008" s="69"/>
      <c r="AX2008" s="69"/>
      <c r="AY2008" s="69"/>
      <c r="AZ2008" s="69"/>
      <c r="BA2008" s="69"/>
      <c r="BB2008" s="69"/>
      <c r="BC2008" s="69"/>
      <c r="BD2008" s="69"/>
      <c r="BE2008" s="69"/>
      <c r="BF2008" s="69"/>
      <c r="BG2008" s="69"/>
      <c r="BH2008" s="69"/>
      <c r="BI2008" s="69"/>
      <c r="BJ2008" s="69"/>
      <c r="BK2008" s="69"/>
      <c r="BL2008" s="69"/>
      <c r="BM2008" s="69"/>
      <c r="BN2008" s="69"/>
      <c r="BO2008" s="69"/>
      <c r="BP2008" s="69"/>
      <c r="BQ2008" s="69"/>
      <c r="BR2008" s="69"/>
      <c r="BS2008" s="46"/>
    </row>
    <row r="2009" spans="4:71" s="47" customFormat="1" ht="9.75" customHeight="1" x14ac:dyDescent="0.3">
      <c r="D2009" s="69"/>
      <c r="E2009" s="69"/>
      <c r="F2009" s="69"/>
      <c r="G2009" s="69"/>
      <c r="H2009" s="69"/>
      <c r="I2009" s="69"/>
      <c r="J2009" s="69"/>
      <c r="K2009" s="69"/>
      <c r="L2009" s="69"/>
      <c r="M2009" s="69"/>
      <c r="N2009" s="69"/>
      <c r="O2009" s="69"/>
      <c r="P2009" s="69"/>
      <c r="Q2009" s="69"/>
      <c r="R2009" s="69"/>
      <c r="S2009" s="69"/>
      <c r="T2009" s="69"/>
      <c r="U2009" s="69"/>
      <c r="V2009" s="69"/>
      <c r="W2009" s="69"/>
      <c r="X2009" s="69"/>
      <c r="Y2009" s="69"/>
      <c r="Z2009" s="69"/>
      <c r="AA2009" s="69"/>
      <c r="AB2009" s="69"/>
      <c r="AC2009" s="69"/>
      <c r="AD2009" s="69"/>
      <c r="AE2009" s="69"/>
      <c r="AF2009" s="69"/>
      <c r="AG2009" s="69"/>
      <c r="AH2009" s="69"/>
      <c r="AI2009" s="69"/>
      <c r="AJ2009" s="69"/>
      <c r="AK2009" s="69"/>
      <c r="AL2009" s="69"/>
      <c r="AM2009" s="69"/>
      <c r="AN2009" s="69"/>
      <c r="AO2009" s="69"/>
      <c r="AP2009" s="69"/>
      <c r="AQ2009" s="69"/>
      <c r="AR2009" s="69"/>
      <c r="AS2009" s="69"/>
      <c r="AT2009" s="69"/>
      <c r="AU2009" s="69"/>
      <c r="AV2009" s="69"/>
      <c r="AW2009" s="69"/>
      <c r="AX2009" s="69"/>
      <c r="AY2009" s="69"/>
      <c r="AZ2009" s="69"/>
      <c r="BA2009" s="69"/>
      <c r="BB2009" s="69"/>
      <c r="BC2009" s="69"/>
      <c r="BD2009" s="69"/>
      <c r="BE2009" s="69"/>
      <c r="BF2009" s="69"/>
      <c r="BG2009" s="69"/>
      <c r="BH2009" s="69"/>
      <c r="BI2009" s="69"/>
      <c r="BJ2009" s="69"/>
      <c r="BK2009" s="69"/>
      <c r="BL2009" s="69"/>
      <c r="BM2009" s="69"/>
      <c r="BN2009" s="69"/>
      <c r="BO2009" s="69"/>
      <c r="BP2009" s="69"/>
      <c r="BQ2009" s="69"/>
      <c r="BR2009" s="69"/>
      <c r="BS2009" s="46"/>
    </row>
    <row r="2010" spans="4:71" s="47" customFormat="1" ht="9.75" customHeight="1" x14ac:dyDescent="0.3">
      <c r="D2010" s="69"/>
      <c r="E2010" s="69"/>
      <c r="F2010" s="69"/>
      <c r="G2010" s="69"/>
      <c r="H2010" s="69"/>
      <c r="I2010" s="69"/>
      <c r="J2010" s="69"/>
      <c r="K2010" s="69"/>
      <c r="L2010" s="69"/>
      <c r="M2010" s="69"/>
      <c r="N2010" s="69"/>
      <c r="O2010" s="69"/>
      <c r="P2010" s="69"/>
      <c r="Q2010" s="69"/>
      <c r="R2010" s="69"/>
      <c r="S2010" s="69"/>
      <c r="T2010" s="69"/>
      <c r="U2010" s="69"/>
      <c r="V2010" s="69"/>
      <c r="W2010" s="69"/>
      <c r="X2010" s="69"/>
      <c r="Y2010" s="69"/>
      <c r="Z2010" s="69"/>
      <c r="AA2010" s="69"/>
      <c r="AB2010" s="69"/>
      <c r="AC2010" s="69"/>
      <c r="AD2010" s="69"/>
      <c r="AE2010" s="69"/>
      <c r="AF2010" s="69"/>
      <c r="AG2010" s="69"/>
      <c r="AH2010" s="69"/>
      <c r="AI2010" s="69"/>
      <c r="AJ2010" s="69"/>
      <c r="AK2010" s="69"/>
      <c r="AL2010" s="69"/>
      <c r="AM2010" s="69"/>
      <c r="AN2010" s="69"/>
      <c r="AO2010" s="69"/>
      <c r="AP2010" s="69"/>
      <c r="AQ2010" s="69"/>
      <c r="AR2010" s="69"/>
      <c r="AS2010" s="69"/>
      <c r="AT2010" s="69"/>
      <c r="AU2010" s="69"/>
      <c r="AV2010" s="69"/>
      <c r="AW2010" s="69"/>
      <c r="AX2010" s="69"/>
      <c r="AY2010" s="69"/>
      <c r="AZ2010" s="69"/>
      <c r="BA2010" s="69"/>
      <c r="BB2010" s="69"/>
      <c r="BC2010" s="69"/>
      <c r="BD2010" s="69"/>
      <c r="BE2010" s="69"/>
      <c r="BF2010" s="69"/>
      <c r="BG2010" s="69"/>
      <c r="BH2010" s="69"/>
      <c r="BI2010" s="69"/>
      <c r="BJ2010" s="69"/>
      <c r="BK2010" s="69"/>
      <c r="BL2010" s="69"/>
      <c r="BM2010" s="69"/>
      <c r="BN2010" s="69"/>
      <c r="BO2010" s="69"/>
      <c r="BP2010" s="69"/>
      <c r="BQ2010" s="69"/>
      <c r="BR2010" s="69"/>
      <c r="BS2010" s="46"/>
    </row>
    <row r="2011" spans="4:71" s="47" customFormat="1" ht="9.75" customHeight="1" x14ac:dyDescent="0.3">
      <c r="D2011" s="69"/>
      <c r="E2011" s="69"/>
      <c r="F2011" s="69"/>
      <c r="G2011" s="69"/>
      <c r="H2011" s="69"/>
      <c r="I2011" s="69"/>
      <c r="J2011" s="69"/>
      <c r="K2011" s="69"/>
      <c r="L2011" s="69"/>
      <c r="M2011" s="69"/>
      <c r="N2011" s="69"/>
      <c r="O2011" s="69"/>
      <c r="P2011" s="69"/>
      <c r="Q2011" s="69"/>
      <c r="R2011" s="69"/>
      <c r="S2011" s="69"/>
      <c r="T2011" s="69"/>
      <c r="U2011" s="69"/>
      <c r="V2011" s="69"/>
      <c r="W2011" s="69"/>
      <c r="X2011" s="69"/>
      <c r="Y2011" s="69"/>
      <c r="Z2011" s="69"/>
      <c r="AA2011" s="69"/>
      <c r="AB2011" s="69"/>
      <c r="AC2011" s="69"/>
      <c r="AD2011" s="69"/>
      <c r="AE2011" s="69"/>
      <c r="AF2011" s="69"/>
      <c r="AG2011" s="69"/>
      <c r="AH2011" s="69"/>
      <c r="AI2011" s="69"/>
      <c r="AJ2011" s="69"/>
      <c r="AK2011" s="69"/>
      <c r="AL2011" s="69"/>
      <c r="AM2011" s="69"/>
      <c r="AN2011" s="69"/>
      <c r="AO2011" s="69"/>
      <c r="AP2011" s="69"/>
      <c r="AQ2011" s="69"/>
      <c r="AR2011" s="69"/>
      <c r="AS2011" s="69"/>
      <c r="AT2011" s="69"/>
      <c r="AU2011" s="69"/>
      <c r="AV2011" s="69"/>
      <c r="AW2011" s="69"/>
      <c r="AX2011" s="69"/>
      <c r="AY2011" s="69"/>
      <c r="AZ2011" s="69"/>
      <c r="BA2011" s="69"/>
      <c r="BB2011" s="69"/>
      <c r="BC2011" s="69"/>
      <c r="BD2011" s="69"/>
      <c r="BE2011" s="69"/>
      <c r="BF2011" s="69"/>
      <c r="BG2011" s="69"/>
      <c r="BH2011" s="69"/>
      <c r="BI2011" s="69"/>
      <c r="BJ2011" s="69"/>
      <c r="BK2011" s="69"/>
      <c r="BL2011" s="69"/>
      <c r="BM2011" s="69"/>
      <c r="BN2011" s="69"/>
      <c r="BO2011" s="69"/>
      <c r="BP2011" s="69"/>
      <c r="BQ2011" s="69"/>
      <c r="BR2011" s="69"/>
      <c r="BS2011" s="46"/>
    </row>
    <row r="2012" spans="4:71" s="47" customFormat="1" ht="9.75" customHeight="1" x14ac:dyDescent="0.3">
      <c r="D2012" s="69"/>
      <c r="E2012" s="69"/>
      <c r="F2012" s="69"/>
      <c r="G2012" s="69"/>
      <c r="H2012" s="69"/>
      <c r="I2012" s="69"/>
      <c r="J2012" s="69"/>
      <c r="K2012" s="69"/>
      <c r="L2012" s="69"/>
      <c r="M2012" s="69"/>
      <c r="N2012" s="69"/>
      <c r="O2012" s="69"/>
      <c r="P2012" s="69"/>
      <c r="Q2012" s="69"/>
      <c r="R2012" s="69"/>
      <c r="S2012" s="69"/>
      <c r="T2012" s="69"/>
      <c r="U2012" s="69"/>
      <c r="V2012" s="69"/>
      <c r="W2012" s="69"/>
      <c r="X2012" s="69"/>
      <c r="Y2012" s="69"/>
      <c r="Z2012" s="69"/>
      <c r="AA2012" s="69"/>
      <c r="AB2012" s="69"/>
      <c r="AC2012" s="69"/>
      <c r="AD2012" s="69"/>
      <c r="AE2012" s="69"/>
      <c r="AF2012" s="69"/>
      <c r="AG2012" s="69"/>
      <c r="AH2012" s="69"/>
      <c r="AI2012" s="69"/>
      <c r="AJ2012" s="69"/>
      <c r="AK2012" s="69"/>
      <c r="AL2012" s="69"/>
      <c r="AM2012" s="69"/>
      <c r="AN2012" s="69"/>
      <c r="AO2012" s="69"/>
      <c r="AP2012" s="69"/>
      <c r="AQ2012" s="69"/>
      <c r="AR2012" s="69"/>
      <c r="AS2012" s="69"/>
      <c r="AT2012" s="69"/>
      <c r="AU2012" s="69"/>
      <c r="AV2012" s="69"/>
      <c r="AW2012" s="69"/>
      <c r="AX2012" s="69"/>
      <c r="AY2012" s="69"/>
      <c r="AZ2012" s="69"/>
      <c r="BA2012" s="69"/>
      <c r="BB2012" s="69"/>
      <c r="BC2012" s="69"/>
      <c r="BD2012" s="69"/>
      <c r="BE2012" s="69"/>
      <c r="BF2012" s="69"/>
      <c r="BG2012" s="69"/>
      <c r="BH2012" s="69"/>
      <c r="BI2012" s="69"/>
      <c r="BJ2012" s="69"/>
      <c r="BK2012" s="69"/>
      <c r="BL2012" s="69"/>
      <c r="BM2012" s="69"/>
      <c r="BN2012" s="69"/>
      <c r="BO2012" s="69"/>
      <c r="BP2012" s="69"/>
      <c r="BQ2012" s="69"/>
      <c r="BR2012" s="69"/>
      <c r="BS2012" s="46"/>
    </row>
    <row r="2013" spans="4:71" s="47" customFormat="1" ht="9.75" customHeight="1" x14ac:dyDescent="0.3">
      <c r="D2013" s="69"/>
      <c r="E2013" s="69"/>
      <c r="F2013" s="69"/>
      <c r="G2013" s="69"/>
      <c r="H2013" s="69"/>
      <c r="I2013" s="69"/>
      <c r="J2013" s="69"/>
      <c r="K2013" s="69"/>
      <c r="L2013" s="69"/>
      <c r="M2013" s="69"/>
      <c r="N2013" s="69"/>
      <c r="O2013" s="69"/>
      <c r="P2013" s="69"/>
      <c r="Q2013" s="69"/>
      <c r="R2013" s="69"/>
      <c r="S2013" s="69"/>
      <c r="T2013" s="69"/>
      <c r="U2013" s="69"/>
      <c r="V2013" s="69"/>
      <c r="W2013" s="69"/>
      <c r="X2013" s="69"/>
      <c r="Y2013" s="69"/>
      <c r="Z2013" s="69"/>
      <c r="AA2013" s="69"/>
      <c r="AB2013" s="69"/>
      <c r="AC2013" s="69"/>
      <c r="AD2013" s="69"/>
      <c r="AE2013" s="69"/>
      <c r="AF2013" s="69"/>
      <c r="AG2013" s="69"/>
      <c r="AH2013" s="69"/>
      <c r="AI2013" s="69"/>
      <c r="AJ2013" s="69"/>
      <c r="AK2013" s="69"/>
      <c r="AL2013" s="69"/>
      <c r="AM2013" s="69"/>
      <c r="AN2013" s="69"/>
      <c r="AO2013" s="69"/>
      <c r="AP2013" s="69"/>
      <c r="AQ2013" s="69"/>
      <c r="AR2013" s="69"/>
      <c r="AS2013" s="69"/>
      <c r="AT2013" s="69"/>
      <c r="AU2013" s="69"/>
      <c r="AV2013" s="69"/>
      <c r="AW2013" s="69"/>
      <c r="AX2013" s="69"/>
      <c r="AY2013" s="69"/>
      <c r="AZ2013" s="69"/>
      <c r="BA2013" s="69"/>
      <c r="BB2013" s="69"/>
      <c r="BC2013" s="69"/>
      <c r="BD2013" s="69"/>
      <c r="BE2013" s="69"/>
      <c r="BF2013" s="69"/>
      <c r="BG2013" s="69"/>
      <c r="BH2013" s="69"/>
      <c r="BI2013" s="69"/>
      <c r="BJ2013" s="69"/>
      <c r="BK2013" s="69"/>
      <c r="BL2013" s="69"/>
      <c r="BM2013" s="69"/>
      <c r="BN2013" s="69"/>
      <c r="BO2013" s="69"/>
      <c r="BP2013" s="69"/>
      <c r="BQ2013" s="69"/>
      <c r="BR2013" s="69"/>
      <c r="BS2013" s="46"/>
    </row>
    <row r="2014" spans="4:71" s="47" customFormat="1" ht="9.75" customHeight="1" x14ac:dyDescent="0.3">
      <c r="D2014" s="69"/>
      <c r="E2014" s="69"/>
      <c r="F2014" s="69"/>
      <c r="G2014" s="69"/>
      <c r="H2014" s="69"/>
      <c r="I2014" s="69"/>
      <c r="J2014" s="69"/>
      <c r="K2014" s="69"/>
      <c r="L2014" s="69"/>
      <c r="M2014" s="69"/>
      <c r="N2014" s="69"/>
      <c r="O2014" s="69"/>
      <c r="P2014" s="69"/>
      <c r="Q2014" s="69"/>
      <c r="R2014" s="69"/>
      <c r="S2014" s="69"/>
      <c r="T2014" s="69"/>
      <c r="U2014" s="69"/>
      <c r="V2014" s="69"/>
      <c r="W2014" s="69"/>
      <c r="X2014" s="69"/>
      <c r="Y2014" s="69"/>
      <c r="Z2014" s="69"/>
      <c r="AA2014" s="69"/>
      <c r="AB2014" s="69"/>
      <c r="AC2014" s="69"/>
      <c r="AD2014" s="69"/>
      <c r="AE2014" s="69"/>
      <c r="AF2014" s="69"/>
      <c r="AG2014" s="69"/>
      <c r="AH2014" s="69"/>
      <c r="AI2014" s="69"/>
      <c r="AJ2014" s="69"/>
      <c r="AK2014" s="69"/>
      <c r="AL2014" s="69"/>
      <c r="AM2014" s="69"/>
      <c r="AN2014" s="69"/>
      <c r="AO2014" s="69"/>
      <c r="AP2014" s="69"/>
      <c r="AQ2014" s="69"/>
      <c r="AR2014" s="69"/>
      <c r="AS2014" s="69"/>
      <c r="AT2014" s="69"/>
      <c r="AU2014" s="69"/>
      <c r="AV2014" s="69"/>
      <c r="AW2014" s="69"/>
      <c r="AX2014" s="69"/>
      <c r="AY2014" s="69"/>
      <c r="AZ2014" s="69"/>
      <c r="BA2014" s="69"/>
      <c r="BB2014" s="69"/>
      <c r="BC2014" s="69"/>
      <c r="BD2014" s="69"/>
      <c r="BE2014" s="69"/>
      <c r="BF2014" s="69"/>
      <c r="BG2014" s="69"/>
      <c r="BH2014" s="69"/>
      <c r="BI2014" s="69"/>
      <c r="BJ2014" s="69"/>
      <c r="BK2014" s="69"/>
      <c r="BL2014" s="69"/>
      <c r="BM2014" s="69"/>
      <c r="BN2014" s="69"/>
      <c r="BO2014" s="69"/>
      <c r="BP2014" s="69"/>
      <c r="BQ2014" s="69"/>
      <c r="BR2014" s="69"/>
      <c r="BS2014" s="46"/>
    </row>
    <row r="2015" spans="4:71" s="47" customFormat="1" ht="9.75" customHeight="1" x14ac:dyDescent="0.3">
      <c r="D2015" s="69"/>
      <c r="E2015" s="69"/>
      <c r="F2015" s="69"/>
      <c r="G2015" s="69"/>
      <c r="H2015" s="69"/>
      <c r="I2015" s="69"/>
      <c r="J2015" s="69"/>
      <c r="K2015" s="69"/>
      <c r="L2015" s="69"/>
      <c r="M2015" s="69"/>
      <c r="N2015" s="69"/>
      <c r="O2015" s="69"/>
      <c r="P2015" s="69"/>
      <c r="Q2015" s="69"/>
      <c r="R2015" s="69"/>
      <c r="S2015" s="69"/>
      <c r="T2015" s="69"/>
      <c r="U2015" s="69"/>
      <c r="V2015" s="69"/>
      <c r="W2015" s="69"/>
      <c r="X2015" s="69"/>
      <c r="Y2015" s="69"/>
      <c r="Z2015" s="69"/>
      <c r="AA2015" s="69"/>
      <c r="AB2015" s="69"/>
      <c r="AC2015" s="69"/>
      <c r="AD2015" s="69"/>
      <c r="AE2015" s="69"/>
      <c r="AF2015" s="69"/>
      <c r="AG2015" s="69"/>
      <c r="AH2015" s="69"/>
      <c r="AI2015" s="69"/>
      <c r="AJ2015" s="69"/>
      <c r="AK2015" s="69"/>
      <c r="AL2015" s="69"/>
      <c r="AM2015" s="69"/>
      <c r="AN2015" s="69"/>
      <c r="AO2015" s="69"/>
      <c r="AP2015" s="69"/>
      <c r="AQ2015" s="69"/>
      <c r="AR2015" s="69"/>
      <c r="AS2015" s="69"/>
      <c r="AT2015" s="69"/>
      <c r="AU2015" s="69"/>
      <c r="AV2015" s="69"/>
      <c r="AW2015" s="69"/>
      <c r="AX2015" s="69"/>
      <c r="AY2015" s="69"/>
      <c r="AZ2015" s="69"/>
      <c r="BA2015" s="69"/>
      <c r="BB2015" s="69"/>
      <c r="BC2015" s="69"/>
      <c r="BD2015" s="69"/>
      <c r="BE2015" s="69"/>
      <c r="BF2015" s="69"/>
      <c r="BG2015" s="69"/>
      <c r="BH2015" s="69"/>
      <c r="BI2015" s="69"/>
      <c r="BJ2015" s="69"/>
      <c r="BK2015" s="69"/>
      <c r="BL2015" s="69"/>
      <c r="BM2015" s="69"/>
      <c r="BN2015" s="69"/>
      <c r="BO2015" s="69"/>
      <c r="BP2015" s="69"/>
      <c r="BQ2015" s="69"/>
      <c r="BR2015" s="69"/>
      <c r="BS2015" s="46"/>
    </row>
    <row r="2016" spans="4:71" s="47" customFormat="1" ht="9.75" customHeight="1" x14ac:dyDescent="0.3">
      <c r="D2016" s="69"/>
      <c r="E2016" s="69"/>
      <c r="F2016" s="69"/>
      <c r="G2016" s="69"/>
      <c r="H2016" s="69"/>
      <c r="I2016" s="69"/>
      <c r="J2016" s="69"/>
      <c r="K2016" s="69"/>
      <c r="L2016" s="69"/>
      <c r="M2016" s="69"/>
      <c r="N2016" s="69"/>
      <c r="O2016" s="69"/>
      <c r="P2016" s="69"/>
      <c r="Q2016" s="69"/>
      <c r="R2016" s="69"/>
      <c r="S2016" s="69"/>
      <c r="T2016" s="69"/>
      <c r="U2016" s="69"/>
      <c r="V2016" s="69"/>
      <c r="W2016" s="69"/>
      <c r="X2016" s="69"/>
      <c r="Y2016" s="69"/>
      <c r="Z2016" s="69"/>
      <c r="AA2016" s="69"/>
      <c r="AB2016" s="69"/>
      <c r="AC2016" s="69"/>
      <c r="AD2016" s="69"/>
      <c r="AE2016" s="69"/>
      <c r="AF2016" s="69"/>
      <c r="AG2016" s="69"/>
      <c r="AH2016" s="69"/>
      <c r="AI2016" s="69"/>
      <c r="AJ2016" s="69"/>
      <c r="AK2016" s="69"/>
      <c r="AL2016" s="69"/>
      <c r="AM2016" s="69"/>
      <c r="AN2016" s="69"/>
      <c r="AO2016" s="69"/>
      <c r="AP2016" s="69"/>
      <c r="AQ2016" s="69"/>
      <c r="AR2016" s="69"/>
      <c r="AS2016" s="69"/>
      <c r="AT2016" s="69"/>
      <c r="AU2016" s="69"/>
      <c r="AV2016" s="69"/>
      <c r="AW2016" s="69"/>
      <c r="AX2016" s="69"/>
      <c r="AY2016" s="69"/>
      <c r="AZ2016" s="69"/>
      <c r="BA2016" s="69"/>
      <c r="BB2016" s="69"/>
      <c r="BC2016" s="69"/>
      <c r="BD2016" s="69"/>
      <c r="BE2016" s="69"/>
      <c r="BF2016" s="69"/>
      <c r="BG2016" s="69"/>
      <c r="BH2016" s="69"/>
      <c r="BI2016" s="69"/>
      <c r="BJ2016" s="69"/>
      <c r="BK2016" s="69"/>
      <c r="BL2016" s="69"/>
      <c r="BM2016" s="69"/>
      <c r="BN2016" s="69"/>
      <c r="BO2016" s="69"/>
      <c r="BP2016" s="69"/>
      <c r="BQ2016" s="69"/>
      <c r="BR2016" s="69"/>
      <c r="BS2016" s="46"/>
    </row>
    <row r="2017" spans="4:71" s="47" customFormat="1" ht="9.75" customHeight="1" x14ac:dyDescent="0.3">
      <c r="D2017" s="69"/>
      <c r="E2017" s="69"/>
      <c r="F2017" s="69"/>
      <c r="G2017" s="69"/>
      <c r="H2017" s="69"/>
      <c r="I2017" s="69"/>
      <c r="J2017" s="69"/>
      <c r="K2017" s="69"/>
      <c r="L2017" s="69"/>
      <c r="M2017" s="69"/>
      <c r="N2017" s="69"/>
      <c r="O2017" s="69"/>
      <c r="P2017" s="69"/>
      <c r="Q2017" s="69"/>
      <c r="R2017" s="69"/>
      <c r="S2017" s="69"/>
      <c r="T2017" s="69"/>
      <c r="U2017" s="69"/>
      <c r="V2017" s="69"/>
      <c r="W2017" s="69"/>
      <c r="X2017" s="69"/>
      <c r="Y2017" s="69"/>
      <c r="Z2017" s="69"/>
      <c r="AA2017" s="69"/>
      <c r="AB2017" s="69"/>
      <c r="AC2017" s="69"/>
      <c r="AD2017" s="69"/>
      <c r="AE2017" s="69"/>
      <c r="AF2017" s="69"/>
      <c r="AG2017" s="69"/>
      <c r="AH2017" s="69"/>
      <c r="AI2017" s="69"/>
      <c r="AJ2017" s="69"/>
      <c r="AK2017" s="69"/>
      <c r="AL2017" s="69"/>
      <c r="AM2017" s="69"/>
      <c r="AN2017" s="69"/>
      <c r="AO2017" s="69"/>
      <c r="AP2017" s="69"/>
      <c r="AQ2017" s="69"/>
      <c r="AR2017" s="69"/>
      <c r="AS2017" s="69"/>
      <c r="AT2017" s="69"/>
      <c r="AU2017" s="69"/>
      <c r="AV2017" s="69"/>
      <c r="AW2017" s="69"/>
      <c r="AX2017" s="69"/>
      <c r="AY2017" s="69"/>
      <c r="AZ2017" s="69"/>
      <c r="BA2017" s="69"/>
      <c r="BB2017" s="69"/>
      <c r="BC2017" s="69"/>
      <c r="BD2017" s="69"/>
      <c r="BE2017" s="69"/>
      <c r="BF2017" s="69"/>
      <c r="BG2017" s="69"/>
      <c r="BH2017" s="69"/>
      <c r="BI2017" s="69"/>
      <c r="BJ2017" s="69"/>
      <c r="BK2017" s="69"/>
      <c r="BL2017" s="69"/>
      <c r="BM2017" s="69"/>
      <c r="BN2017" s="69"/>
      <c r="BO2017" s="69"/>
      <c r="BP2017" s="69"/>
      <c r="BQ2017" s="69"/>
      <c r="BR2017" s="69"/>
      <c r="BS2017" s="46"/>
    </row>
    <row r="2018" spans="4:71" s="47" customFormat="1" ht="9.75" customHeight="1" x14ac:dyDescent="0.3">
      <c r="D2018" s="69"/>
      <c r="E2018" s="69"/>
      <c r="F2018" s="69"/>
      <c r="G2018" s="69"/>
      <c r="H2018" s="69"/>
      <c r="I2018" s="69"/>
      <c r="J2018" s="69"/>
      <c r="K2018" s="69"/>
      <c r="L2018" s="69"/>
      <c r="M2018" s="69"/>
      <c r="N2018" s="69"/>
      <c r="O2018" s="69"/>
      <c r="P2018" s="69"/>
      <c r="Q2018" s="69"/>
      <c r="R2018" s="69"/>
      <c r="S2018" s="69"/>
      <c r="T2018" s="69"/>
      <c r="U2018" s="69"/>
      <c r="V2018" s="69"/>
      <c r="W2018" s="69"/>
      <c r="X2018" s="69"/>
      <c r="Y2018" s="69"/>
      <c r="Z2018" s="69"/>
      <c r="AA2018" s="69"/>
      <c r="AB2018" s="69"/>
      <c r="AC2018" s="69"/>
      <c r="AD2018" s="69"/>
      <c r="AE2018" s="69"/>
      <c r="AF2018" s="69"/>
      <c r="AG2018" s="69"/>
      <c r="AH2018" s="69"/>
      <c r="AI2018" s="69"/>
      <c r="AJ2018" s="69"/>
      <c r="AK2018" s="69"/>
      <c r="AL2018" s="69"/>
      <c r="AM2018" s="69"/>
      <c r="AN2018" s="69"/>
      <c r="AO2018" s="69"/>
      <c r="AP2018" s="69"/>
      <c r="AQ2018" s="69"/>
      <c r="AR2018" s="69"/>
      <c r="AS2018" s="69"/>
      <c r="AT2018" s="69"/>
      <c r="AU2018" s="69"/>
      <c r="AV2018" s="69"/>
      <c r="AW2018" s="69"/>
      <c r="AX2018" s="69"/>
      <c r="AY2018" s="69"/>
      <c r="AZ2018" s="69"/>
      <c r="BA2018" s="69"/>
      <c r="BB2018" s="69"/>
      <c r="BC2018" s="69"/>
      <c r="BD2018" s="69"/>
      <c r="BE2018" s="69"/>
      <c r="BF2018" s="69"/>
      <c r="BG2018" s="69"/>
      <c r="BH2018" s="69"/>
      <c r="BI2018" s="69"/>
      <c r="BJ2018" s="69"/>
      <c r="BK2018" s="69"/>
      <c r="BL2018" s="69"/>
      <c r="BM2018" s="69"/>
      <c r="BN2018" s="69"/>
      <c r="BO2018" s="69"/>
      <c r="BP2018" s="69"/>
      <c r="BQ2018" s="69"/>
      <c r="BR2018" s="69"/>
      <c r="BS2018" s="46"/>
    </row>
    <row r="2019" spans="4:71" s="47" customFormat="1" ht="9.75" customHeight="1" x14ac:dyDescent="0.3">
      <c r="D2019" s="69"/>
      <c r="E2019" s="69"/>
      <c r="F2019" s="69"/>
      <c r="G2019" s="69"/>
      <c r="H2019" s="69"/>
      <c r="I2019" s="69"/>
      <c r="J2019" s="69"/>
      <c r="K2019" s="69"/>
      <c r="L2019" s="69"/>
      <c r="M2019" s="69"/>
      <c r="N2019" s="69"/>
      <c r="O2019" s="69"/>
      <c r="P2019" s="69"/>
      <c r="Q2019" s="69"/>
      <c r="R2019" s="69"/>
      <c r="S2019" s="69"/>
      <c r="T2019" s="69"/>
      <c r="U2019" s="69"/>
      <c r="V2019" s="69"/>
      <c r="W2019" s="69"/>
      <c r="X2019" s="69"/>
      <c r="Y2019" s="69"/>
      <c r="Z2019" s="69"/>
      <c r="AA2019" s="69"/>
      <c r="AB2019" s="69"/>
      <c r="AC2019" s="69"/>
      <c r="AD2019" s="69"/>
      <c r="AE2019" s="69"/>
      <c r="AF2019" s="69"/>
      <c r="AG2019" s="69"/>
      <c r="AH2019" s="69"/>
      <c r="AI2019" s="69"/>
      <c r="AJ2019" s="69"/>
      <c r="AK2019" s="69"/>
      <c r="AL2019" s="69"/>
      <c r="AM2019" s="69"/>
      <c r="AN2019" s="69"/>
      <c r="AO2019" s="69"/>
      <c r="AP2019" s="69"/>
      <c r="AQ2019" s="69"/>
      <c r="AR2019" s="69"/>
      <c r="AS2019" s="69"/>
      <c r="AT2019" s="69"/>
      <c r="AU2019" s="69"/>
      <c r="AV2019" s="69"/>
      <c r="AW2019" s="69"/>
      <c r="AX2019" s="69"/>
      <c r="AY2019" s="69"/>
      <c r="AZ2019" s="69"/>
      <c r="BA2019" s="69"/>
      <c r="BB2019" s="69"/>
      <c r="BC2019" s="69"/>
      <c r="BD2019" s="69"/>
      <c r="BE2019" s="69"/>
      <c r="BF2019" s="69"/>
      <c r="BG2019" s="69"/>
      <c r="BH2019" s="69"/>
      <c r="BI2019" s="69"/>
      <c r="BJ2019" s="69"/>
      <c r="BK2019" s="69"/>
      <c r="BL2019" s="69"/>
      <c r="BM2019" s="69"/>
      <c r="BN2019" s="69"/>
      <c r="BO2019" s="69"/>
      <c r="BP2019" s="69"/>
      <c r="BQ2019" s="69"/>
      <c r="BR2019" s="69"/>
      <c r="BS2019" s="46"/>
    </row>
    <row r="2020" spans="4:71" s="47" customFormat="1" ht="9.75" customHeight="1" x14ac:dyDescent="0.3">
      <c r="D2020" s="69"/>
      <c r="E2020" s="69"/>
      <c r="F2020" s="69"/>
      <c r="G2020" s="69"/>
      <c r="H2020" s="69"/>
      <c r="I2020" s="69"/>
      <c r="J2020" s="69"/>
      <c r="K2020" s="69"/>
      <c r="L2020" s="69"/>
      <c r="M2020" s="69"/>
      <c r="N2020" s="69"/>
      <c r="O2020" s="69"/>
      <c r="P2020" s="69"/>
      <c r="Q2020" s="69"/>
      <c r="R2020" s="69"/>
      <c r="S2020" s="69"/>
      <c r="T2020" s="69"/>
      <c r="U2020" s="69"/>
      <c r="V2020" s="69"/>
      <c r="W2020" s="69"/>
      <c r="X2020" s="69"/>
      <c r="Y2020" s="69"/>
      <c r="Z2020" s="69"/>
      <c r="AA2020" s="69"/>
      <c r="AB2020" s="69"/>
      <c r="AC2020" s="69"/>
      <c r="AD2020" s="69"/>
      <c r="AE2020" s="69"/>
      <c r="AF2020" s="69"/>
      <c r="AG2020" s="69"/>
      <c r="AH2020" s="69"/>
      <c r="AI2020" s="69"/>
      <c r="AJ2020" s="69"/>
      <c r="AK2020" s="69"/>
      <c r="AL2020" s="69"/>
      <c r="AM2020" s="69"/>
      <c r="AN2020" s="69"/>
      <c r="AO2020" s="69"/>
      <c r="AP2020" s="69"/>
      <c r="AQ2020" s="69"/>
      <c r="AR2020" s="69"/>
      <c r="AS2020" s="69"/>
      <c r="AT2020" s="69"/>
      <c r="AU2020" s="69"/>
      <c r="AV2020" s="69"/>
      <c r="AW2020" s="69"/>
      <c r="AX2020" s="69"/>
      <c r="AY2020" s="69"/>
      <c r="AZ2020" s="69"/>
      <c r="BA2020" s="69"/>
      <c r="BB2020" s="69"/>
      <c r="BC2020" s="69"/>
      <c r="BD2020" s="69"/>
      <c r="BE2020" s="69"/>
      <c r="BF2020" s="69"/>
      <c r="BG2020" s="69"/>
      <c r="BH2020" s="69"/>
      <c r="BI2020" s="69"/>
      <c r="BJ2020" s="69"/>
      <c r="BK2020" s="69"/>
      <c r="BL2020" s="69"/>
      <c r="BM2020" s="69"/>
      <c r="BN2020" s="69"/>
      <c r="BO2020" s="69"/>
      <c r="BP2020" s="69"/>
      <c r="BQ2020" s="69"/>
      <c r="BR2020" s="69"/>
      <c r="BS2020" s="46"/>
    </row>
    <row r="2021" spans="4:71" s="47" customFormat="1" ht="9.75" customHeight="1" x14ac:dyDescent="0.3">
      <c r="D2021" s="69"/>
      <c r="E2021" s="69"/>
      <c r="F2021" s="69"/>
      <c r="G2021" s="69"/>
      <c r="H2021" s="69"/>
      <c r="I2021" s="69"/>
      <c r="J2021" s="69"/>
      <c r="K2021" s="69"/>
      <c r="L2021" s="69"/>
      <c r="M2021" s="69"/>
      <c r="N2021" s="69"/>
      <c r="O2021" s="69"/>
      <c r="P2021" s="69"/>
      <c r="Q2021" s="69"/>
      <c r="R2021" s="69"/>
      <c r="S2021" s="69"/>
      <c r="T2021" s="69"/>
      <c r="U2021" s="69"/>
      <c r="V2021" s="69"/>
      <c r="W2021" s="69"/>
      <c r="X2021" s="69"/>
      <c r="Y2021" s="69"/>
      <c r="Z2021" s="69"/>
      <c r="AA2021" s="69"/>
      <c r="AB2021" s="69"/>
      <c r="AC2021" s="69"/>
      <c r="AD2021" s="69"/>
      <c r="AE2021" s="69"/>
      <c r="AF2021" s="69"/>
      <c r="AG2021" s="69"/>
      <c r="AH2021" s="69"/>
      <c r="AI2021" s="69"/>
      <c r="AJ2021" s="69"/>
      <c r="AK2021" s="69"/>
      <c r="AL2021" s="69"/>
      <c r="AM2021" s="69"/>
      <c r="AN2021" s="69"/>
      <c r="AO2021" s="69"/>
      <c r="AP2021" s="69"/>
      <c r="AQ2021" s="69"/>
      <c r="AR2021" s="69"/>
      <c r="AS2021" s="69"/>
      <c r="AT2021" s="69"/>
      <c r="AU2021" s="69"/>
      <c r="AV2021" s="69"/>
      <c r="AW2021" s="69"/>
      <c r="AX2021" s="69"/>
      <c r="AY2021" s="69"/>
      <c r="AZ2021" s="69"/>
      <c r="BA2021" s="69"/>
      <c r="BB2021" s="69"/>
      <c r="BC2021" s="69"/>
      <c r="BD2021" s="69"/>
      <c r="BE2021" s="69"/>
      <c r="BF2021" s="69"/>
      <c r="BG2021" s="69"/>
      <c r="BH2021" s="69"/>
      <c r="BI2021" s="69"/>
      <c r="BJ2021" s="69"/>
      <c r="BK2021" s="69"/>
      <c r="BL2021" s="69"/>
      <c r="BM2021" s="69"/>
      <c r="BN2021" s="69"/>
      <c r="BO2021" s="69"/>
      <c r="BP2021" s="69"/>
      <c r="BQ2021" s="69"/>
      <c r="BR2021" s="69"/>
      <c r="BS2021" s="46"/>
    </row>
    <row r="2022" spans="4:71" s="47" customFormat="1" ht="9.75" customHeight="1" x14ac:dyDescent="0.3">
      <c r="D2022" s="69"/>
      <c r="E2022" s="69"/>
      <c r="F2022" s="69"/>
      <c r="G2022" s="69"/>
      <c r="H2022" s="69"/>
      <c r="I2022" s="69"/>
      <c r="J2022" s="69"/>
      <c r="K2022" s="69"/>
      <c r="L2022" s="69"/>
      <c r="M2022" s="69"/>
      <c r="N2022" s="69"/>
      <c r="O2022" s="69"/>
      <c r="P2022" s="69"/>
      <c r="Q2022" s="69"/>
      <c r="R2022" s="69"/>
      <c r="S2022" s="69"/>
      <c r="T2022" s="69"/>
      <c r="U2022" s="69"/>
      <c r="V2022" s="69"/>
      <c r="W2022" s="69"/>
      <c r="X2022" s="69"/>
      <c r="Y2022" s="69"/>
      <c r="Z2022" s="69"/>
      <c r="AA2022" s="69"/>
      <c r="AB2022" s="69"/>
      <c r="AC2022" s="69"/>
      <c r="AD2022" s="69"/>
      <c r="AE2022" s="69"/>
      <c r="AF2022" s="69"/>
      <c r="AG2022" s="69"/>
      <c r="AH2022" s="69"/>
      <c r="AI2022" s="69"/>
      <c r="AJ2022" s="69"/>
      <c r="AK2022" s="69"/>
      <c r="AL2022" s="69"/>
      <c r="AM2022" s="69"/>
      <c r="AN2022" s="69"/>
      <c r="AO2022" s="69"/>
      <c r="AP2022" s="69"/>
      <c r="AQ2022" s="69"/>
      <c r="AR2022" s="69"/>
      <c r="AS2022" s="69"/>
      <c r="AT2022" s="69"/>
      <c r="AU2022" s="69"/>
      <c r="AV2022" s="69"/>
      <c r="AW2022" s="69"/>
      <c r="AX2022" s="69"/>
      <c r="AY2022" s="69"/>
      <c r="AZ2022" s="69"/>
      <c r="BA2022" s="69"/>
      <c r="BB2022" s="69"/>
      <c r="BC2022" s="69"/>
      <c r="BD2022" s="69"/>
      <c r="BE2022" s="69"/>
      <c r="BF2022" s="69"/>
      <c r="BG2022" s="69"/>
      <c r="BH2022" s="69"/>
      <c r="BI2022" s="69"/>
      <c r="BJ2022" s="69"/>
      <c r="BK2022" s="69"/>
      <c r="BL2022" s="69"/>
      <c r="BM2022" s="69"/>
      <c r="BN2022" s="69"/>
      <c r="BO2022" s="69"/>
      <c r="BP2022" s="69"/>
      <c r="BQ2022" s="69"/>
      <c r="BR2022" s="69"/>
      <c r="BS2022" s="46"/>
    </row>
    <row r="2023" spans="4:71" s="47" customFormat="1" ht="9.75" customHeight="1" x14ac:dyDescent="0.3">
      <c r="D2023" s="69"/>
      <c r="E2023" s="69"/>
      <c r="F2023" s="69"/>
      <c r="G2023" s="69"/>
      <c r="H2023" s="69"/>
      <c r="I2023" s="69"/>
      <c r="J2023" s="69"/>
      <c r="K2023" s="69"/>
      <c r="L2023" s="69"/>
      <c r="M2023" s="69"/>
      <c r="N2023" s="69"/>
      <c r="O2023" s="69"/>
      <c r="P2023" s="69"/>
      <c r="Q2023" s="69"/>
      <c r="R2023" s="69"/>
      <c r="S2023" s="69"/>
      <c r="T2023" s="69"/>
      <c r="U2023" s="69"/>
      <c r="V2023" s="69"/>
      <c r="W2023" s="69"/>
      <c r="X2023" s="69"/>
      <c r="Y2023" s="69"/>
      <c r="Z2023" s="69"/>
      <c r="AA2023" s="69"/>
      <c r="AB2023" s="69"/>
      <c r="AC2023" s="69"/>
      <c r="AD2023" s="69"/>
      <c r="AE2023" s="69"/>
      <c r="AF2023" s="69"/>
      <c r="AG2023" s="69"/>
      <c r="AH2023" s="69"/>
      <c r="AI2023" s="69"/>
      <c r="AJ2023" s="69"/>
      <c r="AK2023" s="69"/>
      <c r="AL2023" s="69"/>
      <c r="AM2023" s="69"/>
      <c r="AN2023" s="69"/>
      <c r="AO2023" s="69"/>
      <c r="AP2023" s="69"/>
      <c r="AQ2023" s="69"/>
      <c r="AR2023" s="69"/>
      <c r="AS2023" s="69"/>
      <c r="AT2023" s="69"/>
      <c r="AU2023" s="69"/>
      <c r="AV2023" s="69"/>
      <c r="AW2023" s="69"/>
      <c r="AX2023" s="69"/>
      <c r="AY2023" s="69"/>
      <c r="AZ2023" s="69"/>
      <c r="BA2023" s="69"/>
      <c r="BB2023" s="69"/>
      <c r="BC2023" s="69"/>
      <c r="BD2023" s="69"/>
      <c r="BE2023" s="69"/>
      <c r="BF2023" s="69"/>
      <c r="BG2023" s="69"/>
      <c r="BH2023" s="69"/>
      <c r="BI2023" s="69"/>
      <c r="BJ2023" s="69"/>
      <c r="BK2023" s="69"/>
      <c r="BL2023" s="69"/>
      <c r="BM2023" s="69"/>
      <c r="BN2023" s="69"/>
      <c r="BO2023" s="69"/>
      <c r="BP2023" s="69"/>
      <c r="BQ2023" s="69"/>
      <c r="BR2023" s="69"/>
      <c r="BS2023" s="46"/>
    </row>
    <row r="2024" spans="4:71" s="47" customFormat="1" ht="9.75" customHeight="1" x14ac:dyDescent="0.3">
      <c r="D2024" s="69"/>
      <c r="E2024" s="69"/>
      <c r="F2024" s="69"/>
      <c r="G2024" s="69"/>
      <c r="H2024" s="69"/>
      <c r="I2024" s="69"/>
      <c r="J2024" s="69"/>
      <c r="K2024" s="69"/>
      <c r="L2024" s="69"/>
      <c r="M2024" s="69"/>
      <c r="N2024" s="69"/>
      <c r="O2024" s="69"/>
      <c r="P2024" s="69"/>
      <c r="Q2024" s="69"/>
      <c r="R2024" s="69"/>
      <c r="S2024" s="69"/>
      <c r="T2024" s="69"/>
      <c r="U2024" s="69"/>
      <c r="V2024" s="69"/>
      <c r="W2024" s="69"/>
      <c r="X2024" s="69"/>
      <c r="Y2024" s="69"/>
      <c r="Z2024" s="69"/>
      <c r="AA2024" s="69"/>
      <c r="AB2024" s="69"/>
      <c r="AC2024" s="69"/>
      <c r="AD2024" s="69"/>
      <c r="AE2024" s="69"/>
      <c r="AF2024" s="69"/>
      <c r="AG2024" s="69"/>
      <c r="AH2024" s="69"/>
      <c r="AI2024" s="69"/>
      <c r="AJ2024" s="69"/>
      <c r="AK2024" s="69"/>
      <c r="AL2024" s="69"/>
      <c r="AM2024" s="69"/>
      <c r="AN2024" s="69"/>
      <c r="AO2024" s="69"/>
      <c r="AP2024" s="69"/>
      <c r="AQ2024" s="69"/>
      <c r="AR2024" s="69"/>
      <c r="AS2024" s="69"/>
      <c r="AT2024" s="69"/>
      <c r="AU2024" s="69"/>
      <c r="AV2024" s="69"/>
      <c r="AW2024" s="69"/>
      <c r="AX2024" s="69"/>
      <c r="AY2024" s="69"/>
      <c r="AZ2024" s="69"/>
      <c r="BA2024" s="69"/>
      <c r="BB2024" s="69"/>
      <c r="BC2024" s="69"/>
      <c r="BD2024" s="69"/>
      <c r="BE2024" s="69"/>
      <c r="BF2024" s="69"/>
      <c r="BG2024" s="69"/>
      <c r="BH2024" s="69"/>
      <c r="BI2024" s="69"/>
      <c r="BJ2024" s="69"/>
      <c r="BK2024" s="69"/>
      <c r="BL2024" s="69"/>
      <c r="BM2024" s="69"/>
      <c r="BN2024" s="69"/>
      <c r="BO2024" s="69"/>
      <c r="BP2024" s="69"/>
      <c r="BQ2024" s="69"/>
      <c r="BR2024" s="69"/>
      <c r="BS2024" s="46"/>
    </row>
    <row r="2025" spans="4:71" s="47" customFormat="1" ht="9.75" customHeight="1" x14ac:dyDescent="0.3">
      <c r="D2025" s="69"/>
      <c r="E2025" s="69"/>
      <c r="F2025" s="69"/>
      <c r="G2025" s="69"/>
      <c r="H2025" s="69"/>
      <c r="I2025" s="69"/>
      <c r="J2025" s="69"/>
      <c r="K2025" s="69"/>
      <c r="L2025" s="69"/>
      <c r="M2025" s="69"/>
      <c r="N2025" s="69"/>
      <c r="O2025" s="69"/>
      <c r="P2025" s="69"/>
      <c r="Q2025" s="69"/>
      <c r="R2025" s="69"/>
      <c r="S2025" s="69"/>
      <c r="T2025" s="69"/>
      <c r="U2025" s="69"/>
      <c r="V2025" s="69"/>
      <c r="W2025" s="69"/>
      <c r="X2025" s="69"/>
      <c r="Y2025" s="69"/>
      <c r="Z2025" s="69"/>
      <c r="AA2025" s="69"/>
      <c r="AB2025" s="69"/>
      <c r="AC2025" s="69"/>
      <c r="AD2025" s="69"/>
      <c r="AE2025" s="69"/>
      <c r="AF2025" s="69"/>
      <c r="AG2025" s="69"/>
      <c r="AH2025" s="69"/>
      <c r="AI2025" s="69"/>
      <c r="AJ2025" s="69"/>
      <c r="AK2025" s="69"/>
      <c r="AL2025" s="69"/>
      <c r="AM2025" s="69"/>
      <c r="AN2025" s="69"/>
      <c r="AO2025" s="69"/>
      <c r="AP2025" s="69"/>
      <c r="AQ2025" s="69"/>
      <c r="AR2025" s="69"/>
      <c r="AS2025" s="69"/>
      <c r="AT2025" s="69"/>
      <c r="AU2025" s="69"/>
      <c r="AV2025" s="69"/>
      <c r="AW2025" s="69"/>
      <c r="AX2025" s="69"/>
      <c r="AY2025" s="69"/>
      <c r="AZ2025" s="69"/>
      <c r="BA2025" s="69"/>
      <c r="BB2025" s="69"/>
      <c r="BC2025" s="69"/>
      <c r="BD2025" s="69"/>
      <c r="BE2025" s="69"/>
      <c r="BF2025" s="69"/>
      <c r="BG2025" s="69"/>
      <c r="BH2025" s="69"/>
      <c r="BI2025" s="69"/>
      <c r="BJ2025" s="69"/>
      <c r="BK2025" s="69"/>
      <c r="BL2025" s="69"/>
      <c r="BM2025" s="69"/>
      <c r="BN2025" s="69"/>
      <c r="BO2025" s="69"/>
      <c r="BP2025" s="69"/>
      <c r="BQ2025" s="69"/>
      <c r="BR2025" s="69"/>
      <c r="BS2025" s="46"/>
    </row>
    <row r="2026" spans="4:71" s="47" customFormat="1" ht="9.75" customHeight="1" x14ac:dyDescent="0.3">
      <c r="D2026" s="69"/>
      <c r="E2026" s="69"/>
      <c r="F2026" s="69"/>
      <c r="G2026" s="69"/>
      <c r="H2026" s="69"/>
      <c r="I2026" s="69"/>
      <c r="J2026" s="69"/>
      <c r="K2026" s="69"/>
      <c r="L2026" s="69"/>
      <c r="M2026" s="69"/>
      <c r="N2026" s="69"/>
      <c r="O2026" s="69"/>
      <c r="P2026" s="69"/>
      <c r="Q2026" s="69"/>
      <c r="R2026" s="69"/>
      <c r="S2026" s="69"/>
      <c r="T2026" s="69"/>
      <c r="U2026" s="69"/>
      <c r="V2026" s="69"/>
      <c r="W2026" s="69"/>
      <c r="X2026" s="69"/>
      <c r="Y2026" s="69"/>
      <c r="Z2026" s="69"/>
      <c r="AA2026" s="69"/>
      <c r="AB2026" s="69"/>
      <c r="AC2026" s="69"/>
      <c r="AD2026" s="69"/>
      <c r="AE2026" s="69"/>
      <c r="AF2026" s="69"/>
      <c r="AG2026" s="69"/>
      <c r="AH2026" s="69"/>
      <c r="AI2026" s="69"/>
      <c r="AJ2026" s="69"/>
      <c r="AK2026" s="69"/>
      <c r="AL2026" s="69"/>
      <c r="AM2026" s="69"/>
      <c r="AN2026" s="69"/>
      <c r="AO2026" s="69"/>
      <c r="AP2026" s="69"/>
      <c r="AQ2026" s="69"/>
      <c r="AR2026" s="69"/>
      <c r="AS2026" s="69"/>
      <c r="AT2026" s="69"/>
      <c r="AU2026" s="69"/>
      <c r="AV2026" s="69"/>
      <c r="AW2026" s="69"/>
      <c r="AX2026" s="69"/>
      <c r="AY2026" s="69"/>
      <c r="AZ2026" s="69"/>
      <c r="BA2026" s="69"/>
      <c r="BB2026" s="69"/>
      <c r="BC2026" s="69"/>
      <c r="BD2026" s="69"/>
      <c r="BE2026" s="69"/>
      <c r="BF2026" s="69"/>
      <c r="BG2026" s="69"/>
      <c r="BH2026" s="69"/>
      <c r="BI2026" s="69"/>
      <c r="BJ2026" s="69"/>
      <c r="BK2026" s="69"/>
      <c r="BL2026" s="69"/>
      <c r="BM2026" s="69"/>
      <c r="BN2026" s="69"/>
      <c r="BO2026" s="69"/>
      <c r="BP2026" s="69"/>
      <c r="BQ2026" s="69"/>
      <c r="BR2026" s="69"/>
      <c r="BS2026" s="46"/>
    </row>
    <row r="2027" spans="4:71" s="47" customFormat="1" ht="9.75" customHeight="1" x14ac:dyDescent="0.3">
      <c r="D2027" s="69"/>
      <c r="E2027" s="69"/>
      <c r="F2027" s="69"/>
      <c r="G2027" s="69"/>
      <c r="H2027" s="69"/>
      <c r="I2027" s="69"/>
      <c r="J2027" s="69"/>
      <c r="K2027" s="69"/>
      <c r="L2027" s="69"/>
      <c r="M2027" s="69"/>
      <c r="N2027" s="69"/>
      <c r="O2027" s="69"/>
      <c r="P2027" s="69"/>
      <c r="Q2027" s="69"/>
      <c r="R2027" s="69"/>
      <c r="S2027" s="69"/>
      <c r="T2027" s="69"/>
      <c r="U2027" s="69"/>
      <c r="V2027" s="69"/>
      <c r="W2027" s="69"/>
      <c r="X2027" s="69"/>
      <c r="Y2027" s="69"/>
      <c r="Z2027" s="69"/>
      <c r="AA2027" s="69"/>
      <c r="AB2027" s="69"/>
      <c r="AC2027" s="69"/>
      <c r="AD2027" s="69"/>
      <c r="AE2027" s="69"/>
      <c r="AF2027" s="69"/>
      <c r="AG2027" s="69"/>
      <c r="AH2027" s="69"/>
      <c r="AI2027" s="69"/>
      <c r="AJ2027" s="69"/>
      <c r="AK2027" s="69"/>
      <c r="AL2027" s="69"/>
      <c r="AM2027" s="69"/>
      <c r="AN2027" s="69"/>
      <c r="AO2027" s="69"/>
      <c r="AP2027" s="69"/>
      <c r="AQ2027" s="69"/>
      <c r="AR2027" s="69"/>
      <c r="AS2027" s="69"/>
      <c r="AT2027" s="69"/>
      <c r="AU2027" s="69"/>
      <c r="AV2027" s="69"/>
      <c r="AW2027" s="69"/>
      <c r="AX2027" s="69"/>
      <c r="AY2027" s="69"/>
      <c r="AZ2027" s="69"/>
      <c r="BA2027" s="69"/>
      <c r="BB2027" s="69"/>
      <c r="BC2027" s="69"/>
      <c r="BD2027" s="69"/>
      <c r="BE2027" s="69"/>
      <c r="BF2027" s="69"/>
      <c r="BG2027" s="69"/>
      <c r="BH2027" s="69"/>
      <c r="BI2027" s="69"/>
      <c r="BJ2027" s="69"/>
      <c r="BK2027" s="69"/>
      <c r="BL2027" s="69"/>
      <c r="BM2027" s="69"/>
      <c r="BN2027" s="69"/>
      <c r="BO2027" s="69"/>
      <c r="BP2027" s="69"/>
      <c r="BQ2027" s="69"/>
      <c r="BR2027" s="69"/>
      <c r="BS2027" s="46"/>
    </row>
    <row r="2028" spans="4:71" s="47" customFormat="1" ht="9.75" customHeight="1" x14ac:dyDescent="0.3">
      <c r="D2028" s="69"/>
      <c r="E2028" s="69"/>
      <c r="F2028" s="69"/>
      <c r="G2028" s="69"/>
      <c r="H2028" s="69"/>
      <c r="I2028" s="69"/>
      <c r="J2028" s="69"/>
      <c r="K2028" s="69"/>
      <c r="L2028" s="69"/>
      <c r="M2028" s="69"/>
      <c r="N2028" s="69"/>
      <c r="O2028" s="69"/>
      <c r="P2028" s="69"/>
      <c r="Q2028" s="69"/>
      <c r="R2028" s="69"/>
      <c r="S2028" s="69"/>
      <c r="T2028" s="69"/>
      <c r="U2028" s="69"/>
      <c r="V2028" s="69"/>
      <c r="W2028" s="69"/>
      <c r="X2028" s="69"/>
      <c r="Y2028" s="69"/>
      <c r="Z2028" s="69"/>
      <c r="AA2028" s="69"/>
      <c r="AB2028" s="69"/>
      <c r="AC2028" s="69"/>
      <c r="AD2028" s="69"/>
      <c r="AE2028" s="69"/>
      <c r="AF2028" s="69"/>
      <c r="AG2028" s="69"/>
      <c r="AH2028" s="69"/>
      <c r="AI2028" s="69"/>
      <c r="AJ2028" s="69"/>
      <c r="AK2028" s="69"/>
      <c r="AL2028" s="69"/>
      <c r="AM2028" s="69"/>
      <c r="AN2028" s="69"/>
      <c r="AO2028" s="69"/>
      <c r="AP2028" s="69"/>
      <c r="AQ2028" s="69"/>
      <c r="AR2028" s="69"/>
      <c r="AS2028" s="69"/>
      <c r="AT2028" s="69"/>
      <c r="AU2028" s="69"/>
      <c r="AV2028" s="69"/>
      <c r="AW2028" s="69"/>
      <c r="AX2028" s="69"/>
      <c r="AY2028" s="69"/>
      <c r="AZ2028" s="69"/>
      <c r="BA2028" s="69"/>
      <c r="BB2028" s="69"/>
      <c r="BC2028" s="69"/>
      <c r="BD2028" s="69"/>
      <c r="BE2028" s="69"/>
      <c r="BF2028" s="69"/>
      <c r="BG2028" s="69"/>
      <c r="BH2028" s="69"/>
      <c r="BI2028" s="69"/>
      <c r="BJ2028" s="69"/>
      <c r="BK2028" s="69"/>
      <c r="BL2028" s="69"/>
      <c r="BM2028" s="69"/>
      <c r="BN2028" s="69"/>
      <c r="BO2028" s="69"/>
      <c r="BP2028" s="69"/>
      <c r="BQ2028" s="69"/>
      <c r="BR2028" s="69"/>
      <c r="BS2028" s="46"/>
    </row>
    <row r="2029" spans="4:71" s="47" customFormat="1" ht="9.75" customHeight="1" x14ac:dyDescent="0.3">
      <c r="D2029" s="69"/>
      <c r="E2029" s="69"/>
      <c r="F2029" s="69"/>
      <c r="G2029" s="69"/>
      <c r="H2029" s="69"/>
      <c r="I2029" s="69"/>
      <c r="J2029" s="69"/>
      <c r="K2029" s="69"/>
      <c r="L2029" s="69"/>
      <c r="M2029" s="69"/>
      <c r="N2029" s="69"/>
      <c r="O2029" s="69"/>
      <c r="P2029" s="69"/>
      <c r="Q2029" s="69"/>
      <c r="R2029" s="69"/>
      <c r="S2029" s="69"/>
      <c r="T2029" s="69"/>
      <c r="U2029" s="69"/>
      <c r="V2029" s="69"/>
      <c r="W2029" s="69"/>
      <c r="X2029" s="69"/>
      <c r="Y2029" s="69"/>
      <c r="Z2029" s="69"/>
      <c r="AA2029" s="69"/>
      <c r="AB2029" s="69"/>
      <c r="AC2029" s="69"/>
      <c r="AD2029" s="69"/>
      <c r="AE2029" s="69"/>
      <c r="AF2029" s="69"/>
      <c r="AG2029" s="69"/>
      <c r="AH2029" s="69"/>
      <c r="AI2029" s="69"/>
      <c r="AJ2029" s="69"/>
      <c r="AK2029" s="69"/>
      <c r="AL2029" s="69"/>
      <c r="AM2029" s="69"/>
      <c r="AN2029" s="69"/>
      <c r="AO2029" s="69"/>
      <c r="AP2029" s="69"/>
      <c r="AQ2029" s="69"/>
      <c r="AR2029" s="69"/>
      <c r="AS2029" s="69"/>
      <c r="AT2029" s="69"/>
      <c r="AU2029" s="69"/>
      <c r="AV2029" s="69"/>
      <c r="AW2029" s="69"/>
      <c r="AX2029" s="69"/>
      <c r="AY2029" s="69"/>
      <c r="AZ2029" s="69"/>
      <c r="BA2029" s="69"/>
      <c r="BB2029" s="69"/>
      <c r="BC2029" s="69"/>
      <c r="BD2029" s="69"/>
      <c r="BE2029" s="69"/>
      <c r="BF2029" s="69"/>
      <c r="BG2029" s="69"/>
      <c r="BH2029" s="69"/>
      <c r="BI2029" s="69"/>
      <c r="BJ2029" s="69"/>
      <c r="BK2029" s="69"/>
      <c r="BL2029" s="69"/>
      <c r="BM2029" s="69"/>
      <c r="BN2029" s="69"/>
      <c r="BO2029" s="69"/>
      <c r="BP2029" s="69"/>
      <c r="BQ2029" s="69"/>
      <c r="BR2029" s="69"/>
      <c r="BS2029" s="46"/>
    </row>
    <row r="2030" spans="4:71" s="47" customFormat="1" ht="9.75" customHeight="1" x14ac:dyDescent="0.3">
      <c r="D2030" s="69"/>
      <c r="E2030" s="69"/>
      <c r="F2030" s="69"/>
      <c r="G2030" s="69"/>
      <c r="H2030" s="69"/>
      <c r="I2030" s="69"/>
      <c r="J2030" s="69"/>
      <c r="K2030" s="69"/>
      <c r="L2030" s="69"/>
      <c r="M2030" s="69"/>
      <c r="N2030" s="69"/>
      <c r="O2030" s="69"/>
      <c r="P2030" s="69"/>
      <c r="Q2030" s="69"/>
      <c r="R2030" s="69"/>
      <c r="S2030" s="69"/>
      <c r="T2030" s="69"/>
      <c r="U2030" s="69"/>
      <c r="V2030" s="69"/>
      <c r="W2030" s="69"/>
      <c r="X2030" s="69"/>
      <c r="Y2030" s="69"/>
      <c r="Z2030" s="69"/>
      <c r="AA2030" s="69"/>
      <c r="AB2030" s="69"/>
      <c r="AC2030" s="69"/>
      <c r="AD2030" s="69"/>
      <c r="AE2030" s="69"/>
      <c r="AF2030" s="69"/>
      <c r="AG2030" s="69"/>
      <c r="AH2030" s="69"/>
      <c r="AI2030" s="69"/>
      <c r="AJ2030" s="69"/>
      <c r="AK2030" s="69"/>
      <c r="AL2030" s="69"/>
      <c r="AM2030" s="69"/>
      <c r="AN2030" s="69"/>
      <c r="AO2030" s="69"/>
      <c r="AP2030" s="69"/>
      <c r="AQ2030" s="69"/>
      <c r="AR2030" s="69"/>
      <c r="AS2030" s="69"/>
      <c r="AT2030" s="69"/>
      <c r="AU2030" s="69"/>
      <c r="AV2030" s="69"/>
      <c r="AW2030" s="69"/>
      <c r="AX2030" s="69"/>
      <c r="AY2030" s="69"/>
      <c r="AZ2030" s="69"/>
      <c r="BA2030" s="69"/>
      <c r="BB2030" s="69"/>
      <c r="BC2030" s="69"/>
      <c r="BD2030" s="69"/>
      <c r="BE2030" s="69"/>
      <c r="BF2030" s="69"/>
      <c r="BG2030" s="69"/>
      <c r="BH2030" s="69"/>
      <c r="BI2030" s="69"/>
      <c r="BJ2030" s="69"/>
      <c r="BK2030" s="69"/>
      <c r="BL2030" s="69"/>
      <c r="BM2030" s="69"/>
      <c r="BN2030" s="69"/>
      <c r="BO2030" s="69"/>
      <c r="BP2030" s="69"/>
      <c r="BQ2030" s="69"/>
      <c r="BR2030" s="69"/>
      <c r="BS2030" s="46"/>
    </row>
    <row r="2031" spans="4:71" s="47" customFormat="1" ht="9.75" customHeight="1" x14ac:dyDescent="0.3">
      <c r="D2031" s="69"/>
      <c r="E2031" s="69"/>
      <c r="F2031" s="69"/>
      <c r="G2031" s="69"/>
      <c r="H2031" s="69"/>
      <c r="I2031" s="69"/>
      <c r="J2031" s="69"/>
      <c r="K2031" s="69"/>
      <c r="L2031" s="69"/>
      <c r="M2031" s="69"/>
      <c r="N2031" s="69"/>
      <c r="O2031" s="69"/>
      <c r="P2031" s="69"/>
      <c r="Q2031" s="69"/>
      <c r="R2031" s="69"/>
      <c r="S2031" s="69"/>
      <c r="T2031" s="69"/>
      <c r="U2031" s="69"/>
      <c r="V2031" s="69"/>
      <c r="W2031" s="69"/>
      <c r="X2031" s="69"/>
      <c r="Y2031" s="69"/>
      <c r="Z2031" s="69"/>
      <c r="AA2031" s="69"/>
      <c r="AB2031" s="69"/>
      <c r="AC2031" s="69"/>
      <c r="AD2031" s="69"/>
      <c r="AE2031" s="69"/>
      <c r="AF2031" s="69"/>
      <c r="AG2031" s="69"/>
      <c r="AH2031" s="69"/>
      <c r="AI2031" s="69"/>
      <c r="AJ2031" s="69"/>
      <c r="AK2031" s="69"/>
      <c r="AL2031" s="69"/>
      <c r="AM2031" s="69"/>
      <c r="AN2031" s="69"/>
      <c r="AO2031" s="69"/>
      <c r="AP2031" s="69"/>
      <c r="AQ2031" s="69"/>
      <c r="AR2031" s="69"/>
      <c r="AS2031" s="69"/>
      <c r="AT2031" s="69"/>
      <c r="AU2031" s="69"/>
      <c r="AV2031" s="69"/>
      <c r="AW2031" s="69"/>
      <c r="AX2031" s="69"/>
      <c r="AY2031" s="69"/>
      <c r="AZ2031" s="69"/>
      <c r="BA2031" s="69"/>
      <c r="BB2031" s="69"/>
      <c r="BC2031" s="69"/>
      <c r="BD2031" s="69"/>
      <c r="BE2031" s="69"/>
      <c r="BF2031" s="69"/>
      <c r="BG2031" s="69"/>
      <c r="BH2031" s="69"/>
      <c r="BI2031" s="69"/>
      <c r="BJ2031" s="69"/>
      <c r="BK2031" s="69"/>
      <c r="BL2031" s="69"/>
      <c r="BM2031" s="69"/>
      <c r="BN2031" s="69"/>
      <c r="BO2031" s="69"/>
      <c r="BP2031" s="69"/>
      <c r="BQ2031" s="69"/>
      <c r="BR2031" s="69"/>
      <c r="BS2031" s="46"/>
    </row>
    <row r="2032" spans="4:71" s="47" customFormat="1" ht="9.75" customHeight="1" x14ac:dyDescent="0.3">
      <c r="D2032" s="69"/>
      <c r="E2032" s="69"/>
      <c r="F2032" s="69"/>
      <c r="G2032" s="69"/>
      <c r="H2032" s="69"/>
      <c r="I2032" s="69"/>
      <c r="J2032" s="69"/>
      <c r="K2032" s="69"/>
      <c r="L2032" s="69"/>
      <c r="M2032" s="69"/>
      <c r="N2032" s="69"/>
      <c r="O2032" s="69"/>
      <c r="P2032" s="69"/>
      <c r="Q2032" s="69"/>
      <c r="R2032" s="69"/>
      <c r="S2032" s="69"/>
      <c r="T2032" s="69"/>
      <c r="U2032" s="69"/>
      <c r="V2032" s="69"/>
      <c r="W2032" s="69"/>
      <c r="X2032" s="69"/>
      <c r="Y2032" s="69"/>
      <c r="Z2032" s="69"/>
      <c r="AA2032" s="69"/>
      <c r="AB2032" s="69"/>
      <c r="AC2032" s="69"/>
      <c r="AD2032" s="69"/>
      <c r="AE2032" s="69"/>
      <c r="AF2032" s="69"/>
      <c r="AG2032" s="69"/>
      <c r="AH2032" s="69"/>
      <c r="AI2032" s="69"/>
      <c r="AJ2032" s="69"/>
      <c r="AK2032" s="69"/>
      <c r="AL2032" s="69"/>
      <c r="AM2032" s="69"/>
      <c r="AN2032" s="69"/>
      <c r="AO2032" s="69"/>
      <c r="AP2032" s="69"/>
      <c r="AQ2032" s="69"/>
      <c r="AR2032" s="69"/>
      <c r="AS2032" s="69"/>
      <c r="AT2032" s="69"/>
      <c r="AU2032" s="69"/>
      <c r="AV2032" s="69"/>
      <c r="AW2032" s="69"/>
      <c r="AX2032" s="69"/>
      <c r="AY2032" s="69"/>
      <c r="AZ2032" s="69"/>
      <c r="BA2032" s="69"/>
      <c r="BB2032" s="69"/>
      <c r="BC2032" s="69"/>
      <c r="BD2032" s="69"/>
      <c r="BE2032" s="69"/>
      <c r="BF2032" s="69"/>
      <c r="BG2032" s="69"/>
      <c r="BH2032" s="69"/>
      <c r="BI2032" s="69"/>
      <c r="BJ2032" s="69"/>
      <c r="BK2032" s="69"/>
      <c r="BL2032" s="69"/>
      <c r="BM2032" s="69"/>
      <c r="BN2032" s="69"/>
      <c r="BO2032" s="69"/>
      <c r="BP2032" s="69"/>
      <c r="BQ2032" s="69"/>
      <c r="BR2032" s="69"/>
      <c r="BS2032" s="46"/>
    </row>
    <row r="2033" spans="4:71" s="47" customFormat="1" ht="9.75" customHeight="1" x14ac:dyDescent="0.3">
      <c r="D2033" s="69"/>
      <c r="E2033" s="69"/>
      <c r="F2033" s="69"/>
      <c r="G2033" s="69"/>
      <c r="H2033" s="69"/>
      <c r="I2033" s="69"/>
      <c r="J2033" s="69"/>
      <c r="K2033" s="69"/>
      <c r="L2033" s="69"/>
      <c r="M2033" s="69"/>
      <c r="N2033" s="69"/>
      <c r="O2033" s="69"/>
      <c r="P2033" s="69"/>
      <c r="Q2033" s="69"/>
      <c r="R2033" s="69"/>
      <c r="S2033" s="69"/>
      <c r="T2033" s="69"/>
      <c r="U2033" s="69"/>
      <c r="V2033" s="69"/>
      <c r="W2033" s="69"/>
      <c r="X2033" s="69"/>
      <c r="Y2033" s="69"/>
      <c r="Z2033" s="69"/>
      <c r="AA2033" s="69"/>
      <c r="AB2033" s="69"/>
      <c r="AC2033" s="69"/>
      <c r="AD2033" s="69"/>
      <c r="AE2033" s="69"/>
      <c r="AF2033" s="69"/>
      <c r="AG2033" s="69"/>
      <c r="AH2033" s="69"/>
      <c r="AI2033" s="69"/>
      <c r="AJ2033" s="69"/>
      <c r="AK2033" s="69"/>
      <c r="AL2033" s="69"/>
      <c r="AM2033" s="69"/>
      <c r="AN2033" s="69"/>
      <c r="AO2033" s="69"/>
      <c r="AP2033" s="69"/>
      <c r="AQ2033" s="69"/>
      <c r="AR2033" s="69"/>
      <c r="AS2033" s="69"/>
      <c r="AT2033" s="69"/>
      <c r="AU2033" s="69"/>
      <c r="AV2033" s="69"/>
      <c r="AW2033" s="69"/>
      <c r="AX2033" s="69"/>
      <c r="AY2033" s="69"/>
      <c r="AZ2033" s="69"/>
      <c r="BA2033" s="69"/>
      <c r="BB2033" s="69"/>
      <c r="BC2033" s="69"/>
      <c r="BD2033" s="69"/>
      <c r="BE2033" s="69"/>
      <c r="BF2033" s="69"/>
      <c r="BG2033" s="69"/>
      <c r="BH2033" s="69"/>
      <c r="BI2033" s="69"/>
      <c r="BJ2033" s="69"/>
      <c r="BK2033" s="69"/>
      <c r="BL2033" s="69"/>
      <c r="BM2033" s="69"/>
      <c r="BN2033" s="69"/>
      <c r="BO2033" s="69"/>
      <c r="BP2033" s="69"/>
      <c r="BQ2033" s="69"/>
      <c r="BR2033" s="69"/>
      <c r="BS2033" s="46"/>
    </row>
    <row r="2034" spans="4:71" s="47" customFormat="1" ht="9.75" customHeight="1" x14ac:dyDescent="0.3">
      <c r="D2034" s="69"/>
      <c r="E2034" s="69"/>
      <c r="F2034" s="69"/>
      <c r="G2034" s="69"/>
      <c r="H2034" s="69"/>
      <c r="I2034" s="69"/>
      <c r="J2034" s="69"/>
      <c r="K2034" s="69"/>
      <c r="L2034" s="69"/>
      <c r="M2034" s="69"/>
      <c r="N2034" s="69"/>
      <c r="O2034" s="69"/>
      <c r="P2034" s="69"/>
      <c r="Q2034" s="69"/>
      <c r="R2034" s="69"/>
      <c r="S2034" s="69"/>
      <c r="T2034" s="69"/>
      <c r="U2034" s="69"/>
      <c r="V2034" s="69"/>
      <c r="W2034" s="69"/>
      <c r="X2034" s="69"/>
      <c r="Y2034" s="69"/>
      <c r="Z2034" s="69"/>
      <c r="AA2034" s="69"/>
      <c r="AB2034" s="69"/>
      <c r="AC2034" s="69"/>
      <c r="AD2034" s="69"/>
      <c r="AE2034" s="69"/>
      <c r="AF2034" s="69"/>
      <c r="AG2034" s="69"/>
      <c r="AH2034" s="69"/>
      <c r="AI2034" s="69"/>
      <c r="AJ2034" s="69"/>
      <c r="AK2034" s="69"/>
      <c r="AL2034" s="69"/>
      <c r="AM2034" s="69"/>
      <c r="AN2034" s="69"/>
      <c r="AO2034" s="69"/>
      <c r="AP2034" s="69"/>
      <c r="AQ2034" s="69"/>
      <c r="AR2034" s="69"/>
      <c r="AS2034" s="69"/>
      <c r="AT2034" s="69"/>
      <c r="AU2034" s="69"/>
      <c r="AV2034" s="69"/>
      <c r="AW2034" s="69"/>
      <c r="AX2034" s="69"/>
      <c r="AY2034" s="69"/>
      <c r="AZ2034" s="69"/>
      <c r="BA2034" s="69"/>
      <c r="BB2034" s="69"/>
      <c r="BC2034" s="69"/>
      <c r="BD2034" s="69"/>
      <c r="BE2034" s="69"/>
      <c r="BF2034" s="69"/>
      <c r="BG2034" s="69"/>
      <c r="BH2034" s="69"/>
      <c r="BI2034" s="69"/>
      <c r="BJ2034" s="69"/>
      <c r="BK2034" s="69"/>
      <c r="BL2034" s="69"/>
      <c r="BM2034" s="69"/>
      <c r="BN2034" s="69"/>
      <c r="BO2034" s="69"/>
      <c r="BP2034" s="69"/>
      <c r="BQ2034" s="69"/>
      <c r="BR2034" s="69"/>
      <c r="BS2034" s="46"/>
    </row>
    <row r="2035" spans="4:71" s="47" customFormat="1" ht="9.75" customHeight="1" x14ac:dyDescent="0.3">
      <c r="D2035" s="69"/>
      <c r="E2035" s="69"/>
      <c r="F2035" s="69"/>
      <c r="G2035" s="69"/>
      <c r="H2035" s="69"/>
      <c r="I2035" s="69"/>
      <c r="J2035" s="69"/>
      <c r="K2035" s="69"/>
      <c r="L2035" s="69"/>
      <c r="M2035" s="69"/>
      <c r="N2035" s="69"/>
      <c r="O2035" s="69"/>
      <c r="P2035" s="69"/>
      <c r="Q2035" s="69"/>
      <c r="R2035" s="69"/>
      <c r="S2035" s="69"/>
      <c r="T2035" s="69"/>
      <c r="U2035" s="69"/>
      <c r="V2035" s="69"/>
      <c r="W2035" s="69"/>
      <c r="X2035" s="69"/>
      <c r="Y2035" s="69"/>
      <c r="Z2035" s="69"/>
      <c r="AA2035" s="69"/>
      <c r="AB2035" s="69"/>
      <c r="AC2035" s="69"/>
      <c r="AD2035" s="69"/>
      <c r="AE2035" s="69"/>
      <c r="AF2035" s="69"/>
      <c r="AG2035" s="69"/>
      <c r="AH2035" s="69"/>
      <c r="AI2035" s="69"/>
      <c r="AJ2035" s="69"/>
      <c r="AK2035" s="69"/>
      <c r="AL2035" s="69"/>
      <c r="AM2035" s="69"/>
      <c r="AN2035" s="69"/>
      <c r="AO2035" s="69"/>
      <c r="AP2035" s="69"/>
      <c r="AQ2035" s="69"/>
      <c r="AR2035" s="69"/>
      <c r="AS2035" s="69"/>
      <c r="AT2035" s="69"/>
      <c r="AU2035" s="69"/>
      <c r="AV2035" s="69"/>
      <c r="AW2035" s="69"/>
      <c r="AX2035" s="69"/>
      <c r="AY2035" s="69"/>
      <c r="AZ2035" s="69"/>
      <c r="BA2035" s="69"/>
      <c r="BB2035" s="69"/>
      <c r="BC2035" s="69"/>
      <c r="BD2035" s="69"/>
      <c r="BE2035" s="69"/>
      <c r="BF2035" s="69"/>
      <c r="BG2035" s="69"/>
      <c r="BH2035" s="69"/>
      <c r="BI2035" s="69"/>
      <c r="BJ2035" s="69"/>
      <c r="BK2035" s="69"/>
      <c r="BL2035" s="69"/>
      <c r="BM2035" s="69"/>
      <c r="BN2035" s="69"/>
      <c r="BO2035" s="69"/>
      <c r="BP2035" s="69"/>
      <c r="BQ2035" s="69"/>
      <c r="BR2035" s="69"/>
      <c r="BS2035" s="46"/>
    </row>
    <row r="2036" spans="4:71" s="47" customFormat="1" ht="9.75" customHeight="1" x14ac:dyDescent="0.3">
      <c r="D2036" s="69"/>
      <c r="E2036" s="69"/>
      <c r="F2036" s="69"/>
      <c r="G2036" s="69"/>
      <c r="H2036" s="69"/>
      <c r="I2036" s="69"/>
      <c r="J2036" s="69"/>
      <c r="K2036" s="69"/>
      <c r="L2036" s="69"/>
      <c r="M2036" s="69"/>
      <c r="N2036" s="69"/>
      <c r="O2036" s="69"/>
      <c r="P2036" s="69"/>
      <c r="Q2036" s="69"/>
      <c r="R2036" s="69"/>
      <c r="S2036" s="69"/>
      <c r="T2036" s="69"/>
      <c r="U2036" s="69"/>
      <c r="V2036" s="69"/>
      <c r="W2036" s="69"/>
      <c r="X2036" s="69"/>
      <c r="Y2036" s="69"/>
      <c r="Z2036" s="69"/>
      <c r="AA2036" s="69"/>
      <c r="AB2036" s="69"/>
      <c r="AC2036" s="69"/>
      <c r="AD2036" s="69"/>
      <c r="AE2036" s="69"/>
      <c r="AF2036" s="69"/>
      <c r="AG2036" s="69"/>
      <c r="AH2036" s="69"/>
      <c r="AI2036" s="69"/>
      <c r="AJ2036" s="69"/>
      <c r="AK2036" s="69"/>
      <c r="AL2036" s="69"/>
      <c r="AM2036" s="69"/>
      <c r="AN2036" s="69"/>
      <c r="AO2036" s="69"/>
      <c r="AP2036" s="69"/>
      <c r="AQ2036" s="69"/>
      <c r="AR2036" s="69"/>
      <c r="AS2036" s="69"/>
      <c r="AT2036" s="69"/>
      <c r="AU2036" s="69"/>
      <c r="AV2036" s="69"/>
      <c r="AW2036" s="69"/>
      <c r="AX2036" s="69"/>
      <c r="AY2036" s="69"/>
      <c r="AZ2036" s="69"/>
      <c r="BA2036" s="69"/>
      <c r="BB2036" s="69"/>
      <c r="BC2036" s="69"/>
      <c r="BD2036" s="69"/>
      <c r="BE2036" s="69"/>
      <c r="BF2036" s="69"/>
      <c r="BG2036" s="69"/>
      <c r="BH2036" s="69"/>
      <c r="BI2036" s="69"/>
      <c r="BJ2036" s="69"/>
      <c r="BK2036" s="69"/>
      <c r="BL2036" s="69"/>
      <c r="BM2036" s="69"/>
      <c r="BN2036" s="69"/>
      <c r="BO2036" s="69"/>
      <c r="BP2036" s="69"/>
      <c r="BQ2036" s="69"/>
      <c r="BR2036" s="69"/>
      <c r="BS2036" s="46"/>
    </row>
    <row r="2037" spans="4:71" s="47" customFormat="1" ht="9.75" customHeight="1" x14ac:dyDescent="0.3">
      <c r="D2037" s="69"/>
      <c r="E2037" s="69"/>
      <c r="F2037" s="69"/>
      <c r="G2037" s="69"/>
      <c r="H2037" s="69"/>
      <c r="I2037" s="69"/>
      <c r="J2037" s="69"/>
      <c r="K2037" s="69"/>
      <c r="L2037" s="69"/>
      <c r="M2037" s="69"/>
      <c r="N2037" s="69"/>
      <c r="O2037" s="69"/>
      <c r="P2037" s="69"/>
      <c r="Q2037" s="69"/>
      <c r="R2037" s="69"/>
      <c r="S2037" s="69"/>
      <c r="T2037" s="69"/>
      <c r="U2037" s="69"/>
      <c r="V2037" s="69"/>
      <c r="W2037" s="69"/>
      <c r="X2037" s="69"/>
      <c r="Y2037" s="69"/>
      <c r="Z2037" s="69"/>
      <c r="AA2037" s="69"/>
      <c r="AB2037" s="69"/>
      <c r="AC2037" s="69"/>
      <c r="AD2037" s="69"/>
      <c r="AE2037" s="69"/>
      <c r="AF2037" s="69"/>
      <c r="AG2037" s="69"/>
      <c r="AH2037" s="69"/>
      <c r="AI2037" s="69"/>
      <c r="AJ2037" s="69"/>
      <c r="AK2037" s="69"/>
      <c r="AL2037" s="69"/>
      <c r="AM2037" s="69"/>
      <c r="AN2037" s="69"/>
      <c r="AO2037" s="69"/>
      <c r="AP2037" s="69"/>
      <c r="AQ2037" s="69"/>
      <c r="AR2037" s="69"/>
      <c r="AS2037" s="69"/>
      <c r="AT2037" s="69"/>
      <c r="AU2037" s="69"/>
      <c r="AV2037" s="69"/>
      <c r="AW2037" s="69"/>
      <c r="AX2037" s="69"/>
      <c r="AY2037" s="69"/>
      <c r="AZ2037" s="69"/>
      <c r="BA2037" s="69"/>
      <c r="BB2037" s="69"/>
      <c r="BC2037" s="69"/>
      <c r="BD2037" s="69"/>
      <c r="BE2037" s="69"/>
      <c r="BF2037" s="69"/>
      <c r="BG2037" s="69"/>
      <c r="BH2037" s="69"/>
      <c r="BI2037" s="69"/>
      <c r="BJ2037" s="69"/>
      <c r="BK2037" s="69"/>
      <c r="BL2037" s="69"/>
      <c r="BM2037" s="69"/>
      <c r="BN2037" s="69"/>
      <c r="BO2037" s="69"/>
      <c r="BP2037" s="69"/>
      <c r="BQ2037" s="69"/>
      <c r="BR2037" s="69"/>
      <c r="BS2037" s="46"/>
    </row>
    <row r="2038" spans="4:71" s="47" customFormat="1" ht="9.75" customHeight="1" x14ac:dyDescent="0.3">
      <c r="D2038" s="69"/>
      <c r="E2038" s="69"/>
      <c r="F2038" s="69"/>
      <c r="G2038" s="69"/>
      <c r="H2038" s="69"/>
      <c r="I2038" s="69"/>
      <c r="J2038" s="69"/>
      <c r="K2038" s="69"/>
      <c r="L2038" s="69"/>
      <c r="M2038" s="69"/>
      <c r="N2038" s="69"/>
      <c r="O2038" s="69"/>
      <c r="P2038" s="69"/>
      <c r="Q2038" s="69"/>
      <c r="R2038" s="69"/>
      <c r="S2038" s="69"/>
      <c r="T2038" s="69"/>
      <c r="U2038" s="69"/>
      <c r="V2038" s="69"/>
      <c r="W2038" s="69"/>
      <c r="X2038" s="69"/>
      <c r="Y2038" s="69"/>
      <c r="Z2038" s="69"/>
      <c r="AA2038" s="69"/>
      <c r="AB2038" s="69"/>
      <c r="AC2038" s="69"/>
      <c r="AD2038" s="69"/>
      <c r="AE2038" s="69"/>
      <c r="AF2038" s="69"/>
      <c r="AG2038" s="69"/>
      <c r="AH2038" s="69"/>
      <c r="AI2038" s="69"/>
      <c r="AJ2038" s="69"/>
      <c r="AK2038" s="69"/>
      <c r="AL2038" s="69"/>
      <c r="AM2038" s="69"/>
      <c r="AN2038" s="69"/>
      <c r="AO2038" s="69"/>
      <c r="AP2038" s="69"/>
      <c r="AQ2038" s="69"/>
      <c r="AR2038" s="69"/>
      <c r="AS2038" s="69"/>
      <c r="AT2038" s="69"/>
      <c r="AU2038" s="69"/>
      <c r="AV2038" s="69"/>
      <c r="AW2038" s="69"/>
      <c r="AX2038" s="69"/>
      <c r="AY2038" s="69"/>
      <c r="AZ2038" s="69"/>
      <c r="BA2038" s="69"/>
      <c r="BB2038" s="69"/>
      <c r="BC2038" s="69"/>
      <c r="BD2038" s="69"/>
      <c r="BE2038" s="69"/>
      <c r="BF2038" s="69"/>
      <c r="BG2038" s="69"/>
      <c r="BH2038" s="69"/>
      <c r="BI2038" s="69"/>
      <c r="BJ2038" s="69"/>
      <c r="BK2038" s="69"/>
      <c r="BL2038" s="69"/>
      <c r="BM2038" s="69"/>
      <c r="BN2038" s="69"/>
      <c r="BO2038" s="69"/>
      <c r="BP2038" s="69"/>
      <c r="BQ2038" s="69"/>
      <c r="BR2038" s="69"/>
      <c r="BS2038" s="46"/>
    </row>
    <row r="2039" spans="4:71" s="47" customFormat="1" ht="9.75" customHeight="1" x14ac:dyDescent="0.3">
      <c r="D2039" s="69"/>
      <c r="E2039" s="69"/>
      <c r="F2039" s="69"/>
      <c r="G2039" s="69"/>
      <c r="H2039" s="69"/>
      <c r="I2039" s="69"/>
      <c r="J2039" s="69"/>
      <c r="K2039" s="69"/>
      <c r="L2039" s="69"/>
      <c r="M2039" s="69"/>
      <c r="N2039" s="69"/>
      <c r="O2039" s="69"/>
      <c r="P2039" s="69"/>
      <c r="Q2039" s="69"/>
      <c r="R2039" s="69"/>
      <c r="S2039" s="69"/>
      <c r="T2039" s="69"/>
      <c r="U2039" s="69"/>
      <c r="V2039" s="69"/>
      <c r="W2039" s="69"/>
      <c r="X2039" s="69"/>
      <c r="Y2039" s="69"/>
      <c r="Z2039" s="69"/>
      <c r="AA2039" s="69"/>
      <c r="AB2039" s="69"/>
      <c r="AC2039" s="69"/>
      <c r="AD2039" s="69"/>
      <c r="AE2039" s="69"/>
      <c r="AF2039" s="69"/>
      <c r="AG2039" s="69"/>
      <c r="AH2039" s="69"/>
      <c r="AI2039" s="69"/>
      <c r="AJ2039" s="69"/>
      <c r="AK2039" s="69"/>
      <c r="AL2039" s="69"/>
      <c r="AM2039" s="69"/>
      <c r="AN2039" s="69"/>
      <c r="AO2039" s="69"/>
      <c r="AP2039" s="69"/>
      <c r="AQ2039" s="69"/>
      <c r="AR2039" s="69"/>
      <c r="AS2039" s="69"/>
      <c r="AT2039" s="69"/>
      <c r="AU2039" s="69"/>
      <c r="AV2039" s="69"/>
      <c r="AW2039" s="69"/>
      <c r="AX2039" s="69"/>
      <c r="AY2039" s="69"/>
      <c r="AZ2039" s="69"/>
      <c r="BA2039" s="69"/>
      <c r="BB2039" s="69"/>
      <c r="BC2039" s="69"/>
      <c r="BD2039" s="69"/>
      <c r="BE2039" s="69"/>
      <c r="BF2039" s="69"/>
      <c r="BG2039" s="69"/>
      <c r="BH2039" s="69"/>
      <c r="BI2039" s="69"/>
      <c r="BJ2039" s="69"/>
      <c r="BK2039" s="69"/>
      <c r="BL2039" s="69"/>
      <c r="BM2039" s="69"/>
      <c r="BN2039" s="69"/>
      <c r="BO2039" s="69"/>
      <c r="BP2039" s="69"/>
      <c r="BQ2039" s="69"/>
      <c r="BR2039" s="69"/>
      <c r="BS2039" s="46"/>
    </row>
    <row r="2040" spans="4:71" s="47" customFormat="1" ht="9.75" customHeight="1" x14ac:dyDescent="0.3">
      <c r="D2040" s="69"/>
      <c r="E2040" s="69"/>
      <c r="F2040" s="69"/>
      <c r="G2040" s="69"/>
      <c r="H2040" s="69"/>
      <c r="I2040" s="69"/>
      <c r="J2040" s="69"/>
      <c r="K2040" s="69"/>
      <c r="L2040" s="69"/>
      <c r="M2040" s="69"/>
      <c r="N2040" s="69"/>
      <c r="O2040" s="69"/>
      <c r="P2040" s="69"/>
      <c r="Q2040" s="69"/>
      <c r="R2040" s="69"/>
      <c r="S2040" s="69"/>
      <c r="T2040" s="69"/>
      <c r="U2040" s="69"/>
      <c r="V2040" s="69"/>
      <c r="W2040" s="69"/>
      <c r="X2040" s="69"/>
      <c r="Y2040" s="69"/>
      <c r="Z2040" s="69"/>
      <c r="AA2040" s="69"/>
      <c r="AB2040" s="69"/>
      <c r="AC2040" s="69"/>
      <c r="AD2040" s="69"/>
      <c r="AE2040" s="69"/>
      <c r="AF2040" s="69"/>
      <c r="AG2040" s="69"/>
      <c r="AH2040" s="69"/>
      <c r="AI2040" s="69"/>
      <c r="AJ2040" s="69"/>
      <c r="AK2040" s="69"/>
      <c r="AL2040" s="69"/>
      <c r="AM2040" s="69"/>
      <c r="AN2040" s="69"/>
      <c r="AO2040" s="69"/>
      <c r="AP2040" s="69"/>
      <c r="AQ2040" s="69"/>
      <c r="AR2040" s="69"/>
      <c r="AS2040" s="69"/>
      <c r="AT2040" s="69"/>
      <c r="AU2040" s="69"/>
      <c r="AV2040" s="69"/>
      <c r="AW2040" s="69"/>
      <c r="AX2040" s="69"/>
      <c r="AY2040" s="69"/>
      <c r="AZ2040" s="69"/>
      <c r="BA2040" s="69"/>
      <c r="BB2040" s="69"/>
      <c r="BC2040" s="69"/>
      <c r="BD2040" s="69"/>
      <c r="BE2040" s="69"/>
      <c r="BF2040" s="69"/>
      <c r="BG2040" s="69"/>
      <c r="BH2040" s="69"/>
      <c r="BI2040" s="69"/>
      <c r="BJ2040" s="69"/>
      <c r="BK2040" s="69"/>
      <c r="BL2040" s="69"/>
      <c r="BM2040" s="69"/>
      <c r="BN2040" s="69"/>
      <c r="BO2040" s="69"/>
      <c r="BP2040" s="69"/>
      <c r="BQ2040" s="69"/>
      <c r="BR2040" s="69"/>
      <c r="BS2040" s="46"/>
    </row>
    <row r="2041" spans="4:71" s="47" customFormat="1" ht="9.75" customHeight="1" x14ac:dyDescent="0.3">
      <c r="D2041" s="69"/>
      <c r="E2041" s="69"/>
      <c r="F2041" s="69"/>
      <c r="G2041" s="69"/>
      <c r="H2041" s="69"/>
      <c r="I2041" s="69"/>
      <c r="J2041" s="69"/>
      <c r="K2041" s="69"/>
      <c r="L2041" s="69"/>
      <c r="M2041" s="69"/>
      <c r="N2041" s="69"/>
      <c r="O2041" s="69"/>
      <c r="P2041" s="69"/>
      <c r="Q2041" s="69"/>
      <c r="R2041" s="69"/>
      <c r="S2041" s="69"/>
      <c r="T2041" s="69"/>
      <c r="U2041" s="69"/>
      <c r="V2041" s="69"/>
      <c r="W2041" s="69"/>
      <c r="X2041" s="69"/>
      <c r="Y2041" s="69"/>
      <c r="Z2041" s="69"/>
      <c r="AA2041" s="69"/>
      <c r="AB2041" s="69"/>
      <c r="AC2041" s="69"/>
      <c r="AD2041" s="69"/>
      <c r="AE2041" s="69"/>
      <c r="AF2041" s="69"/>
      <c r="AG2041" s="69"/>
      <c r="AH2041" s="69"/>
      <c r="AI2041" s="69"/>
      <c r="AJ2041" s="69"/>
      <c r="AK2041" s="69"/>
      <c r="AL2041" s="69"/>
      <c r="AM2041" s="69"/>
      <c r="AN2041" s="69"/>
      <c r="AO2041" s="69"/>
      <c r="AP2041" s="69"/>
      <c r="AQ2041" s="69"/>
      <c r="AR2041" s="69"/>
      <c r="AS2041" s="69"/>
      <c r="AT2041" s="69"/>
      <c r="AU2041" s="69"/>
      <c r="AV2041" s="69"/>
      <c r="AW2041" s="69"/>
      <c r="AX2041" s="69"/>
      <c r="AY2041" s="69"/>
      <c r="AZ2041" s="69"/>
      <c r="BA2041" s="69"/>
      <c r="BB2041" s="69"/>
      <c r="BC2041" s="69"/>
      <c r="BD2041" s="69"/>
      <c r="BE2041" s="69"/>
      <c r="BF2041" s="69"/>
      <c r="BG2041" s="69"/>
      <c r="BH2041" s="69"/>
      <c r="BI2041" s="69"/>
      <c r="BJ2041" s="69"/>
      <c r="BK2041" s="69"/>
      <c r="BL2041" s="69"/>
      <c r="BM2041" s="69"/>
      <c r="BN2041" s="69"/>
      <c r="BO2041" s="69"/>
      <c r="BP2041" s="69"/>
      <c r="BQ2041" s="69"/>
      <c r="BR2041" s="69"/>
      <c r="BS2041" s="46"/>
    </row>
    <row r="2042" spans="4:71" s="47" customFormat="1" ht="9.75" customHeight="1" x14ac:dyDescent="0.3">
      <c r="D2042" s="69"/>
      <c r="E2042" s="69"/>
      <c r="F2042" s="69"/>
      <c r="G2042" s="69"/>
      <c r="H2042" s="69"/>
      <c r="I2042" s="69"/>
      <c r="J2042" s="69"/>
      <c r="K2042" s="69"/>
      <c r="L2042" s="69"/>
      <c r="M2042" s="69"/>
      <c r="N2042" s="69"/>
      <c r="O2042" s="69"/>
      <c r="P2042" s="69"/>
      <c r="Q2042" s="69"/>
      <c r="R2042" s="69"/>
      <c r="S2042" s="69"/>
      <c r="T2042" s="69"/>
      <c r="U2042" s="69"/>
      <c r="V2042" s="69"/>
      <c r="W2042" s="69"/>
      <c r="X2042" s="69"/>
      <c r="Y2042" s="69"/>
      <c r="Z2042" s="69"/>
      <c r="AA2042" s="69"/>
      <c r="AB2042" s="69"/>
      <c r="AC2042" s="69"/>
      <c r="AD2042" s="69"/>
      <c r="AE2042" s="69"/>
      <c r="AF2042" s="69"/>
      <c r="AG2042" s="69"/>
      <c r="AH2042" s="69"/>
      <c r="AI2042" s="69"/>
      <c r="AJ2042" s="69"/>
      <c r="AK2042" s="69"/>
      <c r="AL2042" s="69"/>
      <c r="AM2042" s="69"/>
      <c r="AN2042" s="69"/>
      <c r="AO2042" s="69"/>
      <c r="AP2042" s="69"/>
      <c r="AQ2042" s="69"/>
      <c r="AR2042" s="69"/>
      <c r="AS2042" s="69"/>
      <c r="AT2042" s="69"/>
      <c r="AU2042" s="69"/>
      <c r="AV2042" s="69"/>
      <c r="AW2042" s="69"/>
      <c r="AX2042" s="69"/>
      <c r="AY2042" s="69"/>
      <c r="AZ2042" s="69"/>
      <c r="BA2042" s="69"/>
      <c r="BB2042" s="69"/>
      <c r="BC2042" s="69"/>
      <c r="BD2042" s="69"/>
      <c r="BE2042" s="69"/>
      <c r="BF2042" s="69"/>
      <c r="BG2042" s="69"/>
      <c r="BH2042" s="69"/>
      <c r="BI2042" s="69"/>
      <c r="BJ2042" s="69"/>
      <c r="BK2042" s="69"/>
      <c r="BL2042" s="69"/>
      <c r="BM2042" s="69"/>
      <c r="BN2042" s="69"/>
      <c r="BO2042" s="69"/>
      <c r="BP2042" s="69"/>
      <c r="BQ2042" s="69"/>
      <c r="BR2042" s="69"/>
      <c r="BS2042" s="46"/>
    </row>
    <row r="2043" spans="4:71" s="47" customFormat="1" ht="9.75" customHeight="1" x14ac:dyDescent="0.3">
      <c r="D2043" s="69"/>
      <c r="E2043" s="69"/>
      <c r="F2043" s="69"/>
      <c r="G2043" s="69"/>
      <c r="H2043" s="69"/>
      <c r="I2043" s="69"/>
      <c r="J2043" s="69"/>
      <c r="K2043" s="69"/>
      <c r="L2043" s="69"/>
      <c r="M2043" s="69"/>
      <c r="N2043" s="69"/>
      <c r="O2043" s="69"/>
      <c r="P2043" s="69"/>
      <c r="Q2043" s="69"/>
      <c r="R2043" s="69"/>
      <c r="S2043" s="69"/>
      <c r="T2043" s="69"/>
      <c r="U2043" s="69"/>
      <c r="V2043" s="69"/>
      <c r="W2043" s="69"/>
      <c r="X2043" s="69"/>
      <c r="Y2043" s="69"/>
      <c r="Z2043" s="69"/>
      <c r="AA2043" s="69"/>
      <c r="AB2043" s="69"/>
      <c r="AC2043" s="69"/>
      <c r="AD2043" s="69"/>
      <c r="AE2043" s="69"/>
      <c r="AF2043" s="69"/>
      <c r="AG2043" s="69"/>
      <c r="AH2043" s="69"/>
      <c r="AI2043" s="69"/>
      <c r="AJ2043" s="69"/>
      <c r="AK2043" s="69"/>
      <c r="AL2043" s="69"/>
      <c r="AM2043" s="69"/>
      <c r="AN2043" s="69"/>
      <c r="AO2043" s="69"/>
      <c r="AP2043" s="69"/>
      <c r="AQ2043" s="69"/>
      <c r="AR2043" s="69"/>
      <c r="AS2043" s="69"/>
      <c r="AT2043" s="69"/>
      <c r="AU2043" s="69"/>
      <c r="AV2043" s="69"/>
      <c r="AW2043" s="69"/>
      <c r="AX2043" s="69"/>
      <c r="AY2043" s="69"/>
      <c r="AZ2043" s="69"/>
      <c r="BA2043" s="69"/>
      <c r="BB2043" s="69"/>
      <c r="BC2043" s="69"/>
      <c r="BD2043" s="69"/>
      <c r="BE2043" s="69"/>
      <c r="BF2043" s="69"/>
      <c r="BG2043" s="69"/>
      <c r="BH2043" s="69"/>
      <c r="BI2043" s="69"/>
      <c r="BJ2043" s="69"/>
      <c r="BK2043" s="69"/>
      <c r="BL2043" s="69"/>
      <c r="BM2043" s="69"/>
      <c r="BN2043" s="69"/>
      <c r="BO2043" s="69"/>
      <c r="BP2043" s="69"/>
      <c r="BQ2043" s="69"/>
      <c r="BR2043" s="69"/>
      <c r="BS2043" s="46"/>
    </row>
    <row r="2044" spans="4:71" s="47" customFormat="1" ht="9.75" customHeight="1" x14ac:dyDescent="0.3">
      <c r="D2044" s="69"/>
      <c r="E2044" s="69"/>
      <c r="F2044" s="69"/>
      <c r="G2044" s="69"/>
      <c r="H2044" s="69"/>
      <c r="I2044" s="69"/>
      <c r="J2044" s="69"/>
      <c r="K2044" s="69"/>
      <c r="L2044" s="69"/>
      <c r="M2044" s="69"/>
      <c r="N2044" s="69"/>
      <c r="O2044" s="69"/>
      <c r="P2044" s="69"/>
      <c r="Q2044" s="69"/>
      <c r="R2044" s="69"/>
      <c r="S2044" s="69"/>
      <c r="T2044" s="69"/>
      <c r="U2044" s="69"/>
      <c r="V2044" s="69"/>
      <c r="W2044" s="69"/>
      <c r="X2044" s="69"/>
      <c r="Y2044" s="69"/>
      <c r="Z2044" s="69"/>
      <c r="AA2044" s="69"/>
      <c r="AB2044" s="69"/>
      <c r="AC2044" s="69"/>
      <c r="AD2044" s="69"/>
      <c r="AE2044" s="69"/>
      <c r="AF2044" s="69"/>
      <c r="AG2044" s="69"/>
      <c r="AH2044" s="69"/>
      <c r="AI2044" s="69"/>
      <c r="AJ2044" s="69"/>
      <c r="AK2044" s="69"/>
      <c r="AL2044" s="69"/>
      <c r="AM2044" s="69"/>
      <c r="AN2044" s="69"/>
      <c r="AO2044" s="69"/>
      <c r="AP2044" s="69"/>
      <c r="AQ2044" s="69"/>
      <c r="AR2044" s="69"/>
      <c r="AS2044" s="69"/>
      <c r="AT2044" s="69"/>
      <c r="AU2044" s="69"/>
      <c r="AV2044" s="69"/>
      <c r="AW2044" s="69"/>
      <c r="AX2044" s="69"/>
      <c r="AY2044" s="69"/>
      <c r="AZ2044" s="69"/>
      <c r="BA2044" s="69"/>
      <c r="BB2044" s="69"/>
      <c r="BC2044" s="69"/>
      <c r="BD2044" s="69"/>
      <c r="BE2044" s="69"/>
      <c r="BF2044" s="69"/>
      <c r="BG2044" s="69"/>
      <c r="BH2044" s="69"/>
      <c r="BI2044" s="69"/>
      <c r="BJ2044" s="69"/>
      <c r="BK2044" s="69"/>
      <c r="BL2044" s="69"/>
      <c r="BM2044" s="69"/>
      <c r="BN2044" s="69"/>
      <c r="BO2044" s="69"/>
      <c r="BP2044" s="69"/>
      <c r="BQ2044" s="69"/>
      <c r="BR2044" s="69"/>
      <c r="BS2044" s="46"/>
    </row>
    <row r="2045" spans="4:71" s="47" customFormat="1" ht="9.75" customHeight="1" x14ac:dyDescent="0.3">
      <c r="D2045" s="69"/>
      <c r="E2045" s="69"/>
      <c r="F2045" s="69"/>
      <c r="G2045" s="69"/>
      <c r="H2045" s="69"/>
      <c r="I2045" s="69"/>
      <c r="J2045" s="69"/>
      <c r="K2045" s="69"/>
      <c r="L2045" s="69"/>
      <c r="M2045" s="69"/>
      <c r="N2045" s="69"/>
      <c r="O2045" s="69"/>
      <c r="P2045" s="69"/>
      <c r="Q2045" s="69"/>
      <c r="R2045" s="69"/>
      <c r="S2045" s="69"/>
      <c r="T2045" s="69"/>
      <c r="U2045" s="69"/>
      <c r="V2045" s="69"/>
      <c r="W2045" s="69"/>
      <c r="X2045" s="69"/>
      <c r="Y2045" s="69"/>
      <c r="Z2045" s="69"/>
      <c r="AA2045" s="69"/>
      <c r="AB2045" s="69"/>
      <c r="AC2045" s="69"/>
      <c r="AD2045" s="69"/>
      <c r="AE2045" s="69"/>
      <c r="AF2045" s="69"/>
      <c r="AG2045" s="69"/>
      <c r="AH2045" s="69"/>
      <c r="AI2045" s="69"/>
      <c r="AJ2045" s="69"/>
      <c r="AK2045" s="69"/>
      <c r="AL2045" s="69"/>
      <c r="AM2045" s="69"/>
      <c r="AN2045" s="69"/>
      <c r="AO2045" s="69"/>
      <c r="AP2045" s="69"/>
      <c r="AQ2045" s="69"/>
      <c r="AR2045" s="69"/>
      <c r="AS2045" s="69"/>
      <c r="AT2045" s="69"/>
      <c r="AU2045" s="69"/>
      <c r="AV2045" s="69"/>
      <c r="AW2045" s="69"/>
      <c r="AX2045" s="69"/>
      <c r="AY2045" s="69"/>
      <c r="AZ2045" s="69"/>
      <c r="BA2045" s="69"/>
      <c r="BB2045" s="69"/>
      <c r="BC2045" s="69"/>
      <c r="BD2045" s="69"/>
      <c r="BE2045" s="69"/>
      <c r="BF2045" s="69"/>
      <c r="BG2045" s="69"/>
      <c r="BH2045" s="69"/>
      <c r="BI2045" s="69"/>
      <c r="BJ2045" s="69"/>
      <c r="BK2045" s="69"/>
      <c r="BL2045" s="69"/>
      <c r="BM2045" s="69"/>
      <c r="BN2045" s="69"/>
      <c r="BO2045" s="69"/>
      <c r="BP2045" s="69"/>
      <c r="BQ2045" s="69"/>
      <c r="BR2045" s="69"/>
      <c r="BS2045" s="46"/>
    </row>
    <row r="2046" spans="4:71" s="47" customFormat="1" ht="9.75" customHeight="1" x14ac:dyDescent="0.3">
      <c r="D2046" s="69"/>
      <c r="E2046" s="69"/>
      <c r="F2046" s="69"/>
      <c r="G2046" s="69"/>
      <c r="H2046" s="69"/>
      <c r="I2046" s="69"/>
      <c r="J2046" s="69"/>
      <c r="K2046" s="69"/>
      <c r="L2046" s="69"/>
      <c r="M2046" s="69"/>
      <c r="N2046" s="69"/>
      <c r="O2046" s="69"/>
      <c r="P2046" s="69"/>
      <c r="Q2046" s="69"/>
      <c r="R2046" s="69"/>
      <c r="S2046" s="69"/>
      <c r="T2046" s="69"/>
      <c r="U2046" s="69"/>
      <c r="V2046" s="69"/>
      <c r="W2046" s="69"/>
      <c r="X2046" s="69"/>
      <c r="Y2046" s="69"/>
      <c r="Z2046" s="69"/>
      <c r="AA2046" s="69"/>
      <c r="AB2046" s="69"/>
      <c r="AC2046" s="69"/>
      <c r="AD2046" s="69"/>
      <c r="AE2046" s="69"/>
      <c r="AF2046" s="69"/>
      <c r="AG2046" s="69"/>
      <c r="AH2046" s="69"/>
      <c r="AI2046" s="69"/>
      <c r="AJ2046" s="69"/>
      <c r="AK2046" s="69"/>
      <c r="AL2046" s="69"/>
      <c r="AM2046" s="69"/>
      <c r="AN2046" s="69"/>
      <c r="AO2046" s="69"/>
      <c r="AP2046" s="69"/>
      <c r="AQ2046" s="69"/>
      <c r="AR2046" s="69"/>
      <c r="AS2046" s="69"/>
      <c r="AT2046" s="69"/>
      <c r="AU2046" s="69"/>
      <c r="AV2046" s="69"/>
      <c r="AW2046" s="69"/>
      <c r="AX2046" s="69"/>
      <c r="AY2046" s="69"/>
      <c r="AZ2046" s="69"/>
      <c r="BA2046" s="69"/>
      <c r="BB2046" s="69"/>
      <c r="BC2046" s="69"/>
      <c r="BD2046" s="69"/>
      <c r="BE2046" s="69"/>
      <c r="BF2046" s="69"/>
      <c r="BG2046" s="69"/>
      <c r="BH2046" s="69"/>
      <c r="BI2046" s="69"/>
      <c r="BJ2046" s="69"/>
      <c r="BK2046" s="69"/>
      <c r="BL2046" s="69"/>
      <c r="BM2046" s="69"/>
      <c r="BN2046" s="69"/>
      <c r="BO2046" s="69"/>
      <c r="BP2046" s="69"/>
      <c r="BQ2046" s="69"/>
      <c r="BR2046" s="69"/>
      <c r="BS2046" s="46"/>
    </row>
    <row r="2047" spans="4:71" s="47" customFormat="1" ht="9.75" customHeight="1" x14ac:dyDescent="0.3">
      <c r="D2047" s="69"/>
      <c r="E2047" s="69"/>
      <c r="F2047" s="69"/>
      <c r="G2047" s="69"/>
      <c r="H2047" s="69"/>
      <c r="I2047" s="69"/>
      <c r="J2047" s="69"/>
      <c r="K2047" s="69"/>
      <c r="L2047" s="69"/>
      <c r="M2047" s="69"/>
      <c r="N2047" s="69"/>
      <c r="O2047" s="69"/>
      <c r="P2047" s="69"/>
      <c r="Q2047" s="69"/>
      <c r="R2047" s="69"/>
      <c r="S2047" s="69"/>
      <c r="T2047" s="69"/>
      <c r="U2047" s="69"/>
      <c r="V2047" s="69"/>
      <c r="W2047" s="69"/>
      <c r="X2047" s="69"/>
      <c r="Y2047" s="69"/>
      <c r="Z2047" s="69"/>
      <c r="AA2047" s="69"/>
      <c r="AB2047" s="69"/>
      <c r="AC2047" s="69"/>
      <c r="AD2047" s="69"/>
      <c r="AE2047" s="69"/>
      <c r="AF2047" s="69"/>
      <c r="AG2047" s="69"/>
      <c r="AH2047" s="69"/>
      <c r="AI2047" s="69"/>
      <c r="AJ2047" s="69"/>
      <c r="AK2047" s="69"/>
      <c r="AL2047" s="69"/>
      <c r="AM2047" s="69"/>
      <c r="AN2047" s="69"/>
      <c r="AO2047" s="69"/>
      <c r="AP2047" s="69"/>
      <c r="AQ2047" s="69"/>
      <c r="AR2047" s="69"/>
      <c r="AS2047" s="69"/>
      <c r="AT2047" s="69"/>
      <c r="AU2047" s="69"/>
      <c r="AV2047" s="69"/>
      <c r="AW2047" s="69"/>
      <c r="AX2047" s="69"/>
      <c r="AY2047" s="69"/>
      <c r="AZ2047" s="69"/>
      <c r="BA2047" s="69"/>
      <c r="BB2047" s="69"/>
      <c r="BC2047" s="69"/>
      <c r="BD2047" s="69"/>
      <c r="BE2047" s="69"/>
      <c r="BF2047" s="69"/>
      <c r="BG2047" s="69"/>
      <c r="BH2047" s="69"/>
      <c r="BI2047" s="69"/>
      <c r="BJ2047" s="69"/>
      <c r="BK2047" s="69"/>
      <c r="BL2047" s="69"/>
      <c r="BM2047" s="69"/>
      <c r="BN2047" s="69"/>
      <c r="BO2047" s="69"/>
      <c r="BP2047" s="69"/>
      <c r="BQ2047" s="69"/>
      <c r="BR2047" s="69"/>
      <c r="BS2047" s="46"/>
    </row>
    <row r="2048" spans="4:71" s="47" customFormat="1" ht="9.75" customHeight="1" x14ac:dyDescent="0.3">
      <c r="D2048" s="69"/>
      <c r="E2048" s="69"/>
      <c r="F2048" s="69"/>
      <c r="G2048" s="69"/>
      <c r="H2048" s="69"/>
      <c r="I2048" s="69"/>
      <c r="J2048" s="69"/>
      <c r="K2048" s="69"/>
      <c r="L2048" s="69"/>
      <c r="M2048" s="69"/>
      <c r="N2048" s="69"/>
      <c r="O2048" s="69"/>
      <c r="P2048" s="69"/>
      <c r="Q2048" s="69"/>
      <c r="R2048" s="69"/>
      <c r="S2048" s="69"/>
      <c r="T2048" s="69"/>
      <c r="U2048" s="69"/>
      <c r="V2048" s="69"/>
      <c r="W2048" s="69"/>
      <c r="X2048" s="69"/>
      <c r="Y2048" s="69"/>
      <c r="Z2048" s="69"/>
      <c r="AA2048" s="69"/>
      <c r="AB2048" s="69"/>
      <c r="AC2048" s="69"/>
      <c r="AD2048" s="69"/>
      <c r="AE2048" s="69"/>
      <c r="AF2048" s="69"/>
      <c r="AG2048" s="69"/>
      <c r="AH2048" s="69"/>
      <c r="AI2048" s="69"/>
      <c r="AJ2048" s="69"/>
      <c r="AK2048" s="69"/>
      <c r="AL2048" s="69"/>
      <c r="AM2048" s="69"/>
      <c r="AN2048" s="69"/>
      <c r="AO2048" s="69"/>
      <c r="AP2048" s="69"/>
      <c r="AQ2048" s="69"/>
      <c r="AR2048" s="69"/>
      <c r="AS2048" s="69"/>
      <c r="AT2048" s="69"/>
      <c r="AU2048" s="69"/>
      <c r="AV2048" s="69"/>
      <c r="AW2048" s="69"/>
      <c r="AX2048" s="69"/>
      <c r="AY2048" s="69"/>
      <c r="AZ2048" s="69"/>
      <c r="BA2048" s="69"/>
      <c r="BB2048" s="69"/>
      <c r="BC2048" s="69"/>
      <c r="BD2048" s="69"/>
      <c r="BE2048" s="69"/>
      <c r="BF2048" s="69"/>
      <c r="BG2048" s="69"/>
      <c r="BH2048" s="69"/>
      <c r="BI2048" s="69"/>
      <c r="BJ2048" s="69"/>
      <c r="BK2048" s="69"/>
      <c r="BL2048" s="69"/>
      <c r="BM2048" s="69"/>
      <c r="BN2048" s="69"/>
      <c r="BO2048" s="69"/>
      <c r="BP2048" s="69"/>
      <c r="BQ2048" s="69"/>
      <c r="BR2048" s="69"/>
      <c r="BS2048" s="46"/>
    </row>
    <row r="2049" spans="4:71" s="47" customFormat="1" ht="9.75" customHeight="1" x14ac:dyDescent="0.3">
      <c r="D2049" s="69"/>
      <c r="E2049" s="69"/>
      <c r="F2049" s="69"/>
      <c r="G2049" s="69"/>
      <c r="H2049" s="69"/>
      <c r="I2049" s="69"/>
      <c r="J2049" s="69"/>
      <c r="K2049" s="69"/>
      <c r="L2049" s="69"/>
      <c r="M2049" s="69"/>
      <c r="N2049" s="69"/>
      <c r="O2049" s="69"/>
      <c r="P2049" s="69"/>
      <c r="Q2049" s="69"/>
      <c r="R2049" s="69"/>
      <c r="S2049" s="69"/>
      <c r="T2049" s="69"/>
      <c r="U2049" s="69"/>
      <c r="V2049" s="69"/>
      <c r="W2049" s="69"/>
      <c r="X2049" s="69"/>
      <c r="Y2049" s="69"/>
      <c r="Z2049" s="69"/>
      <c r="AA2049" s="69"/>
      <c r="AB2049" s="69"/>
      <c r="AC2049" s="69"/>
      <c r="AD2049" s="69"/>
      <c r="AE2049" s="69"/>
      <c r="AF2049" s="69"/>
      <c r="AG2049" s="69"/>
      <c r="AH2049" s="69"/>
      <c r="AI2049" s="69"/>
      <c r="AJ2049" s="69"/>
      <c r="AK2049" s="69"/>
      <c r="AL2049" s="69"/>
      <c r="AM2049" s="69"/>
      <c r="AN2049" s="69"/>
      <c r="AO2049" s="69"/>
      <c r="AP2049" s="69"/>
      <c r="AQ2049" s="69"/>
      <c r="AR2049" s="69"/>
      <c r="AS2049" s="69"/>
      <c r="AT2049" s="69"/>
      <c r="AU2049" s="69"/>
      <c r="AV2049" s="69"/>
      <c r="AW2049" s="69"/>
      <c r="AX2049" s="69"/>
      <c r="AY2049" s="69"/>
      <c r="AZ2049" s="69"/>
      <c r="BA2049" s="69"/>
      <c r="BB2049" s="69"/>
      <c r="BC2049" s="69"/>
      <c r="BD2049" s="69"/>
      <c r="BE2049" s="69"/>
      <c r="BF2049" s="69"/>
      <c r="BG2049" s="69"/>
      <c r="BH2049" s="69"/>
      <c r="BI2049" s="69"/>
      <c r="BJ2049" s="69"/>
      <c r="BK2049" s="69"/>
      <c r="BL2049" s="69"/>
      <c r="BM2049" s="69"/>
      <c r="BN2049" s="69"/>
      <c r="BO2049" s="69"/>
      <c r="BP2049" s="69"/>
      <c r="BQ2049" s="69"/>
      <c r="BR2049" s="69"/>
      <c r="BS2049" s="46"/>
    </row>
    <row r="2050" spans="4:71" s="47" customFormat="1" ht="9.75" customHeight="1" x14ac:dyDescent="0.3">
      <c r="D2050" s="69"/>
      <c r="E2050" s="69"/>
      <c r="F2050" s="69"/>
      <c r="G2050" s="69"/>
      <c r="H2050" s="69"/>
      <c r="I2050" s="69"/>
      <c r="J2050" s="69"/>
      <c r="K2050" s="69"/>
      <c r="L2050" s="69"/>
      <c r="M2050" s="69"/>
      <c r="N2050" s="69"/>
      <c r="O2050" s="69"/>
      <c r="P2050" s="69"/>
      <c r="Q2050" s="69"/>
      <c r="R2050" s="69"/>
      <c r="S2050" s="69"/>
      <c r="T2050" s="69"/>
      <c r="U2050" s="69"/>
      <c r="V2050" s="69"/>
      <c r="W2050" s="69"/>
      <c r="X2050" s="69"/>
      <c r="Y2050" s="69"/>
      <c r="Z2050" s="69"/>
      <c r="AA2050" s="69"/>
      <c r="AB2050" s="69"/>
      <c r="AC2050" s="69"/>
      <c r="AD2050" s="69"/>
      <c r="AE2050" s="69"/>
      <c r="AF2050" s="69"/>
      <c r="AG2050" s="69"/>
      <c r="AH2050" s="69"/>
      <c r="AI2050" s="69"/>
      <c r="AJ2050" s="69"/>
      <c r="AK2050" s="69"/>
      <c r="AL2050" s="69"/>
      <c r="AM2050" s="69"/>
      <c r="AN2050" s="69"/>
      <c r="AO2050" s="69"/>
      <c r="AP2050" s="69"/>
      <c r="AQ2050" s="69"/>
      <c r="AR2050" s="69"/>
      <c r="AS2050" s="69"/>
      <c r="AT2050" s="69"/>
      <c r="AU2050" s="69"/>
      <c r="AV2050" s="69"/>
      <c r="AW2050" s="69"/>
      <c r="AX2050" s="69"/>
      <c r="AY2050" s="69"/>
      <c r="AZ2050" s="69"/>
      <c r="BA2050" s="69"/>
      <c r="BB2050" s="69"/>
      <c r="BC2050" s="69"/>
      <c r="BD2050" s="69"/>
      <c r="BE2050" s="69"/>
      <c r="BF2050" s="69"/>
      <c r="BG2050" s="69"/>
      <c r="BH2050" s="69"/>
      <c r="BI2050" s="69"/>
      <c r="BJ2050" s="69"/>
      <c r="BK2050" s="69"/>
      <c r="BL2050" s="69"/>
      <c r="BM2050" s="69"/>
      <c r="BN2050" s="69"/>
      <c r="BO2050" s="69"/>
      <c r="BP2050" s="69"/>
      <c r="BQ2050" s="69"/>
      <c r="BR2050" s="69"/>
      <c r="BS2050" s="46"/>
    </row>
    <row r="2051" spans="4:71" s="47" customFormat="1" ht="9.75" customHeight="1" x14ac:dyDescent="0.3">
      <c r="D2051" s="69"/>
      <c r="E2051" s="69"/>
      <c r="F2051" s="69"/>
      <c r="G2051" s="69"/>
      <c r="H2051" s="69"/>
      <c r="I2051" s="69"/>
      <c r="J2051" s="69"/>
      <c r="K2051" s="69"/>
      <c r="L2051" s="69"/>
      <c r="M2051" s="69"/>
      <c r="N2051" s="69"/>
      <c r="O2051" s="69"/>
      <c r="P2051" s="69"/>
      <c r="Q2051" s="69"/>
      <c r="R2051" s="69"/>
      <c r="S2051" s="69"/>
      <c r="T2051" s="69"/>
      <c r="U2051" s="69"/>
      <c r="V2051" s="69"/>
      <c r="W2051" s="69"/>
      <c r="X2051" s="69"/>
      <c r="Y2051" s="69"/>
      <c r="Z2051" s="69"/>
      <c r="AA2051" s="69"/>
      <c r="AB2051" s="69"/>
      <c r="AC2051" s="69"/>
      <c r="AD2051" s="69"/>
      <c r="AE2051" s="69"/>
      <c r="AF2051" s="69"/>
      <c r="AG2051" s="69"/>
      <c r="AH2051" s="69"/>
      <c r="AI2051" s="69"/>
      <c r="AJ2051" s="69"/>
      <c r="AK2051" s="69"/>
      <c r="AL2051" s="69"/>
      <c r="AM2051" s="69"/>
      <c r="AN2051" s="69"/>
      <c r="AO2051" s="69"/>
      <c r="AP2051" s="69"/>
      <c r="AQ2051" s="69"/>
      <c r="AR2051" s="69"/>
      <c r="AS2051" s="69"/>
      <c r="AT2051" s="69"/>
      <c r="AU2051" s="69"/>
      <c r="AV2051" s="69"/>
      <c r="AW2051" s="69"/>
      <c r="AX2051" s="69"/>
      <c r="AY2051" s="69"/>
      <c r="AZ2051" s="69"/>
      <c r="BA2051" s="69"/>
      <c r="BB2051" s="69"/>
      <c r="BC2051" s="69"/>
      <c r="BD2051" s="69"/>
      <c r="BE2051" s="69"/>
      <c r="BF2051" s="69"/>
      <c r="BG2051" s="69"/>
      <c r="BH2051" s="69"/>
      <c r="BI2051" s="69"/>
      <c r="BJ2051" s="69"/>
      <c r="BK2051" s="69"/>
      <c r="BL2051" s="69"/>
      <c r="BM2051" s="69"/>
      <c r="BN2051" s="69"/>
      <c r="BO2051" s="69"/>
      <c r="BP2051" s="69"/>
      <c r="BQ2051" s="69"/>
      <c r="BR2051" s="69"/>
      <c r="BS2051" s="46"/>
    </row>
    <row r="2052" spans="4:71" s="47" customFormat="1" ht="9.75" customHeight="1" x14ac:dyDescent="0.3">
      <c r="D2052" s="69"/>
      <c r="E2052" s="69"/>
      <c r="F2052" s="69"/>
      <c r="G2052" s="69"/>
      <c r="H2052" s="69"/>
      <c r="I2052" s="69"/>
      <c r="J2052" s="69"/>
      <c r="K2052" s="69"/>
      <c r="L2052" s="69"/>
      <c r="M2052" s="69"/>
      <c r="N2052" s="69"/>
      <c r="O2052" s="69"/>
      <c r="P2052" s="69"/>
      <c r="Q2052" s="69"/>
      <c r="R2052" s="69"/>
      <c r="S2052" s="69"/>
      <c r="T2052" s="69"/>
      <c r="U2052" s="69"/>
      <c r="V2052" s="69"/>
      <c r="W2052" s="69"/>
      <c r="X2052" s="69"/>
      <c r="Y2052" s="69"/>
      <c r="Z2052" s="69"/>
      <c r="AA2052" s="69"/>
      <c r="AB2052" s="69"/>
      <c r="AC2052" s="69"/>
      <c r="AD2052" s="69"/>
      <c r="AE2052" s="69"/>
      <c r="AF2052" s="69"/>
      <c r="AG2052" s="69"/>
      <c r="AH2052" s="69"/>
      <c r="AI2052" s="69"/>
      <c r="AJ2052" s="69"/>
      <c r="AK2052" s="69"/>
      <c r="AL2052" s="69"/>
      <c r="AM2052" s="69"/>
      <c r="AN2052" s="69"/>
      <c r="AO2052" s="69"/>
      <c r="AP2052" s="69"/>
      <c r="AQ2052" s="69"/>
      <c r="AR2052" s="69"/>
      <c r="AS2052" s="69"/>
      <c r="AT2052" s="69"/>
      <c r="AU2052" s="69"/>
      <c r="AV2052" s="69"/>
      <c r="AW2052" s="69"/>
      <c r="AX2052" s="69"/>
      <c r="AY2052" s="69"/>
      <c r="AZ2052" s="69"/>
      <c r="BA2052" s="69"/>
      <c r="BB2052" s="69"/>
      <c r="BC2052" s="69"/>
      <c r="BD2052" s="69"/>
      <c r="BE2052" s="69"/>
      <c r="BF2052" s="69"/>
      <c r="BG2052" s="69"/>
      <c r="BH2052" s="69"/>
      <c r="BI2052" s="69"/>
      <c r="BJ2052" s="69"/>
      <c r="BK2052" s="69"/>
      <c r="BL2052" s="69"/>
      <c r="BM2052" s="69"/>
      <c r="BN2052" s="69"/>
      <c r="BO2052" s="69"/>
      <c r="BP2052" s="69"/>
      <c r="BQ2052" s="69"/>
      <c r="BR2052" s="69"/>
      <c r="BS2052" s="46"/>
    </row>
    <row r="2053" spans="4:71" s="47" customFormat="1" ht="9.75" customHeight="1" x14ac:dyDescent="0.3">
      <c r="D2053" s="69"/>
      <c r="E2053" s="69"/>
      <c r="F2053" s="69"/>
      <c r="G2053" s="69"/>
      <c r="H2053" s="69"/>
      <c r="I2053" s="69"/>
      <c r="J2053" s="69"/>
      <c r="K2053" s="69"/>
      <c r="L2053" s="69"/>
      <c r="M2053" s="69"/>
      <c r="N2053" s="69"/>
      <c r="O2053" s="69"/>
      <c r="P2053" s="69"/>
      <c r="Q2053" s="69"/>
      <c r="R2053" s="69"/>
      <c r="S2053" s="69"/>
      <c r="T2053" s="69"/>
      <c r="U2053" s="69"/>
      <c r="V2053" s="69"/>
      <c r="W2053" s="69"/>
      <c r="X2053" s="69"/>
      <c r="Y2053" s="69"/>
      <c r="Z2053" s="69"/>
      <c r="AA2053" s="69"/>
      <c r="AB2053" s="69"/>
      <c r="AC2053" s="69"/>
      <c r="AD2053" s="69"/>
      <c r="AE2053" s="69"/>
      <c r="AF2053" s="69"/>
      <c r="AG2053" s="69"/>
      <c r="AH2053" s="69"/>
      <c r="AI2053" s="69"/>
      <c r="AJ2053" s="69"/>
      <c r="AK2053" s="69"/>
      <c r="AL2053" s="69"/>
      <c r="AM2053" s="69"/>
      <c r="AN2053" s="69"/>
      <c r="AO2053" s="69"/>
      <c r="AP2053" s="69"/>
      <c r="AQ2053" s="69"/>
      <c r="AR2053" s="69"/>
      <c r="AS2053" s="69"/>
      <c r="AT2053" s="69"/>
      <c r="AU2053" s="69"/>
      <c r="AV2053" s="69"/>
      <c r="AW2053" s="69"/>
      <c r="AX2053" s="69"/>
      <c r="AY2053" s="69"/>
      <c r="AZ2053" s="69"/>
      <c r="BA2053" s="69"/>
      <c r="BB2053" s="69"/>
      <c r="BC2053" s="69"/>
      <c r="BD2053" s="69"/>
      <c r="BE2053" s="69"/>
      <c r="BF2053" s="69"/>
      <c r="BG2053" s="69"/>
      <c r="BH2053" s="69"/>
      <c r="BI2053" s="69"/>
      <c r="BJ2053" s="69"/>
      <c r="BK2053" s="69"/>
      <c r="BL2053" s="69"/>
      <c r="BM2053" s="69"/>
      <c r="BN2053" s="69"/>
      <c r="BO2053" s="69"/>
      <c r="BP2053" s="69"/>
      <c r="BQ2053" s="69"/>
      <c r="BR2053" s="69"/>
      <c r="BS2053" s="46"/>
    </row>
    <row r="2054" spans="4:71" s="47" customFormat="1" ht="9.75" customHeight="1" x14ac:dyDescent="0.3">
      <c r="D2054" s="69"/>
      <c r="E2054" s="69"/>
      <c r="F2054" s="69"/>
      <c r="G2054" s="69"/>
      <c r="H2054" s="69"/>
      <c r="I2054" s="69"/>
      <c r="J2054" s="69"/>
      <c r="K2054" s="69"/>
      <c r="L2054" s="69"/>
      <c r="M2054" s="69"/>
      <c r="N2054" s="69"/>
      <c r="O2054" s="69"/>
      <c r="P2054" s="69"/>
      <c r="Q2054" s="69"/>
      <c r="R2054" s="69"/>
      <c r="S2054" s="69"/>
      <c r="T2054" s="69"/>
      <c r="U2054" s="69"/>
      <c r="V2054" s="69"/>
      <c r="W2054" s="69"/>
      <c r="X2054" s="69"/>
      <c r="Y2054" s="69"/>
      <c r="Z2054" s="69"/>
      <c r="AA2054" s="69"/>
      <c r="AB2054" s="69"/>
      <c r="AC2054" s="69"/>
      <c r="AD2054" s="69"/>
      <c r="AE2054" s="69"/>
      <c r="AF2054" s="69"/>
      <c r="AG2054" s="69"/>
      <c r="AH2054" s="69"/>
      <c r="AI2054" s="69"/>
      <c r="AJ2054" s="69"/>
      <c r="AK2054" s="69"/>
      <c r="AL2054" s="69"/>
      <c r="AM2054" s="69"/>
      <c r="AN2054" s="69"/>
      <c r="AO2054" s="69"/>
      <c r="AP2054" s="69"/>
      <c r="AQ2054" s="69"/>
      <c r="AR2054" s="69"/>
      <c r="AS2054" s="69"/>
      <c r="AT2054" s="69"/>
      <c r="AU2054" s="69"/>
      <c r="AV2054" s="69"/>
      <c r="AW2054" s="69"/>
      <c r="AX2054" s="69"/>
      <c r="AY2054" s="69"/>
      <c r="AZ2054" s="69"/>
      <c r="BA2054" s="69"/>
      <c r="BB2054" s="69"/>
      <c r="BC2054" s="69"/>
      <c r="BD2054" s="69"/>
      <c r="BE2054" s="69"/>
      <c r="BF2054" s="69"/>
      <c r="BG2054" s="69"/>
      <c r="BH2054" s="69"/>
      <c r="BI2054" s="69"/>
      <c r="BJ2054" s="69"/>
      <c r="BK2054" s="69"/>
      <c r="BL2054" s="69"/>
      <c r="BM2054" s="69"/>
      <c r="BN2054" s="69"/>
      <c r="BO2054" s="69"/>
      <c r="BP2054" s="69"/>
      <c r="BQ2054" s="69"/>
      <c r="BR2054" s="69"/>
      <c r="BS2054" s="46"/>
    </row>
    <row r="2055" spans="4:71" s="47" customFormat="1" ht="9.75" customHeight="1" x14ac:dyDescent="0.3">
      <c r="D2055" s="69"/>
      <c r="E2055" s="69"/>
      <c r="F2055" s="69"/>
      <c r="G2055" s="69"/>
      <c r="H2055" s="69"/>
      <c r="I2055" s="69"/>
      <c r="J2055" s="69"/>
      <c r="K2055" s="69"/>
      <c r="L2055" s="69"/>
      <c r="M2055" s="69"/>
      <c r="N2055" s="69"/>
      <c r="O2055" s="69"/>
      <c r="P2055" s="69"/>
      <c r="Q2055" s="69"/>
      <c r="R2055" s="69"/>
      <c r="S2055" s="69"/>
      <c r="T2055" s="69"/>
      <c r="U2055" s="69"/>
      <c r="V2055" s="69"/>
      <c r="W2055" s="69"/>
      <c r="X2055" s="69"/>
      <c r="Y2055" s="69"/>
      <c r="Z2055" s="69"/>
      <c r="AA2055" s="69"/>
      <c r="AB2055" s="69"/>
      <c r="AC2055" s="69"/>
      <c r="AD2055" s="69"/>
      <c r="AE2055" s="69"/>
      <c r="AF2055" s="69"/>
      <c r="AG2055" s="69"/>
      <c r="AH2055" s="69"/>
      <c r="AI2055" s="69"/>
      <c r="AJ2055" s="69"/>
      <c r="AK2055" s="69"/>
      <c r="AL2055" s="69"/>
      <c r="AM2055" s="69"/>
      <c r="AN2055" s="69"/>
      <c r="AO2055" s="69"/>
      <c r="AP2055" s="69"/>
      <c r="AQ2055" s="69"/>
      <c r="AR2055" s="69"/>
      <c r="AS2055" s="69"/>
      <c r="AT2055" s="69"/>
      <c r="AU2055" s="69"/>
      <c r="AV2055" s="69"/>
      <c r="AW2055" s="69"/>
      <c r="AX2055" s="69"/>
      <c r="AY2055" s="69"/>
      <c r="AZ2055" s="69"/>
      <c r="BA2055" s="69"/>
      <c r="BB2055" s="69"/>
      <c r="BC2055" s="69"/>
      <c r="BD2055" s="69"/>
      <c r="BE2055" s="69"/>
      <c r="BF2055" s="69"/>
      <c r="BG2055" s="69"/>
      <c r="BH2055" s="69"/>
      <c r="BI2055" s="69"/>
      <c r="BJ2055" s="69"/>
      <c r="BK2055" s="69"/>
      <c r="BL2055" s="69"/>
      <c r="BM2055" s="69"/>
      <c r="BN2055" s="69"/>
      <c r="BO2055" s="69"/>
      <c r="BP2055" s="69"/>
      <c r="BQ2055" s="69"/>
      <c r="BR2055" s="69"/>
      <c r="BS2055" s="46"/>
    </row>
    <row r="2056" spans="4:71" s="47" customFormat="1" ht="9.75" customHeight="1" x14ac:dyDescent="0.3">
      <c r="D2056" s="69"/>
      <c r="E2056" s="69"/>
      <c r="F2056" s="69"/>
      <c r="G2056" s="69"/>
      <c r="H2056" s="69"/>
      <c r="I2056" s="69"/>
      <c r="J2056" s="69"/>
      <c r="K2056" s="69"/>
      <c r="L2056" s="69"/>
      <c r="M2056" s="69"/>
      <c r="N2056" s="69"/>
      <c r="O2056" s="69"/>
      <c r="P2056" s="69"/>
      <c r="Q2056" s="69"/>
      <c r="R2056" s="69"/>
      <c r="S2056" s="69"/>
      <c r="T2056" s="69"/>
      <c r="U2056" s="69"/>
      <c r="V2056" s="69"/>
      <c r="W2056" s="69"/>
      <c r="X2056" s="69"/>
      <c r="Y2056" s="69"/>
      <c r="Z2056" s="69"/>
      <c r="AA2056" s="69"/>
      <c r="AB2056" s="69"/>
      <c r="AC2056" s="69"/>
      <c r="AD2056" s="69"/>
      <c r="AE2056" s="69"/>
      <c r="AF2056" s="69"/>
      <c r="AG2056" s="69"/>
      <c r="AH2056" s="69"/>
      <c r="AI2056" s="69"/>
      <c r="AJ2056" s="69"/>
      <c r="AK2056" s="69"/>
      <c r="AL2056" s="69"/>
      <c r="AM2056" s="69"/>
      <c r="AN2056" s="69"/>
      <c r="AO2056" s="69"/>
      <c r="AP2056" s="69"/>
      <c r="AQ2056" s="69"/>
      <c r="AR2056" s="69"/>
      <c r="AS2056" s="69"/>
      <c r="AT2056" s="69"/>
      <c r="AU2056" s="69"/>
      <c r="AV2056" s="69"/>
      <c r="AW2056" s="69"/>
      <c r="AX2056" s="69"/>
      <c r="AY2056" s="69"/>
      <c r="AZ2056" s="69"/>
      <c r="BA2056" s="69"/>
      <c r="BB2056" s="69"/>
      <c r="BC2056" s="69"/>
      <c r="BD2056" s="69"/>
      <c r="BE2056" s="69"/>
      <c r="BF2056" s="69"/>
      <c r="BG2056" s="69"/>
      <c r="BH2056" s="69"/>
      <c r="BI2056" s="69"/>
      <c r="BJ2056" s="69"/>
      <c r="BK2056" s="69"/>
      <c r="BL2056" s="69"/>
      <c r="BM2056" s="69"/>
      <c r="BN2056" s="69"/>
      <c r="BO2056" s="69"/>
      <c r="BP2056" s="69"/>
      <c r="BQ2056" s="69"/>
      <c r="BR2056" s="69"/>
      <c r="BS2056" s="46"/>
    </row>
    <row r="2057" spans="4:71" s="47" customFormat="1" ht="9.75" customHeight="1" x14ac:dyDescent="0.3">
      <c r="D2057" s="69"/>
      <c r="E2057" s="69"/>
      <c r="F2057" s="69"/>
      <c r="G2057" s="69"/>
      <c r="H2057" s="69"/>
      <c r="I2057" s="69"/>
      <c r="J2057" s="69"/>
      <c r="K2057" s="69"/>
      <c r="L2057" s="69"/>
      <c r="M2057" s="69"/>
      <c r="N2057" s="69"/>
      <c r="O2057" s="69"/>
      <c r="P2057" s="69"/>
      <c r="Q2057" s="69"/>
      <c r="R2057" s="69"/>
      <c r="S2057" s="69"/>
      <c r="T2057" s="69"/>
      <c r="U2057" s="69"/>
      <c r="V2057" s="69"/>
      <c r="W2057" s="69"/>
      <c r="X2057" s="69"/>
      <c r="Y2057" s="69"/>
      <c r="Z2057" s="69"/>
      <c r="AA2057" s="69"/>
      <c r="AB2057" s="69"/>
      <c r="AC2057" s="69"/>
      <c r="AD2057" s="69"/>
      <c r="AE2057" s="69"/>
      <c r="AF2057" s="69"/>
      <c r="AG2057" s="69"/>
      <c r="AH2057" s="69"/>
      <c r="AI2057" s="69"/>
      <c r="AJ2057" s="69"/>
      <c r="AK2057" s="69"/>
      <c r="AL2057" s="69"/>
      <c r="AM2057" s="69"/>
      <c r="AN2057" s="69"/>
      <c r="AO2057" s="69"/>
      <c r="AP2057" s="69"/>
      <c r="AQ2057" s="69"/>
      <c r="AR2057" s="69"/>
      <c r="AS2057" s="69"/>
      <c r="AT2057" s="69"/>
      <c r="AU2057" s="69"/>
      <c r="AV2057" s="69"/>
      <c r="AW2057" s="69"/>
      <c r="AX2057" s="69"/>
      <c r="AY2057" s="69"/>
      <c r="AZ2057" s="69"/>
      <c r="BA2057" s="69"/>
      <c r="BB2057" s="69"/>
      <c r="BC2057" s="69"/>
      <c r="BD2057" s="69"/>
      <c r="BE2057" s="69"/>
      <c r="BF2057" s="69"/>
      <c r="BG2057" s="69"/>
      <c r="BH2057" s="69"/>
      <c r="BI2057" s="69"/>
      <c r="BJ2057" s="69"/>
      <c r="BK2057" s="69"/>
      <c r="BL2057" s="69"/>
      <c r="BM2057" s="69"/>
      <c r="BN2057" s="69"/>
      <c r="BO2057" s="69"/>
      <c r="BP2057" s="69"/>
      <c r="BQ2057" s="69"/>
      <c r="BR2057" s="69"/>
      <c r="BS2057" s="46"/>
    </row>
    <row r="2058" spans="4:71" s="47" customFormat="1" ht="9.75" customHeight="1" x14ac:dyDescent="0.3">
      <c r="D2058" s="69"/>
      <c r="E2058" s="69"/>
      <c r="F2058" s="69"/>
      <c r="G2058" s="69"/>
      <c r="H2058" s="69"/>
      <c r="I2058" s="69"/>
      <c r="J2058" s="69"/>
      <c r="K2058" s="69"/>
      <c r="L2058" s="69"/>
      <c r="M2058" s="69"/>
      <c r="N2058" s="69"/>
      <c r="O2058" s="69"/>
      <c r="P2058" s="69"/>
      <c r="Q2058" s="69"/>
      <c r="R2058" s="69"/>
      <c r="S2058" s="69"/>
      <c r="T2058" s="69"/>
      <c r="U2058" s="69"/>
      <c r="V2058" s="69"/>
      <c r="W2058" s="69"/>
      <c r="X2058" s="69"/>
      <c r="Y2058" s="69"/>
      <c r="Z2058" s="69"/>
      <c r="AA2058" s="69"/>
      <c r="AB2058" s="69"/>
      <c r="AC2058" s="69"/>
      <c r="AD2058" s="69"/>
      <c r="AE2058" s="69"/>
      <c r="AF2058" s="69"/>
      <c r="AG2058" s="69"/>
      <c r="AH2058" s="69"/>
      <c r="AI2058" s="69"/>
      <c r="AJ2058" s="69"/>
      <c r="AK2058" s="69"/>
      <c r="AL2058" s="69"/>
      <c r="AM2058" s="69"/>
      <c r="AN2058" s="69"/>
      <c r="AO2058" s="69"/>
      <c r="AP2058" s="69"/>
      <c r="AQ2058" s="69"/>
      <c r="AR2058" s="69"/>
      <c r="AS2058" s="69"/>
      <c r="AT2058" s="69"/>
      <c r="AU2058" s="69"/>
      <c r="AV2058" s="69"/>
      <c r="AW2058" s="69"/>
      <c r="AX2058" s="69"/>
      <c r="AY2058" s="69"/>
      <c r="AZ2058" s="69"/>
      <c r="BA2058" s="69"/>
      <c r="BB2058" s="69"/>
      <c r="BC2058" s="69"/>
      <c r="BD2058" s="69"/>
      <c r="BE2058" s="69"/>
      <c r="BF2058" s="69"/>
      <c r="BG2058" s="69"/>
      <c r="BH2058" s="69"/>
      <c r="BI2058" s="69"/>
      <c r="BJ2058" s="69"/>
      <c r="BK2058" s="69"/>
      <c r="BL2058" s="69"/>
      <c r="BM2058" s="69"/>
      <c r="BN2058" s="69"/>
      <c r="BO2058" s="69"/>
      <c r="BP2058" s="69"/>
      <c r="BQ2058" s="69"/>
      <c r="BR2058" s="69"/>
      <c r="BS2058" s="46"/>
    </row>
    <row r="2059" spans="4:71" s="47" customFormat="1" ht="9.75" customHeight="1" x14ac:dyDescent="0.3">
      <c r="D2059" s="69"/>
      <c r="E2059" s="69"/>
      <c r="F2059" s="69"/>
      <c r="G2059" s="69"/>
      <c r="H2059" s="69"/>
      <c r="I2059" s="69"/>
      <c r="J2059" s="69"/>
      <c r="K2059" s="69"/>
      <c r="L2059" s="69"/>
      <c r="M2059" s="69"/>
      <c r="N2059" s="69"/>
      <c r="O2059" s="69"/>
      <c r="P2059" s="69"/>
      <c r="Q2059" s="69"/>
      <c r="R2059" s="69"/>
      <c r="S2059" s="69"/>
      <c r="T2059" s="69"/>
      <c r="U2059" s="69"/>
      <c r="V2059" s="69"/>
      <c r="W2059" s="69"/>
      <c r="X2059" s="69"/>
      <c r="Y2059" s="69"/>
      <c r="Z2059" s="69"/>
      <c r="AA2059" s="69"/>
      <c r="AB2059" s="69"/>
      <c r="AC2059" s="69"/>
      <c r="AD2059" s="69"/>
      <c r="AE2059" s="69"/>
      <c r="AF2059" s="69"/>
      <c r="AG2059" s="69"/>
      <c r="AH2059" s="69"/>
      <c r="AI2059" s="69"/>
      <c r="AJ2059" s="69"/>
      <c r="AK2059" s="69"/>
      <c r="AL2059" s="69"/>
      <c r="AM2059" s="69"/>
      <c r="AN2059" s="69"/>
      <c r="AO2059" s="69"/>
      <c r="AP2059" s="69"/>
      <c r="AQ2059" s="69"/>
      <c r="AR2059" s="69"/>
      <c r="AS2059" s="69"/>
      <c r="AT2059" s="69"/>
      <c r="AU2059" s="69"/>
      <c r="AV2059" s="69"/>
      <c r="AW2059" s="69"/>
      <c r="AX2059" s="69"/>
      <c r="AY2059" s="69"/>
      <c r="AZ2059" s="69"/>
      <c r="BA2059" s="69"/>
      <c r="BB2059" s="69"/>
      <c r="BC2059" s="69"/>
      <c r="BD2059" s="69"/>
      <c r="BE2059" s="69"/>
      <c r="BF2059" s="69"/>
      <c r="BG2059" s="69"/>
      <c r="BH2059" s="69"/>
      <c r="BI2059" s="69"/>
      <c r="BJ2059" s="69"/>
      <c r="BK2059" s="69"/>
      <c r="BL2059" s="69"/>
      <c r="BM2059" s="69"/>
      <c r="BN2059" s="69"/>
      <c r="BO2059" s="69"/>
      <c r="BP2059" s="69"/>
      <c r="BQ2059" s="69"/>
      <c r="BR2059" s="69"/>
      <c r="BS2059" s="46"/>
    </row>
    <row r="2060" spans="4:71" s="47" customFormat="1" ht="9.75" customHeight="1" x14ac:dyDescent="0.3">
      <c r="D2060" s="69"/>
      <c r="E2060" s="69"/>
      <c r="F2060" s="69"/>
      <c r="G2060" s="69"/>
      <c r="H2060" s="69"/>
      <c r="I2060" s="69"/>
      <c r="J2060" s="69"/>
      <c r="K2060" s="69"/>
      <c r="L2060" s="69"/>
      <c r="M2060" s="69"/>
      <c r="N2060" s="69"/>
      <c r="O2060" s="69"/>
      <c r="P2060" s="69"/>
      <c r="Q2060" s="69"/>
      <c r="R2060" s="69"/>
      <c r="S2060" s="69"/>
      <c r="T2060" s="69"/>
      <c r="U2060" s="69"/>
      <c r="V2060" s="69"/>
      <c r="W2060" s="69"/>
      <c r="X2060" s="69"/>
      <c r="Y2060" s="69"/>
      <c r="Z2060" s="69"/>
      <c r="AA2060" s="69"/>
      <c r="AB2060" s="69"/>
      <c r="AC2060" s="69"/>
      <c r="AD2060" s="69"/>
      <c r="AE2060" s="69"/>
      <c r="AF2060" s="69"/>
      <c r="AG2060" s="69"/>
      <c r="AH2060" s="69"/>
      <c r="AI2060" s="69"/>
      <c r="AJ2060" s="69"/>
      <c r="AK2060" s="69"/>
      <c r="AL2060" s="69"/>
      <c r="AM2060" s="69"/>
      <c r="AN2060" s="69"/>
      <c r="AO2060" s="69"/>
      <c r="AP2060" s="69"/>
      <c r="AQ2060" s="69"/>
      <c r="AR2060" s="69"/>
      <c r="AS2060" s="69"/>
      <c r="AT2060" s="69"/>
      <c r="AU2060" s="69"/>
      <c r="AV2060" s="69"/>
      <c r="AW2060" s="69"/>
      <c r="AX2060" s="69"/>
      <c r="AY2060" s="69"/>
      <c r="AZ2060" s="69"/>
      <c r="BA2060" s="69"/>
      <c r="BB2060" s="69"/>
      <c r="BC2060" s="69"/>
      <c r="BD2060" s="69"/>
      <c r="BE2060" s="69"/>
      <c r="BF2060" s="69"/>
      <c r="BG2060" s="69"/>
      <c r="BH2060" s="69"/>
      <c r="BI2060" s="69"/>
      <c r="BJ2060" s="69"/>
      <c r="BK2060" s="69"/>
      <c r="BL2060" s="69"/>
      <c r="BM2060" s="69"/>
      <c r="BN2060" s="69"/>
      <c r="BO2060" s="69"/>
      <c r="BP2060" s="69"/>
      <c r="BQ2060" s="69"/>
      <c r="BR2060" s="69"/>
      <c r="BS2060" s="46"/>
    </row>
    <row r="2061" spans="4:71" s="47" customFormat="1" ht="9.75" customHeight="1" x14ac:dyDescent="0.3">
      <c r="D2061" s="69"/>
      <c r="E2061" s="69"/>
      <c r="F2061" s="69"/>
      <c r="G2061" s="69"/>
      <c r="H2061" s="69"/>
      <c r="I2061" s="69"/>
      <c r="J2061" s="69"/>
      <c r="K2061" s="69"/>
      <c r="L2061" s="69"/>
      <c r="M2061" s="69"/>
      <c r="N2061" s="69"/>
      <c r="O2061" s="69"/>
      <c r="P2061" s="69"/>
      <c r="Q2061" s="69"/>
      <c r="R2061" s="69"/>
      <c r="S2061" s="69"/>
      <c r="T2061" s="69"/>
      <c r="U2061" s="69"/>
      <c r="V2061" s="69"/>
      <c r="W2061" s="69"/>
      <c r="X2061" s="69"/>
      <c r="Y2061" s="69"/>
      <c r="Z2061" s="69"/>
      <c r="AA2061" s="69"/>
      <c r="AB2061" s="69"/>
      <c r="AC2061" s="69"/>
      <c r="AD2061" s="69"/>
      <c r="AE2061" s="69"/>
      <c r="AF2061" s="69"/>
      <c r="AG2061" s="69"/>
      <c r="AH2061" s="69"/>
      <c r="AI2061" s="69"/>
      <c r="AJ2061" s="69"/>
      <c r="AK2061" s="69"/>
      <c r="AL2061" s="69"/>
      <c r="AM2061" s="69"/>
      <c r="AN2061" s="69"/>
      <c r="AO2061" s="69"/>
      <c r="AP2061" s="69"/>
      <c r="AQ2061" s="69"/>
      <c r="AR2061" s="69"/>
      <c r="AS2061" s="69"/>
      <c r="AT2061" s="69"/>
      <c r="AU2061" s="69"/>
      <c r="AV2061" s="69"/>
      <c r="AW2061" s="69"/>
      <c r="AX2061" s="69"/>
      <c r="AY2061" s="69"/>
      <c r="AZ2061" s="69"/>
      <c r="BA2061" s="69"/>
      <c r="BB2061" s="69"/>
      <c r="BC2061" s="69"/>
      <c r="BD2061" s="69"/>
      <c r="BE2061" s="69"/>
      <c r="BF2061" s="69"/>
      <c r="BG2061" s="69"/>
      <c r="BH2061" s="69"/>
      <c r="BI2061" s="69"/>
      <c r="BJ2061" s="69"/>
      <c r="BK2061" s="69"/>
      <c r="BL2061" s="69"/>
      <c r="BM2061" s="69"/>
      <c r="BN2061" s="69"/>
      <c r="BO2061" s="69"/>
      <c r="BP2061" s="69"/>
      <c r="BQ2061" s="69"/>
      <c r="BR2061" s="69"/>
      <c r="BS2061" s="46"/>
    </row>
    <row r="2062" spans="4:71" s="47" customFormat="1" ht="9.75" customHeight="1" x14ac:dyDescent="0.3">
      <c r="D2062" s="69"/>
      <c r="E2062" s="69"/>
      <c r="F2062" s="69"/>
      <c r="G2062" s="69"/>
      <c r="H2062" s="69"/>
      <c r="I2062" s="69"/>
      <c r="J2062" s="69"/>
      <c r="K2062" s="69"/>
      <c r="L2062" s="69"/>
      <c r="M2062" s="69"/>
      <c r="N2062" s="69"/>
      <c r="O2062" s="69"/>
      <c r="P2062" s="69"/>
      <c r="Q2062" s="69"/>
      <c r="R2062" s="69"/>
      <c r="S2062" s="69"/>
      <c r="T2062" s="69"/>
      <c r="U2062" s="69"/>
      <c r="V2062" s="69"/>
      <c r="W2062" s="69"/>
      <c r="X2062" s="69"/>
      <c r="Y2062" s="69"/>
      <c r="Z2062" s="69"/>
      <c r="AA2062" s="69"/>
      <c r="AB2062" s="69"/>
      <c r="AC2062" s="69"/>
      <c r="AD2062" s="69"/>
      <c r="AE2062" s="69"/>
      <c r="AF2062" s="69"/>
      <c r="AG2062" s="69"/>
      <c r="AH2062" s="69"/>
      <c r="AI2062" s="69"/>
      <c r="AJ2062" s="69"/>
      <c r="AK2062" s="69"/>
      <c r="AL2062" s="69"/>
      <c r="AM2062" s="69"/>
      <c r="AN2062" s="69"/>
      <c r="AO2062" s="69"/>
      <c r="AP2062" s="69"/>
      <c r="AQ2062" s="69"/>
      <c r="AR2062" s="69"/>
      <c r="AS2062" s="69"/>
      <c r="AT2062" s="69"/>
      <c r="AU2062" s="69"/>
      <c r="AV2062" s="69"/>
      <c r="AW2062" s="69"/>
      <c r="AX2062" s="69"/>
      <c r="AY2062" s="69"/>
      <c r="AZ2062" s="69"/>
      <c r="BA2062" s="69"/>
      <c r="BB2062" s="69"/>
      <c r="BC2062" s="69"/>
      <c r="BD2062" s="69"/>
      <c r="BE2062" s="69"/>
      <c r="BF2062" s="69"/>
      <c r="BG2062" s="69"/>
      <c r="BH2062" s="69"/>
      <c r="BI2062" s="69"/>
      <c r="BJ2062" s="69"/>
      <c r="BK2062" s="69"/>
      <c r="BL2062" s="69"/>
      <c r="BM2062" s="69"/>
      <c r="BN2062" s="69"/>
      <c r="BO2062" s="69"/>
      <c r="BP2062" s="69"/>
      <c r="BQ2062" s="69"/>
      <c r="BR2062" s="69"/>
      <c r="BS2062" s="46"/>
    </row>
    <row r="2063" spans="4:71" s="47" customFormat="1" ht="9.75" customHeight="1" x14ac:dyDescent="0.3">
      <c r="D2063" s="69"/>
      <c r="E2063" s="69"/>
      <c r="F2063" s="69"/>
      <c r="G2063" s="69"/>
      <c r="H2063" s="69"/>
      <c r="I2063" s="69"/>
      <c r="J2063" s="69"/>
      <c r="K2063" s="69"/>
      <c r="L2063" s="69"/>
      <c r="M2063" s="69"/>
      <c r="N2063" s="69"/>
      <c r="O2063" s="69"/>
      <c r="P2063" s="69"/>
      <c r="Q2063" s="69"/>
      <c r="R2063" s="69"/>
      <c r="S2063" s="69"/>
      <c r="T2063" s="69"/>
      <c r="U2063" s="69"/>
      <c r="V2063" s="69"/>
      <c r="W2063" s="69"/>
      <c r="X2063" s="69"/>
      <c r="Y2063" s="69"/>
      <c r="Z2063" s="69"/>
      <c r="AA2063" s="69"/>
      <c r="AB2063" s="69"/>
      <c r="AC2063" s="69"/>
      <c r="AD2063" s="69"/>
      <c r="AE2063" s="69"/>
      <c r="AF2063" s="69"/>
      <c r="AG2063" s="69"/>
      <c r="AH2063" s="69"/>
      <c r="AI2063" s="69"/>
      <c r="AJ2063" s="69"/>
      <c r="AK2063" s="69"/>
      <c r="AL2063" s="69"/>
      <c r="AM2063" s="69"/>
      <c r="AN2063" s="69"/>
      <c r="AO2063" s="69"/>
      <c r="AP2063" s="69"/>
      <c r="AQ2063" s="69"/>
      <c r="AR2063" s="69"/>
      <c r="AS2063" s="69"/>
      <c r="AT2063" s="69"/>
      <c r="AU2063" s="69"/>
      <c r="AV2063" s="69"/>
      <c r="AW2063" s="69"/>
      <c r="AX2063" s="69"/>
      <c r="AY2063" s="69"/>
      <c r="AZ2063" s="69"/>
      <c r="BA2063" s="69"/>
      <c r="BB2063" s="69"/>
      <c r="BC2063" s="69"/>
      <c r="BD2063" s="69"/>
      <c r="BE2063" s="69"/>
      <c r="BF2063" s="69"/>
      <c r="BG2063" s="69"/>
      <c r="BH2063" s="69"/>
      <c r="BI2063" s="69"/>
      <c r="BJ2063" s="69"/>
      <c r="BK2063" s="69"/>
      <c r="BL2063" s="69"/>
      <c r="BM2063" s="69"/>
      <c r="BN2063" s="69"/>
      <c r="BO2063" s="69"/>
      <c r="BP2063" s="69"/>
      <c r="BQ2063" s="69"/>
      <c r="BR2063" s="69"/>
      <c r="BS2063" s="46"/>
    </row>
    <row r="2064" spans="4:71" s="47" customFormat="1" ht="9.75" customHeight="1" x14ac:dyDescent="0.3">
      <c r="D2064" s="69"/>
      <c r="E2064" s="69"/>
      <c r="F2064" s="69"/>
      <c r="G2064" s="69"/>
      <c r="H2064" s="69"/>
      <c r="I2064" s="69"/>
      <c r="J2064" s="69"/>
      <c r="K2064" s="69"/>
      <c r="L2064" s="69"/>
      <c r="M2064" s="69"/>
      <c r="N2064" s="69"/>
      <c r="O2064" s="69"/>
      <c r="P2064" s="69"/>
      <c r="Q2064" s="69"/>
      <c r="R2064" s="69"/>
      <c r="S2064" s="69"/>
      <c r="T2064" s="69"/>
      <c r="U2064" s="69"/>
      <c r="V2064" s="69"/>
      <c r="W2064" s="69"/>
      <c r="X2064" s="69"/>
      <c r="Y2064" s="69"/>
      <c r="Z2064" s="69"/>
      <c r="AA2064" s="69"/>
      <c r="AB2064" s="69"/>
      <c r="AC2064" s="69"/>
      <c r="AD2064" s="69"/>
      <c r="AE2064" s="69"/>
      <c r="AF2064" s="69"/>
      <c r="AG2064" s="69"/>
      <c r="AH2064" s="69"/>
      <c r="AI2064" s="69"/>
      <c r="AJ2064" s="69"/>
      <c r="AK2064" s="69"/>
      <c r="AL2064" s="69"/>
      <c r="AM2064" s="69"/>
      <c r="AN2064" s="69"/>
      <c r="AO2064" s="69"/>
      <c r="AP2064" s="69"/>
      <c r="AQ2064" s="69"/>
      <c r="AR2064" s="69"/>
      <c r="AS2064" s="69"/>
      <c r="AT2064" s="69"/>
      <c r="AU2064" s="69"/>
      <c r="AV2064" s="69"/>
      <c r="AW2064" s="69"/>
      <c r="AX2064" s="69"/>
      <c r="AY2064" s="69"/>
      <c r="AZ2064" s="69"/>
      <c r="BA2064" s="69"/>
      <c r="BB2064" s="69"/>
      <c r="BC2064" s="69"/>
      <c r="BD2064" s="69"/>
      <c r="BE2064" s="69"/>
      <c r="BF2064" s="69"/>
      <c r="BG2064" s="69"/>
      <c r="BH2064" s="69"/>
      <c r="BI2064" s="69"/>
      <c r="BJ2064" s="69"/>
      <c r="BK2064" s="69"/>
      <c r="BL2064" s="69"/>
      <c r="BM2064" s="69"/>
      <c r="BN2064" s="69"/>
      <c r="BO2064" s="69"/>
      <c r="BP2064" s="69"/>
      <c r="BQ2064" s="69"/>
      <c r="BR2064" s="69"/>
      <c r="BS2064" s="46"/>
    </row>
    <row r="2065" spans="4:71" s="47" customFormat="1" ht="9.75" customHeight="1" x14ac:dyDescent="0.3">
      <c r="D2065" s="69"/>
      <c r="E2065" s="69"/>
      <c r="F2065" s="69"/>
      <c r="G2065" s="69"/>
      <c r="H2065" s="69"/>
      <c r="I2065" s="69"/>
      <c r="J2065" s="69"/>
      <c r="K2065" s="69"/>
      <c r="L2065" s="69"/>
      <c r="M2065" s="69"/>
      <c r="N2065" s="69"/>
      <c r="O2065" s="69"/>
      <c r="P2065" s="69"/>
      <c r="Q2065" s="69"/>
      <c r="R2065" s="69"/>
      <c r="S2065" s="69"/>
      <c r="T2065" s="69"/>
      <c r="U2065" s="69"/>
      <c r="V2065" s="69"/>
      <c r="W2065" s="69"/>
      <c r="X2065" s="69"/>
      <c r="Y2065" s="69"/>
      <c r="Z2065" s="69"/>
      <c r="AA2065" s="69"/>
      <c r="AB2065" s="69"/>
      <c r="AC2065" s="69"/>
      <c r="AD2065" s="69"/>
      <c r="AE2065" s="69"/>
      <c r="AF2065" s="69"/>
      <c r="AG2065" s="69"/>
      <c r="AH2065" s="69"/>
      <c r="AI2065" s="69"/>
      <c r="AJ2065" s="69"/>
      <c r="AK2065" s="69"/>
      <c r="AL2065" s="69"/>
      <c r="AM2065" s="69"/>
      <c r="AN2065" s="69"/>
      <c r="AO2065" s="69"/>
      <c r="AP2065" s="69"/>
      <c r="AQ2065" s="69"/>
      <c r="AR2065" s="69"/>
      <c r="AS2065" s="69"/>
      <c r="AT2065" s="69"/>
      <c r="AU2065" s="69"/>
      <c r="AV2065" s="69"/>
      <c r="AW2065" s="69"/>
      <c r="AX2065" s="69"/>
      <c r="AY2065" s="69"/>
      <c r="AZ2065" s="69"/>
      <c r="BA2065" s="69"/>
      <c r="BB2065" s="69"/>
      <c r="BC2065" s="69"/>
      <c r="BD2065" s="69"/>
      <c r="BE2065" s="69"/>
      <c r="BF2065" s="69"/>
      <c r="BG2065" s="69"/>
      <c r="BH2065" s="69"/>
      <c r="BI2065" s="69"/>
      <c r="BJ2065" s="69"/>
      <c r="BK2065" s="69"/>
      <c r="BL2065" s="69"/>
      <c r="BM2065" s="69"/>
      <c r="BN2065" s="69"/>
      <c r="BO2065" s="69"/>
      <c r="BP2065" s="69"/>
      <c r="BQ2065" s="69"/>
      <c r="BR2065" s="69"/>
      <c r="BS2065" s="46"/>
    </row>
    <row r="2066" spans="4:71" s="47" customFormat="1" ht="9.75" customHeight="1" x14ac:dyDescent="0.3">
      <c r="D2066" s="69"/>
      <c r="E2066" s="69"/>
      <c r="F2066" s="69"/>
      <c r="G2066" s="69"/>
      <c r="H2066" s="69"/>
      <c r="I2066" s="69"/>
      <c r="J2066" s="69"/>
      <c r="K2066" s="69"/>
      <c r="L2066" s="69"/>
      <c r="M2066" s="69"/>
      <c r="N2066" s="69"/>
      <c r="O2066" s="69"/>
      <c r="P2066" s="69"/>
      <c r="Q2066" s="69"/>
      <c r="R2066" s="69"/>
      <c r="S2066" s="69"/>
      <c r="T2066" s="69"/>
      <c r="U2066" s="69"/>
      <c r="V2066" s="69"/>
      <c r="W2066" s="69"/>
      <c r="X2066" s="69"/>
      <c r="Y2066" s="69"/>
      <c r="Z2066" s="69"/>
      <c r="AA2066" s="69"/>
      <c r="AB2066" s="69"/>
      <c r="AC2066" s="69"/>
      <c r="AD2066" s="69"/>
      <c r="AE2066" s="69"/>
      <c r="AF2066" s="69"/>
      <c r="AG2066" s="69"/>
      <c r="AH2066" s="69"/>
      <c r="AI2066" s="69"/>
      <c r="AJ2066" s="69"/>
      <c r="AK2066" s="69"/>
      <c r="AL2066" s="69"/>
      <c r="AM2066" s="69"/>
      <c r="AN2066" s="69"/>
      <c r="AO2066" s="69"/>
      <c r="AP2066" s="69"/>
      <c r="AQ2066" s="69"/>
      <c r="AR2066" s="69"/>
      <c r="AS2066" s="69"/>
      <c r="AT2066" s="69"/>
      <c r="AU2066" s="69"/>
      <c r="AV2066" s="69"/>
      <c r="AW2066" s="69"/>
      <c r="AX2066" s="69"/>
      <c r="AY2066" s="69"/>
      <c r="AZ2066" s="69"/>
      <c r="BA2066" s="69"/>
      <c r="BB2066" s="69"/>
      <c r="BC2066" s="69"/>
      <c r="BD2066" s="69"/>
      <c r="BE2066" s="69"/>
      <c r="BF2066" s="69"/>
      <c r="BG2066" s="69"/>
      <c r="BH2066" s="69"/>
      <c r="BI2066" s="69"/>
      <c r="BJ2066" s="69"/>
      <c r="BK2066" s="69"/>
      <c r="BL2066" s="69"/>
      <c r="BM2066" s="69"/>
      <c r="BN2066" s="69"/>
      <c r="BO2066" s="69"/>
      <c r="BP2066" s="69"/>
      <c r="BQ2066" s="69"/>
      <c r="BR2066" s="69"/>
      <c r="BS2066" s="46"/>
    </row>
    <row r="2067" spans="4:71" s="47" customFormat="1" ht="9.75" customHeight="1" x14ac:dyDescent="0.3">
      <c r="D2067" s="69"/>
      <c r="E2067" s="69"/>
      <c r="F2067" s="69"/>
      <c r="G2067" s="69"/>
      <c r="H2067" s="69"/>
      <c r="I2067" s="69"/>
      <c r="J2067" s="69"/>
      <c r="K2067" s="69"/>
      <c r="L2067" s="69"/>
      <c r="M2067" s="69"/>
      <c r="N2067" s="69"/>
      <c r="O2067" s="69"/>
      <c r="P2067" s="69"/>
      <c r="Q2067" s="69"/>
      <c r="R2067" s="69"/>
      <c r="S2067" s="69"/>
      <c r="T2067" s="69"/>
      <c r="U2067" s="69"/>
      <c r="V2067" s="69"/>
      <c r="W2067" s="69"/>
      <c r="X2067" s="69"/>
      <c r="Y2067" s="69"/>
      <c r="Z2067" s="69"/>
      <c r="AA2067" s="69"/>
      <c r="AB2067" s="69"/>
      <c r="AC2067" s="69"/>
      <c r="AD2067" s="69"/>
      <c r="AE2067" s="69"/>
      <c r="AF2067" s="69"/>
      <c r="AG2067" s="69"/>
      <c r="AH2067" s="69"/>
      <c r="AI2067" s="69"/>
      <c r="AJ2067" s="69"/>
      <c r="AK2067" s="69"/>
      <c r="AL2067" s="69"/>
      <c r="AM2067" s="69"/>
      <c r="AN2067" s="69"/>
      <c r="AO2067" s="69"/>
      <c r="AP2067" s="69"/>
      <c r="AQ2067" s="69"/>
      <c r="AR2067" s="69"/>
      <c r="AS2067" s="69"/>
      <c r="AT2067" s="69"/>
      <c r="AU2067" s="69"/>
      <c r="AV2067" s="69"/>
      <c r="AW2067" s="69"/>
      <c r="AX2067" s="69"/>
      <c r="AY2067" s="69"/>
      <c r="AZ2067" s="69"/>
      <c r="BA2067" s="69"/>
      <c r="BB2067" s="69"/>
      <c r="BC2067" s="69"/>
      <c r="BD2067" s="69"/>
      <c r="BE2067" s="69"/>
      <c r="BF2067" s="69"/>
      <c r="BG2067" s="69"/>
      <c r="BH2067" s="69"/>
      <c r="BI2067" s="69"/>
      <c r="BJ2067" s="69"/>
      <c r="BK2067" s="69"/>
      <c r="BL2067" s="69"/>
      <c r="BM2067" s="69"/>
      <c r="BN2067" s="69"/>
      <c r="BO2067" s="69"/>
      <c r="BP2067" s="69"/>
      <c r="BQ2067" s="69"/>
      <c r="BR2067" s="69"/>
      <c r="BS2067" s="46"/>
    </row>
    <row r="2068" spans="4:71" s="47" customFormat="1" ht="9.75" customHeight="1" x14ac:dyDescent="0.3">
      <c r="D2068" s="69"/>
      <c r="E2068" s="69"/>
      <c r="F2068" s="69"/>
      <c r="G2068" s="69"/>
      <c r="H2068" s="69"/>
      <c r="I2068" s="69"/>
      <c r="J2068" s="69"/>
      <c r="K2068" s="69"/>
      <c r="L2068" s="69"/>
      <c r="M2068" s="69"/>
      <c r="N2068" s="69"/>
      <c r="O2068" s="69"/>
      <c r="P2068" s="69"/>
      <c r="Q2068" s="69"/>
      <c r="R2068" s="69"/>
      <c r="S2068" s="69"/>
      <c r="T2068" s="69"/>
      <c r="U2068" s="69"/>
      <c r="V2068" s="69"/>
      <c r="W2068" s="69"/>
      <c r="X2068" s="69"/>
      <c r="Y2068" s="69"/>
      <c r="Z2068" s="69"/>
      <c r="AA2068" s="69"/>
      <c r="AB2068" s="69"/>
      <c r="AC2068" s="69"/>
      <c r="AD2068" s="69"/>
      <c r="AE2068" s="69"/>
      <c r="AF2068" s="69"/>
      <c r="AG2068" s="69"/>
      <c r="AH2068" s="69"/>
      <c r="AI2068" s="69"/>
      <c r="AJ2068" s="69"/>
      <c r="AK2068" s="69"/>
      <c r="AL2068" s="69"/>
      <c r="AM2068" s="69"/>
      <c r="AN2068" s="69"/>
      <c r="AO2068" s="69"/>
      <c r="AP2068" s="69"/>
      <c r="AQ2068" s="69"/>
      <c r="AR2068" s="69"/>
      <c r="AS2068" s="69"/>
      <c r="AT2068" s="69"/>
      <c r="AU2068" s="69"/>
      <c r="AV2068" s="69"/>
      <c r="AW2068" s="69"/>
      <c r="AX2068" s="69"/>
      <c r="AY2068" s="69"/>
      <c r="AZ2068" s="69"/>
      <c r="BA2068" s="69"/>
      <c r="BB2068" s="69"/>
      <c r="BC2068" s="69"/>
      <c r="BD2068" s="69"/>
      <c r="BE2068" s="69"/>
      <c r="BF2068" s="69"/>
      <c r="BG2068" s="69"/>
      <c r="BH2068" s="69"/>
      <c r="BI2068" s="69"/>
      <c r="BJ2068" s="69"/>
      <c r="BK2068" s="69"/>
      <c r="BL2068" s="69"/>
      <c r="BM2068" s="69"/>
      <c r="BN2068" s="69"/>
      <c r="BO2068" s="69"/>
      <c r="BP2068" s="69"/>
      <c r="BQ2068" s="69"/>
      <c r="BR2068" s="69"/>
      <c r="BS2068" s="46"/>
    </row>
    <row r="2069" spans="4:71" s="47" customFormat="1" ht="9.75" customHeight="1" x14ac:dyDescent="0.3">
      <c r="D2069" s="69"/>
      <c r="E2069" s="69"/>
      <c r="F2069" s="69"/>
      <c r="G2069" s="69"/>
      <c r="H2069" s="69"/>
      <c r="I2069" s="69"/>
      <c r="J2069" s="69"/>
      <c r="K2069" s="69"/>
      <c r="L2069" s="69"/>
      <c r="M2069" s="69"/>
      <c r="N2069" s="69"/>
      <c r="O2069" s="69"/>
      <c r="P2069" s="69"/>
      <c r="Q2069" s="69"/>
      <c r="R2069" s="69"/>
      <c r="S2069" s="69"/>
      <c r="T2069" s="69"/>
      <c r="U2069" s="69"/>
      <c r="V2069" s="69"/>
      <c r="W2069" s="69"/>
      <c r="X2069" s="69"/>
      <c r="Y2069" s="69"/>
      <c r="Z2069" s="69"/>
      <c r="AA2069" s="69"/>
      <c r="AB2069" s="69"/>
      <c r="AC2069" s="69"/>
      <c r="AD2069" s="69"/>
      <c r="AE2069" s="69"/>
      <c r="AF2069" s="69"/>
      <c r="AG2069" s="69"/>
      <c r="AH2069" s="69"/>
      <c r="AI2069" s="69"/>
      <c r="AJ2069" s="69"/>
      <c r="AK2069" s="69"/>
      <c r="AL2069" s="69"/>
      <c r="AM2069" s="69"/>
      <c r="AN2069" s="69"/>
      <c r="AO2069" s="69"/>
      <c r="AP2069" s="69"/>
      <c r="AQ2069" s="69"/>
      <c r="AR2069" s="69"/>
      <c r="AS2069" s="69"/>
      <c r="AT2069" s="69"/>
      <c r="AU2069" s="69"/>
      <c r="AV2069" s="69"/>
      <c r="AW2069" s="69"/>
      <c r="AX2069" s="69"/>
      <c r="AY2069" s="69"/>
      <c r="AZ2069" s="69"/>
      <c r="BA2069" s="69"/>
      <c r="BB2069" s="69"/>
      <c r="BC2069" s="69"/>
      <c r="BD2069" s="69"/>
      <c r="BE2069" s="69"/>
      <c r="BF2069" s="69"/>
      <c r="BG2069" s="69"/>
      <c r="BH2069" s="69"/>
      <c r="BI2069" s="69"/>
      <c r="BJ2069" s="69"/>
      <c r="BK2069" s="69"/>
      <c r="BL2069" s="69"/>
      <c r="BM2069" s="69"/>
      <c r="BN2069" s="69"/>
      <c r="BO2069" s="69"/>
      <c r="BP2069" s="69"/>
      <c r="BQ2069" s="69"/>
      <c r="BR2069" s="69"/>
      <c r="BS2069" s="46"/>
    </row>
    <row r="2070" spans="4:71" s="47" customFormat="1" ht="9.75" customHeight="1" x14ac:dyDescent="0.3">
      <c r="D2070" s="69"/>
      <c r="E2070" s="69"/>
      <c r="F2070" s="69"/>
      <c r="G2070" s="69"/>
      <c r="H2070" s="69"/>
      <c r="I2070" s="69"/>
      <c r="J2070" s="69"/>
      <c r="K2070" s="69"/>
      <c r="L2070" s="69"/>
      <c r="M2070" s="69"/>
      <c r="N2070" s="69"/>
      <c r="O2070" s="69"/>
      <c r="P2070" s="69"/>
      <c r="Q2070" s="69"/>
      <c r="R2070" s="69"/>
      <c r="S2070" s="69"/>
      <c r="T2070" s="69"/>
      <c r="U2070" s="69"/>
      <c r="V2070" s="69"/>
      <c r="W2070" s="69"/>
      <c r="X2070" s="69"/>
      <c r="Y2070" s="69"/>
      <c r="Z2070" s="69"/>
      <c r="AA2070" s="69"/>
      <c r="AB2070" s="69"/>
      <c r="AC2070" s="69"/>
      <c r="AD2070" s="69"/>
      <c r="AE2070" s="69"/>
      <c r="AF2070" s="69"/>
      <c r="AG2070" s="69"/>
      <c r="AH2070" s="69"/>
      <c r="AI2070" s="69"/>
      <c r="AJ2070" s="69"/>
      <c r="AK2070" s="69"/>
      <c r="AL2070" s="69"/>
      <c r="AM2070" s="69"/>
      <c r="AN2070" s="69"/>
      <c r="AO2070" s="69"/>
      <c r="AP2070" s="69"/>
      <c r="AQ2070" s="69"/>
      <c r="AR2070" s="69"/>
      <c r="AS2070" s="69"/>
      <c r="AT2070" s="69"/>
      <c r="AU2070" s="69"/>
      <c r="AV2070" s="69"/>
      <c r="AW2070" s="69"/>
      <c r="AX2070" s="69"/>
      <c r="AY2070" s="69"/>
      <c r="AZ2070" s="69"/>
      <c r="BA2070" s="69"/>
      <c r="BB2070" s="69"/>
      <c r="BC2070" s="69"/>
      <c r="BD2070" s="69"/>
      <c r="BE2070" s="69"/>
      <c r="BF2070" s="69"/>
      <c r="BG2070" s="69"/>
      <c r="BH2070" s="69"/>
      <c r="BI2070" s="69"/>
      <c r="BJ2070" s="69"/>
      <c r="BK2070" s="69"/>
      <c r="BL2070" s="69"/>
      <c r="BM2070" s="69"/>
      <c r="BN2070" s="69"/>
      <c r="BO2070" s="69"/>
      <c r="BP2070" s="69"/>
      <c r="BQ2070" s="69"/>
      <c r="BR2070" s="69"/>
      <c r="BS2070" s="46"/>
    </row>
    <row r="2071" spans="4:71" s="47" customFormat="1" ht="9.75" customHeight="1" x14ac:dyDescent="0.3">
      <c r="D2071" s="69"/>
      <c r="E2071" s="69"/>
      <c r="F2071" s="69"/>
      <c r="G2071" s="69"/>
      <c r="H2071" s="69"/>
      <c r="I2071" s="69"/>
      <c r="J2071" s="69"/>
      <c r="K2071" s="69"/>
      <c r="L2071" s="69"/>
      <c r="M2071" s="69"/>
      <c r="N2071" s="69"/>
      <c r="O2071" s="69"/>
      <c r="P2071" s="69"/>
      <c r="Q2071" s="69"/>
      <c r="R2071" s="69"/>
      <c r="S2071" s="69"/>
      <c r="T2071" s="69"/>
      <c r="U2071" s="69"/>
      <c r="V2071" s="69"/>
      <c r="W2071" s="69"/>
      <c r="X2071" s="69"/>
      <c r="Y2071" s="69"/>
      <c r="Z2071" s="69"/>
      <c r="AA2071" s="69"/>
      <c r="AB2071" s="69"/>
      <c r="AC2071" s="69"/>
      <c r="AD2071" s="69"/>
      <c r="AE2071" s="69"/>
      <c r="AF2071" s="69"/>
      <c r="AG2071" s="69"/>
      <c r="AH2071" s="69"/>
      <c r="AI2071" s="69"/>
      <c r="AJ2071" s="69"/>
      <c r="AK2071" s="69"/>
      <c r="AL2071" s="69"/>
      <c r="AM2071" s="69"/>
      <c r="AN2071" s="69"/>
      <c r="AO2071" s="69"/>
      <c r="AP2071" s="69"/>
      <c r="AQ2071" s="69"/>
      <c r="AR2071" s="69"/>
      <c r="AS2071" s="69"/>
      <c r="AT2071" s="69"/>
      <c r="AU2071" s="69"/>
      <c r="AV2071" s="69"/>
      <c r="AW2071" s="69"/>
      <c r="AX2071" s="69"/>
      <c r="AY2071" s="69"/>
      <c r="AZ2071" s="69"/>
      <c r="BA2071" s="69"/>
      <c r="BB2071" s="69"/>
      <c r="BC2071" s="69"/>
      <c r="BD2071" s="69"/>
      <c r="BE2071" s="69"/>
      <c r="BF2071" s="69"/>
      <c r="BG2071" s="69"/>
      <c r="BH2071" s="69"/>
      <c r="BI2071" s="69"/>
      <c r="BJ2071" s="69"/>
      <c r="BK2071" s="69"/>
      <c r="BL2071" s="69"/>
      <c r="BM2071" s="69"/>
      <c r="BN2071" s="69"/>
      <c r="BO2071" s="69"/>
      <c r="BP2071" s="69"/>
      <c r="BQ2071" s="69"/>
      <c r="BR2071" s="69"/>
      <c r="BS2071" s="46"/>
    </row>
    <row r="2072" spans="4:71" s="47" customFormat="1" ht="9.75" customHeight="1" x14ac:dyDescent="0.3">
      <c r="D2072" s="69"/>
      <c r="E2072" s="69"/>
      <c r="F2072" s="69"/>
      <c r="G2072" s="69"/>
      <c r="H2072" s="69"/>
      <c r="I2072" s="69"/>
      <c r="J2072" s="69"/>
      <c r="K2072" s="69"/>
      <c r="L2072" s="69"/>
      <c r="M2072" s="69"/>
      <c r="N2072" s="69"/>
      <c r="O2072" s="69"/>
      <c r="P2072" s="69"/>
      <c r="Q2072" s="69"/>
      <c r="R2072" s="69"/>
      <c r="S2072" s="69"/>
      <c r="T2072" s="69"/>
      <c r="U2072" s="69"/>
      <c r="V2072" s="69"/>
      <c r="W2072" s="69"/>
      <c r="X2072" s="69"/>
      <c r="Y2072" s="69"/>
      <c r="Z2072" s="69"/>
      <c r="AA2072" s="69"/>
      <c r="AB2072" s="69"/>
      <c r="AC2072" s="69"/>
      <c r="AD2072" s="69"/>
      <c r="AE2072" s="69"/>
      <c r="AF2072" s="69"/>
      <c r="AG2072" s="69"/>
      <c r="AH2072" s="69"/>
      <c r="AI2072" s="69"/>
      <c r="AJ2072" s="69"/>
      <c r="AK2072" s="69"/>
      <c r="AL2072" s="69"/>
      <c r="AM2072" s="69"/>
      <c r="AN2072" s="69"/>
      <c r="AO2072" s="69"/>
      <c r="AP2072" s="69"/>
      <c r="AQ2072" s="69"/>
      <c r="AR2072" s="69"/>
      <c r="AS2072" s="69"/>
      <c r="AT2072" s="69"/>
      <c r="AU2072" s="69"/>
      <c r="AV2072" s="69"/>
      <c r="AW2072" s="69"/>
      <c r="AX2072" s="69"/>
      <c r="AY2072" s="69"/>
      <c r="AZ2072" s="69"/>
      <c r="BA2072" s="69"/>
      <c r="BB2072" s="69"/>
      <c r="BC2072" s="69"/>
      <c r="BD2072" s="69"/>
      <c r="BE2072" s="69"/>
      <c r="BF2072" s="69"/>
      <c r="BG2072" s="69"/>
      <c r="BH2072" s="69"/>
      <c r="BI2072" s="69"/>
      <c r="BJ2072" s="69"/>
      <c r="BK2072" s="69"/>
      <c r="BL2072" s="69"/>
      <c r="BM2072" s="69"/>
      <c r="BN2072" s="69"/>
      <c r="BO2072" s="69"/>
      <c r="BP2072" s="69"/>
      <c r="BQ2072" s="69"/>
      <c r="BR2072" s="69"/>
      <c r="BS2072" s="46"/>
    </row>
    <row r="2073" spans="4:71" s="47" customFormat="1" ht="9.75" customHeight="1" x14ac:dyDescent="0.3">
      <c r="D2073" s="69"/>
      <c r="E2073" s="69"/>
      <c r="F2073" s="69"/>
      <c r="G2073" s="69"/>
      <c r="H2073" s="69"/>
      <c r="I2073" s="69"/>
      <c r="J2073" s="69"/>
      <c r="K2073" s="69"/>
      <c r="L2073" s="69"/>
      <c r="M2073" s="69"/>
      <c r="N2073" s="69"/>
      <c r="O2073" s="69"/>
      <c r="P2073" s="69"/>
      <c r="Q2073" s="69"/>
      <c r="R2073" s="69"/>
      <c r="S2073" s="69"/>
      <c r="T2073" s="69"/>
      <c r="U2073" s="69"/>
      <c r="V2073" s="69"/>
      <c r="W2073" s="69"/>
      <c r="X2073" s="69"/>
      <c r="Y2073" s="69"/>
      <c r="Z2073" s="69"/>
      <c r="AA2073" s="69"/>
      <c r="AB2073" s="69"/>
      <c r="AC2073" s="69"/>
      <c r="AD2073" s="69"/>
      <c r="AE2073" s="69"/>
      <c r="AF2073" s="69"/>
      <c r="AG2073" s="69"/>
      <c r="AH2073" s="69"/>
      <c r="AI2073" s="69"/>
      <c r="AJ2073" s="69"/>
      <c r="AK2073" s="69"/>
      <c r="AL2073" s="69"/>
      <c r="AM2073" s="69"/>
      <c r="AN2073" s="69"/>
      <c r="AO2073" s="69"/>
      <c r="AP2073" s="69"/>
      <c r="AQ2073" s="69"/>
      <c r="AR2073" s="69"/>
      <c r="AS2073" s="69"/>
      <c r="AT2073" s="69"/>
      <c r="AU2073" s="69"/>
      <c r="AV2073" s="69"/>
      <c r="AW2073" s="69"/>
      <c r="AX2073" s="69"/>
      <c r="AY2073" s="69"/>
      <c r="AZ2073" s="69"/>
      <c r="BA2073" s="69"/>
      <c r="BB2073" s="69"/>
      <c r="BC2073" s="69"/>
      <c r="BD2073" s="69"/>
      <c r="BE2073" s="69"/>
      <c r="BF2073" s="69"/>
      <c r="BG2073" s="69"/>
      <c r="BH2073" s="69"/>
      <c r="BI2073" s="69"/>
      <c r="BJ2073" s="69"/>
      <c r="BK2073" s="69"/>
      <c r="BL2073" s="69"/>
      <c r="BM2073" s="69"/>
      <c r="BN2073" s="69"/>
      <c r="BO2073" s="69"/>
      <c r="BP2073" s="69"/>
      <c r="BQ2073" s="69"/>
      <c r="BR2073" s="69"/>
      <c r="BS2073" s="46"/>
    </row>
    <row r="2074" spans="4:71" s="47" customFormat="1" ht="9.75" customHeight="1" x14ac:dyDescent="0.3">
      <c r="D2074" s="69"/>
      <c r="E2074" s="69"/>
      <c r="F2074" s="69"/>
      <c r="G2074" s="69"/>
      <c r="H2074" s="69"/>
      <c r="I2074" s="69"/>
      <c r="J2074" s="69"/>
      <c r="K2074" s="69"/>
      <c r="L2074" s="69"/>
      <c r="M2074" s="69"/>
      <c r="N2074" s="69"/>
      <c r="O2074" s="69"/>
      <c r="P2074" s="69"/>
      <c r="Q2074" s="69"/>
      <c r="R2074" s="69"/>
      <c r="S2074" s="69"/>
      <c r="T2074" s="69"/>
      <c r="U2074" s="69"/>
      <c r="V2074" s="69"/>
      <c r="W2074" s="69"/>
      <c r="X2074" s="69"/>
      <c r="Y2074" s="69"/>
      <c r="Z2074" s="69"/>
      <c r="AA2074" s="69"/>
      <c r="AB2074" s="69"/>
      <c r="AC2074" s="69"/>
      <c r="AD2074" s="69"/>
      <c r="AE2074" s="69"/>
      <c r="AF2074" s="69"/>
      <c r="AG2074" s="69"/>
      <c r="AH2074" s="69"/>
      <c r="AI2074" s="69"/>
      <c r="AJ2074" s="69"/>
      <c r="AK2074" s="69"/>
      <c r="AL2074" s="69"/>
      <c r="AM2074" s="69"/>
      <c r="AN2074" s="69"/>
      <c r="AO2074" s="69"/>
      <c r="AP2074" s="69"/>
      <c r="AQ2074" s="69"/>
      <c r="AR2074" s="69"/>
      <c r="AS2074" s="69"/>
      <c r="AT2074" s="69"/>
      <c r="AU2074" s="69"/>
      <c r="AV2074" s="69"/>
      <c r="AW2074" s="69"/>
      <c r="AX2074" s="69"/>
      <c r="AY2074" s="69"/>
      <c r="AZ2074" s="69"/>
      <c r="BA2074" s="69"/>
      <c r="BB2074" s="69"/>
      <c r="BC2074" s="69"/>
      <c r="BD2074" s="69"/>
      <c r="BE2074" s="69"/>
      <c r="BF2074" s="69"/>
      <c r="BG2074" s="69"/>
      <c r="BH2074" s="69"/>
      <c r="BI2074" s="69"/>
      <c r="BJ2074" s="69"/>
      <c r="BK2074" s="69"/>
      <c r="BL2074" s="69"/>
      <c r="BM2074" s="69"/>
      <c r="BN2074" s="69"/>
      <c r="BO2074" s="69"/>
      <c r="BP2074" s="69"/>
      <c r="BQ2074" s="69"/>
      <c r="BR2074" s="69"/>
      <c r="BS2074" s="46"/>
    </row>
    <row r="2075" spans="4:71" s="47" customFormat="1" ht="9.75" customHeight="1" x14ac:dyDescent="0.3">
      <c r="D2075" s="69"/>
      <c r="E2075" s="69"/>
      <c r="F2075" s="69"/>
      <c r="G2075" s="69"/>
      <c r="H2075" s="69"/>
      <c r="I2075" s="69"/>
      <c r="J2075" s="69"/>
      <c r="K2075" s="69"/>
      <c r="L2075" s="69"/>
      <c r="M2075" s="69"/>
      <c r="N2075" s="69"/>
      <c r="O2075" s="69"/>
      <c r="P2075" s="69"/>
      <c r="Q2075" s="69"/>
      <c r="R2075" s="69"/>
      <c r="S2075" s="69"/>
      <c r="T2075" s="69"/>
      <c r="U2075" s="69"/>
      <c r="V2075" s="69"/>
      <c r="W2075" s="69"/>
      <c r="X2075" s="69"/>
      <c r="Y2075" s="69"/>
      <c r="Z2075" s="69"/>
      <c r="AA2075" s="69"/>
      <c r="AB2075" s="69"/>
      <c r="AC2075" s="69"/>
      <c r="AD2075" s="69"/>
      <c r="AE2075" s="69"/>
      <c r="AF2075" s="69"/>
      <c r="AG2075" s="69"/>
      <c r="AH2075" s="69"/>
      <c r="AI2075" s="69"/>
      <c r="AJ2075" s="69"/>
      <c r="AK2075" s="69"/>
      <c r="AL2075" s="69"/>
      <c r="AM2075" s="69"/>
      <c r="AN2075" s="69"/>
      <c r="AO2075" s="69"/>
      <c r="AP2075" s="69"/>
      <c r="AQ2075" s="69"/>
      <c r="AR2075" s="69"/>
      <c r="AS2075" s="69"/>
      <c r="AT2075" s="69"/>
      <c r="AU2075" s="69"/>
      <c r="AV2075" s="69"/>
      <c r="AW2075" s="69"/>
      <c r="AX2075" s="69"/>
      <c r="AY2075" s="69"/>
      <c r="AZ2075" s="69"/>
      <c r="BA2075" s="69"/>
      <c r="BB2075" s="69"/>
      <c r="BC2075" s="69"/>
      <c r="BD2075" s="69"/>
      <c r="BE2075" s="69"/>
      <c r="BF2075" s="69"/>
      <c r="BG2075" s="69"/>
      <c r="BH2075" s="69"/>
      <c r="BI2075" s="69"/>
      <c r="BJ2075" s="69"/>
      <c r="BK2075" s="69"/>
      <c r="BL2075" s="69"/>
      <c r="BM2075" s="69"/>
      <c r="BN2075" s="69"/>
      <c r="BO2075" s="69"/>
      <c r="BP2075" s="69"/>
      <c r="BQ2075" s="69"/>
      <c r="BR2075" s="69"/>
      <c r="BS2075" s="46"/>
    </row>
    <row r="2076" spans="4:71" s="47" customFormat="1" ht="9.75" customHeight="1" x14ac:dyDescent="0.3">
      <c r="D2076" s="69"/>
      <c r="E2076" s="69"/>
      <c r="F2076" s="69"/>
      <c r="G2076" s="69"/>
      <c r="H2076" s="69"/>
      <c r="I2076" s="69"/>
      <c r="J2076" s="69"/>
      <c r="K2076" s="69"/>
      <c r="L2076" s="69"/>
      <c r="M2076" s="69"/>
      <c r="N2076" s="69"/>
      <c r="O2076" s="69"/>
      <c r="P2076" s="69"/>
      <c r="Q2076" s="69"/>
      <c r="R2076" s="69"/>
      <c r="S2076" s="69"/>
      <c r="T2076" s="69"/>
      <c r="U2076" s="69"/>
      <c r="V2076" s="69"/>
      <c r="W2076" s="69"/>
      <c r="X2076" s="69"/>
      <c r="Y2076" s="69"/>
      <c r="Z2076" s="69"/>
      <c r="AA2076" s="69"/>
      <c r="AB2076" s="69"/>
      <c r="AC2076" s="69"/>
      <c r="AD2076" s="69"/>
      <c r="AE2076" s="69"/>
      <c r="AF2076" s="69"/>
      <c r="AG2076" s="69"/>
      <c r="AH2076" s="69"/>
      <c r="AI2076" s="69"/>
      <c r="AJ2076" s="69"/>
      <c r="AK2076" s="69"/>
      <c r="AL2076" s="69"/>
      <c r="AM2076" s="69"/>
      <c r="AN2076" s="69"/>
      <c r="AO2076" s="69"/>
      <c r="AP2076" s="69"/>
      <c r="AQ2076" s="69"/>
      <c r="AR2076" s="69"/>
      <c r="AS2076" s="69"/>
      <c r="AT2076" s="69"/>
      <c r="AU2076" s="69"/>
      <c r="AV2076" s="69"/>
      <c r="AW2076" s="69"/>
      <c r="AX2076" s="69"/>
      <c r="AY2076" s="69"/>
      <c r="AZ2076" s="69"/>
      <c r="BA2076" s="69"/>
      <c r="BB2076" s="69"/>
      <c r="BC2076" s="69"/>
      <c r="BD2076" s="69"/>
      <c r="BE2076" s="69"/>
      <c r="BF2076" s="69"/>
      <c r="BG2076" s="69"/>
      <c r="BH2076" s="69"/>
      <c r="BI2076" s="69"/>
      <c r="BJ2076" s="69"/>
      <c r="BK2076" s="69"/>
      <c r="BL2076" s="69"/>
      <c r="BM2076" s="69"/>
      <c r="BN2076" s="69"/>
      <c r="BO2076" s="69"/>
      <c r="BP2076" s="69"/>
      <c r="BQ2076" s="69"/>
      <c r="BR2076" s="69"/>
      <c r="BS2076" s="46"/>
    </row>
    <row r="2077" spans="4:71" s="47" customFormat="1" ht="9.75" customHeight="1" x14ac:dyDescent="0.3">
      <c r="D2077" s="69"/>
      <c r="E2077" s="69"/>
      <c r="F2077" s="69"/>
      <c r="G2077" s="69"/>
      <c r="H2077" s="69"/>
      <c r="I2077" s="69"/>
      <c r="J2077" s="69"/>
      <c r="K2077" s="69"/>
      <c r="L2077" s="69"/>
      <c r="M2077" s="69"/>
      <c r="N2077" s="69"/>
      <c r="O2077" s="69"/>
      <c r="P2077" s="69"/>
      <c r="Q2077" s="69"/>
      <c r="R2077" s="69"/>
      <c r="S2077" s="69"/>
      <c r="T2077" s="69"/>
      <c r="U2077" s="69"/>
      <c r="V2077" s="69"/>
      <c r="W2077" s="69"/>
      <c r="X2077" s="69"/>
      <c r="Y2077" s="69"/>
      <c r="Z2077" s="69"/>
      <c r="AA2077" s="69"/>
      <c r="AB2077" s="69"/>
      <c r="AC2077" s="69"/>
      <c r="AD2077" s="69"/>
      <c r="AE2077" s="69"/>
      <c r="AF2077" s="69"/>
      <c r="AG2077" s="69"/>
      <c r="AH2077" s="69"/>
      <c r="AI2077" s="69"/>
      <c r="AJ2077" s="69"/>
      <c r="AK2077" s="69"/>
      <c r="AL2077" s="69"/>
      <c r="AM2077" s="69"/>
      <c r="AN2077" s="69"/>
      <c r="AO2077" s="69"/>
      <c r="AP2077" s="69"/>
      <c r="AQ2077" s="69"/>
      <c r="AR2077" s="69"/>
      <c r="AS2077" s="69"/>
      <c r="AT2077" s="69"/>
      <c r="AU2077" s="69"/>
      <c r="AV2077" s="69"/>
      <c r="AW2077" s="69"/>
      <c r="AX2077" s="69"/>
      <c r="AY2077" s="69"/>
      <c r="AZ2077" s="69"/>
      <c r="BA2077" s="69"/>
      <c r="BB2077" s="69"/>
      <c r="BC2077" s="69"/>
      <c r="BD2077" s="69"/>
      <c r="BE2077" s="69"/>
      <c r="BF2077" s="69"/>
      <c r="BG2077" s="69"/>
      <c r="BH2077" s="69"/>
      <c r="BI2077" s="69"/>
      <c r="BJ2077" s="69"/>
      <c r="BK2077" s="69"/>
      <c r="BL2077" s="69"/>
      <c r="BM2077" s="69"/>
      <c r="BN2077" s="69"/>
      <c r="BO2077" s="69"/>
      <c r="BP2077" s="69"/>
      <c r="BQ2077" s="69"/>
      <c r="BR2077" s="69"/>
      <c r="BS2077" s="46"/>
    </row>
    <row r="2078" spans="4:71" s="47" customFormat="1" ht="9.75" customHeight="1" x14ac:dyDescent="0.3">
      <c r="D2078" s="69"/>
      <c r="E2078" s="69"/>
      <c r="F2078" s="69"/>
      <c r="G2078" s="69"/>
      <c r="H2078" s="69"/>
      <c r="I2078" s="69"/>
      <c r="J2078" s="69"/>
      <c r="K2078" s="69"/>
      <c r="L2078" s="69"/>
      <c r="M2078" s="69"/>
      <c r="N2078" s="69"/>
      <c r="O2078" s="69"/>
      <c r="P2078" s="69"/>
      <c r="Q2078" s="69"/>
      <c r="R2078" s="69"/>
      <c r="S2078" s="69"/>
      <c r="T2078" s="69"/>
      <c r="U2078" s="69"/>
      <c r="V2078" s="69"/>
      <c r="W2078" s="69"/>
      <c r="X2078" s="69"/>
      <c r="Y2078" s="69"/>
      <c r="Z2078" s="69"/>
      <c r="AA2078" s="69"/>
      <c r="AB2078" s="69"/>
      <c r="AC2078" s="69"/>
      <c r="AD2078" s="69"/>
      <c r="AE2078" s="69"/>
      <c r="AF2078" s="69"/>
      <c r="AG2078" s="69"/>
      <c r="AH2078" s="69"/>
      <c r="AI2078" s="69"/>
      <c r="AJ2078" s="69"/>
      <c r="AK2078" s="69"/>
      <c r="AL2078" s="69"/>
      <c r="AM2078" s="69"/>
      <c r="AN2078" s="69"/>
      <c r="AO2078" s="69"/>
      <c r="AP2078" s="69"/>
      <c r="AQ2078" s="69"/>
      <c r="AR2078" s="69"/>
      <c r="AS2078" s="69"/>
      <c r="AT2078" s="69"/>
      <c r="AU2078" s="69"/>
      <c r="AV2078" s="69"/>
      <c r="AW2078" s="69"/>
      <c r="AX2078" s="69"/>
      <c r="AY2078" s="69"/>
      <c r="AZ2078" s="69"/>
      <c r="BA2078" s="69"/>
      <c r="BB2078" s="69"/>
      <c r="BC2078" s="69"/>
      <c r="BD2078" s="69"/>
      <c r="BE2078" s="69"/>
      <c r="BF2078" s="69"/>
      <c r="BG2078" s="69"/>
      <c r="BH2078" s="69"/>
      <c r="BI2078" s="69"/>
      <c r="BJ2078" s="69"/>
      <c r="BK2078" s="69"/>
      <c r="BL2078" s="69"/>
      <c r="BM2078" s="69"/>
      <c r="BN2078" s="69"/>
      <c r="BO2078" s="69"/>
      <c r="BP2078" s="69"/>
      <c r="BQ2078" s="69"/>
      <c r="BR2078" s="69"/>
      <c r="BS2078" s="46"/>
    </row>
    <row r="2079" spans="4:71" s="47" customFormat="1" ht="9.75" customHeight="1" x14ac:dyDescent="0.3">
      <c r="D2079" s="69"/>
      <c r="E2079" s="69"/>
      <c r="F2079" s="69"/>
      <c r="G2079" s="69"/>
      <c r="H2079" s="69"/>
      <c r="I2079" s="69"/>
      <c r="J2079" s="69"/>
      <c r="K2079" s="69"/>
      <c r="L2079" s="69"/>
      <c r="M2079" s="69"/>
      <c r="N2079" s="69"/>
      <c r="O2079" s="69"/>
      <c r="P2079" s="69"/>
      <c r="Q2079" s="69"/>
      <c r="R2079" s="69"/>
      <c r="S2079" s="69"/>
      <c r="T2079" s="69"/>
      <c r="U2079" s="69"/>
      <c r="V2079" s="69"/>
      <c r="W2079" s="69"/>
      <c r="X2079" s="69"/>
      <c r="Y2079" s="69"/>
      <c r="Z2079" s="69"/>
      <c r="AA2079" s="69"/>
      <c r="AB2079" s="69"/>
      <c r="AC2079" s="69"/>
      <c r="AD2079" s="69"/>
      <c r="AE2079" s="69"/>
      <c r="AF2079" s="69"/>
      <c r="AG2079" s="69"/>
      <c r="AH2079" s="69"/>
      <c r="AI2079" s="69"/>
      <c r="AJ2079" s="69"/>
      <c r="AK2079" s="69"/>
      <c r="AL2079" s="69"/>
      <c r="AM2079" s="69"/>
      <c r="AN2079" s="69"/>
      <c r="AO2079" s="69"/>
      <c r="AP2079" s="69"/>
      <c r="AQ2079" s="69"/>
      <c r="AR2079" s="69"/>
      <c r="AS2079" s="69"/>
      <c r="AT2079" s="69"/>
      <c r="AU2079" s="69"/>
      <c r="AV2079" s="69"/>
      <c r="AW2079" s="69"/>
      <c r="AX2079" s="69"/>
      <c r="AY2079" s="69"/>
      <c r="AZ2079" s="69"/>
      <c r="BA2079" s="69"/>
      <c r="BB2079" s="69"/>
      <c r="BC2079" s="69"/>
      <c r="BD2079" s="69"/>
      <c r="BE2079" s="69"/>
      <c r="BF2079" s="69"/>
      <c r="BG2079" s="69"/>
      <c r="BH2079" s="69"/>
      <c r="BI2079" s="69"/>
      <c r="BJ2079" s="69"/>
      <c r="BK2079" s="69"/>
      <c r="BL2079" s="69"/>
      <c r="BM2079" s="69"/>
      <c r="BN2079" s="69"/>
      <c r="BO2079" s="69"/>
      <c r="BP2079" s="69"/>
      <c r="BQ2079" s="69"/>
      <c r="BR2079" s="69"/>
      <c r="BS2079" s="46"/>
    </row>
    <row r="2080" spans="4:71" s="47" customFormat="1" ht="9.75" customHeight="1" x14ac:dyDescent="0.3">
      <c r="D2080" s="69"/>
      <c r="E2080" s="69"/>
      <c r="F2080" s="69"/>
      <c r="G2080" s="69"/>
      <c r="H2080" s="69"/>
      <c r="I2080" s="69"/>
      <c r="J2080" s="69"/>
      <c r="K2080" s="69"/>
      <c r="L2080" s="69"/>
      <c r="M2080" s="69"/>
      <c r="N2080" s="69"/>
      <c r="O2080" s="69"/>
      <c r="P2080" s="69"/>
      <c r="Q2080" s="69"/>
      <c r="R2080" s="69"/>
      <c r="S2080" s="69"/>
      <c r="T2080" s="69"/>
      <c r="U2080" s="69"/>
      <c r="V2080" s="69"/>
      <c r="W2080" s="69"/>
      <c r="X2080" s="69"/>
      <c r="Y2080" s="69"/>
      <c r="Z2080" s="69"/>
      <c r="AA2080" s="69"/>
      <c r="AB2080" s="69"/>
      <c r="AC2080" s="69"/>
      <c r="AD2080" s="69"/>
      <c r="AE2080" s="69"/>
      <c r="AF2080" s="69"/>
      <c r="AG2080" s="69"/>
      <c r="AH2080" s="69"/>
      <c r="AI2080" s="69"/>
      <c r="AJ2080" s="69"/>
      <c r="AK2080" s="69"/>
      <c r="AL2080" s="69"/>
      <c r="AM2080" s="69"/>
      <c r="AN2080" s="69"/>
      <c r="AO2080" s="69"/>
      <c r="AP2080" s="69"/>
      <c r="AQ2080" s="69"/>
      <c r="AR2080" s="69"/>
      <c r="AS2080" s="69"/>
      <c r="AT2080" s="69"/>
      <c r="AU2080" s="69"/>
      <c r="AV2080" s="69"/>
      <c r="AW2080" s="69"/>
      <c r="AX2080" s="69"/>
      <c r="AY2080" s="69"/>
      <c r="AZ2080" s="69"/>
      <c r="BA2080" s="69"/>
      <c r="BB2080" s="69"/>
      <c r="BC2080" s="69"/>
      <c r="BD2080" s="69"/>
      <c r="BE2080" s="69"/>
      <c r="BF2080" s="69"/>
      <c r="BG2080" s="69"/>
      <c r="BH2080" s="69"/>
      <c r="BI2080" s="69"/>
      <c r="BJ2080" s="69"/>
      <c r="BK2080" s="69"/>
      <c r="BL2080" s="69"/>
      <c r="BM2080" s="69"/>
      <c r="BN2080" s="69"/>
      <c r="BO2080" s="69"/>
      <c r="BP2080" s="69"/>
      <c r="BQ2080" s="69"/>
      <c r="BR2080" s="69"/>
      <c r="BS2080" s="46"/>
    </row>
    <row r="2081" spans="4:71" s="47" customFormat="1" ht="9.75" customHeight="1" x14ac:dyDescent="0.3">
      <c r="D2081" s="69"/>
      <c r="E2081" s="69"/>
      <c r="F2081" s="69"/>
      <c r="G2081" s="69"/>
      <c r="H2081" s="69"/>
      <c r="I2081" s="69"/>
      <c r="J2081" s="69"/>
      <c r="K2081" s="69"/>
      <c r="L2081" s="69"/>
      <c r="M2081" s="69"/>
      <c r="N2081" s="69"/>
      <c r="O2081" s="69"/>
      <c r="P2081" s="69"/>
      <c r="Q2081" s="69"/>
      <c r="R2081" s="69"/>
      <c r="S2081" s="69"/>
      <c r="T2081" s="69"/>
      <c r="U2081" s="69"/>
      <c r="V2081" s="69"/>
      <c r="W2081" s="69"/>
      <c r="X2081" s="69"/>
      <c r="Y2081" s="69"/>
      <c r="Z2081" s="69"/>
      <c r="AA2081" s="69"/>
      <c r="AB2081" s="69"/>
      <c r="AC2081" s="69"/>
      <c r="AD2081" s="69"/>
      <c r="AE2081" s="69"/>
      <c r="AF2081" s="69"/>
      <c r="AG2081" s="69"/>
      <c r="AH2081" s="69"/>
      <c r="AI2081" s="69"/>
      <c r="AJ2081" s="69"/>
      <c r="AK2081" s="69"/>
      <c r="AL2081" s="69"/>
      <c r="AM2081" s="69"/>
      <c r="AN2081" s="69"/>
      <c r="AO2081" s="69"/>
      <c r="AP2081" s="69"/>
      <c r="AQ2081" s="69"/>
      <c r="AR2081" s="69"/>
      <c r="AS2081" s="69"/>
      <c r="AT2081" s="69"/>
      <c r="AU2081" s="69"/>
      <c r="AV2081" s="69"/>
      <c r="AW2081" s="69"/>
      <c r="AX2081" s="69"/>
      <c r="AY2081" s="69"/>
      <c r="AZ2081" s="69"/>
      <c r="BA2081" s="69"/>
      <c r="BB2081" s="69"/>
      <c r="BC2081" s="69"/>
      <c r="BD2081" s="69"/>
      <c r="BE2081" s="69"/>
      <c r="BF2081" s="69"/>
      <c r="BG2081" s="69"/>
      <c r="BH2081" s="69"/>
      <c r="BI2081" s="69"/>
      <c r="BJ2081" s="69"/>
      <c r="BK2081" s="69"/>
      <c r="BL2081" s="69"/>
      <c r="BM2081" s="69"/>
      <c r="BN2081" s="69"/>
      <c r="BO2081" s="69"/>
      <c r="BP2081" s="69"/>
      <c r="BQ2081" s="69"/>
      <c r="BR2081" s="69"/>
      <c r="BS2081" s="46"/>
    </row>
    <row r="2082" spans="4:71" s="47" customFormat="1" ht="9.75" customHeight="1" x14ac:dyDescent="0.3">
      <c r="D2082" s="69"/>
      <c r="E2082" s="69"/>
      <c r="F2082" s="69"/>
      <c r="G2082" s="69"/>
      <c r="H2082" s="69"/>
      <c r="I2082" s="69"/>
      <c r="J2082" s="69"/>
      <c r="K2082" s="69"/>
      <c r="L2082" s="69"/>
      <c r="M2082" s="69"/>
      <c r="N2082" s="69"/>
      <c r="O2082" s="69"/>
      <c r="P2082" s="69"/>
      <c r="Q2082" s="69"/>
      <c r="R2082" s="69"/>
      <c r="S2082" s="69"/>
      <c r="T2082" s="69"/>
      <c r="U2082" s="69"/>
      <c r="V2082" s="69"/>
      <c r="W2082" s="69"/>
      <c r="X2082" s="69"/>
      <c r="Y2082" s="69"/>
      <c r="Z2082" s="69"/>
      <c r="AA2082" s="69"/>
      <c r="AB2082" s="69"/>
      <c r="AC2082" s="69"/>
      <c r="AD2082" s="69"/>
      <c r="AE2082" s="69"/>
      <c r="AF2082" s="69"/>
      <c r="AG2082" s="69"/>
      <c r="AH2082" s="69"/>
      <c r="AI2082" s="69"/>
      <c r="AJ2082" s="69"/>
      <c r="AK2082" s="69"/>
      <c r="AL2082" s="69"/>
      <c r="AM2082" s="69"/>
      <c r="AN2082" s="69"/>
      <c r="AO2082" s="69"/>
      <c r="AP2082" s="69"/>
      <c r="AQ2082" s="69"/>
      <c r="AR2082" s="69"/>
      <c r="AS2082" s="69"/>
      <c r="AT2082" s="69"/>
      <c r="AU2082" s="69"/>
      <c r="AV2082" s="69"/>
      <c r="AW2082" s="69"/>
      <c r="AX2082" s="69"/>
      <c r="AY2082" s="69"/>
      <c r="AZ2082" s="69"/>
      <c r="BA2082" s="69"/>
      <c r="BB2082" s="69"/>
      <c r="BC2082" s="69"/>
      <c r="BD2082" s="69"/>
      <c r="BE2082" s="69"/>
      <c r="BF2082" s="69"/>
      <c r="BG2082" s="69"/>
      <c r="BH2082" s="69"/>
      <c r="BI2082" s="69"/>
      <c r="BJ2082" s="69"/>
      <c r="BK2082" s="69"/>
      <c r="BL2082" s="69"/>
      <c r="BM2082" s="69"/>
      <c r="BN2082" s="69"/>
      <c r="BO2082" s="69"/>
      <c r="BP2082" s="69"/>
      <c r="BQ2082" s="69"/>
      <c r="BR2082" s="69"/>
      <c r="BS2082" s="46"/>
    </row>
    <row r="2083" spans="4:71" s="47" customFormat="1" ht="9.75" customHeight="1" x14ac:dyDescent="0.3">
      <c r="D2083" s="69"/>
      <c r="E2083" s="69"/>
      <c r="F2083" s="69"/>
      <c r="G2083" s="69"/>
      <c r="H2083" s="69"/>
      <c r="I2083" s="69"/>
      <c r="J2083" s="69"/>
      <c r="K2083" s="69"/>
      <c r="L2083" s="69"/>
      <c r="M2083" s="69"/>
      <c r="N2083" s="69"/>
      <c r="O2083" s="69"/>
      <c r="P2083" s="69"/>
      <c r="Q2083" s="69"/>
      <c r="R2083" s="69"/>
      <c r="S2083" s="69"/>
      <c r="T2083" s="69"/>
      <c r="U2083" s="69"/>
      <c r="V2083" s="69"/>
      <c r="W2083" s="69"/>
      <c r="X2083" s="69"/>
      <c r="Y2083" s="69"/>
      <c r="Z2083" s="69"/>
      <c r="AA2083" s="69"/>
      <c r="AB2083" s="69"/>
      <c r="AC2083" s="69"/>
      <c r="AD2083" s="69"/>
      <c r="AE2083" s="69"/>
      <c r="AF2083" s="69"/>
      <c r="AG2083" s="69"/>
      <c r="AH2083" s="69"/>
      <c r="AI2083" s="69"/>
      <c r="AJ2083" s="69"/>
      <c r="AK2083" s="69"/>
      <c r="AL2083" s="69"/>
      <c r="AM2083" s="69"/>
      <c r="AN2083" s="69"/>
      <c r="AO2083" s="69"/>
      <c r="AP2083" s="69"/>
      <c r="AQ2083" s="69"/>
      <c r="AR2083" s="69"/>
      <c r="AS2083" s="69"/>
      <c r="AT2083" s="69"/>
      <c r="AU2083" s="69"/>
      <c r="AV2083" s="69"/>
      <c r="AW2083" s="69"/>
      <c r="AX2083" s="69"/>
      <c r="AY2083" s="69"/>
      <c r="AZ2083" s="69"/>
      <c r="BA2083" s="69"/>
      <c r="BB2083" s="69"/>
      <c r="BC2083" s="69"/>
      <c r="BD2083" s="69"/>
      <c r="BE2083" s="69"/>
      <c r="BF2083" s="69"/>
      <c r="BG2083" s="69"/>
      <c r="BH2083" s="69"/>
      <c r="BI2083" s="69"/>
      <c r="BJ2083" s="69"/>
      <c r="BK2083" s="69"/>
      <c r="BL2083" s="69"/>
      <c r="BM2083" s="69"/>
      <c r="BN2083" s="69"/>
      <c r="BO2083" s="69"/>
      <c r="BP2083" s="69"/>
      <c r="BQ2083" s="69"/>
      <c r="BR2083" s="69"/>
      <c r="BS2083" s="46"/>
    </row>
    <row r="2084" spans="4:71" s="47" customFormat="1" ht="9.75" customHeight="1" x14ac:dyDescent="0.3">
      <c r="D2084" s="69"/>
      <c r="E2084" s="69"/>
      <c r="F2084" s="69"/>
      <c r="G2084" s="69"/>
      <c r="H2084" s="69"/>
      <c r="I2084" s="69"/>
      <c r="J2084" s="69"/>
      <c r="K2084" s="69"/>
      <c r="L2084" s="69"/>
      <c r="M2084" s="69"/>
      <c r="N2084" s="69"/>
      <c r="O2084" s="69"/>
      <c r="P2084" s="69"/>
      <c r="Q2084" s="69"/>
      <c r="R2084" s="69"/>
      <c r="S2084" s="69"/>
      <c r="T2084" s="69"/>
      <c r="U2084" s="69"/>
      <c r="V2084" s="69"/>
      <c r="W2084" s="69"/>
      <c r="X2084" s="69"/>
      <c r="Y2084" s="69"/>
      <c r="Z2084" s="69"/>
      <c r="AA2084" s="69"/>
      <c r="AB2084" s="69"/>
      <c r="AC2084" s="69"/>
      <c r="AD2084" s="69"/>
      <c r="AE2084" s="69"/>
      <c r="AF2084" s="69"/>
      <c r="AG2084" s="69"/>
      <c r="AH2084" s="69"/>
      <c r="AI2084" s="69"/>
      <c r="AJ2084" s="69"/>
      <c r="AK2084" s="69"/>
      <c r="AL2084" s="69"/>
      <c r="AM2084" s="69"/>
      <c r="AN2084" s="69"/>
      <c r="AO2084" s="69"/>
      <c r="AP2084" s="69"/>
      <c r="AQ2084" s="69"/>
      <c r="AR2084" s="69"/>
      <c r="AS2084" s="69"/>
      <c r="AT2084" s="69"/>
      <c r="AU2084" s="69"/>
      <c r="AV2084" s="69"/>
      <c r="AW2084" s="69"/>
      <c r="AX2084" s="69"/>
      <c r="AY2084" s="69"/>
      <c r="AZ2084" s="69"/>
      <c r="BA2084" s="69"/>
      <c r="BB2084" s="69"/>
      <c r="BC2084" s="69"/>
      <c r="BD2084" s="69"/>
      <c r="BE2084" s="69"/>
      <c r="BF2084" s="69"/>
      <c r="BG2084" s="69"/>
      <c r="BH2084" s="69"/>
      <c r="BI2084" s="69"/>
      <c r="BJ2084" s="69"/>
      <c r="BK2084" s="69"/>
      <c r="BL2084" s="69"/>
      <c r="BM2084" s="69"/>
      <c r="BN2084" s="69"/>
      <c r="BO2084" s="69"/>
      <c r="BP2084" s="69"/>
      <c r="BQ2084" s="69"/>
      <c r="BR2084" s="69"/>
      <c r="BS2084" s="46"/>
    </row>
    <row r="2085" spans="4:71" s="47" customFormat="1" ht="9.75" customHeight="1" x14ac:dyDescent="0.3">
      <c r="D2085" s="69"/>
      <c r="E2085" s="69"/>
      <c r="F2085" s="69"/>
      <c r="G2085" s="69"/>
      <c r="H2085" s="69"/>
      <c r="I2085" s="69"/>
      <c r="J2085" s="69"/>
      <c r="K2085" s="69"/>
      <c r="L2085" s="69"/>
      <c r="M2085" s="69"/>
      <c r="N2085" s="69"/>
      <c r="O2085" s="69"/>
      <c r="P2085" s="69"/>
      <c r="Q2085" s="69"/>
      <c r="R2085" s="69"/>
      <c r="S2085" s="69"/>
      <c r="T2085" s="69"/>
      <c r="U2085" s="69"/>
      <c r="V2085" s="69"/>
      <c r="W2085" s="69"/>
      <c r="X2085" s="69"/>
      <c r="Y2085" s="69"/>
      <c r="Z2085" s="69"/>
      <c r="AA2085" s="69"/>
      <c r="AB2085" s="69"/>
      <c r="AC2085" s="69"/>
      <c r="AD2085" s="69"/>
      <c r="AE2085" s="69"/>
      <c r="AF2085" s="69"/>
      <c r="AG2085" s="69"/>
      <c r="AH2085" s="69"/>
      <c r="AI2085" s="69"/>
      <c r="AJ2085" s="69"/>
      <c r="AK2085" s="69"/>
      <c r="AL2085" s="69"/>
      <c r="AM2085" s="69"/>
      <c r="AN2085" s="69"/>
      <c r="AO2085" s="69"/>
      <c r="AP2085" s="69"/>
      <c r="AQ2085" s="69"/>
      <c r="AR2085" s="69"/>
      <c r="AS2085" s="69"/>
      <c r="AT2085" s="69"/>
      <c r="AU2085" s="69"/>
      <c r="AV2085" s="69"/>
      <c r="AW2085" s="69"/>
      <c r="AX2085" s="69"/>
      <c r="AY2085" s="69"/>
      <c r="AZ2085" s="69"/>
      <c r="BA2085" s="69"/>
      <c r="BB2085" s="69"/>
      <c r="BC2085" s="69"/>
      <c r="BD2085" s="69"/>
      <c r="BE2085" s="69"/>
      <c r="BF2085" s="69"/>
      <c r="BG2085" s="69"/>
      <c r="BH2085" s="69"/>
      <c r="BI2085" s="69"/>
      <c r="BJ2085" s="69"/>
      <c r="BK2085" s="69"/>
      <c r="BL2085" s="69"/>
      <c r="BM2085" s="69"/>
      <c r="BN2085" s="69"/>
      <c r="BO2085" s="69"/>
      <c r="BP2085" s="69"/>
      <c r="BQ2085" s="69"/>
      <c r="BR2085" s="69"/>
      <c r="BS2085" s="46"/>
    </row>
    <row r="2086" spans="4:71" s="47" customFormat="1" ht="9.75" customHeight="1" x14ac:dyDescent="0.3">
      <c r="D2086" s="69"/>
      <c r="E2086" s="69"/>
      <c r="F2086" s="69"/>
      <c r="G2086" s="69"/>
      <c r="H2086" s="69"/>
      <c r="I2086" s="69"/>
      <c r="J2086" s="69"/>
      <c r="K2086" s="69"/>
      <c r="L2086" s="69"/>
      <c r="M2086" s="69"/>
      <c r="N2086" s="69"/>
      <c r="O2086" s="69"/>
      <c r="P2086" s="69"/>
      <c r="Q2086" s="69"/>
      <c r="R2086" s="69"/>
      <c r="S2086" s="69"/>
      <c r="T2086" s="69"/>
      <c r="U2086" s="69"/>
      <c r="V2086" s="69"/>
      <c r="W2086" s="69"/>
      <c r="X2086" s="69"/>
      <c r="Y2086" s="69"/>
      <c r="Z2086" s="69"/>
      <c r="AA2086" s="69"/>
      <c r="AB2086" s="69"/>
      <c r="AC2086" s="69"/>
      <c r="AD2086" s="69"/>
      <c r="AE2086" s="69"/>
      <c r="AF2086" s="69"/>
      <c r="AG2086" s="69"/>
      <c r="AH2086" s="69"/>
      <c r="AI2086" s="69"/>
      <c r="AJ2086" s="69"/>
      <c r="AK2086" s="69"/>
      <c r="AL2086" s="69"/>
      <c r="AM2086" s="69"/>
      <c r="AN2086" s="69"/>
      <c r="AO2086" s="69"/>
      <c r="AP2086" s="69"/>
      <c r="AQ2086" s="69"/>
      <c r="AR2086" s="69"/>
      <c r="AS2086" s="69"/>
      <c r="AT2086" s="69"/>
      <c r="AU2086" s="69"/>
      <c r="AV2086" s="69"/>
      <c r="AW2086" s="69"/>
      <c r="AX2086" s="69"/>
      <c r="AY2086" s="69"/>
      <c r="AZ2086" s="69"/>
      <c r="BA2086" s="69"/>
      <c r="BB2086" s="69"/>
      <c r="BC2086" s="69"/>
      <c r="BD2086" s="69"/>
      <c r="BE2086" s="69"/>
      <c r="BF2086" s="69"/>
      <c r="BG2086" s="69"/>
      <c r="BH2086" s="69"/>
      <c r="BI2086" s="69"/>
      <c r="BJ2086" s="69"/>
      <c r="BK2086" s="69"/>
      <c r="BL2086" s="69"/>
      <c r="BM2086" s="69"/>
      <c r="BN2086" s="69"/>
      <c r="BO2086" s="69"/>
      <c r="BP2086" s="69"/>
      <c r="BQ2086" s="69"/>
      <c r="BR2086" s="69"/>
      <c r="BS2086" s="46"/>
    </row>
    <row r="2087" spans="4:71" s="47" customFormat="1" ht="9.75" customHeight="1" x14ac:dyDescent="0.3">
      <c r="D2087" s="69"/>
      <c r="E2087" s="69"/>
      <c r="F2087" s="69"/>
      <c r="G2087" s="69"/>
      <c r="H2087" s="69"/>
      <c r="I2087" s="69"/>
      <c r="J2087" s="69"/>
      <c r="K2087" s="69"/>
      <c r="L2087" s="69"/>
      <c r="M2087" s="69"/>
      <c r="N2087" s="69"/>
      <c r="O2087" s="69"/>
      <c r="P2087" s="69"/>
      <c r="Q2087" s="69"/>
      <c r="R2087" s="69"/>
      <c r="S2087" s="69"/>
      <c r="T2087" s="69"/>
      <c r="U2087" s="69"/>
      <c r="V2087" s="69"/>
      <c r="W2087" s="69"/>
      <c r="X2087" s="69"/>
      <c r="Y2087" s="69"/>
      <c r="Z2087" s="69"/>
      <c r="AA2087" s="69"/>
      <c r="AB2087" s="69"/>
      <c r="AC2087" s="69"/>
      <c r="AD2087" s="69"/>
      <c r="AE2087" s="69"/>
      <c r="AF2087" s="69"/>
      <c r="AG2087" s="69"/>
      <c r="AH2087" s="69"/>
      <c r="AI2087" s="69"/>
      <c r="AJ2087" s="69"/>
      <c r="AK2087" s="69"/>
      <c r="AL2087" s="69"/>
      <c r="AM2087" s="69"/>
      <c r="AN2087" s="69"/>
      <c r="AO2087" s="69"/>
      <c r="AP2087" s="69"/>
      <c r="AQ2087" s="69"/>
      <c r="AR2087" s="69"/>
      <c r="AS2087" s="69"/>
      <c r="AT2087" s="69"/>
      <c r="AU2087" s="69"/>
      <c r="AV2087" s="69"/>
      <c r="AW2087" s="69"/>
      <c r="AX2087" s="69"/>
      <c r="AY2087" s="69"/>
      <c r="AZ2087" s="69"/>
      <c r="BA2087" s="69"/>
      <c r="BB2087" s="69"/>
      <c r="BC2087" s="69"/>
      <c r="BD2087" s="69"/>
      <c r="BE2087" s="69"/>
      <c r="BF2087" s="69"/>
      <c r="BG2087" s="69"/>
      <c r="BH2087" s="69"/>
      <c r="BI2087" s="69"/>
      <c r="BJ2087" s="69"/>
      <c r="BK2087" s="69"/>
      <c r="BL2087" s="69"/>
      <c r="BM2087" s="69"/>
      <c r="BN2087" s="69"/>
      <c r="BO2087" s="69"/>
      <c r="BP2087" s="69"/>
      <c r="BQ2087" s="69"/>
      <c r="BR2087" s="69"/>
      <c r="BS2087" s="46"/>
    </row>
    <row r="2088" spans="4:71" s="47" customFormat="1" ht="9.75" customHeight="1" x14ac:dyDescent="0.3">
      <c r="D2088" s="69"/>
      <c r="E2088" s="69"/>
      <c r="F2088" s="69"/>
      <c r="G2088" s="69"/>
      <c r="H2088" s="69"/>
      <c r="I2088" s="69"/>
      <c r="J2088" s="69"/>
      <c r="K2088" s="69"/>
      <c r="L2088" s="69"/>
      <c r="M2088" s="69"/>
      <c r="N2088" s="69"/>
      <c r="O2088" s="69"/>
      <c r="P2088" s="69"/>
      <c r="Q2088" s="69"/>
      <c r="R2088" s="69"/>
      <c r="S2088" s="69"/>
      <c r="T2088" s="69"/>
      <c r="U2088" s="69"/>
      <c r="V2088" s="69"/>
      <c r="W2088" s="69"/>
      <c r="X2088" s="69"/>
      <c r="Y2088" s="69"/>
      <c r="Z2088" s="69"/>
      <c r="AA2088" s="69"/>
      <c r="AB2088" s="69"/>
      <c r="AC2088" s="69"/>
      <c r="AD2088" s="69"/>
      <c r="AE2088" s="69"/>
      <c r="AF2088" s="69"/>
      <c r="AG2088" s="69"/>
      <c r="AH2088" s="69"/>
      <c r="AI2088" s="69"/>
      <c r="AJ2088" s="69"/>
      <c r="AK2088" s="69"/>
      <c r="AL2088" s="69"/>
      <c r="AM2088" s="69"/>
      <c r="AN2088" s="69"/>
      <c r="AO2088" s="69"/>
      <c r="AP2088" s="69"/>
      <c r="AQ2088" s="69"/>
      <c r="AR2088" s="69"/>
      <c r="AS2088" s="69"/>
      <c r="AT2088" s="69"/>
      <c r="AU2088" s="69"/>
      <c r="AV2088" s="69"/>
      <c r="AW2088" s="69"/>
      <c r="AX2088" s="69"/>
      <c r="AY2088" s="69"/>
      <c r="AZ2088" s="69"/>
      <c r="BA2088" s="69"/>
      <c r="BB2088" s="69"/>
      <c r="BC2088" s="69"/>
      <c r="BD2088" s="69"/>
      <c r="BE2088" s="69"/>
      <c r="BF2088" s="69"/>
      <c r="BG2088" s="69"/>
      <c r="BH2088" s="69"/>
      <c r="BI2088" s="69"/>
      <c r="BJ2088" s="69"/>
      <c r="BK2088" s="69"/>
      <c r="BL2088" s="69"/>
      <c r="BM2088" s="69"/>
      <c r="BN2088" s="69"/>
      <c r="BO2088" s="69"/>
      <c r="BP2088" s="69"/>
      <c r="BQ2088" s="69"/>
      <c r="BR2088" s="69"/>
      <c r="BS2088" s="46"/>
    </row>
    <row r="2089" spans="4:71" s="47" customFormat="1" ht="9.75" customHeight="1" x14ac:dyDescent="0.3">
      <c r="D2089" s="69"/>
      <c r="E2089" s="69"/>
      <c r="F2089" s="69"/>
      <c r="G2089" s="69"/>
      <c r="H2089" s="69"/>
      <c r="I2089" s="69"/>
      <c r="J2089" s="69"/>
      <c r="K2089" s="69"/>
      <c r="L2089" s="69"/>
      <c r="M2089" s="69"/>
      <c r="N2089" s="69"/>
      <c r="O2089" s="69"/>
      <c r="P2089" s="69"/>
      <c r="Q2089" s="69"/>
      <c r="R2089" s="69"/>
      <c r="S2089" s="69"/>
      <c r="T2089" s="69"/>
      <c r="U2089" s="69"/>
      <c r="V2089" s="69"/>
      <c r="W2089" s="69"/>
      <c r="X2089" s="69"/>
      <c r="Y2089" s="69"/>
      <c r="Z2089" s="69"/>
      <c r="AA2089" s="69"/>
      <c r="AB2089" s="69"/>
      <c r="AC2089" s="69"/>
      <c r="AD2089" s="69"/>
      <c r="AE2089" s="69"/>
      <c r="AF2089" s="69"/>
      <c r="AG2089" s="69"/>
      <c r="AH2089" s="69"/>
      <c r="AI2089" s="69"/>
      <c r="AJ2089" s="69"/>
      <c r="AK2089" s="69"/>
      <c r="AL2089" s="69"/>
      <c r="AM2089" s="69"/>
      <c r="AN2089" s="69"/>
      <c r="AO2089" s="69"/>
      <c r="AP2089" s="69"/>
      <c r="AQ2089" s="69"/>
      <c r="AR2089" s="69"/>
      <c r="AS2089" s="69"/>
      <c r="AT2089" s="69"/>
      <c r="AU2089" s="69"/>
      <c r="AV2089" s="69"/>
      <c r="AW2089" s="69"/>
      <c r="AX2089" s="69"/>
      <c r="AY2089" s="69"/>
      <c r="AZ2089" s="69"/>
      <c r="BA2089" s="69"/>
      <c r="BB2089" s="69"/>
      <c r="BC2089" s="69"/>
      <c r="BD2089" s="69"/>
      <c r="BE2089" s="69"/>
      <c r="BF2089" s="69"/>
      <c r="BG2089" s="69"/>
      <c r="BH2089" s="69"/>
      <c r="BI2089" s="69"/>
      <c r="BJ2089" s="69"/>
      <c r="BK2089" s="69"/>
      <c r="BL2089" s="69"/>
      <c r="BM2089" s="69"/>
      <c r="BN2089" s="69"/>
      <c r="BO2089" s="69"/>
      <c r="BP2089" s="69"/>
      <c r="BQ2089" s="69"/>
      <c r="BR2089" s="69"/>
      <c r="BS2089" s="46"/>
    </row>
    <row r="2090" spans="4:71" s="47" customFormat="1" ht="9.75" customHeight="1" x14ac:dyDescent="0.3">
      <c r="D2090" s="69"/>
      <c r="E2090" s="69"/>
      <c r="F2090" s="69"/>
      <c r="G2090" s="69"/>
      <c r="H2090" s="69"/>
      <c r="I2090" s="69"/>
      <c r="J2090" s="69"/>
      <c r="K2090" s="69"/>
      <c r="L2090" s="69"/>
      <c r="M2090" s="69"/>
      <c r="N2090" s="69"/>
      <c r="O2090" s="69"/>
      <c r="P2090" s="69"/>
      <c r="Q2090" s="69"/>
      <c r="R2090" s="69"/>
      <c r="S2090" s="69"/>
      <c r="T2090" s="69"/>
      <c r="U2090" s="69"/>
      <c r="V2090" s="69"/>
      <c r="W2090" s="69"/>
      <c r="X2090" s="69"/>
      <c r="Y2090" s="69"/>
      <c r="Z2090" s="69"/>
      <c r="AA2090" s="69"/>
      <c r="AB2090" s="69"/>
      <c r="AC2090" s="69"/>
      <c r="AD2090" s="69"/>
      <c r="AE2090" s="69"/>
      <c r="AF2090" s="69"/>
      <c r="AG2090" s="69"/>
      <c r="AH2090" s="69"/>
      <c r="AI2090" s="69"/>
      <c r="AJ2090" s="69"/>
      <c r="AK2090" s="69"/>
      <c r="AL2090" s="69"/>
      <c r="AM2090" s="69"/>
      <c r="AN2090" s="69"/>
      <c r="AO2090" s="69"/>
      <c r="AP2090" s="69"/>
      <c r="AQ2090" s="69"/>
      <c r="AR2090" s="69"/>
      <c r="AS2090" s="69"/>
      <c r="AT2090" s="69"/>
      <c r="AU2090" s="69"/>
      <c r="AV2090" s="69"/>
      <c r="AW2090" s="69"/>
      <c r="AX2090" s="69"/>
      <c r="AY2090" s="69"/>
      <c r="AZ2090" s="69"/>
      <c r="BA2090" s="69"/>
      <c r="BB2090" s="69"/>
      <c r="BC2090" s="69"/>
      <c r="BD2090" s="69"/>
      <c r="BE2090" s="69"/>
      <c r="BF2090" s="69"/>
      <c r="BG2090" s="69"/>
      <c r="BH2090" s="69"/>
      <c r="BI2090" s="69"/>
      <c r="BJ2090" s="69"/>
      <c r="BK2090" s="69"/>
      <c r="BL2090" s="69"/>
      <c r="BM2090" s="69"/>
      <c r="BN2090" s="69"/>
      <c r="BO2090" s="69"/>
      <c r="BP2090" s="69"/>
      <c r="BQ2090" s="69"/>
      <c r="BR2090" s="69"/>
      <c r="BS2090" s="46"/>
    </row>
    <row r="2091" spans="4:71" s="47" customFormat="1" ht="9.75" customHeight="1" x14ac:dyDescent="0.3">
      <c r="D2091" s="69"/>
      <c r="E2091" s="69"/>
      <c r="F2091" s="69"/>
      <c r="G2091" s="69"/>
      <c r="H2091" s="69"/>
      <c r="I2091" s="69"/>
      <c r="J2091" s="69"/>
      <c r="K2091" s="69"/>
      <c r="L2091" s="69"/>
      <c r="M2091" s="69"/>
      <c r="N2091" s="69"/>
      <c r="O2091" s="69"/>
      <c r="P2091" s="69"/>
      <c r="Q2091" s="69"/>
      <c r="R2091" s="69"/>
      <c r="S2091" s="69"/>
      <c r="T2091" s="69"/>
      <c r="U2091" s="69"/>
      <c r="V2091" s="69"/>
      <c r="W2091" s="69"/>
      <c r="X2091" s="69"/>
      <c r="Y2091" s="69"/>
      <c r="Z2091" s="69"/>
      <c r="AA2091" s="69"/>
      <c r="AB2091" s="69"/>
      <c r="AC2091" s="69"/>
      <c r="AD2091" s="69"/>
      <c r="AE2091" s="69"/>
      <c r="AF2091" s="69"/>
      <c r="AG2091" s="69"/>
      <c r="AH2091" s="69"/>
      <c r="AI2091" s="69"/>
      <c r="AJ2091" s="69"/>
      <c r="AK2091" s="69"/>
      <c r="AL2091" s="69"/>
      <c r="AM2091" s="69"/>
      <c r="AN2091" s="69"/>
      <c r="AO2091" s="69"/>
      <c r="AP2091" s="69"/>
      <c r="AQ2091" s="69"/>
      <c r="AR2091" s="69"/>
      <c r="AS2091" s="69"/>
      <c r="AT2091" s="69"/>
      <c r="AU2091" s="69"/>
      <c r="AV2091" s="69"/>
      <c r="AW2091" s="69"/>
      <c r="AX2091" s="69"/>
      <c r="AY2091" s="69"/>
      <c r="AZ2091" s="69"/>
      <c r="BA2091" s="69"/>
      <c r="BB2091" s="69"/>
      <c r="BC2091" s="69"/>
      <c r="BD2091" s="69"/>
      <c r="BE2091" s="69"/>
      <c r="BF2091" s="69"/>
      <c r="BG2091" s="69"/>
      <c r="BH2091" s="69"/>
      <c r="BI2091" s="69"/>
      <c r="BJ2091" s="69"/>
      <c r="BK2091" s="69"/>
      <c r="BL2091" s="69"/>
      <c r="BM2091" s="69"/>
      <c r="BN2091" s="69"/>
      <c r="BO2091" s="69"/>
      <c r="BP2091" s="69"/>
      <c r="BQ2091" s="69"/>
      <c r="BR2091" s="69"/>
      <c r="BS2091" s="46"/>
    </row>
    <row r="2092" spans="4:71" s="47" customFormat="1" ht="9.75" customHeight="1" x14ac:dyDescent="0.3">
      <c r="D2092" s="69"/>
      <c r="E2092" s="69"/>
      <c r="F2092" s="69"/>
      <c r="G2092" s="69"/>
      <c r="H2092" s="69"/>
      <c r="I2092" s="69"/>
      <c r="J2092" s="69"/>
      <c r="K2092" s="69"/>
      <c r="L2092" s="69"/>
      <c r="M2092" s="69"/>
      <c r="N2092" s="69"/>
      <c r="O2092" s="69"/>
      <c r="P2092" s="69"/>
      <c r="Q2092" s="69"/>
      <c r="R2092" s="69"/>
      <c r="S2092" s="69"/>
      <c r="T2092" s="69"/>
      <c r="U2092" s="69"/>
      <c r="V2092" s="69"/>
      <c r="W2092" s="69"/>
      <c r="X2092" s="69"/>
      <c r="Y2092" s="69"/>
      <c r="Z2092" s="69"/>
      <c r="AA2092" s="69"/>
      <c r="AB2092" s="69"/>
      <c r="AC2092" s="69"/>
      <c r="AD2092" s="69"/>
      <c r="AE2092" s="69"/>
      <c r="AF2092" s="69"/>
      <c r="AG2092" s="69"/>
      <c r="AH2092" s="69"/>
      <c r="AI2092" s="69"/>
      <c r="AJ2092" s="69"/>
      <c r="AK2092" s="69"/>
      <c r="AL2092" s="69"/>
      <c r="AM2092" s="69"/>
      <c r="AN2092" s="69"/>
      <c r="AO2092" s="69"/>
      <c r="AP2092" s="69"/>
      <c r="AQ2092" s="69"/>
      <c r="AR2092" s="69"/>
      <c r="AS2092" s="69"/>
      <c r="AT2092" s="69"/>
      <c r="AU2092" s="69"/>
      <c r="AV2092" s="69"/>
      <c r="AW2092" s="69"/>
      <c r="AX2092" s="69"/>
      <c r="AY2092" s="69"/>
      <c r="AZ2092" s="69"/>
      <c r="BA2092" s="69"/>
      <c r="BB2092" s="69"/>
      <c r="BC2092" s="69"/>
      <c r="BD2092" s="69"/>
      <c r="BE2092" s="69"/>
      <c r="BF2092" s="69"/>
      <c r="BG2092" s="69"/>
      <c r="BH2092" s="69"/>
      <c r="BI2092" s="69"/>
      <c r="BJ2092" s="69"/>
      <c r="BK2092" s="69"/>
      <c r="BL2092" s="69"/>
      <c r="BM2092" s="69"/>
      <c r="BN2092" s="69"/>
      <c r="BO2092" s="69"/>
      <c r="BP2092" s="69"/>
      <c r="BQ2092" s="69"/>
      <c r="BR2092" s="69"/>
      <c r="BS2092" s="46"/>
    </row>
    <row r="2093" spans="4:71" s="47" customFormat="1" ht="9.75" customHeight="1" x14ac:dyDescent="0.3">
      <c r="D2093" s="69"/>
      <c r="E2093" s="69"/>
      <c r="F2093" s="69"/>
      <c r="G2093" s="69"/>
      <c r="H2093" s="69"/>
      <c r="I2093" s="69"/>
      <c r="J2093" s="69"/>
      <c r="K2093" s="69"/>
      <c r="L2093" s="69"/>
      <c r="M2093" s="69"/>
      <c r="N2093" s="69"/>
      <c r="O2093" s="69"/>
      <c r="P2093" s="69"/>
      <c r="Q2093" s="69"/>
      <c r="R2093" s="69"/>
      <c r="S2093" s="69"/>
      <c r="T2093" s="69"/>
      <c r="U2093" s="69"/>
      <c r="V2093" s="69"/>
      <c r="W2093" s="69"/>
      <c r="X2093" s="69"/>
      <c r="Y2093" s="69"/>
      <c r="Z2093" s="69"/>
      <c r="AA2093" s="69"/>
      <c r="AB2093" s="69"/>
      <c r="AC2093" s="69"/>
      <c r="AD2093" s="69"/>
      <c r="AE2093" s="69"/>
      <c r="AF2093" s="69"/>
      <c r="AG2093" s="69"/>
      <c r="AH2093" s="69"/>
      <c r="AI2093" s="69"/>
      <c r="AJ2093" s="69"/>
      <c r="AK2093" s="69"/>
      <c r="AL2093" s="69"/>
      <c r="AM2093" s="69"/>
      <c r="AN2093" s="69"/>
      <c r="AO2093" s="69"/>
      <c r="AP2093" s="69"/>
      <c r="AQ2093" s="69"/>
      <c r="AR2093" s="69"/>
      <c r="AS2093" s="69"/>
      <c r="AT2093" s="69"/>
      <c r="AU2093" s="69"/>
      <c r="AV2093" s="69"/>
      <c r="AW2093" s="69"/>
      <c r="AX2093" s="69"/>
      <c r="AY2093" s="69"/>
      <c r="AZ2093" s="69"/>
      <c r="BA2093" s="69"/>
      <c r="BB2093" s="69"/>
      <c r="BC2093" s="69"/>
      <c r="BD2093" s="69"/>
      <c r="BE2093" s="69"/>
      <c r="BF2093" s="69"/>
      <c r="BG2093" s="69"/>
      <c r="BH2093" s="69"/>
      <c r="BI2093" s="69"/>
      <c r="BJ2093" s="69"/>
      <c r="BK2093" s="69"/>
      <c r="BL2093" s="69"/>
      <c r="BM2093" s="69"/>
      <c r="BN2093" s="69"/>
      <c r="BO2093" s="69"/>
      <c r="BP2093" s="69"/>
      <c r="BQ2093" s="69"/>
      <c r="BR2093" s="69"/>
      <c r="BS2093" s="46"/>
    </row>
    <row r="2094" spans="4:71" s="47" customFormat="1" ht="9.75" customHeight="1" x14ac:dyDescent="0.3">
      <c r="D2094" s="69"/>
      <c r="E2094" s="69"/>
      <c r="F2094" s="69"/>
      <c r="G2094" s="69"/>
      <c r="H2094" s="69"/>
      <c r="I2094" s="69"/>
      <c r="J2094" s="69"/>
      <c r="K2094" s="69"/>
      <c r="L2094" s="69"/>
      <c r="M2094" s="69"/>
      <c r="N2094" s="69"/>
      <c r="O2094" s="69"/>
      <c r="P2094" s="69"/>
      <c r="Q2094" s="69"/>
      <c r="R2094" s="69"/>
      <c r="S2094" s="69"/>
      <c r="T2094" s="69"/>
      <c r="U2094" s="69"/>
      <c r="V2094" s="69"/>
      <c r="W2094" s="69"/>
      <c r="X2094" s="69"/>
      <c r="Y2094" s="69"/>
      <c r="Z2094" s="69"/>
      <c r="AA2094" s="69"/>
      <c r="AB2094" s="69"/>
      <c r="AC2094" s="69"/>
      <c r="AD2094" s="69"/>
      <c r="AE2094" s="69"/>
      <c r="AF2094" s="69"/>
      <c r="AG2094" s="69"/>
      <c r="AH2094" s="69"/>
      <c r="AI2094" s="69"/>
      <c r="AJ2094" s="69"/>
      <c r="AK2094" s="69"/>
      <c r="AL2094" s="69"/>
      <c r="AM2094" s="69"/>
      <c r="AN2094" s="69"/>
      <c r="AO2094" s="69"/>
      <c r="AP2094" s="69"/>
      <c r="AQ2094" s="69"/>
      <c r="AR2094" s="69"/>
      <c r="AS2094" s="69"/>
      <c r="AT2094" s="69"/>
      <c r="AU2094" s="69"/>
      <c r="AV2094" s="69"/>
      <c r="AW2094" s="69"/>
      <c r="AX2094" s="69"/>
      <c r="AY2094" s="69"/>
      <c r="AZ2094" s="69"/>
      <c r="BA2094" s="69"/>
      <c r="BB2094" s="69"/>
      <c r="BC2094" s="69"/>
      <c r="BD2094" s="69"/>
      <c r="BE2094" s="69"/>
      <c r="BF2094" s="69"/>
      <c r="BG2094" s="69"/>
      <c r="BH2094" s="69"/>
      <c r="BI2094" s="69"/>
      <c r="BJ2094" s="69"/>
      <c r="BK2094" s="69"/>
      <c r="BL2094" s="69"/>
      <c r="BM2094" s="69"/>
      <c r="BN2094" s="69"/>
      <c r="BO2094" s="69"/>
      <c r="BP2094" s="69"/>
      <c r="BQ2094" s="69"/>
      <c r="BR2094" s="69"/>
      <c r="BS2094" s="46"/>
    </row>
    <row r="2095" spans="4:71" s="47" customFormat="1" ht="9.75" customHeight="1" x14ac:dyDescent="0.3">
      <c r="D2095" s="69"/>
      <c r="E2095" s="69"/>
      <c r="F2095" s="69"/>
      <c r="G2095" s="69"/>
      <c r="H2095" s="69"/>
      <c r="I2095" s="69"/>
      <c r="J2095" s="69"/>
      <c r="K2095" s="69"/>
      <c r="L2095" s="69"/>
      <c r="M2095" s="69"/>
      <c r="N2095" s="69"/>
      <c r="O2095" s="69"/>
      <c r="P2095" s="69"/>
      <c r="Q2095" s="69"/>
      <c r="R2095" s="69"/>
      <c r="S2095" s="69"/>
      <c r="T2095" s="69"/>
      <c r="U2095" s="69"/>
      <c r="V2095" s="69"/>
      <c r="W2095" s="69"/>
      <c r="X2095" s="69"/>
      <c r="Y2095" s="69"/>
      <c r="Z2095" s="69"/>
      <c r="AA2095" s="69"/>
      <c r="AB2095" s="69"/>
      <c r="AC2095" s="69"/>
      <c r="AD2095" s="69"/>
      <c r="AE2095" s="69"/>
      <c r="AF2095" s="69"/>
      <c r="AG2095" s="69"/>
      <c r="AH2095" s="69"/>
      <c r="AI2095" s="69"/>
      <c r="AJ2095" s="69"/>
      <c r="AK2095" s="69"/>
      <c r="AL2095" s="69"/>
      <c r="AM2095" s="69"/>
      <c r="AN2095" s="69"/>
      <c r="AO2095" s="69"/>
      <c r="AP2095" s="69"/>
      <c r="AQ2095" s="69"/>
      <c r="AR2095" s="69"/>
      <c r="AS2095" s="69"/>
      <c r="AT2095" s="69"/>
      <c r="AU2095" s="69"/>
      <c r="AV2095" s="69"/>
      <c r="AW2095" s="69"/>
      <c r="AX2095" s="69"/>
      <c r="AY2095" s="69"/>
      <c r="AZ2095" s="69"/>
      <c r="BA2095" s="69"/>
      <c r="BB2095" s="69"/>
      <c r="BC2095" s="69"/>
      <c r="BD2095" s="69"/>
      <c r="BE2095" s="69"/>
      <c r="BF2095" s="69"/>
      <c r="BG2095" s="69"/>
      <c r="BH2095" s="69"/>
      <c r="BI2095" s="69"/>
      <c r="BJ2095" s="69"/>
      <c r="BK2095" s="69"/>
      <c r="BL2095" s="69"/>
      <c r="BM2095" s="69"/>
      <c r="BN2095" s="69"/>
      <c r="BO2095" s="69"/>
      <c r="BP2095" s="69"/>
      <c r="BQ2095" s="69"/>
      <c r="BR2095" s="69"/>
      <c r="BS2095" s="46"/>
    </row>
    <row r="2096" spans="4:71" s="47" customFormat="1" ht="9.75" customHeight="1" x14ac:dyDescent="0.3">
      <c r="D2096" s="69"/>
      <c r="E2096" s="69"/>
      <c r="F2096" s="69"/>
      <c r="G2096" s="69"/>
      <c r="H2096" s="69"/>
      <c r="I2096" s="69"/>
      <c r="J2096" s="69"/>
      <c r="K2096" s="69"/>
      <c r="L2096" s="69"/>
      <c r="M2096" s="69"/>
      <c r="N2096" s="69"/>
      <c r="O2096" s="69"/>
      <c r="P2096" s="69"/>
      <c r="Q2096" s="69"/>
      <c r="R2096" s="69"/>
      <c r="S2096" s="69"/>
      <c r="T2096" s="69"/>
      <c r="U2096" s="69"/>
      <c r="V2096" s="69"/>
      <c r="W2096" s="69"/>
      <c r="X2096" s="69"/>
      <c r="Y2096" s="69"/>
      <c r="Z2096" s="69"/>
      <c r="AA2096" s="69"/>
      <c r="AB2096" s="69"/>
      <c r="AC2096" s="69"/>
      <c r="AD2096" s="69"/>
      <c r="AE2096" s="69"/>
      <c r="AF2096" s="69"/>
      <c r="AG2096" s="69"/>
      <c r="AH2096" s="69"/>
      <c r="AI2096" s="69"/>
      <c r="AJ2096" s="69"/>
      <c r="AK2096" s="69"/>
      <c r="AL2096" s="69"/>
      <c r="AM2096" s="69"/>
      <c r="AN2096" s="69"/>
      <c r="AO2096" s="69"/>
      <c r="AP2096" s="69"/>
      <c r="AQ2096" s="69"/>
      <c r="AR2096" s="69"/>
      <c r="AS2096" s="69"/>
      <c r="AT2096" s="69"/>
      <c r="AU2096" s="69"/>
      <c r="AV2096" s="69"/>
      <c r="AW2096" s="69"/>
      <c r="AX2096" s="69"/>
      <c r="AY2096" s="69"/>
      <c r="AZ2096" s="69"/>
      <c r="BA2096" s="69"/>
      <c r="BB2096" s="69"/>
      <c r="BC2096" s="69"/>
      <c r="BD2096" s="69"/>
      <c r="BE2096" s="69"/>
      <c r="BF2096" s="69"/>
      <c r="BG2096" s="69"/>
      <c r="BH2096" s="69"/>
      <c r="BI2096" s="69"/>
      <c r="BJ2096" s="69"/>
      <c r="BK2096" s="69"/>
      <c r="BL2096" s="69"/>
      <c r="BM2096" s="69"/>
      <c r="BN2096" s="69"/>
      <c r="BO2096" s="69"/>
      <c r="BP2096" s="69"/>
      <c r="BQ2096" s="69"/>
      <c r="BR2096" s="69"/>
      <c r="BS2096" s="46"/>
    </row>
    <row r="2097" spans="4:71" s="47" customFormat="1" ht="9.75" customHeight="1" x14ac:dyDescent="0.3">
      <c r="D2097" s="69"/>
      <c r="E2097" s="69"/>
      <c r="F2097" s="69"/>
      <c r="G2097" s="69"/>
      <c r="H2097" s="69"/>
      <c r="I2097" s="69"/>
      <c r="J2097" s="69"/>
      <c r="K2097" s="69"/>
      <c r="L2097" s="69"/>
      <c r="M2097" s="69"/>
      <c r="N2097" s="69"/>
      <c r="O2097" s="69"/>
      <c r="P2097" s="69"/>
      <c r="Q2097" s="69"/>
      <c r="R2097" s="69"/>
      <c r="S2097" s="69"/>
      <c r="T2097" s="69"/>
      <c r="U2097" s="69"/>
      <c r="V2097" s="69"/>
      <c r="W2097" s="69"/>
      <c r="X2097" s="69"/>
      <c r="Y2097" s="69"/>
      <c r="Z2097" s="69"/>
      <c r="AA2097" s="69"/>
      <c r="AB2097" s="69"/>
      <c r="AC2097" s="69"/>
      <c r="AD2097" s="69"/>
      <c r="AE2097" s="69"/>
      <c r="AF2097" s="69"/>
      <c r="AG2097" s="69"/>
      <c r="AH2097" s="69"/>
      <c r="AI2097" s="69"/>
      <c r="AJ2097" s="69"/>
      <c r="AK2097" s="69"/>
      <c r="AL2097" s="69"/>
      <c r="AM2097" s="69"/>
      <c r="AN2097" s="69"/>
      <c r="AO2097" s="69"/>
      <c r="AP2097" s="69"/>
      <c r="AQ2097" s="69"/>
      <c r="AR2097" s="69"/>
      <c r="AS2097" s="69"/>
      <c r="AT2097" s="69"/>
      <c r="AU2097" s="69"/>
      <c r="AV2097" s="69"/>
      <c r="AW2097" s="69"/>
      <c r="AX2097" s="69"/>
      <c r="AY2097" s="69"/>
      <c r="AZ2097" s="69"/>
      <c r="BA2097" s="69"/>
      <c r="BB2097" s="69"/>
      <c r="BC2097" s="69"/>
      <c r="BD2097" s="69"/>
      <c r="BE2097" s="69"/>
      <c r="BF2097" s="69"/>
      <c r="BG2097" s="69"/>
      <c r="BH2097" s="69"/>
      <c r="BI2097" s="69"/>
      <c r="BJ2097" s="69"/>
      <c r="BK2097" s="69"/>
      <c r="BL2097" s="69"/>
      <c r="BM2097" s="69"/>
      <c r="BN2097" s="69"/>
      <c r="BO2097" s="69"/>
      <c r="BP2097" s="69"/>
      <c r="BQ2097" s="69"/>
      <c r="BR2097" s="69"/>
      <c r="BS2097" s="46"/>
    </row>
    <row r="2098" spans="4:71" s="47" customFormat="1" ht="9.75" customHeight="1" x14ac:dyDescent="0.3">
      <c r="D2098" s="69"/>
      <c r="E2098" s="69"/>
      <c r="F2098" s="69"/>
      <c r="G2098" s="69"/>
      <c r="H2098" s="69"/>
      <c r="I2098" s="69"/>
      <c r="J2098" s="69"/>
      <c r="K2098" s="69"/>
      <c r="L2098" s="69"/>
      <c r="M2098" s="69"/>
      <c r="N2098" s="69"/>
      <c r="O2098" s="69"/>
      <c r="P2098" s="69"/>
      <c r="Q2098" s="69"/>
      <c r="R2098" s="69"/>
      <c r="S2098" s="69"/>
      <c r="T2098" s="69"/>
      <c r="U2098" s="69"/>
      <c r="V2098" s="69"/>
      <c r="W2098" s="69"/>
      <c r="X2098" s="69"/>
      <c r="Y2098" s="69"/>
      <c r="Z2098" s="69"/>
      <c r="AA2098" s="69"/>
      <c r="AB2098" s="69"/>
      <c r="AC2098" s="69"/>
      <c r="AD2098" s="69"/>
      <c r="AE2098" s="69"/>
      <c r="AF2098" s="69"/>
      <c r="AG2098" s="69"/>
      <c r="AH2098" s="69"/>
      <c r="AI2098" s="69"/>
      <c r="AJ2098" s="69"/>
      <c r="AK2098" s="69"/>
      <c r="AL2098" s="69"/>
      <c r="AM2098" s="69"/>
      <c r="AN2098" s="69"/>
      <c r="AO2098" s="69"/>
      <c r="AP2098" s="69"/>
      <c r="AQ2098" s="69"/>
      <c r="AR2098" s="69"/>
      <c r="AS2098" s="69"/>
      <c r="AT2098" s="69"/>
      <c r="AU2098" s="69"/>
      <c r="AV2098" s="69"/>
      <c r="AW2098" s="69"/>
      <c r="AX2098" s="69"/>
      <c r="AY2098" s="69"/>
      <c r="AZ2098" s="69"/>
      <c r="BA2098" s="69"/>
      <c r="BB2098" s="69"/>
      <c r="BC2098" s="69"/>
      <c r="BD2098" s="69"/>
      <c r="BE2098" s="69"/>
      <c r="BF2098" s="69"/>
      <c r="BG2098" s="69"/>
      <c r="BH2098" s="69"/>
      <c r="BI2098" s="69"/>
      <c r="BJ2098" s="69"/>
      <c r="BK2098" s="69"/>
      <c r="BL2098" s="69"/>
      <c r="BM2098" s="69"/>
      <c r="BN2098" s="69"/>
      <c r="BO2098" s="69"/>
      <c r="BP2098" s="69"/>
      <c r="BQ2098" s="69"/>
      <c r="BR2098" s="69"/>
      <c r="BS2098" s="46"/>
    </row>
    <row r="2099" spans="4:71" s="47" customFormat="1" ht="9.75" customHeight="1" x14ac:dyDescent="0.3">
      <c r="D2099" s="69"/>
      <c r="E2099" s="69"/>
      <c r="F2099" s="69"/>
      <c r="G2099" s="69"/>
      <c r="H2099" s="69"/>
      <c r="I2099" s="69"/>
      <c r="J2099" s="69"/>
      <c r="K2099" s="69"/>
      <c r="L2099" s="69"/>
      <c r="M2099" s="69"/>
      <c r="N2099" s="69"/>
      <c r="O2099" s="69"/>
      <c r="P2099" s="69"/>
      <c r="Q2099" s="69"/>
      <c r="R2099" s="69"/>
      <c r="S2099" s="69"/>
      <c r="T2099" s="69"/>
      <c r="U2099" s="69"/>
      <c r="V2099" s="69"/>
      <c r="W2099" s="69"/>
      <c r="X2099" s="69"/>
      <c r="Y2099" s="69"/>
      <c r="Z2099" s="69"/>
      <c r="AA2099" s="69"/>
      <c r="AB2099" s="69"/>
      <c r="AC2099" s="69"/>
      <c r="AD2099" s="69"/>
      <c r="AE2099" s="69"/>
      <c r="AF2099" s="69"/>
      <c r="AG2099" s="69"/>
      <c r="AH2099" s="69"/>
      <c r="AI2099" s="69"/>
      <c r="AJ2099" s="69"/>
      <c r="AK2099" s="69"/>
      <c r="AL2099" s="69"/>
      <c r="AM2099" s="69"/>
      <c r="AN2099" s="69"/>
      <c r="AO2099" s="69"/>
      <c r="AP2099" s="69"/>
      <c r="AQ2099" s="69"/>
      <c r="AR2099" s="69"/>
      <c r="AS2099" s="69"/>
      <c r="AT2099" s="69"/>
      <c r="AU2099" s="69"/>
      <c r="AV2099" s="69"/>
      <c r="AW2099" s="69"/>
      <c r="AX2099" s="69"/>
      <c r="AY2099" s="69"/>
      <c r="AZ2099" s="69"/>
      <c r="BA2099" s="69"/>
      <c r="BB2099" s="69"/>
      <c r="BC2099" s="69"/>
      <c r="BD2099" s="69"/>
      <c r="BE2099" s="69"/>
      <c r="BF2099" s="69"/>
      <c r="BG2099" s="69"/>
      <c r="BH2099" s="69"/>
      <c r="BI2099" s="69"/>
      <c r="BJ2099" s="69"/>
      <c r="BK2099" s="69"/>
      <c r="BL2099" s="69"/>
      <c r="BM2099" s="69"/>
      <c r="BN2099" s="69"/>
      <c r="BO2099" s="69"/>
      <c r="BP2099" s="69"/>
      <c r="BQ2099" s="69"/>
      <c r="BR2099" s="69"/>
      <c r="BS2099" s="46"/>
    </row>
    <row r="2100" spans="4:71" s="47" customFormat="1" ht="9.75" customHeight="1" x14ac:dyDescent="0.3">
      <c r="D2100" s="69"/>
      <c r="E2100" s="69"/>
      <c r="F2100" s="69"/>
      <c r="G2100" s="69"/>
      <c r="H2100" s="69"/>
      <c r="I2100" s="69"/>
      <c r="J2100" s="69"/>
      <c r="K2100" s="69"/>
      <c r="L2100" s="69"/>
      <c r="M2100" s="69"/>
      <c r="N2100" s="69"/>
      <c r="O2100" s="69"/>
      <c r="P2100" s="69"/>
      <c r="Q2100" s="69"/>
      <c r="R2100" s="69"/>
      <c r="S2100" s="69"/>
      <c r="T2100" s="69"/>
      <c r="U2100" s="69"/>
      <c r="V2100" s="69"/>
      <c r="W2100" s="69"/>
      <c r="X2100" s="69"/>
      <c r="Y2100" s="69"/>
      <c r="Z2100" s="69"/>
      <c r="AA2100" s="69"/>
      <c r="AB2100" s="69"/>
      <c r="AC2100" s="69"/>
      <c r="AD2100" s="69"/>
      <c r="AE2100" s="69"/>
      <c r="AF2100" s="69"/>
      <c r="AG2100" s="69"/>
      <c r="AH2100" s="69"/>
      <c r="AI2100" s="69"/>
      <c r="AJ2100" s="69"/>
      <c r="AK2100" s="69"/>
      <c r="AL2100" s="69"/>
      <c r="AM2100" s="69"/>
      <c r="AN2100" s="69"/>
      <c r="AO2100" s="69"/>
      <c r="AP2100" s="69"/>
      <c r="AQ2100" s="69"/>
      <c r="AR2100" s="69"/>
      <c r="AS2100" s="69"/>
      <c r="AT2100" s="69"/>
      <c r="AU2100" s="69"/>
      <c r="AV2100" s="69"/>
      <c r="AW2100" s="69"/>
      <c r="AX2100" s="69"/>
      <c r="AY2100" s="69"/>
      <c r="AZ2100" s="69"/>
      <c r="BA2100" s="69"/>
      <c r="BB2100" s="69"/>
      <c r="BC2100" s="69"/>
      <c r="BD2100" s="69"/>
      <c r="BE2100" s="69"/>
      <c r="BF2100" s="69"/>
      <c r="BG2100" s="69"/>
      <c r="BH2100" s="69"/>
      <c r="BI2100" s="69"/>
      <c r="BJ2100" s="69"/>
      <c r="BK2100" s="69"/>
      <c r="BL2100" s="69"/>
      <c r="BM2100" s="69"/>
      <c r="BN2100" s="69"/>
      <c r="BO2100" s="69"/>
      <c r="BP2100" s="69"/>
      <c r="BQ2100" s="69"/>
      <c r="BR2100" s="69"/>
      <c r="BS2100" s="46"/>
    </row>
    <row r="2101" spans="4:71" s="47" customFormat="1" ht="9.75" customHeight="1" x14ac:dyDescent="0.3">
      <c r="D2101" s="69"/>
      <c r="E2101" s="69"/>
      <c r="F2101" s="69"/>
      <c r="G2101" s="69"/>
      <c r="H2101" s="69"/>
      <c r="I2101" s="69"/>
      <c r="J2101" s="69"/>
      <c r="K2101" s="69"/>
      <c r="L2101" s="69"/>
      <c r="M2101" s="69"/>
      <c r="N2101" s="69"/>
      <c r="O2101" s="69"/>
      <c r="P2101" s="69"/>
      <c r="Q2101" s="69"/>
      <c r="R2101" s="69"/>
      <c r="S2101" s="69"/>
      <c r="T2101" s="69"/>
      <c r="U2101" s="69"/>
      <c r="V2101" s="69"/>
      <c r="W2101" s="69"/>
      <c r="X2101" s="69"/>
      <c r="Y2101" s="69"/>
      <c r="Z2101" s="69"/>
      <c r="AA2101" s="69"/>
      <c r="AB2101" s="69"/>
      <c r="AC2101" s="69"/>
      <c r="AD2101" s="69"/>
      <c r="AE2101" s="69"/>
      <c r="AF2101" s="69"/>
      <c r="AG2101" s="69"/>
      <c r="AH2101" s="69"/>
      <c r="AI2101" s="69"/>
      <c r="AJ2101" s="69"/>
      <c r="AK2101" s="69"/>
      <c r="AL2101" s="69"/>
      <c r="AM2101" s="69"/>
      <c r="AN2101" s="69"/>
      <c r="AO2101" s="69"/>
      <c r="AP2101" s="69"/>
      <c r="AQ2101" s="69"/>
      <c r="AR2101" s="69"/>
      <c r="AS2101" s="69"/>
      <c r="AT2101" s="69"/>
      <c r="AU2101" s="69"/>
      <c r="AV2101" s="69"/>
      <c r="AW2101" s="69"/>
      <c r="AX2101" s="69"/>
      <c r="AY2101" s="69"/>
      <c r="AZ2101" s="69"/>
      <c r="BA2101" s="69"/>
      <c r="BB2101" s="69"/>
      <c r="BC2101" s="69"/>
      <c r="BD2101" s="69"/>
      <c r="BE2101" s="69"/>
      <c r="BF2101" s="69"/>
      <c r="BG2101" s="69"/>
      <c r="BH2101" s="69"/>
      <c r="BI2101" s="69"/>
      <c r="BJ2101" s="69"/>
      <c r="BK2101" s="69"/>
      <c r="BL2101" s="69"/>
      <c r="BM2101" s="69"/>
      <c r="BN2101" s="69"/>
      <c r="BO2101" s="69"/>
      <c r="BP2101" s="69"/>
      <c r="BQ2101" s="69"/>
      <c r="BR2101" s="69"/>
      <c r="BS2101" s="46"/>
    </row>
    <row r="2102" spans="4:71" s="47" customFormat="1" ht="9.75" customHeight="1" x14ac:dyDescent="0.3">
      <c r="D2102" s="69"/>
      <c r="E2102" s="69"/>
      <c r="F2102" s="69"/>
      <c r="G2102" s="69"/>
      <c r="H2102" s="69"/>
      <c r="I2102" s="69"/>
      <c r="J2102" s="69"/>
      <c r="K2102" s="69"/>
      <c r="L2102" s="69"/>
      <c r="M2102" s="69"/>
      <c r="N2102" s="69"/>
      <c r="O2102" s="69"/>
      <c r="P2102" s="69"/>
      <c r="Q2102" s="69"/>
      <c r="R2102" s="69"/>
      <c r="S2102" s="69"/>
      <c r="T2102" s="69"/>
      <c r="U2102" s="69"/>
      <c r="V2102" s="69"/>
      <c r="W2102" s="69"/>
      <c r="X2102" s="69"/>
      <c r="Y2102" s="69"/>
      <c r="Z2102" s="69"/>
      <c r="AA2102" s="69"/>
      <c r="AB2102" s="69"/>
      <c r="AC2102" s="69"/>
      <c r="AD2102" s="69"/>
      <c r="AE2102" s="69"/>
      <c r="AF2102" s="69"/>
      <c r="AG2102" s="69"/>
      <c r="AH2102" s="69"/>
      <c r="AI2102" s="69"/>
      <c r="AJ2102" s="69"/>
      <c r="AK2102" s="69"/>
      <c r="AL2102" s="69"/>
      <c r="AM2102" s="69"/>
      <c r="AN2102" s="69"/>
      <c r="AO2102" s="69"/>
      <c r="AP2102" s="69"/>
      <c r="AQ2102" s="69"/>
      <c r="AR2102" s="69"/>
      <c r="AS2102" s="69"/>
      <c r="AT2102" s="69"/>
      <c r="AU2102" s="69"/>
      <c r="AV2102" s="69"/>
      <c r="AW2102" s="69"/>
      <c r="AX2102" s="69"/>
      <c r="AY2102" s="69"/>
      <c r="AZ2102" s="69"/>
      <c r="BA2102" s="69"/>
      <c r="BB2102" s="69"/>
      <c r="BC2102" s="69"/>
      <c r="BD2102" s="69"/>
      <c r="BE2102" s="69"/>
      <c r="BF2102" s="69"/>
      <c r="BG2102" s="69"/>
      <c r="BH2102" s="69"/>
      <c r="BI2102" s="69"/>
      <c r="BJ2102" s="69"/>
      <c r="BK2102" s="69"/>
      <c r="BL2102" s="69"/>
      <c r="BM2102" s="69"/>
      <c r="BN2102" s="69"/>
      <c r="BO2102" s="69"/>
      <c r="BP2102" s="69"/>
      <c r="BQ2102" s="69"/>
      <c r="BR2102" s="69"/>
      <c r="BS2102" s="46"/>
    </row>
    <row r="2103" spans="4:71" s="47" customFormat="1" ht="9.75" customHeight="1" x14ac:dyDescent="0.3">
      <c r="D2103" s="69"/>
      <c r="E2103" s="69"/>
      <c r="F2103" s="69"/>
      <c r="G2103" s="69"/>
      <c r="H2103" s="69"/>
      <c r="I2103" s="69"/>
      <c r="J2103" s="69"/>
      <c r="K2103" s="69"/>
      <c r="L2103" s="69"/>
      <c r="M2103" s="69"/>
      <c r="N2103" s="69"/>
      <c r="O2103" s="69"/>
      <c r="P2103" s="69"/>
      <c r="Q2103" s="69"/>
      <c r="R2103" s="69"/>
      <c r="S2103" s="69"/>
      <c r="T2103" s="69"/>
      <c r="U2103" s="69"/>
      <c r="V2103" s="69"/>
      <c r="W2103" s="69"/>
      <c r="X2103" s="69"/>
      <c r="Y2103" s="69"/>
      <c r="Z2103" s="69"/>
      <c r="AA2103" s="69"/>
      <c r="AB2103" s="69"/>
      <c r="AC2103" s="69"/>
      <c r="AD2103" s="69"/>
      <c r="AE2103" s="69"/>
      <c r="AF2103" s="69"/>
      <c r="AG2103" s="69"/>
      <c r="AH2103" s="69"/>
      <c r="AI2103" s="69"/>
      <c r="AJ2103" s="69"/>
      <c r="AK2103" s="69"/>
      <c r="AL2103" s="69"/>
      <c r="AM2103" s="69"/>
      <c r="AN2103" s="69"/>
      <c r="AO2103" s="69"/>
      <c r="AP2103" s="69"/>
      <c r="AQ2103" s="69"/>
      <c r="AR2103" s="69"/>
      <c r="AS2103" s="69"/>
      <c r="AT2103" s="69"/>
      <c r="AU2103" s="69"/>
      <c r="AV2103" s="69"/>
      <c r="AW2103" s="69"/>
      <c r="AX2103" s="69"/>
      <c r="AY2103" s="69"/>
      <c r="AZ2103" s="69"/>
      <c r="BA2103" s="69"/>
      <c r="BB2103" s="69"/>
      <c r="BC2103" s="69"/>
      <c r="BD2103" s="69"/>
      <c r="BE2103" s="69"/>
      <c r="BF2103" s="69"/>
      <c r="BG2103" s="69"/>
      <c r="BH2103" s="69"/>
      <c r="BI2103" s="69"/>
      <c r="BJ2103" s="69"/>
      <c r="BK2103" s="69"/>
      <c r="BL2103" s="69"/>
      <c r="BM2103" s="69"/>
      <c r="BN2103" s="69"/>
      <c r="BO2103" s="69"/>
      <c r="BP2103" s="69"/>
      <c r="BQ2103" s="69"/>
      <c r="BR2103" s="69"/>
      <c r="BS2103" s="46"/>
    </row>
    <row r="2104" spans="4:71" s="47" customFormat="1" ht="9.75" customHeight="1" x14ac:dyDescent="0.3">
      <c r="D2104" s="69"/>
      <c r="E2104" s="69"/>
      <c r="F2104" s="69"/>
      <c r="G2104" s="69"/>
      <c r="H2104" s="69"/>
      <c r="I2104" s="69"/>
      <c r="J2104" s="69"/>
      <c r="K2104" s="69"/>
      <c r="L2104" s="69"/>
      <c r="M2104" s="69"/>
      <c r="N2104" s="69"/>
      <c r="O2104" s="69"/>
      <c r="P2104" s="69"/>
      <c r="Q2104" s="69"/>
      <c r="R2104" s="69"/>
      <c r="S2104" s="69"/>
      <c r="T2104" s="69"/>
      <c r="U2104" s="69"/>
      <c r="V2104" s="69"/>
      <c r="W2104" s="69"/>
      <c r="X2104" s="69"/>
      <c r="Y2104" s="69"/>
      <c r="Z2104" s="69"/>
      <c r="AA2104" s="69"/>
      <c r="AB2104" s="69"/>
      <c r="AC2104" s="69"/>
      <c r="AD2104" s="69"/>
      <c r="AE2104" s="69"/>
      <c r="AF2104" s="69"/>
      <c r="AG2104" s="69"/>
      <c r="AH2104" s="69"/>
      <c r="AI2104" s="69"/>
      <c r="AJ2104" s="69"/>
      <c r="AK2104" s="69"/>
      <c r="AL2104" s="69"/>
      <c r="AM2104" s="69"/>
      <c r="AN2104" s="69"/>
      <c r="AO2104" s="69"/>
      <c r="AP2104" s="69"/>
      <c r="AQ2104" s="69"/>
      <c r="AR2104" s="69"/>
      <c r="AS2104" s="69"/>
      <c r="AT2104" s="69"/>
      <c r="AU2104" s="69"/>
      <c r="AV2104" s="69"/>
      <c r="AW2104" s="69"/>
      <c r="AX2104" s="69"/>
      <c r="AY2104" s="69"/>
      <c r="AZ2104" s="69"/>
      <c r="BA2104" s="69"/>
      <c r="BB2104" s="69"/>
      <c r="BC2104" s="69"/>
      <c r="BD2104" s="69"/>
      <c r="BE2104" s="69"/>
      <c r="BF2104" s="69"/>
      <c r="BG2104" s="69"/>
      <c r="BH2104" s="69"/>
      <c r="BI2104" s="69"/>
      <c r="BJ2104" s="69"/>
      <c r="BK2104" s="69"/>
      <c r="BL2104" s="69"/>
      <c r="BM2104" s="69"/>
      <c r="BN2104" s="69"/>
      <c r="BO2104" s="69"/>
      <c r="BP2104" s="69"/>
      <c r="BQ2104" s="69"/>
      <c r="BR2104" s="69"/>
      <c r="BS2104" s="46"/>
    </row>
    <row r="2105" spans="4:71" s="47" customFormat="1" ht="9.75" customHeight="1" x14ac:dyDescent="0.3">
      <c r="D2105" s="69"/>
      <c r="E2105" s="69"/>
      <c r="F2105" s="69"/>
      <c r="G2105" s="69"/>
      <c r="H2105" s="69"/>
      <c r="I2105" s="69"/>
      <c r="J2105" s="69"/>
      <c r="K2105" s="69"/>
      <c r="L2105" s="69"/>
      <c r="M2105" s="69"/>
      <c r="N2105" s="69"/>
      <c r="O2105" s="69"/>
      <c r="P2105" s="69"/>
      <c r="Q2105" s="69"/>
      <c r="R2105" s="69"/>
      <c r="S2105" s="69"/>
      <c r="T2105" s="69"/>
      <c r="U2105" s="69"/>
      <c r="V2105" s="69"/>
      <c r="W2105" s="69"/>
      <c r="X2105" s="69"/>
      <c r="Y2105" s="69"/>
      <c r="Z2105" s="69"/>
      <c r="AA2105" s="69"/>
      <c r="AB2105" s="69"/>
      <c r="AC2105" s="69"/>
      <c r="AD2105" s="69"/>
      <c r="AE2105" s="69"/>
      <c r="AF2105" s="69"/>
      <c r="AG2105" s="69"/>
      <c r="AH2105" s="69"/>
      <c r="AI2105" s="69"/>
      <c r="AJ2105" s="69"/>
      <c r="AK2105" s="69"/>
      <c r="AL2105" s="69"/>
      <c r="AM2105" s="69"/>
      <c r="AN2105" s="69"/>
      <c r="AO2105" s="69"/>
      <c r="AP2105" s="69"/>
      <c r="AQ2105" s="69"/>
      <c r="AR2105" s="69"/>
      <c r="AS2105" s="69"/>
      <c r="AT2105" s="69"/>
      <c r="AU2105" s="69"/>
      <c r="AV2105" s="69"/>
      <c r="AW2105" s="69"/>
      <c r="AX2105" s="69"/>
      <c r="AY2105" s="69"/>
      <c r="AZ2105" s="69"/>
      <c r="BA2105" s="69"/>
      <c r="BB2105" s="69"/>
      <c r="BC2105" s="69"/>
      <c r="BD2105" s="69"/>
      <c r="BE2105" s="69"/>
      <c r="BF2105" s="69"/>
      <c r="BG2105" s="69"/>
      <c r="BH2105" s="69"/>
      <c r="BI2105" s="69"/>
      <c r="BJ2105" s="69"/>
      <c r="BK2105" s="69"/>
      <c r="BL2105" s="69"/>
      <c r="BM2105" s="69"/>
      <c r="BN2105" s="69"/>
      <c r="BO2105" s="69"/>
      <c r="BP2105" s="69"/>
      <c r="BQ2105" s="69"/>
      <c r="BR2105" s="69"/>
      <c r="BS2105" s="46"/>
    </row>
    <row r="2106" spans="4:71" s="47" customFormat="1" ht="9.75" customHeight="1" x14ac:dyDescent="0.3">
      <c r="D2106" s="69"/>
      <c r="E2106" s="69"/>
      <c r="F2106" s="69"/>
      <c r="G2106" s="69"/>
      <c r="H2106" s="69"/>
      <c r="I2106" s="69"/>
      <c r="J2106" s="69"/>
      <c r="K2106" s="69"/>
      <c r="L2106" s="69"/>
      <c r="M2106" s="69"/>
      <c r="N2106" s="69"/>
      <c r="O2106" s="69"/>
      <c r="P2106" s="69"/>
      <c r="Q2106" s="69"/>
      <c r="R2106" s="69"/>
      <c r="S2106" s="69"/>
      <c r="T2106" s="69"/>
      <c r="U2106" s="69"/>
      <c r="V2106" s="69"/>
      <c r="W2106" s="69"/>
      <c r="X2106" s="69"/>
      <c r="Y2106" s="69"/>
      <c r="Z2106" s="69"/>
      <c r="AA2106" s="69"/>
      <c r="AB2106" s="69"/>
      <c r="AC2106" s="69"/>
      <c r="AD2106" s="69"/>
      <c r="AE2106" s="69"/>
      <c r="AF2106" s="69"/>
      <c r="AG2106" s="69"/>
      <c r="AH2106" s="69"/>
      <c r="AI2106" s="69"/>
      <c r="AJ2106" s="69"/>
      <c r="AK2106" s="69"/>
      <c r="AL2106" s="69"/>
      <c r="AM2106" s="69"/>
      <c r="AN2106" s="69"/>
      <c r="AO2106" s="69"/>
      <c r="AP2106" s="69"/>
      <c r="AQ2106" s="69"/>
      <c r="AR2106" s="69"/>
      <c r="AS2106" s="69"/>
      <c r="AT2106" s="69"/>
      <c r="AU2106" s="69"/>
      <c r="AV2106" s="69"/>
      <c r="AW2106" s="69"/>
      <c r="AX2106" s="69"/>
      <c r="AY2106" s="69"/>
      <c r="AZ2106" s="69"/>
      <c r="BA2106" s="69"/>
      <c r="BB2106" s="69"/>
      <c r="BC2106" s="69"/>
      <c r="BD2106" s="69"/>
      <c r="BE2106" s="69"/>
      <c r="BF2106" s="69"/>
      <c r="BG2106" s="69"/>
      <c r="BH2106" s="69"/>
      <c r="BI2106" s="69"/>
      <c r="BJ2106" s="69"/>
      <c r="BK2106" s="69"/>
      <c r="BL2106" s="69"/>
      <c r="BM2106" s="69"/>
      <c r="BN2106" s="69"/>
      <c r="BO2106" s="69"/>
      <c r="BP2106" s="69"/>
      <c r="BQ2106" s="69"/>
      <c r="BR2106" s="69"/>
      <c r="BS2106" s="46"/>
    </row>
    <row r="2107" spans="4:71" s="47" customFormat="1" ht="9.75" customHeight="1" x14ac:dyDescent="0.3">
      <c r="D2107" s="69"/>
      <c r="E2107" s="69"/>
      <c r="F2107" s="69"/>
      <c r="G2107" s="69"/>
      <c r="H2107" s="69"/>
      <c r="I2107" s="69"/>
      <c r="J2107" s="69"/>
      <c r="K2107" s="69"/>
      <c r="L2107" s="69"/>
      <c r="M2107" s="69"/>
      <c r="N2107" s="69"/>
      <c r="O2107" s="69"/>
      <c r="P2107" s="69"/>
      <c r="Q2107" s="69"/>
      <c r="R2107" s="69"/>
      <c r="S2107" s="69"/>
      <c r="T2107" s="69"/>
      <c r="U2107" s="69"/>
      <c r="V2107" s="69"/>
      <c r="W2107" s="69"/>
      <c r="X2107" s="69"/>
      <c r="Y2107" s="69"/>
      <c r="Z2107" s="69"/>
      <c r="AA2107" s="69"/>
      <c r="AB2107" s="69"/>
      <c r="AC2107" s="69"/>
      <c r="AD2107" s="69"/>
      <c r="AE2107" s="69"/>
      <c r="AF2107" s="69"/>
      <c r="AG2107" s="69"/>
      <c r="AH2107" s="69"/>
      <c r="AI2107" s="69"/>
      <c r="AJ2107" s="69"/>
      <c r="AK2107" s="69"/>
      <c r="AL2107" s="69"/>
      <c r="AM2107" s="69"/>
      <c r="AN2107" s="69"/>
      <c r="AO2107" s="69"/>
      <c r="AP2107" s="69"/>
      <c r="AQ2107" s="69"/>
      <c r="AR2107" s="69"/>
      <c r="AS2107" s="69"/>
      <c r="AT2107" s="69"/>
      <c r="AU2107" s="69"/>
      <c r="AV2107" s="69"/>
      <c r="AW2107" s="69"/>
      <c r="AX2107" s="69"/>
      <c r="AY2107" s="69"/>
      <c r="AZ2107" s="69"/>
      <c r="BA2107" s="69"/>
      <c r="BB2107" s="69"/>
      <c r="BC2107" s="69"/>
      <c r="BD2107" s="69"/>
      <c r="BE2107" s="69"/>
      <c r="BF2107" s="69"/>
      <c r="BG2107" s="69"/>
      <c r="BH2107" s="69"/>
      <c r="BI2107" s="69"/>
      <c r="BJ2107" s="69"/>
      <c r="BK2107" s="69"/>
      <c r="BL2107" s="69"/>
      <c r="BM2107" s="69"/>
      <c r="BN2107" s="69"/>
      <c r="BO2107" s="69"/>
      <c r="BP2107" s="69"/>
      <c r="BQ2107" s="69"/>
      <c r="BR2107" s="69"/>
      <c r="BS2107" s="46"/>
    </row>
    <row r="2108" spans="4:71" s="47" customFormat="1" ht="9.75" customHeight="1" x14ac:dyDescent="0.3">
      <c r="D2108" s="69"/>
      <c r="E2108" s="69"/>
      <c r="F2108" s="69"/>
      <c r="G2108" s="69"/>
      <c r="H2108" s="69"/>
      <c r="I2108" s="69"/>
      <c r="J2108" s="69"/>
      <c r="K2108" s="69"/>
      <c r="L2108" s="69"/>
      <c r="M2108" s="69"/>
      <c r="N2108" s="69"/>
      <c r="O2108" s="69"/>
      <c r="P2108" s="69"/>
      <c r="Q2108" s="69"/>
      <c r="R2108" s="69"/>
      <c r="S2108" s="69"/>
      <c r="T2108" s="69"/>
      <c r="U2108" s="69"/>
      <c r="V2108" s="69"/>
      <c r="W2108" s="69"/>
      <c r="X2108" s="69"/>
      <c r="Y2108" s="69"/>
      <c r="Z2108" s="69"/>
      <c r="AA2108" s="69"/>
      <c r="AB2108" s="69"/>
      <c r="AC2108" s="69"/>
      <c r="AD2108" s="69"/>
      <c r="AE2108" s="69"/>
      <c r="AF2108" s="69"/>
      <c r="AG2108" s="69"/>
      <c r="AH2108" s="69"/>
      <c r="AI2108" s="69"/>
      <c r="AJ2108" s="69"/>
      <c r="AK2108" s="69"/>
      <c r="AL2108" s="69"/>
      <c r="AM2108" s="69"/>
      <c r="AN2108" s="69"/>
      <c r="AO2108" s="69"/>
      <c r="AP2108" s="69"/>
      <c r="AQ2108" s="69"/>
      <c r="AR2108" s="69"/>
      <c r="AS2108" s="69"/>
      <c r="AT2108" s="69"/>
      <c r="AU2108" s="69"/>
      <c r="AV2108" s="69"/>
      <c r="AW2108" s="69"/>
      <c r="AX2108" s="69"/>
      <c r="AY2108" s="69"/>
      <c r="AZ2108" s="69"/>
      <c r="BA2108" s="69"/>
      <c r="BB2108" s="69"/>
      <c r="BC2108" s="69"/>
      <c r="BD2108" s="69"/>
      <c r="BE2108" s="69"/>
      <c r="BF2108" s="69"/>
      <c r="BG2108" s="69"/>
      <c r="BH2108" s="69"/>
      <c r="BI2108" s="69"/>
      <c r="BJ2108" s="69"/>
      <c r="BK2108" s="69"/>
      <c r="BL2108" s="69"/>
      <c r="BM2108" s="69"/>
      <c r="BN2108" s="69"/>
      <c r="BO2108" s="69"/>
      <c r="BP2108" s="69"/>
      <c r="BQ2108" s="69"/>
      <c r="BR2108" s="69"/>
      <c r="BS2108" s="46"/>
    </row>
    <row r="2109" spans="4:71" s="47" customFormat="1" ht="9.75" customHeight="1" x14ac:dyDescent="0.3">
      <c r="D2109" s="69"/>
      <c r="E2109" s="69"/>
      <c r="F2109" s="69"/>
      <c r="G2109" s="69"/>
      <c r="H2109" s="69"/>
      <c r="I2109" s="69"/>
      <c r="J2109" s="69"/>
      <c r="K2109" s="69"/>
      <c r="L2109" s="69"/>
      <c r="M2109" s="69"/>
      <c r="N2109" s="69"/>
      <c r="O2109" s="69"/>
      <c r="P2109" s="69"/>
      <c r="Q2109" s="69"/>
      <c r="R2109" s="69"/>
      <c r="S2109" s="69"/>
      <c r="T2109" s="69"/>
      <c r="U2109" s="69"/>
      <c r="V2109" s="69"/>
      <c r="W2109" s="69"/>
      <c r="X2109" s="69"/>
      <c r="Y2109" s="69"/>
      <c r="Z2109" s="69"/>
      <c r="AA2109" s="69"/>
      <c r="AB2109" s="69"/>
      <c r="AC2109" s="69"/>
      <c r="AD2109" s="69"/>
      <c r="AE2109" s="69"/>
      <c r="AF2109" s="69"/>
      <c r="AG2109" s="69"/>
      <c r="AH2109" s="69"/>
      <c r="AI2109" s="69"/>
      <c r="AJ2109" s="69"/>
      <c r="AK2109" s="69"/>
      <c r="AL2109" s="69"/>
      <c r="AM2109" s="69"/>
      <c r="AN2109" s="69"/>
      <c r="AO2109" s="69"/>
      <c r="AP2109" s="69"/>
      <c r="AQ2109" s="69"/>
      <c r="AR2109" s="69"/>
      <c r="AS2109" s="69"/>
      <c r="AT2109" s="69"/>
      <c r="AU2109" s="69"/>
      <c r="AV2109" s="69"/>
      <c r="AW2109" s="69"/>
      <c r="AX2109" s="69"/>
      <c r="AY2109" s="69"/>
      <c r="AZ2109" s="69"/>
      <c r="BA2109" s="69"/>
      <c r="BB2109" s="69"/>
      <c r="BC2109" s="69"/>
      <c r="BD2109" s="69"/>
      <c r="BE2109" s="69"/>
      <c r="BF2109" s="69"/>
      <c r="BG2109" s="69"/>
      <c r="BH2109" s="69"/>
      <c r="BI2109" s="69"/>
      <c r="BJ2109" s="69"/>
      <c r="BK2109" s="69"/>
      <c r="BL2109" s="69"/>
      <c r="BM2109" s="69"/>
      <c r="BN2109" s="69"/>
      <c r="BO2109" s="69"/>
      <c r="BP2109" s="69"/>
      <c r="BQ2109" s="69"/>
      <c r="BR2109" s="69"/>
      <c r="BS2109" s="46"/>
    </row>
    <row r="2110" spans="4:71" s="47" customFormat="1" ht="9.75" customHeight="1" x14ac:dyDescent="0.3">
      <c r="D2110" s="69"/>
      <c r="E2110" s="69"/>
      <c r="F2110" s="69"/>
      <c r="G2110" s="69"/>
      <c r="H2110" s="69"/>
      <c r="I2110" s="69"/>
      <c r="J2110" s="69"/>
      <c r="K2110" s="69"/>
      <c r="L2110" s="69"/>
      <c r="M2110" s="69"/>
      <c r="N2110" s="69"/>
      <c r="O2110" s="69"/>
      <c r="P2110" s="69"/>
      <c r="Q2110" s="69"/>
      <c r="R2110" s="69"/>
      <c r="S2110" s="69"/>
      <c r="T2110" s="69"/>
      <c r="U2110" s="69"/>
      <c r="V2110" s="69"/>
      <c r="W2110" s="69"/>
      <c r="X2110" s="69"/>
      <c r="Y2110" s="69"/>
      <c r="Z2110" s="69"/>
      <c r="AA2110" s="69"/>
      <c r="AB2110" s="69"/>
      <c r="AC2110" s="69"/>
      <c r="AD2110" s="69"/>
      <c r="AE2110" s="69"/>
      <c r="AF2110" s="69"/>
      <c r="AG2110" s="69"/>
      <c r="AH2110" s="69"/>
      <c r="AI2110" s="69"/>
      <c r="AJ2110" s="69"/>
      <c r="AK2110" s="69"/>
      <c r="AL2110" s="69"/>
      <c r="AM2110" s="69"/>
      <c r="AN2110" s="69"/>
      <c r="AO2110" s="69"/>
      <c r="AP2110" s="69"/>
      <c r="AQ2110" s="69"/>
      <c r="AR2110" s="69"/>
      <c r="AS2110" s="69"/>
      <c r="AT2110" s="69"/>
      <c r="AU2110" s="69"/>
      <c r="AV2110" s="69"/>
      <c r="AW2110" s="69"/>
      <c r="AX2110" s="69"/>
      <c r="AY2110" s="69"/>
      <c r="AZ2110" s="69"/>
      <c r="BA2110" s="69"/>
      <c r="BB2110" s="69"/>
      <c r="BC2110" s="69"/>
      <c r="BD2110" s="69"/>
      <c r="BE2110" s="69"/>
      <c r="BF2110" s="69"/>
      <c r="BG2110" s="69"/>
      <c r="BH2110" s="69"/>
      <c r="BI2110" s="69"/>
      <c r="BJ2110" s="69"/>
      <c r="BK2110" s="69"/>
      <c r="BL2110" s="69"/>
      <c r="BM2110" s="69"/>
      <c r="BN2110" s="69"/>
      <c r="BO2110" s="69"/>
      <c r="BP2110" s="69"/>
      <c r="BQ2110" s="69"/>
      <c r="BR2110" s="69"/>
      <c r="BS2110" s="46"/>
    </row>
    <row r="2111" spans="4:71" s="47" customFormat="1" ht="9.75" customHeight="1" x14ac:dyDescent="0.3">
      <c r="D2111" s="69"/>
      <c r="E2111" s="69"/>
      <c r="F2111" s="69"/>
      <c r="G2111" s="69"/>
      <c r="H2111" s="69"/>
      <c r="I2111" s="69"/>
      <c r="J2111" s="69"/>
      <c r="K2111" s="69"/>
      <c r="L2111" s="69"/>
      <c r="M2111" s="69"/>
      <c r="N2111" s="69"/>
      <c r="O2111" s="69"/>
      <c r="P2111" s="69"/>
      <c r="Q2111" s="69"/>
      <c r="R2111" s="69"/>
      <c r="S2111" s="69"/>
      <c r="T2111" s="69"/>
      <c r="U2111" s="69"/>
      <c r="V2111" s="69"/>
      <c r="W2111" s="69"/>
      <c r="X2111" s="69"/>
      <c r="Y2111" s="69"/>
      <c r="Z2111" s="69"/>
      <c r="AA2111" s="69"/>
      <c r="AB2111" s="69"/>
      <c r="AC2111" s="69"/>
      <c r="AD2111" s="69"/>
      <c r="AE2111" s="69"/>
      <c r="AF2111" s="69"/>
      <c r="AG2111" s="69"/>
      <c r="AH2111" s="69"/>
      <c r="AI2111" s="69"/>
      <c r="AJ2111" s="69"/>
      <c r="AK2111" s="69"/>
      <c r="AL2111" s="69"/>
      <c r="AM2111" s="69"/>
      <c r="AN2111" s="69"/>
      <c r="AO2111" s="69"/>
      <c r="AP2111" s="69"/>
      <c r="AQ2111" s="69"/>
      <c r="AR2111" s="69"/>
      <c r="AS2111" s="69"/>
      <c r="AT2111" s="69"/>
      <c r="AU2111" s="69"/>
      <c r="AV2111" s="69"/>
      <c r="AW2111" s="69"/>
      <c r="AX2111" s="69"/>
      <c r="AY2111" s="69"/>
      <c r="AZ2111" s="69"/>
      <c r="BA2111" s="69"/>
      <c r="BB2111" s="69"/>
      <c r="BC2111" s="69"/>
      <c r="BD2111" s="69"/>
      <c r="BE2111" s="69"/>
      <c r="BF2111" s="69"/>
      <c r="BG2111" s="69"/>
      <c r="BH2111" s="69"/>
      <c r="BI2111" s="69"/>
      <c r="BJ2111" s="69"/>
      <c r="BK2111" s="69"/>
      <c r="BL2111" s="69"/>
      <c r="BM2111" s="69"/>
      <c r="BN2111" s="69"/>
      <c r="BO2111" s="69"/>
      <c r="BP2111" s="69"/>
      <c r="BQ2111" s="69"/>
      <c r="BR2111" s="69"/>
      <c r="BS2111" s="46"/>
    </row>
    <row r="2112" spans="4:71" s="47" customFormat="1" ht="9.75" customHeight="1" x14ac:dyDescent="0.3">
      <c r="D2112" s="69"/>
      <c r="E2112" s="69"/>
      <c r="F2112" s="69"/>
      <c r="G2112" s="69"/>
      <c r="H2112" s="69"/>
      <c r="I2112" s="69"/>
      <c r="J2112" s="69"/>
      <c r="K2112" s="69"/>
      <c r="L2112" s="69"/>
      <c r="M2112" s="69"/>
      <c r="N2112" s="69"/>
      <c r="O2112" s="69"/>
      <c r="P2112" s="69"/>
      <c r="Q2112" s="69"/>
      <c r="R2112" s="69"/>
      <c r="S2112" s="69"/>
      <c r="T2112" s="69"/>
      <c r="U2112" s="69"/>
      <c r="V2112" s="69"/>
      <c r="W2112" s="69"/>
      <c r="X2112" s="69"/>
      <c r="Y2112" s="69"/>
      <c r="Z2112" s="69"/>
      <c r="AA2112" s="69"/>
      <c r="AB2112" s="69"/>
      <c r="AC2112" s="69"/>
      <c r="AD2112" s="69"/>
      <c r="AE2112" s="69"/>
      <c r="AF2112" s="69"/>
      <c r="AG2112" s="69"/>
      <c r="AH2112" s="69"/>
      <c r="AI2112" s="69"/>
      <c r="AJ2112" s="69"/>
      <c r="AK2112" s="69"/>
      <c r="AL2112" s="69"/>
      <c r="AM2112" s="69"/>
      <c r="AN2112" s="69"/>
      <c r="AO2112" s="69"/>
      <c r="AP2112" s="69"/>
      <c r="AQ2112" s="69"/>
      <c r="AR2112" s="69"/>
      <c r="AS2112" s="69"/>
      <c r="AT2112" s="69"/>
      <c r="AU2112" s="69"/>
      <c r="AV2112" s="69"/>
      <c r="AW2112" s="69"/>
      <c r="AX2112" s="69"/>
      <c r="AY2112" s="69"/>
      <c r="AZ2112" s="69"/>
      <c r="BA2112" s="69"/>
      <c r="BB2112" s="69"/>
      <c r="BC2112" s="69"/>
      <c r="BD2112" s="69"/>
      <c r="BE2112" s="69"/>
      <c r="BF2112" s="69"/>
      <c r="BG2112" s="69"/>
      <c r="BH2112" s="69"/>
      <c r="BI2112" s="69"/>
      <c r="BJ2112" s="69"/>
      <c r="BK2112" s="69"/>
      <c r="BL2112" s="69"/>
      <c r="BM2112" s="69"/>
      <c r="BN2112" s="69"/>
      <c r="BO2112" s="69"/>
      <c r="BP2112" s="69"/>
      <c r="BQ2112" s="69"/>
      <c r="BR2112" s="69"/>
      <c r="BS2112" s="46"/>
    </row>
    <row r="2113" spans="4:71" s="47" customFormat="1" ht="9.75" customHeight="1" x14ac:dyDescent="0.3">
      <c r="D2113" s="69"/>
      <c r="E2113" s="69"/>
      <c r="F2113" s="69"/>
      <c r="G2113" s="69"/>
      <c r="H2113" s="69"/>
      <c r="I2113" s="69"/>
      <c r="J2113" s="69"/>
      <c r="K2113" s="69"/>
      <c r="L2113" s="69"/>
      <c r="M2113" s="69"/>
      <c r="N2113" s="69"/>
      <c r="O2113" s="69"/>
      <c r="P2113" s="69"/>
      <c r="Q2113" s="69"/>
      <c r="R2113" s="69"/>
      <c r="S2113" s="69"/>
      <c r="T2113" s="69"/>
      <c r="U2113" s="69"/>
      <c r="V2113" s="69"/>
      <c r="W2113" s="69"/>
      <c r="X2113" s="69"/>
      <c r="Y2113" s="69"/>
      <c r="Z2113" s="69"/>
      <c r="AA2113" s="69"/>
      <c r="AB2113" s="69"/>
      <c r="AC2113" s="69"/>
      <c r="AD2113" s="69"/>
      <c r="AE2113" s="69"/>
      <c r="AF2113" s="69"/>
      <c r="AG2113" s="69"/>
      <c r="AH2113" s="69"/>
      <c r="AI2113" s="69"/>
      <c r="AJ2113" s="69"/>
      <c r="AK2113" s="69"/>
      <c r="AL2113" s="69"/>
      <c r="AM2113" s="69"/>
      <c r="AN2113" s="69"/>
      <c r="AO2113" s="69"/>
      <c r="AP2113" s="69"/>
      <c r="AQ2113" s="69"/>
      <c r="AR2113" s="69"/>
      <c r="AS2113" s="69"/>
      <c r="AT2113" s="69"/>
      <c r="AU2113" s="69"/>
      <c r="AV2113" s="69"/>
      <c r="AW2113" s="69"/>
      <c r="AX2113" s="69"/>
      <c r="AY2113" s="69"/>
      <c r="AZ2113" s="69"/>
      <c r="BA2113" s="69"/>
      <c r="BB2113" s="69"/>
      <c r="BC2113" s="69"/>
      <c r="BD2113" s="69"/>
      <c r="BE2113" s="69"/>
      <c r="BF2113" s="69"/>
      <c r="BG2113" s="69"/>
      <c r="BH2113" s="69"/>
      <c r="BI2113" s="69"/>
      <c r="BJ2113" s="69"/>
      <c r="BK2113" s="69"/>
      <c r="BL2113" s="69"/>
      <c r="BM2113" s="69"/>
      <c r="BN2113" s="69"/>
      <c r="BO2113" s="69"/>
      <c r="BP2113" s="69"/>
      <c r="BQ2113" s="69"/>
      <c r="BR2113" s="69"/>
      <c r="BS2113" s="46"/>
    </row>
    <row r="2114" spans="4:71" s="47" customFormat="1" ht="9.75" customHeight="1" x14ac:dyDescent="0.3">
      <c r="D2114" s="69"/>
      <c r="E2114" s="69"/>
      <c r="F2114" s="69"/>
      <c r="G2114" s="69"/>
      <c r="H2114" s="69"/>
      <c r="I2114" s="69"/>
      <c r="J2114" s="69"/>
      <c r="K2114" s="69"/>
      <c r="L2114" s="69"/>
      <c r="M2114" s="69"/>
      <c r="N2114" s="69"/>
      <c r="O2114" s="69"/>
      <c r="P2114" s="69"/>
      <c r="Q2114" s="69"/>
      <c r="R2114" s="69"/>
      <c r="S2114" s="69"/>
      <c r="T2114" s="69"/>
      <c r="U2114" s="69"/>
      <c r="V2114" s="69"/>
      <c r="W2114" s="69"/>
      <c r="X2114" s="69"/>
      <c r="Y2114" s="69"/>
      <c r="Z2114" s="69"/>
      <c r="AA2114" s="69"/>
      <c r="AB2114" s="69"/>
      <c r="AC2114" s="69"/>
      <c r="AD2114" s="69"/>
      <c r="AE2114" s="69"/>
      <c r="AF2114" s="69"/>
      <c r="AG2114" s="69"/>
      <c r="AH2114" s="69"/>
      <c r="AI2114" s="69"/>
      <c r="AJ2114" s="69"/>
      <c r="AK2114" s="69"/>
      <c r="AL2114" s="69"/>
      <c r="AM2114" s="69"/>
      <c r="AN2114" s="69"/>
      <c r="AO2114" s="69"/>
      <c r="AP2114" s="69"/>
      <c r="AQ2114" s="69"/>
      <c r="AR2114" s="69"/>
      <c r="AS2114" s="69"/>
      <c r="AT2114" s="69"/>
      <c r="AU2114" s="69"/>
      <c r="AV2114" s="69"/>
      <c r="AW2114" s="69"/>
      <c r="AX2114" s="69"/>
      <c r="AY2114" s="69"/>
      <c r="AZ2114" s="69"/>
      <c r="BA2114" s="69"/>
      <c r="BB2114" s="69"/>
      <c r="BC2114" s="69"/>
      <c r="BD2114" s="69"/>
      <c r="BE2114" s="69"/>
      <c r="BF2114" s="69"/>
      <c r="BG2114" s="69"/>
      <c r="BH2114" s="69"/>
      <c r="BI2114" s="69"/>
      <c r="BJ2114" s="69"/>
      <c r="BK2114" s="69"/>
      <c r="BL2114" s="69"/>
      <c r="BM2114" s="69"/>
      <c r="BN2114" s="69"/>
      <c r="BO2114" s="69"/>
      <c r="BP2114" s="69"/>
      <c r="BQ2114" s="69"/>
      <c r="BR2114" s="69"/>
      <c r="BS2114" s="46"/>
    </row>
    <row r="2115" spans="4:71" s="47" customFormat="1" ht="9.75" customHeight="1" x14ac:dyDescent="0.3">
      <c r="D2115" s="69"/>
      <c r="E2115" s="69"/>
      <c r="F2115" s="69"/>
      <c r="G2115" s="69"/>
      <c r="H2115" s="69"/>
      <c r="I2115" s="69"/>
      <c r="J2115" s="69"/>
      <c r="K2115" s="69"/>
      <c r="L2115" s="69"/>
      <c r="M2115" s="69"/>
      <c r="N2115" s="69"/>
      <c r="O2115" s="69"/>
      <c r="P2115" s="69"/>
      <c r="Q2115" s="69"/>
      <c r="R2115" s="69"/>
      <c r="S2115" s="69"/>
      <c r="T2115" s="69"/>
      <c r="U2115" s="69"/>
      <c r="V2115" s="69"/>
      <c r="W2115" s="69"/>
      <c r="X2115" s="69"/>
      <c r="Y2115" s="69"/>
      <c r="Z2115" s="69"/>
      <c r="AA2115" s="69"/>
      <c r="AB2115" s="69"/>
      <c r="AC2115" s="69"/>
      <c r="AD2115" s="69"/>
      <c r="AE2115" s="69"/>
      <c r="AF2115" s="69"/>
      <c r="AG2115" s="69"/>
      <c r="AH2115" s="69"/>
      <c r="AI2115" s="69"/>
      <c r="AJ2115" s="69"/>
      <c r="AK2115" s="69"/>
      <c r="AL2115" s="69"/>
      <c r="AM2115" s="69"/>
      <c r="AN2115" s="69"/>
      <c r="AO2115" s="69"/>
      <c r="AP2115" s="69"/>
      <c r="AQ2115" s="69"/>
      <c r="AR2115" s="69"/>
      <c r="AS2115" s="69"/>
      <c r="AT2115" s="69"/>
      <c r="AU2115" s="69"/>
      <c r="AV2115" s="69"/>
      <c r="AW2115" s="69"/>
      <c r="AX2115" s="69"/>
      <c r="AY2115" s="69"/>
      <c r="AZ2115" s="69"/>
      <c r="BA2115" s="69"/>
      <c r="BB2115" s="69"/>
      <c r="BC2115" s="69"/>
      <c r="BD2115" s="69"/>
      <c r="BE2115" s="69"/>
      <c r="BF2115" s="69"/>
      <c r="BG2115" s="69"/>
      <c r="BH2115" s="69"/>
      <c r="BI2115" s="69"/>
      <c r="BJ2115" s="69"/>
      <c r="BK2115" s="69"/>
      <c r="BL2115" s="69"/>
      <c r="BM2115" s="69"/>
      <c r="BN2115" s="69"/>
      <c r="BO2115" s="69"/>
      <c r="BP2115" s="69"/>
      <c r="BQ2115" s="69"/>
      <c r="BR2115" s="69"/>
      <c r="BS2115" s="46"/>
    </row>
    <row r="2116" spans="4:71" s="47" customFormat="1" ht="9.75" customHeight="1" x14ac:dyDescent="0.3">
      <c r="D2116" s="69"/>
      <c r="E2116" s="69"/>
      <c r="F2116" s="69"/>
      <c r="G2116" s="69"/>
      <c r="H2116" s="69"/>
      <c r="I2116" s="69"/>
      <c r="J2116" s="69"/>
      <c r="K2116" s="69"/>
      <c r="L2116" s="69"/>
      <c r="M2116" s="69"/>
      <c r="N2116" s="69"/>
      <c r="O2116" s="69"/>
      <c r="P2116" s="69"/>
      <c r="Q2116" s="69"/>
      <c r="R2116" s="69"/>
      <c r="S2116" s="69"/>
      <c r="T2116" s="69"/>
      <c r="U2116" s="69"/>
      <c r="V2116" s="69"/>
      <c r="W2116" s="69"/>
      <c r="X2116" s="69"/>
      <c r="Y2116" s="69"/>
      <c r="Z2116" s="69"/>
      <c r="AA2116" s="69"/>
      <c r="AB2116" s="69"/>
      <c r="AC2116" s="69"/>
      <c r="AD2116" s="69"/>
      <c r="AE2116" s="69"/>
      <c r="AF2116" s="69"/>
      <c r="AG2116" s="69"/>
      <c r="AH2116" s="69"/>
      <c r="AI2116" s="69"/>
      <c r="AJ2116" s="69"/>
      <c r="AK2116" s="69"/>
      <c r="AL2116" s="69"/>
      <c r="AM2116" s="69"/>
      <c r="AN2116" s="69"/>
      <c r="AO2116" s="69"/>
      <c r="AP2116" s="69"/>
      <c r="AQ2116" s="69"/>
      <c r="AR2116" s="69"/>
      <c r="AS2116" s="69"/>
      <c r="AT2116" s="69"/>
      <c r="AU2116" s="69"/>
      <c r="AV2116" s="69"/>
      <c r="AW2116" s="69"/>
      <c r="AX2116" s="69"/>
      <c r="AY2116" s="69"/>
      <c r="AZ2116" s="69"/>
      <c r="BA2116" s="69"/>
      <c r="BB2116" s="69"/>
      <c r="BC2116" s="69"/>
      <c r="BD2116" s="69"/>
      <c r="BE2116" s="69"/>
      <c r="BF2116" s="69"/>
      <c r="BG2116" s="69"/>
      <c r="BH2116" s="69"/>
      <c r="BI2116" s="69"/>
      <c r="BJ2116" s="69"/>
      <c r="BK2116" s="69"/>
      <c r="BL2116" s="69"/>
      <c r="BM2116" s="69"/>
      <c r="BN2116" s="69"/>
      <c r="BO2116" s="69"/>
      <c r="BP2116" s="69"/>
      <c r="BQ2116" s="69"/>
      <c r="BR2116" s="69"/>
      <c r="BS2116" s="46"/>
    </row>
    <row r="2117" spans="4:71" s="47" customFormat="1" ht="9.75" customHeight="1" x14ac:dyDescent="0.3">
      <c r="D2117" s="69"/>
      <c r="E2117" s="69"/>
      <c r="F2117" s="69"/>
      <c r="G2117" s="69"/>
      <c r="H2117" s="69"/>
      <c r="I2117" s="69"/>
      <c r="J2117" s="69"/>
      <c r="K2117" s="69"/>
      <c r="L2117" s="69"/>
      <c r="M2117" s="69"/>
      <c r="N2117" s="69"/>
      <c r="O2117" s="69"/>
      <c r="P2117" s="69"/>
      <c r="Q2117" s="69"/>
      <c r="R2117" s="69"/>
      <c r="S2117" s="69"/>
      <c r="T2117" s="69"/>
      <c r="U2117" s="69"/>
      <c r="V2117" s="69"/>
      <c r="W2117" s="69"/>
      <c r="X2117" s="69"/>
      <c r="Y2117" s="69"/>
      <c r="Z2117" s="69"/>
      <c r="AA2117" s="69"/>
      <c r="AB2117" s="69"/>
      <c r="AC2117" s="69"/>
      <c r="AD2117" s="69"/>
      <c r="AE2117" s="69"/>
      <c r="AF2117" s="69"/>
      <c r="AG2117" s="69"/>
      <c r="AH2117" s="69"/>
      <c r="AI2117" s="69"/>
      <c r="AJ2117" s="69"/>
      <c r="AK2117" s="69"/>
      <c r="AL2117" s="69"/>
      <c r="AM2117" s="69"/>
      <c r="AN2117" s="69"/>
      <c r="AO2117" s="69"/>
      <c r="AP2117" s="69"/>
      <c r="AQ2117" s="69"/>
      <c r="AR2117" s="69"/>
      <c r="AS2117" s="69"/>
      <c r="AT2117" s="69"/>
      <c r="AU2117" s="69"/>
      <c r="AV2117" s="69"/>
      <c r="AW2117" s="69"/>
      <c r="AX2117" s="69"/>
      <c r="AY2117" s="69"/>
      <c r="AZ2117" s="69"/>
      <c r="BA2117" s="69"/>
      <c r="BB2117" s="69"/>
      <c r="BC2117" s="69"/>
      <c r="BD2117" s="69"/>
      <c r="BE2117" s="69"/>
      <c r="BF2117" s="69"/>
      <c r="BG2117" s="69"/>
      <c r="BH2117" s="69"/>
      <c r="BI2117" s="69"/>
      <c r="BJ2117" s="69"/>
      <c r="BK2117" s="69"/>
      <c r="BL2117" s="69"/>
      <c r="BM2117" s="69"/>
      <c r="BN2117" s="69"/>
      <c r="BO2117" s="69"/>
      <c r="BP2117" s="69"/>
      <c r="BQ2117" s="69"/>
      <c r="BR2117" s="69"/>
      <c r="BS2117" s="46"/>
    </row>
    <row r="2118" spans="4:71" s="47" customFormat="1" ht="9.75" customHeight="1" x14ac:dyDescent="0.3">
      <c r="D2118" s="69"/>
      <c r="E2118" s="69"/>
      <c r="F2118" s="69"/>
      <c r="G2118" s="69"/>
      <c r="H2118" s="69"/>
      <c r="I2118" s="69"/>
      <c r="J2118" s="69"/>
      <c r="K2118" s="69"/>
      <c r="L2118" s="69"/>
      <c r="M2118" s="69"/>
      <c r="N2118" s="69"/>
      <c r="O2118" s="69"/>
      <c r="P2118" s="69"/>
      <c r="Q2118" s="69"/>
      <c r="R2118" s="69"/>
      <c r="S2118" s="69"/>
      <c r="T2118" s="69"/>
      <c r="U2118" s="69"/>
      <c r="V2118" s="69"/>
      <c r="W2118" s="69"/>
      <c r="X2118" s="69"/>
      <c r="Y2118" s="69"/>
      <c r="Z2118" s="69"/>
      <c r="AA2118" s="69"/>
      <c r="AB2118" s="69"/>
      <c r="AC2118" s="69"/>
      <c r="AD2118" s="69"/>
      <c r="AE2118" s="69"/>
      <c r="AF2118" s="69"/>
      <c r="AG2118" s="69"/>
      <c r="AH2118" s="69"/>
      <c r="AI2118" s="69"/>
      <c r="AJ2118" s="69"/>
      <c r="AK2118" s="69"/>
      <c r="AL2118" s="69"/>
      <c r="AM2118" s="69"/>
      <c r="AN2118" s="69"/>
      <c r="AO2118" s="69"/>
      <c r="AP2118" s="69"/>
      <c r="AQ2118" s="69"/>
      <c r="AR2118" s="69"/>
      <c r="AS2118" s="69"/>
      <c r="AT2118" s="69"/>
      <c r="AU2118" s="69"/>
      <c r="AV2118" s="69"/>
      <c r="AW2118" s="69"/>
      <c r="AX2118" s="69"/>
      <c r="AY2118" s="69"/>
      <c r="AZ2118" s="69"/>
      <c r="BA2118" s="69"/>
      <c r="BB2118" s="69"/>
      <c r="BC2118" s="69"/>
      <c r="BD2118" s="69"/>
      <c r="BE2118" s="69"/>
      <c r="BF2118" s="69"/>
      <c r="BG2118" s="69"/>
      <c r="BH2118" s="69"/>
      <c r="BI2118" s="69"/>
      <c r="BJ2118" s="69"/>
      <c r="BK2118" s="69"/>
      <c r="BL2118" s="69"/>
      <c r="BM2118" s="69"/>
      <c r="BN2118" s="69"/>
      <c r="BO2118" s="69"/>
      <c r="BP2118" s="69"/>
      <c r="BQ2118" s="69"/>
      <c r="BR2118" s="69"/>
      <c r="BS2118" s="46"/>
    </row>
    <row r="2119" spans="4:71" s="47" customFormat="1" ht="9.75" customHeight="1" x14ac:dyDescent="0.3">
      <c r="D2119" s="69"/>
      <c r="E2119" s="69"/>
      <c r="F2119" s="69"/>
      <c r="G2119" s="69"/>
      <c r="H2119" s="69"/>
      <c r="I2119" s="69"/>
      <c r="J2119" s="69"/>
      <c r="K2119" s="69"/>
      <c r="L2119" s="69"/>
      <c r="M2119" s="69"/>
      <c r="N2119" s="69"/>
      <c r="O2119" s="69"/>
      <c r="P2119" s="69"/>
      <c r="Q2119" s="69"/>
      <c r="R2119" s="69"/>
      <c r="S2119" s="69"/>
      <c r="T2119" s="69"/>
      <c r="U2119" s="69"/>
      <c r="V2119" s="69"/>
      <c r="W2119" s="69"/>
      <c r="X2119" s="69"/>
      <c r="Y2119" s="69"/>
      <c r="Z2119" s="69"/>
      <c r="AA2119" s="69"/>
      <c r="AB2119" s="69"/>
      <c r="AC2119" s="69"/>
      <c r="AD2119" s="69"/>
      <c r="AE2119" s="69"/>
      <c r="AF2119" s="69"/>
      <c r="AG2119" s="69"/>
      <c r="AH2119" s="69"/>
      <c r="AI2119" s="69"/>
      <c r="AJ2119" s="69"/>
      <c r="AK2119" s="69"/>
      <c r="AL2119" s="69"/>
      <c r="AM2119" s="69"/>
      <c r="AN2119" s="69"/>
      <c r="AO2119" s="69"/>
      <c r="AP2119" s="69"/>
      <c r="AQ2119" s="69"/>
      <c r="AR2119" s="69"/>
      <c r="AS2119" s="69"/>
      <c r="AT2119" s="69"/>
      <c r="AU2119" s="69"/>
      <c r="AV2119" s="69"/>
      <c r="AW2119" s="69"/>
      <c r="AX2119" s="69"/>
      <c r="AY2119" s="69"/>
      <c r="AZ2119" s="69"/>
      <c r="BA2119" s="69"/>
      <c r="BB2119" s="69"/>
      <c r="BC2119" s="69"/>
      <c r="BD2119" s="69"/>
      <c r="BE2119" s="69"/>
      <c r="BF2119" s="69"/>
      <c r="BG2119" s="69"/>
      <c r="BH2119" s="69"/>
      <c r="BI2119" s="69"/>
      <c r="BJ2119" s="69"/>
      <c r="BK2119" s="69"/>
      <c r="BL2119" s="69"/>
      <c r="BM2119" s="69"/>
      <c r="BN2119" s="69"/>
      <c r="BO2119" s="69"/>
      <c r="BP2119" s="69"/>
      <c r="BQ2119" s="69"/>
      <c r="BR2119" s="69"/>
      <c r="BS2119" s="46"/>
    </row>
    <row r="2120" spans="4:71" s="47" customFormat="1" ht="9.75" customHeight="1" x14ac:dyDescent="0.3">
      <c r="D2120" s="69"/>
      <c r="E2120" s="69"/>
      <c r="F2120" s="69"/>
      <c r="G2120" s="69"/>
      <c r="H2120" s="69"/>
      <c r="I2120" s="69"/>
      <c r="J2120" s="69"/>
      <c r="K2120" s="69"/>
      <c r="L2120" s="69"/>
      <c r="M2120" s="69"/>
      <c r="N2120" s="69"/>
      <c r="O2120" s="69"/>
      <c r="P2120" s="69"/>
      <c r="Q2120" s="69"/>
      <c r="R2120" s="69"/>
      <c r="S2120" s="69"/>
      <c r="T2120" s="69"/>
      <c r="U2120" s="69"/>
      <c r="V2120" s="69"/>
      <c r="W2120" s="69"/>
      <c r="X2120" s="69"/>
      <c r="Y2120" s="69"/>
      <c r="Z2120" s="69"/>
      <c r="AA2120" s="69"/>
      <c r="AB2120" s="69"/>
      <c r="AC2120" s="69"/>
      <c r="AD2120" s="69"/>
      <c r="AE2120" s="69"/>
      <c r="AF2120" s="69"/>
      <c r="AG2120" s="69"/>
      <c r="AH2120" s="69"/>
      <c r="AI2120" s="69"/>
      <c r="AJ2120" s="69"/>
      <c r="AK2120" s="69"/>
      <c r="AL2120" s="69"/>
      <c r="AM2120" s="69"/>
      <c r="AN2120" s="69"/>
      <c r="AO2120" s="69"/>
      <c r="AP2120" s="69"/>
      <c r="AQ2120" s="69"/>
      <c r="AR2120" s="69"/>
      <c r="AS2120" s="69"/>
      <c r="AT2120" s="69"/>
      <c r="AU2120" s="69"/>
      <c r="AV2120" s="69"/>
      <c r="AW2120" s="69"/>
      <c r="AX2120" s="69"/>
      <c r="AY2120" s="69"/>
      <c r="AZ2120" s="69"/>
      <c r="BA2120" s="69"/>
      <c r="BB2120" s="69"/>
      <c r="BC2120" s="69"/>
      <c r="BD2120" s="69"/>
      <c r="BE2120" s="69"/>
      <c r="BF2120" s="69"/>
      <c r="BG2120" s="69"/>
      <c r="BH2120" s="69"/>
      <c r="BI2120" s="69"/>
      <c r="BJ2120" s="69"/>
      <c r="BK2120" s="69"/>
      <c r="BL2120" s="69"/>
      <c r="BM2120" s="69"/>
      <c r="BN2120" s="69"/>
      <c r="BO2120" s="69"/>
      <c r="BP2120" s="69"/>
      <c r="BQ2120" s="69"/>
      <c r="BR2120" s="69"/>
      <c r="BS2120" s="46"/>
    </row>
    <row r="2121" spans="4:71" s="47" customFormat="1" ht="9.75" customHeight="1" x14ac:dyDescent="0.3">
      <c r="D2121" s="69"/>
      <c r="E2121" s="69"/>
      <c r="F2121" s="69"/>
      <c r="G2121" s="69"/>
      <c r="H2121" s="69"/>
      <c r="I2121" s="69"/>
      <c r="J2121" s="69"/>
      <c r="K2121" s="69"/>
      <c r="L2121" s="69"/>
      <c r="M2121" s="69"/>
      <c r="N2121" s="69"/>
      <c r="O2121" s="69"/>
      <c r="P2121" s="69"/>
      <c r="Q2121" s="69"/>
      <c r="R2121" s="69"/>
      <c r="S2121" s="69"/>
      <c r="T2121" s="69"/>
      <c r="U2121" s="69"/>
      <c r="V2121" s="69"/>
      <c r="W2121" s="69"/>
      <c r="X2121" s="69"/>
      <c r="Y2121" s="69"/>
      <c r="Z2121" s="69"/>
      <c r="AA2121" s="69"/>
      <c r="AB2121" s="69"/>
      <c r="AC2121" s="69"/>
      <c r="AD2121" s="69"/>
      <c r="AE2121" s="69"/>
      <c r="AF2121" s="69"/>
      <c r="AG2121" s="69"/>
      <c r="AH2121" s="69"/>
      <c r="AI2121" s="69"/>
      <c r="AJ2121" s="69"/>
      <c r="AK2121" s="69"/>
      <c r="AL2121" s="69"/>
      <c r="AM2121" s="69"/>
      <c r="AN2121" s="69"/>
      <c r="AO2121" s="69"/>
      <c r="AP2121" s="69"/>
      <c r="AQ2121" s="69"/>
      <c r="AR2121" s="69"/>
      <c r="AS2121" s="69"/>
      <c r="AT2121" s="69"/>
      <c r="AU2121" s="69"/>
      <c r="AV2121" s="69"/>
      <c r="AW2121" s="69"/>
      <c r="AX2121" s="69"/>
      <c r="AY2121" s="69"/>
      <c r="AZ2121" s="69"/>
      <c r="BA2121" s="69"/>
      <c r="BB2121" s="69"/>
      <c r="BC2121" s="69"/>
      <c r="BD2121" s="69"/>
      <c r="BE2121" s="69"/>
      <c r="BF2121" s="69"/>
      <c r="BG2121" s="69"/>
      <c r="BH2121" s="69"/>
      <c r="BI2121" s="69"/>
      <c r="BJ2121" s="69"/>
      <c r="BK2121" s="69"/>
      <c r="BL2121" s="69"/>
      <c r="BM2121" s="69"/>
      <c r="BN2121" s="69"/>
      <c r="BO2121" s="69"/>
      <c r="BP2121" s="69"/>
      <c r="BQ2121" s="69"/>
      <c r="BR2121" s="69"/>
      <c r="BS2121" s="46"/>
    </row>
    <row r="2122" spans="4:71" s="47" customFormat="1" ht="9.75" customHeight="1" x14ac:dyDescent="0.3">
      <c r="D2122" s="69"/>
      <c r="E2122" s="69"/>
      <c r="F2122" s="69"/>
      <c r="G2122" s="69"/>
      <c r="H2122" s="69"/>
      <c r="I2122" s="69"/>
      <c r="J2122" s="69"/>
      <c r="K2122" s="69"/>
      <c r="L2122" s="69"/>
      <c r="M2122" s="69"/>
      <c r="N2122" s="69"/>
      <c r="O2122" s="69"/>
      <c r="P2122" s="69"/>
      <c r="Q2122" s="69"/>
      <c r="R2122" s="69"/>
      <c r="S2122" s="69"/>
      <c r="T2122" s="69"/>
      <c r="U2122" s="69"/>
      <c r="V2122" s="69"/>
      <c r="W2122" s="69"/>
      <c r="X2122" s="69"/>
      <c r="Y2122" s="69"/>
      <c r="Z2122" s="69"/>
      <c r="AA2122" s="69"/>
      <c r="AB2122" s="69"/>
      <c r="AC2122" s="69"/>
      <c r="AD2122" s="69"/>
      <c r="AE2122" s="69"/>
      <c r="AF2122" s="69"/>
      <c r="AG2122" s="69"/>
      <c r="AH2122" s="69"/>
      <c r="AI2122" s="69"/>
      <c r="AJ2122" s="69"/>
      <c r="AK2122" s="69"/>
      <c r="AL2122" s="69"/>
      <c r="AM2122" s="69"/>
      <c r="AN2122" s="69"/>
      <c r="AO2122" s="69"/>
      <c r="AP2122" s="69"/>
      <c r="AQ2122" s="69"/>
      <c r="AR2122" s="69"/>
      <c r="AS2122" s="69"/>
      <c r="AT2122" s="69"/>
      <c r="AU2122" s="69"/>
      <c r="AV2122" s="69"/>
      <c r="AW2122" s="69"/>
      <c r="AX2122" s="69"/>
      <c r="AY2122" s="69"/>
      <c r="AZ2122" s="69"/>
      <c r="BA2122" s="69"/>
      <c r="BB2122" s="69"/>
      <c r="BC2122" s="69"/>
      <c r="BD2122" s="69"/>
      <c r="BE2122" s="69"/>
      <c r="BF2122" s="69"/>
      <c r="BG2122" s="69"/>
      <c r="BH2122" s="69"/>
      <c r="BI2122" s="69"/>
      <c r="BJ2122" s="69"/>
      <c r="BK2122" s="69"/>
      <c r="BL2122" s="69"/>
      <c r="BM2122" s="69"/>
      <c r="BN2122" s="69"/>
      <c r="BO2122" s="69"/>
      <c r="BP2122" s="69"/>
      <c r="BQ2122" s="69"/>
      <c r="BR2122" s="69"/>
      <c r="BS2122" s="46"/>
    </row>
    <row r="2123" spans="4:71" s="47" customFormat="1" ht="9.75" customHeight="1" x14ac:dyDescent="0.3">
      <c r="D2123" s="69"/>
      <c r="E2123" s="69"/>
      <c r="F2123" s="69"/>
      <c r="G2123" s="69"/>
      <c r="H2123" s="69"/>
      <c r="I2123" s="69"/>
      <c r="J2123" s="69"/>
      <c r="K2123" s="69"/>
      <c r="L2123" s="69"/>
      <c r="M2123" s="69"/>
      <c r="N2123" s="69"/>
      <c r="O2123" s="69"/>
      <c r="P2123" s="69"/>
      <c r="Q2123" s="69"/>
      <c r="R2123" s="69"/>
      <c r="S2123" s="69"/>
      <c r="T2123" s="69"/>
      <c r="U2123" s="69"/>
      <c r="V2123" s="69"/>
      <c r="W2123" s="69"/>
      <c r="X2123" s="69"/>
      <c r="Y2123" s="69"/>
      <c r="Z2123" s="69"/>
      <c r="AA2123" s="69"/>
      <c r="AB2123" s="69"/>
      <c r="AC2123" s="69"/>
      <c r="AD2123" s="69"/>
      <c r="AE2123" s="69"/>
      <c r="AF2123" s="69"/>
      <c r="AG2123" s="69"/>
      <c r="AH2123" s="69"/>
      <c r="AI2123" s="69"/>
      <c r="AJ2123" s="69"/>
      <c r="AK2123" s="69"/>
      <c r="AL2123" s="69"/>
      <c r="AM2123" s="69"/>
      <c r="AN2123" s="69"/>
      <c r="AO2123" s="69"/>
      <c r="AP2123" s="69"/>
      <c r="AQ2123" s="69"/>
      <c r="AR2123" s="69"/>
      <c r="AS2123" s="69"/>
      <c r="AT2123" s="69"/>
      <c r="AU2123" s="69"/>
      <c r="AV2123" s="69"/>
      <c r="AW2123" s="69"/>
      <c r="AX2123" s="69"/>
      <c r="AY2123" s="69"/>
      <c r="AZ2123" s="69"/>
      <c r="BA2123" s="69"/>
      <c r="BB2123" s="69"/>
      <c r="BC2123" s="69"/>
      <c r="BD2123" s="69"/>
      <c r="BE2123" s="69"/>
      <c r="BF2123" s="69"/>
      <c r="BG2123" s="69"/>
      <c r="BH2123" s="69"/>
      <c r="BI2123" s="69"/>
      <c r="BJ2123" s="69"/>
      <c r="BK2123" s="69"/>
      <c r="BL2123" s="69"/>
      <c r="BM2123" s="69"/>
      <c r="BN2123" s="69"/>
      <c r="BO2123" s="69"/>
      <c r="BP2123" s="69"/>
      <c r="BQ2123" s="69"/>
      <c r="BR2123" s="69"/>
      <c r="BS2123" s="46"/>
    </row>
    <row r="2124" spans="4:71" s="47" customFormat="1" ht="9.75" customHeight="1" x14ac:dyDescent="0.3">
      <c r="D2124" s="69"/>
      <c r="E2124" s="69"/>
      <c r="F2124" s="69"/>
      <c r="G2124" s="69"/>
      <c r="H2124" s="69"/>
      <c r="I2124" s="69"/>
      <c r="J2124" s="69"/>
      <c r="K2124" s="69"/>
      <c r="L2124" s="69"/>
      <c r="M2124" s="69"/>
      <c r="N2124" s="69"/>
      <c r="O2124" s="69"/>
      <c r="P2124" s="69"/>
      <c r="Q2124" s="69"/>
      <c r="R2124" s="69"/>
      <c r="S2124" s="69"/>
      <c r="T2124" s="69"/>
      <c r="U2124" s="69"/>
      <c r="V2124" s="69"/>
      <c r="W2124" s="69"/>
      <c r="X2124" s="69"/>
      <c r="Y2124" s="69"/>
      <c r="Z2124" s="69"/>
      <c r="AA2124" s="69"/>
      <c r="AB2124" s="69"/>
      <c r="AC2124" s="69"/>
      <c r="AD2124" s="69"/>
      <c r="AE2124" s="69"/>
      <c r="AF2124" s="69"/>
      <c r="AG2124" s="69"/>
      <c r="AH2124" s="69"/>
      <c r="AI2124" s="69"/>
      <c r="AJ2124" s="69"/>
      <c r="AK2124" s="69"/>
      <c r="AL2124" s="69"/>
      <c r="AM2124" s="69"/>
      <c r="AN2124" s="69"/>
      <c r="AO2124" s="69"/>
      <c r="AP2124" s="69"/>
      <c r="AQ2124" s="69"/>
      <c r="AR2124" s="69"/>
      <c r="AS2124" s="69"/>
      <c r="AT2124" s="69"/>
      <c r="AU2124" s="69"/>
      <c r="AV2124" s="69"/>
      <c r="AW2124" s="69"/>
      <c r="AX2124" s="69"/>
      <c r="AY2124" s="69"/>
      <c r="AZ2124" s="69"/>
      <c r="BA2124" s="69"/>
      <c r="BB2124" s="69"/>
      <c r="BC2124" s="69"/>
      <c r="BD2124" s="69"/>
      <c r="BE2124" s="69"/>
      <c r="BF2124" s="69"/>
      <c r="BG2124" s="69"/>
      <c r="BH2124" s="69"/>
      <c r="BI2124" s="69"/>
      <c r="BJ2124" s="69"/>
      <c r="BK2124" s="69"/>
      <c r="BL2124" s="69"/>
      <c r="BM2124" s="69"/>
      <c r="BN2124" s="69"/>
      <c r="BO2124" s="69"/>
      <c r="BP2124" s="69"/>
      <c r="BQ2124" s="69"/>
      <c r="BR2124" s="69"/>
      <c r="BS2124" s="46"/>
    </row>
    <row r="2125" spans="4:71" s="47" customFormat="1" ht="9.75" customHeight="1" x14ac:dyDescent="0.3">
      <c r="D2125" s="69"/>
      <c r="E2125" s="69"/>
      <c r="F2125" s="69"/>
      <c r="G2125" s="69"/>
      <c r="H2125" s="69"/>
      <c r="I2125" s="69"/>
      <c r="J2125" s="69"/>
      <c r="K2125" s="69"/>
      <c r="L2125" s="69"/>
      <c r="M2125" s="69"/>
      <c r="N2125" s="69"/>
      <c r="O2125" s="69"/>
      <c r="P2125" s="69"/>
      <c r="Q2125" s="69"/>
      <c r="R2125" s="69"/>
      <c r="S2125" s="69"/>
      <c r="T2125" s="69"/>
      <c r="U2125" s="69"/>
      <c r="V2125" s="69"/>
      <c r="W2125" s="69"/>
      <c r="X2125" s="69"/>
      <c r="Y2125" s="69"/>
      <c r="Z2125" s="69"/>
      <c r="AA2125" s="69"/>
      <c r="AB2125" s="69"/>
      <c r="AC2125" s="69"/>
      <c r="AD2125" s="69"/>
      <c r="AE2125" s="69"/>
      <c r="AF2125" s="69"/>
      <c r="AG2125" s="69"/>
      <c r="AH2125" s="69"/>
      <c r="AI2125" s="69"/>
      <c r="AJ2125" s="69"/>
      <c r="AK2125" s="69"/>
      <c r="AL2125" s="69"/>
      <c r="AM2125" s="69"/>
      <c r="AN2125" s="69"/>
      <c r="AO2125" s="69"/>
      <c r="AP2125" s="69"/>
      <c r="AQ2125" s="69"/>
      <c r="AR2125" s="69"/>
      <c r="AS2125" s="69"/>
      <c r="AT2125" s="69"/>
      <c r="AU2125" s="69"/>
      <c r="AV2125" s="69"/>
      <c r="AW2125" s="69"/>
      <c r="AX2125" s="69"/>
      <c r="AY2125" s="69"/>
      <c r="AZ2125" s="69"/>
      <c r="BA2125" s="69"/>
      <c r="BB2125" s="69"/>
      <c r="BC2125" s="69"/>
      <c r="BD2125" s="69"/>
      <c r="BE2125" s="69"/>
      <c r="BF2125" s="69"/>
      <c r="BG2125" s="69"/>
      <c r="BH2125" s="69"/>
      <c r="BI2125" s="69"/>
      <c r="BJ2125" s="69"/>
      <c r="BK2125" s="69"/>
      <c r="BL2125" s="69"/>
      <c r="BM2125" s="69"/>
      <c r="BN2125" s="69"/>
      <c r="BO2125" s="69"/>
      <c r="BP2125" s="69"/>
      <c r="BQ2125" s="69"/>
      <c r="BR2125" s="69"/>
      <c r="BS2125" s="46"/>
    </row>
    <row r="2126" spans="4:71" s="47" customFormat="1" ht="9.75" customHeight="1" x14ac:dyDescent="0.3">
      <c r="D2126" s="69"/>
      <c r="E2126" s="69"/>
      <c r="F2126" s="69"/>
      <c r="G2126" s="69"/>
      <c r="H2126" s="69"/>
      <c r="I2126" s="69"/>
      <c r="J2126" s="69"/>
      <c r="K2126" s="69"/>
      <c r="L2126" s="69"/>
      <c r="M2126" s="69"/>
      <c r="N2126" s="69"/>
      <c r="O2126" s="69"/>
      <c r="P2126" s="69"/>
      <c r="Q2126" s="69"/>
      <c r="R2126" s="69"/>
      <c r="S2126" s="69"/>
      <c r="T2126" s="69"/>
      <c r="U2126" s="69"/>
      <c r="V2126" s="69"/>
      <c r="W2126" s="69"/>
      <c r="X2126" s="69"/>
      <c r="Y2126" s="69"/>
      <c r="Z2126" s="69"/>
      <c r="AA2126" s="69"/>
      <c r="AB2126" s="69"/>
      <c r="AC2126" s="69"/>
      <c r="AD2126" s="69"/>
      <c r="AE2126" s="69"/>
      <c r="AF2126" s="69"/>
      <c r="AG2126" s="69"/>
      <c r="AH2126" s="69"/>
      <c r="AI2126" s="69"/>
      <c r="AJ2126" s="69"/>
      <c r="AK2126" s="69"/>
      <c r="AL2126" s="69"/>
      <c r="AM2126" s="69"/>
      <c r="AN2126" s="69"/>
      <c r="AO2126" s="69"/>
      <c r="AP2126" s="69"/>
      <c r="AQ2126" s="69"/>
      <c r="AR2126" s="69"/>
      <c r="AS2126" s="69"/>
      <c r="AT2126" s="69"/>
      <c r="AU2126" s="69"/>
      <c r="AV2126" s="69"/>
      <c r="AW2126" s="69"/>
      <c r="AX2126" s="69"/>
      <c r="AY2126" s="69"/>
      <c r="AZ2126" s="69"/>
      <c r="BA2126" s="69"/>
      <c r="BB2126" s="69"/>
      <c r="BC2126" s="69"/>
      <c r="BD2126" s="69"/>
      <c r="BE2126" s="69"/>
      <c r="BF2126" s="69"/>
      <c r="BG2126" s="69"/>
      <c r="BH2126" s="69"/>
      <c r="BI2126" s="69"/>
      <c r="BJ2126" s="69"/>
      <c r="BK2126" s="69"/>
      <c r="BL2126" s="69"/>
      <c r="BM2126" s="69"/>
      <c r="BN2126" s="69"/>
      <c r="BO2126" s="69"/>
      <c r="BP2126" s="69"/>
      <c r="BQ2126" s="69"/>
      <c r="BR2126" s="69"/>
      <c r="BS2126" s="46"/>
    </row>
    <row r="2127" spans="4:71" s="47" customFormat="1" ht="9.75" customHeight="1" x14ac:dyDescent="0.3">
      <c r="D2127" s="69"/>
      <c r="E2127" s="69"/>
      <c r="F2127" s="69"/>
      <c r="G2127" s="69"/>
      <c r="H2127" s="69"/>
      <c r="I2127" s="69"/>
      <c r="J2127" s="69"/>
      <c r="K2127" s="69"/>
      <c r="L2127" s="69"/>
      <c r="M2127" s="69"/>
      <c r="N2127" s="69"/>
      <c r="O2127" s="69"/>
      <c r="P2127" s="69"/>
      <c r="Q2127" s="69"/>
      <c r="R2127" s="69"/>
      <c r="S2127" s="69"/>
      <c r="T2127" s="69"/>
      <c r="U2127" s="69"/>
      <c r="V2127" s="69"/>
      <c r="W2127" s="69"/>
      <c r="X2127" s="69"/>
      <c r="Y2127" s="69"/>
      <c r="Z2127" s="69"/>
      <c r="AA2127" s="69"/>
      <c r="AB2127" s="69"/>
      <c r="AC2127" s="69"/>
      <c r="AD2127" s="69"/>
      <c r="AE2127" s="69"/>
      <c r="AF2127" s="69"/>
      <c r="AG2127" s="69"/>
      <c r="AH2127" s="69"/>
      <c r="AI2127" s="69"/>
      <c r="AJ2127" s="69"/>
      <c r="AK2127" s="69"/>
      <c r="AL2127" s="69"/>
      <c r="AM2127" s="69"/>
      <c r="AN2127" s="69"/>
      <c r="AO2127" s="69"/>
      <c r="AP2127" s="69"/>
      <c r="AQ2127" s="69"/>
      <c r="AR2127" s="69"/>
      <c r="AS2127" s="69"/>
      <c r="AT2127" s="69"/>
      <c r="AU2127" s="69"/>
      <c r="AV2127" s="69"/>
      <c r="AW2127" s="69"/>
      <c r="AX2127" s="69"/>
      <c r="AY2127" s="69"/>
      <c r="AZ2127" s="69"/>
      <c r="BA2127" s="69"/>
      <c r="BB2127" s="69"/>
      <c r="BC2127" s="69"/>
      <c r="BD2127" s="69"/>
      <c r="BE2127" s="69"/>
      <c r="BF2127" s="69"/>
      <c r="BG2127" s="69"/>
      <c r="BH2127" s="69"/>
      <c r="BI2127" s="69"/>
      <c r="BJ2127" s="69"/>
      <c r="BK2127" s="69"/>
      <c r="BL2127" s="69"/>
      <c r="BM2127" s="69"/>
      <c r="BN2127" s="69"/>
      <c r="BO2127" s="69"/>
      <c r="BP2127" s="69"/>
      <c r="BQ2127" s="69"/>
      <c r="BR2127" s="69"/>
      <c r="BS2127" s="46"/>
    </row>
    <row r="2128" spans="4:71" s="47" customFormat="1" ht="9.75" customHeight="1" x14ac:dyDescent="0.3">
      <c r="D2128" s="69"/>
      <c r="E2128" s="69"/>
      <c r="F2128" s="69"/>
      <c r="G2128" s="69"/>
      <c r="H2128" s="69"/>
      <c r="I2128" s="69"/>
      <c r="J2128" s="69"/>
      <c r="K2128" s="69"/>
      <c r="L2128" s="69"/>
      <c r="M2128" s="69"/>
      <c r="N2128" s="69"/>
      <c r="O2128" s="69"/>
      <c r="P2128" s="69"/>
      <c r="Q2128" s="69"/>
      <c r="R2128" s="69"/>
      <c r="S2128" s="69"/>
      <c r="T2128" s="69"/>
      <c r="U2128" s="69"/>
      <c r="V2128" s="69"/>
      <c r="W2128" s="69"/>
      <c r="X2128" s="69"/>
      <c r="Y2128" s="69"/>
      <c r="Z2128" s="69"/>
      <c r="AA2128" s="69"/>
      <c r="AB2128" s="69"/>
      <c r="AC2128" s="69"/>
      <c r="AD2128" s="69"/>
      <c r="AE2128" s="69"/>
      <c r="AF2128" s="69"/>
      <c r="AG2128" s="69"/>
      <c r="AH2128" s="69"/>
      <c r="AI2128" s="69"/>
      <c r="AJ2128" s="69"/>
      <c r="AK2128" s="69"/>
      <c r="AL2128" s="69"/>
      <c r="AM2128" s="69"/>
      <c r="AN2128" s="69"/>
      <c r="AO2128" s="69"/>
      <c r="AP2128" s="69"/>
      <c r="AQ2128" s="69"/>
      <c r="AR2128" s="69"/>
      <c r="AS2128" s="69"/>
      <c r="AT2128" s="69"/>
      <c r="AU2128" s="69"/>
      <c r="AV2128" s="69"/>
      <c r="AW2128" s="69"/>
      <c r="AX2128" s="69"/>
      <c r="AY2128" s="69"/>
      <c r="AZ2128" s="69"/>
      <c r="BA2128" s="69"/>
      <c r="BB2128" s="69"/>
      <c r="BC2128" s="69"/>
      <c r="BD2128" s="69"/>
      <c r="BE2128" s="69"/>
      <c r="BF2128" s="69"/>
      <c r="BG2128" s="69"/>
      <c r="BH2128" s="69"/>
      <c r="BI2128" s="69"/>
      <c r="BJ2128" s="69"/>
      <c r="BK2128" s="69"/>
      <c r="BL2128" s="69"/>
      <c r="BM2128" s="69"/>
      <c r="BN2128" s="69"/>
      <c r="BO2128" s="69"/>
      <c r="BP2128" s="69"/>
      <c r="BQ2128" s="69"/>
      <c r="BR2128" s="69"/>
      <c r="BS2128" s="46"/>
    </row>
    <row r="2129" spans="4:71" s="47" customFormat="1" ht="9.75" customHeight="1" x14ac:dyDescent="0.3">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46"/>
    </row>
    <row r="2130" spans="4:71" s="47" customFormat="1" ht="9.75" customHeight="1" x14ac:dyDescent="0.3">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46"/>
    </row>
    <row r="2131" spans="4:71" s="47" customFormat="1" ht="9.75" customHeight="1" x14ac:dyDescent="0.3">
      <c r="D2131" s="69"/>
      <c r="E2131" s="69"/>
      <c r="F2131" s="69"/>
      <c r="G2131" s="69"/>
      <c r="H2131" s="69"/>
      <c r="I2131" s="69"/>
      <c r="J2131" s="69"/>
      <c r="K2131" s="69"/>
      <c r="L2131" s="69"/>
      <c r="M2131" s="69"/>
      <c r="N2131" s="69"/>
      <c r="O2131" s="69"/>
      <c r="P2131" s="69"/>
      <c r="Q2131" s="69"/>
      <c r="R2131" s="69"/>
      <c r="S2131" s="69"/>
      <c r="T2131" s="69"/>
      <c r="U2131" s="69"/>
      <c r="V2131" s="69"/>
      <c r="W2131" s="69"/>
      <c r="X2131" s="69"/>
      <c r="Y2131" s="69"/>
      <c r="Z2131" s="69"/>
      <c r="AA2131" s="69"/>
      <c r="AB2131" s="69"/>
      <c r="AC2131" s="69"/>
      <c r="AD2131" s="69"/>
      <c r="AE2131" s="69"/>
      <c r="AF2131" s="69"/>
      <c r="AG2131" s="69"/>
      <c r="AH2131" s="69"/>
      <c r="AI2131" s="69"/>
      <c r="AJ2131" s="69"/>
      <c r="AK2131" s="69"/>
      <c r="AL2131" s="69"/>
      <c r="AM2131" s="69"/>
      <c r="AN2131" s="69"/>
      <c r="AO2131" s="69"/>
      <c r="AP2131" s="69"/>
      <c r="AQ2131" s="69"/>
      <c r="AR2131" s="69"/>
      <c r="AS2131" s="69"/>
      <c r="AT2131" s="69"/>
      <c r="AU2131" s="69"/>
      <c r="AV2131" s="69"/>
      <c r="AW2131" s="69"/>
      <c r="AX2131" s="69"/>
      <c r="AY2131" s="69"/>
      <c r="AZ2131" s="69"/>
      <c r="BA2131" s="69"/>
      <c r="BB2131" s="69"/>
      <c r="BC2131" s="69"/>
      <c r="BD2131" s="69"/>
      <c r="BE2131" s="69"/>
      <c r="BF2131" s="69"/>
      <c r="BG2131" s="69"/>
      <c r="BH2131" s="69"/>
      <c r="BI2131" s="69"/>
      <c r="BJ2131" s="69"/>
      <c r="BK2131" s="69"/>
      <c r="BL2131" s="69"/>
      <c r="BM2131" s="69"/>
      <c r="BN2131" s="69"/>
      <c r="BO2131" s="69"/>
      <c r="BP2131" s="69"/>
      <c r="BQ2131" s="69"/>
      <c r="BR2131" s="69"/>
      <c r="BS2131" s="46"/>
    </row>
    <row r="2132" spans="4:71" s="47" customFormat="1" ht="9.75" customHeight="1" x14ac:dyDescent="0.3">
      <c r="D2132" s="69"/>
      <c r="E2132" s="69"/>
      <c r="F2132" s="69"/>
      <c r="G2132" s="69"/>
      <c r="H2132" s="69"/>
      <c r="I2132" s="69"/>
      <c r="J2132" s="69"/>
      <c r="K2132" s="69"/>
      <c r="L2132" s="69"/>
      <c r="M2132" s="69"/>
      <c r="N2132" s="69"/>
      <c r="O2132" s="69"/>
      <c r="P2132" s="69"/>
      <c r="Q2132" s="69"/>
      <c r="R2132" s="69"/>
      <c r="S2132" s="69"/>
      <c r="T2132" s="69"/>
      <c r="U2132" s="69"/>
      <c r="V2132" s="69"/>
      <c r="W2132" s="69"/>
      <c r="X2132" s="69"/>
      <c r="Y2132" s="69"/>
      <c r="Z2132" s="69"/>
      <c r="AA2132" s="69"/>
      <c r="AB2132" s="69"/>
      <c r="AC2132" s="69"/>
      <c r="AD2132" s="69"/>
      <c r="AE2132" s="69"/>
      <c r="AF2132" s="69"/>
      <c r="AG2132" s="69"/>
      <c r="AH2132" s="69"/>
      <c r="AI2132" s="69"/>
      <c r="AJ2132" s="69"/>
      <c r="AK2132" s="69"/>
      <c r="AL2132" s="69"/>
      <c r="AM2132" s="69"/>
      <c r="AN2132" s="69"/>
      <c r="AO2132" s="69"/>
      <c r="AP2132" s="69"/>
      <c r="AQ2132" s="69"/>
      <c r="AR2132" s="69"/>
      <c r="AS2132" s="69"/>
      <c r="AT2132" s="69"/>
      <c r="AU2132" s="69"/>
      <c r="AV2132" s="69"/>
      <c r="AW2132" s="69"/>
      <c r="AX2132" s="69"/>
      <c r="AY2132" s="69"/>
      <c r="AZ2132" s="69"/>
      <c r="BA2132" s="69"/>
      <c r="BB2132" s="69"/>
      <c r="BC2132" s="69"/>
      <c r="BD2132" s="69"/>
      <c r="BE2132" s="69"/>
      <c r="BF2132" s="69"/>
      <c r="BG2132" s="69"/>
      <c r="BH2132" s="69"/>
      <c r="BI2132" s="69"/>
      <c r="BJ2132" s="69"/>
      <c r="BK2132" s="69"/>
      <c r="BL2132" s="69"/>
      <c r="BM2132" s="69"/>
      <c r="BN2132" s="69"/>
      <c r="BO2132" s="69"/>
      <c r="BP2132" s="69"/>
      <c r="BQ2132" s="69"/>
      <c r="BR2132" s="69"/>
      <c r="BS2132" s="46"/>
    </row>
    <row r="2133" spans="4:71" s="47" customFormat="1" ht="9.75" customHeight="1" x14ac:dyDescent="0.3">
      <c r="D2133" s="69"/>
      <c r="E2133" s="69"/>
      <c r="F2133" s="69"/>
      <c r="G2133" s="69"/>
      <c r="H2133" s="69"/>
      <c r="I2133" s="69"/>
      <c r="J2133" s="69"/>
      <c r="K2133" s="69"/>
      <c r="L2133" s="69"/>
      <c r="M2133" s="69"/>
      <c r="N2133" s="69"/>
      <c r="O2133" s="69"/>
      <c r="P2133" s="69"/>
      <c r="Q2133" s="69"/>
      <c r="R2133" s="69"/>
      <c r="S2133" s="69"/>
      <c r="T2133" s="69"/>
      <c r="U2133" s="69"/>
      <c r="V2133" s="69"/>
      <c r="W2133" s="69"/>
      <c r="X2133" s="69"/>
      <c r="Y2133" s="69"/>
      <c r="Z2133" s="69"/>
      <c r="AA2133" s="69"/>
      <c r="AB2133" s="69"/>
      <c r="AC2133" s="69"/>
      <c r="AD2133" s="69"/>
      <c r="AE2133" s="69"/>
      <c r="AF2133" s="69"/>
      <c r="AG2133" s="69"/>
      <c r="AH2133" s="69"/>
      <c r="AI2133" s="69"/>
      <c r="AJ2133" s="69"/>
      <c r="AK2133" s="69"/>
      <c r="AL2133" s="69"/>
      <c r="AM2133" s="69"/>
      <c r="AN2133" s="69"/>
      <c r="AO2133" s="69"/>
      <c r="AP2133" s="69"/>
      <c r="AQ2133" s="69"/>
      <c r="AR2133" s="69"/>
      <c r="AS2133" s="69"/>
      <c r="AT2133" s="69"/>
      <c r="AU2133" s="69"/>
      <c r="AV2133" s="69"/>
      <c r="AW2133" s="69"/>
      <c r="AX2133" s="69"/>
      <c r="AY2133" s="69"/>
      <c r="AZ2133" s="69"/>
      <c r="BA2133" s="69"/>
      <c r="BB2133" s="69"/>
      <c r="BC2133" s="69"/>
      <c r="BD2133" s="69"/>
      <c r="BE2133" s="69"/>
      <c r="BF2133" s="69"/>
      <c r="BG2133" s="69"/>
      <c r="BH2133" s="69"/>
      <c r="BI2133" s="69"/>
      <c r="BJ2133" s="69"/>
      <c r="BK2133" s="69"/>
      <c r="BL2133" s="69"/>
      <c r="BM2133" s="69"/>
      <c r="BN2133" s="69"/>
      <c r="BO2133" s="69"/>
      <c r="BP2133" s="69"/>
      <c r="BQ2133" s="69"/>
      <c r="BR2133" s="69"/>
      <c r="BS2133" s="46"/>
    </row>
    <row r="2134" spans="4:71" s="47" customFormat="1" ht="9.75" customHeight="1" x14ac:dyDescent="0.3">
      <c r="D2134" s="69"/>
      <c r="E2134" s="69"/>
      <c r="F2134" s="69"/>
      <c r="G2134" s="69"/>
      <c r="H2134" s="69"/>
      <c r="I2134" s="69"/>
      <c r="J2134" s="69"/>
      <c r="K2134" s="69"/>
      <c r="L2134" s="69"/>
      <c r="M2134" s="69"/>
      <c r="N2134" s="69"/>
      <c r="O2134" s="69"/>
      <c r="P2134" s="69"/>
      <c r="Q2134" s="69"/>
      <c r="R2134" s="69"/>
      <c r="S2134" s="69"/>
      <c r="T2134" s="69"/>
      <c r="U2134" s="69"/>
      <c r="V2134" s="69"/>
      <c r="W2134" s="69"/>
      <c r="X2134" s="69"/>
      <c r="Y2134" s="69"/>
      <c r="Z2134" s="69"/>
      <c r="AA2134" s="69"/>
      <c r="AB2134" s="69"/>
      <c r="AC2134" s="69"/>
      <c r="AD2134" s="69"/>
      <c r="AE2134" s="69"/>
      <c r="AF2134" s="69"/>
      <c r="AG2134" s="69"/>
      <c r="AH2134" s="69"/>
      <c r="AI2134" s="69"/>
      <c r="AJ2134" s="69"/>
      <c r="AK2134" s="69"/>
      <c r="AL2134" s="69"/>
      <c r="AM2134" s="69"/>
      <c r="AN2134" s="69"/>
      <c r="AO2134" s="69"/>
      <c r="AP2134" s="69"/>
      <c r="AQ2134" s="69"/>
      <c r="AR2134" s="69"/>
      <c r="AS2134" s="69"/>
      <c r="AT2134" s="69"/>
      <c r="AU2134" s="69"/>
      <c r="AV2134" s="69"/>
      <c r="AW2134" s="69"/>
      <c r="AX2134" s="69"/>
      <c r="AY2134" s="69"/>
      <c r="AZ2134" s="69"/>
      <c r="BA2134" s="69"/>
      <c r="BB2134" s="69"/>
      <c r="BC2134" s="69"/>
      <c r="BD2134" s="69"/>
      <c r="BE2134" s="69"/>
      <c r="BF2134" s="69"/>
      <c r="BG2134" s="69"/>
      <c r="BH2134" s="69"/>
      <c r="BI2134" s="69"/>
      <c r="BJ2134" s="69"/>
      <c r="BK2134" s="69"/>
      <c r="BL2134" s="69"/>
      <c r="BM2134" s="69"/>
      <c r="BN2134" s="69"/>
      <c r="BO2134" s="69"/>
      <c r="BP2134" s="69"/>
      <c r="BQ2134" s="69"/>
      <c r="BR2134" s="69"/>
      <c r="BS2134" s="46"/>
    </row>
    <row r="2135" spans="4:71" s="47" customFormat="1" ht="9.75" customHeight="1" x14ac:dyDescent="0.3">
      <c r="D2135" s="69"/>
      <c r="E2135" s="69"/>
      <c r="F2135" s="69"/>
      <c r="G2135" s="69"/>
      <c r="H2135" s="69"/>
      <c r="I2135" s="69"/>
      <c r="J2135" s="69"/>
      <c r="K2135" s="69"/>
      <c r="L2135" s="69"/>
      <c r="M2135" s="69"/>
      <c r="N2135" s="69"/>
      <c r="O2135" s="69"/>
      <c r="P2135" s="69"/>
      <c r="Q2135" s="69"/>
      <c r="R2135" s="69"/>
      <c r="S2135" s="69"/>
      <c r="T2135" s="69"/>
      <c r="U2135" s="69"/>
      <c r="V2135" s="69"/>
      <c r="W2135" s="69"/>
      <c r="X2135" s="69"/>
      <c r="Y2135" s="69"/>
      <c r="Z2135" s="69"/>
      <c r="AA2135" s="69"/>
      <c r="AB2135" s="69"/>
      <c r="AC2135" s="69"/>
      <c r="AD2135" s="69"/>
      <c r="AE2135" s="69"/>
      <c r="AF2135" s="69"/>
      <c r="AG2135" s="69"/>
      <c r="AH2135" s="69"/>
      <c r="AI2135" s="69"/>
      <c r="AJ2135" s="69"/>
      <c r="AK2135" s="69"/>
      <c r="AL2135" s="69"/>
      <c r="AM2135" s="69"/>
      <c r="AN2135" s="69"/>
      <c r="AO2135" s="69"/>
      <c r="AP2135" s="69"/>
      <c r="AQ2135" s="69"/>
      <c r="AR2135" s="69"/>
      <c r="AS2135" s="69"/>
      <c r="AT2135" s="69"/>
      <c r="AU2135" s="69"/>
      <c r="AV2135" s="69"/>
      <c r="AW2135" s="69"/>
      <c r="AX2135" s="69"/>
      <c r="AY2135" s="69"/>
      <c r="AZ2135" s="69"/>
      <c r="BA2135" s="69"/>
      <c r="BB2135" s="69"/>
      <c r="BC2135" s="69"/>
      <c r="BD2135" s="69"/>
      <c r="BE2135" s="69"/>
      <c r="BF2135" s="69"/>
      <c r="BG2135" s="69"/>
      <c r="BH2135" s="69"/>
      <c r="BI2135" s="69"/>
      <c r="BJ2135" s="69"/>
      <c r="BK2135" s="69"/>
      <c r="BL2135" s="69"/>
      <c r="BM2135" s="69"/>
      <c r="BN2135" s="69"/>
      <c r="BO2135" s="69"/>
      <c r="BP2135" s="69"/>
      <c r="BQ2135" s="69"/>
      <c r="BR2135" s="69"/>
      <c r="BS2135" s="46"/>
    </row>
    <row r="2136" spans="4:71" s="47" customFormat="1" ht="9.75" customHeight="1" x14ac:dyDescent="0.3">
      <c r="D2136" s="69"/>
      <c r="E2136" s="69"/>
      <c r="F2136" s="69"/>
      <c r="G2136" s="69"/>
      <c r="H2136" s="69"/>
      <c r="I2136" s="69"/>
      <c r="J2136" s="69"/>
      <c r="K2136" s="69"/>
      <c r="L2136" s="69"/>
      <c r="M2136" s="69"/>
      <c r="N2136" s="69"/>
      <c r="O2136" s="69"/>
      <c r="P2136" s="69"/>
      <c r="Q2136" s="69"/>
      <c r="R2136" s="69"/>
      <c r="S2136" s="69"/>
      <c r="T2136" s="69"/>
      <c r="U2136" s="69"/>
      <c r="V2136" s="69"/>
      <c r="W2136" s="69"/>
      <c r="X2136" s="69"/>
      <c r="Y2136" s="69"/>
      <c r="Z2136" s="69"/>
      <c r="AA2136" s="69"/>
      <c r="AB2136" s="69"/>
      <c r="AC2136" s="69"/>
      <c r="AD2136" s="69"/>
      <c r="AE2136" s="69"/>
      <c r="AF2136" s="69"/>
      <c r="AG2136" s="69"/>
      <c r="AH2136" s="69"/>
      <c r="AI2136" s="69"/>
      <c r="AJ2136" s="69"/>
      <c r="AK2136" s="69"/>
      <c r="AL2136" s="69"/>
      <c r="AM2136" s="69"/>
      <c r="AN2136" s="69"/>
      <c r="AO2136" s="69"/>
      <c r="AP2136" s="69"/>
      <c r="AQ2136" s="69"/>
      <c r="AR2136" s="69"/>
      <c r="AS2136" s="69"/>
      <c r="AT2136" s="69"/>
      <c r="AU2136" s="69"/>
      <c r="AV2136" s="69"/>
      <c r="AW2136" s="69"/>
      <c r="AX2136" s="69"/>
      <c r="AY2136" s="69"/>
      <c r="AZ2136" s="69"/>
      <c r="BA2136" s="69"/>
      <c r="BB2136" s="69"/>
      <c r="BC2136" s="69"/>
      <c r="BD2136" s="69"/>
      <c r="BE2136" s="69"/>
      <c r="BF2136" s="69"/>
      <c r="BG2136" s="69"/>
      <c r="BH2136" s="69"/>
      <c r="BI2136" s="69"/>
      <c r="BJ2136" s="69"/>
      <c r="BK2136" s="69"/>
      <c r="BL2136" s="69"/>
      <c r="BM2136" s="69"/>
      <c r="BN2136" s="69"/>
      <c r="BO2136" s="69"/>
      <c r="BP2136" s="69"/>
      <c r="BQ2136" s="69"/>
      <c r="BR2136" s="69"/>
      <c r="BS2136" s="46"/>
    </row>
    <row r="2137" spans="4:71" s="47" customFormat="1" ht="9.75" customHeight="1" x14ac:dyDescent="0.3">
      <c r="D2137" s="69"/>
      <c r="E2137" s="69"/>
      <c r="F2137" s="69"/>
      <c r="G2137" s="69"/>
      <c r="H2137" s="69"/>
      <c r="I2137" s="69"/>
      <c r="J2137" s="69"/>
      <c r="K2137" s="69"/>
      <c r="L2137" s="69"/>
      <c r="M2137" s="69"/>
      <c r="N2137" s="69"/>
      <c r="O2137" s="69"/>
      <c r="P2137" s="69"/>
      <c r="Q2137" s="69"/>
      <c r="R2137" s="69"/>
      <c r="S2137" s="69"/>
      <c r="T2137" s="69"/>
      <c r="U2137" s="69"/>
      <c r="V2137" s="69"/>
      <c r="W2137" s="69"/>
      <c r="X2137" s="69"/>
      <c r="Y2137" s="69"/>
      <c r="Z2137" s="69"/>
      <c r="AA2137" s="69"/>
      <c r="AB2137" s="69"/>
      <c r="AC2137" s="69"/>
      <c r="AD2137" s="69"/>
      <c r="AE2137" s="69"/>
      <c r="AF2137" s="69"/>
      <c r="AG2137" s="69"/>
      <c r="AH2137" s="69"/>
      <c r="AI2137" s="69"/>
      <c r="AJ2137" s="69"/>
      <c r="AK2137" s="69"/>
      <c r="AL2137" s="69"/>
      <c r="AM2137" s="69"/>
      <c r="AN2137" s="69"/>
      <c r="AO2137" s="69"/>
      <c r="AP2137" s="69"/>
      <c r="AQ2137" s="69"/>
      <c r="AR2137" s="69"/>
      <c r="AS2137" s="69"/>
      <c r="AT2137" s="69"/>
      <c r="AU2137" s="69"/>
      <c r="AV2137" s="69"/>
      <c r="AW2137" s="69"/>
      <c r="AX2137" s="69"/>
      <c r="AY2137" s="69"/>
      <c r="AZ2137" s="69"/>
      <c r="BA2137" s="69"/>
      <c r="BB2137" s="69"/>
      <c r="BC2137" s="69"/>
      <c r="BD2137" s="69"/>
      <c r="BE2137" s="69"/>
      <c r="BF2137" s="69"/>
      <c r="BG2137" s="69"/>
      <c r="BH2137" s="69"/>
      <c r="BI2137" s="69"/>
      <c r="BJ2137" s="69"/>
      <c r="BK2137" s="69"/>
      <c r="BL2137" s="69"/>
      <c r="BM2137" s="69"/>
      <c r="BN2137" s="69"/>
      <c r="BO2137" s="69"/>
      <c r="BP2137" s="69"/>
      <c r="BQ2137" s="69"/>
      <c r="BR2137" s="69"/>
      <c r="BS2137" s="46"/>
    </row>
    <row r="2138" spans="4:71" s="47" customFormat="1" ht="9.75" customHeight="1" x14ac:dyDescent="0.3">
      <c r="D2138" s="69"/>
      <c r="E2138" s="69"/>
      <c r="F2138" s="69"/>
      <c r="G2138" s="69"/>
      <c r="H2138" s="69"/>
      <c r="I2138" s="69"/>
      <c r="J2138" s="69"/>
      <c r="K2138" s="69"/>
      <c r="L2138" s="69"/>
      <c r="M2138" s="69"/>
      <c r="N2138" s="69"/>
      <c r="O2138" s="69"/>
      <c r="P2138" s="69"/>
      <c r="Q2138" s="69"/>
      <c r="R2138" s="69"/>
      <c r="S2138" s="69"/>
      <c r="T2138" s="69"/>
      <c r="U2138" s="69"/>
      <c r="V2138" s="69"/>
      <c r="W2138" s="69"/>
      <c r="X2138" s="69"/>
      <c r="Y2138" s="69"/>
      <c r="Z2138" s="69"/>
      <c r="AA2138" s="69"/>
      <c r="AB2138" s="69"/>
      <c r="AC2138" s="69"/>
      <c r="AD2138" s="69"/>
      <c r="AE2138" s="69"/>
      <c r="AF2138" s="69"/>
      <c r="AG2138" s="69"/>
      <c r="AH2138" s="69"/>
      <c r="AI2138" s="69"/>
      <c r="AJ2138" s="69"/>
      <c r="AK2138" s="69"/>
      <c r="AL2138" s="69"/>
      <c r="AM2138" s="69"/>
      <c r="AN2138" s="69"/>
      <c r="AO2138" s="69"/>
      <c r="AP2138" s="69"/>
      <c r="AQ2138" s="69"/>
      <c r="AR2138" s="69"/>
      <c r="AS2138" s="69"/>
      <c r="AT2138" s="69"/>
      <c r="AU2138" s="69"/>
      <c r="AV2138" s="69"/>
      <c r="AW2138" s="69"/>
      <c r="AX2138" s="69"/>
      <c r="AY2138" s="69"/>
      <c r="AZ2138" s="69"/>
      <c r="BA2138" s="69"/>
      <c r="BB2138" s="69"/>
      <c r="BC2138" s="69"/>
      <c r="BD2138" s="69"/>
      <c r="BE2138" s="69"/>
      <c r="BF2138" s="69"/>
      <c r="BG2138" s="69"/>
      <c r="BH2138" s="69"/>
      <c r="BI2138" s="69"/>
      <c r="BJ2138" s="69"/>
      <c r="BK2138" s="69"/>
      <c r="BL2138" s="69"/>
      <c r="BM2138" s="69"/>
      <c r="BN2138" s="69"/>
      <c r="BO2138" s="69"/>
      <c r="BP2138" s="69"/>
      <c r="BQ2138" s="69"/>
      <c r="BR2138" s="69"/>
      <c r="BS2138" s="46"/>
    </row>
    <row r="2139" spans="4:71" s="47" customFormat="1" ht="9.75" customHeight="1" x14ac:dyDescent="0.3">
      <c r="D2139" s="69"/>
      <c r="E2139" s="69"/>
      <c r="F2139" s="69"/>
      <c r="G2139" s="69"/>
      <c r="H2139" s="69"/>
      <c r="I2139" s="69"/>
      <c r="J2139" s="69"/>
      <c r="K2139" s="69"/>
      <c r="L2139" s="69"/>
      <c r="M2139" s="69"/>
      <c r="N2139" s="69"/>
      <c r="O2139" s="69"/>
      <c r="P2139" s="69"/>
      <c r="Q2139" s="69"/>
      <c r="R2139" s="69"/>
      <c r="S2139" s="69"/>
      <c r="T2139" s="69"/>
      <c r="U2139" s="69"/>
      <c r="V2139" s="69"/>
      <c r="W2139" s="69"/>
      <c r="X2139" s="69"/>
      <c r="Y2139" s="69"/>
      <c r="Z2139" s="69"/>
      <c r="AA2139" s="69"/>
      <c r="AB2139" s="69"/>
      <c r="AC2139" s="69"/>
      <c r="AD2139" s="69"/>
      <c r="AE2139" s="69"/>
      <c r="AF2139" s="69"/>
      <c r="AG2139" s="69"/>
      <c r="AH2139" s="69"/>
      <c r="AI2139" s="69"/>
      <c r="AJ2139" s="69"/>
      <c r="AK2139" s="69"/>
      <c r="AL2139" s="69"/>
      <c r="AM2139" s="69"/>
      <c r="AN2139" s="69"/>
      <c r="AO2139" s="69"/>
      <c r="AP2139" s="69"/>
      <c r="AQ2139" s="69"/>
      <c r="AR2139" s="69"/>
      <c r="AS2139" s="69"/>
      <c r="AT2139" s="69"/>
      <c r="AU2139" s="69"/>
      <c r="AV2139" s="69"/>
      <c r="AW2139" s="69"/>
      <c r="AX2139" s="69"/>
      <c r="AY2139" s="69"/>
      <c r="AZ2139" s="69"/>
      <c r="BA2139" s="69"/>
      <c r="BB2139" s="69"/>
      <c r="BC2139" s="69"/>
      <c r="BD2139" s="69"/>
      <c r="BE2139" s="69"/>
      <c r="BF2139" s="69"/>
      <c r="BG2139" s="69"/>
      <c r="BH2139" s="69"/>
      <c r="BI2139" s="69"/>
      <c r="BJ2139" s="69"/>
      <c r="BK2139" s="69"/>
      <c r="BL2139" s="69"/>
      <c r="BM2139" s="69"/>
      <c r="BN2139" s="69"/>
      <c r="BO2139" s="69"/>
      <c r="BP2139" s="69"/>
      <c r="BQ2139" s="69"/>
      <c r="BR2139" s="69"/>
      <c r="BS2139" s="46"/>
    </row>
    <row r="2140" spans="4:71" s="47" customFormat="1" ht="9.75" customHeight="1" x14ac:dyDescent="0.3">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46"/>
    </row>
    <row r="2141" spans="4:71" s="47" customFormat="1" ht="9.75" customHeight="1" x14ac:dyDescent="0.3">
      <c r="D2141" s="69"/>
      <c r="E2141" s="69"/>
      <c r="F2141" s="69"/>
      <c r="G2141" s="69"/>
      <c r="H2141" s="69"/>
      <c r="I2141" s="69"/>
      <c r="J2141" s="69"/>
      <c r="K2141" s="69"/>
      <c r="L2141" s="69"/>
      <c r="M2141" s="69"/>
      <c r="N2141" s="69"/>
      <c r="O2141" s="69"/>
      <c r="P2141" s="69"/>
      <c r="Q2141" s="69"/>
      <c r="R2141" s="69"/>
      <c r="S2141" s="69"/>
      <c r="T2141" s="69"/>
      <c r="U2141" s="69"/>
      <c r="V2141" s="69"/>
      <c r="W2141" s="69"/>
      <c r="X2141" s="69"/>
      <c r="Y2141" s="69"/>
      <c r="Z2141" s="69"/>
      <c r="AA2141" s="69"/>
      <c r="AB2141" s="69"/>
      <c r="AC2141" s="69"/>
      <c r="AD2141" s="69"/>
      <c r="AE2141" s="69"/>
      <c r="AF2141" s="69"/>
      <c r="AG2141" s="69"/>
      <c r="AH2141" s="69"/>
      <c r="AI2141" s="69"/>
      <c r="AJ2141" s="69"/>
      <c r="AK2141" s="69"/>
      <c r="AL2141" s="69"/>
      <c r="AM2141" s="69"/>
      <c r="AN2141" s="69"/>
      <c r="AO2141" s="69"/>
      <c r="AP2141" s="69"/>
      <c r="AQ2141" s="69"/>
      <c r="AR2141" s="69"/>
      <c r="AS2141" s="69"/>
      <c r="AT2141" s="69"/>
      <c r="AU2141" s="69"/>
      <c r="AV2141" s="69"/>
      <c r="AW2141" s="69"/>
      <c r="AX2141" s="69"/>
      <c r="AY2141" s="69"/>
      <c r="AZ2141" s="69"/>
      <c r="BA2141" s="69"/>
      <c r="BB2141" s="69"/>
      <c r="BC2141" s="69"/>
      <c r="BD2141" s="69"/>
      <c r="BE2141" s="69"/>
      <c r="BF2141" s="69"/>
      <c r="BG2141" s="69"/>
      <c r="BH2141" s="69"/>
      <c r="BI2141" s="69"/>
      <c r="BJ2141" s="69"/>
      <c r="BK2141" s="69"/>
      <c r="BL2141" s="69"/>
      <c r="BM2141" s="69"/>
      <c r="BN2141" s="69"/>
      <c r="BO2141" s="69"/>
      <c r="BP2141" s="69"/>
      <c r="BQ2141" s="69"/>
      <c r="BR2141" s="69"/>
      <c r="BS2141" s="46"/>
    </row>
    <row r="2142" spans="4:71" s="47" customFormat="1" ht="9.75" customHeight="1" x14ac:dyDescent="0.3">
      <c r="D2142" s="69"/>
      <c r="E2142" s="69"/>
      <c r="F2142" s="69"/>
      <c r="G2142" s="69"/>
      <c r="H2142" s="69"/>
      <c r="I2142" s="69"/>
      <c r="J2142" s="69"/>
      <c r="K2142" s="69"/>
      <c r="L2142" s="69"/>
      <c r="M2142" s="69"/>
      <c r="N2142" s="69"/>
      <c r="O2142" s="69"/>
      <c r="P2142" s="69"/>
      <c r="Q2142" s="69"/>
      <c r="R2142" s="69"/>
      <c r="S2142" s="69"/>
      <c r="T2142" s="69"/>
      <c r="U2142" s="69"/>
      <c r="V2142" s="69"/>
      <c r="W2142" s="69"/>
      <c r="X2142" s="69"/>
      <c r="Y2142" s="69"/>
      <c r="Z2142" s="69"/>
      <c r="AA2142" s="69"/>
      <c r="AB2142" s="69"/>
      <c r="AC2142" s="69"/>
      <c r="AD2142" s="69"/>
      <c r="AE2142" s="69"/>
      <c r="AF2142" s="69"/>
      <c r="AG2142" s="69"/>
      <c r="AH2142" s="69"/>
      <c r="AI2142" s="69"/>
      <c r="AJ2142" s="69"/>
      <c r="AK2142" s="69"/>
      <c r="AL2142" s="69"/>
      <c r="AM2142" s="69"/>
      <c r="AN2142" s="69"/>
      <c r="AO2142" s="69"/>
      <c r="AP2142" s="69"/>
      <c r="AQ2142" s="69"/>
      <c r="AR2142" s="69"/>
      <c r="AS2142" s="69"/>
      <c r="AT2142" s="69"/>
      <c r="AU2142" s="69"/>
      <c r="AV2142" s="69"/>
      <c r="AW2142" s="69"/>
      <c r="AX2142" s="69"/>
      <c r="AY2142" s="69"/>
      <c r="AZ2142" s="69"/>
      <c r="BA2142" s="69"/>
      <c r="BB2142" s="69"/>
      <c r="BC2142" s="69"/>
      <c r="BD2142" s="69"/>
      <c r="BE2142" s="69"/>
      <c r="BF2142" s="69"/>
      <c r="BG2142" s="69"/>
      <c r="BH2142" s="69"/>
      <c r="BI2142" s="69"/>
      <c r="BJ2142" s="69"/>
      <c r="BK2142" s="69"/>
      <c r="BL2142" s="69"/>
      <c r="BM2142" s="69"/>
      <c r="BN2142" s="69"/>
      <c r="BO2142" s="69"/>
      <c r="BP2142" s="69"/>
      <c r="BQ2142" s="69"/>
      <c r="BR2142" s="69"/>
      <c r="BS2142" s="46"/>
    </row>
    <row r="2143" spans="4:71" s="47" customFormat="1" ht="9.75" customHeight="1" x14ac:dyDescent="0.3">
      <c r="D2143" s="69"/>
      <c r="E2143" s="69"/>
      <c r="F2143" s="69"/>
      <c r="G2143" s="69"/>
      <c r="H2143" s="69"/>
      <c r="I2143" s="69"/>
      <c r="J2143" s="69"/>
      <c r="K2143" s="69"/>
      <c r="L2143" s="69"/>
      <c r="M2143" s="69"/>
      <c r="N2143" s="69"/>
      <c r="O2143" s="69"/>
      <c r="P2143" s="69"/>
      <c r="Q2143" s="69"/>
      <c r="R2143" s="69"/>
      <c r="S2143" s="69"/>
      <c r="T2143" s="69"/>
      <c r="U2143" s="69"/>
      <c r="V2143" s="69"/>
      <c r="W2143" s="69"/>
      <c r="X2143" s="69"/>
      <c r="Y2143" s="69"/>
      <c r="Z2143" s="69"/>
      <c r="AA2143" s="69"/>
      <c r="AB2143" s="69"/>
      <c r="AC2143" s="69"/>
      <c r="AD2143" s="69"/>
      <c r="AE2143" s="69"/>
      <c r="AF2143" s="69"/>
      <c r="AG2143" s="69"/>
      <c r="AH2143" s="69"/>
      <c r="AI2143" s="69"/>
      <c r="AJ2143" s="69"/>
      <c r="AK2143" s="69"/>
      <c r="AL2143" s="69"/>
      <c r="AM2143" s="69"/>
      <c r="AN2143" s="69"/>
      <c r="AO2143" s="69"/>
      <c r="AP2143" s="69"/>
      <c r="AQ2143" s="69"/>
      <c r="AR2143" s="69"/>
      <c r="AS2143" s="69"/>
      <c r="AT2143" s="69"/>
      <c r="AU2143" s="69"/>
      <c r="AV2143" s="69"/>
      <c r="AW2143" s="69"/>
      <c r="AX2143" s="69"/>
      <c r="AY2143" s="69"/>
      <c r="AZ2143" s="69"/>
      <c r="BA2143" s="69"/>
      <c r="BB2143" s="69"/>
      <c r="BC2143" s="69"/>
      <c r="BD2143" s="69"/>
      <c r="BE2143" s="69"/>
      <c r="BF2143" s="69"/>
      <c r="BG2143" s="69"/>
      <c r="BH2143" s="69"/>
      <c r="BI2143" s="69"/>
      <c r="BJ2143" s="69"/>
      <c r="BK2143" s="69"/>
      <c r="BL2143" s="69"/>
      <c r="BM2143" s="69"/>
      <c r="BN2143" s="69"/>
      <c r="BO2143" s="69"/>
      <c r="BP2143" s="69"/>
      <c r="BQ2143" s="69"/>
      <c r="BR2143" s="69"/>
      <c r="BS2143" s="46"/>
    </row>
    <row r="2144" spans="4:71" s="47" customFormat="1" ht="9.75" customHeight="1" x14ac:dyDescent="0.3">
      <c r="D2144" s="69"/>
      <c r="E2144" s="69"/>
      <c r="F2144" s="69"/>
      <c r="G2144" s="69"/>
      <c r="H2144" s="69"/>
      <c r="I2144" s="69"/>
      <c r="J2144" s="69"/>
      <c r="K2144" s="69"/>
      <c r="L2144" s="69"/>
      <c r="M2144" s="69"/>
      <c r="N2144" s="69"/>
      <c r="O2144" s="69"/>
      <c r="P2144" s="69"/>
      <c r="Q2144" s="69"/>
      <c r="R2144" s="69"/>
      <c r="S2144" s="69"/>
      <c r="T2144" s="69"/>
      <c r="U2144" s="69"/>
      <c r="V2144" s="69"/>
      <c r="W2144" s="69"/>
      <c r="X2144" s="69"/>
      <c r="Y2144" s="69"/>
      <c r="Z2144" s="69"/>
      <c r="AA2144" s="69"/>
      <c r="AB2144" s="69"/>
      <c r="AC2144" s="69"/>
      <c r="AD2144" s="69"/>
      <c r="AE2144" s="69"/>
      <c r="AF2144" s="69"/>
      <c r="AG2144" s="69"/>
      <c r="AH2144" s="69"/>
      <c r="AI2144" s="69"/>
      <c r="AJ2144" s="69"/>
      <c r="AK2144" s="69"/>
      <c r="AL2144" s="69"/>
      <c r="AM2144" s="69"/>
      <c r="AN2144" s="69"/>
      <c r="AO2144" s="69"/>
      <c r="AP2144" s="69"/>
      <c r="AQ2144" s="69"/>
      <c r="AR2144" s="69"/>
      <c r="AS2144" s="69"/>
      <c r="AT2144" s="69"/>
      <c r="AU2144" s="69"/>
      <c r="AV2144" s="69"/>
      <c r="AW2144" s="69"/>
      <c r="AX2144" s="69"/>
      <c r="AY2144" s="69"/>
      <c r="AZ2144" s="69"/>
      <c r="BA2144" s="69"/>
      <c r="BB2144" s="69"/>
      <c r="BC2144" s="69"/>
      <c r="BD2144" s="69"/>
      <c r="BE2144" s="69"/>
      <c r="BF2144" s="69"/>
      <c r="BG2144" s="69"/>
      <c r="BH2144" s="69"/>
      <c r="BI2144" s="69"/>
      <c r="BJ2144" s="69"/>
      <c r="BK2144" s="69"/>
      <c r="BL2144" s="69"/>
      <c r="BM2144" s="69"/>
      <c r="BN2144" s="69"/>
      <c r="BO2144" s="69"/>
      <c r="BP2144" s="69"/>
      <c r="BQ2144" s="69"/>
      <c r="BR2144" s="69"/>
      <c r="BS2144" s="46"/>
    </row>
    <row r="2145" spans="4:71" s="47" customFormat="1" ht="9.75" customHeight="1" x14ac:dyDescent="0.3">
      <c r="D2145" s="69"/>
      <c r="E2145" s="69"/>
      <c r="F2145" s="69"/>
      <c r="G2145" s="69"/>
      <c r="H2145" s="69"/>
      <c r="I2145" s="69"/>
      <c r="J2145" s="69"/>
      <c r="K2145" s="69"/>
      <c r="L2145" s="69"/>
      <c r="M2145" s="69"/>
      <c r="N2145" s="69"/>
      <c r="O2145" s="69"/>
      <c r="P2145" s="69"/>
      <c r="Q2145" s="69"/>
      <c r="R2145" s="69"/>
      <c r="S2145" s="69"/>
      <c r="T2145" s="69"/>
      <c r="U2145" s="69"/>
      <c r="V2145" s="69"/>
      <c r="W2145" s="69"/>
      <c r="X2145" s="69"/>
      <c r="Y2145" s="69"/>
      <c r="Z2145" s="69"/>
      <c r="AA2145" s="69"/>
      <c r="AB2145" s="69"/>
      <c r="AC2145" s="69"/>
      <c r="AD2145" s="69"/>
      <c r="AE2145" s="69"/>
      <c r="AF2145" s="69"/>
      <c r="AG2145" s="69"/>
      <c r="AH2145" s="69"/>
      <c r="AI2145" s="69"/>
      <c r="AJ2145" s="69"/>
      <c r="AK2145" s="69"/>
      <c r="AL2145" s="69"/>
      <c r="AM2145" s="69"/>
      <c r="AN2145" s="69"/>
      <c r="AO2145" s="69"/>
      <c r="AP2145" s="69"/>
      <c r="AQ2145" s="69"/>
      <c r="AR2145" s="69"/>
      <c r="AS2145" s="69"/>
      <c r="AT2145" s="69"/>
      <c r="AU2145" s="69"/>
      <c r="AV2145" s="69"/>
      <c r="AW2145" s="69"/>
      <c r="AX2145" s="69"/>
      <c r="AY2145" s="69"/>
      <c r="AZ2145" s="69"/>
      <c r="BA2145" s="69"/>
      <c r="BB2145" s="69"/>
      <c r="BC2145" s="69"/>
      <c r="BD2145" s="69"/>
      <c r="BE2145" s="69"/>
      <c r="BF2145" s="69"/>
      <c r="BG2145" s="69"/>
      <c r="BH2145" s="69"/>
      <c r="BI2145" s="69"/>
      <c r="BJ2145" s="69"/>
      <c r="BK2145" s="69"/>
      <c r="BL2145" s="69"/>
      <c r="BM2145" s="69"/>
      <c r="BN2145" s="69"/>
      <c r="BO2145" s="69"/>
      <c r="BP2145" s="69"/>
      <c r="BQ2145" s="69"/>
      <c r="BR2145" s="69"/>
      <c r="BS2145" s="46"/>
    </row>
    <row r="2146" spans="4:71" s="47" customFormat="1" ht="9.75" customHeight="1" x14ac:dyDescent="0.3">
      <c r="D2146" s="69"/>
      <c r="E2146" s="69"/>
      <c r="F2146" s="69"/>
      <c r="G2146" s="69"/>
      <c r="H2146" s="69"/>
      <c r="I2146" s="69"/>
      <c r="J2146" s="69"/>
      <c r="K2146" s="69"/>
      <c r="L2146" s="69"/>
      <c r="M2146" s="69"/>
      <c r="N2146" s="69"/>
      <c r="O2146" s="69"/>
      <c r="P2146" s="69"/>
      <c r="Q2146" s="69"/>
      <c r="R2146" s="69"/>
      <c r="S2146" s="69"/>
      <c r="T2146" s="69"/>
      <c r="U2146" s="69"/>
      <c r="V2146" s="69"/>
      <c r="W2146" s="69"/>
      <c r="X2146" s="69"/>
      <c r="Y2146" s="69"/>
      <c r="Z2146" s="69"/>
      <c r="AA2146" s="69"/>
      <c r="AB2146" s="69"/>
      <c r="AC2146" s="69"/>
      <c r="AD2146" s="69"/>
      <c r="AE2146" s="69"/>
      <c r="AF2146" s="69"/>
      <c r="AG2146" s="69"/>
      <c r="AH2146" s="69"/>
      <c r="AI2146" s="69"/>
      <c r="AJ2146" s="69"/>
      <c r="AK2146" s="69"/>
      <c r="AL2146" s="69"/>
      <c r="AM2146" s="69"/>
      <c r="AN2146" s="69"/>
      <c r="AO2146" s="69"/>
      <c r="AP2146" s="69"/>
      <c r="AQ2146" s="69"/>
      <c r="AR2146" s="69"/>
      <c r="AS2146" s="69"/>
      <c r="AT2146" s="69"/>
      <c r="AU2146" s="69"/>
      <c r="AV2146" s="69"/>
      <c r="AW2146" s="69"/>
      <c r="AX2146" s="69"/>
      <c r="AY2146" s="69"/>
      <c r="AZ2146" s="69"/>
      <c r="BA2146" s="69"/>
      <c r="BB2146" s="69"/>
      <c r="BC2146" s="69"/>
      <c r="BD2146" s="69"/>
      <c r="BE2146" s="69"/>
      <c r="BF2146" s="69"/>
      <c r="BG2146" s="69"/>
      <c r="BH2146" s="69"/>
      <c r="BI2146" s="69"/>
      <c r="BJ2146" s="69"/>
      <c r="BK2146" s="69"/>
      <c r="BL2146" s="69"/>
      <c r="BM2146" s="69"/>
      <c r="BN2146" s="69"/>
      <c r="BO2146" s="69"/>
      <c r="BP2146" s="69"/>
      <c r="BQ2146" s="69"/>
      <c r="BR2146" s="69"/>
      <c r="BS2146" s="46"/>
    </row>
    <row r="2147" spans="4:71" s="47" customFormat="1" ht="9.75" customHeight="1" x14ac:dyDescent="0.3">
      <c r="D2147" s="69"/>
      <c r="E2147" s="69"/>
      <c r="F2147" s="69"/>
      <c r="G2147" s="69"/>
      <c r="H2147" s="69"/>
      <c r="I2147" s="69"/>
      <c r="J2147" s="69"/>
      <c r="K2147" s="69"/>
      <c r="L2147" s="69"/>
      <c r="M2147" s="69"/>
      <c r="N2147" s="69"/>
      <c r="O2147" s="69"/>
      <c r="P2147" s="69"/>
      <c r="Q2147" s="69"/>
      <c r="R2147" s="69"/>
      <c r="S2147" s="69"/>
      <c r="T2147" s="69"/>
      <c r="U2147" s="69"/>
      <c r="V2147" s="69"/>
      <c r="W2147" s="69"/>
      <c r="X2147" s="69"/>
      <c r="Y2147" s="69"/>
      <c r="Z2147" s="69"/>
      <c r="AA2147" s="69"/>
      <c r="AB2147" s="69"/>
      <c r="AC2147" s="69"/>
      <c r="AD2147" s="69"/>
      <c r="AE2147" s="69"/>
      <c r="AF2147" s="69"/>
      <c r="AG2147" s="69"/>
      <c r="AH2147" s="69"/>
      <c r="AI2147" s="69"/>
      <c r="AJ2147" s="69"/>
      <c r="AK2147" s="69"/>
      <c r="AL2147" s="69"/>
      <c r="AM2147" s="69"/>
      <c r="AN2147" s="69"/>
      <c r="AO2147" s="69"/>
      <c r="AP2147" s="69"/>
      <c r="AQ2147" s="69"/>
      <c r="AR2147" s="69"/>
      <c r="AS2147" s="69"/>
      <c r="AT2147" s="69"/>
      <c r="AU2147" s="69"/>
      <c r="AV2147" s="69"/>
      <c r="AW2147" s="69"/>
      <c r="AX2147" s="69"/>
      <c r="AY2147" s="69"/>
      <c r="AZ2147" s="69"/>
      <c r="BA2147" s="69"/>
      <c r="BB2147" s="69"/>
      <c r="BC2147" s="69"/>
      <c r="BD2147" s="69"/>
      <c r="BE2147" s="69"/>
      <c r="BF2147" s="69"/>
      <c r="BG2147" s="69"/>
      <c r="BH2147" s="69"/>
      <c r="BI2147" s="69"/>
      <c r="BJ2147" s="69"/>
      <c r="BK2147" s="69"/>
      <c r="BL2147" s="69"/>
      <c r="BM2147" s="69"/>
      <c r="BN2147" s="69"/>
      <c r="BO2147" s="69"/>
      <c r="BP2147" s="69"/>
      <c r="BQ2147" s="69"/>
      <c r="BR2147" s="69"/>
      <c r="BS2147" s="46"/>
    </row>
    <row r="2148" spans="4:71" s="47" customFormat="1" ht="9.75" customHeight="1" x14ac:dyDescent="0.3">
      <c r="D2148" s="69"/>
      <c r="E2148" s="69"/>
      <c r="F2148" s="69"/>
      <c r="G2148" s="69"/>
      <c r="H2148" s="69"/>
      <c r="I2148" s="69"/>
      <c r="J2148" s="69"/>
      <c r="K2148" s="69"/>
      <c r="L2148" s="69"/>
      <c r="M2148" s="69"/>
      <c r="N2148" s="69"/>
      <c r="O2148" s="69"/>
      <c r="P2148" s="69"/>
      <c r="Q2148" s="69"/>
      <c r="R2148" s="69"/>
      <c r="S2148" s="69"/>
      <c r="T2148" s="69"/>
      <c r="U2148" s="69"/>
      <c r="V2148" s="69"/>
      <c r="W2148" s="69"/>
      <c r="X2148" s="69"/>
      <c r="Y2148" s="69"/>
      <c r="Z2148" s="69"/>
      <c r="AA2148" s="69"/>
      <c r="AB2148" s="69"/>
      <c r="AC2148" s="69"/>
      <c r="AD2148" s="69"/>
      <c r="AE2148" s="69"/>
      <c r="AF2148" s="69"/>
      <c r="AG2148" s="69"/>
      <c r="AH2148" s="69"/>
      <c r="AI2148" s="69"/>
      <c r="AJ2148" s="69"/>
      <c r="AK2148" s="69"/>
      <c r="AL2148" s="69"/>
      <c r="AM2148" s="69"/>
      <c r="AN2148" s="69"/>
      <c r="AO2148" s="69"/>
      <c r="AP2148" s="69"/>
      <c r="AQ2148" s="69"/>
      <c r="AR2148" s="69"/>
      <c r="AS2148" s="69"/>
      <c r="AT2148" s="69"/>
      <c r="AU2148" s="69"/>
      <c r="AV2148" s="69"/>
      <c r="AW2148" s="69"/>
      <c r="AX2148" s="69"/>
      <c r="AY2148" s="69"/>
      <c r="AZ2148" s="69"/>
      <c r="BA2148" s="69"/>
      <c r="BB2148" s="69"/>
      <c r="BC2148" s="69"/>
      <c r="BD2148" s="69"/>
      <c r="BE2148" s="69"/>
      <c r="BF2148" s="69"/>
      <c r="BG2148" s="69"/>
      <c r="BH2148" s="69"/>
      <c r="BI2148" s="69"/>
      <c r="BJ2148" s="69"/>
      <c r="BK2148" s="69"/>
      <c r="BL2148" s="69"/>
      <c r="BM2148" s="69"/>
      <c r="BN2148" s="69"/>
      <c r="BO2148" s="69"/>
      <c r="BP2148" s="69"/>
      <c r="BQ2148" s="69"/>
      <c r="BR2148" s="69"/>
      <c r="BS2148" s="46"/>
    </row>
    <row r="2149" spans="4:71" s="47" customFormat="1" ht="9.75" customHeight="1" x14ac:dyDescent="0.3">
      <c r="D2149" s="69"/>
      <c r="E2149" s="69"/>
      <c r="F2149" s="69"/>
      <c r="G2149" s="69"/>
      <c r="H2149" s="69"/>
      <c r="I2149" s="69"/>
      <c r="J2149" s="69"/>
      <c r="K2149" s="69"/>
      <c r="L2149" s="69"/>
      <c r="M2149" s="69"/>
      <c r="N2149" s="69"/>
      <c r="O2149" s="69"/>
      <c r="P2149" s="69"/>
      <c r="Q2149" s="69"/>
      <c r="R2149" s="69"/>
      <c r="S2149" s="69"/>
      <c r="T2149" s="69"/>
      <c r="U2149" s="69"/>
      <c r="V2149" s="69"/>
      <c r="W2149" s="69"/>
      <c r="X2149" s="69"/>
      <c r="Y2149" s="69"/>
      <c r="Z2149" s="69"/>
      <c r="AA2149" s="69"/>
      <c r="AB2149" s="69"/>
      <c r="AC2149" s="69"/>
      <c r="AD2149" s="69"/>
      <c r="AE2149" s="69"/>
      <c r="AF2149" s="69"/>
      <c r="AG2149" s="69"/>
      <c r="AH2149" s="69"/>
      <c r="AI2149" s="69"/>
      <c r="AJ2149" s="69"/>
      <c r="AK2149" s="69"/>
      <c r="AL2149" s="69"/>
      <c r="AM2149" s="69"/>
      <c r="AN2149" s="69"/>
      <c r="AO2149" s="69"/>
      <c r="AP2149" s="69"/>
      <c r="AQ2149" s="69"/>
      <c r="AR2149" s="69"/>
      <c r="AS2149" s="69"/>
      <c r="AT2149" s="69"/>
      <c r="AU2149" s="69"/>
      <c r="AV2149" s="69"/>
      <c r="AW2149" s="69"/>
      <c r="AX2149" s="69"/>
      <c r="AY2149" s="69"/>
      <c r="AZ2149" s="69"/>
      <c r="BA2149" s="69"/>
      <c r="BB2149" s="69"/>
      <c r="BC2149" s="69"/>
      <c r="BD2149" s="69"/>
      <c r="BE2149" s="69"/>
      <c r="BF2149" s="69"/>
      <c r="BG2149" s="69"/>
      <c r="BH2149" s="69"/>
      <c r="BI2149" s="69"/>
      <c r="BJ2149" s="69"/>
      <c r="BK2149" s="69"/>
      <c r="BL2149" s="69"/>
      <c r="BM2149" s="69"/>
      <c r="BN2149" s="69"/>
      <c r="BO2149" s="69"/>
      <c r="BP2149" s="69"/>
      <c r="BQ2149" s="69"/>
      <c r="BR2149" s="69"/>
      <c r="BS2149" s="46"/>
    </row>
    <row r="2150" spans="4:71" s="47" customFormat="1" ht="9.75" customHeight="1" x14ac:dyDescent="0.3">
      <c r="D2150" s="69"/>
      <c r="E2150" s="69"/>
      <c r="F2150" s="69"/>
      <c r="G2150" s="69"/>
      <c r="H2150" s="69"/>
      <c r="I2150" s="69"/>
      <c r="J2150" s="69"/>
      <c r="K2150" s="69"/>
      <c r="L2150" s="69"/>
      <c r="M2150" s="69"/>
      <c r="N2150" s="69"/>
      <c r="O2150" s="69"/>
      <c r="P2150" s="69"/>
      <c r="Q2150" s="69"/>
      <c r="R2150" s="69"/>
      <c r="S2150" s="69"/>
      <c r="T2150" s="69"/>
      <c r="U2150" s="69"/>
      <c r="V2150" s="69"/>
      <c r="W2150" s="69"/>
      <c r="X2150" s="69"/>
      <c r="Y2150" s="69"/>
      <c r="Z2150" s="69"/>
      <c r="AA2150" s="69"/>
      <c r="AB2150" s="69"/>
      <c r="AC2150" s="69"/>
      <c r="AD2150" s="69"/>
      <c r="AE2150" s="69"/>
      <c r="AF2150" s="69"/>
      <c r="AG2150" s="69"/>
      <c r="AH2150" s="69"/>
      <c r="AI2150" s="69"/>
      <c r="AJ2150" s="69"/>
      <c r="AK2150" s="69"/>
      <c r="AL2150" s="69"/>
      <c r="AM2150" s="69"/>
      <c r="AN2150" s="69"/>
      <c r="AO2150" s="69"/>
      <c r="AP2150" s="69"/>
      <c r="AQ2150" s="69"/>
      <c r="AR2150" s="69"/>
      <c r="AS2150" s="69"/>
      <c r="AT2150" s="69"/>
      <c r="AU2150" s="69"/>
      <c r="AV2150" s="69"/>
      <c r="AW2150" s="69"/>
      <c r="AX2150" s="69"/>
      <c r="AY2150" s="69"/>
      <c r="AZ2150" s="69"/>
      <c r="BA2150" s="69"/>
      <c r="BB2150" s="69"/>
      <c r="BC2150" s="69"/>
      <c r="BD2150" s="69"/>
      <c r="BE2150" s="69"/>
      <c r="BF2150" s="69"/>
      <c r="BG2150" s="69"/>
      <c r="BH2150" s="69"/>
      <c r="BI2150" s="69"/>
      <c r="BJ2150" s="69"/>
      <c r="BK2150" s="69"/>
      <c r="BL2150" s="69"/>
      <c r="BM2150" s="69"/>
      <c r="BN2150" s="69"/>
      <c r="BO2150" s="69"/>
      <c r="BP2150" s="69"/>
      <c r="BQ2150" s="69"/>
      <c r="BR2150" s="69"/>
      <c r="BS2150" s="46"/>
    </row>
    <row r="2151" spans="4:71" s="47" customFormat="1" ht="9.75" customHeight="1" x14ac:dyDescent="0.3">
      <c r="D2151" s="69"/>
      <c r="E2151" s="69"/>
      <c r="F2151" s="69"/>
      <c r="G2151" s="69"/>
      <c r="H2151" s="69"/>
      <c r="I2151" s="69"/>
      <c r="J2151" s="69"/>
      <c r="K2151" s="69"/>
      <c r="L2151" s="69"/>
      <c r="M2151" s="69"/>
      <c r="N2151" s="69"/>
      <c r="O2151" s="69"/>
      <c r="P2151" s="69"/>
      <c r="Q2151" s="69"/>
      <c r="R2151" s="69"/>
      <c r="S2151" s="69"/>
      <c r="T2151" s="69"/>
      <c r="U2151" s="69"/>
      <c r="V2151" s="69"/>
      <c r="W2151" s="69"/>
      <c r="X2151" s="69"/>
      <c r="Y2151" s="69"/>
      <c r="Z2151" s="69"/>
      <c r="AA2151" s="69"/>
      <c r="AB2151" s="69"/>
      <c r="AC2151" s="69"/>
      <c r="AD2151" s="69"/>
      <c r="AE2151" s="69"/>
      <c r="AF2151" s="69"/>
      <c r="AG2151" s="69"/>
      <c r="AH2151" s="69"/>
      <c r="AI2151" s="69"/>
      <c r="AJ2151" s="69"/>
      <c r="AK2151" s="69"/>
      <c r="AL2151" s="69"/>
      <c r="AM2151" s="69"/>
      <c r="AN2151" s="69"/>
      <c r="AO2151" s="69"/>
      <c r="AP2151" s="69"/>
      <c r="AQ2151" s="69"/>
      <c r="AR2151" s="69"/>
      <c r="AS2151" s="69"/>
      <c r="AT2151" s="69"/>
      <c r="AU2151" s="69"/>
      <c r="AV2151" s="69"/>
      <c r="AW2151" s="69"/>
      <c r="AX2151" s="69"/>
      <c r="AY2151" s="69"/>
      <c r="AZ2151" s="69"/>
      <c r="BA2151" s="69"/>
      <c r="BB2151" s="69"/>
      <c r="BC2151" s="69"/>
      <c r="BD2151" s="69"/>
      <c r="BE2151" s="69"/>
      <c r="BF2151" s="69"/>
      <c r="BG2151" s="69"/>
      <c r="BH2151" s="69"/>
      <c r="BI2151" s="69"/>
      <c r="BJ2151" s="69"/>
      <c r="BK2151" s="69"/>
      <c r="BL2151" s="69"/>
      <c r="BM2151" s="69"/>
      <c r="BN2151" s="69"/>
      <c r="BO2151" s="69"/>
      <c r="BP2151" s="69"/>
      <c r="BQ2151" s="69"/>
      <c r="BR2151" s="69"/>
      <c r="BS2151" s="46"/>
    </row>
    <row r="2152" spans="4:71" s="47" customFormat="1" ht="9.75" customHeight="1" x14ac:dyDescent="0.3">
      <c r="D2152" s="69"/>
      <c r="E2152" s="69"/>
      <c r="F2152" s="69"/>
      <c r="G2152" s="69"/>
      <c r="H2152" s="69"/>
      <c r="I2152" s="69"/>
      <c r="J2152" s="69"/>
      <c r="K2152" s="69"/>
      <c r="L2152" s="69"/>
      <c r="M2152" s="69"/>
      <c r="N2152" s="69"/>
      <c r="O2152" s="69"/>
      <c r="P2152" s="69"/>
      <c r="Q2152" s="69"/>
      <c r="R2152" s="69"/>
      <c r="S2152" s="69"/>
      <c r="T2152" s="69"/>
      <c r="U2152" s="69"/>
      <c r="V2152" s="69"/>
      <c r="W2152" s="69"/>
      <c r="X2152" s="69"/>
      <c r="Y2152" s="69"/>
      <c r="Z2152" s="69"/>
      <c r="AA2152" s="69"/>
      <c r="AB2152" s="69"/>
      <c r="AC2152" s="69"/>
      <c r="AD2152" s="69"/>
      <c r="AE2152" s="69"/>
      <c r="AF2152" s="69"/>
      <c r="AG2152" s="69"/>
      <c r="AH2152" s="69"/>
      <c r="AI2152" s="69"/>
      <c r="AJ2152" s="69"/>
      <c r="AK2152" s="69"/>
      <c r="AL2152" s="69"/>
      <c r="AM2152" s="69"/>
      <c r="AN2152" s="69"/>
      <c r="AO2152" s="69"/>
      <c r="AP2152" s="69"/>
      <c r="AQ2152" s="69"/>
      <c r="AR2152" s="69"/>
      <c r="AS2152" s="69"/>
      <c r="AT2152" s="69"/>
      <c r="AU2152" s="69"/>
      <c r="AV2152" s="69"/>
      <c r="AW2152" s="69"/>
      <c r="AX2152" s="69"/>
      <c r="AY2152" s="69"/>
      <c r="AZ2152" s="69"/>
      <c r="BA2152" s="69"/>
      <c r="BB2152" s="69"/>
      <c r="BC2152" s="69"/>
      <c r="BD2152" s="69"/>
      <c r="BE2152" s="69"/>
      <c r="BF2152" s="69"/>
      <c r="BG2152" s="69"/>
      <c r="BH2152" s="69"/>
      <c r="BI2152" s="69"/>
      <c r="BJ2152" s="69"/>
      <c r="BK2152" s="69"/>
      <c r="BL2152" s="69"/>
      <c r="BM2152" s="69"/>
      <c r="BN2152" s="69"/>
      <c r="BO2152" s="69"/>
      <c r="BP2152" s="69"/>
      <c r="BQ2152" s="69"/>
      <c r="BR2152" s="69"/>
      <c r="BS2152" s="46"/>
    </row>
    <row r="2153" spans="4:71" s="47" customFormat="1" ht="9.75" customHeight="1" x14ac:dyDescent="0.3">
      <c r="D2153" s="69"/>
      <c r="E2153" s="69"/>
      <c r="F2153" s="69"/>
      <c r="G2153" s="69"/>
      <c r="H2153" s="69"/>
      <c r="I2153" s="69"/>
      <c r="J2153" s="69"/>
      <c r="K2153" s="69"/>
      <c r="L2153" s="69"/>
      <c r="M2153" s="69"/>
      <c r="N2153" s="69"/>
      <c r="O2153" s="69"/>
      <c r="P2153" s="69"/>
      <c r="Q2153" s="69"/>
      <c r="R2153" s="69"/>
      <c r="S2153" s="69"/>
      <c r="T2153" s="69"/>
      <c r="U2153" s="69"/>
      <c r="V2153" s="69"/>
      <c r="W2153" s="69"/>
      <c r="X2153" s="69"/>
      <c r="Y2153" s="69"/>
      <c r="Z2153" s="69"/>
      <c r="AA2153" s="69"/>
      <c r="AB2153" s="69"/>
      <c r="AC2153" s="69"/>
      <c r="AD2153" s="69"/>
      <c r="AE2153" s="69"/>
      <c r="AF2153" s="69"/>
      <c r="AG2153" s="69"/>
      <c r="AH2153" s="69"/>
      <c r="AI2153" s="69"/>
      <c r="AJ2153" s="69"/>
      <c r="AK2153" s="69"/>
      <c r="AL2153" s="69"/>
      <c r="AM2153" s="69"/>
      <c r="AN2153" s="69"/>
      <c r="AO2153" s="69"/>
      <c r="AP2153" s="69"/>
      <c r="AQ2153" s="69"/>
      <c r="AR2153" s="69"/>
      <c r="AS2153" s="69"/>
      <c r="AT2153" s="69"/>
      <c r="AU2153" s="69"/>
      <c r="AV2153" s="69"/>
      <c r="AW2153" s="69"/>
      <c r="AX2153" s="69"/>
      <c r="AY2153" s="69"/>
      <c r="AZ2153" s="69"/>
      <c r="BA2153" s="69"/>
      <c r="BB2153" s="69"/>
      <c r="BC2153" s="69"/>
      <c r="BD2153" s="69"/>
      <c r="BE2153" s="69"/>
      <c r="BF2153" s="69"/>
      <c r="BG2153" s="69"/>
      <c r="BH2153" s="69"/>
      <c r="BI2153" s="69"/>
      <c r="BJ2153" s="69"/>
      <c r="BK2153" s="69"/>
      <c r="BL2153" s="69"/>
      <c r="BM2153" s="69"/>
      <c r="BN2153" s="69"/>
      <c r="BO2153" s="69"/>
      <c r="BP2153" s="69"/>
      <c r="BQ2153" s="69"/>
      <c r="BR2153" s="69"/>
      <c r="BS2153" s="46"/>
    </row>
    <row r="2154" spans="4:71" s="47" customFormat="1" ht="9.75" customHeight="1" x14ac:dyDescent="0.3">
      <c r="D2154" s="69"/>
      <c r="E2154" s="69"/>
      <c r="F2154" s="69"/>
      <c r="G2154" s="69"/>
      <c r="H2154" s="69"/>
      <c r="I2154" s="69"/>
      <c r="J2154" s="69"/>
      <c r="K2154" s="69"/>
      <c r="L2154" s="69"/>
      <c r="M2154" s="69"/>
      <c r="N2154" s="69"/>
      <c r="O2154" s="69"/>
      <c r="P2154" s="69"/>
      <c r="Q2154" s="69"/>
      <c r="R2154" s="69"/>
      <c r="S2154" s="69"/>
      <c r="T2154" s="69"/>
      <c r="U2154" s="69"/>
      <c r="V2154" s="69"/>
      <c r="W2154" s="69"/>
      <c r="X2154" s="69"/>
      <c r="Y2154" s="69"/>
      <c r="Z2154" s="69"/>
      <c r="AA2154" s="69"/>
      <c r="AB2154" s="69"/>
      <c r="AC2154" s="69"/>
      <c r="AD2154" s="69"/>
      <c r="AE2154" s="69"/>
      <c r="AF2154" s="69"/>
      <c r="AG2154" s="69"/>
      <c r="AH2154" s="69"/>
      <c r="AI2154" s="69"/>
      <c r="AJ2154" s="69"/>
      <c r="AK2154" s="69"/>
      <c r="AL2154" s="69"/>
      <c r="AM2154" s="69"/>
      <c r="AN2154" s="69"/>
      <c r="AO2154" s="69"/>
      <c r="AP2154" s="69"/>
      <c r="AQ2154" s="69"/>
      <c r="AR2154" s="69"/>
      <c r="AS2154" s="69"/>
      <c r="AT2154" s="69"/>
      <c r="AU2154" s="69"/>
      <c r="AV2154" s="69"/>
      <c r="AW2154" s="69"/>
      <c r="AX2154" s="69"/>
      <c r="AY2154" s="69"/>
      <c r="AZ2154" s="69"/>
      <c r="BA2154" s="69"/>
      <c r="BB2154" s="69"/>
      <c r="BC2154" s="69"/>
      <c r="BD2154" s="69"/>
      <c r="BE2154" s="69"/>
      <c r="BF2154" s="69"/>
      <c r="BG2154" s="69"/>
      <c r="BH2154" s="69"/>
      <c r="BI2154" s="69"/>
      <c r="BJ2154" s="69"/>
      <c r="BK2154" s="69"/>
      <c r="BL2154" s="69"/>
      <c r="BM2154" s="69"/>
      <c r="BN2154" s="69"/>
      <c r="BO2154" s="69"/>
      <c r="BP2154" s="69"/>
      <c r="BQ2154" s="69"/>
      <c r="BR2154" s="69"/>
      <c r="BS2154" s="46"/>
    </row>
    <row r="2155" spans="4:71" s="47" customFormat="1" ht="9.75" customHeight="1" x14ac:dyDescent="0.3">
      <c r="D2155" s="69"/>
      <c r="E2155" s="69"/>
      <c r="F2155" s="69"/>
      <c r="G2155" s="69"/>
      <c r="H2155" s="69"/>
      <c r="I2155" s="69"/>
      <c r="J2155" s="69"/>
      <c r="K2155" s="69"/>
      <c r="L2155" s="69"/>
      <c r="M2155" s="69"/>
      <c r="N2155" s="69"/>
      <c r="O2155" s="69"/>
      <c r="P2155" s="69"/>
      <c r="Q2155" s="69"/>
      <c r="R2155" s="69"/>
      <c r="S2155" s="69"/>
      <c r="T2155" s="69"/>
      <c r="U2155" s="69"/>
      <c r="V2155" s="69"/>
      <c r="W2155" s="69"/>
      <c r="X2155" s="69"/>
      <c r="Y2155" s="69"/>
      <c r="Z2155" s="69"/>
      <c r="AA2155" s="69"/>
      <c r="AB2155" s="69"/>
      <c r="AC2155" s="69"/>
      <c r="AD2155" s="69"/>
      <c r="AE2155" s="69"/>
      <c r="AF2155" s="69"/>
      <c r="AG2155" s="69"/>
      <c r="AH2155" s="69"/>
      <c r="AI2155" s="69"/>
      <c r="AJ2155" s="69"/>
      <c r="AK2155" s="69"/>
      <c r="AL2155" s="69"/>
      <c r="AM2155" s="69"/>
      <c r="AN2155" s="69"/>
      <c r="AO2155" s="69"/>
      <c r="AP2155" s="69"/>
      <c r="AQ2155" s="69"/>
      <c r="AR2155" s="69"/>
      <c r="AS2155" s="69"/>
      <c r="AT2155" s="69"/>
      <c r="AU2155" s="69"/>
      <c r="AV2155" s="69"/>
      <c r="AW2155" s="69"/>
      <c r="AX2155" s="69"/>
      <c r="AY2155" s="69"/>
      <c r="AZ2155" s="69"/>
      <c r="BA2155" s="69"/>
      <c r="BB2155" s="69"/>
      <c r="BC2155" s="69"/>
      <c r="BD2155" s="69"/>
      <c r="BE2155" s="69"/>
      <c r="BF2155" s="69"/>
      <c r="BG2155" s="69"/>
      <c r="BH2155" s="69"/>
      <c r="BI2155" s="69"/>
      <c r="BJ2155" s="69"/>
      <c r="BK2155" s="69"/>
      <c r="BL2155" s="69"/>
      <c r="BM2155" s="69"/>
      <c r="BN2155" s="69"/>
      <c r="BO2155" s="69"/>
      <c r="BP2155" s="69"/>
      <c r="BQ2155" s="69"/>
      <c r="BR2155" s="69"/>
      <c r="BS2155" s="46"/>
    </row>
    <row r="2156" spans="4:71" s="47" customFormat="1" ht="9.75" customHeight="1" x14ac:dyDescent="0.3">
      <c r="D2156" s="69"/>
      <c r="E2156" s="69"/>
      <c r="F2156" s="69"/>
      <c r="G2156" s="69"/>
      <c r="H2156" s="69"/>
      <c r="I2156" s="69"/>
      <c r="J2156" s="69"/>
      <c r="K2156" s="69"/>
      <c r="L2156" s="69"/>
      <c r="M2156" s="69"/>
      <c r="N2156" s="69"/>
      <c r="O2156" s="69"/>
      <c r="P2156" s="69"/>
      <c r="Q2156" s="69"/>
      <c r="R2156" s="69"/>
      <c r="S2156" s="69"/>
      <c r="T2156" s="69"/>
      <c r="U2156" s="69"/>
      <c r="V2156" s="69"/>
      <c r="W2156" s="69"/>
      <c r="X2156" s="69"/>
      <c r="Y2156" s="69"/>
      <c r="Z2156" s="69"/>
      <c r="AA2156" s="69"/>
      <c r="AB2156" s="69"/>
      <c r="AC2156" s="69"/>
      <c r="AD2156" s="69"/>
      <c r="AE2156" s="69"/>
      <c r="AF2156" s="69"/>
      <c r="AG2156" s="69"/>
      <c r="AH2156" s="69"/>
      <c r="AI2156" s="69"/>
      <c r="AJ2156" s="69"/>
      <c r="AK2156" s="69"/>
      <c r="AL2156" s="69"/>
      <c r="AM2156" s="69"/>
      <c r="AN2156" s="69"/>
      <c r="AO2156" s="69"/>
      <c r="AP2156" s="69"/>
      <c r="AQ2156" s="69"/>
      <c r="AR2156" s="69"/>
      <c r="AS2156" s="69"/>
      <c r="AT2156" s="69"/>
      <c r="AU2156" s="69"/>
      <c r="AV2156" s="69"/>
      <c r="AW2156" s="69"/>
      <c r="AX2156" s="69"/>
      <c r="AY2156" s="69"/>
      <c r="AZ2156" s="69"/>
      <c r="BA2156" s="69"/>
      <c r="BB2156" s="69"/>
      <c r="BC2156" s="69"/>
      <c r="BD2156" s="69"/>
      <c r="BE2156" s="69"/>
      <c r="BF2156" s="69"/>
      <c r="BG2156" s="69"/>
      <c r="BH2156" s="69"/>
      <c r="BI2156" s="69"/>
      <c r="BJ2156" s="69"/>
      <c r="BK2156" s="69"/>
      <c r="BL2156" s="69"/>
      <c r="BM2156" s="69"/>
      <c r="BN2156" s="69"/>
      <c r="BO2156" s="69"/>
      <c r="BP2156" s="69"/>
      <c r="BQ2156" s="69"/>
      <c r="BR2156" s="69"/>
      <c r="BS2156" s="46"/>
    </row>
    <row r="2157" spans="4:71" s="47" customFormat="1" ht="9.75" customHeight="1" x14ac:dyDescent="0.3">
      <c r="D2157" s="69"/>
      <c r="E2157" s="69"/>
      <c r="F2157" s="69"/>
      <c r="G2157" s="69"/>
      <c r="H2157" s="69"/>
      <c r="I2157" s="69"/>
      <c r="J2157" s="69"/>
      <c r="K2157" s="69"/>
      <c r="L2157" s="69"/>
      <c r="M2157" s="69"/>
      <c r="N2157" s="69"/>
      <c r="O2157" s="69"/>
      <c r="P2157" s="69"/>
      <c r="Q2157" s="69"/>
      <c r="R2157" s="69"/>
      <c r="S2157" s="69"/>
      <c r="T2157" s="69"/>
      <c r="U2157" s="69"/>
      <c r="V2157" s="69"/>
      <c r="W2157" s="69"/>
      <c r="X2157" s="69"/>
      <c r="Y2157" s="69"/>
      <c r="Z2157" s="69"/>
      <c r="AA2157" s="69"/>
      <c r="AB2157" s="69"/>
      <c r="AC2157" s="69"/>
      <c r="AD2157" s="69"/>
      <c r="AE2157" s="69"/>
      <c r="AF2157" s="69"/>
      <c r="AG2157" s="69"/>
      <c r="AH2157" s="69"/>
      <c r="AI2157" s="69"/>
      <c r="AJ2157" s="69"/>
      <c r="AK2157" s="69"/>
      <c r="AL2157" s="69"/>
      <c r="AM2157" s="69"/>
      <c r="AN2157" s="69"/>
      <c r="AO2157" s="69"/>
      <c r="AP2157" s="69"/>
      <c r="AQ2157" s="69"/>
      <c r="AR2157" s="69"/>
      <c r="AS2157" s="69"/>
      <c r="AT2157" s="69"/>
      <c r="AU2157" s="69"/>
      <c r="AV2157" s="69"/>
      <c r="AW2157" s="69"/>
      <c r="AX2157" s="69"/>
      <c r="AY2157" s="69"/>
      <c r="AZ2157" s="69"/>
      <c r="BA2157" s="69"/>
      <c r="BB2157" s="69"/>
      <c r="BC2157" s="69"/>
      <c r="BD2157" s="69"/>
      <c r="BE2157" s="69"/>
      <c r="BF2157" s="69"/>
      <c r="BG2157" s="69"/>
      <c r="BH2157" s="69"/>
      <c r="BI2157" s="69"/>
      <c r="BJ2157" s="69"/>
      <c r="BK2157" s="69"/>
      <c r="BL2157" s="69"/>
      <c r="BM2157" s="69"/>
      <c r="BN2157" s="69"/>
      <c r="BO2157" s="69"/>
      <c r="BP2157" s="69"/>
      <c r="BQ2157" s="69"/>
      <c r="BR2157" s="69"/>
      <c r="BS2157" s="46"/>
    </row>
    <row r="2158" spans="4:71" s="47" customFormat="1" ht="9.75" customHeight="1" x14ac:dyDescent="0.3">
      <c r="D2158" s="69"/>
      <c r="E2158" s="69"/>
      <c r="F2158" s="69"/>
      <c r="G2158" s="69"/>
      <c r="H2158" s="69"/>
      <c r="I2158" s="69"/>
      <c r="J2158" s="69"/>
      <c r="K2158" s="69"/>
      <c r="L2158" s="69"/>
      <c r="M2158" s="69"/>
      <c r="N2158" s="69"/>
      <c r="O2158" s="69"/>
      <c r="P2158" s="69"/>
      <c r="Q2158" s="69"/>
      <c r="R2158" s="69"/>
      <c r="S2158" s="69"/>
      <c r="T2158" s="69"/>
      <c r="U2158" s="69"/>
      <c r="V2158" s="69"/>
      <c r="W2158" s="69"/>
      <c r="X2158" s="69"/>
      <c r="Y2158" s="69"/>
      <c r="Z2158" s="69"/>
      <c r="AA2158" s="69"/>
      <c r="AB2158" s="69"/>
      <c r="AC2158" s="69"/>
      <c r="AD2158" s="69"/>
      <c r="AE2158" s="69"/>
      <c r="AF2158" s="69"/>
      <c r="AG2158" s="69"/>
      <c r="AH2158" s="69"/>
      <c r="AI2158" s="69"/>
      <c r="AJ2158" s="69"/>
      <c r="AK2158" s="69"/>
      <c r="AL2158" s="69"/>
      <c r="AM2158" s="69"/>
      <c r="AN2158" s="69"/>
      <c r="AO2158" s="69"/>
      <c r="AP2158" s="69"/>
      <c r="AQ2158" s="69"/>
      <c r="AR2158" s="69"/>
      <c r="AS2158" s="69"/>
      <c r="AT2158" s="69"/>
      <c r="AU2158" s="69"/>
      <c r="AV2158" s="69"/>
      <c r="AW2158" s="69"/>
      <c r="AX2158" s="69"/>
      <c r="AY2158" s="69"/>
      <c r="AZ2158" s="69"/>
      <c r="BA2158" s="69"/>
      <c r="BB2158" s="69"/>
      <c r="BC2158" s="69"/>
      <c r="BD2158" s="69"/>
      <c r="BE2158" s="69"/>
      <c r="BF2158" s="69"/>
      <c r="BG2158" s="69"/>
      <c r="BH2158" s="69"/>
      <c r="BI2158" s="69"/>
      <c r="BJ2158" s="69"/>
      <c r="BK2158" s="69"/>
      <c r="BL2158" s="69"/>
      <c r="BM2158" s="69"/>
      <c r="BN2158" s="69"/>
      <c r="BO2158" s="69"/>
      <c r="BP2158" s="69"/>
      <c r="BQ2158" s="69"/>
      <c r="BR2158" s="69"/>
      <c r="BS2158" s="46"/>
    </row>
    <row r="2159" spans="4:71" s="47" customFormat="1" ht="9.75" customHeight="1" x14ac:dyDescent="0.3">
      <c r="D2159" s="69"/>
      <c r="E2159" s="69"/>
      <c r="F2159" s="69"/>
      <c r="G2159" s="69"/>
      <c r="H2159" s="69"/>
      <c r="I2159" s="69"/>
      <c r="J2159" s="69"/>
      <c r="K2159" s="69"/>
      <c r="L2159" s="69"/>
      <c r="M2159" s="69"/>
      <c r="N2159" s="69"/>
      <c r="O2159" s="69"/>
      <c r="P2159" s="69"/>
      <c r="Q2159" s="69"/>
      <c r="R2159" s="69"/>
      <c r="S2159" s="69"/>
      <c r="T2159" s="69"/>
      <c r="U2159" s="69"/>
      <c r="V2159" s="69"/>
      <c r="W2159" s="69"/>
      <c r="X2159" s="69"/>
      <c r="Y2159" s="69"/>
      <c r="Z2159" s="69"/>
      <c r="AA2159" s="69"/>
      <c r="AB2159" s="69"/>
      <c r="AC2159" s="69"/>
      <c r="AD2159" s="69"/>
      <c r="AE2159" s="69"/>
      <c r="AF2159" s="69"/>
      <c r="AG2159" s="69"/>
      <c r="AH2159" s="69"/>
      <c r="AI2159" s="69"/>
      <c r="AJ2159" s="69"/>
      <c r="AK2159" s="69"/>
      <c r="AL2159" s="69"/>
      <c r="AM2159" s="69"/>
      <c r="AN2159" s="69"/>
      <c r="AO2159" s="69"/>
      <c r="AP2159" s="69"/>
      <c r="AQ2159" s="69"/>
      <c r="AR2159" s="69"/>
      <c r="AS2159" s="69"/>
      <c r="AT2159" s="69"/>
      <c r="AU2159" s="69"/>
      <c r="AV2159" s="69"/>
      <c r="AW2159" s="69"/>
      <c r="AX2159" s="69"/>
      <c r="AY2159" s="69"/>
      <c r="AZ2159" s="69"/>
      <c r="BA2159" s="69"/>
      <c r="BB2159" s="69"/>
      <c r="BC2159" s="69"/>
      <c r="BD2159" s="69"/>
      <c r="BE2159" s="69"/>
      <c r="BF2159" s="69"/>
      <c r="BG2159" s="69"/>
      <c r="BH2159" s="69"/>
      <c r="BI2159" s="69"/>
      <c r="BJ2159" s="69"/>
      <c r="BK2159" s="69"/>
      <c r="BL2159" s="69"/>
      <c r="BM2159" s="69"/>
      <c r="BN2159" s="69"/>
      <c r="BO2159" s="69"/>
      <c r="BP2159" s="69"/>
      <c r="BQ2159" s="69"/>
      <c r="BR2159" s="69"/>
      <c r="BS2159" s="46"/>
    </row>
    <row r="2160" spans="4:71" s="47" customFormat="1" ht="9.75" customHeight="1" x14ac:dyDescent="0.3">
      <c r="D2160" s="69"/>
      <c r="E2160" s="69"/>
      <c r="F2160" s="69"/>
      <c r="G2160" s="69"/>
      <c r="H2160" s="69"/>
      <c r="I2160" s="69"/>
      <c r="J2160" s="69"/>
      <c r="K2160" s="69"/>
      <c r="L2160" s="69"/>
      <c r="M2160" s="69"/>
      <c r="N2160" s="69"/>
      <c r="O2160" s="69"/>
      <c r="P2160" s="69"/>
      <c r="Q2160" s="69"/>
      <c r="R2160" s="69"/>
      <c r="S2160" s="69"/>
      <c r="T2160" s="69"/>
      <c r="U2160" s="69"/>
      <c r="V2160" s="69"/>
      <c r="W2160" s="69"/>
      <c r="X2160" s="69"/>
      <c r="Y2160" s="69"/>
      <c r="Z2160" s="69"/>
      <c r="AA2160" s="69"/>
      <c r="AB2160" s="69"/>
      <c r="AC2160" s="69"/>
      <c r="AD2160" s="69"/>
      <c r="AE2160" s="69"/>
      <c r="AF2160" s="69"/>
      <c r="AG2160" s="69"/>
      <c r="AH2160" s="69"/>
      <c r="AI2160" s="69"/>
      <c r="AJ2160" s="69"/>
      <c r="AK2160" s="69"/>
      <c r="AL2160" s="69"/>
      <c r="AM2160" s="69"/>
      <c r="AN2160" s="69"/>
      <c r="AO2160" s="69"/>
      <c r="AP2160" s="69"/>
      <c r="AQ2160" s="69"/>
      <c r="AR2160" s="69"/>
      <c r="AS2160" s="69"/>
      <c r="AT2160" s="69"/>
      <c r="AU2160" s="69"/>
      <c r="AV2160" s="69"/>
      <c r="AW2160" s="69"/>
      <c r="AX2160" s="69"/>
      <c r="AY2160" s="69"/>
      <c r="AZ2160" s="69"/>
      <c r="BA2160" s="69"/>
      <c r="BB2160" s="69"/>
      <c r="BC2160" s="69"/>
      <c r="BD2160" s="69"/>
      <c r="BE2160" s="69"/>
      <c r="BF2160" s="69"/>
      <c r="BG2160" s="69"/>
      <c r="BH2160" s="69"/>
      <c r="BI2160" s="69"/>
      <c r="BJ2160" s="69"/>
      <c r="BK2160" s="69"/>
      <c r="BL2160" s="69"/>
      <c r="BM2160" s="69"/>
      <c r="BN2160" s="69"/>
      <c r="BO2160" s="69"/>
      <c r="BP2160" s="69"/>
      <c r="BQ2160" s="69"/>
      <c r="BR2160" s="69"/>
      <c r="BS2160" s="46"/>
    </row>
    <row r="2161" spans="4:71" s="47" customFormat="1" ht="9.75" customHeight="1" x14ac:dyDescent="0.3">
      <c r="D2161" s="69"/>
      <c r="E2161" s="69"/>
      <c r="F2161" s="69"/>
      <c r="G2161" s="69"/>
      <c r="H2161" s="69"/>
      <c r="I2161" s="69"/>
      <c r="J2161" s="69"/>
      <c r="K2161" s="69"/>
      <c r="L2161" s="69"/>
      <c r="M2161" s="69"/>
      <c r="N2161" s="69"/>
      <c r="O2161" s="69"/>
      <c r="P2161" s="69"/>
      <c r="Q2161" s="69"/>
      <c r="R2161" s="69"/>
      <c r="S2161" s="69"/>
      <c r="T2161" s="69"/>
      <c r="U2161" s="69"/>
      <c r="V2161" s="69"/>
      <c r="W2161" s="69"/>
      <c r="X2161" s="69"/>
      <c r="Y2161" s="69"/>
      <c r="Z2161" s="69"/>
      <c r="AA2161" s="69"/>
      <c r="AB2161" s="69"/>
      <c r="AC2161" s="69"/>
      <c r="AD2161" s="69"/>
      <c r="AE2161" s="69"/>
      <c r="AF2161" s="69"/>
      <c r="AG2161" s="69"/>
      <c r="AH2161" s="69"/>
      <c r="AI2161" s="69"/>
      <c r="AJ2161" s="69"/>
      <c r="AK2161" s="69"/>
      <c r="AL2161" s="69"/>
      <c r="AM2161" s="69"/>
      <c r="AN2161" s="69"/>
      <c r="AO2161" s="69"/>
      <c r="AP2161" s="69"/>
      <c r="AQ2161" s="69"/>
      <c r="AR2161" s="69"/>
      <c r="AS2161" s="69"/>
      <c r="AT2161" s="69"/>
      <c r="AU2161" s="69"/>
      <c r="AV2161" s="69"/>
      <c r="AW2161" s="69"/>
      <c r="AX2161" s="69"/>
      <c r="AY2161" s="69"/>
      <c r="AZ2161" s="69"/>
      <c r="BA2161" s="69"/>
      <c r="BB2161" s="69"/>
      <c r="BC2161" s="69"/>
      <c r="BD2161" s="69"/>
      <c r="BE2161" s="69"/>
      <c r="BF2161" s="69"/>
      <c r="BG2161" s="69"/>
      <c r="BH2161" s="69"/>
      <c r="BI2161" s="69"/>
      <c r="BJ2161" s="69"/>
      <c r="BK2161" s="69"/>
      <c r="BL2161" s="69"/>
      <c r="BM2161" s="69"/>
      <c r="BN2161" s="69"/>
      <c r="BO2161" s="69"/>
      <c r="BP2161" s="69"/>
      <c r="BQ2161" s="69"/>
      <c r="BR2161" s="69"/>
      <c r="BS2161" s="46"/>
    </row>
    <row r="2162" spans="4:71" s="47" customFormat="1" ht="9.75" customHeight="1" x14ac:dyDescent="0.3">
      <c r="D2162" s="69"/>
      <c r="E2162" s="69"/>
      <c r="F2162" s="69"/>
      <c r="G2162" s="69"/>
      <c r="H2162" s="69"/>
      <c r="I2162" s="69"/>
      <c r="J2162" s="69"/>
      <c r="K2162" s="69"/>
      <c r="L2162" s="69"/>
      <c r="M2162" s="69"/>
      <c r="N2162" s="69"/>
      <c r="O2162" s="69"/>
      <c r="P2162" s="69"/>
      <c r="Q2162" s="69"/>
      <c r="R2162" s="69"/>
      <c r="S2162" s="69"/>
      <c r="T2162" s="69"/>
      <c r="U2162" s="69"/>
      <c r="V2162" s="69"/>
      <c r="W2162" s="69"/>
      <c r="X2162" s="69"/>
      <c r="Y2162" s="69"/>
      <c r="Z2162" s="69"/>
      <c r="AA2162" s="69"/>
      <c r="AB2162" s="69"/>
      <c r="AC2162" s="69"/>
      <c r="AD2162" s="69"/>
      <c r="AE2162" s="69"/>
      <c r="AF2162" s="69"/>
      <c r="AG2162" s="69"/>
      <c r="AH2162" s="69"/>
      <c r="AI2162" s="69"/>
      <c r="AJ2162" s="69"/>
      <c r="AK2162" s="69"/>
      <c r="AL2162" s="69"/>
      <c r="AM2162" s="69"/>
      <c r="AN2162" s="69"/>
      <c r="AO2162" s="69"/>
      <c r="AP2162" s="69"/>
      <c r="AQ2162" s="69"/>
      <c r="AR2162" s="69"/>
      <c r="AS2162" s="69"/>
      <c r="AT2162" s="69"/>
      <c r="AU2162" s="69"/>
      <c r="AV2162" s="69"/>
      <c r="AW2162" s="69"/>
      <c r="AX2162" s="69"/>
      <c r="AY2162" s="69"/>
      <c r="AZ2162" s="69"/>
      <c r="BA2162" s="69"/>
      <c r="BB2162" s="69"/>
      <c r="BC2162" s="69"/>
      <c r="BD2162" s="69"/>
      <c r="BE2162" s="69"/>
      <c r="BF2162" s="69"/>
      <c r="BG2162" s="69"/>
      <c r="BH2162" s="69"/>
      <c r="BI2162" s="69"/>
      <c r="BJ2162" s="69"/>
      <c r="BK2162" s="69"/>
      <c r="BL2162" s="69"/>
      <c r="BM2162" s="69"/>
      <c r="BN2162" s="69"/>
      <c r="BO2162" s="69"/>
      <c r="BP2162" s="69"/>
      <c r="BQ2162" s="69"/>
      <c r="BR2162" s="69"/>
      <c r="BS2162" s="46"/>
    </row>
    <row r="2163" spans="4:71" s="47" customFormat="1" ht="9.75" customHeight="1" x14ac:dyDescent="0.3">
      <c r="D2163" s="69"/>
      <c r="E2163" s="69"/>
      <c r="F2163" s="69"/>
      <c r="G2163" s="69"/>
      <c r="H2163" s="69"/>
      <c r="I2163" s="69"/>
      <c r="J2163" s="69"/>
      <c r="K2163" s="69"/>
      <c r="L2163" s="69"/>
      <c r="M2163" s="69"/>
      <c r="N2163" s="69"/>
      <c r="O2163" s="69"/>
      <c r="P2163" s="69"/>
      <c r="Q2163" s="69"/>
      <c r="R2163" s="69"/>
      <c r="S2163" s="69"/>
      <c r="T2163" s="69"/>
      <c r="U2163" s="69"/>
      <c r="V2163" s="69"/>
      <c r="W2163" s="69"/>
      <c r="X2163" s="69"/>
      <c r="Y2163" s="69"/>
      <c r="Z2163" s="69"/>
      <c r="AA2163" s="69"/>
      <c r="AB2163" s="69"/>
      <c r="AC2163" s="69"/>
      <c r="AD2163" s="69"/>
      <c r="AE2163" s="69"/>
      <c r="AF2163" s="69"/>
      <c r="AG2163" s="69"/>
      <c r="AH2163" s="69"/>
      <c r="AI2163" s="69"/>
      <c r="AJ2163" s="69"/>
      <c r="AK2163" s="69"/>
      <c r="AL2163" s="69"/>
      <c r="AM2163" s="69"/>
      <c r="AN2163" s="69"/>
      <c r="AO2163" s="69"/>
      <c r="AP2163" s="69"/>
      <c r="AQ2163" s="69"/>
      <c r="AR2163" s="69"/>
      <c r="AS2163" s="69"/>
      <c r="AT2163" s="69"/>
      <c r="AU2163" s="69"/>
      <c r="AV2163" s="69"/>
      <c r="AW2163" s="69"/>
      <c r="AX2163" s="69"/>
      <c r="AY2163" s="69"/>
      <c r="AZ2163" s="69"/>
      <c r="BA2163" s="69"/>
      <c r="BB2163" s="69"/>
      <c r="BC2163" s="69"/>
      <c r="BD2163" s="69"/>
      <c r="BE2163" s="69"/>
      <c r="BF2163" s="69"/>
      <c r="BG2163" s="69"/>
      <c r="BH2163" s="69"/>
      <c r="BI2163" s="69"/>
      <c r="BJ2163" s="69"/>
      <c r="BK2163" s="69"/>
      <c r="BL2163" s="69"/>
      <c r="BM2163" s="69"/>
      <c r="BN2163" s="69"/>
      <c r="BO2163" s="69"/>
      <c r="BP2163" s="69"/>
      <c r="BQ2163" s="69"/>
      <c r="BR2163" s="69"/>
      <c r="BS2163" s="46"/>
    </row>
    <row r="2164" spans="4:71" s="47" customFormat="1" ht="9.75" customHeight="1" x14ac:dyDescent="0.3">
      <c r="D2164" s="69"/>
      <c r="E2164" s="69"/>
      <c r="F2164" s="69"/>
      <c r="G2164" s="69"/>
      <c r="H2164" s="69"/>
      <c r="I2164" s="69"/>
      <c r="J2164" s="69"/>
      <c r="K2164" s="69"/>
      <c r="L2164" s="69"/>
      <c r="M2164" s="69"/>
      <c r="N2164" s="69"/>
      <c r="O2164" s="69"/>
      <c r="P2164" s="69"/>
      <c r="Q2164" s="69"/>
      <c r="R2164" s="69"/>
      <c r="S2164" s="69"/>
      <c r="T2164" s="69"/>
      <c r="U2164" s="69"/>
      <c r="V2164" s="69"/>
      <c r="W2164" s="69"/>
      <c r="X2164" s="69"/>
      <c r="Y2164" s="69"/>
      <c r="Z2164" s="69"/>
      <c r="AA2164" s="69"/>
      <c r="AB2164" s="69"/>
      <c r="AC2164" s="69"/>
      <c r="AD2164" s="69"/>
      <c r="AE2164" s="69"/>
      <c r="AF2164" s="69"/>
      <c r="AG2164" s="69"/>
      <c r="AH2164" s="69"/>
      <c r="AI2164" s="69"/>
      <c r="AJ2164" s="69"/>
      <c r="AK2164" s="69"/>
      <c r="AL2164" s="69"/>
      <c r="AM2164" s="69"/>
      <c r="AN2164" s="69"/>
      <c r="AO2164" s="69"/>
      <c r="AP2164" s="69"/>
      <c r="AQ2164" s="69"/>
      <c r="AR2164" s="69"/>
      <c r="AS2164" s="69"/>
      <c r="AT2164" s="69"/>
      <c r="AU2164" s="69"/>
      <c r="AV2164" s="69"/>
      <c r="AW2164" s="69"/>
      <c r="AX2164" s="69"/>
      <c r="AY2164" s="69"/>
      <c r="AZ2164" s="69"/>
      <c r="BA2164" s="69"/>
      <c r="BB2164" s="69"/>
      <c r="BC2164" s="69"/>
      <c r="BD2164" s="69"/>
      <c r="BE2164" s="69"/>
      <c r="BF2164" s="69"/>
      <c r="BG2164" s="69"/>
      <c r="BH2164" s="69"/>
      <c r="BI2164" s="69"/>
      <c r="BJ2164" s="69"/>
      <c r="BK2164" s="69"/>
      <c r="BL2164" s="69"/>
      <c r="BM2164" s="69"/>
      <c r="BN2164" s="69"/>
      <c r="BO2164" s="69"/>
      <c r="BP2164" s="69"/>
      <c r="BQ2164" s="69"/>
      <c r="BR2164" s="69"/>
      <c r="BS2164" s="46"/>
    </row>
    <row r="2165" spans="4:71" s="47" customFormat="1" ht="9.75" customHeight="1" x14ac:dyDescent="0.3">
      <c r="D2165" s="69"/>
      <c r="E2165" s="69"/>
      <c r="F2165" s="69"/>
      <c r="G2165" s="69"/>
      <c r="H2165" s="69"/>
      <c r="I2165" s="69"/>
      <c r="J2165" s="69"/>
      <c r="K2165" s="69"/>
      <c r="L2165" s="69"/>
      <c r="M2165" s="69"/>
      <c r="N2165" s="69"/>
      <c r="O2165" s="69"/>
      <c r="P2165" s="69"/>
      <c r="Q2165" s="69"/>
      <c r="R2165" s="69"/>
      <c r="S2165" s="69"/>
      <c r="T2165" s="69"/>
      <c r="U2165" s="69"/>
      <c r="V2165" s="69"/>
      <c r="W2165" s="69"/>
      <c r="X2165" s="69"/>
      <c r="Y2165" s="69"/>
      <c r="Z2165" s="69"/>
      <c r="AA2165" s="69"/>
      <c r="AB2165" s="69"/>
      <c r="AC2165" s="69"/>
      <c r="AD2165" s="69"/>
      <c r="AE2165" s="69"/>
      <c r="AF2165" s="69"/>
      <c r="AG2165" s="69"/>
      <c r="AH2165" s="69"/>
      <c r="AI2165" s="69"/>
      <c r="AJ2165" s="69"/>
      <c r="AK2165" s="69"/>
      <c r="AL2165" s="69"/>
      <c r="AM2165" s="69"/>
      <c r="AN2165" s="69"/>
      <c r="AO2165" s="69"/>
      <c r="AP2165" s="69"/>
      <c r="AQ2165" s="69"/>
      <c r="AR2165" s="69"/>
      <c r="AS2165" s="69"/>
      <c r="AT2165" s="69"/>
      <c r="AU2165" s="69"/>
      <c r="AV2165" s="69"/>
      <c r="AW2165" s="69"/>
      <c r="AX2165" s="69"/>
      <c r="AY2165" s="69"/>
      <c r="AZ2165" s="69"/>
      <c r="BA2165" s="69"/>
      <c r="BB2165" s="69"/>
      <c r="BC2165" s="69"/>
      <c r="BD2165" s="69"/>
      <c r="BE2165" s="69"/>
      <c r="BF2165" s="69"/>
      <c r="BG2165" s="69"/>
      <c r="BH2165" s="69"/>
      <c r="BI2165" s="69"/>
      <c r="BJ2165" s="69"/>
      <c r="BK2165" s="69"/>
      <c r="BL2165" s="69"/>
      <c r="BM2165" s="69"/>
      <c r="BN2165" s="69"/>
      <c r="BO2165" s="69"/>
      <c r="BP2165" s="69"/>
      <c r="BQ2165" s="69"/>
      <c r="BR2165" s="69"/>
      <c r="BS2165" s="46"/>
    </row>
    <row r="2166" spans="4:71" s="47" customFormat="1" ht="9.75" customHeight="1" x14ac:dyDescent="0.3">
      <c r="D2166" s="69"/>
      <c r="E2166" s="69"/>
      <c r="F2166" s="69"/>
      <c r="G2166" s="69"/>
      <c r="H2166" s="69"/>
      <c r="I2166" s="69"/>
      <c r="J2166" s="69"/>
      <c r="K2166" s="69"/>
      <c r="L2166" s="69"/>
      <c r="M2166" s="69"/>
      <c r="N2166" s="69"/>
      <c r="O2166" s="69"/>
      <c r="P2166" s="69"/>
      <c r="Q2166" s="69"/>
      <c r="R2166" s="69"/>
      <c r="S2166" s="69"/>
      <c r="T2166" s="69"/>
      <c r="U2166" s="69"/>
      <c r="V2166" s="69"/>
      <c r="W2166" s="69"/>
      <c r="X2166" s="69"/>
      <c r="Y2166" s="69"/>
      <c r="Z2166" s="69"/>
      <c r="AA2166" s="69"/>
      <c r="AB2166" s="69"/>
      <c r="AC2166" s="69"/>
      <c r="AD2166" s="69"/>
      <c r="AE2166" s="69"/>
      <c r="AF2166" s="69"/>
      <c r="AG2166" s="69"/>
      <c r="AH2166" s="69"/>
      <c r="AI2166" s="69"/>
      <c r="AJ2166" s="69"/>
      <c r="AK2166" s="69"/>
      <c r="AL2166" s="69"/>
      <c r="AM2166" s="69"/>
      <c r="AN2166" s="69"/>
      <c r="AO2166" s="69"/>
      <c r="AP2166" s="69"/>
      <c r="AQ2166" s="69"/>
      <c r="AR2166" s="69"/>
      <c r="AS2166" s="69"/>
      <c r="AT2166" s="69"/>
      <c r="AU2166" s="69"/>
      <c r="AV2166" s="69"/>
      <c r="AW2166" s="69"/>
      <c r="AX2166" s="69"/>
      <c r="AY2166" s="69"/>
      <c r="AZ2166" s="69"/>
      <c r="BA2166" s="69"/>
      <c r="BB2166" s="69"/>
      <c r="BC2166" s="69"/>
      <c r="BD2166" s="69"/>
      <c r="BE2166" s="69"/>
      <c r="BF2166" s="69"/>
      <c r="BG2166" s="69"/>
      <c r="BH2166" s="69"/>
      <c r="BI2166" s="69"/>
      <c r="BJ2166" s="69"/>
      <c r="BK2166" s="69"/>
      <c r="BL2166" s="69"/>
      <c r="BM2166" s="69"/>
      <c r="BN2166" s="69"/>
      <c r="BO2166" s="69"/>
      <c r="BP2166" s="69"/>
      <c r="BQ2166" s="69"/>
      <c r="BR2166" s="69"/>
      <c r="BS2166" s="46"/>
    </row>
    <row r="2167" spans="4:71" s="47" customFormat="1" ht="9.75" customHeight="1" x14ac:dyDescent="0.3">
      <c r="D2167" s="69"/>
      <c r="E2167" s="69"/>
      <c r="F2167" s="69"/>
      <c r="G2167" s="69"/>
      <c r="H2167" s="69"/>
      <c r="I2167" s="69"/>
      <c r="J2167" s="69"/>
      <c r="K2167" s="69"/>
      <c r="L2167" s="69"/>
      <c r="M2167" s="69"/>
      <c r="N2167" s="69"/>
      <c r="O2167" s="69"/>
      <c r="P2167" s="69"/>
      <c r="Q2167" s="69"/>
      <c r="R2167" s="69"/>
      <c r="S2167" s="69"/>
      <c r="T2167" s="69"/>
      <c r="U2167" s="69"/>
      <c r="V2167" s="69"/>
      <c r="W2167" s="69"/>
      <c r="X2167" s="69"/>
      <c r="Y2167" s="69"/>
      <c r="Z2167" s="69"/>
      <c r="AA2167" s="69"/>
      <c r="AB2167" s="69"/>
      <c r="AC2167" s="69"/>
      <c r="AD2167" s="69"/>
      <c r="AE2167" s="69"/>
      <c r="AF2167" s="69"/>
      <c r="AG2167" s="69"/>
      <c r="AH2167" s="69"/>
      <c r="AI2167" s="69"/>
      <c r="AJ2167" s="69"/>
      <c r="AK2167" s="69"/>
      <c r="AL2167" s="69"/>
      <c r="AM2167" s="69"/>
      <c r="AN2167" s="69"/>
      <c r="AO2167" s="69"/>
      <c r="AP2167" s="69"/>
      <c r="AQ2167" s="69"/>
      <c r="AR2167" s="69"/>
      <c r="AS2167" s="69"/>
      <c r="AT2167" s="69"/>
      <c r="AU2167" s="69"/>
      <c r="AV2167" s="69"/>
      <c r="AW2167" s="69"/>
      <c r="AX2167" s="69"/>
      <c r="AY2167" s="69"/>
      <c r="AZ2167" s="69"/>
      <c r="BA2167" s="69"/>
      <c r="BB2167" s="69"/>
      <c r="BC2167" s="69"/>
      <c r="BD2167" s="69"/>
      <c r="BE2167" s="69"/>
      <c r="BF2167" s="69"/>
      <c r="BG2167" s="69"/>
      <c r="BH2167" s="69"/>
      <c r="BI2167" s="69"/>
      <c r="BJ2167" s="69"/>
      <c r="BK2167" s="69"/>
      <c r="BL2167" s="69"/>
      <c r="BM2167" s="69"/>
      <c r="BN2167" s="69"/>
      <c r="BO2167" s="69"/>
      <c r="BP2167" s="69"/>
      <c r="BQ2167" s="69"/>
      <c r="BR2167" s="69"/>
      <c r="BS2167" s="46"/>
    </row>
    <row r="2168" spans="4:71" s="47" customFormat="1" ht="9.75" customHeight="1" x14ac:dyDescent="0.3">
      <c r="D2168" s="69"/>
      <c r="E2168" s="69"/>
      <c r="F2168" s="69"/>
      <c r="G2168" s="69"/>
      <c r="H2168" s="69"/>
      <c r="I2168" s="69"/>
      <c r="J2168" s="69"/>
      <c r="K2168" s="69"/>
      <c r="L2168" s="69"/>
      <c r="M2168" s="69"/>
      <c r="N2168" s="69"/>
      <c r="O2168" s="69"/>
      <c r="P2168" s="69"/>
      <c r="Q2168" s="69"/>
      <c r="R2168" s="69"/>
      <c r="S2168" s="69"/>
      <c r="T2168" s="69"/>
      <c r="U2168" s="69"/>
      <c r="V2168" s="69"/>
      <c r="W2168" s="69"/>
      <c r="X2168" s="69"/>
      <c r="Y2168" s="69"/>
      <c r="Z2168" s="69"/>
      <c r="AA2168" s="69"/>
      <c r="AB2168" s="69"/>
      <c r="AC2168" s="69"/>
      <c r="AD2168" s="69"/>
      <c r="AE2168" s="69"/>
      <c r="AF2168" s="69"/>
      <c r="AG2168" s="69"/>
      <c r="AH2168" s="69"/>
      <c r="AI2168" s="69"/>
      <c r="AJ2168" s="69"/>
      <c r="AK2168" s="69"/>
      <c r="AL2168" s="69"/>
      <c r="AM2168" s="69"/>
      <c r="AN2168" s="69"/>
      <c r="AO2168" s="69"/>
      <c r="AP2168" s="69"/>
      <c r="AQ2168" s="69"/>
      <c r="AR2168" s="69"/>
      <c r="AS2168" s="69"/>
      <c r="AT2168" s="69"/>
      <c r="AU2168" s="69"/>
      <c r="AV2168" s="69"/>
      <c r="AW2168" s="69"/>
      <c r="AX2168" s="69"/>
      <c r="AY2168" s="69"/>
      <c r="AZ2168" s="69"/>
      <c r="BA2168" s="69"/>
      <c r="BB2168" s="69"/>
      <c r="BC2168" s="69"/>
      <c r="BD2168" s="69"/>
      <c r="BE2168" s="69"/>
      <c r="BF2168" s="69"/>
      <c r="BG2168" s="69"/>
      <c r="BH2168" s="69"/>
      <c r="BI2168" s="69"/>
      <c r="BJ2168" s="69"/>
      <c r="BK2168" s="69"/>
      <c r="BL2168" s="69"/>
      <c r="BM2168" s="69"/>
      <c r="BN2168" s="69"/>
      <c r="BO2168" s="69"/>
      <c r="BP2168" s="69"/>
      <c r="BQ2168" s="69"/>
      <c r="BR2168" s="69"/>
      <c r="BS2168" s="46"/>
    </row>
    <row r="2169" spans="4:71" s="47" customFormat="1" ht="9.75" customHeight="1" x14ac:dyDescent="0.3">
      <c r="D2169" s="69"/>
      <c r="E2169" s="69"/>
      <c r="F2169" s="69"/>
      <c r="G2169" s="69"/>
      <c r="H2169" s="69"/>
      <c r="I2169" s="69"/>
      <c r="J2169" s="69"/>
      <c r="K2169" s="69"/>
      <c r="L2169" s="69"/>
      <c r="M2169" s="69"/>
      <c r="N2169" s="69"/>
      <c r="O2169" s="69"/>
      <c r="P2169" s="69"/>
      <c r="Q2169" s="69"/>
      <c r="R2169" s="69"/>
      <c r="S2169" s="69"/>
      <c r="T2169" s="69"/>
      <c r="U2169" s="69"/>
      <c r="V2169" s="69"/>
      <c r="W2169" s="69"/>
      <c r="X2169" s="69"/>
      <c r="Y2169" s="69"/>
      <c r="Z2169" s="69"/>
      <c r="AA2169" s="69"/>
      <c r="AB2169" s="69"/>
      <c r="AC2169" s="69"/>
      <c r="AD2169" s="69"/>
      <c r="AE2169" s="69"/>
      <c r="AF2169" s="69"/>
      <c r="AG2169" s="69"/>
      <c r="AH2169" s="69"/>
      <c r="AI2169" s="69"/>
      <c r="AJ2169" s="69"/>
      <c r="AK2169" s="69"/>
      <c r="AL2169" s="69"/>
      <c r="AM2169" s="69"/>
      <c r="AN2169" s="69"/>
      <c r="AO2169" s="69"/>
      <c r="AP2169" s="69"/>
      <c r="AQ2169" s="69"/>
      <c r="AR2169" s="69"/>
      <c r="AS2169" s="69"/>
      <c r="AT2169" s="69"/>
      <c r="AU2169" s="69"/>
      <c r="AV2169" s="69"/>
      <c r="AW2169" s="69"/>
      <c r="AX2169" s="69"/>
      <c r="AY2169" s="69"/>
      <c r="AZ2169" s="69"/>
      <c r="BA2169" s="69"/>
      <c r="BB2169" s="69"/>
      <c r="BC2169" s="69"/>
      <c r="BD2169" s="69"/>
      <c r="BE2169" s="69"/>
      <c r="BF2169" s="69"/>
      <c r="BG2169" s="69"/>
      <c r="BH2169" s="69"/>
      <c r="BI2169" s="69"/>
      <c r="BJ2169" s="69"/>
      <c r="BK2169" s="69"/>
      <c r="BL2169" s="69"/>
      <c r="BM2169" s="69"/>
      <c r="BN2169" s="69"/>
      <c r="BO2169" s="69"/>
      <c r="BP2169" s="69"/>
      <c r="BQ2169" s="69"/>
      <c r="BR2169" s="69"/>
      <c r="BS2169" s="46"/>
    </row>
    <row r="2170" spans="4:71" s="47" customFormat="1" ht="9.75" customHeight="1" x14ac:dyDescent="0.3">
      <c r="D2170" s="69"/>
      <c r="E2170" s="69"/>
      <c r="F2170" s="69"/>
      <c r="G2170" s="69"/>
      <c r="H2170" s="69"/>
      <c r="I2170" s="69"/>
      <c r="J2170" s="69"/>
      <c r="K2170" s="69"/>
      <c r="L2170" s="69"/>
      <c r="M2170" s="69"/>
      <c r="N2170" s="69"/>
      <c r="O2170" s="69"/>
      <c r="P2170" s="69"/>
      <c r="Q2170" s="69"/>
      <c r="R2170" s="69"/>
      <c r="S2170" s="69"/>
      <c r="T2170" s="69"/>
      <c r="U2170" s="69"/>
      <c r="V2170" s="69"/>
      <c r="W2170" s="69"/>
      <c r="X2170" s="69"/>
      <c r="Y2170" s="69"/>
      <c r="Z2170" s="69"/>
      <c r="AA2170" s="69"/>
      <c r="AB2170" s="69"/>
      <c r="AC2170" s="69"/>
      <c r="AD2170" s="69"/>
      <c r="AE2170" s="69"/>
      <c r="AF2170" s="69"/>
      <c r="AG2170" s="69"/>
      <c r="AH2170" s="69"/>
      <c r="AI2170" s="69"/>
      <c r="AJ2170" s="69"/>
      <c r="AK2170" s="69"/>
      <c r="AL2170" s="69"/>
      <c r="AM2170" s="69"/>
      <c r="AN2170" s="69"/>
      <c r="AO2170" s="69"/>
      <c r="AP2170" s="69"/>
      <c r="AQ2170" s="69"/>
      <c r="AR2170" s="69"/>
      <c r="AS2170" s="69"/>
      <c r="AT2170" s="69"/>
      <c r="AU2170" s="69"/>
      <c r="AV2170" s="69"/>
      <c r="AW2170" s="69"/>
      <c r="AX2170" s="69"/>
      <c r="AY2170" s="69"/>
      <c r="AZ2170" s="69"/>
      <c r="BA2170" s="69"/>
      <c r="BB2170" s="69"/>
      <c r="BC2170" s="69"/>
      <c r="BD2170" s="69"/>
      <c r="BE2170" s="69"/>
      <c r="BF2170" s="69"/>
      <c r="BG2170" s="69"/>
      <c r="BH2170" s="69"/>
      <c r="BI2170" s="69"/>
      <c r="BJ2170" s="69"/>
      <c r="BK2170" s="69"/>
      <c r="BL2170" s="69"/>
      <c r="BM2170" s="69"/>
      <c r="BN2170" s="69"/>
      <c r="BO2170" s="69"/>
      <c r="BP2170" s="69"/>
      <c r="BQ2170" s="69"/>
      <c r="BR2170" s="69"/>
      <c r="BS2170" s="46"/>
    </row>
    <row r="2171" spans="4:71" s="47" customFormat="1" ht="9.75" customHeight="1" x14ac:dyDescent="0.3">
      <c r="D2171" s="69"/>
      <c r="E2171" s="69"/>
      <c r="F2171" s="69"/>
      <c r="G2171" s="69"/>
      <c r="H2171" s="69"/>
      <c r="I2171" s="69"/>
      <c r="J2171" s="69"/>
      <c r="K2171" s="69"/>
      <c r="L2171" s="69"/>
      <c r="M2171" s="69"/>
      <c r="N2171" s="69"/>
      <c r="O2171" s="69"/>
      <c r="P2171" s="69"/>
      <c r="Q2171" s="69"/>
      <c r="R2171" s="69"/>
      <c r="S2171" s="69"/>
      <c r="T2171" s="69"/>
      <c r="U2171" s="69"/>
      <c r="V2171" s="69"/>
      <c r="W2171" s="69"/>
      <c r="X2171" s="69"/>
      <c r="Y2171" s="69"/>
      <c r="Z2171" s="69"/>
      <c r="AA2171" s="69"/>
      <c r="AB2171" s="69"/>
      <c r="AC2171" s="69"/>
      <c r="AD2171" s="69"/>
      <c r="AE2171" s="69"/>
      <c r="AF2171" s="69"/>
      <c r="AG2171" s="69"/>
      <c r="AH2171" s="69"/>
      <c r="AI2171" s="69"/>
      <c r="AJ2171" s="69"/>
      <c r="AK2171" s="69"/>
      <c r="AL2171" s="69"/>
      <c r="AM2171" s="69"/>
      <c r="AN2171" s="69"/>
      <c r="AO2171" s="69"/>
      <c r="AP2171" s="69"/>
      <c r="AQ2171" s="69"/>
      <c r="AR2171" s="69"/>
      <c r="AS2171" s="69"/>
      <c r="AT2171" s="69"/>
      <c r="AU2171" s="69"/>
      <c r="AV2171" s="69"/>
      <c r="AW2171" s="69"/>
      <c r="AX2171" s="69"/>
      <c r="AY2171" s="69"/>
      <c r="AZ2171" s="69"/>
      <c r="BA2171" s="69"/>
      <c r="BB2171" s="69"/>
      <c r="BC2171" s="69"/>
      <c r="BD2171" s="69"/>
      <c r="BE2171" s="69"/>
      <c r="BF2171" s="69"/>
      <c r="BG2171" s="69"/>
      <c r="BH2171" s="69"/>
      <c r="BI2171" s="69"/>
      <c r="BJ2171" s="69"/>
      <c r="BK2171" s="69"/>
      <c r="BL2171" s="69"/>
      <c r="BM2171" s="69"/>
      <c r="BN2171" s="69"/>
      <c r="BO2171" s="69"/>
      <c r="BP2171" s="69"/>
      <c r="BQ2171" s="69"/>
      <c r="BR2171" s="69"/>
      <c r="BS2171" s="46"/>
    </row>
    <row r="2172" spans="4:71" s="47" customFormat="1" ht="9.75" customHeight="1" x14ac:dyDescent="0.3">
      <c r="D2172" s="69"/>
      <c r="E2172" s="69"/>
      <c r="F2172" s="69"/>
      <c r="G2172" s="69"/>
      <c r="H2172" s="69"/>
      <c r="I2172" s="69"/>
      <c r="J2172" s="69"/>
      <c r="K2172" s="69"/>
      <c r="L2172" s="69"/>
      <c r="M2172" s="69"/>
      <c r="N2172" s="69"/>
      <c r="O2172" s="69"/>
      <c r="P2172" s="69"/>
      <c r="Q2172" s="69"/>
      <c r="R2172" s="69"/>
      <c r="S2172" s="69"/>
      <c r="T2172" s="69"/>
      <c r="U2172" s="69"/>
      <c r="V2172" s="69"/>
      <c r="W2172" s="69"/>
      <c r="X2172" s="69"/>
      <c r="Y2172" s="69"/>
      <c r="Z2172" s="69"/>
      <c r="AA2172" s="69"/>
      <c r="AB2172" s="69"/>
      <c r="AC2172" s="69"/>
      <c r="AD2172" s="69"/>
      <c r="AE2172" s="69"/>
      <c r="AF2172" s="69"/>
      <c r="AG2172" s="69"/>
      <c r="AH2172" s="69"/>
      <c r="AI2172" s="69"/>
      <c r="AJ2172" s="69"/>
      <c r="AK2172" s="69"/>
      <c r="AL2172" s="69"/>
      <c r="AM2172" s="69"/>
      <c r="AN2172" s="69"/>
      <c r="AO2172" s="69"/>
      <c r="AP2172" s="69"/>
      <c r="AQ2172" s="69"/>
      <c r="AR2172" s="69"/>
      <c r="AS2172" s="69"/>
      <c r="AT2172" s="69"/>
      <c r="AU2172" s="69"/>
      <c r="AV2172" s="69"/>
      <c r="AW2172" s="69"/>
      <c r="AX2172" s="69"/>
      <c r="AY2172" s="69"/>
      <c r="AZ2172" s="69"/>
      <c r="BA2172" s="69"/>
      <c r="BB2172" s="69"/>
      <c r="BC2172" s="69"/>
      <c r="BD2172" s="69"/>
      <c r="BE2172" s="69"/>
      <c r="BF2172" s="69"/>
      <c r="BG2172" s="69"/>
      <c r="BH2172" s="69"/>
      <c r="BI2172" s="69"/>
      <c r="BJ2172" s="69"/>
      <c r="BK2172" s="69"/>
      <c r="BL2172" s="69"/>
      <c r="BM2172" s="69"/>
      <c r="BN2172" s="69"/>
      <c r="BO2172" s="69"/>
      <c r="BP2172" s="69"/>
      <c r="BQ2172" s="69"/>
      <c r="BR2172" s="69"/>
      <c r="BS2172" s="46"/>
    </row>
    <row r="2173" spans="4:71" s="47" customFormat="1" ht="9.75" customHeight="1" x14ac:dyDescent="0.3">
      <c r="D2173" s="69"/>
      <c r="E2173" s="69"/>
      <c r="F2173" s="69"/>
      <c r="G2173" s="69"/>
      <c r="H2173" s="69"/>
      <c r="I2173" s="69"/>
      <c r="J2173" s="69"/>
      <c r="K2173" s="69"/>
      <c r="L2173" s="69"/>
      <c r="M2173" s="69"/>
      <c r="N2173" s="69"/>
      <c r="O2173" s="69"/>
      <c r="P2173" s="69"/>
      <c r="Q2173" s="69"/>
      <c r="R2173" s="69"/>
      <c r="S2173" s="69"/>
      <c r="T2173" s="69"/>
      <c r="U2173" s="69"/>
      <c r="V2173" s="69"/>
      <c r="W2173" s="69"/>
      <c r="X2173" s="69"/>
      <c r="Y2173" s="69"/>
      <c r="Z2173" s="69"/>
      <c r="AA2173" s="69"/>
      <c r="AB2173" s="69"/>
      <c r="AC2173" s="69"/>
      <c r="AD2173" s="69"/>
      <c r="AE2173" s="69"/>
      <c r="AF2173" s="69"/>
      <c r="AG2173" s="69"/>
      <c r="AH2173" s="69"/>
      <c r="AI2173" s="69"/>
      <c r="AJ2173" s="69"/>
      <c r="AK2173" s="69"/>
      <c r="AL2173" s="69"/>
      <c r="AM2173" s="69"/>
      <c r="AN2173" s="69"/>
      <c r="AO2173" s="69"/>
      <c r="AP2173" s="69"/>
      <c r="AQ2173" s="69"/>
      <c r="AR2173" s="69"/>
      <c r="AS2173" s="69"/>
      <c r="AT2173" s="69"/>
      <c r="AU2173" s="69"/>
      <c r="AV2173" s="69"/>
      <c r="AW2173" s="69"/>
      <c r="AX2173" s="69"/>
      <c r="AY2173" s="69"/>
      <c r="AZ2173" s="69"/>
      <c r="BA2173" s="69"/>
      <c r="BB2173" s="69"/>
      <c r="BC2173" s="69"/>
      <c r="BD2173" s="69"/>
      <c r="BE2173" s="69"/>
      <c r="BF2173" s="69"/>
      <c r="BG2173" s="69"/>
      <c r="BH2173" s="69"/>
      <c r="BI2173" s="69"/>
      <c r="BJ2173" s="69"/>
      <c r="BK2173" s="69"/>
      <c r="BL2173" s="69"/>
      <c r="BM2173" s="69"/>
      <c r="BN2173" s="69"/>
      <c r="BO2173" s="69"/>
      <c r="BP2173" s="69"/>
      <c r="BQ2173" s="69"/>
      <c r="BR2173" s="69"/>
      <c r="BS2173" s="46"/>
    </row>
    <row r="2174" spans="4:71" s="47" customFormat="1" ht="9.75" customHeight="1" x14ac:dyDescent="0.3">
      <c r="D2174" s="69"/>
      <c r="E2174" s="69"/>
      <c r="F2174" s="69"/>
      <c r="G2174" s="69"/>
      <c r="H2174" s="69"/>
      <c r="I2174" s="69"/>
      <c r="J2174" s="69"/>
      <c r="K2174" s="69"/>
      <c r="L2174" s="69"/>
      <c r="M2174" s="69"/>
      <c r="N2174" s="69"/>
      <c r="O2174" s="69"/>
      <c r="P2174" s="69"/>
      <c r="Q2174" s="69"/>
      <c r="R2174" s="69"/>
      <c r="S2174" s="69"/>
      <c r="T2174" s="69"/>
      <c r="U2174" s="69"/>
      <c r="V2174" s="69"/>
      <c r="W2174" s="69"/>
      <c r="X2174" s="69"/>
      <c r="Y2174" s="69"/>
      <c r="Z2174" s="69"/>
      <c r="AA2174" s="69"/>
      <c r="AB2174" s="69"/>
      <c r="AC2174" s="69"/>
      <c r="AD2174" s="69"/>
      <c r="AE2174" s="69"/>
      <c r="AF2174" s="69"/>
      <c r="AG2174" s="69"/>
      <c r="AH2174" s="69"/>
      <c r="AI2174" s="69"/>
      <c r="AJ2174" s="69"/>
      <c r="AK2174" s="69"/>
      <c r="AL2174" s="69"/>
      <c r="AM2174" s="69"/>
      <c r="AN2174" s="69"/>
      <c r="AO2174" s="69"/>
      <c r="AP2174" s="69"/>
      <c r="AQ2174" s="69"/>
      <c r="AR2174" s="69"/>
      <c r="AS2174" s="69"/>
      <c r="AT2174" s="69"/>
      <c r="AU2174" s="69"/>
      <c r="AV2174" s="69"/>
      <c r="AW2174" s="69"/>
      <c r="AX2174" s="69"/>
      <c r="AY2174" s="69"/>
      <c r="AZ2174" s="69"/>
      <c r="BA2174" s="69"/>
      <c r="BB2174" s="69"/>
      <c r="BC2174" s="69"/>
      <c r="BD2174" s="69"/>
      <c r="BE2174" s="69"/>
      <c r="BF2174" s="69"/>
      <c r="BG2174" s="69"/>
      <c r="BH2174" s="69"/>
      <c r="BI2174" s="69"/>
      <c r="BJ2174" s="69"/>
      <c r="BK2174" s="69"/>
      <c r="BL2174" s="69"/>
      <c r="BM2174" s="69"/>
      <c r="BN2174" s="69"/>
      <c r="BO2174" s="69"/>
      <c r="BP2174" s="69"/>
      <c r="BQ2174" s="69"/>
      <c r="BR2174" s="69"/>
      <c r="BS2174" s="46"/>
    </row>
    <row r="2175" spans="4:71" s="47" customFormat="1" ht="9.75" customHeight="1" x14ac:dyDescent="0.3">
      <c r="D2175" s="69"/>
      <c r="E2175" s="69"/>
      <c r="F2175" s="69"/>
      <c r="G2175" s="69"/>
      <c r="H2175" s="69"/>
      <c r="I2175" s="69"/>
      <c r="J2175" s="69"/>
      <c r="K2175" s="69"/>
      <c r="L2175" s="69"/>
      <c r="M2175" s="69"/>
      <c r="N2175" s="69"/>
      <c r="O2175" s="69"/>
      <c r="P2175" s="69"/>
      <c r="Q2175" s="69"/>
      <c r="R2175" s="69"/>
      <c r="S2175" s="69"/>
      <c r="T2175" s="69"/>
      <c r="U2175" s="69"/>
      <c r="V2175" s="69"/>
      <c r="W2175" s="69"/>
      <c r="X2175" s="69"/>
      <c r="Y2175" s="69"/>
      <c r="Z2175" s="69"/>
      <c r="AA2175" s="69"/>
      <c r="AB2175" s="69"/>
      <c r="AC2175" s="69"/>
      <c r="AD2175" s="69"/>
      <c r="AE2175" s="69"/>
      <c r="AF2175" s="69"/>
      <c r="AG2175" s="69"/>
      <c r="AH2175" s="69"/>
      <c r="AI2175" s="69"/>
      <c r="AJ2175" s="69"/>
      <c r="AK2175" s="69"/>
      <c r="AL2175" s="69"/>
      <c r="AM2175" s="69"/>
      <c r="AN2175" s="69"/>
      <c r="AO2175" s="69"/>
      <c r="AP2175" s="69"/>
      <c r="AQ2175" s="69"/>
      <c r="AR2175" s="69"/>
      <c r="AS2175" s="69"/>
      <c r="AT2175" s="69"/>
      <c r="AU2175" s="69"/>
      <c r="AV2175" s="69"/>
      <c r="AW2175" s="69"/>
      <c r="AX2175" s="69"/>
      <c r="AY2175" s="69"/>
      <c r="AZ2175" s="69"/>
      <c r="BA2175" s="69"/>
      <c r="BB2175" s="69"/>
      <c r="BC2175" s="69"/>
      <c r="BD2175" s="69"/>
      <c r="BE2175" s="69"/>
      <c r="BF2175" s="69"/>
      <c r="BG2175" s="69"/>
      <c r="BH2175" s="69"/>
      <c r="BI2175" s="69"/>
      <c r="BJ2175" s="69"/>
      <c r="BK2175" s="69"/>
      <c r="BL2175" s="69"/>
      <c r="BM2175" s="69"/>
      <c r="BN2175" s="69"/>
      <c r="BO2175" s="69"/>
      <c r="BP2175" s="69"/>
      <c r="BQ2175" s="69"/>
      <c r="BR2175" s="69"/>
      <c r="BS2175" s="46"/>
    </row>
    <row r="2176" spans="4:71" s="47" customFormat="1" ht="9.75" customHeight="1" x14ac:dyDescent="0.3">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69"/>
      <c r="AE2176" s="69"/>
      <c r="AF2176" s="69"/>
      <c r="AG2176" s="69"/>
      <c r="AH2176" s="69"/>
      <c r="AI2176" s="69"/>
      <c r="AJ2176" s="69"/>
      <c r="AK2176" s="69"/>
      <c r="AL2176" s="69"/>
      <c r="AM2176" s="69"/>
      <c r="AN2176" s="69"/>
      <c r="AO2176" s="69"/>
      <c r="AP2176" s="69"/>
      <c r="AQ2176" s="69"/>
      <c r="AR2176" s="69"/>
      <c r="AS2176" s="69"/>
      <c r="AT2176" s="69"/>
      <c r="AU2176" s="69"/>
      <c r="AV2176" s="69"/>
      <c r="AW2176" s="69"/>
      <c r="AX2176" s="69"/>
      <c r="AY2176" s="69"/>
      <c r="AZ2176" s="69"/>
      <c r="BA2176" s="69"/>
      <c r="BB2176" s="69"/>
      <c r="BC2176" s="69"/>
      <c r="BD2176" s="69"/>
      <c r="BE2176" s="69"/>
      <c r="BF2176" s="69"/>
      <c r="BG2176" s="69"/>
      <c r="BH2176" s="69"/>
      <c r="BI2176" s="69"/>
      <c r="BJ2176" s="69"/>
      <c r="BK2176" s="69"/>
      <c r="BL2176" s="69"/>
      <c r="BM2176" s="69"/>
      <c r="BN2176" s="69"/>
      <c r="BO2176" s="69"/>
      <c r="BP2176" s="69"/>
      <c r="BQ2176" s="69"/>
      <c r="BR2176" s="69"/>
      <c r="BS2176" s="46"/>
    </row>
    <row r="2177" spans="4:71" s="47" customFormat="1" ht="9.75" customHeight="1" x14ac:dyDescent="0.3">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69"/>
      <c r="AE2177" s="69"/>
      <c r="AF2177" s="69"/>
      <c r="AG2177" s="69"/>
      <c r="AH2177" s="69"/>
      <c r="AI2177" s="69"/>
      <c r="AJ2177" s="69"/>
      <c r="AK2177" s="69"/>
      <c r="AL2177" s="69"/>
      <c r="AM2177" s="69"/>
      <c r="AN2177" s="69"/>
      <c r="AO2177" s="69"/>
      <c r="AP2177" s="69"/>
      <c r="AQ2177" s="69"/>
      <c r="AR2177" s="69"/>
      <c r="AS2177" s="69"/>
      <c r="AT2177" s="69"/>
      <c r="AU2177" s="69"/>
      <c r="AV2177" s="69"/>
      <c r="AW2177" s="69"/>
      <c r="AX2177" s="69"/>
      <c r="AY2177" s="69"/>
      <c r="AZ2177" s="69"/>
      <c r="BA2177" s="69"/>
      <c r="BB2177" s="69"/>
      <c r="BC2177" s="69"/>
      <c r="BD2177" s="69"/>
      <c r="BE2177" s="69"/>
      <c r="BF2177" s="69"/>
      <c r="BG2177" s="69"/>
      <c r="BH2177" s="69"/>
      <c r="BI2177" s="69"/>
      <c r="BJ2177" s="69"/>
      <c r="BK2177" s="69"/>
      <c r="BL2177" s="69"/>
      <c r="BM2177" s="69"/>
      <c r="BN2177" s="69"/>
      <c r="BO2177" s="69"/>
      <c r="BP2177" s="69"/>
      <c r="BQ2177" s="69"/>
      <c r="BR2177" s="69"/>
      <c r="BS2177" s="46"/>
    </row>
    <row r="2178" spans="4:71" s="47" customFormat="1" ht="9.75" customHeight="1" x14ac:dyDescent="0.3">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69"/>
      <c r="AE2178" s="69"/>
      <c r="AF2178" s="69"/>
      <c r="AG2178" s="69"/>
      <c r="AH2178" s="69"/>
      <c r="AI2178" s="69"/>
      <c r="AJ2178" s="69"/>
      <c r="AK2178" s="69"/>
      <c r="AL2178" s="69"/>
      <c r="AM2178" s="69"/>
      <c r="AN2178" s="69"/>
      <c r="AO2178" s="69"/>
      <c r="AP2178" s="69"/>
      <c r="AQ2178" s="69"/>
      <c r="AR2178" s="69"/>
      <c r="AS2178" s="69"/>
      <c r="AT2178" s="69"/>
      <c r="AU2178" s="69"/>
      <c r="AV2178" s="69"/>
      <c r="AW2178" s="69"/>
      <c r="AX2178" s="69"/>
      <c r="AY2178" s="69"/>
      <c r="AZ2178" s="69"/>
      <c r="BA2178" s="69"/>
      <c r="BB2178" s="69"/>
      <c r="BC2178" s="69"/>
      <c r="BD2178" s="69"/>
      <c r="BE2178" s="69"/>
      <c r="BF2178" s="69"/>
      <c r="BG2178" s="69"/>
      <c r="BH2178" s="69"/>
      <c r="BI2178" s="69"/>
      <c r="BJ2178" s="69"/>
      <c r="BK2178" s="69"/>
      <c r="BL2178" s="69"/>
      <c r="BM2178" s="69"/>
      <c r="BN2178" s="69"/>
      <c r="BO2178" s="69"/>
      <c r="BP2178" s="69"/>
      <c r="BQ2178" s="69"/>
      <c r="BR2178" s="69"/>
      <c r="BS2178" s="46"/>
    </row>
    <row r="2179" spans="4:71" s="47" customFormat="1" ht="9.75" customHeight="1" x14ac:dyDescent="0.3">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69"/>
      <c r="AE2179" s="69"/>
      <c r="AF2179" s="69"/>
      <c r="AG2179" s="69"/>
      <c r="AH2179" s="69"/>
      <c r="AI2179" s="69"/>
      <c r="AJ2179" s="69"/>
      <c r="AK2179" s="69"/>
      <c r="AL2179" s="69"/>
      <c r="AM2179" s="69"/>
      <c r="AN2179" s="69"/>
      <c r="AO2179" s="69"/>
      <c r="AP2179" s="69"/>
      <c r="AQ2179" s="69"/>
      <c r="AR2179" s="69"/>
      <c r="AS2179" s="69"/>
      <c r="AT2179" s="69"/>
      <c r="AU2179" s="69"/>
      <c r="AV2179" s="69"/>
      <c r="AW2179" s="69"/>
      <c r="AX2179" s="69"/>
      <c r="AY2179" s="69"/>
      <c r="AZ2179" s="69"/>
      <c r="BA2179" s="69"/>
      <c r="BB2179" s="69"/>
      <c r="BC2179" s="69"/>
      <c r="BD2179" s="69"/>
      <c r="BE2179" s="69"/>
      <c r="BF2179" s="69"/>
      <c r="BG2179" s="69"/>
      <c r="BH2179" s="69"/>
      <c r="BI2179" s="69"/>
      <c r="BJ2179" s="69"/>
      <c r="BK2179" s="69"/>
      <c r="BL2179" s="69"/>
      <c r="BM2179" s="69"/>
      <c r="BN2179" s="69"/>
      <c r="BO2179" s="69"/>
      <c r="BP2179" s="69"/>
      <c r="BQ2179" s="69"/>
      <c r="BR2179" s="69"/>
      <c r="BS2179" s="46"/>
    </row>
    <row r="2180" spans="4:71" s="47" customFormat="1" ht="9.75" customHeight="1" x14ac:dyDescent="0.3">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69"/>
      <c r="AE2180" s="69"/>
      <c r="AF2180" s="69"/>
      <c r="AG2180" s="69"/>
      <c r="AH2180" s="69"/>
      <c r="AI2180" s="69"/>
      <c r="AJ2180" s="69"/>
      <c r="AK2180" s="69"/>
      <c r="AL2180" s="69"/>
      <c r="AM2180" s="69"/>
      <c r="AN2180" s="69"/>
      <c r="AO2180" s="69"/>
      <c r="AP2180" s="69"/>
      <c r="AQ2180" s="69"/>
      <c r="AR2180" s="69"/>
      <c r="AS2180" s="69"/>
      <c r="AT2180" s="69"/>
      <c r="AU2180" s="69"/>
      <c r="AV2180" s="69"/>
      <c r="AW2180" s="69"/>
      <c r="AX2180" s="69"/>
      <c r="AY2180" s="69"/>
      <c r="AZ2180" s="69"/>
      <c r="BA2180" s="69"/>
      <c r="BB2180" s="69"/>
      <c r="BC2180" s="69"/>
      <c r="BD2180" s="69"/>
      <c r="BE2180" s="69"/>
      <c r="BF2180" s="69"/>
      <c r="BG2180" s="69"/>
      <c r="BH2180" s="69"/>
      <c r="BI2180" s="69"/>
      <c r="BJ2180" s="69"/>
      <c r="BK2180" s="69"/>
      <c r="BL2180" s="69"/>
      <c r="BM2180" s="69"/>
      <c r="BN2180" s="69"/>
      <c r="BO2180" s="69"/>
      <c r="BP2180" s="69"/>
      <c r="BQ2180" s="69"/>
      <c r="BR2180" s="69"/>
      <c r="BS2180" s="46"/>
    </row>
    <row r="2181" spans="4:71" s="47" customFormat="1" ht="9.75" customHeight="1" x14ac:dyDescent="0.3">
      <c r="D2181" s="69"/>
      <c r="E2181" s="69"/>
      <c r="F2181" s="69"/>
      <c r="G2181" s="69"/>
      <c r="H2181" s="69"/>
      <c r="I2181" s="69"/>
      <c r="J2181" s="69"/>
      <c r="K2181" s="69"/>
      <c r="L2181" s="69"/>
      <c r="M2181" s="69"/>
      <c r="N2181" s="69"/>
      <c r="O2181" s="69"/>
      <c r="P2181" s="69"/>
      <c r="Q2181" s="69"/>
      <c r="R2181" s="69"/>
      <c r="S2181" s="69"/>
      <c r="T2181" s="69"/>
      <c r="U2181" s="69"/>
      <c r="V2181" s="69"/>
      <c r="W2181" s="69"/>
      <c r="X2181" s="69"/>
      <c r="Y2181" s="69"/>
      <c r="Z2181" s="69"/>
      <c r="AA2181" s="69"/>
      <c r="AB2181" s="69"/>
      <c r="AC2181" s="69"/>
      <c r="AD2181" s="69"/>
      <c r="AE2181" s="69"/>
      <c r="AF2181" s="69"/>
      <c r="AG2181" s="69"/>
      <c r="AH2181" s="69"/>
      <c r="AI2181" s="69"/>
      <c r="AJ2181" s="69"/>
      <c r="AK2181" s="69"/>
      <c r="AL2181" s="69"/>
      <c r="AM2181" s="69"/>
      <c r="AN2181" s="69"/>
      <c r="AO2181" s="69"/>
      <c r="AP2181" s="69"/>
      <c r="AQ2181" s="69"/>
      <c r="AR2181" s="69"/>
      <c r="AS2181" s="69"/>
      <c r="AT2181" s="69"/>
      <c r="AU2181" s="69"/>
      <c r="AV2181" s="69"/>
      <c r="AW2181" s="69"/>
      <c r="AX2181" s="69"/>
      <c r="AY2181" s="69"/>
      <c r="AZ2181" s="69"/>
      <c r="BA2181" s="69"/>
      <c r="BB2181" s="69"/>
      <c r="BC2181" s="69"/>
      <c r="BD2181" s="69"/>
      <c r="BE2181" s="69"/>
      <c r="BF2181" s="69"/>
      <c r="BG2181" s="69"/>
      <c r="BH2181" s="69"/>
      <c r="BI2181" s="69"/>
      <c r="BJ2181" s="69"/>
      <c r="BK2181" s="69"/>
      <c r="BL2181" s="69"/>
      <c r="BM2181" s="69"/>
      <c r="BN2181" s="69"/>
      <c r="BO2181" s="69"/>
      <c r="BP2181" s="69"/>
      <c r="BQ2181" s="69"/>
      <c r="BR2181" s="69"/>
      <c r="BS2181" s="46"/>
    </row>
    <row r="2182" spans="4:71" s="47" customFormat="1" ht="9.75" customHeight="1" x14ac:dyDescent="0.3">
      <c r="D2182" s="69"/>
      <c r="E2182" s="69"/>
      <c r="F2182" s="69"/>
      <c r="G2182" s="69"/>
      <c r="H2182" s="69"/>
      <c r="I2182" s="69"/>
      <c r="J2182" s="69"/>
      <c r="K2182" s="69"/>
      <c r="L2182" s="69"/>
      <c r="M2182" s="69"/>
      <c r="N2182" s="69"/>
      <c r="O2182" s="69"/>
      <c r="P2182" s="69"/>
      <c r="Q2182" s="69"/>
      <c r="R2182" s="69"/>
      <c r="S2182" s="69"/>
      <c r="T2182" s="69"/>
      <c r="U2182" s="69"/>
      <c r="V2182" s="69"/>
      <c r="W2182" s="69"/>
      <c r="X2182" s="69"/>
      <c r="Y2182" s="69"/>
      <c r="Z2182" s="69"/>
      <c r="AA2182" s="69"/>
      <c r="AB2182" s="69"/>
      <c r="AC2182" s="69"/>
      <c r="AD2182" s="69"/>
      <c r="AE2182" s="69"/>
      <c r="AF2182" s="69"/>
      <c r="AG2182" s="69"/>
      <c r="AH2182" s="69"/>
      <c r="AI2182" s="69"/>
      <c r="AJ2182" s="69"/>
      <c r="AK2182" s="69"/>
      <c r="AL2182" s="69"/>
      <c r="AM2182" s="69"/>
      <c r="AN2182" s="69"/>
      <c r="AO2182" s="69"/>
      <c r="AP2182" s="69"/>
      <c r="AQ2182" s="69"/>
      <c r="AR2182" s="69"/>
      <c r="AS2182" s="69"/>
      <c r="AT2182" s="69"/>
      <c r="AU2182" s="69"/>
      <c r="AV2182" s="69"/>
      <c r="AW2182" s="69"/>
      <c r="AX2182" s="69"/>
      <c r="AY2182" s="69"/>
      <c r="AZ2182" s="69"/>
      <c r="BA2182" s="69"/>
      <c r="BB2182" s="69"/>
      <c r="BC2182" s="69"/>
      <c r="BD2182" s="69"/>
      <c r="BE2182" s="69"/>
      <c r="BF2182" s="69"/>
      <c r="BG2182" s="69"/>
      <c r="BH2182" s="69"/>
      <c r="BI2182" s="69"/>
      <c r="BJ2182" s="69"/>
      <c r="BK2182" s="69"/>
      <c r="BL2182" s="69"/>
      <c r="BM2182" s="69"/>
      <c r="BN2182" s="69"/>
      <c r="BO2182" s="69"/>
      <c r="BP2182" s="69"/>
      <c r="BQ2182" s="69"/>
      <c r="BR2182" s="69"/>
      <c r="BS2182" s="46"/>
    </row>
    <row r="2183" spans="4:71" s="47" customFormat="1" ht="9.75" customHeight="1" x14ac:dyDescent="0.3">
      <c r="D2183" s="69"/>
      <c r="E2183" s="69"/>
      <c r="F2183" s="69"/>
      <c r="G2183" s="69"/>
      <c r="H2183" s="69"/>
      <c r="I2183" s="69"/>
      <c r="J2183" s="69"/>
      <c r="K2183" s="69"/>
      <c r="L2183" s="69"/>
      <c r="M2183" s="69"/>
      <c r="N2183" s="69"/>
      <c r="O2183" s="69"/>
      <c r="P2183" s="69"/>
      <c r="Q2183" s="69"/>
      <c r="R2183" s="69"/>
      <c r="S2183" s="69"/>
      <c r="T2183" s="69"/>
      <c r="U2183" s="69"/>
      <c r="V2183" s="69"/>
      <c r="W2183" s="69"/>
      <c r="X2183" s="69"/>
      <c r="Y2183" s="69"/>
      <c r="Z2183" s="69"/>
      <c r="AA2183" s="69"/>
      <c r="AB2183" s="69"/>
      <c r="AC2183" s="69"/>
      <c r="AD2183" s="69"/>
      <c r="AE2183" s="69"/>
      <c r="AF2183" s="69"/>
      <c r="AG2183" s="69"/>
      <c r="AH2183" s="69"/>
      <c r="AI2183" s="69"/>
      <c r="AJ2183" s="69"/>
      <c r="AK2183" s="69"/>
      <c r="AL2183" s="69"/>
      <c r="AM2183" s="69"/>
      <c r="AN2183" s="69"/>
      <c r="AO2183" s="69"/>
      <c r="AP2183" s="69"/>
      <c r="AQ2183" s="69"/>
      <c r="AR2183" s="69"/>
      <c r="AS2183" s="69"/>
      <c r="AT2183" s="69"/>
      <c r="AU2183" s="69"/>
      <c r="AV2183" s="69"/>
      <c r="AW2183" s="69"/>
      <c r="AX2183" s="69"/>
      <c r="AY2183" s="69"/>
      <c r="AZ2183" s="69"/>
      <c r="BA2183" s="69"/>
      <c r="BB2183" s="69"/>
      <c r="BC2183" s="69"/>
      <c r="BD2183" s="69"/>
      <c r="BE2183" s="69"/>
      <c r="BF2183" s="69"/>
      <c r="BG2183" s="69"/>
      <c r="BH2183" s="69"/>
      <c r="BI2183" s="69"/>
      <c r="BJ2183" s="69"/>
      <c r="BK2183" s="69"/>
      <c r="BL2183" s="69"/>
      <c r="BM2183" s="69"/>
      <c r="BN2183" s="69"/>
      <c r="BO2183" s="69"/>
      <c r="BP2183" s="69"/>
      <c r="BQ2183" s="69"/>
      <c r="BR2183" s="69"/>
      <c r="BS2183" s="46"/>
    </row>
    <row r="2184" spans="4:71" s="47" customFormat="1" ht="9.75" customHeight="1" x14ac:dyDescent="0.3">
      <c r="D2184" s="69"/>
      <c r="E2184" s="69"/>
      <c r="F2184" s="69"/>
      <c r="G2184" s="69"/>
      <c r="H2184" s="69"/>
      <c r="I2184" s="69"/>
      <c r="J2184" s="69"/>
      <c r="K2184" s="69"/>
      <c r="L2184" s="69"/>
      <c r="M2184" s="69"/>
      <c r="N2184" s="69"/>
      <c r="O2184" s="69"/>
      <c r="P2184" s="69"/>
      <c r="Q2184" s="69"/>
      <c r="R2184" s="69"/>
      <c r="S2184" s="69"/>
      <c r="T2184" s="69"/>
      <c r="U2184" s="69"/>
      <c r="V2184" s="69"/>
      <c r="W2184" s="69"/>
      <c r="X2184" s="69"/>
      <c r="Y2184" s="69"/>
      <c r="Z2184" s="69"/>
      <c r="AA2184" s="69"/>
      <c r="AB2184" s="69"/>
      <c r="AC2184" s="69"/>
      <c r="AD2184" s="69"/>
      <c r="AE2184" s="69"/>
      <c r="AF2184" s="69"/>
      <c r="AG2184" s="69"/>
      <c r="AH2184" s="69"/>
      <c r="AI2184" s="69"/>
      <c r="AJ2184" s="69"/>
      <c r="AK2184" s="69"/>
      <c r="AL2184" s="69"/>
      <c r="AM2184" s="69"/>
      <c r="AN2184" s="69"/>
      <c r="AO2184" s="69"/>
      <c r="AP2184" s="69"/>
      <c r="AQ2184" s="69"/>
      <c r="AR2184" s="69"/>
      <c r="AS2184" s="69"/>
      <c r="AT2184" s="69"/>
      <c r="AU2184" s="69"/>
      <c r="AV2184" s="69"/>
      <c r="AW2184" s="69"/>
      <c r="AX2184" s="69"/>
      <c r="AY2184" s="69"/>
      <c r="AZ2184" s="69"/>
      <c r="BA2184" s="69"/>
      <c r="BB2184" s="69"/>
      <c r="BC2184" s="69"/>
      <c r="BD2184" s="69"/>
      <c r="BE2184" s="69"/>
      <c r="BF2184" s="69"/>
      <c r="BG2184" s="69"/>
      <c r="BH2184" s="69"/>
      <c r="BI2184" s="69"/>
      <c r="BJ2184" s="69"/>
      <c r="BK2184" s="69"/>
      <c r="BL2184" s="69"/>
      <c r="BM2184" s="69"/>
      <c r="BN2184" s="69"/>
      <c r="BO2184" s="69"/>
      <c r="BP2184" s="69"/>
      <c r="BQ2184" s="69"/>
      <c r="BR2184" s="69"/>
      <c r="BS2184" s="46"/>
    </row>
    <row r="2185" spans="4:71" s="47" customFormat="1" ht="9.75" customHeight="1" x14ac:dyDescent="0.3">
      <c r="D2185" s="69"/>
      <c r="E2185" s="69"/>
      <c r="F2185" s="69"/>
      <c r="G2185" s="69"/>
      <c r="H2185" s="69"/>
      <c r="I2185" s="69"/>
      <c r="J2185" s="69"/>
      <c r="K2185" s="69"/>
      <c r="L2185" s="69"/>
      <c r="M2185" s="69"/>
      <c r="N2185" s="69"/>
      <c r="O2185" s="69"/>
      <c r="P2185" s="69"/>
      <c r="Q2185" s="69"/>
      <c r="R2185" s="69"/>
      <c r="S2185" s="69"/>
      <c r="T2185" s="69"/>
      <c r="U2185" s="69"/>
      <c r="V2185" s="69"/>
      <c r="W2185" s="69"/>
      <c r="X2185" s="69"/>
      <c r="Y2185" s="69"/>
      <c r="Z2185" s="69"/>
      <c r="AA2185" s="69"/>
      <c r="AB2185" s="69"/>
      <c r="AC2185" s="69"/>
      <c r="AD2185" s="69"/>
      <c r="AE2185" s="69"/>
      <c r="AF2185" s="69"/>
      <c r="AG2185" s="69"/>
      <c r="AH2185" s="69"/>
      <c r="AI2185" s="69"/>
      <c r="AJ2185" s="69"/>
      <c r="AK2185" s="69"/>
      <c r="AL2185" s="69"/>
      <c r="AM2185" s="69"/>
      <c r="AN2185" s="69"/>
      <c r="AO2185" s="69"/>
      <c r="AP2185" s="69"/>
      <c r="AQ2185" s="69"/>
      <c r="AR2185" s="69"/>
      <c r="AS2185" s="69"/>
      <c r="AT2185" s="69"/>
      <c r="AU2185" s="69"/>
      <c r="AV2185" s="69"/>
      <c r="AW2185" s="69"/>
      <c r="AX2185" s="69"/>
      <c r="AY2185" s="69"/>
      <c r="AZ2185" s="69"/>
      <c r="BA2185" s="69"/>
      <c r="BB2185" s="69"/>
      <c r="BC2185" s="69"/>
      <c r="BD2185" s="69"/>
      <c r="BE2185" s="69"/>
      <c r="BF2185" s="69"/>
      <c r="BG2185" s="69"/>
      <c r="BH2185" s="69"/>
      <c r="BI2185" s="69"/>
      <c r="BJ2185" s="69"/>
      <c r="BK2185" s="69"/>
      <c r="BL2185" s="69"/>
      <c r="BM2185" s="69"/>
      <c r="BN2185" s="69"/>
      <c r="BO2185" s="69"/>
      <c r="BP2185" s="69"/>
      <c r="BQ2185" s="69"/>
      <c r="BR2185" s="69"/>
      <c r="BS2185" s="46"/>
    </row>
    <row r="2186" spans="4:71" s="47" customFormat="1" ht="9.75" customHeight="1" x14ac:dyDescent="0.3">
      <c r="D2186" s="69"/>
      <c r="E2186" s="69"/>
      <c r="F2186" s="69"/>
      <c r="G2186" s="69"/>
      <c r="H2186" s="69"/>
      <c r="I2186" s="69"/>
      <c r="J2186" s="69"/>
      <c r="K2186" s="69"/>
      <c r="L2186" s="69"/>
      <c r="M2186" s="69"/>
      <c r="N2186" s="69"/>
      <c r="O2186" s="69"/>
      <c r="P2186" s="69"/>
      <c r="Q2186" s="69"/>
      <c r="R2186" s="69"/>
      <c r="S2186" s="69"/>
      <c r="T2186" s="69"/>
      <c r="U2186" s="69"/>
      <c r="V2186" s="69"/>
      <c r="W2186" s="69"/>
      <c r="X2186" s="69"/>
      <c r="Y2186" s="69"/>
      <c r="Z2186" s="69"/>
      <c r="AA2186" s="69"/>
      <c r="AB2186" s="69"/>
      <c r="AC2186" s="69"/>
      <c r="AD2186" s="69"/>
      <c r="AE2186" s="69"/>
      <c r="AF2186" s="69"/>
      <c r="AG2186" s="69"/>
      <c r="AH2186" s="69"/>
      <c r="AI2186" s="69"/>
      <c r="AJ2186" s="69"/>
      <c r="AK2186" s="69"/>
      <c r="AL2186" s="69"/>
      <c r="AM2186" s="69"/>
      <c r="AN2186" s="69"/>
      <c r="AO2186" s="69"/>
      <c r="AP2186" s="69"/>
      <c r="AQ2186" s="69"/>
      <c r="AR2186" s="69"/>
      <c r="AS2186" s="69"/>
      <c r="AT2186" s="69"/>
      <c r="AU2186" s="69"/>
      <c r="AV2186" s="69"/>
      <c r="AW2186" s="69"/>
      <c r="AX2186" s="69"/>
      <c r="AY2186" s="69"/>
      <c r="AZ2186" s="69"/>
      <c r="BA2186" s="69"/>
      <c r="BB2186" s="69"/>
      <c r="BC2186" s="69"/>
      <c r="BD2186" s="69"/>
      <c r="BE2186" s="69"/>
      <c r="BF2186" s="69"/>
      <c r="BG2186" s="69"/>
      <c r="BH2186" s="69"/>
      <c r="BI2186" s="69"/>
      <c r="BJ2186" s="69"/>
      <c r="BK2186" s="69"/>
      <c r="BL2186" s="69"/>
      <c r="BM2186" s="69"/>
      <c r="BN2186" s="69"/>
      <c r="BO2186" s="69"/>
      <c r="BP2186" s="69"/>
      <c r="BQ2186" s="69"/>
      <c r="BR2186" s="69"/>
      <c r="BS2186" s="46"/>
    </row>
    <row r="2187" spans="4:71" s="47" customFormat="1" ht="9.75" customHeight="1" x14ac:dyDescent="0.3">
      <c r="D2187" s="69"/>
      <c r="E2187" s="69"/>
      <c r="F2187" s="69"/>
      <c r="G2187" s="69"/>
      <c r="H2187" s="69"/>
      <c r="I2187" s="69"/>
      <c r="J2187" s="69"/>
      <c r="K2187" s="69"/>
      <c r="L2187" s="69"/>
      <c r="M2187" s="69"/>
      <c r="N2187" s="69"/>
      <c r="O2187" s="69"/>
      <c r="P2187" s="69"/>
      <c r="Q2187" s="69"/>
      <c r="R2187" s="69"/>
      <c r="S2187" s="69"/>
      <c r="T2187" s="69"/>
      <c r="U2187" s="69"/>
      <c r="V2187" s="69"/>
      <c r="W2187" s="69"/>
      <c r="X2187" s="69"/>
      <c r="Y2187" s="69"/>
      <c r="Z2187" s="69"/>
      <c r="AA2187" s="69"/>
      <c r="AB2187" s="69"/>
      <c r="AC2187" s="69"/>
      <c r="AD2187" s="69"/>
      <c r="AE2187" s="69"/>
      <c r="AF2187" s="69"/>
      <c r="AG2187" s="69"/>
      <c r="AH2187" s="69"/>
      <c r="AI2187" s="69"/>
      <c r="AJ2187" s="69"/>
      <c r="AK2187" s="69"/>
      <c r="AL2187" s="69"/>
      <c r="AM2187" s="69"/>
      <c r="AN2187" s="69"/>
      <c r="AO2187" s="69"/>
      <c r="AP2187" s="69"/>
      <c r="AQ2187" s="69"/>
      <c r="AR2187" s="69"/>
      <c r="AS2187" s="69"/>
      <c r="AT2187" s="69"/>
      <c r="AU2187" s="69"/>
      <c r="AV2187" s="69"/>
      <c r="AW2187" s="69"/>
      <c r="AX2187" s="69"/>
      <c r="AY2187" s="69"/>
      <c r="AZ2187" s="69"/>
      <c r="BA2187" s="69"/>
      <c r="BB2187" s="69"/>
      <c r="BC2187" s="69"/>
      <c r="BD2187" s="69"/>
      <c r="BE2187" s="69"/>
      <c r="BF2187" s="69"/>
      <c r="BG2187" s="69"/>
      <c r="BH2187" s="69"/>
      <c r="BI2187" s="69"/>
      <c r="BJ2187" s="69"/>
      <c r="BK2187" s="69"/>
      <c r="BL2187" s="69"/>
      <c r="BM2187" s="69"/>
      <c r="BN2187" s="69"/>
      <c r="BO2187" s="69"/>
      <c r="BP2187" s="69"/>
      <c r="BQ2187" s="69"/>
      <c r="BR2187" s="69"/>
      <c r="BS2187" s="46"/>
    </row>
    <row r="2188" spans="4:71" s="47" customFormat="1" ht="9.75" customHeight="1" x14ac:dyDescent="0.3">
      <c r="D2188" s="69"/>
      <c r="E2188" s="69"/>
      <c r="F2188" s="69"/>
      <c r="G2188" s="69"/>
      <c r="H2188" s="69"/>
      <c r="I2188" s="69"/>
      <c r="J2188" s="69"/>
      <c r="K2188" s="69"/>
      <c r="L2188" s="69"/>
      <c r="M2188" s="69"/>
      <c r="N2188" s="69"/>
      <c r="O2188" s="69"/>
      <c r="P2188" s="69"/>
      <c r="Q2188" s="69"/>
      <c r="R2188" s="69"/>
      <c r="S2188" s="69"/>
      <c r="T2188" s="69"/>
      <c r="U2188" s="69"/>
      <c r="V2188" s="69"/>
      <c r="W2188" s="69"/>
      <c r="X2188" s="69"/>
      <c r="Y2188" s="69"/>
      <c r="Z2188" s="69"/>
      <c r="AA2188" s="69"/>
      <c r="AB2188" s="69"/>
      <c r="AC2188" s="69"/>
      <c r="AD2188" s="69"/>
      <c r="AE2188" s="69"/>
      <c r="AF2188" s="69"/>
      <c r="AG2188" s="69"/>
      <c r="AH2188" s="69"/>
      <c r="AI2188" s="69"/>
      <c r="AJ2188" s="69"/>
      <c r="AK2188" s="69"/>
      <c r="AL2188" s="69"/>
      <c r="AM2188" s="69"/>
      <c r="AN2188" s="69"/>
      <c r="AO2188" s="69"/>
      <c r="AP2188" s="69"/>
      <c r="AQ2188" s="69"/>
      <c r="AR2188" s="69"/>
      <c r="AS2188" s="69"/>
      <c r="AT2188" s="69"/>
      <c r="AU2188" s="69"/>
      <c r="AV2188" s="69"/>
      <c r="AW2188" s="69"/>
      <c r="AX2188" s="69"/>
      <c r="AY2188" s="69"/>
      <c r="AZ2188" s="69"/>
      <c r="BA2188" s="69"/>
      <c r="BB2188" s="69"/>
      <c r="BC2188" s="69"/>
      <c r="BD2188" s="69"/>
      <c r="BE2188" s="69"/>
      <c r="BF2188" s="69"/>
      <c r="BG2188" s="69"/>
      <c r="BH2188" s="69"/>
      <c r="BI2188" s="69"/>
      <c r="BJ2188" s="69"/>
      <c r="BK2188" s="69"/>
      <c r="BL2188" s="69"/>
      <c r="BM2188" s="69"/>
      <c r="BN2188" s="69"/>
      <c r="BO2188" s="69"/>
      <c r="BP2188" s="69"/>
      <c r="BQ2188" s="69"/>
      <c r="BR2188" s="69"/>
      <c r="BS2188" s="46"/>
    </row>
    <row r="2189" spans="4:71" s="47" customFormat="1" ht="9.75" customHeight="1" x14ac:dyDescent="0.3">
      <c r="D2189" s="69"/>
      <c r="E2189" s="69"/>
      <c r="F2189" s="69"/>
      <c r="G2189" s="69"/>
      <c r="H2189" s="69"/>
      <c r="I2189" s="69"/>
      <c r="J2189" s="69"/>
      <c r="K2189" s="69"/>
      <c r="L2189" s="69"/>
      <c r="M2189" s="69"/>
      <c r="N2189" s="69"/>
      <c r="O2189" s="69"/>
      <c r="P2189" s="69"/>
      <c r="Q2189" s="69"/>
      <c r="R2189" s="69"/>
      <c r="S2189" s="69"/>
      <c r="T2189" s="69"/>
      <c r="U2189" s="69"/>
      <c r="V2189" s="69"/>
      <c r="W2189" s="69"/>
      <c r="X2189" s="69"/>
      <c r="Y2189" s="69"/>
      <c r="Z2189" s="69"/>
      <c r="AA2189" s="69"/>
      <c r="AB2189" s="69"/>
      <c r="AC2189" s="69"/>
      <c r="AD2189" s="69"/>
      <c r="AE2189" s="69"/>
      <c r="AF2189" s="69"/>
      <c r="AG2189" s="69"/>
      <c r="AH2189" s="69"/>
      <c r="AI2189" s="69"/>
      <c r="AJ2189" s="69"/>
      <c r="AK2189" s="69"/>
      <c r="AL2189" s="69"/>
      <c r="AM2189" s="69"/>
      <c r="AN2189" s="69"/>
      <c r="AO2189" s="69"/>
      <c r="AP2189" s="69"/>
      <c r="AQ2189" s="69"/>
      <c r="AR2189" s="69"/>
      <c r="AS2189" s="69"/>
      <c r="AT2189" s="69"/>
      <c r="AU2189" s="69"/>
      <c r="AV2189" s="69"/>
      <c r="AW2189" s="69"/>
      <c r="AX2189" s="69"/>
      <c r="AY2189" s="69"/>
      <c r="AZ2189" s="69"/>
      <c r="BA2189" s="69"/>
      <c r="BB2189" s="69"/>
      <c r="BC2189" s="69"/>
      <c r="BD2189" s="69"/>
      <c r="BE2189" s="69"/>
      <c r="BF2189" s="69"/>
      <c r="BG2189" s="69"/>
      <c r="BH2189" s="69"/>
      <c r="BI2189" s="69"/>
      <c r="BJ2189" s="69"/>
      <c r="BK2189" s="69"/>
      <c r="BL2189" s="69"/>
      <c r="BM2189" s="69"/>
      <c r="BN2189" s="69"/>
      <c r="BO2189" s="69"/>
      <c r="BP2189" s="69"/>
      <c r="BQ2189" s="69"/>
      <c r="BR2189" s="69"/>
      <c r="BS2189" s="46"/>
    </row>
    <row r="2190" spans="4:71" s="47" customFormat="1" ht="9.75" customHeight="1" x14ac:dyDescent="0.3">
      <c r="D2190" s="69"/>
      <c r="E2190" s="69"/>
      <c r="F2190" s="69"/>
      <c r="G2190" s="69"/>
      <c r="H2190" s="69"/>
      <c r="I2190" s="69"/>
      <c r="J2190" s="69"/>
      <c r="K2190" s="69"/>
      <c r="L2190" s="69"/>
      <c r="M2190" s="69"/>
      <c r="N2190" s="69"/>
      <c r="O2190" s="69"/>
      <c r="P2190" s="69"/>
      <c r="Q2190" s="69"/>
      <c r="R2190" s="69"/>
      <c r="S2190" s="69"/>
      <c r="T2190" s="69"/>
      <c r="U2190" s="69"/>
      <c r="V2190" s="69"/>
      <c r="W2190" s="69"/>
      <c r="X2190" s="69"/>
      <c r="Y2190" s="69"/>
      <c r="Z2190" s="69"/>
      <c r="AA2190" s="69"/>
      <c r="AB2190" s="69"/>
      <c r="AC2190" s="69"/>
      <c r="AD2190" s="69"/>
      <c r="AE2190" s="69"/>
      <c r="AF2190" s="69"/>
      <c r="AG2190" s="69"/>
      <c r="AH2190" s="69"/>
      <c r="AI2190" s="69"/>
      <c r="AJ2190" s="69"/>
      <c r="AK2190" s="69"/>
      <c r="AL2190" s="69"/>
      <c r="AM2190" s="69"/>
      <c r="AN2190" s="69"/>
      <c r="AO2190" s="69"/>
      <c r="AP2190" s="69"/>
      <c r="AQ2190" s="69"/>
      <c r="AR2190" s="69"/>
      <c r="AS2190" s="69"/>
      <c r="AT2190" s="69"/>
      <c r="AU2190" s="69"/>
      <c r="AV2190" s="69"/>
      <c r="AW2190" s="69"/>
      <c r="AX2190" s="69"/>
      <c r="AY2190" s="69"/>
      <c r="AZ2190" s="69"/>
      <c r="BA2190" s="69"/>
      <c r="BB2190" s="69"/>
      <c r="BC2190" s="69"/>
      <c r="BD2190" s="69"/>
      <c r="BE2190" s="69"/>
      <c r="BF2190" s="69"/>
      <c r="BG2190" s="69"/>
      <c r="BH2190" s="69"/>
      <c r="BI2190" s="69"/>
      <c r="BJ2190" s="69"/>
      <c r="BK2190" s="69"/>
      <c r="BL2190" s="69"/>
      <c r="BM2190" s="69"/>
      <c r="BN2190" s="69"/>
      <c r="BO2190" s="69"/>
      <c r="BP2190" s="69"/>
      <c r="BQ2190" s="69"/>
      <c r="BR2190" s="69"/>
      <c r="BS2190" s="46"/>
    </row>
    <row r="2191" spans="4:71" s="47" customFormat="1" ht="9.75" customHeight="1" x14ac:dyDescent="0.3">
      <c r="D2191" s="69"/>
      <c r="E2191" s="69"/>
      <c r="F2191" s="69"/>
      <c r="G2191" s="69"/>
      <c r="H2191" s="69"/>
      <c r="I2191" s="69"/>
      <c r="J2191" s="69"/>
      <c r="K2191" s="69"/>
      <c r="L2191" s="69"/>
      <c r="M2191" s="69"/>
      <c r="N2191" s="69"/>
      <c r="O2191" s="69"/>
      <c r="P2191" s="69"/>
      <c r="Q2191" s="69"/>
      <c r="R2191" s="69"/>
      <c r="S2191" s="69"/>
      <c r="T2191" s="69"/>
      <c r="U2191" s="69"/>
      <c r="V2191" s="69"/>
      <c r="W2191" s="69"/>
      <c r="X2191" s="69"/>
      <c r="Y2191" s="69"/>
      <c r="Z2191" s="69"/>
      <c r="AA2191" s="69"/>
      <c r="AB2191" s="69"/>
      <c r="AC2191" s="69"/>
      <c r="AD2191" s="69"/>
      <c r="AE2191" s="69"/>
      <c r="AF2191" s="69"/>
      <c r="AG2191" s="69"/>
      <c r="AH2191" s="69"/>
      <c r="AI2191" s="69"/>
      <c r="AJ2191" s="69"/>
      <c r="AK2191" s="69"/>
      <c r="AL2191" s="69"/>
      <c r="AM2191" s="69"/>
      <c r="AN2191" s="69"/>
      <c r="AO2191" s="69"/>
      <c r="AP2191" s="69"/>
      <c r="AQ2191" s="69"/>
      <c r="AR2191" s="69"/>
      <c r="AS2191" s="69"/>
      <c r="AT2191" s="69"/>
      <c r="AU2191" s="69"/>
      <c r="AV2191" s="69"/>
      <c r="AW2191" s="69"/>
      <c r="AX2191" s="69"/>
      <c r="AY2191" s="69"/>
      <c r="AZ2191" s="69"/>
      <c r="BA2191" s="69"/>
      <c r="BB2191" s="69"/>
      <c r="BC2191" s="69"/>
      <c r="BD2191" s="69"/>
      <c r="BE2191" s="69"/>
      <c r="BF2191" s="69"/>
      <c r="BG2191" s="69"/>
      <c r="BH2191" s="69"/>
      <c r="BI2191" s="69"/>
      <c r="BJ2191" s="69"/>
      <c r="BK2191" s="69"/>
      <c r="BL2191" s="69"/>
      <c r="BM2191" s="69"/>
      <c r="BN2191" s="69"/>
      <c r="BO2191" s="69"/>
      <c r="BP2191" s="69"/>
      <c r="BQ2191" s="69"/>
      <c r="BR2191" s="69"/>
      <c r="BS2191" s="46"/>
    </row>
    <row r="2192" spans="4:71" s="47" customFormat="1" ht="9.75" customHeight="1" x14ac:dyDescent="0.3">
      <c r="D2192" s="69"/>
      <c r="E2192" s="69"/>
      <c r="F2192" s="69"/>
      <c r="G2192" s="69"/>
      <c r="H2192" s="69"/>
      <c r="I2192" s="69"/>
      <c r="J2192" s="69"/>
      <c r="K2192" s="69"/>
      <c r="L2192" s="69"/>
      <c r="M2192" s="69"/>
      <c r="N2192" s="69"/>
      <c r="O2192" s="69"/>
      <c r="P2192" s="69"/>
      <c r="Q2192" s="69"/>
      <c r="R2192" s="69"/>
      <c r="S2192" s="69"/>
      <c r="T2192" s="69"/>
      <c r="U2192" s="69"/>
      <c r="V2192" s="69"/>
      <c r="W2192" s="69"/>
      <c r="X2192" s="69"/>
      <c r="Y2192" s="69"/>
      <c r="Z2192" s="69"/>
      <c r="AA2192" s="69"/>
      <c r="AB2192" s="69"/>
      <c r="AC2192" s="69"/>
      <c r="AD2192" s="69"/>
      <c r="AE2192" s="69"/>
      <c r="AF2192" s="69"/>
      <c r="AG2192" s="69"/>
      <c r="AH2192" s="69"/>
      <c r="AI2192" s="69"/>
      <c r="AJ2192" s="69"/>
      <c r="AK2192" s="69"/>
      <c r="AL2192" s="69"/>
      <c r="AM2192" s="69"/>
      <c r="AN2192" s="69"/>
      <c r="AO2192" s="69"/>
      <c r="AP2192" s="69"/>
      <c r="AQ2192" s="69"/>
      <c r="AR2192" s="69"/>
      <c r="AS2192" s="69"/>
      <c r="AT2192" s="69"/>
      <c r="AU2192" s="69"/>
      <c r="AV2192" s="69"/>
      <c r="AW2192" s="69"/>
      <c r="AX2192" s="69"/>
      <c r="AY2192" s="69"/>
      <c r="AZ2192" s="69"/>
      <c r="BA2192" s="69"/>
      <c r="BB2192" s="69"/>
      <c r="BC2192" s="69"/>
      <c r="BD2192" s="69"/>
      <c r="BE2192" s="69"/>
      <c r="BF2192" s="69"/>
      <c r="BG2192" s="69"/>
      <c r="BH2192" s="69"/>
      <c r="BI2192" s="69"/>
      <c r="BJ2192" s="69"/>
      <c r="BK2192" s="69"/>
      <c r="BL2192" s="69"/>
      <c r="BM2192" s="69"/>
      <c r="BN2192" s="69"/>
      <c r="BO2192" s="69"/>
      <c r="BP2192" s="69"/>
      <c r="BQ2192" s="69"/>
      <c r="BR2192" s="69"/>
      <c r="BS2192" s="46"/>
    </row>
    <row r="2193" spans="4:71" s="47" customFormat="1" ht="9.75" customHeight="1" x14ac:dyDescent="0.3">
      <c r="D2193" s="69"/>
      <c r="E2193" s="69"/>
      <c r="F2193" s="69"/>
      <c r="G2193" s="69"/>
      <c r="H2193" s="69"/>
      <c r="I2193" s="69"/>
      <c r="J2193" s="69"/>
      <c r="K2193" s="69"/>
      <c r="L2193" s="69"/>
      <c r="M2193" s="69"/>
      <c r="N2193" s="69"/>
      <c r="O2193" s="69"/>
      <c r="P2193" s="69"/>
      <c r="Q2193" s="69"/>
      <c r="R2193" s="69"/>
      <c r="S2193" s="69"/>
      <c r="T2193" s="69"/>
      <c r="U2193" s="69"/>
      <c r="V2193" s="69"/>
      <c r="W2193" s="69"/>
      <c r="X2193" s="69"/>
      <c r="Y2193" s="69"/>
      <c r="Z2193" s="69"/>
      <c r="AA2193" s="69"/>
      <c r="AB2193" s="69"/>
      <c r="AC2193" s="69"/>
      <c r="AD2193" s="69"/>
      <c r="AE2193" s="69"/>
      <c r="AF2193" s="69"/>
      <c r="AG2193" s="69"/>
      <c r="AH2193" s="69"/>
      <c r="AI2193" s="69"/>
      <c r="AJ2193" s="69"/>
      <c r="AK2193" s="69"/>
      <c r="AL2193" s="69"/>
      <c r="AM2193" s="69"/>
      <c r="AN2193" s="69"/>
      <c r="AO2193" s="69"/>
      <c r="AP2193" s="69"/>
      <c r="AQ2193" s="69"/>
      <c r="AR2193" s="69"/>
      <c r="AS2193" s="69"/>
      <c r="AT2193" s="69"/>
      <c r="AU2193" s="69"/>
      <c r="AV2193" s="69"/>
      <c r="AW2193" s="69"/>
      <c r="AX2193" s="69"/>
      <c r="AY2193" s="69"/>
      <c r="AZ2193" s="69"/>
      <c r="BA2193" s="69"/>
      <c r="BB2193" s="69"/>
      <c r="BC2193" s="69"/>
      <c r="BD2193" s="69"/>
      <c r="BE2193" s="69"/>
      <c r="BF2193" s="69"/>
      <c r="BG2193" s="69"/>
      <c r="BH2193" s="69"/>
      <c r="BI2193" s="69"/>
      <c r="BJ2193" s="69"/>
      <c r="BK2193" s="69"/>
      <c r="BL2193" s="69"/>
      <c r="BM2193" s="69"/>
      <c r="BN2193" s="69"/>
      <c r="BO2193" s="69"/>
      <c r="BP2193" s="69"/>
      <c r="BQ2193" s="69"/>
      <c r="BR2193" s="69"/>
      <c r="BS2193" s="46"/>
    </row>
    <row r="2194" spans="4:71" s="47" customFormat="1" ht="9.75" customHeight="1" x14ac:dyDescent="0.3">
      <c r="D2194" s="69"/>
      <c r="E2194" s="69"/>
      <c r="F2194" s="69"/>
      <c r="G2194" s="69"/>
      <c r="H2194" s="69"/>
      <c r="I2194" s="69"/>
      <c r="J2194" s="69"/>
      <c r="K2194" s="69"/>
      <c r="L2194" s="69"/>
      <c r="M2194" s="69"/>
      <c r="N2194" s="69"/>
      <c r="O2194" s="69"/>
      <c r="P2194" s="69"/>
      <c r="Q2194" s="69"/>
      <c r="R2194" s="69"/>
      <c r="S2194" s="69"/>
      <c r="T2194" s="69"/>
      <c r="U2194" s="69"/>
      <c r="V2194" s="69"/>
      <c r="W2194" s="69"/>
      <c r="X2194" s="69"/>
      <c r="Y2194" s="69"/>
      <c r="Z2194" s="69"/>
      <c r="AA2194" s="69"/>
      <c r="AB2194" s="69"/>
      <c r="AC2194" s="69"/>
      <c r="AD2194" s="69"/>
      <c r="AE2194" s="69"/>
      <c r="AF2194" s="69"/>
      <c r="AG2194" s="69"/>
      <c r="AH2194" s="69"/>
      <c r="AI2194" s="69"/>
      <c r="AJ2194" s="69"/>
      <c r="AK2194" s="69"/>
      <c r="AL2194" s="69"/>
      <c r="AM2194" s="69"/>
      <c r="AN2194" s="69"/>
      <c r="AO2194" s="69"/>
      <c r="AP2194" s="69"/>
      <c r="AQ2194" s="69"/>
      <c r="AR2194" s="69"/>
      <c r="AS2194" s="69"/>
      <c r="AT2194" s="69"/>
      <c r="AU2194" s="69"/>
      <c r="AV2194" s="69"/>
      <c r="AW2194" s="69"/>
      <c r="AX2194" s="69"/>
      <c r="AY2194" s="69"/>
      <c r="AZ2194" s="69"/>
      <c r="BA2194" s="69"/>
      <c r="BB2194" s="69"/>
      <c r="BC2194" s="69"/>
      <c r="BD2194" s="69"/>
      <c r="BE2194" s="69"/>
      <c r="BF2194" s="69"/>
      <c r="BG2194" s="69"/>
      <c r="BH2194" s="69"/>
      <c r="BI2194" s="69"/>
      <c r="BJ2194" s="69"/>
      <c r="BK2194" s="69"/>
      <c r="BL2194" s="69"/>
      <c r="BM2194" s="69"/>
      <c r="BN2194" s="69"/>
      <c r="BO2194" s="69"/>
      <c r="BP2194" s="69"/>
      <c r="BQ2194" s="69"/>
      <c r="BR2194" s="69"/>
      <c r="BS2194" s="46"/>
    </row>
    <row r="2195" spans="4:71" s="47" customFormat="1" ht="9.75" customHeight="1" x14ac:dyDescent="0.3">
      <c r="D2195" s="69"/>
      <c r="E2195" s="69"/>
      <c r="F2195" s="69"/>
      <c r="G2195" s="69"/>
      <c r="H2195" s="69"/>
      <c r="I2195" s="69"/>
      <c r="J2195" s="69"/>
      <c r="K2195" s="69"/>
      <c r="L2195" s="69"/>
      <c r="M2195" s="69"/>
      <c r="N2195" s="69"/>
      <c r="O2195" s="69"/>
      <c r="P2195" s="69"/>
      <c r="Q2195" s="69"/>
      <c r="R2195" s="69"/>
      <c r="S2195" s="69"/>
      <c r="T2195" s="69"/>
      <c r="U2195" s="69"/>
      <c r="V2195" s="69"/>
      <c r="W2195" s="69"/>
      <c r="X2195" s="69"/>
      <c r="Y2195" s="69"/>
      <c r="Z2195" s="69"/>
      <c r="AA2195" s="69"/>
      <c r="AB2195" s="69"/>
      <c r="AC2195" s="69"/>
      <c r="AD2195" s="69"/>
      <c r="AE2195" s="69"/>
      <c r="AF2195" s="69"/>
      <c r="AG2195" s="69"/>
      <c r="AH2195" s="69"/>
      <c r="AI2195" s="69"/>
      <c r="AJ2195" s="69"/>
      <c r="AK2195" s="69"/>
      <c r="AL2195" s="69"/>
      <c r="AM2195" s="69"/>
      <c r="AN2195" s="69"/>
      <c r="AO2195" s="69"/>
      <c r="AP2195" s="69"/>
      <c r="AQ2195" s="69"/>
      <c r="AR2195" s="69"/>
      <c r="AS2195" s="69"/>
      <c r="AT2195" s="69"/>
      <c r="AU2195" s="69"/>
      <c r="AV2195" s="69"/>
      <c r="AW2195" s="69"/>
      <c r="AX2195" s="69"/>
      <c r="AY2195" s="69"/>
      <c r="AZ2195" s="69"/>
      <c r="BA2195" s="69"/>
      <c r="BB2195" s="69"/>
      <c r="BC2195" s="69"/>
      <c r="BD2195" s="69"/>
      <c r="BE2195" s="69"/>
      <c r="BF2195" s="69"/>
      <c r="BG2195" s="69"/>
      <c r="BH2195" s="69"/>
      <c r="BI2195" s="69"/>
      <c r="BJ2195" s="69"/>
      <c r="BK2195" s="69"/>
      <c r="BL2195" s="69"/>
      <c r="BM2195" s="69"/>
      <c r="BN2195" s="69"/>
      <c r="BO2195" s="69"/>
      <c r="BP2195" s="69"/>
      <c r="BQ2195" s="69"/>
      <c r="BR2195" s="69"/>
      <c r="BS2195" s="46"/>
    </row>
    <row r="2196" spans="4:71" s="47" customFormat="1" ht="9.75" customHeight="1" x14ac:dyDescent="0.3">
      <c r="D2196" s="69"/>
      <c r="E2196" s="69"/>
      <c r="F2196" s="69"/>
      <c r="G2196" s="69"/>
      <c r="H2196" s="69"/>
      <c r="I2196" s="69"/>
      <c r="J2196" s="69"/>
      <c r="K2196" s="69"/>
      <c r="L2196" s="69"/>
      <c r="M2196" s="69"/>
      <c r="N2196" s="69"/>
      <c r="O2196" s="69"/>
      <c r="P2196" s="69"/>
      <c r="Q2196" s="69"/>
      <c r="R2196" s="69"/>
      <c r="S2196" s="69"/>
      <c r="T2196" s="69"/>
      <c r="U2196" s="69"/>
      <c r="V2196" s="69"/>
      <c r="W2196" s="69"/>
      <c r="X2196" s="69"/>
      <c r="Y2196" s="69"/>
      <c r="Z2196" s="69"/>
      <c r="AA2196" s="69"/>
      <c r="AB2196" s="69"/>
      <c r="AC2196" s="69"/>
      <c r="AD2196" s="69"/>
      <c r="AE2196" s="69"/>
      <c r="AF2196" s="69"/>
      <c r="AG2196" s="69"/>
      <c r="AH2196" s="69"/>
      <c r="AI2196" s="69"/>
      <c r="AJ2196" s="69"/>
      <c r="AK2196" s="69"/>
      <c r="AL2196" s="69"/>
      <c r="AM2196" s="69"/>
      <c r="AN2196" s="69"/>
      <c r="AO2196" s="69"/>
      <c r="AP2196" s="69"/>
      <c r="AQ2196" s="69"/>
      <c r="AR2196" s="69"/>
      <c r="AS2196" s="69"/>
      <c r="AT2196" s="69"/>
      <c r="AU2196" s="69"/>
      <c r="AV2196" s="69"/>
      <c r="AW2196" s="69"/>
      <c r="AX2196" s="69"/>
      <c r="AY2196" s="69"/>
      <c r="AZ2196" s="69"/>
      <c r="BA2196" s="69"/>
      <c r="BB2196" s="69"/>
      <c r="BC2196" s="69"/>
      <c r="BD2196" s="69"/>
      <c r="BE2196" s="69"/>
      <c r="BF2196" s="69"/>
      <c r="BG2196" s="69"/>
      <c r="BH2196" s="69"/>
      <c r="BI2196" s="69"/>
      <c r="BJ2196" s="69"/>
      <c r="BK2196" s="69"/>
      <c r="BL2196" s="69"/>
      <c r="BM2196" s="69"/>
      <c r="BN2196" s="69"/>
      <c r="BO2196" s="69"/>
      <c r="BP2196" s="69"/>
      <c r="BQ2196" s="69"/>
      <c r="BR2196" s="69"/>
      <c r="BS2196" s="46"/>
    </row>
    <row r="2197" spans="4:71" s="47" customFormat="1" ht="9.75" customHeight="1" x14ac:dyDescent="0.3">
      <c r="D2197" s="69"/>
      <c r="E2197" s="69"/>
      <c r="F2197" s="69"/>
      <c r="G2197" s="69"/>
      <c r="H2197" s="69"/>
      <c r="I2197" s="69"/>
      <c r="J2197" s="69"/>
      <c r="K2197" s="69"/>
      <c r="L2197" s="69"/>
      <c r="M2197" s="69"/>
      <c r="N2197" s="69"/>
      <c r="O2197" s="69"/>
      <c r="P2197" s="69"/>
      <c r="Q2197" s="69"/>
      <c r="R2197" s="69"/>
      <c r="S2197" s="69"/>
      <c r="T2197" s="69"/>
      <c r="U2197" s="69"/>
      <c r="V2197" s="69"/>
      <c r="W2197" s="69"/>
      <c r="X2197" s="69"/>
      <c r="Y2197" s="69"/>
      <c r="Z2197" s="69"/>
      <c r="AA2197" s="69"/>
      <c r="AB2197" s="69"/>
      <c r="AC2197" s="69"/>
      <c r="AD2197" s="69"/>
      <c r="AE2197" s="69"/>
      <c r="AF2197" s="69"/>
      <c r="AG2197" s="69"/>
      <c r="AH2197" s="69"/>
      <c r="AI2197" s="69"/>
      <c r="AJ2197" s="69"/>
      <c r="AK2197" s="69"/>
      <c r="AL2197" s="69"/>
      <c r="AM2197" s="69"/>
      <c r="AN2197" s="69"/>
      <c r="AO2197" s="69"/>
      <c r="AP2197" s="69"/>
      <c r="AQ2197" s="69"/>
      <c r="AR2197" s="69"/>
      <c r="AS2197" s="69"/>
      <c r="AT2197" s="69"/>
      <c r="AU2197" s="69"/>
      <c r="AV2197" s="69"/>
      <c r="AW2197" s="69"/>
      <c r="AX2197" s="69"/>
      <c r="AY2197" s="69"/>
      <c r="AZ2197" s="69"/>
      <c r="BA2197" s="69"/>
      <c r="BB2197" s="69"/>
      <c r="BC2197" s="69"/>
      <c r="BD2197" s="69"/>
      <c r="BE2197" s="69"/>
      <c r="BF2197" s="69"/>
      <c r="BG2197" s="69"/>
      <c r="BH2197" s="69"/>
      <c r="BI2197" s="69"/>
      <c r="BJ2197" s="69"/>
      <c r="BK2197" s="69"/>
      <c r="BL2197" s="69"/>
      <c r="BM2197" s="69"/>
      <c r="BN2197" s="69"/>
      <c r="BO2197" s="69"/>
      <c r="BP2197" s="69"/>
      <c r="BQ2197" s="69"/>
      <c r="BR2197" s="69"/>
      <c r="BS2197" s="46"/>
    </row>
    <row r="2198" spans="4:71" s="47" customFormat="1" ht="9.75" customHeight="1" x14ac:dyDescent="0.3">
      <c r="D2198" s="69"/>
      <c r="E2198" s="69"/>
      <c r="F2198" s="69"/>
      <c r="G2198" s="69"/>
      <c r="H2198" s="69"/>
      <c r="I2198" s="69"/>
      <c r="J2198" s="69"/>
      <c r="K2198" s="69"/>
      <c r="L2198" s="69"/>
      <c r="M2198" s="69"/>
      <c r="N2198" s="69"/>
      <c r="O2198" s="69"/>
      <c r="P2198" s="69"/>
      <c r="Q2198" s="69"/>
      <c r="R2198" s="69"/>
      <c r="S2198" s="69"/>
      <c r="T2198" s="69"/>
      <c r="U2198" s="69"/>
      <c r="V2198" s="69"/>
      <c r="W2198" s="69"/>
      <c r="X2198" s="69"/>
      <c r="Y2198" s="69"/>
      <c r="Z2198" s="69"/>
      <c r="AA2198" s="69"/>
      <c r="AB2198" s="69"/>
      <c r="AC2198" s="69"/>
      <c r="AD2198" s="69"/>
      <c r="AE2198" s="69"/>
      <c r="AF2198" s="69"/>
      <c r="AG2198" s="69"/>
      <c r="AH2198" s="69"/>
      <c r="AI2198" s="69"/>
      <c r="AJ2198" s="69"/>
      <c r="AK2198" s="69"/>
      <c r="AL2198" s="69"/>
      <c r="AM2198" s="69"/>
      <c r="AN2198" s="69"/>
      <c r="AO2198" s="69"/>
      <c r="AP2198" s="69"/>
      <c r="AQ2198" s="69"/>
      <c r="AR2198" s="69"/>
      <c r="AS2198" s="69"/>
      <c r="AT2198" s="69"/>
      <c r="AU2198" s="69"/>
      <c r="AV2198" s="69"/>
      <c r="AW2198" s="69"/>
      <c r="AX2198" s="69"/>
      <c r="AY2198" s="69"/>
      <c r="AZ2198" s="69"/>
      <c r="BA2198" s="69"/>
      <c r="BB2198" s="69"/>
      <c r="BC2198" s="69"/>
      <c r="BD2198" s="69"/>
      <c r="BE2198" s="69"/>
      <c r="BF2198" s="69"/>
      <c r="BG2198" s="69"/>
      <c r="BH2198" s="69"/>
      <c r="BI2198" s="69"/>
      <c r="BJ2198" s="69"/>
      <c r="BK2198" s="69"/>
      <c r="BL2198" s="69"/>
      <c r="BM2198" s="69"/>
      <c r="BN2198" s="69"/>
      <c r="BO2198" s="69"/>
      <c r="BP2198" s="69"/>
      <c r="BQ2198" s="69"/>
      <c r="BR2198" s="69"/>
      <c r="BS2198" s="46"/>
    </row>
    <row r="2199" spans="4:71" s="47" customFormat="1" ht="9.75" customHeight="1" x14ac:dyDescent="0.3">
      <c r="D2199" s="69"/>
      <c r="E2199" s="69"/>
      <c r="F2199" s="69"/>
      <c r="G2199" s="69"/>
      <c r="H2199" s="69"/>
      <c r="I2199" s="69"/>
      <c r="J2199" s="69"/>
      <c r="K2199" s="69"/>
      <c r="L2199" s="69"/>
      <c r="M2199" s="69"/>
      <c r="N2199" s="69"/>
      <c r="O2199" s="69"/>
      <c r="P2199" s="69"/>
      <c r="Q2199" s="69"/>
      <c r="R2199" s="69"/>
      <c r="S2199" s="69"/>
      <c r="T2199" s="69"/>
      <c r="U2199" s="69"/>
      <c r="V2199" s="69"/>
      <c r="W2199" s="69"/>
      <c r="X2199" s="69"/>
      <c r="Y2199" s="69"/>
      <c r="Z2199" s="69"/>
      <c r="AA2199" s="69"/>
      <c r="AB2199" s="69"/>
      <c r="AC2199" s="69"/>
      <c r="AD2199" s="69"/>
      <c r="AE2199" s="69"/>
      <c r="AF2199" s="69"/>
      <c r="AG2199" s="69"/>
      <c r="AH2199" s="69"/>
      <c r="AI2199" s="69"/>
      <c r="AJ2199" s="69"/>
      <c r="AK2199" s="69"/>
      <c r="AL2199" s="69"/>
      <c r="AM2199" s="69"/>
      <c r="AN2199" s="69"/>
      <c r="AO2199" s="69"/>
      <c r="AP2199" s="69"/>
      <c r="AQ2199" s="69"/>
      <c r="AR2199" s="69"/>
      <c r="AS2199" s="69"/>
      <c r="AT2199" s="69"/>
      <c r="AU2199" s="69"/>
      <c r="AV2199" s="69"/>
      <c r="AW2199" s="69"/>
      <c r="AX2199" s="69"/>
      <c r="AY2199" s="69"/>
      <c r="AZ2199" s="69"/>
      <c r="BA2199" s="69"/>
      <c r="BB2199" s="69"/>
      <c r="BC2199" s="69"/>
      <c r="BD2199" s="69"/>
      <c r="BE2199" s="69"/>
      <c r="BF2199" s="69"/>
      <c r="BG2199" s="69"/>
      <c r="BH2199" s="69"/>
      <c r="BI2199" s="69"/>
      <c r="BJ2199" s="69"/>
      <c r="BK2199" s="69"/>
      <c r="BL2199" s="69"/>
      <c r="BM2199" s="69"/>
      <c r="BN2199" s="69"/>
      <c r="BO2199" s="69"/>
      <c r="BP2199" s="69"/>
      <c r="BQ2199" s="69"/>
      <c r="BR2199" s="69"/>
      <c r="BS2199" s="46"/>
    </row>
    <row r="2200" spans="4:71" s="47" customFormat="1" ht="9.75" customHeight="1" x14ac:dyDescent="0.3">
      <c r="D2200" s="69"/>
      <c r="E2200" s="69"/>
      <c r="F2200" s="69"/>
      <c r="G2200" s="69"/>
      <c r="H2200" s="69"/>
      <c r="I2200" s="69"/>
      <c r="J2200" s="69"/>
      <c r="K2200" s="69"/>
      <c r="L2200" s="69"/>
      <c r="M2200" s="69"/>
      <c r="N2200" s="69"/>
      <c r="O2200" s="69"/>
      <c r="P2200" s="69"/>
      <c r="Q2200" s="69"/>
      <c r="R2200" s="69"/>
      <c r="S2200" s="69"/>
      <c r="T2200" s="69"/>
      <c r="U2200" s="69"/>
      <c r="V2200" s="69"/>
      <c r="W2200" s="69"/>
      <c r="X2200" s="69"/>
      <c r="Y2200" s="69"/>
      <c r="Z2200" s="69"/>
      <c r="AA2200" s="69"/>
      <c r="AB2200" s="69"/>
      <c r="AC2200" s="69"/>
      <c r="AD2200" s="69"/>
      <c r="AE2200" s="69"/>
      <c r="AF2200" s="69"/>
      <c r="AG2200" s="69"/>
      <c r="AH2200" s="69"/>
      <c r="AI2200" s="69"/>
      <c r="AJ2200" s="69"/>
      <c r="AK2200" s="69"/>
      <c r="AL2200" s="69"/>
      <c r="AM2200" s="69"/>
      <c r="AN2200" s="69"/>
      <c r="AO2200" s="69"/>
      <c r="AP2200" s="69"/>
      <c r="AQ2200" s="69"/>
      <c r="AR2200" s="69"/>
      <c r="AS2200" s="69"/>
      <c r="AT2200" s="69"/>
      <c r="AU2200" s="69"/>
      <c r="AV2200" s="69"/>
      <c r="AW2200" s="69"/>
      <c r="AX2200" s="69"/>
      <c r="AY2200" s="69"/>
      <c r="AZ2200" s="69"/>
      <c r="BA2200" s="69"/>
      <c r="BB2200" s="69"/>
      <c r="BC2200" s="69"/>
      <c r="BD2200" s="69"/>
      <c r="BE2200" s="69"/>
      <c r="BF2200" s="69"/>
      <c r="BG2200" s="69"/>
      <c r="BH2200" s="69"/>
      <c r="BI2200" s="69"/>
      <c r="BJ2200" s="69"/>
      <c r="BK2200" s="69"/>
      <c r="BL2200" s="69"/>
      <c r="BM2200" s="69"/>
      <c r="BN2200" s="69"/>
      <c r="BO2200" s="69"/>
      <c r="BP2200" s="69"/>
      <c r="BQ2200" s="69"/>
      <c r="BR2200" s="69"/>
      <c r="BS2200" s="46"/>
    </row>
    <row r="2201" spans="4:71" s="47" customFormat="1" ht="9.75" customHeight="1" x14ac:dyDescent="0.3">
      <c r="D2201" s="69"/>
      <c r="E2201" s="69"/>
      <c r="F2201" s="69"/>
      <c r="G2201" s="69"/>
      <c r="H2201" s="69"/>
      <c r="I2201" s="69"/>
      <c r="J2201" s="69"/>
      <c r="K2201" s="69"/>
      <c r="L2201" s="69"/>
      <c r="M2201" s="69"/>
      <c r="N2201" s="69"/>
      <c r="O2201" s="69"/>
      <c r="P2201" s="69"/>
      <c r="Q2201" s="69"/>
      <c r="R2201" s="69"/>
      <c r="S2201" s="69"/>
      <c r="T2201" s="69"/>
      <c r="U2201" s="69"/>
      <c r="V2201" s="69"/>
      <c r="W2201" s="69"/>
      <c r="X2201" s="69"/>
      <c r="Y2201" s="69"/>
      <c r="Z2201" s="69"/>
      <c r="AA2201" s="69"/>
      <c r="AB2201" s="69"/>
      <c r="AC2201" s="69"/>
      <c r="AD2201" s="69"/>
      <c r="AE2201" s="69"/>
      <c r="AF2201" s="69"/>
      <c r="AG2201" s="69"/>
      <c r="AH2201" s="69"/>
      <c r="AI2201" s="69"/>
      <c r="AJ2201" s="69"/>
      <c r="AK2201" s="69"/>
      <c r="AL2201" s="69"/>
      <c r="AM2201" s="69"/>
      <c r="AN2201" s="69"/>
      <c r="AO2201" s="69"/>
      <c r="AP2201" s="69"/>
      <c r="AQ2201" s="69"/>
      <c r="AR2201" s="69"/>
      <c r="AS2201" s="69"/>
      <c r="AT2201" s="69"/>
      <c r="AU2201" s="69"/>
      <c r="AV2201" s="69"/>
      <c r="AW2201" s="69"/>
      <c r="AX2201" s="69"/>
      <c r="AY2201" s="69"/>
      <c r="AZ2201" s="69"/>
      <c r="BA2201" s="69"/>
      <c r="BB2201" s="69"/>
      <c r="BC2201" s="69"/>
      <c r="BD2201" s="69"/>
      <c r="BE2201" s="69"/>
      <c r="BF2201" s="69"/>
      <c r="BG2201" s="69"/>
      <c r="BH2201" s="69"/>
      <c r="BI2201" s="69"/>
      <c r="BJ2201" s="69"/>
      <c r="BK2201" s="69"/>
      <c r="BL2201" s="69"/>
      <c r="BM2201" s="69"/>
      <c r="BN2201" s="69"/>
      <c r="BO2201" s="69"/>
      <c r="BP2201" s="69"/>
      <c r="BQ2201" s="69"/>
      <c r="BR2201" s="69"/>
      <c r="BS2201" s="46"/>
    </row>
    <row r="2202" spans="4:71" s="47" customFormat="1" ht="9.75" customHeight="1" x14ac:dyDescent="0.3">
      <c r="D2202" s="69"/>
      <c r="E2202" s="69"/>
      <c r="F2202" s="69"/>
      <c r="G2202" s="69"/>
      <c r="H2202" s="69"/>
      <c r="I2202" s="69"/>
      <c r="J2202" s="69"/>
      <c r="K2202" s="69"/>
      <c r="L2202" s="69"/>
      <c r="M2202" s="69"/>
      <c r="N2202" s="69"/>
      <c r="O2202" s="69"/>
      <c r="P2202" s="69"/>
      <c r="Q2202" s="69"/>
      <c r="R2202" s="69"/>
      <c r="S2202" s="69"/>
      <c r="T2202" s="69"/>
      <c r="U2202" s="69"/>
      <c r="V2202" s="69"/>
      <c r="W2202" s="69"/>
      <c r="X2202" s="69"/>
      <c r="Y2202" s="69"/>
      <c r="Z2202" s="69"/>
      <c r="AA2202" s="69"/>
      <c r="AB2202" s="69"/>
      <c r="AC2202" s="69"/>
      <c r="AD2202" s="69"/>
      <c r="AE2202" s="69"/>
      <c r="AF2202" s="69"/>
      <c r="AG2202" s="69"/>
      <c r="AH2202" s="69"/>
      <c r="AI2202" s="69"/>
      <c r="AJ2202" s="69"/>
      <c r="AK2202" s="69"/>
      <c r="AL2202" s="69"/>
      <c r="AM2202" s="69"/>
      <c r="AN2202" s="69"/>
      <c r="AO2202" s="69"/>
      <c r="AP2202" s="69"/>
      <c r="AQ2202" s="69"/>
      <c r="AR2202" s="69"/>
      <c r="AS2202" s="69"/>
      <c r="AT2202" s="69"/>
      <c r="AU2202" s="69"/>
      <c r="AV2202" s="69"/>
      <c r="AW2202" s="69"/>
      <c r="AX2202" s="69"/>
      <c r="AY2202" s="69"/>
      <c r="AZ2202" s="69"/>
      <c r="BA2202" s="69"/>
      <c r="BB2202" s="69"/>
      <c r="BC2202" s="69"/>
      <c r="BD2202" s="69"/>
      <c r="BE2202" s="69"/>
      <c r="BF2202" s="69"/>
      <c r="BG2202" s="69"/>
      <c r="BH2202" s="69"/>
      <c r="BI2202" s="69"/>
      <c r="BJ2202" s="69"/>
      <c r="BK2202" s="69"/>
      <c r="BL2202" s="69"/>
      <c r="BM2202" s="69"/>
      <c r="BN2202" s="69"/>
      <c r="BO2202" s="69"/>
      <c r="BP2202" s="69"/>
      <c r="BQ2202" s="69"/>
      <c r="BR2202" s="69"/>
      <c r="BS2202" s="46"/>
    </row>
    <row r="2203" spans="4:71" s="47" customFormat="1" ht="9.75" customHeight="1" x14ac:dyDescent="0.3">
      <c r="D2203" s="69"/>
      <c r="E2203" s="69"/>
      <c r="F2203" s="69"/>
      <c r="G2203" s="69"/>
      <c r="H2203" s="69"/>
      <c r="I2203" s="69"/>
      <c r="J2203" s="69"/>
      <c r="K2203" s="69"/>
      <c r="L2203" s="69"/>
      <c r="M2203" s="69"/>
      <c r="N2203" s="69"/>
      <c r="O2203" s="69"/>
      <c r="P2203" s="69"/>
      <c r="Q2203" s="69"/>
      <c r="R2203" s="69"/>
      <c r="S2203" s="69"/>
      <c r="T2203" s="69"/>
      <c r="U2203" s="69"/>
      <c r="V2203" s="69"/>
      <c r="W2203" s="69"/>
      <c r="X2203" s="69"/>
      <c r="Y2203" s="69"/>
      <c r="Z2203" s="69"/>
      <c r="AA2203" s="69"/>
      <c r="AB2203" s="69"/>
      <c r="AC2203" s="69"/>
      <c r="AD2203" s="69"/>
      <c r="AE2203" s="69"/>
      <c r="AF2203" s="69"/>
      <c r="AG2203" s="69"/>
      <c r="AH2203" s="69"/>
      <c r="AI2203" s="69"/>
      <c r="AJ2203" s="69"/>
      <c r="AK2203" s="69"/>
      <c r="AL2203" s="69"/>
      <c r="AM2203" s="69"/>
      <c r="AN2203" s="69"/>
      <c r="AO2203" s="69"/>
      <c r="AP2203" s="69"/>
      <c r="AQ2203" s="69"/>
      <c r="AR2203" s="69"/>
      <c r="AS2203" s="69"/>
      <c r="AT2203" s="69"/>
      <c r="AU2203" s="69"/>
      <c r="AV2203" s="69"/>
      <c r="AW2203" s="69"/>
      <c r="AX2203" s="69"/>
      <c r="AY2203" s="69"/>
      <c r="AZ2203" s="69"/>
      <c r="BA2203" s="69"/>
      <c r="BB2203" s="69"/>
      <c r="BC2203" s="69"/>
      <c r="BD2203" s="69"/>
      <c r="BE2203" s="69"/>
      <c r="BF2203" s="69"/>
      <c r="BG2203" s="69"/>
      <c r="BH2203" s="69"/>
      <c r="BI2203" s="69"/>
      <c r="BJ2203" s="69"/>
      <c r="BK2203" s="69"/>
      <c r="BL2203" s="69"/>
      <c r="BM2203" s="69"/>
      <c r="BN2203" s="69"/>
      <c r="BO2203" s="69"/>
      <c r="BP2203" s="69"/>
      <c r="BQ2203" s="69"/>
      <c r="BR2203" s="69"/>
      <c r="BS2203" s="46"/>
    </row>
    <row r="2204" spans="4:71" s="47" customFormat="1" ht="9.75" customHeight="1" x14ac:dyDescent="0.3">
      <c r="D2204" s="69"/>
      <c r="E2204" s="69"/>
      <c r="F2204" s="69"/>
      <c r="G2204" s="69"/>
      <c r="H2204" s="69"/>
      <c r="I2204" s="69"/>
      <c r="J2204" s="69"/>
      <c r="K2204" s="69"/>
      <c r="L2204" s="69"/>
      <c r="M2204" s="69"/>
      <c r="N2204" s="69"/>
      <c r="O2204" s="69"/>
      <c r="P2204" s="69"/>
      <c r="Q2204" s="69"/>
      <c r="R2204" s="69"/>
      <c r="S2204" s="69"/>
      <c r="T2204" s="69"/>
      <c r="U2204" s="69"/>
      <c r="V2204" s="69"/>
      <c r="W2204" s="69"/>
      <c r="X2204" s="69"/>
      <c r="Y2204" s="69"/>
      <c r="Z2204" s="69"/>
      <c r="AA2204" s="69"/>
      <c r="AB2204" s="69"/>
      <c r="AC2204" s="69"/>
      <c r="AD2204" s="69"/>
      <c r="AE2204" s="69"/>
      <c r="AF2204" s="69"/>
      <c r="AG2204" s="69"/>
      <c r="AH2204" s="69"/>
      <c r="AI2204" s="69"/>
      <c r="AJ2204" s="69"/>
      <c r="AK2204" s="69"/>
      <c r="AL2204" s="69"/>
      <c r="AM2204" s="69"/>
      <c r="AN2204" s="69"/>
      <c r="AO2204" s="69"/>
      <c r="AP2204" s="69"/>
      <c r="AQ2204" s="69"/>
      <c r="AR2204" s="69"/>
      <c r="AS2204" s="69"/>
      <c r="AT2204" s="69"/>
      <c r="AU2204" s="69"/>
      <c r="AV2204" s="69"/>
      <c r="AW2204" s="69"/>
      <c r="AX2204" s="69"/>
      <c r="AY2204" s="69"/>
      <c r="AZ2204" s="69"/>
      <c r="BA2204" s="69"/>
      <c r="BB2204" s="69"/>
      <c r="BC2204" s="69"/>
      <c r="BD2204" s="69"/>
      <c r="BE2204" s="69"/>
      <c r="BF2204" s="69"/>
      <c r="BG2204" s="69"/>
      <c r="BH2204" s="69"/>
      <c r="BI2204" s="69"/>
      <c r="BJ2204" s="69"/>
      <c r="BK2204" s="69"/>
      <c r="BL2204" s="69"/>
      <c r="BM2204" s="69"/>
      <c r="BN2204" s="69"/>
      <c r="BO2204" s="69"/>
      <c r="BP2204" s="69"/>
      <c r="BQ2204" s="69"/>
      <c r="BR2204" s="69"/>
      <c r="BS2204" s="46"/>
    </row>
    <row r="2205" spans="4:71" s="47" customFormat="1" ht="9.75" customHeight="1" x14ac:dyDescent="0.3">
      <c r="D2205" s="69"/>
      <c r="E2205" s="69"/>
      <c r="F2205" s="69"/>
      <c r="G2205" s="69"/>
      <c r="H2205" s="69"/>
      <c r="I2205" s="69"/>
      <c r="J2205" s="69"/>
      <c r="K2205" s="69"/>
      <c r="L2205" s="69"/>
      <c r="M2205" s="69"/>
      <c r="N2205" s="69"/>
      <c r="O2205" s="69"/>
      <c r="P2205" s="69"/>
      <c r="Q2205" s="69"/>
      <c r="R2205" s="69"/>
      <c r="S2205" s="69"/>
      <c r="T2205" s="69"/>
      <c r="U2205" s="69"/>
      <c r="V2205" s="69"/>
      <c r="W2205" s="69"/>
      <c r="X2205" s="69"/>
      <c r="Y2205" s="69"/>
      <c r="Z2205" s="69"/>
      <c r="AA2205" s="69"/>
      <c r="AB2205" s="69"/>
      <c r="AC2205" s="69"/>
      <c r="AD2205" s="69"/>
      <c r="AE2205" s="69"/>
      <c r="AF2205" s="69"/>
      <c r="AG2205" s="69"/>
      <c r="AH2205" s="69"/>
      <c r="AI2205" s="69"/>
      <c r="AJ2205" s="69"/>
      <c r="AK2205" s="69"/>
      <c r="AL2205" s="69"/>
      <c r="AM2205" s="69"/>
      <c r="AN2205" s="69"/>
      <c r="AO2205" s="69"/>
      <c r="AP2205" s="69"/>
      <c r="AQ2205" s="69"/>
      <c r="AR2205" s="69"/>
      <c r="AS2205" s="69"/>
      <c r="AT2205" s="69"/>
      <c r="AU2205" s="69"/>
      <c r="AV2205" s="69"/>
      <c r="AW2205" s="69"/>
      <c r="AX2205" s="69"/>
      <c r="AY2205" s="69"/>
      <c r="AZ2205" s="69"/>
      <c r="BA2205" s="69"/>
      <c r="BB2205" s="69"/>
      <c r="BC2205" s="69"/>
      <c r="BD2205" s="69"/>
      <c r="BE2205" s="69"/>
      <c r="BF2205" s="69"/>
      <c r="BG2205" s="69"/>
      <c r="BH2205" s="69"/>
      <c r="BI2205" s="69"/>
      <c r="BJ2205" s="69"/>
      <c r="BK2205" s="69"/>
      <c r="BL2205" s="69"/>
      <c r="BM2205" s="69"/>
      <c r="BN2205" s="69"/>
      <c r="BO2205" s="69"/>
      <c r="BP2205" s="69"/>
      <c r="BQ2205" s="69"/>
      <c r="BR2205" s="69"/>
      <c r="BS2205" s="46"/>
    </row>
    <row r="2206" spans="4:71" s="47" customFormat="1" ht="9.75" customHeight="1" x14ac:dyDescent="0.3">
      <c r="D2206" s="69"/>
      <c r="E2206" s="69"/>
      <c r="F2206" s="69"/>
      <c r="G2206" s="69"/>
      <c r="H2206" s="69"/>
      <c r="I2206" s="69"/>
      <c r="J2206" s="69"/>
      <c r="K2206" s="69"/>
      <c r="L2206" s="69"/>
      <c r="M2206" s="69"/>
      <c r="N2206" s="69"/>
      <c r="O2206" s="69"/>
      <c r="P2206" s="69"/>
      <c r="Q2206" s="69"/>
      <c r="R2206" s="69"/>
      <c r="S2206" s="69"/>
      <c r="T2206" s="69"/>
      <c r="U2206" s="69"/>
      <c r="V2206" s="69"/>
      <c r="W2206" s="69"/>
      <c r="X2206" s="69"/>
      <c r="Y2206" s="69"/>
      <c r="Z2206" s="69"/>
      <c r="AA2206" s="69"/>
      <c r="AB2206" s="69"/>
      <c r="AC2206" s="69"/>
      <c r="AD2206" s="69"/>
      <c r="AE2206" s="69"/>
      <c r="AF2206" s="69"/>
      <c r="AG2206" s="69"/>
      <c r="AH2206" s="69"/>
      <c r="AI2206" s="69"/>
      <c r="AJ2206" s="69"/>
      <c r="AK2206" s="69"/>
      <c r="AL2206" s="69"/>
      <c r="AM2206" s="69"/>
      <c r="AN2206" s="69"/>
      <c r="AO2206" s="69"/>
      <c r="AP2206" s="69"/>
      <c r="AQ2206" s="69"/>
      <c r="AR2206" s="69"/>
      <c r="AS2206" s="69"/>
      <c r="AT2206" s="69"/>
      <c r="AU2206" s="69"/>
      <c r="AV2206" s="69"/>
      <c r="AW2206" s="69"/>
      <c r="AX2206" s="69"/>
      <c r="AY2206" s="69"/>
      <c r="AZ2206" s="69"/>
      <c r="BA2206" s="69"/>
      <c r="BB2206" s="69"/>
      <c r="BC2206" s="69"/>
      <c r="BD2206" s="69"/>
      <c r="BE2206" s="69"/>
      <c r="BF2206" s="69"/>
      <c r="BG2206" s="69"/>
      <c r="BH2206" s="69"/>
      <c r="BI2206" s="69"/>
      <c r="BJ2206" s="69"/>
      <c r="BK2206" s="69"/>
      <c r="BL2206" s="69"/>
      <c r="BM2206" s="69"/>
      <c r="BN2206" s="69"/>
      <c r="BO2206" s="69"/>
      <c r="BP2206" s="69"/>
      <c r="BQ2206" s="69"/>
      <c r="BR2206" s="69"/>
      <c r="BS2206" s="46"/>
    </row>
    <row r="2207" spans="4:71" s="47" customFormat="1" ht="9.75" customHeight="1" x14ac:dyDescent="0.3">
      <c r="D2207" s="69"/>
      <c r="E2207" s="69"/>
      <c r="F2207" s="69"/>
      <c r="G2207" s="69"/>
      <c r="H2207" s="69"/>
      <c r="I2207" s="69"/>
      <c r="J2207" s="69"/>
      <c r="K2207" s="69"/>
      <c r="L2207" s="69"/>
      <c r="M2207" s="69"/>
      <c r="N2207" s="69"/>
      <c r="O2207" s="69"/>
      <c r="P2207" s="69"/>
      <c r="Q2207" s="69"/>
      <c r="R2207" s="69"/>
      <c r="S2207" s="69"/>
      <c r="T2207" s="69"/>
      <c r="U2207" s="69"/>
      <c r="V2207" s="69"/>
      <c r="W2207" s="69"/>
      <c r="X2207" s="69"/>
      <c r="Y2207" s="69"/>
      <c r="Z2207" s="69"/>
      <c r="AA2207" s="69"/>
      <c r="AB2207" s="69"/>
      <c r="AC2207" s="69"/>
      <c r="AD2207" s="69"/>
      <c r="AE2207" s="69"/>
      <c r="AF2207" s="69"/>
      <c r="AG2207" s="69"/>
      <c r="AH2207" s="69"/>
      <c r="AI2207" s="69"/>
      <c r="AJ2207" s="69"/>
      <c r="AK2207" s="69"/>
      <c r="AL2207" s="69"/>
      <c r="AM2207" s="69"/>
      <c r="AN2207" s="69"/>
      <c r="AO2207" s="69"/>
      <c r="AP2207" s="69"/>
      <c r="AQ2207" s="69"/>
      <c r="AR2207" s="69"/>
      <c r="AS2207" s="69"/>
      <c r="AT2207" s="69"/>
      <c r="AU2207" s="69"/>
      <c r="AV2207" s="69"/>
      <c r="AW2207" s="69"/>
      <c r="AX2207" s="69"/>
      <c r="AY2207" s="69"/>
      <c r="AZ2207" s="69"/>
      <c r="BA2207" s="69"/>
      <c r="BB2207" s="69"/>
      <c r="BC2207" s="69"/>
      <c r="BD2207" s="69"/>
      <c r="BE2207" s="69"/>
      <c r="BF2207" s="69"/>
      <c r="BG2207" s="69"/>
      <c r="BH2207" s="69"/>
      <c r="BI2207" s="69"/>
      <c r="BJ2207" s="69"/>
      <c r="BK2207" s="69"/>
      <c r="BL2207" s="69"/>
      <c r="BM2207" s="69"/>
      <c r="BN2207" s="69"/>
      <c r="BO2207" s="69"/>
      <c r="BP2207" s="69"/>
      <c r="BQ2207" s="69"/>
      <c r="BR2207" s="69"/>
      <c r="BS2207" s="46"/>
    </row>
    <row r="2208" spans="4:71" s="47" customFormat="1" ht="9.75" customHeight="1" x14ac:dyDescent="0.3">
      <c r="D2208" s="69"/>
      <c r="E2208" s="69"/>
      <c r="F2208" s="69"/>
      <c r="G2208" s="69"/>
      <c r="H2208" s="69"/>
      <c r="I2208" s="69"/>
      <c r="J2208" s="69"/>
      <c r="K2208" s="69"/>
      <c r="L2208" s="69"/>
      <c r="M2208" s="69"/>
      <c r="N2208" s="69"/>
      <c r="O2208" s="69"/>
      <c r="P2208" s="69"/>
      <c r="Q2208" s="69"/>
      <c r="R2208" s="69"/>
      <c r="S2208" s="69"/>
      <c r="T2208" s="69"/>
      <c r="U2208" s="69"/>
      <c r="V2208" s="69"/>
      <c r="W2208" s="69"/>
      <c r="X2208" s="69"/>
      <c r="Y2208" s="69"/>
      <c r="Z2208" s="69"/>
      <c r="AA2208" s="69"/>
      <c r="AB2208" s="69"/>
      <c r="AC2208" s="69"/>
      <c r="AD2208" s="69"/>
      <c r="AE2208" s="69"/>
      <c r="AF2208" s="69"/>
      <c r="AG2208" s="69"/>
      <c r="AH2208" s="69"/>
      <c r="AI2208" s="69"/>
      <c r="AJ2208" s="69"/>
      <c r="AK2208" s="69"/>
      <c r="AL2208" s="69"/>
      <c r="AM2208" s="69"/>
      <c r="AN2208" s="69"/>
      <c r="AO2208" s="69"/>
      <c r="AP2208" s="69"/>
      <c r="AQ2208" s="69"/>
      <c r="AR2208" s="69"/>
      <c r="AS2208" s="69"/>
      <c r="AT2208" s="69"/>
      <c r="AU2208" s="69"/>
      <c r="AV2208" s="69"/>
      <c r="AW2208" s="69"/>
      <c r="AX2208" s="69"/>
      <c r="AY2208" s="69"/>
      <c r="AZ2208" s="69"/>
      <c r="BA2208" s="69"/>
      <c r="BB2208" s="69"/>
      <c r="BC2208" s="69"/>
      <c r="BD2208" s="69"/>
      <c r="BE2208" s="69"/>
      <c r="BF2208" s="69"/>
      <c r="BG2208" s="69"/>
      <c r="BH2208" s="69"/>
      <c r="BI2208" s="69"/>
      <c r="BJ2208" s="69"/>
      <c r="BK2208" s="69"/>
      <c r="BL2208" s="69"/>
      <c r="BM2208" s="69"/>
      <c r="BN2208" s="69"/>
      <c r="BO2208" s="69"/>
      <c r="BP2208" s="69"/>
      <c r="BQ2208" s="69"/>
      <c r="BR2208" s="69"/>
      <c r="BS2208" s="46"/>
    </row>
    <row r="2209" spans="4:71" s="47" customFormat="1" ht="9.75" customHeight="1" x14ac:dyDescent="0.3">
      <c r="D2209" s="69"/>
      <c r="E2209" s="69"/>
      <c r="F2209" s="69"/>
      <c r="G2209" s="69"/>
      <c r="H2209" s="69"/>
      <c r="I2209" s="69"/>
      <c r="J2209" s="69"/>
      <c r="K2209" s="69"/>
      <c r="L2209" s="69"/>
      <c r="M2209" s="69"/>
      <c r="N2209" s="69"/>
      <c r="O2209" s="69"/>
      <c r="P2209" s="69"/>
      <c r="Q2209" s="69"/>
      <c r="R2209" s="69"/>
      <c r="S2209" s="69"/>
      <c r="T2209" s="69"/>
      <c r="U2209" s="69"/>
      <c r="V2209" s="69"/>
      <c r="W2209" s="69"/>
      <c r="X2209" s="69"/>
      <c r="Y2209" s="69"/>
      <c r="Z2209" s="69"/>
      <c r="AA2209" s="69"/>
      <c r="AB2209" s="69"/>
      <c r="AC2209" s="69"/>
      <c r="AD2209" s="69"/>
      <c r="AE2209" s="69"/>
      <c r="AF2209" s="69"/>
      <c r="AG2209" s="69"/>
      <c r="AH2209" s="69"/>
      <c r="AI2209" s="69"/>
      <c r="AJ2209" s="69"/>
      <c r="AK2209" s="69"/>
      <c r="AL2209" s="69"/>
      <c r="AM2209" s="69"/>
      <c r="AN2209" s="69"/>
      <c r="AO2209" s="69"/>
      <c r="AP2209" s="69"/>
      <c r="AQ2209" s="69"/>
      <c r="AR2209" s="69"/>
      <c r="AS2209" s="69"/>
      <c r="AT2209" s="69"/>
      <c r="AU2209" s="69"/>
      <c r="AV2209" s="69"/>
      <c r="AW2209" s="69"/>
      <c r="AX2209" s="69"/>
      <c r="AY2209" s="69"/>
      <c r="AZ2209" s="69"/>
      <c r="BA2209" s="69"/>
      <c r="BB2209" s="69"/>
      <c r="BC2209" s="69"/>
      <c r="BD2209" s="69"/>
      <c r="BE2209" s="69"/>
      <c r="BF2209" s="69"/>
      <c r="BG2209" s="69"/>
      <c r="BH2209" s="69"/>
      <c r="BI2209" s="69"/>
      <c r="BJ2209" s="69"/>
      <c r="BK2209" s="69"/>
      <c r="BL2209" s="69"/>
      <c r="BM2209" s="69"/>
      <c r="BN2209" s="69"/>
      <c r="BO2209" s="69"/>
      <c r="BP2209" s="69"/>
      <c r="BQ2209" s="69"/>
      <c r="BR2209" s="69"/>
      <c r="BS2209" s="46"/>
    </row>
    <row r="2210" spans="4:71" s="47" customFormat="1" ht="9.75" customHeight="1" x14ac:dyDescent="0.3">
      <c r="D2210" s="69"/>
      <c r="E2210" s="69"/>
      <c r="F2210" s="69"/>
      <c r="G2210" s="69"/>
      <c r="H2210" s="69"/>
      <c r="I2210" s="69"/>
      <c r="J2210" s="69"/>
      <c r="K2210" s="69"/>
      <c r="L2210" s="69"/>
      <c r="M2210" s="69"/>
      <c r="N2210" s="69"/>
      <c r="O2210" s="69"/>
      <c r="P2210" s="69"/>
      <c r="Q2210" s="69"/>
      <c r="R2210" s="69"/>
      <c r="S2210" s="69"/>
      <c r="T2210" s="69"/>
      <c r="U2210" s="69"/>
      <c r="V2210" s="69"/>
      <c r="W2210" s="69"/>
      <c r="X2210" s="69"/>
      <c r="Y2210" s="69"/>
      <c r="Z2210" s="69"/>
      <c r="AA2210" s="69"/>
      <c r="AB2210" s="69"/>
      <c r="AC2210" s="69"/>
      <c r="AD2210" s="69"/>
      <c r="AE2210" s="69"/>
      <c r="AF2210" s="69"/>
      <c r="AG2210" s="69"/>
      <c r="AH2210" s="69"/>
      <c r="AI2210" s="69"/>
      <c r="AJ2210" s="69"/>
      <c r="AK2210" s="69"/>
      <c r="AL2210" s="69"/>
      <c r="AM2210" s="69"/>
      <c r="AN2210" s="69"/>
      <c r="AO2210" s="69"/>
      <c r="AP2210" s="69"/>
      <c r="AQ2210" s="69"/>
      <c r="AR2210" s="69"/>
      <c r="AS2210" s="69"/>
      <c r="AT2210" s="69"/>
      <c r="AU2210" s="69"/>
      <c r="AV2210" s="69"/>
      <c r="AW2210" s="69"/>
      <c r="AX2210" s="69"/>
      <c r="AY2210" s="69"/>
      <c r="AZ2210" s="69"/>
      <c r="BA2210" s="69"/>
      <c r="BB2210" s="69"/>
      <c r="BC2210" s="69"/>
      <c r="BD2210" s="69"/>
      <c r="BE2210" s="69"/>
      <c r="BF2210" s="69"/>
      <c r="BG2210" s="69"/>
      <c r="BH2210" s="69"/>
      <c r="BI2210" s="69"/>
      <c r="BJ2210" s="69"/>
      <c r="BK2210" s="69"/>
      <c r="BL2210" s="69"/>
      <c r="BM2210" s="69"/>
      <c r="BN2210" s="69"/>
      <c r="BO2210" s="69"/>
      <c r="BP2210" s="69"/>
      <c r="BQ2210" s="69"/>
      <c r="BR2210" s="69"/>
      <c r="BS2210" s="46"/>
    </row>
    <row r="2211" spans="4:71" s="47" customFormat="1" ht="9.75" customHeight="1" x14ac:dyDescent="0.3">
      <c r="D2211" s="69"/>
      <c r="E2211" s="69"/>
      <c r="F2211" s="69"/>
      <c r="G2211" s="69"/>
      <c r="H2211" s="69"/>
      <c r="I2211" s="69"/>
      <c r="J2211" s="69"/>
      <c r="K2211" s="69"/>
      <c r="L2211" s="69"/>
      <c r="M2211" s="69"/>
      <c r="N2211" s="69"/>
      <c r="O2211" s="69"/>
      <c r="P2211" s="69"/>
      <c r="Q2211" s="69"/>
      <c r="R2211" s="69"/>
      <c r="S2211" s="69"/>
      <c r="T2211" s="69"/>
      <c r="U2211" s="69"/>
      <c r="V2211" s="69"/>
      <c r="W2211" s="69"/>
      <c r="X2211" s="69"/>
      <c r="Y2211" s="69"/>
      <c r="Z2211" s="69"/>
      <c r="AA2211" s="69"/>
      <c r="AB2211" s="69"/>
      <c r="AC2211" s="69"/>
      <c r="AD2211" s="69"/>
      <c r="AE2211" s="69"/>
      <c r="AF2211" s="69"/>
      <c r="AG2211" s="69"/>
      <c r="AH2211" s="69"/>
      <c r="AI2211" s="69"/>
      <c r="AJ2211" s="69"/>
      <c r="AK2211" s="69"/>
      <c r="AL2211" s="69"/>
      <c r="AM2211" s="69"/>
      <c r="AN2211" s="69"/>
      <c r="AO2211" s="69"/>
      <c r="AP2211" s="69"/>
      <c r="AQ2211" s="69"/>
      <c r="AR2211" s="69"/>
      <c r="AS2211" s="69"/>
      <c r="AT2211" s="69"/>
      <c r="AU2211" s="69"/>
      <c r="AV2211" s="69"/>
      <c r="AW2211" s="69"/>
      <c r="AX2211" s="69"/>
      <c r="AY2211" s="69"/>
      <c r="AZ2211" s="69"/>
      <c r="BA2211" s="69"/>
      <c r="BB2211" s="69"/>
      <c r="BC2211" s="69"/>
      <c r="BD2211" s="69"/>
      <c r="BE2211" s="69"/>
      <c r="BF2211" s="69"/>
      <c r="BG2211" s="69"/>
      <c r="BH2211" s="69"/>
      <c r="BI2211" s="69"/>
      <c r="BJ2211" s="69"/>
      <c r="BK2211" s="69"/>
      <c r="BL2211" s="69"/>
      <c r="BM2211" s="69"/>
      <c r="BN2211" s="69"/>
      <c r="BO2211" s="69"/>
      <c r="BP2211" s="69"/>
      <c r="BQ2211" s="69"/>
      <c r="BR2211" s="69"/>
      <c r="BS2211" s="46"/>
    </row>
    <row r="2212" spans="4:71" s="47" customFormat="1" ht="9.75" customHeight="1" x14ac:dyDescent="0.3">
      <c r="D2212" s="69"/>
      <c r="E2212" s="69"/>
      <c r="F2212" s="69"/>
      <c r="G2212" s="69"/>
      <c r="H2212" s="69"/>
      <c r="I2212" s="69"/>
      <c r="J2212" s="69"/>
      <c r="K2212" s="69"/>
      <c r="L2212" s="69"/>
      <c r="M2212" s="69"/>
      <c r="N2212" s="69"/>
      <c r="O2212" s="69"/>
      <c r="P2212" s="69"/>
      <c r="Q2212" s="69"/>
      <c r="R2212" s="69"/>
      <c r="S2212" s="69"/>
      <c r="T2212" s="69"/>
      <c r="U2212" s="69"/>
      <c r="V2212" s="69"/>
      <c r="W2212" s="69"/>
      <c r="X2212" s="69"/>
      <c r="Y2212" s="69"/>
      <c r="Z2212" s="69"/>
      <c r="AA2212" s="69"/>
      <c r="AB2212" s="69"/>
      <c r="AC2212" s="69"/>
      <c r="AD2212" s="69"/>
      <c r="AE2212" s="69"/>
      <c r="AF2212" s="69"/>
      <c r="AG2212" s="69"/>
      <c r="AH2212" s="69"/>
      <c r="AI2212" s="69"/>
      <c r="AJ2212" s="69"/>
      <c r="AK2212" s="69"/>
      <c r="AL2212" s="69"/>
      <c r="AM2212" s="69"/>
      <c r="AN2212" s="69"/>
      <c r="AO2212" s="69"/>
      <c r="AP2212" s="69"/>
      <c r="AQ2212" s="69"/>
      <c r="AR2212" s="69"/>
      <c r="AS2212" s="69"/>
      <c r="AT2212" s="69"/>
      <c r="AU2212" s="69"/>
      <c r="AV2212" s="69"/>
      <c r="AW2212" s="69"/>
      <c r="AX2212" s="69"/>
      <c r="AY2212" s="69"/>
      <c r="AZ2212" s="69"/>
      <c r="BA2212" s="69"/>
      <c r="BB2212" s="69"/>
      <c r="BC2212" s="69"/>
      <c r="BD2212" s="69"/>
      <c r="BE2212" s="69"/>
      <c r="BF2212" s="69"/>
      <c r="BG2212" s="69"/>
      <c r="BH2212" s="69"/>
      <c r="BI2212" s="69"/>
      <c r="BJ2212" s="69"/>
      <c r="BK2212" s="69"/>
      <c r="BL2212" s="69"/>
      <c r="BM2212" s="69"/>
      <c r="BN2212" s="69"/>
      <c r="BO2212" s="69"/>
      <c r="BP2212" s="69"/>
      <c r="BQ2212" s="69"/>
      <c r="BR2212" s="69"/>
      <c r="BS2212" s="46"/>
    </row>
    <row r="2213" spans="4:71" s="47" customFormat="1" ht="9.75" customHeight="1" x14ac:dyDescent="0.3">
      <c r="D2213" s="69"/>
      <c r="E2213" s="69"/>
      <c r="F2213" s="69"/>
      <c r="G2213" s="69"/>
      <c r="H2213" s="69"/>
      <c r="I2213" s="69"/>
      <c r="J2213" s="69"/>
      <c r="K2213" s="69"/>
      <c r="L2213" s="69"/>
      <c r="M2213" s="69"/>
      <c r="N2213" s="69"/>
      <c r="O2213" s="69"/>
      <c r="P2213" s="69"/>
      <c r="Q2213" s="69"/>
      <c r="R2213" s="69"/>
      <c r="S2213" s="69"/>
      <c r="T2213" s="69"/>
      <c r="U2213" s="69"/>
      <c r="V2213" s="69"/>
      <c r="W2213" s="69"/>
      <c r="X2213" s="69"/>
      <c r="Y2213" s="69"/>
      <c r="Z2213" s="69"/>
      <c r="AA2213" s="69"/>
      <c r="AB2213" s="69"/>
      <c r="AC2213" s="69"/>
      <c r="AD2213" s="69"/>
      <c r="AE2213" s="69"/>
      <c r="AF2213" s="69"/>
      <c r="AG2213" s="69"/>
      <c r="AH2213" s="69"/>
      <c r="AI2213" s="69"/>
      <c r="AJ2213" s="69"/>
      <c r="AK2213" s="69"/>
      <c r="AL2213" s="69"/>
      <c r="AM2213" s="69"/>
      <c r="AN2213" s="69"/>
      <c r="AO2213" s="69"/>
      <c r="AP2213" s="69"/>
      <c r="AQ2213" s="69"/>
      <c r="AR2213" s="69"/>
      <c r="AS2213" s="69"/>
      <c r="AT2213" s="69"/>
      <c r="AU2213" s="69"/>
      <c r="AV2213" s="69"/>
      <c r="AW2213" s="69"/>
      <c r="AX2213" s="69"/>
      <c r="AY2213" s="69"/>
      <c r="AZ2213" s="69"/>
      <c r="BA2213" s="69"/>
      <c r="BB2213" s="69"/>
      <c r="BC2213" s="69"/>
      <c r="BD2213" s="69"/>
      <c r="BE2213" s="69"/>
      <c r="BF2213" s="69"/>
      <c r="BG2213" s="69"/>
      <c r="BH2213" s="69"/>
      <c r="BI2213" s="69"/>
      <c r="BJ2213" s="69"/>
      <c r="BK2213" s="69"/>
      <c r="BL2213" s="69"/>
      <c r="BM2213" s="69"/>
      <c r="BN2213" s="69"/>
      <c r="BO2213" s="69"/>
      <c r="BP2213" s="69"/>
      <c r="BQ2213" s="69"/>
      <c r="BR2213" s="69"/>
      <c r="BS2213" s="46"/>
    </row>
    <row r="2214" spans="4:71" s="47" customFormat="1" ht="9.75" customHeight="1" x14ac:dyDescent="0.3">
      <c r="D2214" s="69"/>
      <c r="E2214" s="69"/>
      <c r="F2214" s="69"/>
      <c r="G2214" s="69"/>
      <c r="H2214" s="69"/>
      <c r="I2214" s="69"/>
      <c r="J2214" s="69"/>
      <c r="K2214" s="69"/>
      <c r="L2214" s="69"/>
      <c r="M2214" s="69"/>
      <c r="N2214" s="69"/>
      <c r="O2214" s="69"/>
      <c r="P2214" s="69"/>
      <c r="Q2214" s="69"/>
      <c r="R2214" s="69"/>
      <c r="S2214" s="69"/>
      <c r="T2214" s="69"/>
      <c r="U2214" s="69"/>
      <c r="V2214" s="69"/>
      <c r="W2214" s="69"/>
      <c r="X2214" s="69"/>
      <c r="Y2214" s="69"/>
      <c r="Z2214" s="69"/>
      <c r="AA2214" s="69"/>
      <c r="AB2214" s="69"/>
      <c r="AC2214" s="69"/>
      <c r="AD2214" s="69"/>
      <c r="AE2214" s="69"/>
      <c r="AF2214" s="69"/>
      <c r="AG2214" s="69"/>
      <c r="AH2214" s="69"/>
      <c r="AI2214" s="69"/>
      <c r="AJ2214" s="69"/>
      <c r="AK2214" s="69"/>
      <c r="AL2214" s="69"/>
      <c r="AM2214" s="69"/>
      <c r="AN2214" s="69"/>
      <c r="AO2214" s="69"/>
      <c r="AP2214" s="69"/>
      <c r="AQ2214" s="69"/>
      <c r="AR2214" s="69"/>
      <c r="AS2214" s="69"/>
      <c r="AT2214" s="69"/>
      <c r="AU2214" s="69"/>
      <c r="AV2214" s="69"/>
      <c r="AW2214" s="69"/>
      <c r="AX2214" s="69"/>
      <c r="AY2214" s="69"/>
      <c r="AZ2214" s="69"/>
      <c r="BA2214" s="69"/>
      <c r="BB2214" s="69"/>
      <c r="BC2214" s="69"/>
      <c r="BD2214" s="69"/>
      <c r="BE2214" s="69"/>
      <c r="BF2214" s="69"/>
      <c r="BG2214" s="69"/>
      <c r="BH2214" s="69"/>
      <c r="BI2214" s="69"/>
      <c r="BJ2214" s="69"/>
      <c r="BK2214" s="69"/>
      <c r="BL2214" s="69"/>
      <c r="BM2214" s="69"/>
      <c r="BN2214" s="69"/>
      <c r="BO2214" s="69"/>
      <c r="BP2214" s="69"/>
      <c r="BQ2214" s="69"/>
      <c r="BR2214" s="69"/>
      <c r="BS2214" s="46"/>
    </row>
    <row r="2215" spans="4:71" s="47" customFormat="1" ht="9.75" customHeight="1" x14ac:dyDescent="0.3">
      <c r="D2215" s="69"/>
      <c r="E2215" s="69"/>
      <c r="F2215" s="69"/>
      <c r="G2215" s="69"/>
      <c r="H2215" s="69"/>
      <c r="I2215" s="69"/>
      <c r="J2215" s="69"/>
      <c r="K2215" s="69"/>
      <c r="L2215" s="69"/>
      <c r="M2215" s="69"/>
      <c r="N2215" s="69"/>
      <c r="O2215" s="69"/>
      <c r="P2215" s="69"/>
      <c r="Q2215" s="69"/>
      <c r="R2215" s="69"/>
      <c r="S2215" s="69"/>
      <c r="T2215" s="69"/>
      <c r="U2215" s="69"/>
      <c r="V2215" s="69"/>
      <c r="W2215" s="69"/>
      <c r="X2215" s="69"/>
      <c r="Y2215" s="69"/>
      <c r="Z2215" s="69"/>
      <c r="AA2215" s="69"/>
      <c r="AB2215" s="69"/>
      <c r="AC2215" s="69"/>
      <c r="AD2215" s="69"/>
      <c r="AE2215" s="69"/>
      <c r="AF2215" s="69"/>
      <c r="AG2215" s="69"/>
      <c r="AH2215" s="69"/>
      <c r="AI2215" s="69"/>
      <c r="AJ2215" s="69"/>
      <c r="AK2215" s="69"/>
      <c r="AL2215" s="69"/>
      <c r="AM2215" s="69"/>
      <c r="AN2215" s="69"/>
      <c r="AO2215" s="69"/>
      <c r="AP2215" s="69"/>
      <c r="AQ2215" s="69"/>
      <c r="AR2215" s="69"/>
      <c r="AS2215" s="69"/>
      <c r="AT2215" s="69"/>
      <c r="AU2215" s="69"/>
      <c r="AV2215" s="69"/>
      <c r="AW2215" s="69"/>
      <c r="AX2215" s="69"/>
      <c r="AY2215" s="69"/>
      <c r="AZ2215" s="69"/>
      <c r="BA2215" s="69"/>
      <c r="BB2215" s="69"/>
      <c r="BC2215" s="69"/>
      <c r="BD2215" s="69"/>
      <c r="BE2215" s="69"/>
      <c r="BF2215" s="69"/>
      <c r="BG2215" s="69"/>
      <c r="BH2215" s="69"/>
      <c r="BI2215" s="69"/>
      <c r="BJ2215" s="69"/>
      <c r="BK2215" s="69"/>
      <c r="BL2215" s="69"/>
      <c r="BM2215" s="69"/>
      <c r="BN2215" s="69"/>
      <c r="BO2215" s="69"/>
      <c r="BP2215" s="69"/>
      <c r="BQ2215" s="69"/>
      <c r="BR2215" s="69"/>
      <c r="BS2215" s="46"/>
    </row>
    <row r="2216" spans="4:71" s="47" customFormat="1" ht="9.75" customHeight="1" x14ac:dyDescent="0.3">
      <c r="D2216" s="69"/>
      <c r="E2216" s="69"/>
      <c r="F2216" s="69"/>
      <c r="G2216" s="69"/>
      <c r="H2216" s="69"/>
      <c r="I2216" s="69"/>
      <c r="J2216" s="69"/>
      <c r="K2216" s="69"/>
      <c r="L2216" s="69"/>
      <c r="M2216" s="69"/>
      <c r="N2216" s="69"/>
      <c r="O2216" s="69"/>
      <c r="P2216" s="69"/>
      <c r="Q2216" s="69"/>
      <c r="R2216" s="69"/>
      <c r="S2216" s="69"/>
      <c r="T2216" s="69"/>
      <c r="U2216" s="69"/>
      <c r="V2216" s="69"/>
      <c r="W2216" s="69"/>
      <c r="X2216" s="69"/>
      <c r="Y2216" s="69"/>
      <c r="Z2216" s="69"/>
      <c r="AA2216" s="69"/>
      <c r="AB2216" s="69"/>
      <c r="AC2216" s="69"/>
      <c r="AD2216" s="69"/>
      <c r="AE2216" s="69"/>
      <c r="AF2216" s="69"/>
      <c r="AG2216" s="69"/>
      <c r="AH2216" s="69"/>
      <c r="AI2216" s="69"/>
      <c r="AJ2216" s="69"/>
      <c r="AK2216" s="69"/>
      <c r="AL2216" s="69"/>
      <c r="AM2216" s="69"/>
      <c r="AN2216" s="69"/>
      <c r="AO2216" s="69"/>
      <c r="AP2216" s="69"/>
      <c r="AQ2216" s="69"/>
      <c r="AR2216" s="69"/>
      <c r="AS2216" s="69"/>
      <c r="AT2216" s="69"/>
      <c r="AU2216" s="69"/>
      <c r="AV2216" s="69"/>
      <c r="AW2216" s="69"/>
      <c r="AX2216" s="69"/>
      <c r="AY2216" s="69"/>
      <c r="AZ2216" s="69"/>
      <c r="BA2216" s="69"/>
      <c r="BB2216" s="69"/>
      <c r="BC2216" s="69"/>
      <c r="BD2216" s="69"/>
      <c r="BE2216" s="69"/>
      <c r="BF2216" s="69"/>
      <c r="BG2216" s="69"/>
      <c r="BH2216" s="69"/>
      <c r="BI2216" s="69"/>
      <c r="BJ2216" s="69"/>
      <c r="BK2216" s="69"/>
      <c r="BL2216" s="69"/>
      <c r="BM2216" s="69"/>
      <c r="BN2216" s="69"/>
      <c r="BO2216" s="69"/>
      <c r="BP2216" s="69"/>
      <c r="BQ2216" s="69"/>
      <c r="BR2216" s="69"/>
      <c r="BS2216" s="46"/>
    </row>
    <row r="2217" spans="4:71" s="47" customFormat="1" ht="9.75" customHeight="1" x14ac:dyDescent="0.3">
      <c r="D2217" s="69"/>
      <c r="E2217" s="69"/>
      <c r="F2217" s="69"/>
      <c r="G2217" s="69"/>
      <c r="H2217" s="69"/>
      <c r="I2217" s="69"/>
      <c r="J2217" s="69"/>
      <c r="K2217" s="69"/>
      <c r="L2217" s="69"/>
      <c r="M2217" s="69"/>
      <c r="N2217" s="69"/>
      <c r="O2217" s="69"/>
      <c r="P2217" s="69"/>
      <c r="Q2217" s="69"/>
      <c r="R2217" s="69"/>
      <c r="S2217" s="69"/>
      <c r="T2217" s="69"/>
      <c r="U2217" s="69"/>
      <c r="V2217" s="69"/>
      <c r="W2217" s="69"/>
      <c r="X2217" s="69"/>
      <c r="Y2217" s="69"/>
      <c r="Z2217" s="69"/>
      <c r="AA2217" s="69"/>
      <c r="AB2217" s="69"/>
      <c r="AC2217" s="69"/>
      <c r="AD2217" s="69"/>
      <c r="AE2217" s="69"/>
      <c r="AF2217" s="69"/>
      <c r="AG2217" s="69"/>
      <c r="AH2217" s="69"/>
      <c r="AI2217" s="69"/>
      <c r="AJ2217" s="69"/>
      <c r="AK2217" s="69"/>
      <c r="AL2217" s="69"/>
      <c r="AM2217" s="69"/>
      <c r="AN2217" s="69"/>
      <c r="AO2217" s="69"/>
      <c r="AP2217" s="69"/>
      <c r="AQ2217" s="69"/>
      <c r="AR2217" s="69"/>
      <c r="AS2217" s="69"/>
      <c r="AT2217" s="69"/>
      <c r="AU2217" s="69"/>
      <c r="AV2217" s="69"/>
      <c r="AW2217" s="69"/>
      <c r="AX2217" s="69"/>
      <c r="AY2217" s="69"/>
      <c r="AZ2217" s="69"/>
      <c r="BA2217" s="69"/>
      <c r="BB2217" s="69"/>
      <c r="BC2217" s="69"/>
      <c r="BD2217" s="69"/>
      <c r="BE2217" s="69"/>
      <c r="BF2217" s="69"/>
      <c r="BG2217" s="69"/>
      <c r="BH2217" s="69"/>
      <c r="BI2217" s="69"/>
      <c r="BJ2217" s="69"/>
      <c r="BK2217" s="69"/>
      <c r="BL2217" s="69"/>
      <c r="BM2217" s="69"/>
      <c r="BN2217" s="69"/>
      <c r="BO2217" s="69"/>
      <c r="BP2217" s="69"/>
      <c r="BQ2217" s="69"/>
      <c r="BR2217" s="69"/>
      <c r="BS2217" s="46"/>
    </row>
    <row r="2218" spans="4:71" s="47" customFormat="1" ht="9.75" customHeight="1" x14ac:dyDescent="0.3">
      <c r="D2218" s="69"/>
      <c r="E2218" s="69"/>
      <c r="F2218" s="69"/>
      <c r="G2218" s="69"/>
      <c r="H2218" s="69"/>
      <c r="I2218" s="69"/>
      <c r="J2218" s="69"/>
      <c r="K2218" s="69"/>
      <c r="L2218" s="69"/>
      <c r="M2218" s="69"/>
      <c r="N2218" s="69"/>
      <c r="O2218" s="69"/>
      <c r="P2218" s="69"/>
      <c r="Q2218" s="69"/>
      <c r="R2218" s="69"/>
      <c r="S2218" s="69"/>
      <c r="T2218" s="69"/>
      <c r="U2218" s="69"/>
      <c r="V2218" s="69"/>
      <c r="W2218" s="69"/>
      <c r="X2218" s="69"/>
      <c r="Y2218" s="69"/>
      <c r="Z2218" s="69"/>
      <c r="AA2218" s="69"/>
      <c r="AB2218" s="69"/>
      <c r="AC2218" s="69"/>
      <c r="AD2218" s="69"/>
      <c r="AE2218" s="69"/>
      <c r="AF2218" s="69"/>
      <c r="AG2218" s="69"/>
      <c r="AH2218" s="69"/>
      <c r="AI2218" s="69"/>
      <c r="AJ2218" s="69"/>
      <c r="AK2218" s="69"/>
      <c r="AL2218" s="69"/>
      <c r="AM2218" s="69"/>
      <c r="AN2218" s="69"/>
      <c r="AO2218" s="69"/>
      <c r="AP2218" s="69"/>
      <c r="AQ2218" s="69"/>
      <c r="AR2218" s="69"/>
      <c r="AS2218" s="69"/>
      <c r="AT2218" s="69"/>
      <c r="AU2218" s="69"/>
      <c r="AV2218" s="69"/>
      <c r="AW2218" s="69"/>
      <c r="AX2218" s="69"/>
      <c r="AY2218" s="69"/>
      <c r="AZ2218" s="69"/>
      <c r="BA2218" s="69"/>
      <c r="BB2218" s="69"/>
      <c r="BC2218" s="69"/>
      <c r="BD2218" s="69"/>
      <c r="BE2218" s="69"/>
      <c r="BF2218" s="69"/>
      <c r="BG2218" s="69"/>
      <c r="BH2218" s="69"/>
      <c r="BI2218" s="69"/>
      <c r="BJ2218" s="69"/>
      <c r="BK2218" s="69"/>
      <c r="BL2218" s="69"/>
      <c r="BM2218" s="69"/>
      <c r="BN2218" s="69"/>
      <c r="BO2218" s="69"/>
      <c r="BP2218" s="69"/>
      <c r="BQ2218" s="69"/>
      <c r="BR2218" s="69"/>
      <c r="BS2218" s="46"/>
    </row>
    <row r="2219" spans="4:71" s="47" customFormat="1" ht="9.75" customHeight="1" x14ac:dyDescent="0.3">
      <c r="D2219" s="69"/>
      <c r="E2219" s="69"/>
      <c r="F2219" s="69"/>
      <c r="G2219" s="69"/>
      <c r="H2219" s="69"/>
      <c r="I2219" s="69"/>
      <c r="J2219" s="69"/>
      <c r="K2219" s="69"/>
      <c r="L2219" s="69"/>
      <c r="M2219" s="69"/>
      <c r="N2219" s="69"/>
      <c r="O2219" s="69"/>
      <c r="P2219" s="69"/>
      <c r="Q2219" s="69"/>
      <c r="R2219" s="69"/>
      <c r="S2219" s="69"/>
      <c r="T2219" s="69"/>
      <c r="U2219" s="69"/>
      <c r="V2219" s="69"/>
      <c r="W2219" s="69"/>
      <c r="X2219" s="69"/>
      <c r="Y2219" s="69"/>
      <c r="Z2219" s="69"/>
      <c r="AA2219" s="69"/>
      <c r="AB2219" s="69"/>
      <c r="AC2219" s="69"/>
      <c r="AD2219" s="69"/>
      <c r="AE2219" s="69"/>
      <c r="AF2219" s="69"/>
      <c r="AG2219" s="69"/>
      <c r="AH2219" s="69"/>
      <c r="AI2219" s="69"/>
      <c r="AJ2219" s="69"/>
      <c r="AK2219" s="69"/>
      <c r="AL2219" s="69"/>
      <c r="AM2219" s="69"/>
      <c r="AN2219" s="69"/>
      <c r="AO2219" s="69"/>
      <c r="AP2219" s="69"/>
      <c r="AQ2219" s="69"/>
      <c r="AR2219" s="69"/>
      <c r="AS2219" s="69"/>
      <c r="AT2219" s="69"/>
      <c r="AU2219" s="69"/>
      <c r="AV2219" s="69"/>
      <c r="AW2219" s="69"/>
      <c r="AX2219" s="69"/>
      <c r="AY2219" s="69"/>
      <c r="AZ2219" s="69"/>
      <c r="BA2219" s="69"/>
      <c r="BB2219" s="69"/>
      <c r="BC2219" s="69"/>
      <c r="BD2219" s="69"/>
      <c r="BE2219" s="69"/>
      <c r="BF2219" s="69"/>
      <c r="BG2219" s="69"/>
      <c r="BH2219" s="69"/>
      <c r="BI2219" s="69"/>
      <c r="BJ2219" s="69"/>
      <c r="BK2219" s="69"/>
      <c r="BL2219" s="69"/>
      <c r="BM2219" s="69"/>
      <c r="BN2219" s="69"/>
      <c r="BO2219" s="69"/>
      <c r="BP2219" s="69"/>
      <c r="BQ2219" s="69"/>
      <c r="BR2219" s="69"/>
      <c r="BS2219" s="46"/>
    </row>
    <row r="2220" spans="4:71" s="47" customFormat="1" ht="9.75" customHeight="1" x14ac:dyDescent="0.3">
      <c r="D2220" s="69"/>
      <c r="E2220" s="69"/>
      <c r="F2220" s="69"/>
      <c r="G2220" s="69"/>
      <c r="H2220" s="69"/>
      <c r="I2220" s="69"/>
      <c r="J2220" s="69"/>
      <c r="K2220" s="69"/>
      <c r="L2220" s="69"/>
      <c r="M2220" s="69"/>
      <c r="N2220" s="69"/>
      <c r="O2220" s="69"/>
      <c r="P2220" s="69"/>
      <c r="Q2220" s="69"/>
      <c r="R2220" s="69"/>
      <c r="S2220" s="69"/>
      <c r="T2220" s="69"/>
      <c r="U2220" s="69"/>
      <c r="V2220" s="69"/>
      <c r="W2220" s="69"/>
      <c r="X2220" s="69"/>
      <c r="Y2220" s="69"/>
      <c r="Z2220" s="69"/>
      <c r="AA2220" s="69"/>
      <c r="AB2220" s="69"/>
      <c r="AC2220" s="69"/>
      <c r="AD2220" s="69"/>
      <c r="AE2220" s="69"/>
      <c r="AF2220" s="69"/>
      <c r="AG2220" s="69"/>
      <c r="AH2220" s="69"/>
      <c r="AI2220" s="69"/>
      <c r="AJ2220" s="69"/>
      <c r="AK2220" s="69"/>
      <c r="AL2220" s="69"/>
      <c r="AM2220" s="69"/>
      <c r="AN2220" s="69"/>
      <c r="AO2220" s="69"/>
      <c r="AP2220" s="69"/>
      <c r="AQ2220" s="69"/>
      <c r="AR2220" s="69"/>
      <c r="AS2220" s="69"/>
      <c r="AT2220" s="69"/>
      <c r="AU2220" s="69"/>
      <c r="AV2220" s="69"/>
      <c r="AW2220" s="69"/>
      <c r="AX2220" s="69"/>
      <c r="AY2220" s="69"/>
      <c r="AZ2220" s="69"/>
      <c r="BA2220" s="69"/>
      <c r="BB2220" s="69"/>
      <c r="BC2220" s="69"/>
      <c r="BD2220" s="69"/>
      <c r="BE2220" s="69"/>
      <c r="BF2220" s="69"/>
      <c r="BG2220" s="69"/>
      <c r="BH2220" s="69"/>
      <c r="BI2220" s="69"/>
      <c r="BJ2220" s="69"/>
      <c r="BK2220" s="69"/>
      <c r="BL2220" s="69"/>
      <c r="BM2220" s="69"/>
      <c r="BN2220" s="69"/>
      <c r="BO2220" s="69"/>
      <c r="BP2220" s="69"/>
      <c r="BQ2220" s="69"/>
      <c r="BR2220" s="69"/>
      <c r="BS2220" s="46"/>
    </row>
    <row r="2221" spans="4:71" s="47" customFormat="1" ht="9.75" customHeight="1" x14ac:dyDescent="0.3">
      <c r="D2221" s="69"/>
      <c r="E2221" s="69"/>
      <c r="F2221" s="69"/>
      <c r="G2221" s="69"/>
      <c r="H2221" s="69"/>
      <c r="I2221" s="69"/>
      <c r="J2221" s="69"/>
      <c r="K2221" s="69"/>
      <c r="L2221" s="69"/>
      <c r="M2221" s="69"/>
      <c r="N2221" s="69"/>
      <c r="O2221" s="69"/>
      <c r="P2221" s="69"/>
      <c r="Q2221" s="69"/>
      <c r="R2221" s="69"/>
      <c r="S2221" s="69"/>
      <c r="T2221" s="69"/>
      <c r="U2221" s="69"/>
      <c r="V2221" s="69"/>
      <c r="W2221" s="69"/>
      <c r="X2221" s="69"/>
      <c r="Y2221" s="69"/>
      <c r="Z2221" s="69"/>
      <c r="AA2221" s="69"/>
      <c r="AB2221" s="69"/>
      <c r="AC2221" s="69"/>
      <c r="AD2221" s="69"/>
      <c r="AE2221" s="69"/>
      <c r="AF2221" s="69"/>
      <c r="AG2221" s="69"/>
      <c r="AH2221" s="69"/>
      <c r="AI2221" s="69"/>
      <c r="AJ2221" s="69"/>
      <c r="AK2221" s="69"/>
      <c r="AL2221" s="69"/>
      <c r="AM2221" s="69"/>
      <c r="AN2221" s="69"/>
      <c r="AO2221" s="69"/>
      <c r="AP2221" s="69"/>
      <c r="AQ2221" s="69"/>
      <c r="AR2221" s="69"/>
      <c r="AS2221" s="69"/>
      <c r="AT2221" s="69"/>
      <c r="AU2221" s="69"/>
      <c r="AV2221" s="69"/>
      <c r="AW2221" s="69"/>
      <c r="AX2221" s="69"/>
      <c r="AY2221" s="69"/>
      <c r="AZ2221" s="69"/>
      <c r="BA2221" s="69"/>
      <c r="BB2221" s="69"/>
      <c r="BC2221" s="69"/>
      <c r="BD2221" s="69"/>
      <c r="BE2221" s="69"/>
      <c r="BF2221" s="69"/>
      <c r="BG2221" s="69"/>
      <c r="BH2221" s="69"/>
      <c r="BI2221" s="69"/>
      <c r="BJ2221" s="69"/>
      <c r="BK2221" s="69"/>
      <c r="BL2221" s="69"/>
      <c r="BM2221" s="69"/>
      <c r="BN2221" s="69"/>
      <c r="BO2221" s="69"/>
      <c r="BP2221" s="69"/>
      <c r="BQ2221" s="69"/>
      <c r="BR2221" s="69"/>
      <c r="BS2221" s="46"/>
    </row>
    <row r="2222" spans="4:71" s="47" customFormat="1" ht="9.75" customHeight="1" x14ac:dyDescent="0.3">
      <c r="D2222" s="69"/>
      <c r="E2222" s="69"/>
      <c r="F2222" s="69"/>
      <c r="G2222" s="69"/>
      <c r="H2222" s="69"/>
      <c r="I2222" s="69"/>
      <c r="J2222" s="69"/>
      <c r="K2222" s="69"/>
      <c r="L2222" s="69"/>
      <c r="M2222" s="69"/>
      <c r="N2222" s="69"/>
      <c r="O2222" s="69"/>
      <c r="P2222" s="69"/>
      <c r="Q2222" s="69"/>
      <c r="R2222" s="69"/>
      <c r="S2222" s="69"/>
      <c r="T2222" s="69"/>
      <c r="U2222" s="69"/>
      <c r="V2222" s="69"/>
      <c r="W2222" s="69"/>
      <c r="X2222" s="69"/>
      <c r="Y2222" s="69"/>
      <c r="Z2222" s="69"/>
      <c r="AA2222" s="69"/>
      <c r="AB2222" s="69"/>
      <c r="AC2222" s="69"/>
      <c r="AD2222" s="69"/>
      <c r="AE2222" s="69"/>
      <c r="AF2222" s="69"/>
      <c r="AG2222" s="69"/>
      <c r="AH2222" s="69"/>
      <c r="AI2222" s="69"/>
      <c r="AJ2222" s="69"/>
      <c r="AK2222" s="69"/>
      <c r="AL2222" s="69"/>
      <c r="AM2222" s="69"/>
      <c r="AN2222" s="69"/>
      <c r="AO2222" s="69"/>
      <c r="AP2222" s="69"/>
      <c r="AQ2222" s="69"/>
      <c r="AR2222" s="69"/>
      <c r="AS2222" s="69"/>
      <c r="AT2222" s="69"/>
      <c r="AU2222" s="69"/>
      <c r="AV2222" s="69"/>
      <c r="AW2222" s="69"/>
      <c r="AX2222" s="69"/>
      <c r="AY2222" s="69"/>
      <c r="AZ2222" s="69"/>
      <c r="BA2222" s="69"/>
      <c r="BB2222" s="69"/>
      <c r="BC2222" s="69"/>
      <c r="BD2222" s="69"/>
      <c r="BE2222" s="69"/>
      <c r="BF2222" s="69"/>
      <c r="BG2222" s="69"/>
      <c r="BH2222" s="69"/>
      <c r="BI2222" s="69"/>
      <c r="BJ2222" s="69"/>
      <c r="BK2222" s="69"/>
      <c r="BL2222" s="69"/>
      <c r="BM2222" s="69"/>
      <c r="BN2222" s="69"/>
      <c r="BO2222" s="69"/>
      <c r="BP2222" s="69"/>
      <c r="BQ2222" s="69"/>
      <c r="BR2222" s="69"/>
      <c r="BS2222" s="46"/>
    </row>
    <row r="2223" spans="4:71" s="47" customFormat="1" ht="9.75" customHeight="1" x14ac:dyDescent="0.3">
      <c r="D2223" s="69"/>
      <c r="E2223" s="69"/>
      <c r="F2223" s="69"/>
      <c r="G2223" s="69"/>
      <c r="H2223" s="69"/>
      <c r="I2223" s="69"/>
      <c r="J2223" s="69"/>
      <c r="K2223" s="69"/>
      <c r="L2223" s="69"/>
      <c r="M2223" s="69"/>
      <c r="N2223" s="69"/>
      <c r="O2223" s="69"/>
      <c r="P2223" s="69"/>
      <c r="Q2223" s="69"/>
      <c r="R2223" s="69"/>
      <c r="S2223" s="69"/>
      <c r="T2223" s="69"/>
      <c r="U2223" s="69"/>
      <c r="V2223" s="69"/>
      <c r="W2223" s="69"/>
      <c r="X2223" s="69"/>
      <c r="Y2223" s="69"/>
      <c r="Z2223" s="69"/>
      <c r="AA2223" s="69"/>
      <c r="AB2223" s="69"/>
      <c r="AC2223" s="69"/>
      <c r="AD2223" s="69"/>
      <c r="AE2223" s="69"/>
      <c r="AF2223" s="69"/>
      <c r="AG2223" s="69"/>
      <c r="AH2223" s="69"/>
      <c r="AI2223" s="69"/>
      <c r="AJ2223" s="69"/>
      <c r="AK2223" s="69"/>
      <c r="AL2223" s="69"/>
      <c r="AM2223" s="69"/>
      <c r="AN2223" s="69"/>
      <c r="AO2223" s="69"/>
      <c r="AP2223" s="69"/>
      <c r="AQ2223" s="69"/>
      <c r="AR2223" s="69"/>
      <c r="AS2223" s="69"/>
      <c r="AT2223" s="69"/>
      <c r="AU2223" s="69"/>
      <c r="AV2223" s="69"/>
      <c r="AW2223" s="69"/>
      <c r="AX2223" s="69"/>
      <c r="AY2223" s="69"/>
      <c r="AZ2223" s="69"/>
      <c r="BA2223" s="69"/>
      <c r="BB2223" s="69"/>
      <c r="BC2223" s="69"/>
      <c r="BD2223" s="69"/>
      <c r="BE2223" s="69"/>
      <c r="BF2223" s="69"/>
      <c r="BG2223" s="69"/>
      <c r="BH2223" s="69"/>
      <c r="BI2223" s="69"/>
      <c r="BJ2223" s="69"/>
      <c r="BK2223" s="69"/>
      <c r="BL2223" s="69"/>
      <c r="BM2223" s="69"/>
      <c r="BN2223" s="69"/>
      <c r="BO2223" s="69"/>
      <c r="BP2223" s="69"/>
      <c r="BQ2223" s="69"/>
      <c r="BR2223" s="69"/>
      <c r="BS2223" s="46"/>
    </row>
    <row r="2224" spans="4:71" s="47" customFormat="1" ht="9.75" customHeight="1" x14ac:dyDescent="0.3">
      <c r="D2224" s="69"/>
      <c r="E2224" s="69"/>
      <c r="F2224" s="69"/>
      <c r="G2224" s="69"/>
      <c r="H2224" s="69"/>
      <c r="I2224" s="69"/>
      <c r="J2224" s="69"/>
      <c r="K2224" s="69"/>
      <c r="L2224" s="69"/>
      <c r="M2224" s="69"/>
      <c r="N2224" s="69"/>
      <c r="O2224" s="69"/>
      <c r="P2224" s="69"/>
      <c r="Q2224" s="69"/>
      <c r="R2224" s="69"/>
      <c r="S2224" s="69"/>
      <c r="T2224" s="69"/>
      <c r="U2224" s="69"/>
      <c r="V2224" s="69"/>
      <c r="W2224" s="69"/>
      <c r="X2224" s="69"/>
      <c r="Y2224" s="69"/>
      <c r="Z2224" s="69"/>
      <c r="AA2224" s="69"/>
      <c r="AB2224" s="69"/>
      <c r="AC2224" s="69"/>
      <c r="AD2224" s="69"/>
      <c r="AE2224" s="69"/>
      <c r="AF2224" s="69"/>
      <c r="AG2224" s="69"/>
      <c r="AH2224" s="69"/>
      <c r="AI2224" s="69"/>
      <c r="AJ2224" s="69"/>
      <c r="AK2224" s="69"/>
      <c r="AL2224" s="69"/>
      <c r="AM2224" s="69"/>
      <c r="AN2224" s="69"/>
      <c r="AO2224" s="69"/>
      <c r="AP2224" s="69"/>
      <c r="AQ2224" s="69"/>
      <c r="AR2224" s="69"/>
      <c r="AS2224" s="69"/>
      <c r="AT2224" s="69"/>
      <c r="AU2224" s="69"/>
      <c r="AV2224" s="69"/>
      <c r="AW2224" s="69"/>
      <c r="AX2224" s="69"/>
      <c r="AY2224" s="69"/>
      <c r="AZ2224" s="69"/>
      <c r="BA2224" s="69"/>
      <c r="BB2224" s="69"/>
      <c r="BC2224" s="69"/>
      <c r="BD2224" s="69"/>
      <c r="BE2224" s="69"/>
      <c r="BF2224" s="69"/>
      <c r="BG2224" s="69"/>
      <c r="BH2224" s="69"/>
      <c r="BI2224" s="69"/>
      <c r="BJ2224" s="69"/>
      <c r="BK2224" s="69"/>
      <c r="BL2224" s="69"/>
      <c r="BM2224" s="69"/>
      <c r="BN2224" s="69"/>
      <c r="BO2224" s="69"/>
      <c r="BP2224" s="69"/>
      <c r="BQ2224" s="69"/>
      <c r="BR2224" s="69"/>
      <c r="BS2224" s="46"/>
    </row>
    <row r="2225" spans="4:71" s="47" customFormat="1" ht="9.75" customHeight="1" x14ac:dyDescent="0.3">
      <c r="D2225" s="69"/>
      <c r="E2225" s="69"/>
      <c r="F2225" s="69"/>
      <c r="G2225" s="69"/>
      <c r="H2225" s="69"/>
      <c r="I2225" s="69"/>
      <c r="J2225" s="69"/>
      <c r="K2225" s="69"/>
      <c r="L2225" s="69"/>
      <c r="M2225" s="69"/>
      <c r="N2225" s="69"/>
      <c r="O2225" s="69"/>
      <c r="P2225" s="69"/>
      <c r="Q2225" s="69"/>
      <c r="R2225" s="69"/>
      <c r="S2225" s="69"/>
      <c r="T2225" s="69"/>
      <c r="U2225" s="69"/>
      <c r="V2225" s="69"/>
      <c r="W2225" s="69"/>
      <c r="X2225" s="69"/>
      <c r="Y2225" s="69"/>
      <c r="Z2225" s="69"/>
      <c r="AA2225" s="69"/>
      <c r="AB2225" s="69"/>
      <c r="AC2225" s="69"/>
      <c r="AD2225" s="69"/>
      <c r="AE2225" s="69"/>
      <c r="AF2225" s="69"/>
      <c r="AG2225" s="69"/>
      <c r="AH2225" s="69"/>
      <c r="AI2225" s="69"/>
      <c r="AJ2225" s="69"/>
      <c r="AK2225" s="69"/>
      <c r="AL2225" s="69"/>
      <c r="AM2225" s="69"/>
      <c r="AN2225" s="69"/>
      <c r="AO2225" s="69"/>
      <c r="AP2225" s="69"/>
      <c r="AQ2225" s="69"/>
      <c r="AR2225" s="69"/>
      <c r="AS2225" s="69"/>
      <c r="AT2225" s="69"/>
      <c r="AU2225" s="69"/>
      <c r="AV2225" s="69"/>
      <c r="AW2225" s="69"/>
      <c r="AX2225" s="69"/>
      <c r="AY2225" s="69"/>
      <c r="AZ2225" s="69"/>
      <c r="BA2225" s="69"/>
      <c r="BB2225" s="69"/>
      <c r="BC2225" s="69"/>
      <c r="BD2225" s="69"/>
      <c r="BE2225" s="69"/>
      <c r="BF2225" s="69"/>
      <c r="BG2225" s="69"/>
      <c r="BH2225" s="69"/>
      <c r="BI2225" s="69"/>
      <c r="BJ2225" s="69"/>
      <c r="BK2225" s="69"/>
      <c r="BL2225" s="69"/>
      <c r="BM2225" s="69"/>
      <c r="BN2225" s="69"/>
      <c r="BO2225" s="69"/>
      <c r="BP2225" s="69"/>
      <c r="BQ2225" s="69"/>
      <c r="BR2225" s="69"/>
      <c r="BS2225" s="46"/>
    </row>
    <row r="2226" spans="4:71" s="47" customFormat="1" ht="9.75" customHeight="1" x14ac:dyDescent="0.3">
      <c r="D2226" s="69"/>
      <c r="E2226" s="69"/>
      <c r="F2226" s="69"/>
      <c r="G2226" s="69"/>
      <c r="H2226" s="69"/>
      <c r="I2226" s="69"/>
      <c r="J2226" s="69"/>
      <c r="K2226" s="69"/>
      <c r="L2226" s="69"/>
      <c r="M2226" s="69"/>
      <c r="N2226" s="69"/>
      <c r="O2226" s="69"/>
      <c r="P2226" s="69"/>
      <c r="Q2226" s="69"/>
      <c r="R2226" s="69"/>
      <c r="S2226" s="69"/>
      <c r="T2226" s="69"/>
      <c r="U2226" s="69"/>
      <c r="V2226" s="69"/>
      <c r="W2226" s="69"/>
      <c r="X2226" s="69"/>
      <c r="Y2226" s="69"/>
      <c r="Z2226" s="69"/>
      <c r="AA2226" s="69"/>
      <c r="AB2226" s="69"/>
      <c r="AC2226" s="69"/>
      <c r="AD2226" s="69"/>
      <c r="AE2226" s="69"/>
      <c r="AF2226" s="69"/>
      <c r="AG2226" s="69"/>
      <c r="AH2226" s="69"/>
      <c r="AI2226" s="69"/>
      <c r="AJ2226" s="69"/>
      <c r="AK2226" s="69"/>
      <c r="AL2226" s="69"/>
      <c r="AM2226" s="69"/>
      <c r="AN2226" s="69"/>
      <c r="AO2226" s="69"/>
      <c r="AP2226" s="69"/>
      <c r="AQ2226" s="69"/>
      <c r="AR2226" s="69"/>
      <c r="AS2226" s="69"/>
      <c r="AT2226" s="69"/>
      <c r="AU2226" s="69"/>
      <c r="AV2226" s="69"/>
      <c r="AW2226" s="69"/>
      <c r="AX2226" s="69"/>
      <c r="AY2226" s="69"/>
      <c r="AZ2226" s="69"/>
      <c r="BA2226" s="69"/>
      <c r="BB2226" s="69"/>
      <c r="BC2226" s="69"/>
      <c r="BD2226" s="69"/>
      <c r="BE2226" s="69"/>
      <c r="BF2226" s="69"/>
      <c r="BG2226" s="69"/>
      <c r="BH2226" s="69"/>
      <c r="BI2226" s="69"/>
      <c r="BJ2226" s="69"/>
      <c r="BK2226" s="69"/>
      <c r="BL2226" s="69"/>
      <c r="BM2226" s="69"/>
      <c r="BN2226" s="69"/>
      <c r="BO2226" s="69"/>
      <c r="BP2226" s="69"/>
      <c r="BQ2226" s="69"/>
      <c r="BR2226" s="69"/>
      <c r="BS2226" s="46"/>
    </row>
    <row r="2227" spans="4:71" s="47" customFormat="1" ht="9.75" customHeight="1" x14ac:dyDescent="0.3">
      <c r="D2227" s="69"/>
      <c r="E2227" s="69"/>
      <c r="F2227" s="69"/>
      <c r="G2227" s="69"/>
      <c r="H2227" s="69"/>
      <c r="I2227" s="69"/>
      <c r="J2227" s="69"/>
      <c r="K2227" s="69"/>
      <c r="L2227" s="69"/>
      <c r="M2227" s="69"/>
      <c r="N2227" s="69"/>
      <c r="O2227" s="69"/>
      <c r="P2227" s="69"/>
      <c r="Q2227" s="69"/>
      <c r="R2227" s="69"/>
      <c r="S2227" s="69"/>
      <c r="T2227" s="69"/>
      <c r="U2227" s="69"/>
      <c r="V2227" s="69"/>
      <c r="W2227" s="69"/>
      <c r="X2227" s="69"/>
      <c r="Y2227" s="69"/>
      <c r="Z2227" s="69"/>
      <c r="AA2227" s="69"/>
      <c r="AB2227" s="69"/>
      <c r="AC2227" s="69"/>
      <c r="AD2227" s="69"/>
      <c r="AE2227" s="69"/>
      <c r="AF2227" s="69"/>
      <c r="AG2227" s="69"/>
      <c r="AH2227" s="69"/>
      <c r="AI2227" s="69"/>
      <c r="AJ2227" s="69"/>
      <c r="AK2227" s="69"/>
      <c r="AL2227" s="69"/>
      <c r="AM2227" s="69"/>
      <c r="AN2227" s="69"/>
      <c r="AO2227" s="69"/>
      <c r="AP2227" s="69"/>
      <c r="AQ2227" s="69"/>
      <c r="AR2227" s="69"/>
      <c r="AS2227" s="69"/>
      <c r="AT2227" s="69"/>
      <c r="AU2227" s="69"/>
      <c r="AV2227" s="69"/>
      <c r="AW2227" s="69"/>
      <c r="AX2227" s="69"/>
      <c r="AY2227" s="69"/>
      <c r="AZ2227" s="69"/>
      <c r="BA2227" s="69"/>
      <c r="BB2227" s="69"/>
      <c r="BC2227" s="69"/>
      <c r="BD2227" s="69"/>
      <c r="BE2227" s="69"/>
      <c r="BF2227" s="69"/>
      <c r="BG2227" s="69"/>
      <c r="BH2227" s="69"/>
      <c r="BI2227" s="69"/>
      <c r="BJ2227" s="69"/>
      <c r="BK2227" s="69"/>
      <c r="BL2227" s="69"/>
      <c r="BM2227" s="69"/>
      <c r="BN2227" s="69"/>
      <c r="BO2227" s="69"/>
      <c r="BP2227" s="69"/>
      <c r="BQ2227" s="69"/>
      <c r="BR2227" s="69"/>
      <c r="BS2227" s="46"/>
    </row>
    <row r="2228" spans="4:71" s="47" customFormat="1" ht="9.75" customHeight="1" x14ac:dyDescent="0.3">
      <c r="D2228" s="69"/>
      <c r="E2228" s="69"/>
      <c r="F2228" s="69"/>
      <c r="G2228" s="69"/>
      <c r="H2228" s="69"/>
      <c r="I2228" s="69"/>
      <c r="J2228" s="69"/>
      <c r="K2228" s="69"/>
      <c r="L2228" s="69"/>
      <c r="M2228" s="69"/>
      <c r="N2228" s="69"/>
      <c r="O2228" s="69"/>
      <c r="P2228" s="69"/>
      <c r="Q2228" s="69"/>
      <c r="R2228" s="69"/>
      <c r="S2228" s="69"/>
      <c r="T2228" s="69"/>
      <c r="U2228" s="69"/>
      <c r="V2228" s="69"/>
      <c r="W2228" s="69"/>
      <c r="X2228" s="69"/>
      <c r="Y2228" s="69"/>
      <c r="Z2228" s="69"/>
      <c r="AA2228" s="69"/>
      <c r="AB2228" s="69"/>
      <c r="AC2228" s="69"/>
      <c r="AD2228" s="69"/>
      <c r="AE2228" s="69"/>
      <c r="AF2228" s="69"/>
      <c r="AG2228" s="69"/>
      <c r="AH2228" s="69"/>
      <c r="AI2228" s="69"/>
      <c r="AJ2228" s="69"/>
      <c r="AK2228" s="69"/>
      <c r="AL2228" s="69"/>
      <c r="AM2228" s="69"/>
      <c r="AN2228" s="69"/>
      <c r="AO2228" s="69"/>
      <c r="AP2228" s="69"/>
      <c r="AQ2228" s="69"/>
      <c r="AR2228" s="69"/>
      <c r="AS2228" s="69"/>
      <c r="AT2228" s="69"/>
      <c r="AU2228" s="69"/>
      <c r="AV2228" s="69"/>
      <c r="AW2228" s="69"/>
      <c r="AX2228" s="69"/>
      <c r="AY2228" s="69"/>
      <c r="AZ2228" s="69"/>
      <c r="BA2228" s="69"/>
      <c r="BB2228" s="69"/>
      <c r="BC2228" s="69"/>
      <c r="BD2228" s="69"/>
      <c r="BE2228" s="69"/>
      <c r="BF2228" s="69"/>
      <c r="BG2228" s="69"/>
      <c r="BH2228" s="69"/>
      <c r="BI2228" s="69"/>
      <c r="BJ2228" s="69"/>
      <c r="BK2228" s="69"/>
      <c r="BL2228" s="69"/>
      <c r="BM2228" s="69"/>
      <c r="BN2228" s="69"/>
      <c r="BO2228" s="69"/>
      <c r="BP2228" s="69"/>
      <c r="BQ2228" s="69"/>
      <c r="BR2228" s="69"/>
      <c r="BS2228" s="46"/>
    </row>
    <row r="2229" spans="4:71" s="47" customFormat="1" ht="9.75" customHeight="1" x14ac:dyDescent="0.3">
      <c r="D2229" s="69"/>
      <c r="E2229" s="69"/>
      <c r="F2229" s="69"/>
      <c r="G2229" s="69"/>
      <c r="H2229" s="69"/>
      <c r="I2229" s="69"/>
      <c r="J2229" s="69"/>
      <c r="K2229" s="69"/>
      <c r="L2229" s="69"/>
      <c r="M2229" s="69"/>
      <c r="N2229" s="69"/>
      <c r="O2229" s="69"/>
      <c r="P2229" s="69"/>
      <c r="Q2229" s="69"/>
      <c r="R2229" s="69"/>
      <c r="S2229" s="69"/>
      <c r="T2229" s="69"/>
      <c r="U2229" s="69"/>
      <c r="V2229" s="69"/>
      <c r="W2229" s="69"/>
      <c r="X2229" s="69"/>
      <c r="Y2229" s="69"/>
      <c r="Z2229" s="69"/>
      <c r="AA2229" s="69"/>
      <c r="AB2229" s="69"/>
      <c r="AC2229" s="69"/>
      <c r="AD2229" s="69"/>
      <c r="AE2229" s="69"/>
      <c r="AF2229" s="69"/>
      <c r="AG2229" s="69"/>
      <c r="AH2229" s="69"/>
      <c r="AI2229" s="69"/>
      <c r="AJ2229" s="69"/>
      <c r="AK2229" s="69"/>
      <c r="AL2229" s="69"/>
      <c r="AM2229" s="69"/>
      <c r="AN2229" s="69"/>
      <c r="AO2229" s="69"/>
      <c r="AP2229" s="69"/>
      <c r="AQ2229" s="69"/>
      <c r="AR2229" s="69"/>
      <c r="AS2229" s="69"/>
      <c r="AT2229" s="69"/>
      <c r="AU2229" s="69"/>
      <c r="AV2229" s="69"/>
      <c r="AW2229" s="69"/>
      <c r="AX2229" s="69"/>
      <c r="AY2229" s="69"/>
      <c r="AZ2229" s="69"/>
      <c r="BA2229" s="69"/>
      <c r="BB2229" s="69"/>
      <c r="BC2229" s="69"/>
      <c r="BD2229" s="69"/>
      <c r="BE2229" s="69"/>
      <c r="BF2229" s="69"/>
      <c r="BG2229" s="69"/>
      <c r="BH2229" s="69"/>
      <c r="BI2229" s="69"/>
      <c r="BJ2229" s="69"/>
      <c r="BK2229" s="69"/>
      <c r="BL2229" s="69"/>
      <c r="BM2229" s="69"/>
      <c r="BN2229" s="69"/>
      <c r="BO2229" s="69"/>
      <c r="BP2229" s="69"/>
      <c r="BQ2229" s="69"/>
      <c r="BR2229" s="69"/>
      <c r="BS2229" s="46"/>
    </row>
    <row r="2230" spans="4:71" s="47" customFormat="1" ht="9.75" customHeight="1" x14ac:dyDescent="0.3">
      <c r="D2230" s="69"/>
      <c r="E2230" s="69"/>
      <c r="F2230" s="69"/>
      <c r="G2230" s="69"/>
      <c r="H2230" s="69"/>
      <c r="I2230" s="69"/>
      <c r="J2230" s="69"/>
      <c r="K2230" s="69"/>
      <c r="L2230" s="69"/>
      <c r="M2230" s="69"/>
      <c r="N2230" s="69"/>
      <c r="O2230" s="69"/>
      <c r="P2230" s="69"/>
      <c r="Q2230" s="69"/>
      <c r="R2230" s="69"/>
      <c r="S2230" s="69"/>
      <c r="T2230" s="69"/>
      <c r="U2230" s="69"/>
      <c r="V2230" s="69"/>
      <c r="W2230" s="69"/>
      <c r="X2230" s="69"/>
      <c r="Y2230" s="69"/>
      <c r="Z2230" s="69"/>
      <c r="AA2230" s="69"/>
      <c r="AB2230" s="69"/>
      <c r="AC2230" s="69"/>
      <c r="AD2230" s="69"/>
      <c r="AE2230" s="69"/>
      <c r="AF2230" s="69"/>
      <c r="AG2230" s="69"/>
      <c r="AH2230" s="69"/>
      <c r="AI2230" s="69"/>
      <c r="AJ2230" s="69"/>
      <c r="AK2230" s="69"/>
      <c r="AL2230" s="69"/>
      <c r="AM2230" s="69"/>
      <c r="AN2230" s="69"/>
      <c r="AO2230" s="69"/>
      <c r="AP2230" s="69"/>
      <c r="AQ2230" s="69"/>
      <c r="AR2230" s="69"/>
      <c r="AS2230" s="69"/>
      <c r="AT2230" s="69"/>
      <c r="AU2230" s="69"/>
      <c r="AV2230" s="69"/>
      <c r="AW2230" s="69"/>
      <c r="AX2230" s="69"/>
      <c r="AY2230" s="69"/>
      <c r="AZ2230" s="69"/>
      <c r="BA2230" s="69"/>
      <c r="BB2230" s="69"/>
      <c r="BC2230" s="69"/>
      <c r="BD2230" s="69"/>
      <c r="BE2230" s="69"/>
      <c r="BF2230" s="69"/>
      <c r="BG2230" s="69"/>
      <c r="BH2230" s="69"/>
      <c r="BI2230" s="69"/>
      <c r="BJ2230" s="69"/>
      <c r="BK2230" s="69"/>
      <c r="BL2230" s="69"/>
      <c r="BM2230" s="69"/>
      <c r="BN2230" s="69"/>
      <c r="BO2230" s="69"/>
      <c r="BP2230" s="69"/>
      <c r="BQ2230" s="69"/>
      <c r="BR2230" s="69"/>
      <c r="BS2230" s="46"/>
    </row>
    <row r="2231" spans="4:71" s="47" customFormat="1" ht="9.75" customHeight="1" x14ac:dyDescent="0.3">
      <c r="D2231" s="69"/>
      <c r="E2231" s="69"/>
      <c r="F2231" s="69"/>
      <c r="G2231" s="69"/>
      <c r="H2231" s="69"/>
      <c r="I2231" s="69"/>
      <c r="J2231" s="69"/>
      <c r="K2231" s="69"/>
      <c r="L2231" s="69"/>
      <c r="M2231" s="69"/>
      <c r="N2231" s="69"/>
      <c r="O2231" s="69"/>
      <c r="P2231" s="69"/>
      <c r="Q2231" s="69"/>
      <c r="R2231" s="69"/>
      <c r="S2231" s="69"/>
      <c r="T2231" s="69"/>
      <c r="U2231" s="69"/>
      <c r="V2231" s="69"/>
      <c r="W2231" s="69"/>
      <c r="X2231" s="69"/>
      <c r="Y2231" s="69"/>
      <c r="Z2231" s="69"/>
      <c r="AA2231" s="69"/>
      <c r="AB2231" s="69"/>
      <c r="AC2231" s="69"/>
      <c r="AD2231" s="69"/>
      <c r="AE2231" s="69"/>
      <c r="AF2231" s="69"/>
      <c r="AG2231" s="69"/>
      <c r="AH2231" s="69"/>
      <c r="AI2231" s="69"/>
      <c r="AJ2231" s="69"/>
      <c r="AK2231" s="69"/>
      <c r="AL2231" s="69"/>
      <c r="AM2231" s="69"/>
      <c r="AN2231" s="69"/>
      <c r="AO2231" s="69"/>
      <c r="AP2231" s="69"/>
      <c r="AQ2231" s="69"/>
      <c r="AR2231" s="69"/>
      <c r="AS2231" s="69"/>
      <c r="AT2231" s="69"/>
      <c r="AU2231" s="69"/>
      <c r="AV2231" s="69"/>
      <c r="AW2231" s="69"/>
      <c r="AX2231" s="69"/>
      <c r="AY2231" s="69"/>
      <c r="AZ2231" s="69"/>
      <c r="BA2231" s="69"/>
      <c r="BB2231" s="69"/>
      <c r="BC2231" s="69"/>
      <c r="BD2231" s="69"/>
      <c r="BE2231" s="69"/>
      <c r="BF2231" s="69"/>
      <c r="BG2231" s="69"/>
      <c r="BH2231" s="69"/>
      <c r="BI2231" s="69"/>
      <c r="BJ2231" s="69"/>
      <c r="BK2231" s="69"/>
      <c r="BL2231" s="69"/>
      <c r="BM2231" s="69"/>
      <c r="BN2231" s="69"/>
      <c r="BO2231" s="69"/>
      <c r="BP2231" s="69"/>
      <c r="BQ2231" s="69"/>
      <c r="BR2231" s="69"/>
      <c r="BS2231" s="46"/>
    </row>
    <row r="2232" spans="4:71" s="47" customFormat="1" ht="9.75" customHeight="1" x14ac:dyDescent="0.3">
      <c r="D2232" s="69"/>
      <c r="E2232" s="69"/>
      <c r="F2232" s="69"/>
      <c r="G2232" s="69"/>
      <c r="H2232" s="69"/>
      <c r="I2232" s="69"/>
      <c r="J2232" s="69"/>
      <c r="K2232" s="69"/>
      <c r="L2232" s="69"/>
      <c r="M2232" s="69"/>
      <c r="N2232" s="69"/>
      <c r="O2232" s="69"/>
      <c r="P2232" s="69"/>
      <c r="Q2232" s="69"/>
      <c r="R2232" s="69"/>
      <c r="S2232" s="69"/>
      <c r="T2232" s="69"/>
      <c r="U2232" s="69"/>
      <c r="V2232" s="69"/>
      <c r="W2232" s="69"/>
      <c r="X2232" s="69"/>
      <c r="Y2232" s="69"/>
      <c r="Z2232" s="69"/>
      <c r="AA2232" s="69"/>
      <c r="AB2232" s="69"/>
      <c r="AC2232" s="69"/>
      <c r="AD2232" s="69"/>
      <c r="AE2232" s="69"/>
      <c r="AF2232" s="69"/>
      <c r="AG2232" s="69"/>
      <c r="AH2232" s="69"/>
      <c r="AI2232" s="69"/>
      <c r="AJ2232" s="69"/>
      <c r="AK2232" s="69"/>
      <c r="AL2232" s="69"/>
      <c r="AM2232" s="69"/>
      <c r="AN2232" s="69"/>
      <c r="AO2232" s="69"/>
      <c r="AP2232" s="69"/>
      <c r="AQ2232" s="69"/>
      <c r="AR2232" s="69"/>
      <c r="AS2232" s="69"/>
      <c r="AT2232" s="69"/>
      <c r="AU2232" s="69"/>
      <c r="AV2232" s="69"/>
      <c r="AW2232" s="69"/>
      <c r="AX2232" s="69"/>
      <c r="AY2232" s="69"/>
      <c r="AZ2232" s="69"/>
      <c r="BA2232" s="69"/>
      <c r="BB2232" s="69"/>
      <c r="BC2232" s="69"/>
      <c r="BD2232" s="69"/>
      <c r="BE2232" s="69"/>
      <c r="BF2232" s="69"/>
      <c r="BG2232" s="69"/>
      <c r="BH2232" s="69"/>
      <c r="BI2232" s="69"/>
      <c r="BJ2232" s="69"/>
      <c r="BK2232" s="69"/>
      <c r="BL2232" s="69"/>
      <c r="BM2232" s="69"/>
      <c r="BN2232" s="69"/>
      <c r="BO2232" s="69"/>
      <c r="BP2232" s="69"/>
      <c r="BQ2232" s="69"/>
      <c r="BR2232" s="69"/>
      <c r="BS2232" s="46"/>
    </row>
    <row r="2233" spans="4:71" s="47" customFormat="1" ht="9.75" customHeight="1" x14ac:dyDescent="0.3">
      <c r="D2233" s="69"/>
      <c r="E2233" s="69"/>
      <c r="F2233" s="69"/>
      <c r="G2233" s="69"/>
      <c r="H2233" s="69"/>
      <c r="I2233" s="69"/>
      <c r="J2233" s="69"/>
      <c r="K2233" s="69"/>
      <c r="L2233" s="69"/>
      <c r="M2233" s="69"/>
      <c r="N2233" s="69"/>
      <c r="O2233" s="69"/>
      <c r="P2233" s="69"/>
      <c r="Q2233" s="69"/>
      <c r="R2233" s="69"/>
      <c r="S2233" s="69"/>
      <c r="T2233" s="69"/>
      <c r="U2233" s="69"/>
      <c r="V2233" s="69"/>
      <c r="W2233" s="69"/>
      <c r="X2233" s="69"/>
      <c r="Y2233" s="69"/>
      <c r="Z2233" s="69"/>
      <c r="AA2233" s="69"/>
      <c r="AB2233" s="69"/>
      <c r="AC2233" s="69"/>
      <c r="AD2233" s="69"/>
      <c r="AE2233" s="69"/>
      <c r="AF2233" s="69"/>
      <c r="AG2233" s="69"/>
      <c r="AH2233" s="69"/>
      <c r="AI2233" s="69"/>
      <c r="AJ2233" s="69"/>
      <c r="AK2233" s="69"/>
      <c r="AL2233" s="69"/>
      <c r="AM2233" s="69"/>
      <c r="AN2233" s="69"/>
      <c r="AO2233" s="69"/>
      <c r="AP2233" s="69"/>
      <c r="AQ2233" s="69"/>
      <c r="AR2233" s="69"/>
      <c r="AS2233" s="69"/>
      <c r="AT2233" s="69"/>
      <c r="AU2233" s="69"/>
      <c r="AV2233" s="69"/>
      <c r="AW2233" s="69"/>
      <c r="AX2233" s="69"/>
      <c r="AY2233" s="69"/>
      <c r="AZ2233" s="69"/>
      <c r="BA2233" s="69"/>
      <c r="BB2233" s="69"/>
      <c r="BC2233" s="69"/>
      <c r="BD2233" s="69"/>
      <c r="BE2233" s="69"/>
      <c r="BF2233" s="69"/>
      <c r="BG2233" s="69"/>
      <c r="BH2233" s="69"/>
      <c r="BI2233" s="69"/>
      <c r="BJ2233" s="69"/>
      <c r="BK2233" s="69"/>
      <c r="BL2233" s="69"/>
      <c r="BM2233" s="69"/>
      <c r="BN2233" s="69"/>
      <c r="BO2233" s="69"/>
      <c r="BP2233" s="69"/>
      <c r="BQ2233" s="69"/>
      <c r="BR2233" s="69"/>
      <c r="BS2233" s="46"/>
    </row>
    <row r="2234" spans="4:71" s="47" customFormat="1" ht="9.75" customHeight="1" x14ac:dyDescent="0.3">
      <c r="D2234" s="69"/>
      <c r="E2234" s="69"/>
      <c r="F2234" s="69"/>
      <c r="G2234" s="69"/>
      <c r="H2234" s="69"/>
      <c r="I2234" s="69"/>
      <c r="J2234" s="69"/>
      <c r="K2234" s="69"/>
      <c r="L2234" s="69"/>
      <c r="M2234" s="69"/>
      <c r="N2234" s="69"/>
      <c r="O2234" s="69"/>
      <c r="P2234" s="69"/>
      <c r="Q2234" s="69"/>
      <c r="R2234" s="69"/>
      <c r="S2234" s="69"/>
      <c r="T2234" s="69"/>
      <c r="U2234" s="69"/>
      <c r="V2234" s="69"/>
      <c r="W2234" s="69"/>
      <c r="X2234" s="69"/>
      <c r="Y2234" s="69"/>
      <c r="Z2234" s="69"/>
      <c r="AA2234" s="69"/>
      <c r="AB2234" s="69"/>
      <c r="AC2234" s="69"/>
      <c r="AD2234" s="69"/>
      <c r="AE2234" s="69"/>
      <c r="AF2234" s="69"/>
      <c r="AG2234" s="69"/>
      <c r="AH2234" s="69"/>
      <c r="AI2234" s="69"/>
      <c r="AJ2234" s="69"/>
      <c r="AK2234" s="69"/>
      <c r="AL2234" s="69"/>
      <c r="AM2234" s="69"/>
      <c r="AN2234" s="69"/>
      <c r="AO2234" s="69"/>
      <c r="AP2234" s="69"/>
      <c r="AQ2234" s="69"/>
      <c r="AR2234" s="69"/>
      <c r="AS2234" s="69"/>
      <c r="AT2234" s="69"/>
      <c r="AU2234" s="69"/>
      <c r="AV2234" s="69"/>
      <c r="AW2234" s="69"/>
      <c r="AX2234" s="69"/>
      <c r="AY2234" s="69"/>
      <c r="AZ2234" s="69"/>
      <c r="BA2234" s="69"/>
      <c r="BB2234" s="69"/>
      <c r="BC2234" s="69"/>
      <c r="BD2234" s="69"/>
      <c r="BE2234" s="69"/>
      <c r="BF2234" s="69"/>
      <c r="BG2234" s="69"/>
      <c r="BH2234" s="69"/>
      <c r="BI2234" s="69"/>
      <c r="BJ2234" s="69"/>
      <c r="BK2234" s="69"/>
      <c r="BL2234" s="69"/>
      <c r="BM2234" s="69"/>
      <c r="BN2234" s="69"/>
      <c r="BO2234" s="69"/>
      <c r="BP2234" s="69"/>
      <c r="BQ2234" s="69"/>
      <c r="BR2234" s="69"/>
      <c r="BS2234" s="46"/>
    </row>
    <row r="2235" spans="4:71" s="47" customFormat="1" ht="9.75" customHeight="1" x14ac:dyDescent="0.3">
      <c r="D2235" s="69"/>
      <c r="E2235" s="69"/>
      <c r="F2235" s="69"/>
      <c r="G2235" s="69"/>
      <c r="H2235" s="69"/>
      <c r="I2235" s="69"/>
      <c r="J2235" s="69"/>
      <c r="K2235" s="69"/>
      <c r="L2235" s="69"/>
      <c r="M2235" s="69"/>
      <c r="N2235" s="69"/>
      <c r="O2235" s="69"/>
      <c r="P2235" s="69"/>
      <c r="Q2235" s="69"/>
      <c r="R2235" s="69"/>
      <c r="S2235" s="69"/>
      <c r="T2235" s="69"/>
      <c r="U2235" s="69"/>
      <c r="V2235" s="69"/>
      <c r="W2235" s="69"/>
      <c r="X2235" s="69"/>
      <c r="Y2235" s="69"/>
      <c r="Z2235" s="69"/>
      <c r="AA2235" s="69"/>
      <c r="AB2235" s="69"/>
      <c r="AC2235" s="69"/>
      <c r="AD2235" s="69"/>
      <c r="AE2235" s="69"/>
      <c r="AF2235" s="69"/>
      <c r="AG2235" s="69"/>
      <c r="AH2235" s="69"/>
      <c r="AI2235" s="69"/>
      <c r="AJ2235" s="69"/>
      <c r="AK2235" s="69"/>
      <c r="AL2235" s="69"/>
      <c r="AM2235" s="69"/>
      <c r="AN2235" s="69"/>
      <c r="AO2235" s="69"/>
      <c r="AP2235" s="69"/>
      <c r="AQ2235" s="69"/>
      <c r="AR2235" s="69"/>
      <c r="AS2235" s="69"/>
      <c r="AT2235" s="69"/>
      <c r="AU2235" s="69"/>
      <c r="AV2235" s="69"/>
      <c r="AW2235" s="69"/>
      <c r="AX2235" s="69"/>
      <c r="AY2235" s="69"/>
      <c r="AZ2235" s="69"/>
      <c r="BA2235" s="69"/>
      <c r="BB2235" s="69"/>
      <c r="BC2235" s="69"/>
      <c r="BD2235" s="69"/>
      <c r="BE2235" s="69"/>
      <c r="BF2235" s="69"/>
      <c r="BG2235" s="69"/>
      <c r="BH2235" s="69"/>
      <c r="BI2235" s="69"/>
      <c r="BJ2235" s="69"/>
      <c r="BK2235" s="69"/>
      <c r="BL2235" s="69"/>
      <c r="BM2235" s="69"/>
      <c r="BN2235" s="69"/>
      <c r="BO2235" s="69"/>
      <c r="BP2235" s="69"/>
      <c r="BQ2235" s="69"/>
      <c r="BR2235" s="69"/>
      <c r="BS2235" s="46"/>
    </row>
    <row r="2236" spans="4:71" s="47" customFormat="1" ht="9.75" customHeight="1" x14ac:dyDescent="0.3">
      <c r="D2236" s="69"/>
      <c r="E2236" s="69"/>
      <c r="F2236" s="69"/>
      <c r="G2236" s="69"/>
      <c r="H2236" s="69"/>
      <c r="I2236" s="69"/>
      <c r="J2236" s="69"/>
      <c r="K2236" s="69"/>
      <c r="L2236" s="69"/>
      <c r="M2236" s="69"/>
      <c r="N2236" s="69"/>
      <c r="O2236" s="69"/>
      <c r="P2236" s="69"/>
      <c r="Q2236" s="69"/>
      <c r="R2236" s="69"/>
      <c r="S2236" s="69"/>
      <c r="T2236" s="69"/>
      <c r="U2236" s="69"/>
      <c r="V2236" s="69"/>
      <c r="W2236" s="69"/>
      <c r="X2236" s="69"/>
      <c r="Y2236" s="69"/>
      <c r="Z2236" s="69"/>
      <c r="AA2236" s="69"/>
      <c r="AB2236" s="69"/>
      <c r="AC2236" s="69"/>
      <c r="AD2236" s="69"/>
      <c r="AE2236" s="69"/>
      <c r="AF2236" s="69"/>
      <c r="AG2236" s="69"/>
      <c r="AH2236" s="69"/>
      <c r="AI2236" s="69"/>
      <c r="AJ2236" s="69"/>
      <c r="AK2236" s="69"/>
      <c r="AL2236" s="69"/>
      <c r="AM2236" s="69"/>
      <c r="AN2236" s="69"/>
      <c r="AO2236" s="69"/>
      <c r="AP2236" s="69"/>
      <c r="AQ2236" s="69"/>
      <c r="AR2236" s="69"/>
      <c r="AS2236" s="69"/>
      <c r="AT2236" s="69"/>
      <c r="AU2236" s="69"/>
      <c r="AV2236" s="69"/>
      <c r="AW2236" s="69"/>
      <c r="AX2236" s="69"/>
      <c r="AY2236" s="69"/>
      <c r="AZ2236" s="69"/>
      <c r="BA2236" s="69"/>
      <c r="BB2236" s="69"/>
      <c r="BC2236" s="69"/>
      <c r="BD2236" s="69"/>
      <c r="BE2236" s="69"/>
      <c r="BF2236" s="69"/>
      <c r="BG2236" s="69"/>
      <c r="BH2236" s="69"/>
      <c r="BI2236" s="69"/>
      <c r="BJ2236" s="69"/>
      <c r="BK2236" s="69"/>
      <c r="BL2236" s="69"/>
      <c r="BM2236" s="69"/>
      <c r="BN2236" s="69"/>
      <c r="BO2236" s="69"/>
      <c r="BP2236" s="69"/>
      <c r="BQ2236" s="69"/>
      <c r="BR2236" s="69"/>
      <c r="BS2236" s="46"/>
    </row>
    <row r="2237" spans="4:71" s="47" customFormat="1" ht="9.75" customHeight="1" x14ac:dyDescent="0.3">
      <c r="D2237" s="69"/>
      <c r="E2237" s="69"/>
      <c r="F2237" s="69"/>
      <c r="G2237" s="69"/>
      <c r="H2237" s="69"/>
      <c r="I2237" s="69"/>
      <c r="J2237" s="69"/>
      <c r="K2237" s="69"/>
      <c r="L2237" s="69"/>
      <c r="M2237" s="69"/>
      <c r="N2237" s="69"/>
      <c r="O2237" s="69"/>
      <c r="P2237" s="69"/>
      <c r="Q2237" s="69"/>
      <c r="R2237" s="69"/>
      <c r="S2237" s="69"/>
      <c r="T2237" s="69"/>
      <c r="U2237" s="69"/>
      <c r="V2237" s="69"/>
      <c r="W2237" s="69"/>
      <c r="X2237" s="69"/>
      <c r="Y2237" s="69"/>
      <c r="Z2237" s="69"/>
      <c r="AA2237" s="69"/>
      <c r="AB2237" s="69"/>
      <c r="AC2237" s="69"/>
      <c r="AD2237" s="69"/>
      <c r="AE2237" s="69"/>
      <c r="AF2237" s="69"/>
      <c r="AG2237" s="69"/>
      <c r="AH2237" s="69"/>
      <c r="AI2237" s="69"/>
      <c r="AJ2237" s="69"/>
      <c r="AK2237" s="69"/>
      <c r="AL2237" s="69"/>
      <c r="AM2237" s="69"/>
      <c r="AN2237" s="69"/>
      <c r="AO2237" s="69"/>
      <c r="AP2237" s="69"/>
      <c r="AQ2237" s="69"/>
      <c r="AR2237" s="69"/>
      <c r="AS2237" s="69"/>
      <c r="AT2237" s="69"/>
      <c r="AU2237" s="69"/>
      <c r="AV2237" s="69"/>
      <c r="AW2237" s="69"/>
      <c r="AX2237" s="69"/>
      <c r="AY2237" s="69"/>
      <c r="AZ2237" s="69"/>
      <c r="BA2237" s="69"/>
      <c r="BB2237" s="69"/>
      <c r="BC2237" s="69"/>
      <c r="BD2237" s="69"/>
      <c r="BE2237" s="69"/>
      <c r="BF2237" s="69"/>
      <c r="BG2237" s="69"/>
      <c r="BH2237" s="69"/>
      <c r="BI2237" s="69"/>
      <c r="BJ2237" s="69"/>
      <c r="BK2237" s="69"/>
      <c r="BL2237" s="69"/>
      <c r="BM2237" s="69"/>
      <c r="BN2237" s="69"/>
      <c r="BO2237" s="69"/>
      <c r="BP2237" s="69"/>
      <c r="BQ2237" s="69"/>
      <c r="BR2237" s="69"/>
      <c r="BS2237" s="46"/>
    </row>
    <row r="2238" spans="4:71" s="47" customFormat="1" ht="9.75" customHeight="1" x14ac:dyDescent="0.3">
      <c r="D2238" s="69"/>
      <c r="E2238" s="69"/>
      <c r="F2238" s="69"/>
      <c r="G2238" s="69"/>
      <c r="H2238" s="69"/>
      <c r="I2238" s="69"/>
      <c r="J2238" s="69"/>
      <c r="K2238" s="69"/>
      <c r="L2238" s="69"/>
      <c r="M2238" s="69"/>
      <c r="N2238" s="69"/>
      <c r="O2238" s="69"/>
      <c r="P2238" s="69"/>
      <c r="Q2238" s="69"/>
      <c r="R2238" s="69"/>
      <c r="S2238" s="69"/>
      <c r="T2238" s="69"/>
      <c r="U2238" s="69"/>
      <c r="V2238" s="69"/>
      <c r="W2238" s="69"/>
      <c r="X2238" s="69"/>
      <c r="Y2238" s="69"/>
      <c r="Z2238" s="69"/>
      <c r="AA2238" s="69"/>
      <c r="AB2238" s="69"/>
      <c r="AC2238" s="69"/>
      <c r="AD2238" s="69"/>
      <c r="AE2238" s="69"/>
      <c r="AF2238" s="69"/>
      <c r="AG2238" s="69"/>
      <c r="AH2238" s="69"/>
      <c r="AI2238" s="69"/>
      <c r="AJ2238" s="69"/>
      <c r="AK2238" s="69"/>
      <c r="AL2238" s="69"/>
      <c r="AM2238" s="69"/>
      <c r="AN2238" s="69"/>
      <c r="AO2238" s="69"/>
      <c r="AP2238" s="69"/>
      <c r="AQ2238" s="69"/>
      <c r="AR2238" s="69"/>
      <c r="AS2238" s="69"/>
      <c r="AT2238" s="69"/>
      <c r="AU2238" s="69"/>
      <c r="AV2238" s="69"/>
      <c r="AW2238" s="69"/>
      <c r="AX2238" s="69"/>
      <c r="AY2238" s="69"/>
      <c r="AZ2238" s="69"/>
      <c r="BA2238" s="69"/>
      <c r="BB2238" s="69"/>
      <c r="BC2238" s="69"/>
      <c r="BD2238" s="69"/>
      <c r="BE2238" s="69"/>
      <c r="BF2238" s="69"/>
      <c r="BG2238" s="69"/>
      <c r="BH2238" s="69"/>
      <c r="BI2238" s="69"/>
      <c r="BJ2238" s="69"/>
      <c r="BK2238" s="69"/>
      <c r="BL2238" s="69"/>
      <c r="BM2238" s="69"/>
      <c r="BN2238" s="69"/>
      <c r="BO2238" s="69"/>
      <c r="BP2238" s="69"/>
      <c r="BQ2238" s="69"/>
      <c r="BR2238" s="69"/>
      <c r="BS2238" s="46"/>
    </row>
    <row r="2239" spans="4:71" s="47" customFormat="1" ht="9.75" customHeight="1" x14ac:dyDescent="0.3">
      <c r="D2239" s="69"/>
      <c r="E2239" s="69"/>
      <c r="F2239" s="69"/>
      <c r="G2239" s="69"/>
      <c r="H2239" s="69"/>
      <c r="I2239" s="69"/>
      <c r="J2239" s="69"/>
      <c r="K2239" s="69"/>
      <c r="L2239" s="69"/>
      <c r="M2239" s="69"/>
      <c r="N2239" s="69"/>
      <c r="O2239" s="69"/>
      <c r="P2239" s="69"/>
      <c r="Q2239" s="69"/>
      <c r="R2239" s="69"/>
      <c r="S2239" s="69"/>
      <c r="T2239" s="69"/>
      <c r="U2239" s="69"/>
      <c r="V2239" s="69"/>
      <c r="W2239" s="69"/>
      <c r="X2239" s="69"/>
      <c r="Y2239" s="69"/>
      <c r="Z2239" s="69"/>
      <c r="AA2239" s="69"/>
      <c r="AB2239" s="69"/>
      <c r="AC2239" s="69"/>
      <c r="AD2239" s="69"/>
      <c r="AE2239" s="69"/>
      <c r="AF2239" s="69"/>
      <c r="AG2239" s="69"/>
      <c r="AH2239" s="69"/>
      <c r="AI2239" s="69"/>
      <c r="AJ2239" s="69"/>
      <c r="AK2239" s="69"/>
      <c r="AL2239" s="69"/>
      <c r="AM2239" s="69"/>
      <c r="AN2239" s="69"/>
      <c r="AO2239" s="69"/>
      <c r="AP2239" s="69"/>
      <c r="AQ2239" s="69"/>
      <c r="AR2239" s="69"/>
      <c r="AS2239" s="69"/>
      <c r="AT2239" s="69"/>
      <c r="AU2239" s="69"/>
      <c r="AV2239" s="69"/>
      <c r="AW2239" s="69"/>
      <c r="AX2239" s="69"/>
      <c r="AY2239" s="69"/>
      <c r="AZ2239" s="69"/>
      <c r="BA2239" s="69"/>
      <c r="BB2239" s="69"/>
      <c r="BC2239" s="69"/>
      <c r="BD2239" s="69"/>
      <c r="BE2239" s="69"/>
      <c r="BF2239" s="69"/>
      <c r="BG2239" s="69"/>
      <c r="BH2239" s="69"/>
      <c r="BI2239" s="69"/>
      <c r="BJ2239" s="69"/>
      <c r="BK2239" s="69"/>
      <c r="BL2239" s="69"/>
      <c r="BM2239" s="69"/>
      <c r="BN2239" s="69"/>
      <c r="BO2239" s="69"/>
      <c r="BP2239" s="69"/>
      <c r="BQ2239" s="69"/>
      <c r="BR2239" s="69"/>
      <c r="BS2239" s="46"/>
    </row>
    <row r="2240" spans="4:71" s="47" customFormat="1" ht="9.75" customHeight="1" x14ac:dyDescent="0.3">
      <c r="D2240" s="69"/>
      <c r="E2240" s="69"/>
      <c r="F2240" s="69"/>
      <c r="G2240" s="69"/>
      <c r="H2240" s="69"/>
      <c r="I2240" s="69"/>
      <c r="J2240" s="69"/>
      <c r="K2240" s="69"/>
      <c r="L2240" s="69"/>
      <c r="M2240" s="69"/>
      <c r="N2240" s="69"/>
      <c r="O2240" s="69"/>
      <c r="P2240" s="69"/>
      <c r="Q2240" s="69"/>
      <c r="R2240" s="69"/>
      <c r="S2240" s="69"/>
      <c r="T2240" s="69"/>
      <c r="U2240" s="69"/>
      <c r="V2240" s="69"/>
      <c r="W2240" s="69"/>
      <c r="X2240" s="69"/>
      <c r="Y2240" s="69"/>
      <c r="Z2240" s="69"/>
      <c r="AA2240" s="69"/>
      <c r="AB2240" s="69"/>
      <c r="AC2240" s="69"/>
      <c r="AD2240" s="69"/>
      <c r="AE2240" s="69"/>
      <c r="AF2240" s="69"/>
      <c r="AG2240" s="69"/>
      <c r="AH2240" s="69"/>
      <c r="AI2240" s="69"/>
      <c r="AJ2240" s="69"/>
      <c r="AK2240" s="69"/>
      <c r="AL2240" s="69"/>
      <c r="AM2240" s="69"/>
      <c r="AN2240" s="69"/>
      <c r="AO2240" s="69"/>
      <c r="AP2240" s="69"/>
      <c r="AQ2240" s="69"/>
      <c r="AR2240" s="69"/>
      <c r="AS2240" s="69"/>
      <c r="AT2240" s="69"/>
      <c r="AU2240" s="69"/>
      <c r="AV2240" s="69"/>
      <c r="AW2240" s="69"/>
      <c r="AX2240" s="69"/>
      <c r="AY2240" s="69"/>
      <c r="AZ2240" s="69"/>
      <c r="BA2240" s="69"/>
      <c r="BB2240" s="69"/>
      <c r="BC2240" s="69"/>
      <c r="BD2240" s="69"/>
      <c r="BE2240" s="69"/>
      <c r="BF2240" s="69"/>
      <c r="BG2240" s="69"/>
      <c r="BH2240" s="69"/>
      <c r="BI2240" s="69"/>
      <c r="BJ2240" s="69"/>
      <c r="BK2240" s="69"/>
      <c r="BL2240" s="69"/>
      <c r="BM2240" s="69"/>
      <c r="BN2240" s="69"/>
      <c r="BO2240" s="69"/>
      <c r="BP2240" s="69"/>
      <c r="BQ2240" s="69"/>
      <c r="BR2240" s="69"/>
      <c r="BS2240" s="46"/>
    </row>
    <row r="2241" spans="4:71" s="47" customFormat="1" ht="9.75" customHeight="1" x14ac:dyDescent="0.3">
      <c r="D2241" s="69"/>
      <c r="E2241" s="69"/>
      <c r="F2241" s="69"/>
      <c r="G2241" s="69"/>
      <c r="H2241" s="69"/>
      <c r="I2241" s="69"/>
      <c r="J2241" s="69"/>
      <c r="K2241" s="69"/>
      <c r="L2241" s="69"/>
      <c r="M2241" s="69"/>
      <c r="N2241" s="69"/>
      <c r="O2241" s="69"/>
      <c r="P2241" s="69"/>
      <c r="Q2241" s="69"/>
      <c r="R2241" s="69"/>
      <c r="S2241" s="69"/>
      <c r="T2241" s="69"/>
      <c r="U2241" s="69"/>
      <c r="V2241" s="69"/>
      <c r="W2241" s="69"/>
      <c r="X2241" s="69"/>
      <c r="Y2241" s="69"/>
      <c r="Z2241" s="69"/>
      <c r="AA2241" s="69"/>
      <c r="AB2241" s="69"/>
      <c r="AC2241" s="69"/>
      <c r="AD2241" s="69"/>
      <c r="AE2241" s="69"/>
      <c r="AF2241" s="69"/>
      <c r="AG2241" s="69"/>
      <c r="AH2241" s="69"/>
      <c r="AI2241" s="69"/>
      <c r="AJ2241" s="69"/>
      <c r="AK2241" s="69"/>
      <c r="AL2241" s="69"/>
      <c r="AM2241" s="69"/>
      <c r="AN2241" s="69"/>
      <c r="AO2241" s="69"/>
      <c r="AP2241" s="69"/>
      <c r="AQ2241" s="69"/>
      <c r="AR2241" s="69"/>
      <c r="AS2241" s="69"/>
      <c r="AT2241" s="69"/>
      <c r="AU2241" s="69"/>
      <c r="AV2241" s="69"/>
      <c r="AW2241" s="69"/>
      <c r="AX2241" s="69"/>
      <c r="AY2241" s="69"/>
      <c r="AZ2241" s="69"/>
      <c r="BA2241" s="69"/>
      <c r="BB2241" s="69"/>
      <c r="BC2241" s="69"/>
      <c r="BD2241" s="69"/>
      <c r="BE2241" s="69"/>
      <c r="BF2241" s="69"/>
      <c r="BG2241" s="69"/>
      <c r="BH2241" s="69"/>
      <c r="BI2241" s="69"/>
      <c r="BJ2241" s="69"/>
      <c r="BK2241" s="69"/>
      <c r="BL2241" s="69"/>
      <c r="BM2241" s="69"/>
      <c r="BN2241" s="69"/>
      <c r="BO2241" s="69"/>
      <c r="BP2241" s="69"/>
      <c r="BQ2241" s="69"/>
      <c r="BR2241" s="69"/>
      <c r="BS2241" s="46"/>
    </row>
    <row r="2242" spans="4:71" s="47" customFormat="1" ht="9.75" customHeight="1" x14ac:dyDescent="0.3">
      <c r="D2242" s="69"/>
      <c r="E2242" s="69"/>
      <c r="F2242" s="69"/>
      <c r="G2242" s="69"/>
      <c r="H2242" s="69"/>
      <c r="I2242" s="69"/>
      <c r="J2242" s="69"/>
      <c r="K2242" s="69"/>
      <c r="L2242" s="69"/>
      <c r="M2242" s="69"/>
      <c r="N2242" s="69"/>
      <c r="O2242" s="69"/>
      <c r="P2242" s="69"/>
      <c r="Q2242" s="69"/>
      <c r="R2242" s="69"/>
      <c r="S2242" s="69"/>
      <c r="T2242" s="69"/>
      <c r="U2242" s="69"/>
      <c r="V2242" s="69"/>
      <c r="W2242" s="69"/>
      <c r="X2242" s="69"/>
      <c r="Y2242" s="69"/>
      <c r="Z2242" s="69"/>
      <c r="AA2242" s="69"/>
      <c r="AB2242" s="69"/>
      <c r="AC2242" s="69"/>
      <c r="AD2242" s="69"/>
      <c r="AE2242" s="69"/>
      <c r="AF2242" s="69"/>
      <c r="AG2242" s="69"/>
      <c r="AH2242" s="69"/>
      <c r="AI2242" s="69"/>
      <c r="AJ2242" s="69"/>
      <c r="AK2242" s="69"/>
      <c r="AL2242" s="69"/>
      <c r="AM2242" s="69"/>
      <c r="AN2242" s="69"/>
      <c r="AO2242" s="69"/>
      <c r="AP2242" s="69"/>
      <c r="AQ2242" s="69"/>
      <c r="AR2242" s="69"/>
      <c r="AS2242" s="69"/>
      <c r="AT2242" s="69"/>
      <c r="AU2242" s="69"/>
      <c r="AV2242" s="69"/>
      <c r="AW2242" s="69"/>
      <c r="AX2242" s="69"/>
      <c r="AY2242" s="69"/>
      <c r="AZ2242" s="69"/>
      <c r="BA2242" s="69"/>
      <c r="BB2242" s="69"/>
      <c r="BC2242" s="69"/>
      <c r="BD2242" s="69"/>
      <c r="BE2242" s="69"/>
      <c r="BF2242" s="69"/>
      <c r="BG2242" s="69"/>
      <c r="BH2242" s="69"/>
      <c r="BI2242" s="69"/>
      <c r="BJ2242" s="69"/>
      <c r="BK2242" s="69"/>
      <c r="BL2242" s="69"/>
      <c r="BM2242" s="69"/>
      <c r="BN2242" s="69"/>
      <c r="BO2242" s="69"/>
      <c r="BP2242" s="69"/>
      <c r="BQ2242" s="69"/>
      <c r="BR2242" s="69"/>
      <c r="BS2242" s="46"/>
    </row>
    <row r="2243" spans="4:71" s="47" customFormat="1" ht="9.75" customHeight="1" x14ac:dyDescent="0.3">
      <c r="D2243" s="69"/>
      <c r="E2243" s="69"/>
      <c r="F2243" s="69"/>
      <c r="G2243" s="69"/>
      <c r="H2243" s="69"/>
      <c r="I2243" s="69"/>
      <c r="J2243" s="69"/>
      <c r="K2243" s="69"/>
      <c r="L2243" s="69"/>
      <c r="M2243" s="69"/>
      <c r="N2243" s="69"/>
      <c r="O2243" s="69"/>
      <c r="P2243" s="69"/>
      <c r="Q2243" s="69"/>
      <c r="R2243" s="69"/>
      <c r="S2243" s="69"/>
      <c r="T2243" s="69"/>
      <c r="U2243" s="69"/>
      <c r="V2243" s="69"/>
      <c r="W2243" s="69"/>
      <c r="X2243" s="69"/>
      <c r="Y2243" s="69"/>
      <c r="Z2243" s="69"/>
      <c r="AA2243" s="69"/>
      <c r="AB2243" s="69"/>
      <c r="AC2243" s="69"/>
      <c r="AD2243" s="69"/>
      <c r="AE2243" s="69"/>
      <c r="AF2243" s="69"/>
      <c r="AG2243" s="69"/>
      <c r="AH2243" s="69"/>
      <c r="AI2243" s="69"/>
      <c r="AJ2243" s="69"/>
      <c r="AK2243" s="69"/>
      <c r="AL2243" s="69"/>
      <c r="AM2243" s="69"/>
      <c r="AN2243" s="69"/>
      <c r="AO2243" s="69"/>
      <c r="AP2243" s="69"/>
      <c r="AQ2243" s="69"/>
      <c r="AR2243" s="69"/>
      <c r="AS2243" s="69"/>
      <c r="AT2243" s="69"/>
      <c r="AU2243" s="69"/>
      <c r="AV2243" s="69"/>
      <c r="AW2243" s="69"/>
      <c r="AX2243" s="69"/>
      <c r="AY2243" s="69"/>
      <c r="AZ2243" s="69"/>
      <c r="BA2243" s="69"/>
      <c r="BB2243" s="69"/>
      <c r="BC2243" s="69"/>
      <c r="BD2243" s="69"/>
      <c r="BE2243" s="69"/>
      <c r="BF2243" s="69"/>
      <c r="BG2243" s="69"/>
      <c r="BH2243" s="69"/>
      <c r="BI2243" s="69"/>
      <c r="BJ2243" s="69"/>
      <c r="BK2243" s="69"/>
      <c r="BL2243" s="69"/>
      <c r="BM2243" s="69"/>
      <c r="BN2243" s="69"/>
      <c r="BO2243" s="69"/>
      <c r="BP2243" s="69"/>
      <c r="BQ2243" s="69"/>
      <c r="BR2243" s="69"/>
      <c r="BS2243" s="46"/>
    </row>
    <row r="2244" spans="4:71" s="47" customFormat="1" ht="9.75" customHeight="1" x14ac:dyDescent="0.3">
      <c r="D2244" s="69"/>
      <c r="E2244" s="69"/>
      <c r="F2244" s="69"/>
      <c r="G2244" s="69"/>
      <c r="H2244" s="69"/>
      <c r="I2244" s="69"/>
      <c r="J2244" s="69"/>
      <c r="K2244" s="69"/>
      <c r="L2244" s="69"/>
      <c r="M2244" s="69"/>
      <c r="N2244" s="69"/>
      <c r="O2244" s="69"/>
      <c r="P2244" s="69"/>
      <c r="Q2244" s="69"/>
      <c r="R2244" s="69"/>
      <c r="S2244" s="69"/>
      <c r="T2244" s="69"/>
      <c r="U2244" s="69"/>
      <c r="V2244" s="69"/>
      <c r="W2244" s="69"/>
      <c r="X2244" s="69"/>
      <c r="Y2244" s="69"/>
      <c r="Z2244" s="69"/>
      <c r="AA2244" s="69"/>
      <c r="AB2244" s="69"/>
      <c r="AC2244" s="69"/>
      <c r="AD2244" s="69"/>
      <c r="AE2244" s="69"/>
      <c r="AF2244" s="69"/>
      <c r="AG2244" s="69"/>
      <c r="AH2244" s="69"/>
      <c r="AI2244" s="69"/>
      <c r="AJ2244" s="69"/>
      <c r="AK2244" s="69"/>
      <c r="AL2244" s="69"/>
      <c r="AM2244" s="69"/>
      <c r="AN2244" s="69"/>
      <c r="AO2244" s="69"/>
      <c r="AP2244" s="69"/>
      <c r="AQ2244" s="69"/>
      <c r="AR2244" s="69"/>
      <c r="AS2244" s="69"/>
      <c r="AT2244" s="69"/>
      <c r="AU2244" s="69"/>
      <c r="AV2244" s="69"/>
      <c r="AW2244" s="69"/>
      <c r="AX2244" s="69"/>
      <c r="AY2244" s="69"/>
      <c r="AZ2244" s="69"/>
      <c r="BA2244" s="69"/>
      <c r="BB2244" s="69"/>
      <c r="BC2244" s="69"/>
      <c r="BD2244" s="69"/>
      <c r="BE2244" s="69"/>
      <c r="BF2244" s="69"/>
      <c r="BG2244" s="69"/>
      <c r="BH2244" s="69"/>
      <c r="BI2244" s="69"/>
      <c r="BJ2244" s="69"/>
      <c r="BK2244" s="69"/>
      <c r="BL2244" s="69"/>
      <c r="BM2244" s="69"/>
      <c r="BN2244" s="69"/>
      <c r="BO2244" s="69"/>
      <c r="BP2244" s="69"/>
      <c r="BQ2244" s="69"/>
      <c r="BR2244" s="69"/>
      <c r="BS2244" s="46"/>
    </row>
    <row r="2245" spans="4:71" s="47" customFormat="1" ht="9.75" customHeight="1" x14ac:dyDescent="0.3">
      <c r="D2245" s="69"/>
      <c r="E2245" s="69"/>
      <c r="F2245" s="69"/>
      <c r="G2245" s="69"/>
      <c r="H2245" s="69"/>
      <c r="I2245" s="69"/>
      <c r="J2245" s="69"/>
      <c r="K2245" s="69"/>
      <c r="L2245" s="69"/>
      <c r="M2245" s="69"/>
      <c r="N2245" s="69"/>
      <c r="O2245" s="69"/>
      <c r="P2245" s="69"/>
      <c r="Q2245" s="69"/>
      <c r="R2245" s="69"/>
      <c r="S2245" s="69"/>
      <c r="T2245" s="69"/>
      <c r="U2245" s="69"/>
      <c r="V2245" s="69"/>
      <c r="W2245" s="69"/>
      <c r="X2245" s="69"/>
      <c r="Y2245" s="69"/>
      <c r="Z2245" s="69"/>
      <c r="AA2245" s="69"/>
      <c r="AB2245" s="69"/>
      <c r="AC2245" s="69"/>
      <c r="AD2245" s="69"/>
      <c r="AE2245" s="69"/>
      <c r="AF2245" s="69"/>
      <c r="AG2245" s="69"/>
      <c r="AH2245" s="69"/>
      <c r="AI2245" s="69"/>
      <c r="AJ2245" s="69"/>
      <c r="AK2245" s="69"/>
      <c r="AL2245" s="69"/>
      <c r="AM2245" s="69"/>
      <c r="AN2245" s="69"/>
      <c r="AO2245" s="69"/>
      <c r="AP2245" s="69"/>
      <c r="AQ2245" s="69"/>
      <c r="AR2245" s="69"/>
      <c r="AS2245" s="69"/>
      <c r="AT2245" s="69"/>
      <c r="AU2245" s="69"/>
      <c r="AV2245" s="69"/>
      <c r="AW2245" s="69"/>
      <c r="AX2245" s="69"/>
      <c r="AY2245" s="69"/>
      <c r="AZ2245" s="69"/>
      <c r="BA2245" s="69"/>
      <c r="BB2245" s="69"/>
      <c r="BC2245" s="69"/>
      <c r="BD2245" s="69"/>
      <c r="BE2245" s="69"/>
      <c r="BF2245" s="69"/>
      <c r="BG2245" s="69"/>
      <c r="BH2245" s="69"/>
      <c r="BI2245" s="69"/>
      <c r="BJ2245" s="69"/>
      <c r="BK2245" s="69"/>
      <c r="BL2245" s="69"/>
      <c r="BM2245" s="69"/>
      <c r="BN2245" s="69"/>
      <c r="BO2245" s="69"/>
      <c r="BP2245" s="69"/>
      <c r="BQ2245" s="69"/>
      <c r="BR2245" s="69"/>
      <c r="BS2245" s="46"/>
    </row>
    <row r="2246" spans="4:71" s="47" customFormat="1" ht="9.75" customHeight="1" x14ac:dyDescent="0.3">
      <c r="D2246" s="69"/>
      <c r="E2246" s="69"/>
      <c r="F2246" s="69"/>
      <c r="G2246" s="69"/>
      <c r="H2246" s="69"/>
      <c r="I2246" s="69"/>
      <c r="J2246" s="69"/>
      <c r="K2246" s="69"/>
      <c r="L2246" s="69"/>
      <c r="M2246" s="69"/>
      <c r="N2246" s="69"/>
      <c r="O2246" s="69"/>
      <c r="P2246" s="69"/>
      <c r="Q2246" s="69"/>
      <c r="R2246" s="69"/>
      <c r="S2246" s="69"/>
      <c r="T2246" s="69"/>
      <c r="U2246" s="69"/>
      <c r="V2246" s="69"/>
      <c r="W2246" s="69"/>
      <c r="X2246" s="69"/>
      <c r="Y2246" s="69"/>
      <c r="Z2246" s="69"/>
      <c r="AA2246" s="69"/>
      <c r="AB2246" s="69"/>
      <c r="AC2246" s="69"/>
      <c r="AD2246" s="69"/>
      <c r="AE2246" s="69"/>
      <c r="AF2246" s="69"/>
      <c r="AG2246" s="69"/>
      <c r="AH2246" s="69"/>
      <c r="AI2246" s="69"/>
      <c r="AJ2246" s="69"/>
      <c r="AK2246" s="69"/>
      <c r="AL2246" s="69"/>
      <c r="AM2246" s="69"/>
      <c r="AN2246" s="69"/>
      <c r="AO2246" s="69"/>
      <c r="AP2246" s="69"/>
      <c r="AQ2246" s="69"/>
      <c r="AR2246" s="69"/>
      <c r="AS2246" s="69"/>
      <c r="AT2246" s="69"/>
      <c r="AU2246" s="69"/>
      <c r="AV2246" s="69"/>
      <c r="AW2246" s="69"/>
      <c r="AX2246" s="69"/>
      <c r="AY2246" s="69"/>
      <c r="AZ2246" s="69"/>
      <c r="BA2246" s="69"/>
      <c r="BB2246" s="69"/>
      <c r="BC2246" s="69"/>
      <c r="BD2246" s="69"/>
      <c r="BE2246" s="69"/>
      <c r="BF2246" s="69"/>
      <c r="BG2246" s="69"/>
      <c r="BH2246" s="69"/>
      <c r="BI2246" s="69"/>
      <c r="BJ2246" s="69"/>
      <c r="BK2246" s="69"/>
      <c r="BL2246" s="69"/>
      <c r="BM2246" s="69"/>
      <c r="BN2246" s="69"/>
      <c r="BO2246" s="69"/>
      <c r="BP2246" s="69"/>
      <c r="BQ2246" s="69"/>
      <c r="BR2246" s="69"/>
      <c r="BS2246" s="46"/>
    </row>
    <row r="2247" spans="4:71" s="47" customFormat="1" ht="9.75" customHeight="1" x14ac:dyDescent="0.3">
      <c r="D2247" s="69"/>
      <c r="E2247" s="69"/>
      <c r="F2247" s="69"/>
      <c r="G2247" s="69"/>
      <c r="H2247" s="69"/>
      <c r="I2247" s="69"/>
      <c r="J2247" s="69"/>
      <c r="K2247" s="69"/>
      <c r="L2247" s="69"/>
      <c r="M2247" s="69"/>
      <c r="N2247" s="69"/>
      <c r="O2247" s="69"/>
      <c r="P2247" s="69"/>
      <c r="Q2247" s="69"/>
      <c r="R2247" s="69"/>
      <c r="S2247" s="69"/>
      <c r="T2247" s="69"/>
      <c r="U2247" s="69"/>
      <c r="V2247" s="69"/>
      <c r="W2247" s="69"/>
      <c r="X2247" s="69"/>
      <c r="Y2247" s="69"/>
      <c r="Z2247" s="69"/>
      <c r="AA2247" s="69"/>
      <c r="AB2247" s="69"/>
      <c r="AC2247" s="69"/>
      <c r="AD2247" s="69"/>
      <c r="AE2247" s="69"/>
      <c r="AF2247" s="69"/>
      <c r="AG2247" s="69"/>
      <c r="AH2247" s="69"/>
      <c r="AI2247" s="69"/>
      <c r="AJ2247" s="69"/>
      <c r="AK2247" s="69"/>
      <c r="AL2247" s="69"/>
      <c r="AM2247" s="69"/>
      <c r="AN2247" s="69"/>
      <c r="AO2247" s="69"/>
      <c r="AP2247" s="69"/>
      <c r="AQ2247" s="69"/>
      <c r="AR2247" s="69"/>
      <c r="AS2247" s="69"/>
      <c r="AT2247" s="69"/>
      <c r="AU2247" s="69"/>
      <c r="AV2247" s="69"/>
      <c r="AW2247" s="69"/>
      <c r="AX2247" s="69"/>
      <c r="AY2247" s="69"/>
      <c r="AZ2247" s="69"/>
      <c r="BA2247" s="69"/>
      <c r="BB2247" s="69"/>
      <c r="BC2247" s="69"/>
      <c r="BD2247" s="69"/>
      <c r="BE2247" s="69"/>
      <c r="BF2247" s="69"/>
      <c r="BG2247" s="69"/>
      <c r="BH2247" s="69"/>
      <c r="BI2247" s="69"/>
      <c r="BJ2247" s="69"/>
      <c r="BK2247" s="69"/>
      <c r="BL2247" s="69"/>
      <c r="BM2247" s="69"/>
      <c r="BN2247" s="69"/>
      <c r="BO2247" s="69"/>
      <c r="BP2247" s="69"/>
      <c r="BQ2247" s="69"/>
      <c r="BR2247" s="69"/>
      <c r="BS2247" s="46"/>
    </row>
    <row r="2248" spans="4:71" s="47" customFormat="1" ht="9.75" customHeight="1" x14ac:dyDescent="0.3">
      <c r="D2248" s="69"/>
      <c r="E2248" s="69"/>
      <c r="F2248" s="69"/>
      <c r="G2248" s="69"/>
      <c r="H2248" s="69"/>
      <c r="I2248" s="69"/>
      <c r="J2248" s="69"/>
      <c r="K2248" s="69"/>
      <c r="L2248" s="69"/>
      <c r="M2248" s="69"/>
      <c r="N2248" s="69"/>
      <c r="O2248" s="69"/>
      <c r="P2248" s="69"/>
      <c r="Q2248" s="69"/>
      <c r="R2248" s="69"/>
      <c r="S2248" s="69"/>
      <c r="T2248" s="69"/>
      <c r="U2248" s="69"/>
      <c r="V2248" s="69"/>
      <c r="W2248" s="69"/>
      <c r="X2248" s="69"/>
      <c r="Y2248" s="69"/>
      <c r="Z2248" s="69"/>
      <c r="AA2248" s="69"/>
      <c r="AB2248" s="69"/>
      <c r="AC2248" s="69"/>
      <c r="AD2248" s="69"/>
      <c r="AE2248" s="69"/>
      <c r="AF2248" s="69"/>
      <c r="AG2248" s="69"/>
      <c r="AH2248" s="69"/>
      <c r="AI2248" s="69"/>
      <c r="AJ2248" s="69"/>
      <c r="AK2248" s="69"/>
      <c r="AL2248" s="69"/>
      <c r="AM2248" s="69"/>
      <c r="AN2248" s="69"/>
      <c r="AO2248" s="69"/>
      <c r="AP2248" s="69"/>
      <c r="AQ2248" s="69"/>
      <c r="AR2248" s="69"/>
      <c r="AS2248" s="69"/>
      <c r="AT2248" s="69"/>
      <c r="AU2248" s="69"/>
      <c r="AV2248" s="69"/>
      <c r="AW2248" s="69"/>
      <c r="AX2248" s="69"/>
      <c r="AY2248" s="69"/>
      <c r="AZ2248" s="69"/>
      <c r="BA2248" s="69"/>
      <c r="BB2248" s="69"/>
      <c r="BC2248" s="69"/>
      <c r="BD2248" s="69"/>
      <c r="BE2248" s="69"/>
      <c r="BF2248" s="69"/>
      <c r="BG2248" s="69"/>
      <c r="BH2248" s="69"/>
      <c r="BI2248" s="69"/>
      <c r="BJ2248" s="69"/>
      <c r="BK2248" s="69"/>
      <c r="BL2248" s="69"/>
      <c r="BM2248" s="69"/>
      <c r="BN2248" s="69"/>
      <c r="BO2248" s="69"/>
      <c r="BP2248" s="69"/>
      <c r="BQ2248" s="69"/>
      <c r="BR2248" s="69"/>
      <c r="BS2248" s="46"/>
    </row>
    <row r="2249" spans="4:71" s="47" customFormat="1" ht="9.75" customHeight="1" x14ac:dyDescent="0.3">
      <c r="D2249" s="69"/>
      <c r="E2249" s="69"/>
      <c r="F2249" s="69"/>
      <c r="G2249" s="69"/>
      <c r="H2249" s="69"/>
      <c r="I2249" s="69"/>
      <c r="J2249" s="69"/>
      <c r="K2249" s="69"/>
      <c r="L2249" s="69"/>
      <c r="M2249" s="69"/>
      <c r="N2249" s="69"/>
      <c r="O2249" s="69"/>
      <c r="P2249" s="69"/>
      <c r="Q2249" s="69"/>
      <c r="R2249" s="69"/>
      <c r="S2249" s="69"/>
      <c r="T2249" s="69"/>
      <c r="U2249" s="69"/>
      <c r="V2249" s="69"/>
      <c r="W2249" s="69"/>
      <c r="X2249" s="69"/>
      <c r="Y2249" s="69"/>
      <c r="Z2249" s="69"/>
      <c r="AA2249" s="69"/>
      <c r="AB2249" s="69"/>
      <c r="AC2249" s="69"/>
      <c r="AD2249" s="69"/>
      <c r="AE2249" s="69"/>
      <c r="AF2249" s="69"/>
      <c r="AG2249" s="69"/>
      <c r="AH2249" s="69"/>
      <c r="AI2249" s="69"/>
      <c r="AJ2249" s="69"/>
      <c r="AK2249" s="69"/>
      <c r="AL2249" s="69"/>
      <c r="AM2249" s="69"/>
      <c r="AN2249" s="69"/>
      <c r="AO2249" s="69"/>
      <c r="AP2249" s="69"/>
      <c r="AQ2249" s="69"/>
      <c r="AR2249" s="69"/>
      <c r="AS2249" s="69"/>
      <c r="AT2249" s="69"/>
      <c r="AU2249" s="69"/>
      <c r="AV2249" s="69"/>
      <c r="AW2249" s="69"/>
      <c r="AX2249" s="69"/>
      <c r="AY2249" s="69"/>
      <c r="AZ2249" s="69"/>
      <c r="BA2249" s="69"/>
      <c r="BB2249" s="69"/>
      <c r="BC2249" s="69"/>
      <c r="BD2249" s="69"/>
      <c r="BE2249" s="69"/>
      <c r="BF2249" s="69"/>
      <c r="BG2249" s="69"/>
      <c r="BH2249" s="69"/>
      <c r="BI2249" s="69"/>
      <c r="BJ2249" s="69"/>
      <c r="BK2249" s="69"/>
      <c r="BL2249" s="69"/>
      <c r="BM2249" s="69"/>
      <c r="BN2249" s="69"/>
      <c r="BO2249" s="69"/>
      <c r="BP2249" s="69"/>
      <c r="BQ2249" s="69"/>
      <c r="BR2249" s="69"/>
      <c r="BS2249" s="46"/>
    </row>
    <row r="2250" spans="4:71" s="47" customFormat="1" ht="9.75" customHeight="1" x14ac:dyDescent="0.3">
      <c r="D2250" s="69"/>
      <c r="E2250" s="69"/>
      <c r="F2250" s="69"/>
      <c r="G2250" s="69"/>
      <c r="H2250" s="69"/>
      <c r="I2250" s="69"/>
      <c r="J2250" s="69"/>
      <c r="K2250" s="69"/>
      <c r="L2250" s="69"/>
      <c r="M2250" s="69"/>
      <c r="N2250" s="69"/>
      <c r="O2250" s="69"/>
      <c r="P2250" s="69"/>
      <c r="Q2250" s="69"/>
      <c r="R2250" s="69"/>
      <c r="S2250" s="69"/>
      <c r="T2250" s="69"/>
      <c r="U2250" s="69"/>
      <c r="V2250" s="69"/>
      <c r="W2250" s="69"/>
      <c r="X2250" s="69"/>
      <c r="Y2250" s="69"/>
      <c r="Z2250" s="69"/>
      <c r="AA2250" s="69"/>
      <c r="AB2250" s="69"/>
      <c r="AC2250" s="69"/>
      <c r="AD2250" s="69"/>
      <c r="AE2250" s="69"/>
      <c r="AF2250" s="69"/>
      <c r="AG2250" s="69"/>
      <c r="AH2250" s="69"/>
      <c r="AI2250" s="69"/>
      <c r="AJ2250" s="69"/>
      <c r="AK2250" s="69"/>
      <c r="AL2250" s="69"/>
      <c r="AM2250" s="69"/>
      <c r="AN2250" s="69"/>
      <c r="AO2250" s="69"/>
      <c r="AP2250" s="69"/>
      <c r="AQ2250" s="69"/>
      <c r="AR2250" s="69"/>
      <c r="AS2250" s="69"/>
      <c r="AT2250" s="69"/>
      <c r="AU2250" s="69"/>
      <c r="AV2250" s="69"/>
      <c r="AW2250" s="69"/>
      <c r="AX2250" s="69"/>
      <c r="AY2250" s="69"/>
      <c r="AZ2250" s="69"/>
      <c r="BA2250" s="69"/>
      <c r="BB2250" s="69"/>
      <c r="BC2250" s="69"/>
      <c r="BD2250" s="69"/>
      <c r="BE2250" s="69"/>
      <c r="BF2250" s="69"/>
      <c r="BG2250" s="69"/>
      <c r="BH2250" s="69"/>
      <c r="BI2250" s="69"/>
      <c r="BJ2250" s="69"/>
      <c r="BK2250" s="69"/>
      <c r="BL2250" s="69"/>
      <c r="BM2250" s="69"/>
      <c r="BN2250" s="69"/>
      <c r="BO2250" s="69"/>
      <c r="BP2250" s="69"/>
      <c r="BQ2250" s="69"/>
      <c r="BR2250" s="69"/>
      <c r="BS2250" s="46"/>
    </row>
    <row r="2251" spans="4:71" s="47" customFormat="1" ht="9.75" customHeight="1" x14ac:dyDescent="0.3">
      <c r="D2251" s="69"/>
      <c r="E2251" s="69"/>
      <c r="F2251" s="69"/>
      <c r="G2251" s="69"/>
      <c r="H2251" s="69"/>
      <c r="I2251" s="69"/>
      <c r="J2251" s="69"/>
      <c r="K2251" s="69"/>
      <c r="L2251" s="69"/>
      <c r="M2251" s="69"/>
      <c r="N2251" s="69"/>
      <c r="O2251" s="69"/>
      <c r="P2251" s="69"/>
      <c r="Q2251" s="69"/>
      <c r="R2251" s="69"/>
      <c r="S2251" s="69"/>
      <c r="T2251" s="69"/>
      <c r="U2251" s="69"/>
      <c r="V2251" s="69"/>
      <c r="W2251" s="69"/>
      <c r="X2251" s="69"/>
      <c r="Y2251" s="69"/>
      <c r="Z2251" s="69"/>
      <c r="AA2251" s="69"/>
      <c r="AB2251" s="69"/>
      <c r="AC2251" s="69"/>
      <c r="AD2251" s="69"/>
      <c r="AE2251" s="69"/>
      <c r="AF2251" s="69"/>
      <c r="AG2251" s="69"/>
      <c r="AH2251" s="69"/>
      <c r="AI2251" s="69"/>
      <c r="AJ2251" s="69"/>
      <c r="AK2251" s="69"/>
      <c r="AL2251" s="69"/>
      <c r="AM2251" s="69"/>
      <c r="AN2251" s="69"/>
      <c r="AO2251" s="69"/>
      <c r="AP2251" s="69"/>
      <c r="AQ2251" s="69"/>
      <c r="AR2251" s="69"/>
      <c r="AS2251" s="69"/>
      <c r="AT2251" s="69"/>
      <c r="AU2251" s="69"/>
      <c r="AV2251" s="69"/>
      <c r="AW2251" s="69"/>
      <c r="AX2251" s="69"/>
      <c r="AY2251" s="69"/>
      <c r="AZ2251" s="69"/>
      <c r="BA2251" s="69"/>
      <c r="BB2251" s="69"/>
      <c r="BC2251" s="69"/>
      <c r="BD2251" s="69"/>
      <c r="BE2251" s="69"/>
      <c r="BF2251" s="69"/>
      <c r="BG2251" s="69"/>
      <c r="BH2251" s="69"/>
      <c r="BI2251" s="69"/>
      <c r="BJ2251" s="69"/>
      <c r="BK2251" s="69"/>
      <c r="BL2251" s="69"/>
      <c r="BM2251" s="69"/>
      <c r="BN2251" s="69"/>
      <c r="BO2251" s="69"/>
      <c r="BP2251" s="69"/>
      <c r="BQ2251" s="69"/>
      <c r="BR2251" s="69"/>
      <c r="BS2251" s="46"/>
    </row>
    <row r="2252" spans="4:71" s="47" customFormat="1" ht="9.75" customHeight="1" x14ac:dyDescent="0.3">
      <c r="D2252" s="69"/>
      <c r="E2252" s="69"/>
      <c r="F2252" s="69"/>
      <c r="G2252" s="69"/>
      <c r="H2252" s="69"/>
      <c r="I2252" s="69"/>
      <c r="J2252" s="69"/>
      <c r="K2252" s="69"/>
      <c r="L2252" s="69"/>
      <c r="M2252" s="69"/>
      <c r="N2252" s="69"/>
      <c r="O2252" s="69"/>
      <c r="P2252" s="69"/>
      <c r="Q2252" s="69"/>
      <c r="R2252" s="69"/>
      <c r="S2252" s="69"/>
      <c r="T2252" s="69"/>
      <c r="U2252" s="69"/>
      <c r="V2252" s="69"/>
      <c r="W2252" s="69"/>
      <c r="X2252" s="69"/>
      <c r="Y2252" s="69"/>
      <c r="Z2252" s="69"/>
      <c r="AA2252" s="69"/>
      <c r="AB2252" s="69"/>
      <c r="AC2252" s="69"/>
      <c r="AD2252" s="69"/>
      <c r="AE2252" s="69"/>
      <c r="AF2252" s="69"/>
      <c r="AG2252" s="69"/>
      <c r="AH2252" s="69"/>
      <c r="AI2252" s="69"/>
      <c r="AJ2252" s="69"/>
      <c r="AK2252" s="69"/>
      <c r="AL2252" s="69"/>
      <c r="AM2252" s="69"/>
      <c r="AN2252" s="69"/>
      <c r="AO2252" s="69"/>
      <c r="AP2252" s="69"/>
      <c r="AQ2252" s="69"/>
      <c r="AR2252" s="69"/>
      <c r="AS2252" s="69"/>
      <c r="AT2252" s="69"/>
      <c r="AU2252" s="69"/>
      <c r="AV2252" s="69"/>
      <c r="AW2252" s="69"/>
      <c r="AX2252" s="69"/>
      <c r="AY2252" s="69"/>
      <c r="AZ2252" s="69"/>
      <c r="BA2252" s="69"/>
      <c r="BB2252" s="69"/>
      <c r="BC2252" s="69"/>
      <c r="BD2252" s="69"/>
      <c r="BE2252" s="69"/>
      <c r="BF2252" s="69"/>
      <c r="BG2252" s="69"/>
      <c r="BH2252" s="69"/>
      <c r="BI2252" s="69"/>
      <c r="BJ2252" s="69"/>
      <c r="BK2252" s="69"/>
      <c r="BL2252" s="69"/>
      <c r="BM2252" s="69"/>
      <c r="BN2252" s="69"/>
      <c r="BO2252" s="69"/>
      <c r="BP2252" s="69"/>
      <c r="BQ2252" s="69"/>
      <c r="BR2252" s="69"/>
      <c r="BS2252" s="46"/>
    </row>
    <row r="2253" spans="4:71" s="47" customFormat="1" ht="9.75" customHeight="1" x14ac:dyDescent="0.3">
      <c r="D2253" s="69"/>
      <c r="E2253" s="69"/>
      <c r="F2253" s="69"/>
      <c r="G2253" s="69"/>
      <c r="H2253" s="69"/>
      <c r="I2253" s="69"/>
      <c r="J2253" s="69"/>
      <c r="K2253" s="69"/>
      <c r="L2253" s="69"/>
      <c r="M2253" s="69"/>
      <c r="N2253" s="69"/>
      <c r="O2253" s="69"/>
      <c r="P2253" s="69"/>
      <c r="Q2253" s="69"/>
      <c r="R2253" s="69"/>
      <c r="S2253" s="69"/>
      <c r="T2253" s="69"/>
      <c r="U2253" s="69"/>
      <c r="V2253" s="69"/>
      <c r="W2253" s="69"/>
      <c r="X2253" s="69"/>
      <c r="Y2253" s="69"/>
      <c r="Z2253" s="69"/>
      <c r="AA2253" s="69"/>
      <c r="AB2253" s="69"/>
      <c r="AC2253" s="69"/>
      <c r="AD2253" s="69"/>
      <c r="AE2253" s="69"/>
      <c r="AF2253" s="69"/>
      <c r="AG2253" s="69"/>
      <c r="AH2253" s="69"/>
      <c r="AI2253" s="69"/>
      <c r="AJ2253" s="69"/>
      <c r="AK2253" s="69"/>
      <c r="AL2253" s="69"/>
      <c r="AM2253" s="69"/>
      <c r="AN2253" s="69"/>
      <c r="AO2253" s="69"/>
      <c r="AP2253" s="69"/>
      <c r="AQ2253" s="69"/>
      <c r="AR2253" s="69"/>
      <c r="AS2253" s="69"/>
      <c r="AT2253" s="69"/>
      <c r="AU2253" s="69"/>
      <c r="AV2253" s="69"/>
      <c r="AW2253" s="69"/>
      <c r="AX2253" s="69"/>
      <c r="AY2253" s="69"/>
      <c r="AZ2253" s="69"/>
      <c r="BA2253" s="69"/>
      <c r="BB2253" s="69"/>
      <c r="BC2253" s="69"/>
      <c r="BD2253" s="69"/>
      <c r="BE2253" s="69"/>
      <c r="BF2253" s="69"/>
      <c r="BG2253" s="69"/>
      <c r="BH2253" s="69"/>
      <c r="BI2253" s="69"/>
      <c r="BJ2253" s="69"/>
      <c r="BK2253" s="69"/>
      <c r="BL2253" s="69"/>
      <c r="BM2253" s="69"/>
      <c r="BN2253" s="69"/>
      <c r="BO2253" s="69"/>
      <c r="BP2253" s="69"/>
      <c r="BQ2253" s="69"/>
      <c r="BR2253" s="69"/>
      <c r="BS2253" s="46"/>
    </row>
    <row r="2254" spans="4:71" s="47" customFormat="1" ht="9.75" customHeight="1" x14ac:dyDescent="0.3">
      <c r="D2254" s="69"/>
      <c r="E2254" s="69"/>
      <c r="F2254" s="69"/>
      <c r="G2254" s="69"/>
      <c r="H2254" s="69"/>
      <c r="I2254" s="69"/>
      <c r="J2254" s="69"/>
      <c r="K2254" s="69"/>
      <c r="L2254" s="69"/>
      <c r="M2254" s="69"/>
      <c r="N2254" s="69"/>
      <c r="O2254" s="69"/>
      <c r="P2254" s="69"/>
      <c r="Q2254" s="69"/>
      <c r="R2254" s="69"/>
      <c r="S2254" s="69"/>
      <c r="T2254" s="69"/>
      <c r="U2254" s="69"/>
      <c r="V2254" s="69"/>
      <c r="W2254" s="69"/>
      <c r="X2254" s="69"/>
      <c r="Y2254" s="69"/>
      <c r="Z2254" s="69"/>
      <c r="AA2254" s="69"/>
      <c r="AB2254" s="69"/>
      <c r="AC2254" s="69"/>
      <c r="AD2254" s="69"/>
      <c r="AE2254" s="69"/>
      <c r="AF2254" s="69"/>
      <c r="AG2254" s="69"/>
      <c r="AH2254" s="69"/>
      <c r="AI2254" s="69"/>
      <c r="AJ2254" s="69"/>
      <c r="AK2254" s="69"/>
      <c r="AL2254" s="69"/>
      <c r="AM2254" s="69"/>
      <c r="AN2254" s="69"/>
      <c r="AO2254" s="69"/>
      <c r="AP2254" s="69"/>
      <c r="AQ2254" s="69"/>
      <c r="AR2254" s="69"/>
      <c r="AS2254" s="69"/>
      <c r="AT2254" s="69"/>
      <c r="AU2254" s="69"/>
      <c r="AV2254" s="69"/>
      <c r="AW2254" s="69"/>
      <c r="AX2254" s="69"/>
      <c r="AY2254" s="69"/>
      <c r="AZ2254" s="69"/>
      <c r="BA2254" s="69"/>
      <c r="BB2254" s="69"/>
      <c r="BC2254" s="69"/>
      <c r="BD2254" s="69"/>
      <c r="BE2254" s="69"/>
      <c r="BF2254" s="69"/>
      <c r="BG2254" s="69"/>
      <c r="BH2254" s="69"/>
      <c r="BI2254" s="69"/>
      <c r="BJ2254" s="69"/>
      <c r="BK2254" s="69"/>
      <c r="BL2254" s="69"/>
      <c r="BM2254" s="69"/>
      <c r="BN2254" s="69"/>
      <c r="BO2254" s="69"/>
      <c r="BP2254" s="69"/>
      <c r="BQ2254" s="69"/>
      <c r="BR2254" s="69"/>
      <c r="BS2254" s="46"/>
    </row>
    <row r="2255" spans="4:71" s="47" customFormat="1" ht="9.75" customHeight="1" x14ac:dyDescent="0.3">
      <c r="D2255" s="69"/>
      <c r="E2255" s="69"/>
      <c r="F2255" s="69"/>
      <c r="G2255" s="69"/>
      <c r="H2255" s="69"/>
      <c r="I2255" s="69"/>
      <c r="J2255" s="69"/>
      <c r="K2255" s="69"/>
      <c r="L2255" s="69"/>
      <c r="M2255" s="69"/>
      <c r="N2255" s="69"/>
      <c r="O2255" s="69"/>
      <c r="P2255" s="69"/>
      <c r="Q2255" s="69"/>
      <c r="R2255" s="69"/>
      <c r="S2255" s="69"/>
      <c r="T2255" s="69"/>
      <c r="U2255" s="69"/>
      <c r="V2255" s="69"/>
      <c r="W2255" s="69"/>
      <c r="X2255" s="69"/>
      <c r="Y2255" s="69"/>
      <c r="Z2255" s="69"/>
      <c r="AA2255" s="69"/>
      <c r="AB2255" s="69"/>
      <c r="AC2255" s="69"/>
      <c r="AD2255" s="69"/>
      <c r="AE2255" s="69"/>
      <c r="AF2255" s="69"/>
      <c r="AG2255" s="69"/>
      <c r="AH2255" s="69"/>
      <c r="AI2255" s="69"/>
      <c r="AJ2255" s="69"/>
      <c r="AK2255" s="69"/>
      <c r="AL2255" s="69"/>
      <c r="AM2255" s="69"/>
      <c r="AN2255" s="69"/>
      <c r="AO2255" s="69"/>
      <c r="AP2255" s="69"/>
      <c r="AQ2255" s="69"/>
      <c r="AR2255" s="69"/>
      <c r="AS2255" s="69"/>
      <c r="AT2255" s="69"/>
      <c r="AU2255" s="69"/>
      <c r="AV2255" s="69"/>
      <c r="AW2255" s="69"/>
      <c r="AX2255" s="69"/>
      <c r="AY2255" s="69"/>
      <c r="AZ2255" s="69"/>
      <c r="BA2255" s="69"/>
      <c r="BB2255" s="69"/>
      <c r="BC2255" s="69"/>
      <c r="BD2255" s="69"/>
      <c r="BE2255" s="69"/>
      <c r="BF2255" s="69"/>
      <c r="BG2255" s="69"/>
      <c r="BH2255" s="69"/>
      <c r="BI2255" s="69"/>
      <c r="BJ2255" s="69"/>
      <c r="BK2255" s="69"/>
      <c r="BL2255" s="69"/>
      <c r="BM2255" s="69"/>
      <c r="BN2255" s="69"/>
      <c r="BO2255" s="69"/>
      <c r="BP2255" s="69"/>
      <c r="BQ2255" s="69"/>
      <c r="BR2255" s="69"/>
      <c r="BS2255" s="46"/>
    </row>
    <row r="2256" spans="4:71" s="47" customFormat="1" ht="9.75" customHeight="1" x14ac:dyDescent="0.3">
      <c r="D2256" s="69"/>
      <c r="E2256" s="69"/>
      <c r="F2256" s="69"/>
      <c r="G2256" s="69"/>
      <c r="H2256" s="69"/>
      <c r="I2256" s="69"/>
      <c r="J2256" s="69"/>
      <c r="K2256" s="69"/>
      <c r="L2256" s="69"/>
      <c r="M2256" s="69"/>
      <c r="N2256" s="69"/>
      <c r="O2256" s="69"/>
      <c r="P2256" s="69"/>
      <c r="Q2256" s="69"/>
      <c r="R2256" s="69"/>
      <c r="S2256" s="69"/>
      <c r="T2256" s="69"/>
      <c r="U2256" s="69"/>
      <c r="V2256" s="69"/>
      <c r="W2256" s="69"/>
      <c r="X2256" s="69"/>
      <c r="Y2256" s="69"/>
      <c r="Z2256" s="69"/>
      <c r="AA2256" s="69"/>
      <c r="AB2256" s="69"/>
      <c r="AC2256" s="69"/>
      <c r="AD2256" s="69"/>
      <c r="AE2256" s="69"/>
      <c r="AF2256" s="69"/>
      <c r="AG2256" s="69"/>
      <c r="AH2256" s="69"/>
      <c r="AI2256" s="69"/>
      <c r="AJ2256" s="69"/>
      <c r="AK2256" s="69"/>
      <c r="AL2256" s="69"/>
      <c r="AM2256" s="69"/>
      <c r="AN2256" s="69"/>
      <c r="AO2256" s="69"/>
      <c r="AP2256" s="69"/>
      <c r="AQ2256" s="69"/>
      <c r="AR2256" s="69"/>
      <c r="AS2256" s="69"/>
      <c r="AT2256" s="69"/>
      <c r="AU2256" s="69"/>
      <c r="AV2256" s="69"/>
      <c r="AW2256" s="69"/>
      <c r="AX2256" s="69"/>
      <c r="AY2256" s="69"/>
      <c r="AZ2256" s="69"/>
      <c r="BA2256" s="69"/>
      <c r="BB2256" s="69"/>
      <c r="BC2256" s="69"/>
      <c r="BD2256" s="69"/>
      <c r="BE2256" s="69"/>
      <c r="BF2256" s="69"/>
      <c r="BG2256" s="69"/>
      <c r="BH2256" s="69"/>
      <c r="BI2256" s="69"/>
      <c r="BJ2256" s="69"/>
      <c r="BK2256" s="69"/>
      <c r="BL2256" s="69"/>
      <c r="BM2256" s="69"/>
      <c r="BN2256" s="69"/>
      <c r="BO2256" s="69"/>
      <c r="BP2256" s="69"/>
      <c r="BQ2256" s="69"/>
      <c r="BR2256" s="69"/>
      <c r="BS2256" s="46"/>
    </row>
    <row r="2257" spans="4:71" s="47" customFormat="1" ht="9.75" customHeight="1" x14ac:dyDescent="0.3">
      <c r="D2257" s="69"/>
      <c r="E2257" s="69"/>
      <c r="F2257" s="69"/>
      <c r="G2257" s="69"/>
      <c r="H2257" s="69"/>
      <c r="I2257" s="69"/>
      <c r="J2257" s="69"/>
      <c r="K2257" s="69"/>
      <c r="L2257" s="69"/>
      <c r="M2257" s="69"/>
      <c r="N2257" s="69"/>
      <c r="O2257" s="69"/>
      <c r="P2257" s="69"/>
      <c r="Q2257" s="69"/>
      <c r="R2257" s="69"/>
      <c r="S2257" s="69"/>
      <c r="T2257" s="69"/>
      <c r="U2257" s="69"/>
      <c r="V2257" s="69"/>
      <c r="W2257" s="69"/>
      <c r="X2257" s="69"/>
      <c r="Y2257" s="69"/>
      <c r="Z2257" s="69"/>
      <c r="AA2257" s="69"/>
      <c r="AB2257" s="69"/>
      <c r="AC2257" s="69"/>
      <c r="AD2257" s="69"/>
      <c r="AE2257" s="69"/>
      <c r="AF2257" s="69"/>
      <c r="AG2257" s="69"/>
      <c r="AH2257" s="69"/>
      <c r="AI2257" s="69"/>
      <c r="AJ2257" s="69"/>
      <c r="AK2257" s="69"/>
      <c r="AL2257" s="69"/>
      <c r="AM2257" s="69"/>
      <c r="AN2257" s="69"/>
      <c r="AO2257" s="69"/>
      <c r="AP2257" s="69"/>
      <c r="AQ2257" s="69"/>
      <c r="AR2257" s="69"/>
      <c r="AS2257" s="69"/>
      <c r="AT2257" s="69"/>
      <c r="AU2257" s="69"/>
      <c r="AV2257" s="69"/>
      <c r="AW2257" s="69"/>
      <c r="AX2257" s="69"/>
      <c r="AY2257" s="69"/>
      <c r="AZ2257" s="69"/>
      <c r="BA2257" s="69"/>
      <c r="BB2257" s="69"/>
      <c r="BC2257" s="69"/>
      <c r="BD2257" s="69"/>
      <c r="BE2257" s="69"/>
      <c r="BF2257" s="69"/>
      <c r="BG2257" s="69"/>
      <c r="BH2257" s="69"/>
      <c r="BI2257" s="69"/>
      <c r="BJ2257" s="69"/>
      <c r="BK2257" s="69"/>
      <c r="BL2257" s="69"/>
      <c r="BM2257" s="69"/>
      <c r="BN2257" s="69"/>
      <c r="BO2257" s="69"/>
      <c r="BP2257" s="69"/>
      <c r="BQ2257" s="69"/>
      <c r="BR2257" s="69"/>
      <c r="BS2257" s="46"/>
    </row>
    <row r="2258" spans="4:71" s="47" customFormat="1" ht="9.75" customHeight="1" x14ac:dyDescent="0.3">
      <c r="D2258" s="69"/>
      <c r="E2258" s="69"/>
      <c r="F2258" s="69"/>
      <c r="G2258" s="69"/>
      <c r="H2258" s="69"/>
      <c r="I2258" s="69"/>
      <c r="J2258" s="69"/>
      <c r="K2258" s="69"/>
      <c r="L2258" s="69"/>
      <c r="M2258" s="69"/>
      <c r="N2258" s="69"/>
      <c r="O2258" s="69"/>
      <c r="P2258" s="69"/>
      <c r="Q2258" s="69"/>
      <c r="R2258" s="69"/>
      <c r="S2258" s="69"/>
      <c r="T2258" s="69"/>
      <c r="U2258" s="69"/>
      <c r="V2258" s="69"/>
      <c r="W2258" s="69"/>
      <c r="X2258" s="69"/>
      <c r="Y2258" s="69"/>
      <c r="Z2258" s="69"/>
      <c r="AA2258" s="69"/>
      <c r="AB2258" s="69"/>
      <c r="AC2258" s="69"/>
      <c r="AD2258" s="69"/>
      <c r="AE2258" s="69"/>
      <c r="AF2258" s="69"/>
      <c r="AG2258" s="69"/>
      <c r="AH2258" s="69"/>
      <c r="AI2258" s="69"/>
      <c r="AJ2258" s="69"/>
      <c r="AK2258" s="69"/>
      <c r="AL2258" s="69"/>
      <c r="AM2258" s="69"/>
      <c r="AN2258" s="69"/>
      <c r="AO2258" s="69"/>
      <c r="AP2258" s="69"/>
      <c r="AQ2258" s="69"/>
      <c r="AR2258" s="69"/>
      <c r="AS2258" s="69"/>
      <c r="AT2258" s="69"/>
      <c r="AU2258" s="69"/>
      <c r="AV2258" s="69"/>
      <c r="AW2258" s="69"/>
      <c r="AX2258" s="69"/>
      <c r="AY2258" s="69"/>
      <c r="AZ2258" s="69"/>
      <c r="BA2258" s="69"/>
      <c r="BB2258" s="69"/>
      <c r="BC2258" s="69"/>
      <c r="BD2258" s="69"/>
      <c r="BE2258" s="69"/>
      <c r="BF2258" s="69"/>
      <c r="BG2258" s="69"/>
      <c r="BH2258" s="69"/>
      <c r="BI2258" s="69"/>
      <c r="BJ2258" s="69"/>
      <c r="BK2258" s="69"/>
      <c r="BL2258" s="69"/>
      <c r="BM2258" s="69"/>
      <c r="BN2258" s="69"/>
      <c r="BO2258" s="69"/>
      <c r="BP2258" s="69"/>
      <c r="BQ2258" s="69"/>
      <c r="BR2258" s="69"/>
      <c r="BS2258" s="46"/>
    </row>
    <row r="2259" spans="4:71" s="47" customFormat="1" ht="9.75" customHeight="1" x14ac:dyDescent="0.3">
      <c r="D2259" s="69"/>
      <c r="E2259" s="69"/>
      <c r="F2259" s="69"/>
      <c r="G2259" s="69"/>
      <c r="H2259" s="69"/>
      <c r="I2259" s="69"/>
      <c r="J2259" s="69"/>
      <c r="K2259" s="69"/>
      <c r="L2259" s="69"/>
      <c r="M2259" s="69"/>
      <c r="N2259" s="69"/>
      <c r="O2259" s="69"/>
      <c r="P2259" s="69"/>
      <c r="Q2259" s="69"/>
      <c r="R2259" s="69"/>
      <c r="S2259" s="69"/>
      <c r="T2259" s="69"/>
      <c r="U2259" s="69"/>
      <c r="V2259" s="69"/>
      <c r="W2259" s="69"/>
      <c r="X2259" s="69"/>
      <c r="Y2259" s="69"/>
      <c r="Z2259" s="69"/>
      <c r="AA2259" s="69"/>
      <c r="AB2259" s="69"/>
      <c r="AC2259" s="69"/>
      <c r="AD2259" s="69"/>
      <c r="AE2259" s="69"/>
      <c r="AF2259" s="69"/>
      <c r="AG2259" s="69"/>
      <c r="AH2259" s="69"/>
      <c r="AI2259" s="69"/>
      <c r="AJ2259" s="69"/>
      <c r="AK2259" s="69"/>
      <c r="AL2259" s="69"/>
      <c r="AM2259" s="69"/>
      <c r="AN2259" s="69"/>
      <c r="AO2259" s="69"/>
      <c r="AP2259" s="69"/>
      <c r="AQ2259" s="69"/>
      <c r="AR2259" s="69"/>
      <c r="AS2259" s="69"/>
      <c r="AT2259" s="69"/>
      <c r="AU2259" s="69"/>
      <c r="AV2259" s="69"/>
      <c r="AW2259" s="69"/>
      <c r="AX2259" s="69"/>
      <c r="AY2259" s="69"/>
      <c r="AZ2259" s="69"/>
      <c r="BA2259" s="69"/>
      <c r="BB2259" s="69"/>
      <c r="BC2259" s="69"/>
      <c r="BD2259" s="69"/>
      <c r="BE2259" s="69"/>
      <c r="BF2259" s="69"/>
      <c r="BG2259" s="69"/>
      <c r="BH2259" s="69"/>
      <c r="BI2259" s="69"/>
      <c r="BJ2259" s="69"/>
      <c r="BK2259" s="69"/>
      <c r="BL2259" s="69"/>
      <c r="BM2259" s="69"/>
      <c r="BN2259" s="69"/>
      <c r="BO2259" s="69"/>
      <c r="BP2259" s="69"/>
      <c r="BQ2259" s="69"/>
      <c r="BR2259" s="69"/>
      <c r="BS2259" s="46"/>
    </row>
    <row r="2260" spans="4:71" s="47" customFormat="1" ht="9.75" customHeight="1" x14ac:dyDescent="0.3">
      <c r="D2260" s="69"/>
      <c r="E2260" s="69"/>
      <c r="F2260" s="69"/>
      <c r="G2260" s="69"/>
      <c r="H2260" s="69"/>
      <c r="I2260" s="69"/>
      <c r="J2260" s="69"/>
      <c r="K2260" s="69"/>
      <c r="L2260" s="69"/>
      <c r="M2260" s="69"/>
      <c r="N2260" s="69"/>
      <c r="O2260" s="69"/>
      <c r="P2260" s="69"/>
      <c r="Q2260" s="69"/>
      <c r="R2260" s="69"/>
      <c r="S2260" s="69"/>
      <c r="T2260" s="69"/>
      <c r="U2260" s="69"/>
      <c r="V2260" s="69"/>
      <c r="W2260" s="69"/>
      <c r="X2260" s="69"/>
      <c r="Y2260" s="69"/>
      <c r="Z2260" s="69"/>
      <c r="AA2260" s="69"/>
      <c r="AB2260" s="69"/>
      <c r="AC2260" s="69"/>
      <c r="AD2260" s="69"/>
      <c r="AE2260" s="69"/>
      <c r="AF2260" s="69"/>
      <c r="AG2260" s="69"/>
      <c r="AH2260" s="69"/>
      <c r="AI2260" s="69"/>
      <c r="AJ2260" s="69"/>
      <c r="AK2260" s="69"/>
      <c r="AL2260" s="69"/>
      <c r="AM2260" s="69"/>
      <c r="AN2260" s="69"/>
      <c r="AO2260" s="69"/>
      <c r="AP2260" s="69"/>
      <c r="AQ2260" s="69"/>
      <c r="AR2260" s="69"/>
      <c r="AS2260" s="69"/>
      <c r="AT2260" s="69"/>
      <c r="AU2260" s="69"/>
      <c r="AV2260" s="69"/>
      <c r="AW2260" s="69"/>
      <c r="AX2260" s="69"/>
      <c r="AY2260" s="69"/>
      <c r="AZ2260" s="69"/>
      <c r="BA2260" s="69"/>
      <c r="BB2260" s="69"/>
      <c r="BC2260" s="69"/>
      <c r="BD2260" s="69"/>
      <c r="BE2260" s="69"/>
      <c r="BF2260" s="69"/>
      <c r="BG2260" s="69"/>
      <c r="BH2260" s="69"/>
      <c r="BI2260" s="69"/>
      <c r="BJ2260" s="69"/>
      <c r="BK2260" s="69"/>
      <c r="BL2260" s="69"/>
      <c r="BM2260" s="69"/>
      <c r="BN2260" s="69"/>
      <c r="BO2260" s="69"/>
      <c r="BP2260" s="69"/>
      <c r="BQ2260" s="69"/>
      <c r="BR2260" s="69"/>
      <c r="BS2260" s="46"/>
    </row>
    <row r="2261" spans="4:71" s="47" customFormat="1" ht="9.75" customHeight="1" x14ac:dyDescent="0.3">
      <c r="D2261" s="69"/>
      <c r="E2261" s="69"/>
      <c r="F2261" s="69"/>
      <c r="G2261" s="69"/>
      <c r="H2261" s="69"/>
      <c r="I2261" s="69"/>
      <c r="J2261" s="69"/>
      <c r="K2261" s="69"/>
      <c r="L2261" s="69"/>
      <c r="M2261" s="69"/>
      <c r="N2261" s="69"/>
      <c r="O2261" s="69"/>
      <c r="P2261" s="69"/>
      <c r="Q2261" s="69"/>
      <c r="R2261" s="69"/>
      <c r="S2261" s="69"/>
      <c r="T2261" s="69"/>
      <c r="U2261" s="69"/>
      <c r="V2261" s="69"/>
      <c r="W2261" s="69"/>
      <c r="X2261" s="69"/>
      <c r="Y2261" s="69"/>
      <c r="Z2261" s="69"/>
      <c r="AA2261" s="69"/>
      <c r="AB2261" s="69"/>
      <c r="AC2261" s="69"/>
      <c r="AD2261" s="69"/>
      <c r="AE2261" s="69"/>
      <c r="AF2261" s="69"/>
      <c r="AG2261" s="69"/>
      <c r="AH2261" s="69"/>
      <c r="AI2261" s="69"/>
      <c r="AJ2261" s="69"/>
      <c r="AK2261" s="69"/>
      <c r="AL2261" s="69"/>
      <c r="AM2261" s="69"/>
      <c r="AN2261" s="69"/>
      <c r="AO2261" s="69"/>
      <c r="AP2261" s="69"/>
      <c r="AQ2261" s="69"/>
      <c r="AR2261" s="69"/>
      <c r="AS2261" s="69"/>
      <c r="AT2261" s="69"/>
      <c r="AU2261" s="69"/>
      <c r="AV2261" s="69"/>
      <c r="AW2261" s="69"/>
      <c r="AX2261" s="69"/>
      <c r="AY2261" s="69"/>
      <c r="AZ2261" s="69"/>
      <c r="BA2261" s="69"/>
      <c r="BB2261" s="69"/>
      <c r="BC2261" s="69"/>
      <c r="BD2261" s="69"/>
      <c r="BE2261" s="69"/>
      <c r="BF2261" s="69"/>
      <c r="BG2261" s="69"/>
      <c r="BH2261" s="69"/>
      <c r="BI2261" s="69"/>
      <c r="BJ2261" s="69"/>
      <c r="BK2261" s="69"/>
      <c r="BL2261" s="69"/>
      <c r="BM2261" s="69"/>
      <c r="BN2261" s="69"/>
      <c r="BO2261" s="69"/>
      <c r="BP2261" s="69"/>
      <c r="BQ2261" s="69"/>
      <c r="BR2261" s="69"/>
      <c r="BS2261" s="46"/>
    </row>
    <row r="2262" spans="4:71" s="47" customFormat="1" ht="9.75" customHeight="1" x14ac:dyDescent="0.3">
      <c r="D2262" s="69"/>
      <c r="E2262" s="69"/>
      <c r="F2262" s="69"/>
      <c r="G2262" s="69"/>
      <c r="H2262" s="69"/>
      <c r="I2262" s="69"/>
      <c r="J2262" s="69"/>
      <c r="K2262" s="69"/>
      <c r="L2262" s="69"/>
      <c r="M2262" s="69"/>
      <c r="N2262" s="69"/>
      <c r="O2262" s="69"/>
      <c r="P2262" s="69"/>
      <c r="Q2262" s="69"/>
      <c r="R2262" s="69"/>
      <c r="S2262" s="69"/>
      <c r="T2262" s="69"/>
      <c r="U2262" s="69"/>
      <c r="V2262" s="69"/>
      <c r="W2262" s="69"/>
      <c r="X2262" s="69"/>
      <c r="Y2262" s="69"/>
      <c r="Z2262" s="69"/>
      <c r="AA2262" s="69"/>
      <c r="AB2262" s="69"/>
      <c r="AC2262" s="69"/>
      <c r="AD2262" s="69"/>
      <c r="AE2262" s="69"/>
      <c r="AF2262" s="69"/>
      <c r="AG2262" s="69"/>
      <c r="AH2262" s="69"/>
      <c r="AI2262" s="69"/>
      <c r="AJ2262" s="69"/>
      <c r="AK2262" s="69"/>
      <c r="AL2262" s="69"/>
      <c r="AM2262" s="69"/>
      <c r="AN2262" s="69"/>
      <c r="AO2262" s="69"/>
      <c r="AP2262" s="69"/>
      <c r="AQ2262" s="69"/>
      <c r="AR2262" s="69"/>
      <c r="AS2262" s="69"/>
      <c r="AT2262" s="69"/>
      <c r="AU2262" s="69"/>
      <c r="AV2262" s="69"/>
      <c r="AW2262" s="69"/>
      <c r="AX2262" s="69"/>
      <c r="AY2262" s="69"/>
      <c r="AZ2262" s="69"/>
      <c r="BA2262" s="69"/>
      <c r="BB2262" s="69"/>
      <c r="BC2262" s="69"/>
      <c r="BD2262" s="69"/>
      <c r="BE2262" s="69"/>
      <c r="BF2262" s="69"/>
      <c r="BG2262" s="69"/>
      <c r="BH2262" s="69"/>
      <c r="BI2262" s="69"/>
      <c r="BJ2262" s="69"/>
      <c r="BK2262" s="69"/>
      <c r="BL2262" s="69"/>
      <c r="BM2262" s="69"/>
      <c r="BN2262" s="69"/>
      <c r="BO2262" s="69"/>
      <c r="BP2262" s="69"/>
      <c r="BQ2262" s="69"/>
      <c r="BR2262" s="69"/>
      <c r="BS2262" s="46"/>
    </row>
    <row r="2263" spans="4:71" s="47" customFormat="1" ht="9.75" customHeight="1" x14ac:dyDescent="0.3">
      <c r="D2263" s="69"/>
      <c r="E2263" s="69"/>
      <c r="F2263" s="69"/>
      <c r="G2263" s="69"/>
      <c r="H2263" s="69"/>
      <c r="I2263" s="69"/>
      <c r="J2263" s="69"/>
      <c r="K2263" s="69"/>
      <c r="L2263" s="69"/>
      <c r="M2263" s="69"/>
      <c r="N2263" s="69"/>
      <c r="O2263" s="69"/>
      <c r="P2263" s="69"/>
      <c r="Q2263" s="69"/>
      <c r="R2263" s="69"/>
      <c r="S2263" s="69"/>
      <c r="T2263" s="69"/>
      <c r="U2263" s="69"/>
      <c r="V2263" s="69"/>
      <c r="W2263" s="69"/>
      <c r="X2263" s="69"/>
      <c r="Y2263" s="69"/>
      <c r="Z2263" s="69"/>
      <c r="AA2263" s="69"/>
      <c r="AB2263" s="69"/>
      <c r="AC2263" s="69"/>
      <c r="AD2263" s="69"/>
      <c r="AE2263" s="69"/>
      <c r="AF2263" s="69"/>
      <c r="AG2263" s="69"/>
      <c r="AH2263" s="69"/>
      <c r="AI2263" s="69"/>
      <c r="AJ2263" s="69"/>
      <c r="AK2263" s="69"/>
      <c r="AL2263" s="69"/>
      <c r="AM2263" s="69"/>
      <c r="AN2263" s="69"/>
      <c r="AO2263" s="69"/>
      <c r="AP2263" s="69"/>
      <c r="AQ2263" s="69"/>
      <c r="AR2263" s="69"/>
      <c r="AS2263" s="69"/>
      <c r="AT2263" s="69"/>
      <c r="AU2263" s="69"/>
      <c r="AV2263" s="69"/>
      <c r="AW2263" s="69"/>
      <c r="AX2263" s="69"/>
      <c r="AY2263" s="69"/>
      <c r="AZ2263" s="69"/>
      <c r="BA2263" s="69"/>
      <c r="BB2263" s="69"/>
      <c r="BC2263" s="69"/>
      <c r="BD2263" s="69"/>
      <c r="BE2263" s="69"/>
      <c r="BF2263" s="69"/>
      <c r="BG2263" s="69"/>
      <c r="BH2263" s="69"/>
      <c r="BI2263" s="69"/>
      <c r="BJ2263" s="69"/>
      <c r="BK2263" s="69"/>
      <c r="BL2263" s="69"/>
      <c r="BM2263" s="69"/>
      <c r="BN2263" s="69"/>
      <c r="BO2263" s="69"/>
      <c r="BP2263" s="69"/>
      <c r="BQ2263" s="69"/>
      <c r="BR2263" s="69"/>
      <c r="BS2263" s="46"/>
    </row>
    <row r="2264" spans="4:71" s="47" customFormat="1" ht="9.75" customHeight="1" x14ac:dyDescent="0.3">
      <c r="D2264" s="69"/>
      <c r="E2264" s="69"/>
      <c r="F2264" s="69"/>
      <c r="G2264" s="69"/>
      <c r="H2264" s="69"/>
      <c r="I2264" s="69"/>
      <c r="J2264" s="69"/>
      <c r="K2264" s="69"/>
      <c r="L2264" s="69"/>
      <c r="M2264" s="69"/>
      <c r="N2264" s="69"/>
      <c r="O2264" s="69"/>
      <c r="P2264" s="69"/>
      <c r="Q2264" s="69"/>
      <c r="R2264" s="69"/>
      <c r="S2264" s="69"/>
      <c r="T2264" s="69"/>
      <c r="U2264" s="69"/>
      <c r="V2264" s="69"/>
      <c r="W2264" s="69"/>
      <c r="X2264" s="69"/>
      <c r="Y2264" s="69"/>
      <c r="Z2264" s="69"/>
      <c r="AA2264" s="69"/>
      <c r="AB2264" s="69"/>
      <c r="AC2264" s="69"/>
      <c r="AD2264" s="69"/>
      <c r="AE2264" s="69"/>
      <c r="AF2264" s="69"/>
      <c r="AG2264" s="69"/>
      <c r="AH2264" s="69"/>
      <c r="AI2264" s="69"/>
      <c r="AJ2264" s="69"/>
      <c r="AK2264" s="69"/>
      <c r="AL2264" s="69"/>
      <c r="AM2264" s="69"/>
      <c r="AN2264" s="69"/>
      <c r="AO2264" s="69"/>
      <c r="AP2264" s="69"/>
      <c r="AQ2264" s="69"/>
      <c r="AR2264" s="69"/>
      <c r="AS2264" s="69"/>
      <c r="AT2264" s="69"/>
      <c r="AU2264" s="69"/>
      <c r="AV2264" s="69"/>
      <c r="AW2264" s="69"/>
      <c r="AX2264" s="69"/>
      <c r="AY2264" s="69"/>
      <c r="AZ2264" s="69"/>
      <c r="BA2264" s="69"/>
      <c r="BB2264" s="69"/>
      <c r="BC2264" s="69"/>
      <c r="BD2264" s="69"/>
      <c r="BE2264" s="69"/>
      <c r="BF2264" s="69"/>
      <c r="BG2264" s="69"/>
      <c r="BH2264" s="69"/>
      <c r="BI2264" s="69"/>
      <c r="BJ2264" s="69"/>
      <c r="BK2264" s="69"/>
      <c r="BL2264" s="69"/>
      <c r="BM2264" s="69"/>
      <c r="BN2264" s="69"/>
      <c r="BO2264" s="69"/>
      <c r="BP2264" s="69"/>
      <c r="BQ2264" s="69"/>
      <c r="BR2264" s="69"/>
      <c r="BS2264" s="46"/>
    </row>
    <row r="2265" spans="4:71" s="47" customFormat="1" ht="9.75" customHeight="1" x14ac:dyDescent="0.3">
      <c r="D2265" s="69"/>
      <c r="E2265" s="69"/>
      <c r="F2265" s="69"/>
      <c r="G2265" s="69"/>
      <c r="H2265" s="69"/>
      <c r="I2265" s="69"/>
      <c r="J2265" s="69"/>
      <c r="K2265" s="69"/>
      <c r="L2265" s="69"/>
      <c r="M2265" s="69"/>
      <c r="N2265" s="69"/>
      <c r="O2265" s="69"/>
      <c r="P2265" s="69"/>
      <c r="Q2265" s="69"/>
      <c r="R2265" s="69"/>
      <c r="S2265" s="69"/>
      <c r="T2265" s="69"/>
      <c r="U2265" s="69"/>
      <c r="V2265" s="69"/>
      <c r="W2265" s="69"/>
      <c r="X2265" s="69"/>
      <c r="Y2265" s="69"/>
      <c r="Z2265" s="69"/>
      <c r="AA2265" s="69"/>
      <c r="AB2265" s="69"/>
      <c r="AC2265" s="69"/>
      <c r="AD2265" s="69"/>
      <c r="AE2265" s="69"/>
      <c r="AF2265" s="69"/>
      <c r="AG2265" s="69"/>
      <c r="AH2265" s="69"/>
      <c r="AI2265" s="69"/>
      <c r="AJ2265" s="69"/>
      <c r="AK2265" s="69"/>
      <c r="AL2265" s="69"/>
      <c r="AM2265" s="69"/>
      <c r="AN2265" s="69"/>
      <c r="AO2265" s="69"/>
      <c r="AP2265" s="69"/>
      <c r="AQ2265" s="69"/>
      <c r="AR2265" s="69"/>
      <c r="AS2265" s="69"/>
      <c r="AT2265" s="69"/>
      <c r="AU2265" s="69"/>
      <c r="AV2265" s="69"/>
      <c r="AW2265" s="69"/>
      <c r="AX2265" s="69"/>
      <c r="AY2265" s="69"/>
      <c r="AZ2265" s="69"/>
      <c r="BA2265" s="69"/>
      <c r="BB2265" s="69"/>
      <c r="BC2265" s="69"/>
      <c r="BD2265" s="69"/>
      <c r="BE2265" s="69"/>
      <c r="BF2265" s="69"/>
      <c r="BG2265" s="69"/>
      <c r="BH2265" s="69"/>
      <c r="BI2265" s="69"/>
      <c r="BJ2265" s="69"/>
      <c r="BK2265" s="69"/>
      <c r="BL2265" s="69"/>
      <c r="BM2265" s="69"/>
      <c r="BN2265" s="69"/>
      <c r="BO2265" s="69"/>
      <c r="BP2265" s="69"/>
      <c r="BQ2265" s="69"/>
      <c r="BR2265" s="69"/>
      <c r="BS2265" s="46"/>
    </row>
    <row r="2266" spans="4:71" s="47" customFormat="1" ht="9.75" customHeight="1" x14ac:dyDescent="0.3">
      <c r="D2266" s="69"/>
      <c r="E2266" s="69"/>
      <c r="F2266" s="69"/>
      <c r="G2266" s="69"/>
      <c r="H2266" s="69"/>
      <c r="I2266" s="69"/>
      <c r="J2266" s="69"/>
      <c r="K2266" s="69"/>
      <c r="L2266" s="69"/>
      <c r="M2266" s="69"/>
      <c r="N2266" s="69"/>
      <c r="O2266" s="69"/>
      <c r="P2266" s="69"/>
      <c r="Q2266" s="69"/>
      <c r="R2266" s="69"/>
      <c r="S2266" s="69"/>
      <c r="T2266" s="69"/>
      <c r="U2266" s="69"/>
      <c r="V2266" s="69"/>
      <c r="W2266" s="69"/>
      <c r="X2266" s="69"/>
      <c r="Y2266" s="69"/>
      <c r="Z2266" s="69"/>
      <c r="AA2266" s="69"/>
      <c r="AB2266" s="69"/>
      <c r="AC2266" s="69"/>
      <c r="AD2266" s="69"/>
      <c r="AE2266" s="69"/>
      <c r="AF2266" s="69"/>
      <c r="AG2266" s="69"/>
      <c r="AH2266" s="69"/>
      <c r="AI2266" s="69"/>
      <c r="AJ2266" s="69"/>
      <c r="AK2266" s="69"/>
      <c r="AL2266" s="69"/>
      <c r="AM2266" s="69"/>
      <c r="AN2266" s="69"/>
      <c r="AO2266" s="69"/>
      <c r="AP2266" s="69"/>
      <c r="AQ2266" s="69"/>
      <c r="AR2266" s="69"/>
      <c r="AS2266" s="69"/>
      <c r="AT2266" s="69"/>
      <c r="AU2266" s="69"/>
      <c r="AV2266" s="69"/>
      <c r="AW2266" s="69"/>
      <c r="AX2266" s="69"/>
      <c r="AY2266" s="69"/>
      <c r="AZ2266" s="69"/>
      <c r="BA2266" s="69"/>
      <c r="BB2266" s="69"/>
      <c r="BC2266" s="69"/>
      <c r="BD2266" s="69"/>
      <c r="BE2266" s="69"/>
      <c r="BF2266" s="69"/>
      <c r="BG2266" s="69"/>
      <c r="BH2266" s="69"/>
      <c r="BI2266" s="69"/>
      <c r="BJ2266" s="69"/>
      <c r="BK2266" s="69"/>
      <c r="BL2266" s="69"/>
      <c r="BM2266" s="69"/>
      <c r="BN2266" s="69"/>
      <c r="BO2266" s="69"/>
      <c r="BP2266" s="69"/>
      <c r="BQ2266" s="69"/>
      <c r="BR2266" s="69"/>
      <c r="BS2266" s="46"/>
    </row>
    <row r="2267" spans="4:71" s="47" customFormat="1" ht="9.75" customHeight="1" x14ac:dyDescent="0.3">
      <c r="D2267" s="69"/>
      <c r="E2267" s="69"/>
      <c r="F2267" s="69"/>
      <c r="G2267" s="69"/>
      <c r="H2267" s="69"/>
      <c r="I2267" s="69"/>
      <c r="J2267" s="69"/>
      <c r="K2267" s="69"/>
      <c r="L2267" s="69"/>
      <c r="M2267" s="69"/>
      <c r="N2267" s="69"/>
      <c r="O2267" s="69"/>
      <c r="P2267" s="69"/>
      <c r="Q2267" s="69"/>
      <c r="R2267" s="69"/>
      <c r="S2267" s="69"/>
      <c r="T2267" s="69"/>
      <c r="U2267" s="69"/>
      <c r="V2267" s="69"/>
      <c r="W2267" s="69"/>
      <c r="X2267" s="69"/>
      <c r="Y2267" s="69"/>
      <c r="Z2267" s="69"/>
      <c r="AA2267" s="69"/>
      <c r="AB2267" s="69"/>
      <c r="AC2267" s="69"/>
      <c r="AD2267" s="69"/>
      <c r="AE2267" s="69"/>
      <c r="AF2267" s="69"/>
      <c r="AG2267" s="69"/>
      <c r="AH2267" s="69"/>
      <c r="AI2267" s="69"/>
      <c r="AJ2267" s="69"/>
      <c r="AK2267" s="69"/>
      <c r="AL2267" s="69"/>
      <c r="AM2267" s="69"/>
      <c r="AN2267" s="69"/>
      <c r="AO2267" s="69"/>
      <c r="AP2267" s="69"/>
      <c r="AQ2267" s="69"/>
      <c r="AR2267" s="69"/>
      <c r="AS2267" s="69"/>
      <c r="AT2267" s="69"/>
      <c r="AU2267" s="69"/>
      <c r="AV2267" s="69"/>
      <c r="AW2267" s="69"/>
      <c r="AX2267" s="69"/>
      <c r="AY2267" s="69"/>
      <c r="AZ2267" s="69"/>
      <c r="BA2267" s="69"/>
      <c r="BB2267" s="69"/>
      <c r="BC2267" s="69"/>
      <c r="BD2267" s="69"/>
      <c r="BE2267" s="69"/>
      <c r="BF2267" s="69"/>
      <c r="BG2267" s="69"/>
      <c r="BH2267" s="69"/>
      <c r="BI2267" s="69"/>
      <c r="BJ2267" s="69"/>
      <c r="BK2267" s="69"/>
      <c r="BL2267" s="69"/>
      <c r="BM2267" s="69"/>
      <c r="BN2267" s="69"/>
      <c r="BO2267" s="69"/>
      <c r="BP2267" s="69"/>
      <c r="BQ2267" s="69"/>
      <c r="BR2267" s="69"/>
      <c r="BS2267" s="46"/>
    </row>
    <row r="2268" spans="4:71" s="47" customFormat="1" ht="9.75" customHeight="1" x14ac:dyDescent="0.3">
      <c r="D2268" s="69"/>
      <c r="E2268" s="69"/>
      <c r="F2268" s="69"/>
      <c r="G2268" s="69"/>
      <c r="H2268" s="69"/>
      <c r="I2268" s="69"/>
      <c r="J2268" s="69"/>
      <c r="K2268" s="69"/>
      <c r="L2268" s="69"/>
      <c r="M2268" s="69"/>
      <c r="N2268" s="69"/>
      <c r="O2268" s="69"/>
      <c r="P2268" s="69"/>
      <c r="Q2268" s="69"/>
      <c r="R2268" s="69"/>
      <c r="S2268" s="69"/>
      <c r="T2268" s="69"/>
      <c r="U2268" s="69"/>
      <c r="V2268" s="69"/>
      <c r="W2268" s="69"/>
      <c r="X2268" s="69"/>
      <c r="Y2268" s="69"/>
      <c r="Z2268" s="69"/>
      <c r="AA2268" s="69"/>
      <c r="AB2268" s="69"/>
      <c r="AC2268" s="69"/>
      <c r="AD2268" s="69"/>
      <c r="AE2268" s="69"/>
      <c r="AF2268" s="69"/>
      <c r="AG2268" s="69"/>
      <c r="AH2268" s="69"/>
      <c r="AI2268" s="69"/>
      <c r="AJ2268" s="69"/>
      <c r="AK2268" s="69"/>
      <c r="AL2268" s="69"/>
      <c r="AM2268" s="69"/>
      <c r="AN2268" s="69"/>
      <c r="AO2268" s="69"/>
      <c r="AP2268" s="69"/>
      <c r="AQ2268" s="69"/>
      <c r="AR2268" s="69"/>
      <c r="AS2268" s="69"/>
      <c r="AT2268" s="69"/>
      <c r="AU2268" s="69"/>
      <c r="AV2268" s="69"/>
      <c r="AW2268" s="69"/>
      <c r="AX2268" s="69"/>
      <c r="AY2268" s="69"/>
      <c r="AZ2268" s="69"/>
      <c r="BA2268" s="69"/>
      <c r="BB2268" s="69"/>
      <c r="BC2268" s="69"/>
      <c r="BD2268" s="69"/>
      <c r="BE2268" s="69"/>
      <c r="BF2268" s="69"/>
      <c r="BG2268" s="69"/>
      <c r="BH2268" s="69"/>
      <c r="BI2268" s="69"/>
      <c r="BJ2268" s="69"/>
      <c r="BK2268" s="69"/>
      <c r="BL2268" s="69"/>
      <c r="BM2268" s="69"/>
      <c r="BN2268" s="69"/>
      <c r="BO2268" s="69"/>
      <c r="BP2268" s="69"/>
      <c r="BQ2268" s="69"/>
      <c r="BR2268" s="69"/>
      <c r="BS2268" s="46"/>
    </row>
    <row r="2269" spans="4:71" s="47" customFormat="1" ht="9.75" customHeight="1" x14ac:dyDescent="0.3">
      <c r="D2269" s="69"/>
      <c r="E2269" s="69"/>
      <c r="F2269" s="69"/>
      <c r="G2269" s="69"/>
      <c r="H2269" s="69"/>
      <c r="I2269" s="69"/>
      <c r="J2269" s="69"/>
      <c r="K2269" s="69"/>
      <c r="L2269" s="69"/>
      <c r="M2269" s="69"/>
      <c r="N2269" s="69"/>
      <c r="O2269" s="69"/>
      <c r="P2269" s="69"/>
      <c r="Q2269" s="69"/>
      <c r="R2269" s="69"/>
      <c r="S2269" s="69"/>
      <c r="T2269" s="69"/>
      <c r="U2269" s="69"/>
      <c r="V2269" s="69"/>
      <c r="W2269" s="69"/>
      <c r="X2269" s="69"/>
      <c r="Y2269" s="69"/>
      <c r="Z2269" s="69"/>
      <c r="AA2269" s="69"/>
      <c r="AB2269" s="69"/>
      <c r="AC2269" s="69"/>
      <c r="AD2269" s="69"/>
      <c r="AE2269" s="69"/>
      <c r="AF2269" s="69"/>
      <c r="AG2269" s="69"/>
      <c r="AH2269" s="69"/>
      <c r="AI2269" s="69"/>
      <c r="AJ2269" s="69"/>
      <c r="AK2269" s="69"/>
      <c r="AL2269" s="69"/>
      <c r="AM2269" s="69"/>
      <c r="AN2269" s="69"/>
      <c r="AO2269" s="69"/>
      <c r="AP2269" s="69"/>
      <c r="AQ2269" s="69"/>
      <c r="AR2269" s="69"/>
      <c r="AS2269" s="69"/>
      <c r="AT2269" s="69"/>
      <c r="AU2269" s="69"/>
      <c r="AV2269" s="69"/>
      <c r="AW2269" s="69"/>
      <c r="AX2269" s="69"/>
      <c r="AY2269" s="69"/>
      <c r="AZ2269" s="69"/>
      <c r="BA2269" s="69"/>
      <c r="BB2269" s="69"/>
      <c r="BC2269" s="69"/>
      <c r="BD2269" s="69"/>
      <c r="BE2269" s="69"/>
      <c r="BF2269" s="69"/>
      <c r="BG2269" s="69"/>
      <c r="BH2269" s="69"/>
      <c r="BI2269" s="69"/>
      <c r="BJ2269" s="69"/>
      <c r="BK2269" s="69"/>
      <c r="BL2269" s="69"/>
      <c r="BM2269" s="69"/>
      <c r="BN2269" s="69"/>
      <c r="BO2269" s="69"/>
      <c r="BP2269" s="69"/>
      <c r="BQ2269" s="69"/>
      <c r="BR2269" s="69"/>
      <c r="BS2269" s="46"/>
    </row>
    <row r="2270" spans="4:71" s="47" customFormat="1" ht="9.75" customHeight="1" x14ac:dyDescent="0.3">
      <c r="D2270" s="69"/>
      <c r="E2270" s="69"/>
      <c r="F2270" s="69"/>
      <c r="G2270" s="69"/>
      <c r="H2270" s="69"/>
      <c r="I2270" s="69"/>
      <c r="J2270" s="69"/>
      <c r="K2270" s="69"/>
      <c r="L2270" s="69"/>
      <c r="M2270" s="69"/>
      <c r="N2270" s="69"/>
      <c r="O2270" s="69"/>
      <c r="P2270" s="69"/>
      <c r="Q2270" s="69"/>
      <c r="R2270" s="69"/>
      <c r="S2270" s="69"/>
      <c r="T2270" s="69"/>
      <c r="U2270" s="69"/>
      <c r="V2270" s="69"/>
      <c r="W2270" s="69"/>
      <c r="X2270" s="69"/>
      <c r="Y2270" s="69"/>
      <c r="Z2270" s="69"/>
      <c r="AA2270" s="69"/>
      <c r="AB2270" s="69"/>
      <c r="AC2270" s="69"/>
      <c r="AD2270" s="69"/>
      <c r="AE2270" s="69"/>
      <c r="AF2270" s="69"/>
      <c r="AG2270" s="69"/>
      <c r="AH2270" s="69"/>
      <c r="AI2270" s="69"/>
      <c r="AJ2270" s="69"/>
      <c r="AK2270" s="69"/>
      <c r="AL2270" s="69"/>
      <c r="AM2270" s="69"/>
      <c r="AN2270" s="69"/>
      <c r="AO2270" s="69"/>
      <c r="AP2270" s="69"/>
      <c r="AQ2270" s="69"/>
      <c r="AR2270" s="69"/>
      <c r="AS2270" s="69"/>
      <c r="AT2270" s="69"/>
      <c r="AU2270" s="69"/>
      <c r="AV2270" s="69"/>
      <c r="AW2270" s="69"/>
      <c r="AX2270" s="69"/>
      <c r="AY2270" s="69"/>
      <c r="AZ2270" s="69"/>
      <c r="BA2270" s="69"/>
      <c r="BB2270" s="69"/>
      <c r="BC2270" s="69"/>
      <c r="BD2270" s="69"/>
      <c r="BE2270" s="69"/>
      <c r="BF2270" s="69"/>
      <c r="BG2270" s="69"/>
      <c r="BH2270" s="69"/>
      <c r="BI2270" s="69"/>
      <c r="BJ2270" s="69"/>
      <c r="BK2270" s="69"/>
      <c r="BL2270" s="69"/>
      <c r="BM2270" s="69"/>
      <c r="BN2270" s="69"/>
      <c r="BO2270" s="69"/>
      <c r="BP2270" s="69"/>
      <c r="BQ2270" s="69"/>
      <c r="BR2270" s="69"/>
      <c r="BS2270" s="46"/>
    </row>
    <row r="2271" spans="4:71" s="47" customFormat="1" ht="9.75" customHeight="1" x14ac:dyDescent="0.3">
      <c r="D2271" s="69"/>
      <c r="E2271" s="69"/>
      <c r="F2271" s="69"/>
      <c r="G2271" s="69"/>
      <c r="H2271" s="69"/>
      <c r="I2271" s="69"/>
      <c r="J2271" s="69"/>
      <c r="K2271" s="69"/>
      <c r="L2271" s="69"/>
      <c r="M2271" s="69"/>
      <c r="N2271" s="69"/>
      <c r="O2271" s="69"/>
      <c r="P2271" s="69"/>
      <c r="Q2271" s="69"/>
      <c r="R2271" s="69"/>
      <c r="S2271" s="69"/>
      <c r="T2271" s="69"/>
      <c r="U2271" s="69"/>
      <c r="V2271" s="69"/>
      <c r="W2271" s="69"/>
      <c r="X2271" s="69"/>
      <c r="Y2271" s="69"/>
      <c r="Z2271" s="69"/>
      <c r="AA2271" s="69"/>
      <c r="AB2271" s="69"/>
      <c r="AC2271" s="69"/>
      <c r="AD2271" s="69"/>
      <c r="AE2271" s="69"/>
      <c r="AF2271" s="69"/>
      <c r="AG2271" s="69"/>
      <c r="AH2271" s="69"/>
      <c r="AI2271" s="69"/>
      <c r="AJ2271" s="69"/>
      <c r="AK2271" s="69"/>
      <c r="AL2271" s="69"/>
      <c r="AM2271" s="69"/>
      <c r="AN2271" s="69"/>
      <c r="AO2271" s="69"/>
      <c r="AP2271" s="69"/>
      <c r="AQ2271" s="69"/>
      <c r="AR2271" s="69"/>
      <c r="AS2271" s="69"/>
      <c r="AT2271" s="69"/>
      <c r="AU2271" s="69"/>
      <c r="AV2271" s="69"/>
      <c r="AW2271" s="69"/>
      <c r="AX2271" s="69"/>
      <c r="AY2271" s="69"/>
      <c r="AZ2271" s="69"/>
      <c r="BA2271" s="69"/>
      <c r="BB2271" s="69"/>
      <c r="BC2271" s="69"/>
      <c r="BD2271" s="69"/>
      <c r="BE2271" s="69"/>
      <c r="BF2271" s="69"/>
      <c r="BG2271" s="69"/>
      <c r="BH2271" s="69"/>
      <c r="BI2271" s="69"/>
      <c r="BJ2271" s="69"/>
      <c r="BK2271" s="69"/>
      <c r="BL2271" s="69"/>
      <c r="BM2271" s="69"/>
      <c r="BN2271" s="69"/>
      <c r="BO2271" s="69"/>
      <c r="BP2271" s="69"/>
      <c r="BQ2271" s="69"/>
      <c r="BR2271" s="69"/>
      <c r="BS2271" s="46"/>
    </row>
    <row r="2272" spans="4:71" s="47" customFormat="1" ht="9.75" customHeight="1" x14ac:dyDescent="0.3">
      <c r="D2272" s="69"/>
      <c r="E2272" s="69"/>
      <c r="F2272" s="69"/>
      <c r="G2272" s="69"/>
      <c r="H2272" s="69"/>
      <c r="I2272" s="69"/>
      <c r="J2272" s="69"/>
      <c r="K2272" s="69"/>
      <c r="L2272" s="69"/>
      <c r="M2272" s="69"/>
      <c r="N2272" s="69"/>
      <c r="O2272" s="69"/>
      <c r="P2272" s="69"/>
      <c r="Q2272" s="69"/>
      <c r="R2272" s="69"/>
      <c r="S2272" s="69"/>
      <c r="T2272" s="69"/>
      <c r="U2272" s="69"/>
      <c r="V2272" s="69"/>
      <c r="W2272" s="69"/>
      <c r="X2272" s="69"/>
      <c r="Y2272" s="69"/>
      <c r="Z2272" s="69"/>
      <c r="AA2272" s="69"/>
      <c r="AB2272" s="69"/>
      <c r="AC2272" s="69"/>
      <c r="AD2272" s="69"/>
      <c r="AE2272" s="69"/>
      <c r="AF2272" s="69"/>
      <c r="AG2272" s="69"/>
      <c r="AH2272" s="69"/>
      <c r="AI2272" s="69"/>
      <c r="AJ2272" s="69"/>
      <c r="AK2272" s="69"/>
      <c r="AL2272" s="69"/>
      <c r="AM2272" s="69"/>
      <c r="AN2272" s="69"/>
      <c r="AO2272" s="69"/>
      <c r="AP2272" s="69"/>
      <c r="AQ2272" s="69"/>
      <c r="AR2272" s="69"/>
      <c r="AS2272" s="69"/>
      <c r="AT2272" s="69"/>
      <c r="AU2272" s="69"/>
      <c r="AV2272" s="69"/>
      <c r="AW2272" s="69"/>
      <c r="AX2272" s="69"/>
      <c r="AY2272" s="69"/>
      <c r="AZ2272" s="69"/>
      <c r="BA2272" s="69"/>
      <c r="BB2272" s="69"/>
      <c r="BC2272" s="69"/>
      <c r="BD2272" s="69"/>
      <c r="BE2272" s="69"/>
      <c r="BF2272" s="69"/>
      <c r="BG2272" s="69"/>
      <c r="BH2272" s="69"/>
      <c r="BI2272" s="69"/>
      <c r="BJ2272" s="69"/>
      <c r="BK2272" s="69"/>
      <c r="BL2272" s="69"/>
      <c r="BM2272" s="69"/>
      <c r="BN2272" s="69"/>
      <c r="BO2272" s="69"/>
      <c r="BP2272" s="69"/>
      <c r="BQ2272" s="69"/>
      <c r="BR2272" s="69"/>
      <c r="BS2272" s="46"/>
    </row>
    <row r="2273" spans="4:71" s="47" customFormat="1" ht="9.75" customHeight="1" x14ac:dyDescent="0.3">
      <c r="D2273" s="69"/>
      <c r="E2273" s="69"/>
      <c r="F2273" s="69"/>
      <c r="G2273" s="69"/>
      <c r="H2273" s="69"/>
      <c r="I2273" s="69"/>
      <c r="J2273" s="69"/>
      <c r="K2273" s="69"/>
      <c r="L2273" s="69"/>
      <c r="M2273" s="69"/>
      <c r="N2273" s="69"/>
      <c r="O2273" s="69"/>
      <c r="P2273" s="69"/>
      <c r="Q2273" s="69"/>
      <c r="R2273" s="69"/>
      <c r="S2273" s="69"/>
      <c r="T2273" s="69"/>
      <c r="U2273" s="69"/>
      <c r="V2273" s="69"/>
      <c r="W2273" s="69"/>
      <c r="X2273" s="69"/>
      <c r="Y2273" s="69"/>
      <c r="Z2273" s="69"/>
      <c r="AA2273" s="69"/>
      <c r="AB2273" s="69"/>
      <c r="AC2273" s="69"/>
      <c r="AD2273" s="69"/>
      <c r="AE2273" s="69"/>
      <c r="AF2273" s="69"/>
      <c r="AG2273" s="69"/>
      <c r="AH2273" s="69"/>
      <c r="AI2273" s="69"/>
      <c r="AJ2273" s="69"/>
      <c r="AK2273" s="69"/>
      <c r="AL2273" s="69"/>
      <c r="AM2273" s="69"/>
      <c r="AN2273" s="69"/>
      <c r="AO2273" s="69"/>
      <c r="AP2273" s="69"/>
      <c r="AQ2273" s="69"/>
      <c r="AR2273" s="69"/>
      <c r="AS2273" s="69"/>
      <c r="AT2273" s="69"/>
      <c r="AU2273" s="69"/>
      <c r="AV2273" s="69"/>
      <c r="AW2273" s="69"/>
      <c r="AX2273" s="69"/>
      <c r="AY2273" s="69"/>
      <c r="AZ2273" s="69"/>
      <c r="BA2273" s="69"/>
      <c r="BB2273" s="69"/>
      <c r="BC2273" s="69"/>
      <c r="BD2273" s="69"/>
      <c r="BE2273" s="69"/>
      <c r="BF2273" s="69"/>
      <c r="BG2273" s="69"/>
      <c r="BH2273" s="69"/>
      <c r="BI2273" s="69"/>
      <c r="BJ2273" s="69"/>
      <c r="BK2273" s="69"/>
      <c r="BL2273" s="69"/>
      <c r="BM2273" s="69"/>
      <c r="BN2273" s="69"/>
      <c r="BO2273" s="69"/>
      <c r="BP2273" s="69"/>
      <c r="BQ2273" s="69"/>
      <c r="BR2273" s="69"/>
      <c r="BS2273" s="46"/>
    </row>
    <row r="2274" spans="4:71" s="47" customFormat="1" ht="9.75" customHeight="1" x14ac:dyDescent="0.3">
      <c r="D2274" s="69"/>
      <c r="E2274" s="69"/>
      <c r="F2274" s="69"/>
      <c r="G2274" s="69"/>
      <c r="H2274" s="69"/>
      <c r="I2274" s="69"/>
      <c r="J2274" s="69"/>
      <c r="K2274" s="69"/>
      <c r="L2274" s="69"/>
      <c r="M2274" s="69"/>
      <c r="N2274" s="69"/>
      <c r="O2274" s="69"/>
      <c r="P2274" s="69"/>
      <c r="Q2274" s="69"/>
      <c r="R2274" s="69"/>
      <c r="S2274" s="69"/>
      <c r="T2274" s="69"/>
      <c r="U2274" s="69"/>
      <c r="V2274" s="69"/>
      <c r="W2274" s="69"/>
      <c r="X2274" s="69"/>
      <c r="Y2274" s="69"/>
      <c r="Z2274" s="69"/>
      <c r="AA2274" s="69"/>
      <c r="AB2274" s="69"/>
      <c r="AC2274" s="69"/>
      <c r="AD2274" s="69"/>
      <c r="AE2274" s="69"/>
      <c r="AF2274" s="69"/>
      <c r="AG2274" s="69"/>
      <c r="AH2274" s="69"/>
      <c r="AI2274" s="69"/>
      <c r="AJ2274" s="69"/>
      <c r="AK2274" s="69"/>
      <c r="AL2274" s="69"/>
      <c r="AM2274" s="69"/>
      <c r="AN2274" s="69"/>
      <c r="AO2274" s="69"/>
      <c r="AP2274" s="69"/>
      <c r="AQ2274" s="69"/>
      <c r="AR2274" s="69"/>
      <c r="AS2274" s="69"/>
      <c r="AT2274" s="69"/>
      <c r="AU2274" s="69"/>
      <c r="AV2274" s="69"/>
      <c r="AW2274" s="69"/>
      <c r="AX2274" s="69"/>
      <c r="AY2274" s="69"/>
      <c r="AZ2274" s="69"/>
      <c r="BA2274" s="69"/>
      <c r="BB2274" s="69"/>
      <c r="BC2274" s="69"/>
      <c r="BD2274" s="69"/>
      <c r="BE2274" s="69"/>
      <c r="BF2274" s="69"/>
      <c r="BG2274" s="69"/>
      <c r="BH2274" s="69"/>
      <c r="BI2274" s="69"/>
      <c r="BJ2274" s="69"/>
      <c r="BK2274" s="69"/>
      <c r="BL2274" s="69"/>
      <c r="BM2274" s="69"/>
      <c r="BN2274" s="69"/>
      <c r="BO2274" s="69"/>
      <c r="BP2274" s="69"/>
      <c r="BQ2274" s="69"/>
      <c r="BR2274" s="69"/>
      <c r="BS2274" s="46"/>
    </row>
    <row r="2275" spans="4:71" s="47" customFormat="1" ht="9.75" customHeight="1" x14ac:dyDescent="0.3">
      <c r="D2275" s="69"/>
      <c r="E2275" s="69"/>
      <c r="F2275" s="69"/>
      <c r="G2275" s="69"/>
      <c r="H2275" s="69"/>
      <c r="I2275" s="69"/>
      <c r="J2275" s="69"/>
      <c r="K2275" s="69"/>
      <c r="L2275" s="69"/>
      <c r="M2275" s="69"/>
      <c r="N2275" s="69"/>
      <c r="O2275" s="69"/>
      <c r="P2275" s="69"/>
      <c r="Q2275" s="69"/>
      <c r="R2275" s="69"/>
      <c r="S2275" s="69"/>
      <c r="T2275" s="69"/>
      <c r="U2275" s="69"/>
      <c r="V2275" s="69"/>
      <c r="W2275" s="69"/>
      <c r="X2275" s="69"/>
      <c r="Y2275" s="69"/>
      <c r="Z2275" s="69"/>
      <c r="AA2275" s="69"/>
      <c r="AB2275" s="69"/>
      <c r="AC2275" s="69"/>
      <c r="AD2275" s="69"/>
      <c r="AE2275" s="69"/>
      <c r="AF2275" s="69"/>
      <c r="AG2275" s="69"/>
      <c r="AH2275" s="69"/>
      <c r="AI2275" s="69"/>
      <c r="AJ2275" s="69"/>
      <c r="AK2275" s="69"/>
      <c r="AL2275" s="69"/>
      <c r="AM2275" s="69"/>
      <c r="AN2275" s="69"/>
      <c r="AO2275" s="69"/>
      <c r="AP2275" s="69"/>
      <c r="AQ2275" s="69"/>
      <c r="AR2275" s="69"/>
      <c r="AS2275" s="69"/>
      <c r="AT2275" s="69"/>
      <c r="AU2275" s="69"/>
      <c r="AV2275" s="69"/>
      <c r="AW2275" s="69"/>
      <c r="AX2275" s="69"/>
      <c r="AY2275" s="69"/>
      <c r="AZ2275" s="69"/>
      <c r="BA2275" s="69"/>
      <c r="BB2275" s="69"/>
      <c r="BC2275" s="69"/>
      <c r="BD2275" s="69"/>
      <c r="BE2275" s="69"/>
      <c r="BF2275" s="69"/>
      <c r="BG2275" s="69"/>
      <c r="BH2275" s="69"/>
      <c r="BI2275" s="69"/>
      <c r="BJ2275" s="69"/>
      <c r="BK2275" s="69"/>
      <c r="BL2275" s="69"/>
      <c r="BM2275" s="69"/>
      <c r="BN2275" s="69"/>
      <c r="BO2275" s="69"/>
      <c r="BP2275" s="69"/>
      <c r="BQ2275" s="69"/>
      <c r="BR2275" s="69"/>
      <c r="BS2275" s="46"/>
    </row>
    <row r="2276" spans="4:71" s="47" customFormat="1" ht="9.75" customHeight="1" x14ac:dyDescent="0.3">
      <c r="D2276" s="69"/>
      <c r="E2276" s="69"/>
      <c r="F2276" s="69"/>
      <c r="G2276" s="69"/>
      <c r="H2276" s="69"/>
      <c r="I2276" s="69"/>
      <c r="J2276" s="69"/>
      <c r="K2276" s="69"/>
      <c r="L2276" s="69"/>
      <c r="M2276" s="69"/>
      <c r="N2276" s="69"/>
      <c r="O2276" s="69"/>
      <c r="P2276" s="69"/>
      <c r="Q2276" s="69"/>
      <c r="R2276" s="69"/>
      <c r="S2276" s="69"/>
      <c r="T2276" s="69"/>
      <c r="U2276" s="69"/>
      <c r="V2276" s="69"/>
      <c r="W2276" s="69"/>
      <c r="X2276" s="69"/>
      <c r="Y2276" s="69"/>
      <c r="Z2276" s="69"/>
      <c r="AA2276" s="69"/>
      <c r="AB2276" s="69"/>
      <c r="AC2276" s="69"/>
      <c r="AD2276" s="69"/>
      <c r="AE2276" s="69"/>
      <c r="AF2276" s="69"/>
      <c r="AG2276" s="69"/>
      <c r="AH2276" s="69"/>
      <c r="AI2276" s="69"/>
      <c r="AJ2276" s="69"/>
      <c r="AK2276" s="69"/>
      <c r="AL2276" s="69"/>
      <c r="AM2276" s="69"/>
      <c r="AN2276" s="69"/>
      <c r="AO2276" s="69"/>
      <c r="AP2276" s="69"/>
      <c r="AQ2276" s="69"/>
      <c r="AR2276" s="69"/>
      <c r="AS2276" s="69"/>
      <c r="AT2276" s="69"/>
      <c r="AU2276" s="69"/>
      <c r="AV2276" s="69"/>
      <c r="AW2276" s="69"/>
      <c r="AX2276" s="69"/>
      <c r="AY2276" s="69"/>
      <c r="AZ2276" s="69"/>
      <c r="BA2276" s="69"/>
      <c r="BB2276" s="69"/>
      <c r="BC2276" s="69"/>
      <c r="BD2276" s="69"/>
      <c r="BE2276" s="69"/>
      <c r="BF2276" s="69"/>
      <c r="BG2276" s="69"/>
      <c r="BH2276" s="69"/>
      <c r="BI2276" s="69"/>
      <c r="BJ2276" s="69"/>
      <c r="BK2276" s="69"/>
      <c r="BL2276" s="69"/>
      <c r="BM2276" s="69"/>
      <c r="BN2276" s="69"/>
      <c r="BO2276" s="69"/>
      <c r="BP2276" s="69"/>
      <c r="BQ2276" s="69"/>
      <c r="BR2276" s="69"/>
      <c r="BS2276" s="46"/>
    </row>
    <row r="2277" spans="4:71" s="47" customFormat="1" ht="9.75" customHeight="1" x14ac:dyDescent="0.3">
      <c r="D2277" s="69"/>
      <c r="E2277" s="69"/>
      <c r="F2277" s="69"/>
      <c r="G2277" s="69"/>
      <c r="H2277" s="69"/>
      <c r="I2277" s="69"/>
      <c r="J2277" s="69"/>
      <c r="K2277" s="69"/>
      <c r="L2277" s="69"/>
      <c r="M2277" s="69"/>
      <c r="N2277" s="69"/>
      <c r="O2277" s="69"/>
      <c r="P2277" s="69"/>
      <c r="Q2277" s="69"/>
      <c r="R2277" s="69"/>
      <c r="S2277" s="69"/>
      <c r="T2277" s="69"/>
      <c r="U2277" s="69"/>
      <c r="V2277" s="69"/>
      <c r="W2277" s="69"/>
      <c r="X2277" s="69"/>
      <c r="Y2277" s="69"/>
      <c r="Z2277" s="69"/>
      <c r="AA2277" s="69"/>
      <c r="AB2277" s="69"/>
      <c r="AC2277" s="69"/>
      <c r="AD2277" s="69"/>
      <c r="AE2277" s="69"/>
      <c r="AF2277" s="69"/>
      <c r="AG2277" s="69"/>
      <c r="AH2277" s="69"/>
      <c r="AI2277" s="69"/>
      <c r="AJ2277" s="69"/>
      <c r="AK2277" s="69"/>
      <c r="AL2277" s="69"/>
      <c r="AM2277" s="69"/>
      <c r="AN2277" s="69"/>
      <c r="AO2277" s="69"/>
      <c r="AP2277" s="69"/>
      <c r="AQ2277" s="69"/>
      <c r="AR2277" s="69"/>
      <c r="AS2277" s="69"/>
      <c r="AT2277" s="69"/>
      <c r="AU2277" s="69"/>
      <c r="AV2277" s="69"/>
      <c r="AW2277" s="69"/>
      <c r="AX2277" s="69"/>
      <c r="AY2277" s="69"/>
      <c r="AZ2277" s="69"/>
      <c r="BA2277" s="69"/>
      <c r="BB2277" s="69"/>
      <c r="BC2277" s="69"/>
      <c r="BD2277" s="69"/>
      <c r="BE2277" s="69"/>
      <c r="BF2277" s="69"/>
      <c r="BG2277" s="69"/>
      <c r="BH2277" s="69"/>
      <c r="BI2277" s="69"/>
      <c r="BJ2277" s="69"/>
      <c r="BK2277" s="69"/>
      <c r="BL2277" s="69"/>
      <c r="BM2277" s="69"/>
      <c r="BN2277" s="69"/>
      <c r="BO2277" s="69"/>
      <c r="BP2277" s="69"/>
      <c r="BQ2277" s="69"/>
      <c r="BR2277" s="69"/>
      <c r="BS2277" s="46"/>
    </row>
    <row r="2278" spans="4:71" s="47" customFormat="1" ht="9.75" customHeight="1" x14ac:dyDescent="0.3">
      <c r="D2278" s="69"/>
      <c r="E2278" s="69"/>
      <c r="F2278" s="69"/>
      <c r="G2278" s="69"/>
      <c r="H2278" s="69"/>
      <c r="I2278" s="69"/>
      <c r="J2278" s="69"/>
      <c r="K2278" s="69"/>
      <c r="L2278" s="69"/>
      <c r="M2278" s="69"/>
      <c r="N2278" s="69"/>
      <c r="O2278" s="69"/>
      <c r="P2278" s="69"/>
      <c r="Q2278" s="69"/>
      <c r="R2278" s="69"/>
      <c r="S2278" s="69"/>
      <c r="T2278" s="69"/>
      <c r="U2278" s="69"/>
      <c r="V2278" s="69"/>
      <c r="W2278" s="69"/>
      <c r="X2278" s="69"/>
      <c r="Y2278" s="69"/>
      <c r="Z2278" s="69"/>
      <c r="AA2278" s="69"/>
      <c r="AB2278" s="69"/>
      <c r="AC2278" s="69"/>
      <c r="AD2278" s="69"/>
      <c r="AE2278" s="69"/>
      <c r="AF2278" s="69"/>
      <c r="AG2278" s="69"/>
      <c r="AH2278" s="69"/>
      <c r="AI2278" s="69"/>
      <c r="AJ2278" s="69"/>
      <c r="AK2278" s="69"/>
      <c r="AL2278" s="69"/>
      <c r="AM2278" s="69"/>
      <c r="AN2278" s="69"/>
      <c r="AO2278" s="69"/>
      <c r="AP2278" s="69"/>
      <c r="AQ2278" s="69"/>
      <c r="AR2278" s="69"/>
      <c r="AS2278" s="69"/>
      <c r="AT2278" s="69"/>
      <c r="AU2278" s="69"/>
      <c r="AV2278" s="69"/>
      <c r="AW2278" s="69"/>
      <c r="AX2278" s="69"/>
      <c r="AY2278" s="69"/>
      <c r="AZ2278" s="69"/>
      <c r="BA2278" s="69"/>
      <c r="BB2278" s="69"/>
      <c r="BC2278" s="69"/>
      <c r="BD2278" s="69"/>
      <c r="BE2278" s="69"/>
      <c r="BF2278" s="69"/>
      <c r="BG2278" s="69"/>
      <c r="BH2278" s="69"/>
      <c r="BI2278" s="69"/>
      <c r="BJ2278" s="69"/>
      <c r="BK2278" s="69"/>
      <c r="BL2278" s="69"/>
      <c r="BM2278" s="69"/>
      <c r="BN2278" s="69"/>
      <c r="BO2278" s="69"/>
      <c r="BP2278" s="69"/>
      <c r="BQ2278" s="69"/>
      <c r="BR2278" s="69"/>
      <c r="BS2278" s="46"/>
    </row>
    <row r="2279" spans="4:71" s="47" customFormat="1" ht="9.75" customHeight="1" x14ac:dyDescent="0.3">
      <c r="D2279" s="69"/>
      <c r="E2279" s="69"/>
      <c r="F2279" s="69"/>
      <c r="G2279" s="69"/>
      <c r="H2279" s="69"/>
      <c r="I2279" s="69"/>
      <c r="J2279" s="69"/>
      <c r="K2279" s="69"/>
      <c r="L2279" s="69"/>
      <c r="M2279" s="69"/>
      <c r="N2279" s="69"/>
      <c r="O2279" s="69"/>
      <c r="P2279" s="69"/>
      <c r="Q2279" s="69"/>
      <c r="R2279" s="69"/>
      <c r="S2279" s="69"/>
      <c r="T2279" s="69"/>
      <c r="U2279" s="69"/>
      <c r="V2279" s="69"/>
      <c r="W2279" s="69"/>
      <c r="X2279" s="69"/>
      <c r="Y2279" s="69"/>
      <c r="Z2279" s="69"/>
      <c r="AA2279" s="69"/>
      <c r="AB2279" s="69"/>
      <c r="AC2279" s="69"/>
      <c r="AD2279" s="69"/>
      <c r="AE2279" s="69"/>
      <c r="AF2279" s="69"/>
      <c r="AG2279" s="69"/>
      <c r="AH2279" s="69"/>
      <c r="AI2279" s="69"/>
      <c r="AJ2279" s="69"/>
      <c r="AK2279" s="69"/>
      <c r="AL2279" s="69"/>
      <c r="AM2279" s="69"/>
      <c r="AN2279" s="69"/>
      <c r="AO2279" s="69"/>
      <c r="AP2279" s="69"/>
      <c r="AQ2279" s="69"/>
      <c r="AR2279" s="69"/>
      <c r="AS2279" s="69"/>
      <c r="AT2279" s="69"/>
      <c r="AU2279" s="69"/>
      <c r="AV2279" s="69"/>
      <c r="AW2279" s="69"/>
      <c r="AX2279" s="69"/>
      <c r="AY2279" s="69"/>
      <c r="AZ2279" s="69"/>
      <c r="BA2279" s="69"/>
      <c r="BB2279" s="69"/>
      <c r="BC2279" s="69"/>
      <c r="BD2279" s="69"/>
      <c r="BE2279" s="69"/>
      <c r="BF2279" s="69"/>
      <c r="BG2279" s="69"/>
      <c r="BH2279" s="69"/>
      <c r="BI2279" s="69"/>
      <c r="BJ2279" s="69"/>
      <c r="BK2279" s="69"/>
      <c r="BL2279" s="69"/>
      <c r="BM2279" s="69"/>
      <c r="BN2279" s="69"/>
      <c r="BO2279" s="69"/>
      <c r="BP2279" s="69"/>
      <c r="BQ2279" s="69"/>
      <c r="BR2279" s="69"/>
      <c r="BS2279" s="46"/>
    </row>
    <row r="2280" spans="4:71" s="47" customFormat="1" ht="9.75" customHeight="1" x14ac:dyDescent="0.3">
      <c r="D2280" s="69"/>
      <c r="E2280" s="69"/>
      <c r="F2280" s="69"/>
      <c r="G2280" s="69"/>
      <c r="H2280" s="69"/>
      <c r="I2280" s="69"/>
      <c r="J2280" s="69"/>
      <c r="K2280" s="69"/>
      <c r="L2280" s="69"/>
      <c r="M2280" s="69"/>
      <c r="N2280" s="69"/>
      <c r="O2280" s="69"/>
      <c r="P2280" s="69"/>
      <c r="Q2280" s="69"/>
      <c r="R2280" s="69"/>
      <c r="S2280" s="69"/>
      <c r="T2280" s="69"/>
      <c r="U2280" s="69"/>
      <c r="V2280" s="69"/>
      <c r="W2280" s="69"/>
      <c r="X2280" s="69"/>
      <c r="Y2280" s="69"/>
      <c r="Z2280" s="69"/>
      <c r="AA2280" s="69"/>
      <c r="AB2280" s="69"/>
      <c r="AC2280" s="69"/>
      <c r="AD2280" s="69"/>
      <c r="AE2280" s="69"/>
      <c r="AF2280" s="69"/>
      <c r="AG2280" s="69"/>
      <c r="AH2280" s="69"/>
      <c r="AI2280" s="69"/>
      <c r="AJ2280" s="69"/>
      <c r="AK2280" s="69"/>
      <c r="AL2280" s="69"/>
      <c r="AM2280" s="69"/>
      <c r="AN2280" s="69"/>
      <c r="AO2280" s="69"/>
      <c r="AP2280" s="69"/>
      <c r="AQ2280" s="69"/>
      <c r="AR2280" s="69"/>
      <c r="AS2280" s="69"/>
      <c r="AT2280" s="69"/>
      <c r="AU2280" s="69"/>
      <c r="AV2280" s="69"/>
      <c r="AW2280" s="69"/>
      <c r="AX2280" s="69"/>
      <c r="AY2280" s="69"/>
      <c r="AZ2280" s="69"/>
      <c r="BA2280" s="69"/>
      <c r="BB2280" s="69"/>
      <c r="BC2280" s="69"/>
      <c r="BD2280" s="69"/>
      <c r="BE2280" s="69"/>
      <c r="BF2280" s="69"/>
      <c r="BG2280" s="69"/>
      <c r="BH2280" s="69"/>
      <c r="BI2280" s="69"/>
      <c r="BJ2280" s="69"/>
      <c r="BK2280" s="69"/>
      <c r="BL2280" s="69"/>
      <c r="BM2280" s="69"/>
      <c r="BN2280" s="69"/>
      <c r="BO2280" s="69"/>
      <c r="BP2280" s="69"/>
      <c r="BQ2280" s="69"/>
      <c r="BR2280" s="69"/>
      <c r="BS2280" s="46"/>
    </row>
    <row r="2281" spans="4:71" s="47" customFormat="1" ht="9.75" customHeight="1" x14ac:dyDescent="0.3">
      <c r="D2281" s="69"/>
      <c r="E2281" s="69"/>
      <c r="F2281" s="69"/>
      <c r="G2281" s="69"/>
      <c r="H2281" s="69"/>
      <c r="I2281" s="69"/>
      <c r="J2281" s="69"/>
      <c r="K2281" s="69"/>
      <c r="L2281" s="69"/>
      <c r="M2281" s="69"/>
      <c r="N2281" s="69"/>
      <c r="O2281" s="69"/>
      <c r="P2281" s="69"/>
      <c r="Q2281" s="69"/>
      <c r="R2281" s="69"/>
      <c r="S2281" s="69"/>
      <c r="T2281" s="69"/>
      <c r="U2281" s="69"/>
      <c r="V2281" s="69"/>
      <c r="W2281" s="69"/>
      <c r="X2281" s="69"/>
      <c r="Y2281" s="69"/>
      <c r="Z2281" s="69"/>
      <c r="AA2281" s="69"/>
      <c r="AB2281" s="69"/>
      <c r="AC2281" s="69"/>
      <c r="AD2281" s="69"/>
      <c r="AE2281" s="69"/>
      <c r="AF2281" s="69"/>
      <c r="AG2281" s="69"/>
      <c r="AH2281" s="69"/>
      <c r="AI2281" s="69"/>
      <c r="AJ2281" s="69"/>
      <c r="AK2281" s="69"/>
      <c r="AL2281" s="69"/>
      <c r="AM2281" s="69"/>
      <c r="AN2281" s="69"/>
      <c r="AO2281" s="69"/>
      <c r="AP2281" s="69"/>
      <c r="AQ2281" s="69"/>
      <c r="AR2281" s="69"/>
      <c r="AS2281" s="69"/>
      <c r="AT2281" s="69"/>
      <c r="AU2281" s="69"/>
      <c r="AV2281" s="69"/>
      <c r="AW2281" s="69"/>
      <c r="AX2281" s="69"/>
      <c r="AY2281" s="69"/>
      <c r="AZ2281" s="69"/>
      <c r="BA2281" s="69"/>
      <c r="BB2281" s="69"/>
      <c r="BC2281" s="69"/>
      <c r="BD2281" s="69"/>
      <c r="BE2281" s="69"/>
      <c r="BF2281" s="69"/>
      <c r="BG2281" s="69"/>
      <c r="BH2281" s="69"/>
      <c r="BI2281" s="69"/>
      <c r="BJ2281" s="69"/>
      <c r="BK2281" s="69"/>
      <c r="BL2281" s="69"/>
      <c r="BM2281" s="69"/>
      <c r="BN2281" s="69"/>
      <c r="BO2281" s="69"/>
      <c r="BP2281" s="69"/>
      <c r="BQ2281" s="69"/>
      <c r="BR2281" s="69"/>
      <c r="BS2281" s="46"/>
    </row>
    <row r="2282" spans="4:71" s="47" customFormat="1" ht="9.75" customHeight="1" x14ac:dyDescent="0.3">
      <c r="D2282" s="69"/>
      <c r="E2282" s="69"/>
      <c r="F2282" s="69"/>
      <c r="G2282" s="69"/>
      <c r="H2282" s="69"/>
      <c r="I2282" s="69"/>
      <c r="J2282" s="69"/>
      <c r="K2282" s="69"/>
      <c r="L2282" s="69"/>
      <c r="M2282" s="69"/>
      <c r="N2282" s="69"/>
      <c r="O2282" s="69"/>
      <c r="P2282" s="69"/>
      <c r="Q2282" s="69"/>
      <c r="R2282" s="69"/>
      <c r="S2282" s="69"/>
      <c r="T2282" s="69"/>
      <c r="U2282" s="69"/>
      <c r="V2282" s="69"/>
      <c r="W2282" s="69"/>
      <c r="X2282" s="69"/>
      <c r="Y2282" s="69"/>
      <c r="Z2282" s="69"/>
      <c r="AA2282" s="69"/>
      <c r="AB2282" s="69"/>
      <c r="AC2282" s="69"/>
      <c r="AD2282" s="69"/>
      <c r="AE2282" s="69"/>
      <c r="AF2282" s="69"/>
      <c r="AG2282" s="69"/>
      <c r="AH2282" s="69"/>
      <c r="AI2282" s="69"/>
      <c r="AJ2282" s="69"/>
      <c r="AK2282" s="69"/>
      <c r="AL2282" s="69"/>
      <c r="AM2282" s="69"/>
      <c r="AN2282" s="69"/>
      <c r="AO2282" s="69"/>
      <c r="AP2282" s="69"/>
      <c r="AQ2282" s="69"/>
      <c r="AR2282" s="69"/>
      <c r="AS2282" s="69"/>
      <c r="AT2282" s="69"/>
      <c r="AU2282" s="69"/>
      <c r="AV2282" s="69"/>
      <c r="AW2282" s="69"/>
      <c r="AX2282" s="69"/>
      <c r="AY2282" s="69"/>
      <c r="AZ2282" s="69"/>
      <c r="BA2282" s="69"/>
      <c r="BB2282" s="69"/>
      <c r="BC2282" s="69"/>
      <c r="BD2282" s="69"/>
      <c r="BE2282" s="69"/>
      <c r="BF2282" s="69"/>
      <c r="BG2282" s="69"/>
      <c r="BH2282" s="69"/>
      <c r="BI2282" s="69"/>
      <c r="BJ2282" s="69"/>
      <c r="BK2282" s="69"/>
      <c r="BL2282" s="69"/>
      <c r="BM2282" s="69"/>
      <c r="BN2282" s="69"/>
      <c r="BO2282" s="69"/>
      <c r="BP2282" s="69"/>
      <c r="BQ2282" s="69"/>
      <c r="BR2282" s="69"/>
      <c r="BS2282" s="46"/>
    </row>
  </sheetData>
  <mergeCells count="8">
    <mergeCell ref="E233:Y233"/>
    <mergeCell ref="I236:K236"/>
    <mergeCell ref="E6:Y6"/>
    <mergeCell ref="I9:K9"/>
    <mergeCell ref="E81:Y81"/>
    <mergeCell ref="I84:K84"/>
    <mergeCell ref="E157:Y157"/>
    <mergeCell ref="I160:K160"/>
  </mergeCells>
  <printOptions gridLinesSet="0"/>
  <pageMargins left="3.75" right="0.25" top="0.5" bottom="0.3" header="0.5" footer="0.5"/>
  <pageSetup paperSize="17" pageOrder="overThenDown" orientation="landscape" r:id="rId1"/>
  <headerFooter alignWithMargins="0"/>
  <rowBreaks count="3" manualBreakCount="3">
    <brk id="75" max="68" man="1"/>
    <brk id="151" max="68" man="1"/>
    <brk id="227" max="68" man="1"/>
  </rowBreaks>
  <colBreaks count="1" manualBreakCount="1">
    <brk id="31" max="303" man="1"/>
  </colBreaks>
  <ignoredErrors>
    <ignoredError sqref="A75 BQ75 A151 BQ151 A227 BQ227 A305 BQ30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73E6-C791-4F9A-A72E-29BF531CDE06}">
  <sheetPr transitionEvaluation="1" transitionEntry="1"/>
  <dimension ref="A1:W305"/>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5" style="47" customWidth="1"/>
    <col min="2" max="2" width="2.21875" style="47" customWidth="1"/>
    <col min="3" max="3" width="17.77734375" style="47" customWidth="1"/>
    <col min="4" max="4" width="1.44140625" style="47" customWidth="1"/>
    <col min="5" max="5" width="13.109375" style="47" customWidth="1"/>
    <col min="6" max="6" width="2.21875" style="47" customWidth="1"/>
    <col min="7" max="7" width="13.109375" style="47" customWidth="1"/>
    <col min="8" max="8" width="2.21875" style="47" customWidth="1"/>
    <col min="9" max="9" width="13.109375" style="47" customWidth="1"/>
    <col min="10" max="10" width="2.21875" style="47" customWidth="1"/>
    <col min="11" max="11" width="13.109375" style="47" customWidth="1"/>
    <col min="12" max="12" width="2.21875" style="47" customWidth="1"/>
    <col min="13" max="13" width="12.21875" style="47" customWidth="1"/>
    <col min="14" max="14" width="2.21875" style="47" customWidth="1"/>
    <col min="15" max="15" width="13.109375" style="47" customWidth="1"/>
    <col min="16" max="16" width="2.21875" style="47" customWidth="1"/>
    <col min="17" max="17" width="14.5546875" style="47" customWidth="1"/>
    <col min="18" max="18" width="1.88671875" style="47" customWidth="1"/>
    <col min="19" max="19" width="12.33203125" style="47" customWidth="1"/>
    <col min="20" max="20" width="1.44140625" style="47" customWidth="1"/>
    <col min="21" max="21" width="12.33203125" style="47" customWidth="1"/>
    <col min="22" max="22" width="1.44140625" style="47" customWidth="1"/>
    <col min="23" max="23" width="1.77734375" style="47" customWidth="1"/>
    <col min="24" max="256" width="11.5546875" style="47"/>
    <col min="257" max="257" width="5" style="47" customWidth="1"/>
    <col min="258" max="258" width="2.21875" style="47" customWidth="1"/>
    <col min="259" max="259" width="17.77734375" style="47" customWidth="1"/>
    <col min="260" max="260" width="1.44140625" style="47" customWidth="1"/>
    <col min="261" max="261" width="13.109375" style="47" customWidth="1"/>
    <col min="262" max="262" width="2.21875" style="47" customWidth="1"/>
    <col min="263" max="263" width="13.109375" style="47" customWidth="1"/>
    <col min="264" max="264" width="2.21875" style="47" customWidth="1"/>
    <col min="265" max="265" width="13.109375" style="47" customWidth="1"/>
    <col min="266" max="266" width="2.21875" style="47" customWidth="1"/>
    <col min="267" max="267" width="13.109375" style="47" customWidth="1"/>
    <col min="268" max="268" width="2.21875" style="47" customWidth="1"/>
    <col min="269" max="269" width="12.21875" style="47" customWidth="1"/>
    <col min="270" max="270" width="2.21875" style="47" customWidth="1"/>
    <col min="271" max="271" width="13.109375" style="47" customWidth="1"/>
    <col min="272" max="272" width="2.21875" style="47" customWidth="1"/>
    <col min="273" max="273" width="14.5546875" style="47" customWidth="1"/>
    <col min="274" max="274" width="1.88671875" style="47" customWidth="1"/>
    <col min="275" max="275" width="12.33203125" style="47" customWidth="1"/>
    <col min="276" max="276" width="1.44140625" style="47" customWidth="1"/>
    <col min="277" max="277" width="12.33203125" style="47" customWidth="1"/>
    <col min="278" max="278" width="1.44140625" style="47" customWidth="1"/>
    <col min="279" max="279" width="1.77734375" style="47" customWidth="1"/>
    <col min="280" max="512" width="11.5546875" style="47"/>
    <col min="513" max="513" width="5" style="47" customWidth="1"/>
    <col min="514" max="514" width="2.21875" style="47" customWidth="1"/>
    <col min="515" max="515" width="17.77734375" style="47" customWidth="1"/>
    <col min="516" max="516" width="1.44140625" style="47" customWidth="1"/>
    <col min="517" max="517" width="13.109375" style="47" customWidth="1"/>
    <col min="518" max="518" width="2.21875" style="47" customWidth="1"/>
    <col min="519" max="519" width="13.109375" style="47" customWidth="1"/>
    <col min="520" max="520" width="2.21875" style="47" customWidth="1"/>
    <col min="521" max="521" width="13.109375" style="47" customWidth="1"/>
    <col min="522" max="522" width="2.21875" style="47" customWidth="1"/>
    <col min="523" max="523" width="13.109375" style="47" customWidth="1"/>
    <col min="524" max="524" width="2.21875" style="47" customWidth="1"/>
    <col min="525" max="525" width="12.21875" style="47" customWidth="1"/>
    <col min="526" max="526" width="2.21875" style="47" customWidth="1"/>
    <col min="527" max="527" width="13.109375" style="47" customWidth="1"/>
    <col min="528" max="528" width="2.21875" style="47" customWidth="1"/>
    <col min="529" max="529" width="14.5546875" style="47" customWidth="1"/>
    <col min="530" max="530" width="1.88671875" style="47" customWidth="1"/>
    <col min="531" max="531" width="12.33203125" style="47" customWidth="1"/>
    <col min="532" max="532" width="1.44140625" style="47" customWidth="1"/>
    <col min="533" max="533" width="12.33203125" style="47" customWidth="1"/>
    <col min="534" max="534" width="1.44140625" style="47" customWidth="1"/>
    <col min="535" max="535" width="1.77734375" style="47" customWidth="1"/>
    <col min="536" max="768" width="11.5546875" style="47"/>
    <col min="769" max="769" width="5" style="47" customWidth="1"/>
    <col min="770" max="770" width="2.21875" style="47" customWidth="1"/>
    <col min="771" max="771" width="17.77734375" style="47" customWidth="1"/>
    <col min="772" max="772" width="1.44140625" style="47" customWidth="1"/>
    <col min="773" max="773" width="13.109375" style="47" customWidth="1"/>
    <col min="774" max="774" width="2.21875" style="47" customWidth="1"/>
    <col min="775" max="775" width="13.109375" style="47" customWidth="1"/>
    <col min="776" max="776" width="2.21875" style="47" customWidth="1"/>
    <col min="777" max="777" width="13.109375" style="47" customWidth="1"/>
    <col min="778" max="778" width="2.21875" style="47" customWidth="1"/>
    <col min="779" max="779" width="13.109375" style="47" customWidth="1"/>
    <col min="780" max="780" width="2.21875" style="47" customWidth="1"/>
    <col min="781" max="781" width="12.21875" style="47" customWidth="1"/>
    <col min="782" max="782" width="2.21875" style="47" customWidth="1"/>
    <col min="783" max="783" width="13.109375" style="47" customWidth="1"/>
    <col min="784" max="784" width="2.21875" style="47" customWidth="1"/>
    <col min="785" max="785" width="14.5546875" style="47" customWidth="1"/>
    <col min="786" max="786" width="1.88671875" style="47" customWidth="1"/>
    <col min="787" max="787" width="12.33203125" style="47" customWidth="1"/>
    <col min="788" max="788" width="1.44140625" style="47" customWidth="1"/>
    <col min="789" max="789" width="12.33203125" style="47" customWidth="1"/>
    <col min="790" max="790" width="1.44140625" style="47" customWidth="1"/>
    <col min="791" max="791" width="1.77734375" style="47" customWidth="1"/>
    <col min="792" max="1024" width="11.5546875" style="47"/>
    <col min="1025" max="1025" width="5" style="47" customWidth="1"/>
    <col min="1026" max="1026" width="2.21875" style="47" customWidth="1"/>
    <col min="1027" max="1027" width="17.77734375" style="47" customWidth="1"/>
    <col min="1028" max="1028" width="1.44140625" style="47" customWidth="1"/>
    <col min="1029" max="1029" width="13.109375" style="47" customWidth="1"/>
    <col min="1030" max="1030" width="2.21875" style="47" customWidth="1"/>
    <col min="1031" max="1031" width="13.109375" style="47" customWidth="1"/>
    <col min="1032" max="1032" width="2.21875" style="47" customWidth="1"/>
    <col min="1033" max="1033" width="13.109375" style="47" customWidth="1"/>
    <col min="1034" max="1034" width="2.21875" style="47" customWidth="1"/>
    <col min="1035" max="1035" width="13.109375" style="47" customWidth="1"/>
    <col min="1036" max="1036" width="2.21875" style="47" customWidth="1"/>
    <col min="1037" max="1037" width="12.21875" style="47" customWidth="1"/>
    <col min="1038" max="1038" width="2.21875" style="47" customWidth="1"/>
    <col min="1039" max="1039" width="13.109375" style="47" customWidth="1"/>
    <col min="1040" max="1040" width="2.21875" style="47" customWidth="1"/>
    <col min="1041" max="1041" width="14.5546875" style="47" customWidth="1"/>
    <col min="1042" max="1042" width="1.88671875" style="47" customWidth="1"/>
    <col min="1043" max="1043" width="12.33203125" style="47" customWidth="1"/>
    <col min="1044" max="1044" width="1.44140625" style="47" customWidth="1"/>
    <col min="1045" max="1045" width="12.33203125" style="47" customWidth="1"/>
    <col min="1046" max="1046" width="1.44140625" style="47" customWidth="1"/>
    <col min="1047" max="1047" width="1.77734375" style="47" customWidth="1"/>
    <col min="1048" max="1280" width="11.5546875" style="47"/>
    <col min="1281" max="1281" width="5" style="47" customWidth="1"/>
    <col min="1282" max="1282" width="2.21875" style="47" customWidth="1"/>
    <col min="1283" max="1283" width="17.77734375" style="47" customWidth="1"/>
    <col min="1284" max="1284" width="1.44140625" style="47" customWidth="1"/>
    <col min="1285" max="1285" width="13.109375" style="47" customWidth="1"/>
    <col min="1286" max="1286" width="2.21875" style="47" customWidth="1"/>
    <col min="1287" max="1287" width="13.109375" style="47" customWidth="1"/>
    <col min="1288" max="1288" width="2.21875" style="47" customWidth="1"/>
    <col min="1289" max="1289" width="13.109375" style="47" customWidth="1"/>
    <col min="1290" max="1290" width="2.21875" style="47" customWidth="1"/>
    <col min="1291" max="1291" width="13.109375" style="47" customWidth="1"/>
    <col min="1292" max="1292" width="2.21875" style="47" customWidth="1"/>
    <col min="1293" max="1293" width="12.21875" style="47" customWidth="1"/>
    <col min="1294" max="1294" width="2.21875" style="47" customWidth="1"/>
    <col min="1295" max="1295" width="13.109375" style="47" customWidth="1"/>
    <col min="1296" max="1296" width="2.21875" style="47" customWidth="1"/>
    <col min="1297" max="1297" width="14.5546875" style="47" customWidth="1"/>
    <col min="1298" max="1298" width="1.88671875" style="47" customWidth="1"/>
    <col min="1299" max="1299" width="12.33203125" style="47" customWidth="1"/>
    <col min="1300" max="1300" width="1.44140625" style="47" customWidth="1"/>
    <col min="1301" max="1301" width="12.33203125" style="47" customWidth="1"/>
    <col min="1302" max="1302" width="1.44140625" style="47" customWidth="1"/>
    <col min="1303" max="1303" width="1.77734375" style="47" customWidth="1"/>
    <col min="1304" max="1536" width="11.5546875" style="47"/>
    <col min="1537" max="1537" width="5" style="47" customWidth="1"/>
    <col min="1538" max="1538" width="2.21875" style="47" customWidth="1"/>
    <col min="1539" max="1539" width="17.77734375" style="47" customWidth="1"/>
    <col min="1540" max="1540" width="1.44140625" style="47" customWidth="1"/>
    <col min="1541" max="1541" width="13.109375" style="47" customWidth="1"/>
    <col min="1542" max="1542" width="2.21875" style="47" customWidth="1"/>
    <col min="1543" max="1543" width="13.109375" style="47" customWidth="1"/>
    <col min="1544" max="1544" width="2.21875" style="47" customWidth="1"/>
    <col min="1545" max="1545" width="13.109375" style="47" customWidth="1"/>
    <col min="1546" max="1546" width="2.21875" style="47" customWidth="1"/>
    <col min="1547" max="1547" width="13.109375" style="47" customWidth="1"/>
    <col min="1548" max="1548" width="2.21875" style="47" customWidth="1"/>
    <col min="1549" max="1549" width="12.21875" style="47" customWidth="1"/>
    <col min="1550" max="1550" width="2.21875" style="47" customWidth="1"/>
    <col min="1551" max="1551" width="13.109375" style="47" customWidth="1"/>
    <col min="1552" max="1552" width="2.21875" style="47" customWidth="1"/>
    <col min="1553" max="1553" width="14.5546875" style="47" customWidth="1"/>
    <col min="1554" max="1554" width="1.88671875" style="47" customWidth="1"/>
    <col min="1555" max="1555" width="12.33203125" style="47" customWidth="1"/>
    <col min="1556" max="1556" width="1.44140625" style="47" customWidth="1"/>
    <col min="1557" max="1557" width="12.33203125" style="47" customWidth="1"/>
    <col min="1558" max="1558" width="1.44140625" style="47" customWidth="1"/>
    <col min="1559" max="1559" width="1.77734375" style="47" customWidth="1"/>
    <col min="1560" max="1792" width="11.5546875" style="47"/>
    <col min="1793" max="1793" width="5" style="47" customWidth="1"/>
    <col min="1794" max="1794" width="2.21875" style="47" customWidth="1"/>
    <col min="1795" max="1795" width="17.77734375" style="47" customWidth="1"/>
    <col min="1796" max="1796" width="1.44140625" style="47" customWidth="1"/>
    <col min="1797" max="1797" width="13.109375" style="47" customWidth="1"/>
    <col min="1798" max="1798" width="2.21875" style="47" customWidth="1"/>
    <col min="1799" max="1799" width="13.109375" style="47" customWidth="1"/>
    <col min="1800" max="1800" width="2.21875" style="47" customWidth="1"/>
    <col min="1801" max="1801" width="13.109375" style="47" customWidth="1"/>
    <col min="1802" max="1802" width="2.21875" style="47" customWidth="1"/>
    <col min="1803" max="1803" width="13.109375" style="47" customWidth="1"/>
    <col min="1804" max="1804" width="2.21875" style="47" customWidth="1"/>
    <col min="1805" max="1805" width="12.21875" style="47" customWidth="1"/>
    <col min="1806" max="1806" width="2.21875" style="47" customWidth="1"/>
    <col min="1807" max="1807" width="13.109375" style="47" customWidth="1"/>
    <col min="1808" max="1808" width="2.21875" style="47" customWidth="1"/>
    <col min="1809" max="1809" width="14.5546875" style="47" customWidth="1"/>
    <col min="1810" max="1810" width="1.88671875" style="47" customWidth="1"/>
    <col min="1811" max="1811" width="12.33203125" style="47" customWidth="1"/>
    <col min="1812" max="1812" width="1.44140625" style="47" customWidth="1"/>
    <col min="1813" max="1813" width="12.33203125" style="47" customWidth="1"/>
    <col min="1814" max="1814" width="1.44140625" style="47" customWidth="1"/>
    <col min="1815" max="1815" width="1.77734375" style="47" customWidth="1"/>
    <col min="1816" max="2048" width="11.5546875" style="47"/>
    <col min="2049" max="2049" width="5" style="47" customWidth="1"/>
    <col min="2050" max="2050" width="2.21875" style="47" customWidth="1"/>
    <col min="2051" max="2051" width="17.77734375" style="47" customWidth="1"/>
    <col min="2052" max="2052" width="1.44140625" style="47" customWidth="1"/>
    <col min="2053" max="2053" width="13.109375" style="47" customWidth="1"/>
    <col min="2054" max="2054" width="2.21875" style="47" customWidth="1"/>
    <col min="2055" max="2055" width="13.109375" style="47" customWidth="1"/>
    <col min="2056" max="2056" width="2.21875" style="47" customWidth="1"/>
    <col min="2057" max="2057" width="13.109375" style="47" customWidth="1"/>
    <col min="2058" max="2058" width="2.21875" style="47" customWidth="1"/>
    <col min="2059" max="2059" width="13.109375" style="47" customWidth="1"/>
    <col min="2060" max="2060" width="2.21875" style="47" customWidth="1"/>
    <col min="2061" max="2061" width="12.21875" style="47" customWidth="1"/>
    <col min="2062" max="2062" width="2.21875" style="47" customWidth="1"/>
    <col min="2063" max="2063" width="13.109375" style="47" customWidth="1"/>
    <col min="2064" max="2064" width="2.21875" style="47" customWidth="1"/>
    <col min="2065" max="2065" width="14.5546875" style="47" customWidth="1"/>
    <col min="2066" max="2066" width="1.88671875" style="47" customWidth="1"/>
    <col min="2067" max="2067" width="12.33203125" style="47" customWidth="1"/>
    <col min="2068" max="2068" width="1.44140625" style="47" customWidth="1"/>
    <col min="2069" max="2069" width="12.33203125" style="47" customWidth="1"/>
    <col min="2070" max="2070" width="1.44140625" style="47" customWidth="1"/>
    <col min="2071" max="2071" width="1.77734375" style="47" customWidth="1"/>
    <col min="2072" max="2304" width="11.5546875" style="47"/>
    <col min="2305" max="2305" width="5" style="47" customWidth="1"/>
    <col min="2306" max="2306" width="2.21875" style="47" customWidth="1"/>
    <col min="2307" max="2307" width="17.77734375" style="47" customWidth="1"/>
    <col min="2308" max="2308" width="1.44140625" style="47" customWidth="1"/>
    <col min="2309" max="2309" width="13.109375" style="47" customWidth="1"/>
    <col min="2310" max="2310" width="2.21875" style="47" customWidth="1"/>
    <col min="2311" max="2311" width="13.109375" style="47" customWidth="1"/>
    <col min="2312" max="2312" width="2.21875" style="47" customWidth="1"/>
    <col min="2313" max="2313" width="13.109375" style="47" customWidth="1"/>
    <col min="2314" max="2314" width="2.21875" style="47" customWidth="1"/>
    <col min="2315" max="2315" width="13.109375" style="47" customWidth="1"/>
    <col min="2316" max="2316" width="2.21875" style="47" customWidth="1"/>
    <col min="2317" max="2317" width="12.21875" style="47" customWidth="1"/>
    <col min="2318" max="2318" width="2.21875" style="47" customWidth="1"/>
    <col min="2319" max="2319" width="13.109375" style="47" customWidth="1"/>
    <col min="2320" max="2320" width="2.21875" style="47" customWidth="1"/>
    <col min="2321" max="2321" width="14.5546875" style="47" customWidth="1"/>
    <col min="2322" max="2322" width="1.88671875" style="47" customWidth="1"/>
    <col min="2323" max="2323" width="12.33203125" style="47" customWidth="1"/>
    <col min="2324" max="2324" width="1.44140625" style="47" customWidth="1"/>
    <col min="2325" max="2325" width="12.33203125" style="47" customWidth="1"/>
    <col min="2326" max="2326" width="1.44140625" style="47" customWidth="1"/>
    <col min="2327" max="2327" width="1.77734375" style="47" customWidth="1"/>
    <col min="2328" max="2560" width="11.5546875" style="47"/>
    <col min="2561" max="2561" width="5" style="47" customWidth="1"/>
    <col min="2562" max="2562" width="2.21875" style="47" customWidth="1"/>
    <col min="2563" max="2563" width="17.77734375" style="47" customWidth="1"/>
    <col min="2564" max="2564" width="1.44140625" style="47" customWidth="1"/>
    <col min="2565" max="2565" width="13.109375" style="47" customWidth="1"/>
    <col min="2566" max="2566" width="2.21875" style="47" customWidth="1"/>
    <col min="2567" max="2567" width="13.109375" style="47" customWidth="1"/>
    <col min="2568" max="2568" width="2.21875" style="47" customWidth="1"/>
    <col min="2569" max="2569" width="13.109375" style="47" customWidth="1"/>
    <col min="2570" max="2570" width="2.21875" style="47" customWidth="1"/>
    <col min="2571" max="2571" width="13.109375" style="47" customWidth="1"/>
    <col min="2572" max="2572" width="2.21875" style="47" customWidth="1"/>
    <col min="2573" max="2573" width="12.21875" style="47" customWidth="1"/>
    <col min="2574" max="2574" width="2.21875" style="47" customWidth="1"/>
    <col min="2575" max="2575" width="13.109375" style="47" customWidth="1"/>
    <col min="2576" max="2576" width="2.21875" style="47" customWidth="1"/>
    <col min="2577" max="2577" width="14.5546875" style="47" customWidth="1"/>
    <col min="2578" max="2578" width="1.88671875" style="47" customWidth="1"/>
    <col min="2579" max="2579" width="12.33203125" style="47" customWidth="1"/>
    <col min="2580" max="2580" width="1.44140625" style="47" customWidth="1"/>
    <col min="2581" max="2581" width="12.33203125" style="47" customWidth="1"/>
    <col min="2582" max="2582" width="1.44140625" style="47" customWidth="1"/>
    <col min="2583" max="2583" width="1.77734375" style="47" customWidth="1"/>
    <col min="2584" max="2816" width="11.5546875" style="47"/>
    <col min="2817" max="2817" width="5" style="47" customWidth="1"/>
    <col min="2818" max="2818" width="2.21875" style="47" customWidth="1"/>
    <col min="2819" max="2819" width="17.77734375" style="47" customWidth="1"/>
    <col min="2820" max="2820" width="1.44140625" style="47" customWidth="1"/>
    <col min="2821" max="2821" width="13.109375" style="47" customWidth="1"/>
    <col min="2822" max="2822" width="2.21875" style="47" customWidth="1"/>
    <col min="2823" max="2823" width="13.109375" style="47" customWidth="1"/>
    <col min="2824" max="2824" width="2.21875" style="47" customWidth="1"/>
    <col min="2825" max="2825" width="13.109375" style="47" customWidth="1"/>
    <col min="2826" max="2826" width="2.21875" style="47" customWidth="1"/>
    <col min="2827" max="2827" width="13.109375" style="47" customWidth="1"/>
    <col min="2828" max="2828" width="2.21875" style="47" customWidth="1"/>
    <col min="2829" max="2829" width="12.21875" style="47" customWidth="1"/>
    <col min="2830" max="2830" width="2.21875" style="47" customWidth="1"/>
    <col min="2831" max="2831" width="13.109375" style="47" customWidth="1"/>
    <col min="2832" max="2832" width="2.21875" style="47" customWidth="1"/>
    <col min="2833" max="2833" width="14.5546875" style="47" customWidth="1"/>
    <col min="2834" max="2834" width="1.88671875" style="47" customWidth="1"/>
    <col min="2835" max="2835" width="12.33203125" style="47" customWidth="1"/>
    <col min="2836" max="2836" width="1.44140625" style="47" customWidth="1"/>
    <col min="2837" max="2837" width="12.33203125" style="47" customWidth="1"/>
    <col min="2838" max="2838" width="1.44140625" style="47" customWidth="1"/>
    <col min="2839" max="2839" width="1.77734375" style="47" customWidth="1"/>
    <col min="2840" max="3072" width="11.5546875" style="47"/>
    <col min="3073" max="3073" width="5" style="47" customWidth="1"/>
    <col min="3074" max="3074" width="2.21875" style="47" customWidth="1"/>
    <col min="3075" max="3075" width="17.77734375" style="47" customWidth="1"/>
    <col min="3076" max="3076" width="1.44140625" style="47" customWidth="1"/>
    <col min="3077" max="3077" width="13.109375" style="47" customWidth="1"/>
    <col min="3078" max="3078" width="2.21875" style="47" customWidth="1"/>
    <col min="3079" max="3079" width="13.109375" style="47" customWidth="1"/>
    <col min="3080" max="3080" width="2.21875" style="47" customWidth="1"/>
    <col min="3081" max="3081" width="13.109375" style="47" customWidth="1"/>
    <col min="3082" max="3082" width="2.21875" style="47" customWidth="1"/>
    <col min="3083" max="3083" width="13.109375" style="47" customWidth="1"/>
    <col min="3084" max="3084" width="2.21875" style="47" customWidth="1"/>
    <col min="3085" max="3085" width="12.21875" style="47" customWidth="1"/>
    <col min="3086" max="3086" width="2.21875" style="47" customWidth="1"/>
    <col min="3087" max="3087" width="13.109375" style="47" customWidth="1"/>
    <col min="3088" max="3088" width="2.21875" style="47" customWidth="1"/>
    <col min="3089" max="3089" width="14.5546875" style="47" customWidth="1"/>
    <col min="3090" max="3090" width="1.88671875" style="47" customWidth="1"/>
    <col min="3091" max="3091" width="12.33203125" style="47" customWidth="1"/>
    <col min="3092" max="3092" width="1.44140625" style="47" customWidth="1"/>
    <col min="3093" max="3093" width="12.33203125" style="47" customWidth="1"/>
    <col min="3094" max="3094" width="1.44140625" style="47" customWidth="1"/>
    <col min="3095" max="3095" width="1.77734375" style="47" customWidth="1"/>
    <col min="3096" max="3328" width="11.5546875" style="47"/>
    <col min="3329" max="3329" width="5" style="47" customWidth="1"/>
    <col min="3330" max="3330" width="2.21875" style="47" customWidth="1"/>
    <col min="3331" max="3331" width="17.77734375" style="47" customWidth="1"/>
    <col min="3332" max="3332" width="1.44140625" style="47" customWidth="1"/>
    <col min="3333" max="3333" width="13.109375" style="47" customWidth="1"/>
    <col min="3334" max="3334" width="2.21875" style="47" customWidth="1"/>
    <col min="3335" max="3335" width="13.109375" style="47" customWidth="1"/>
    <col min="3336" max="3336" width="2.21875" style="47" customWidth="1"/>
    <col min="3337" max="3337" width="13.109375" style="47" customWidth="1"/>
    <col min="3338" max="3338" width="2.21875" style="47" customWidth="1"/>
    <col min="3339" max="3339" width="13.109375" style="47" customWidth="1"/>
    <col min="3340" max="3340" width="2.21875" style="47" customWidth="1"/>
    <col min="3341" max="3341" width="12.21875" style="47" customWidth="1"/>
    <col min="3342" max="3342" width="2.21875" style="47" customWidth="1"/>
    <col min="3343" max="3343" width="13.109375" style="47" customWidth="1"/>
    <col min="3344" max="3344" width="2.21875" style="47" customWidth="1"/>
    <col min="3345" max="3345" width="14.5546875" style="47" customWidth="1"/>
    <col min="3346" max="3346" width="1.88671875" style="47" customWidth="1"/>
    <col min="3347" max="3347" width="12.33203125" style="47" customWidth="1"/>
    <col min="3348" max="3348" width="1.44140625" style="47" customWidth="1"/>
    <col min="3349" max="3349" width="12.33203125" style="47" customWidth="1"/>
    <col min="3350" max="3350" width="1.44140625" style="47" customWidth="1"/>
    <col min="3351" max="3351" width="1.77734375" style="47" customWidth="1"/>
    <col min="3352" max="3584" width="11.5546875" style="47"/>
    <col min="3585" max="3585" width="5" style="47" customWidth="1"/>
    <col min="3586" max="3586" width="2.21875" style="47" customWidth="1"/>
    <col min="3587" max="3587" width="17.77734375" style="47" customWidth="1"/>
    <col min="3588" max="3588" width="1.44140625" style="47" customWidth="1"/>
    <col min="3589" max="3589" width="13.109375" style="47" customWidth="1"/>
    <col min="3590" max="3590" width="2.21875" style="47" customWidth="1"/>
    <col min="3591" max="3591" width="13.109375" style="47" customWidth="1"/>
    <col min="3592" max="3592" width="2.21875" style="47" customWidth="1"/>
    <col min="3593" max="3593" width="13.109375" style="47" customWidth="1"/>
    <col min="3594" max="3594" width="2.21875" style="47" customWidth="1"/>
    <col min="3595" max="3595" width="13.109375" style="47" customWidth="1"/>
    <col min="3596" max="3596" width="2.21875" style="47" customWidth="1"/>
    <col min="3597" max="3597" width="12.21875" style="47" customWidth="1"/>
    <col min="3598" max="3598" width="2.21875" style="47" customWidth="1"/>
    <col min="3599" max="3599" width="13.109375" style="47" customWidth="1"/>
    <col min="3600" max="3600" width="2.21875" style="47" customWidth="1"/>
    <col min="3601" max="3601" width="14.5546875" style="47" customWidth="1"/>
    <col min="3602" max="3602" width="1.88671875" style="47" customWidth="1"/>
    <col min="3603" max="3603" width="12.33203125" style="47" customWidth="1"/>
    <col min="3604" max="3604" width="1.44140625" style="47" customWidth="1"/>
    <col min="3605" max="3605" width="12.33203125" style="47" customWidth="1"/>
    <col min="3606" max="3606" width="1.44140625" style="47" customWidth="1"/>
    <col min="3607" max="3607" width="1.77734375" style="47" customWidth="1"/>
    <col min="3608" max="3840" width="11.5546875" style="47"/>
    <col min="3841" max="3841" width="5" style="47" customWidth="1"/>
    <col min="3842" max="3842" width="2.21875" style="47" customWidth="1"/>
    <col min="3843" max="3843" width="17.77734375" style="47" customWidth="1"/>
    <col min="3844" max="3844" width="1.44140625" style="47" customWidth="1"/>
    <col min="3845" max="3845" width="13.109375" style="47" customWidth="1"/>
    <col min="3846" max="3846" width="2.21875" style="47" customWidth="1"/>
    <col min="3847" max="3847" width="13.109375" style="47" customWidth="1"/>
    <col min="3848" max="3848" width="2.21875" style="47" customWidth="1"/>
    <col min="3849" max="3849" width="13.109375" style="47" customWidth="1"/>
    <col min="3850" max="3850" width="2.21875" style="47" customWidth="1"/>
    <col min="3851" max="3851" width="13.109375" style="47" customWidth="1"/>
    <col min="3852" max="3852" width="2.21875" style="47" customWidth="1"/>
    <col min="3853" max="3853" width="12.21875" style="47" customWidth="1"/>
    <col min="3854" max="3854" width="2.21875" style="47" customWidth="1"/>
    <col min="3855" max="3855" width="13.109375" style="47" customWidth="1"/>
    <col min="3856" max="3856" width="2.21875" style="47" customWidth="1"/>
    <col min="3857" max="3857" width="14.5546875" style="47" customWidth="1"/>
    <col min="3858" max="3858" width="1.88671875" style="47" customWidth="1"/>
    <col min="3859" max="3859" width="12.33203125" style="47" customWidth="1"/>
    <col min="3860" max="3860" width="1.44140625" style="47" customWidth="1"/>
    <col min="3861" max="3861" width="12.33203125" style="47" customWidth="1"/>
    <col min="3862" max="3862" width="1.44140625" style="47" customWidth="1"/>
    <col min="3863" max="3863" width="1.77734375" style="47" customWidth="1"/>
    <col min="3864" max="4096" width="11.5546875" style="47"/>
    <col min="4097" max="4097" width="5" style="47" customWidth="1"/>
    <col min="4098" max="4098" width="2.21875" style="47" customWidth="1"/>
    <col min="4099" max="4099" width="17.77734375" style="47" customWidth="1"/>
    <col min="4100" max="4100" width="1.44140625" style="47" customWidth="1"/>
    <col min="4101" max="4101" width="13.109375" style="47" customWidth="1"/>
    <col min="4102" max="4102" width="2.21875" style="47" customWidth="1"/>
    <col min="4103" max="4103" width="13.109375" style="47" customWidth="1"/>
    <col min="4104" max="4104" width="2.21875" style="47" customWidth="1"/>
    <col min="4105" max="4105" width="13.109375" style="47" customWidth="1"/>
    <col min="4106" max="4106" width="2.21875" style="47" customWidth="1"/>
    <col min="4107" max="4107" width="13.109375" style="47" customWidth="1"/>
    <col min="4108" max="4108" width="2.21875" style="47" customWidth="1"/>
    <col min="4109" max="4109" width="12.21875" style="47" customWidth="1"/>
    <col min="4110" max="4110" width="2.21875" style="47" customWidth="1"/>
    <col min="4111" max="4111" width="13.109375" style="47" customWidth="1"/>
    <col min="4112" max="4112" width="2.21875" style="47" customWidth="1"/>
    <col min="4113" max="4113" width="14.5546875" style="47" customWidth="1"/>
    <col min="4114" max="4114" width="1.88671875" style="47" customWidth="1"/>
    <col min="4115" max="4115" width="12.33203125" style="47" customWidth="1"/>
    <col min="4116" max="4116" width="1.44140625" style="47" customWidth="1"/>
    <col min="4117" max="4117" width="12.33203125" style="47" customWidth="1"/>
    <col min="4118" max="4118" width="1.44140625" style="47" customWidth="1"/>
    <col min="4119" max="4119" width="1.77734375" style="47" customWidth="1"/>
    <col min="4120" max="4352" width="11.5546875" style="47"/>
    <col min="4353" max="4353" width="5" style="47" customWidth="1"/>
    <col min="4354" max="4354" width="2.21875" style="47" customWidth="1"/>
    <col min="4355" max="4355" width="17.77734375" style="47" customWidth="1"/>
    <col min="4356" max="4356" width="1.44140625" style="47" customWidth="1"/>
    <col min="4357" max="4357" width="13.109375" style="47" customWidth="1"/>
    <col min="4358" max="4358" width="2.21875" style="47" customWidth="1"/>
    <col min="4359" max="4359" width="13.109375" style="47" customWidth="1"/>
    <col min="4360" max="4360" width="2.21875" style="47" customWidth="1"/>
    <col min="4361" max="4361" width="13.109375" style="47" customWidth="1"/>
    <col min="4362" max="4362" width="2.21875" style="47" customWidth="1"/>
    <col min="4363" max="4363" width="13.109375" style="47" customWidth="1"/>
    <col min="4364" max="4364" width="2.21875" style="47" customWidth="1"/>
    <col min="4365" max="4365" width="12.21875" style="47" customWidth="1"/>
    <col min="4366" max="4366" width="2.21875" style="47" customWidth="1"/>
    <col min="4367" max="4367" width="13.109375" style="47" customWidth="1"/>
    <col min="4368" max="4368" width="2.21875" style="47" customWidth="1"/>
    <col min="4369" max="4369" width="14.5546875" style="47" customWidth="1"/>
    <col min="4370" max="4370" width="1.88671875" style="47" customWidth="1"/>
    <col min="4371" max="4371" width="12.33203125" style="47" customWidth="1"/>
    <col min="4372" max="4372" width="1.44140625" style="47" customWidth="1"/>
    <col min="4373" max="4373" width="12.33203125" style="47" customWidth="1"/>
    <col min="4374" max="4374" width="1.44140625" style="47" customWidth="1"/>
    <col min="4375" max="4375" width="1.77734375" style="47" customWidth="1"/>
    <col min="4376" max="4608" width="11.5546875" style="47"/>
    <col min="4609" max="4609" width="5" style="47" customWidth="1"/>
    <col min="4610" max="4610" width="2.21875" style="47" customWidth="1"/>
    <col min="4611" max="4611" width="17.77734375" style="47" customWidth="1"/>
    <col min="4612" max="4612" width="1.44140625" style="47" customWidth="1"/>
    <col min="4613" max="4613" width="13.109375" style="47" customWidth="1"/>
    <col min="4614" max="4614" width="2.21875" style="47" customWidth="1"/>
    <col min="4615" max="4615" width="13.109375" style="47" customWidth="1"/>
    <col min="4616" max="4616" width="2.21875" style="47" customWidth="1"/>
    <col min="4617" max="4617" width="13.109375" style="47" customWidth="1"/>
    <col min="4618" max="4618" width="2.21875" style="47" customWidth="1"/>
    <col min="4619" max="4619" width="13.109375" style="47" customWidth="1"/>
    <col min="4620" max="4620" width="2.21875" style="47" customWidth="1"/>
    <col min="4621" max="4621" width="12.21875" style="47" customWidth="1"/>
    <col min="4622" max="4622" width="2.21875" style="47" customWidth="1"/>
    <col min="4623" max="4623" width="13.109375" style="47" customWidth="1"/>
    <col min="4624" max="4624" width="2.21875" style="47" customWidth="1"/>
    <col min="4625" max="4625" width="14.5546875" style="47" customWidth="1"/>
    <col min="4626" max="4626" width="1.88671875" style="47" customWidth="1"/>
    <col min="4627" max="4627" width="12.33203125" style="47" customWidth="1"/>
    <col min="4628" max="4628" width="1.44140625" style="47" customWidth="1"/>
    <col min="4629" max="4629" width="12.33203125" style="47" customWidth="1"/>
    <col min="4630" max="4630" width="1.44140625" style="47" customWidth="1"/>
    <col min="4631" max="4631" width="1.77734375" style="47" customWidth="1"/>
    <col min="4632" max="4864" width="11.5546875" style="47"/>
    <col min="4865" max="4865" width="5" style="47" customWidth="1"/>
    <col min="4866" max="4866" width="2.21875" style="47" customWidth="1"/>
    <col min="4867" max="4867" width="17.77734375" style="47" customWidth="1"/>
    <col min="4868" max="4868" width="1.44140625" style="47" customWidth="1"/>
    <col min="4869" max="4869" width="13.109375" style="47" customWidth="1"/>
    <col min="4870" max="4870" width="2.21875" style="47" customWidth="1"/>
    <col min="4871" max="4871" width="13.109375" style="47" customWidth="1"/>
    <col min="4872" max="4872" width="2.21875" style="47" customWidth="1"/>
    <col min="4873" max="4873" width="13.109375" style="47" customWidth="1"/>
    <col min="4874" max="4874" width="2.21875" style="47" customWidth="1"/>
    <col min="4875" max="4875" width="13.109375" style="47" customWidth="1"/>
    <col min="4876" max="4876" width="2.21875" style="47" customWidth="1"/>
    <col min="4877" max="4877" width="12.21875" style="47" customWidth="1"/>
    <col min="4878" max="4878" width="2.21875" style="47" customWidth="1"/>
    <col min="4879" max="4879" width="13.109375" style="47" customWidth="1"/>
    <col min="4880" max="4880" width="2.21875" style="47" customWidth="1"/>
    <col min="4881" max="4881" width="14.5546875" style="47" customWidth="1"/>
    <col min="4882" max="4882" width="1.88671875" style="47" customWidth="1"/>
    <col min="4883" max="4883" width="12.33203125" style="47" customWidth="1"/>
    <col min="4884" max="4884" width="1.44140625" style="47" customWidth="1"/>
    <col min="4885" max="4885" width="12.33203125" style="47" customWidth="1"/>
    <col min="4886" max="4886" width="1.44140625" style="47" customWidth="1"/>
    <col min="4887" max="4887" width="1.77734375" style="47" customWidth="1"/>
    <col min="4888" max="5120" width="11.5546875" style="47"/>
    <col min="5121" max="5121" width="5" style="47" customWidth="1"/>
    <col min="5122" max="5122" width="2.21875" style="47" customWidth="1"/>
    <col min="5123" max="5123" width="17.77734375" style="47" customWidth="1"/>
    <col min="5124" max="5124" width="1.44140625" style="47" customWidth="1"/>
    <col min="5125" max="5125" width="13.109375" style="47" customWidth="1"/>
    <col min="5126" max="5126" width="2.21875" style="47" customWidth="1"/>
    <col min="5127" max="5127" width="13.109375" style="47" customWidth="1"/>
    <col min="5128" max="5128" width="2.21875" style="47" customWidth="1"/>
    <col min="5129" max="5129" width="13.109375" style="47" customWidth="1"/>
    <col min="5130" max="5130" width="2.21875" style="47" customWidth="1"/>
    <col min="5131" max="5131" width="13.109375" style="47" customWidth="1"/>
    <col min="5132" max="5132" width="2.21875" style="47" customWidth="1"/>
    <col min="5133" max="5133" width="12.21875" style="47" customWidth="1"/>
    <col min="5134" max="5134" width="2.21875" style="47" customWidth="1"/>
    <col min="5135" max="5135" width="13.109375" style="47" customWidth="1"/>
    <col min="5136" max="5136" width="2.21875" style="47" customWidth="1"/>
    <col min="5137" max="5137" width="14.5546875" style="47" customWidth="1"/>
    <col min="5138" max="5138" width="1.88671875" style="47" customWidth="1"/>
    <col min="5139" max="5139" width="12.33203125" style="47" customWidth="1"/>
    <col min="5140" max="5140" width="1.44140625" style="47" customWidth="1"/>
    <col min="5141" max="5141" width="12.33203125" style="47" customWidth="1"/>
    <col min="5142" max="5142" width="1.44140625" style="47" customWidth="1"/>
    <col min="5143" max="5143" width="1.77734375" style="47" customWidth="1"/>
    <col min="5144" max="5376" width="11.5546875" style="47"/>
    <col min="5377" max="5377" width="5" style="47" customWidth="1"/>
    <col min="5378" max="5378" width="2.21875" style="47" customWidth="1"/>
    <col min="5379" max="5379" width="17.77734375" style="47" customWidth="1"/>
    <col min="5380" max="5380" width="1.44140625" style="47" customWidth="1"/>
    <col min="5381" max="5381" width="13.109375" style="47" customWidth="1"/>
    <col min="5382" max="5382" width="2.21875" style="47" customWidth="1"/>
    <col min="5383" max="5383" width="13.109375" style="47" customWidth="1"/>
    <col min="5384" max="5384" width="2.21875" style="47" customWidth="1"/>
    <col min="5385" max="5385" width="13.109375" style="47" customWidth="1"/>
    <col min="5386" max="5386" width="2.21875" style="47" customWidth="1"/>
    <col min="5387" max="5387" width="13.109375" style="47" customWidth="1"/>
    <col min="5388" max="5388" width="2.21875" style="47" customWidth="1"/>
    <col min="5389" max="5389" width="12.21875" style="47" customWidth="1"/>
    <col min="5390" max="5390" width="2.21875" style="47" customWidth="1"/>
    <col min="5391" max="5391" width="13.109375" style="47" customWidth="1"/>
    <col min="5392" max="5392" width="2.21875" style="47" customWidth="1"/>
    <col min="5393" max="5393" width="14.5546875" style="47" customWidth="1"/>
    <col min="5394" max="5394" width="1.88671875" style="47" customWidth="1"/>
    <col min="5395" max="5395" width="12.33203125" style="47" customWidth="1"/>
    <col min="5396" max="5396" width="1.44140625" style="47" customWidth="1"/>
    <col min="5397" max="5397" width="12.33203125" style="47" customWidth="1"/>
    <col min="5398" max="5398" width="1.44140625" style="47" customWidth="1"/>
    <col min="5399" max="5399" width="1.77734375" style="47" customWidth="1"/>
    <col min="5400" max="5632" width="11.5546875" style="47"/>
    <col min="5633" max="5633" width="5" style="47" customWidth="1"/>
    <col min="5634" max="5634" width="2.21875" style="47" customWidth="1"/>
    <col min="5635" max="5635" width="17.77734375" style="47" customWidth="1"/>
    <col min="5636" max="5636" width="1.44140625" style="47" customWidth="1"/>
    <col min="5637" max="5637" width="13.109375" style="47" customWidth="1"/>
    <col min="5638" max="5638" width="2.21875" style="47" customWidth="1"/>
    <col min="5639" max="5639" width="13.109375" style="47" customWidth="1"/>
    <col min="5640" max="5640" width="2.21875" style="47" customWidth="1"/>
    <col min="5641" max="5641" width="13.109375" style="47" customWidth="1"/>
    <col min="5642" max="5642" width="2.21875" style="47" customWidth="1"/>
    <col min="5643" max="5643" width="13.109375" style="47" customWidth="1"/>
    <col min="5644" max="5644" width="2.21875" style="47" customWidth="1"/>
    <col min="5645" max="5645" width="12.21875" style="47" customWidth="1"/>
    <col min="5646" max="5646" width="2.21875" style="47" customWidth="1"/>
    <col min="5647" max="5647" width="13.109375" style="47" customWidth="1"/>
    <col min="5648" max="5648" width="2.21875" style="47" customWidth="1"/>
    <col min="5649" max="5649" width="14.5546875" style="47" customWidth="1"/>
    <col min="5650" max="5650" width="1.88671875" style="47" customWidth="1"/>
    <col min="5651" max="5651" width="12.33203125" style="47" customWidth="1"/>
    <col min="5652" max="5652" width="1.44140625" style="47" customWidth="1"/>
    <col min="5653" max="5653" width="12.33203125" style="47" customWidth="1"/>
    <col min="5654" max="5654" width="1.44140625" style="47" customWidth="1"/>
    <col min="5655" max="5655" width="1.77734375" style="47" customWidth="1"/>
    <col min="5656" max="5888" width="11.5546875" style="47"/>
    <col min="5889" max="5889" width="5" style="47" customWidth="1"/>
    <col min="5890" max="5890" width="2.21875" style="47" customWidth="1"/>
    <col min="5891" max="5891" width="17.77734375" style="47" customWidth="1"/>
    <col min="5892" max="5892" width="1.44140625" style="47" customWidth="1"/>
    <col min="5893" max="5893" width="13.109375" style="47" customWidth="1"/>
    <col min="5894" max="5894" width="2.21875" style="47" customWidth="1"/>
    <col min="5895" max="5895" width="13.109375" style="47" customWidth="1"/>
    <col min="5896" max="5896" width="2.21875" style="47" customWidth="1"/>
    <col min="5897" max="5897" width="13.109375" style="47" customWidth="1"/>
    <col min="5898" max="5898" width="2.21875" style="47" customWidth="1"/>
    <col min="5899" max="5899" width="13.109375" style="47" customWidth="1"/>
    <col min="5900" max="5900" width="2.21875" style="47" customWidth="1"/>
    <col min="5901" max="5901" width="12.21875" style="47" customWidth="1"/>
    <col min="5902" max="5902" width="2.21875" style="47" customWidth="1"/>
    <col min="5903" max="5903" width="13.109375" style="47" customWidth="1"/>
    <col min="5904" max="5904" width="2.21875" style="47" customWidth="1"/>
    <col min="5905" max="5905" width="14.5546875" style="47" customWidth="1"/>
    <col min="5906" max="5906" width="1.88671875" style="47" customWidth="1"/>
    <col min="5907" max="5907" width="12.33203125" style="47" customWidth="1"/>
    <col min="5908" max="5908" width="1.44140625" style="47" customWidth="1"/>
    <col min="5909" max="5909" width="12.33203125" style="47" customWidth="1"/>
    <col min="5910" max="5910" width="1.44140625" style="47" customWidth="1"/>
    <col min="5911" max="5911" width="1.77734375" style="47" customWidth="1"/>
    <col min="5912" max="6144" width="11.5546875" style="47"/>
    <col min="6145" max="6145" width="5" style="47" customWidth="1"/>
    <col min="6146" max="6146" width="2.21875" style="47" customWidth="1"/>
    <col min="6147" max="6147" width="17.77734375" style="47" customWidth="1"/>
    <col min="6148" max="6148" width="1.44140625" style="47" customWidth="1"/>
    <col min="6149" max="6149" width="13.109375" style="47" customWidth="1"/>
    <col min="6150" max="6150" width="2.21875" style="47" customWidth="1"/>
    <col min="6151" max="6151" width="13.109375" style="47" customWidth="1"/>
    <col min="6152" max="6152" width="2.21875" style="47" customWidth="1"/>
    <col min="6153" max="6153" width="13.109375" style="47" customWidth="1"/>
    <col min="6154" max="6154" width="2.21875" style="47" customWidth="1"/>
    <col min="6155" max="6155" width="13.109375" style="47" customWidth="1"/>
    <col min="6156" max="6156" width="2.21875" style="47" customWidth="1"/>
    <col min="6157" max="6157" width="12.21875" style="47" customWidth="1"/>
    <col min="6158" max="6158" width="2.21875" style="47" customWidth="1"/>
    <col min="6159" max="6159" width="13.109375" style="47" customWidth="1"/>
    <col min="6160" max="6160" width="2.21875" style="47" customWidth="1"/>
    <col min="6161" max="6161" width="14.5546875" style="47" customWidth="1"/>
    <col min="6162" max="6162" width="1.88671875" style="47" customWidth="1"/>
    <col min="6163" max="6163" width="12.33203125" style="47" customWidth="1"/>
    <col min="6164" max="6164" width="1.44140625" style="47" customWidth="1"/>
    <col min="6165" max="6165" width="12.33203125" style="47" customWidth="1"/>
    <col min="6166" max="6166" width="1.44140625" style="47" customWidth="1"/>
    <col min="6167" max="6167" width="1.77734375" style="47" customWidth="1"/>
    <col min="6168" max="6400" width="11.5546875" style="47"/>
    <col min="6401" max="6401" width="5" style="47" customWidth="1"/>
    <col min="6402" max="6402" width="2.21875" style="47" customWidth="1"/>
    <col min="6403" max="6403" width="17.77734375" style="47" customWidth="1"/>
    <col min="6404" max="6404" width="1.44140625" style="47" customWidth="1"/>
    <col min="6405" max="6405" width="13.109375" style="47" customWidth="1"/>
    <col min="6406" max="6406" width="2.21875" style="47" customWidth="1"/>
    <col min="6407" max="6407" width="13.109375" style="47" customWidth="1"/>
    <col min="6408" max="6408" width="2.21875" style="47" customWidth="1"/>
    <col min="6409" max="6409" width="13.109375" style="47" customWidth="1"/>
    <col min="6410" max="6410" width="2.21875" style="47" customWidth="1"/>
    <col min="6411" max="6411" width="13.109375" style="47" customWidth="1"/>
    <col min="6412" max="6412" width="2.21875" style="47" customWidth="1"/>
    <col min="6413" max="6413" width="12.21875" style="47" customWidth="1"/>
    <col min="6414" max="6414" width="2.21875" style="47" customWidth="1"/>
    <col min="6415" max="6415" width="13.109375" style="47" customWidth="1"/>
    <col min="6416" max="6416" width="2.21875" style="47" customWidth="1"/>
    <col min="6417" max="6417" width="14.5546875" style="47" customWidth="1"/>
    <col min="6418" max="6418" width="1.88671875" style="47" customWidth="1"/>
    <col min="6419" max="6419" width="12.33203125" style="47" customWidth="1"/>
    <col min="6420" max="6420" width="1.44140625" style="47" customWidth="1"/>
    <col min="6421" max="6421" width="12.33203125" style="47" customWidth="1"/>
    <col min="6422" max="6422" width="1.44140625" style="47" customWidth="1"/>
    <col min="6423" max="6423" width="1.77734375" style="47" customWidth="1"/>
    <col min="6424" max="6656" width="11.5546875" style="47"/>
    <col min="6657" max="6657" width="5" style="47" customWidth="1"/>
    <col min="6658" max="6658" width="2.21875" style="47" customWidth="1"/>
    <col min="6659" max="6659" width="17.77734375" style="47" customWidth="1"/>
    <col min="6660" max="6660" width="1.44140625" style="47" customWidth="1"/>
    <col min="6661" max="6661" width="13.109375" style="47" customWidth="1"/>
    <col min="6662" max="6662" width="2.21875" style="47" customWidth="1"/>
    <col min="6663" max="6663" width="13.109375" style="47" customWidth="1"/>
    <col min="6664" max="6664" width="2.21875" style="47" customWidth="1"/>
    <col min="6665" max="6665" width="13.109375" style="47" customWidth="1"/>
    <col min="6666" max="6666" width="2.21875" style="47" customWidth="1"/>
    <col min="6667" max="6667" width="13.109375" style="47" customWidth="1"/>
    <col min="6668" max="6668" width="2.21875" style="47" customWidth="1"/>
    <col min="6669" max="6669" width="12.21875" style="47" customWidth="1"/>
    <col min="6670" max="6670" width="2.21875" style="47" customWidth="1"/>
    <col min="6671" max="6671" width="13.109375" style="47" customWidth="1"/>
    <col min="6672" max="6672" width="2.21875" style="47" customWidth="1"/>
    <col min="6673" max="6673" width="14.5546875" style="47" customWidth="1"/>
    <col min="6674" max="6674" width="1.88671875" style="47" customWidth="1"/>
    <col min="6675" max="6675" width="12.33203125" style="47" customWidth="1"/>
    <col min="6676" max="6676" width="1.44140625" style="47" customWidth="1"/>
    <col min="6677" max="6677" width="12.33203125" style="47" customWidth="1"/>
    <col min="6678" max="6678" width="1.44140625" style="47" customWidth="1"/>
    <col min="6679" max="6679" width="1.77734375" style="47" customWidth="1"/>
    <col min="6680" max="6912" width="11.5546875" style="47"/>
    <col min="6913" max="6913" width="5" style="47" customWidth="1"/>
    <col min="6914" max="6914" width="2.21875" style="47" customWidth="1"/>
    <col min="6915" max="6915" width="17.77734375" style="47" customWidth="1"/>
    <col min="6916" max="6916" width="1.44140625" style="47" customWidth="1"/>
    <col min="6917" max="6917" width="13.109375" style="47" customWidth="1"/>
    <col min="6918" max="6918" width="2.21875" style="47" customWidth="1"/>
    <col min="6919" max="6919" width="13.109375" style="47" customWidth="1"/>
    <col min="6920" max="6920" width="2.21875" style="47" customWidth="1"/>
    <col min="6921" max="6921" width="13.109375" style="47" customWidth="1"/>
    <col min="6922" max="6922" width="2.21875" style="47" customWidth="1"/>
    <col min="6923" max="6923" width="13.109375" style="47" customWidth="1"/>
    <col min="6924" max="6924" width="2.21875" style="47" customWidth="1"/>
    <col min="6925" max="6925" width="12.21875" style="47" customWidth="1"/>
    <col min="6926" max="6926" width="2.21875" style="47" customWidth="1"/>
    <col min="6927" max="6927" width="13.109375" style="47" customWidth="1"/>
    <col min="6928" max="6928" width="2.21875" style="47" customWidth="1"/>
    <col min="6929" max="6929" width="14.5546875" style="47" customWidth="1"/>
    <col min="6930" max="6930" width="1.88671875" style="47" customWidth="1"/>
    <col min="6931" max="6931" width="12.33203125" style="47" customWidth="1"/>
    <col min="6932" max="6932" width="1.44140625" style="47" customWidth="1"/>
    <col min="6933" max="6933" width="12.33203125" style="47" customWidth="1"/>
    <col min="6934" max="6934" width="1.44140625" style="47" customWidth="1"/>
    <col min="6935" max="6935" width="1.77734375" style="47" customWidth="1"/>
    <col min="6936" max="7168" width="11.5546875" style="47"/>
    <col min="7169" max="7169" width="5" style="47" customWidth="1"/>
    <col min="7170" max="7170" width="2.21875" style="47" customWidth="1"/>
    <col min="7171" max="7171" width="17.77734375" style="47" customWidth="1"/>
    <col min="7172" max="7172" width="1.44140625" style="47" customWidth="1"/>
    <col min="7173" max="7173" width="13.109375" style="47" customWidth="1"/>
    <col min="7174" max="7174" width="2.21875" style="47" customWidth="1"/>
    <col min="7175" max="7175" width="13.109375" style="47" customWidth="1"/>
    <col min="7176" max="7176" width="2.21875" style="47" customWidth="1"/>
    <col min="7177" max="7177" width="13.109375" style="47" customWidth="1"/>
    <col min="7178" max="7178" width="2.21875" style="47" customWidth="1"/>
    <col min="7179" max="7179" width="13.109375" style="47" customWidth="1"/>
    <col min="7180" max="7180" width="2.21875" style="47" customWidth="1"/>
    <col min="7181" max="7181" width="12.21875" style="47" customWidth="1"/>
    <col min="7182" max="7182" width="2.21875" style="47" customWidth="1"/>
    <col min="7183" max="7183" width="13.109375" style="47" customWidth="1"/>
    <col min="7184" max="7184" width="2.21875" style="47" customWidth="1"/>
    <col min="7185" max="7185" width="14.5546875" style="47" customWidth="1"/>
    <col min="7186" max="7186" width="1.88671875" style="47" customWidth="1"/>
    <col min="7187" max="7187" width="12.33203125" style="47" customWidth="1"/>
    <col min="7188" max="7188" width="1.44140625" style="47" customWidth="1"/>
    <col min="7189" max="7189" width="12.33203125" style="47" customWidth="1"/>
    <col min="7190" max="7190" width="1.44140625" style="47" customWidth="1"/>
    <col min="7191" max="7191" width="1.77734375" style="47" customWidth="1"/>
    <col min="7192" max="7424" width="11.5546875" style="47"/>
    <col min="7425" max="7425" width="5" style="47" customWidth="1"/>
    <col min="7426" max="7426" width="2.21875" style="47" customWidth="1"/>
    <col min="7427" max="7427" width="17.77734375" style="47" customWidth="1"/>
    <col min="7428" max="7428" width="1.44140625" style="47" customWidth="1"/>
    <col min="7429" max="7429" width="13.109375" style="47" customWidth="1"/>
    <col min="7430" max="7430" width="2.21875" style="47" customWidth="1"/>
    <col min="7431" max="7431" width="13.109375" style="47" customWidth="1"/>
    <col min="7432" max="7432" width="2.21875" style="47" customWidth="1"/>
    <col min="7433" max="7433" width="13.109375" style="47" customWidth="1"/>
    <col min="7434" max="7434" width="2.21875" style="47" customWidth="1"/>
    <col min="7435" max="7435" width="13.109375" style="47" customWidth="1"/>
    <col min="7436" max="7436" width="2.21875" style="47" customWidth="1"/>
    <col min="7437" max="7437" width="12.21875" style="47" customWidth="1"/>
    <col min="7438" max="7438" width="2.21875" style="47" customWidth="1"/>
    <col min="7439" max="7439" width="13.109375" style="47" customWidth="1"/>
    <col min="7440" max="7440" width="2.21875" style="47" customWidth="1"/>
    <col min="7441" max="7441" width="14.5546875" style="47" customWidth="1"/>
    <col min="7442" max="7442" width="1.88671875" style="47" customWidth="1"/>
    <col min="7443" max="7443" width="12.33203125" style="47" customWidth="1"/>
    <col min="7444" max="7444" width="1.44140625" style="47" customWidth="1"/>
    <col min="7445" max="7445" width="12.33203125" style="47" customWidth="1"/>
    <col min="7446" max="7446" width="1.44140625" style="47" customWidth="1"/>
    <col min="7447" max="7447" width="1.77734375" style="47" customWidth="1"/>
    <col min="7448" max="7680" width="11.5546875" style="47"/>
    <col min="7681" max="7681" width="5" style="47" customWidth="1"/>
    <col min="7682" max="7682" width="2.21875" style="47" customWidth="1"/>
    <col min="7683" max="7683" width="17.77734375" style="47" customWidth="1"/>
    <col min="7684" max="7684" width="1.44140625" style="47" customWidth="1"/>
    <col min="7685" max="7685" width="13.109375" style="47" customWidth="1"/>
    <col min="7686" max="7686" width="2.21875" style="47" customWidth="1"/>
    <col min="7687" max="7687" width="13.109375" style="47" customWidth="1"/>
    <col min="7688" max="7688" width="2.21875" style="47" customWidth="1"/>
    <col min="7689" max="7689" width="13.109375" style="47" customWidth="1"/>
    <col min="7690" max="7690" width="2.21875" style="47" customWidth="1"/>
    <col min="7691" max="7691" width="13.109375" style="47" customWidth="1"/>
    <col min="7692" max="7692" width="2.21875" style="47" customWidth="1"/>
    <col min="7693" max="7693" width="12.21875" style="47" customWidth="1"/>
    <col min="7694" max="7694" width="2.21875" style="47" customWidth="1"/>
    <col min="7695" max="7695" width="13.109375" style="47" customWidth="1"/>
    <col min="7696" max="7696" width="2.21875" style="47" customWidth="1"/>
    <col min="7697" max="7697" width="14.5546875" style="47" customWidth="1"/>
    <col min="7698" max="7698" width="1.88671875" style="47" customWidth="1"/>
    <col min="7699" max="7699" width="12.33203125" style="47" customWidth="1"/>
    <col min="7700" max="7700" width="1.44140625" style="47" customWidth="1"/>
    <col min="7701" max="7701" width="12.33203125" style="47" customWidth="1"/>
    <col min="7702" max="7702" width="1.44140625" style="47" customWidth="1"/>
    <col min="7703" max="7703" width="1.77734375" style="47" customWidth="1"/>
    <col min="7704" max="7936" width="11.5546875" style="47"/>
    <col min="7937" max="7937" width="5" style="47" customWidth="1"/>
    <col min="7938" max="7938" width="2.21875" style="47" customWidth="1"/>
    <col min="7939" max="7939" width="17.77734375" style="47" customWidth="1"/>
    <col min="7940" max="7940" width="1.44140625" style="47" customWidth="1"/>
    <col min="7941" max="7941" width="13.109375" style="47" customWidth="1"/>
    <col min="7942" max="7942" width="2.21875" style="47" customWidth="1"/>
    <col min="7943" max="7943" width="13.109375" style="47" customWidth="1"/>
    <col min="7944" max="7944" width="2.21875" style="47" customWidth="1"/>
    <col min="7945" max="7945" width="13.109375" style="47" customWidth="1"/>
    <col min="7946" max="7946" width="2.21875" style="47" customWidth="1"/>
    <col min="7947" max="7947" width="13.109375" style="47" customWidth="1"/>
    <col min="7948" max="7948" width="2.21875" style="47" customWidth="1"/>
    <col min="7949" max="7949" width="12.21875" style="47" customWidth="1"/>
    <col min="7950" max="7950" width="2.21875" style="47" customWidth="1"/>
    <col min="7951" max="7951" width="13.109375" style="47" customWidth="1"/>
    <col min="7952" max="7952" width="2.21875" style="47" customWidth="1"/>
    <col min="7953" max="7953" width="14.5546875" style="47" customWidth="1"/>
    <col min="7954" max="7954" width="1.88671875" style="47" customWidth="1"/>
    <col min="7955" max="7955" width="12.33203125" style="47" customWidth="1"/>
    <col min="7956" max="7956" width="1.44140625" style="47" customWidth="1"/>
    <col min="7957" max="7957" width="12.33203125" style="47" customWidth="1"/>
    <col min="7958" max="7958" width="1.44140625" style="47" customWidth="1"/>
    <col min="7959" max="7959" width="1.77734375" style="47" customWidth="1"/>
    <col min="7960" max="8192" width="11.5546875" style="47"/>
    <col min="8193" max="8193" width="5" style="47" customWidth="1"/>
    <col min="8194" max="8194" width="2.21875" style="47" customWidth="1"/>
    <col min="8195" max="8195" width="17.77734375" style="47" customWidth="1"/>
    <col min="8196" max="8196" width="1.44140625" style="47" customWidth="1"/>
    <col min="8197" max="8197" width="13.109375" style="47" customWidth="1"/>
    <col min="8198" max="8198" width="2.21875" style="47" customWidth="1"/>
    <col min="8199" max="8199" width="13.109375" style="47" customWidth="1"/>
    <col min="8200" max="8200" width="2.21875" style="47" customWidth="1"/>
    <col min="8201" max="8201" width="13.109375" style="47" customWidth="1"/>
    <col min="8202" max="8202" width="2.21875" style="47" customWidth="1"/>
    <col min="8203" max="8203" width="13.109375" style="47" customWidth="1"/>
    <col min="8204" max="8204" width="2.21875" style="47" customWidth="1"/>
    <col min="8205" max="8205" width="12.21875" style="47" customWidth="1"/>
    <col min="8206" max="8206" width="2.21875" style="47" customWidth="1"/>
    <col min="8207" max="8207" width="13.109375" style="47" customWidth="1"/>
    <col min="8208" max="8208" width="2.21875" style="47" customWidth="1"/>
    <col min="8209" max="8209" width="14.5546875" style="47" customWidth="1"/>
    <col min="8210" max="8210" width="1.88671875" style="47" customWidth="1"/>
    <col min="8211" max="8211" width="12.33203125" style="47" customWidth="1"/>
    <col min="8212" max="8212" width="1.44140625" style="47" customWidth="1"/>
    <col min="8213" max="8213" width="12.33203125" style="47" customWidth="1"/>
    <col min="8214" max="8214" width="1.44140625" style="47" customWidth="1"/>
    <col min="8215" max="8215" width="1.77734375" style="47" customWidth="1"/>
    <col min="8216" max="8448" width="11.5546875" style="47"/>
    <col min="8449" max="8449" width="5" style="47" customWidth="1"/>
    <col min="8450" max="8450" width="2.21875" style="47" customWidth="1"/>
    <col min="8451" max="8451" width="17.77734375" style="47" customWidth="1"/>
    <col min="8452" max="8452" width="1.44140625" style="47" customWidth="1"/>
    <col min="8453" max="8453" width="13.109375" style="47" customWidth="1"/>
    <col min="8454" max="8454" width="2.21875" style="47" customWidth="1"/>
    <col min="8455" max="8455" width="13.109375" style="47" customWidth="1"/>
    <col min="8456" max="8456" width="2.21875" style="47" customWidth="1"/>
    <col min="8457" max="8457" width="13.109375" style="47" customWidth="1"/>
    <col min="8458" max="8458" width="2.21875" style="47" customWidth="1"/>
    <col min="8459" max="8459" width="13.109375" style="47" customWidth="1"/>
    <col min="8460" max="8460" width="2.21875" style="47" customWidth="1"/>
    <col min="8461" max="8461" width="12.21875" style="47" customWidth="1"/>
    <col min="8462" max="8462" width="2.21875" style="47" customWidth="1"/>
    <col min="8463" max="8463" width="13.109375" style="47" customWidth="1"/>
    <col min="8464" max="8464" width="2.21875" style="47" customWidth="1"/>
    <col min="8465" max="8465" width="14.5546875" style="47" customWidth="1"/>
    <col min="8466" max="8466" width="1.88671875" style="47" customWidth="1"/>
    <col min="8467" max="8467" width="12.33203125" style="47" customWidth="1"/>
    <col min="8468" max="8468" width="1.44140625" style="47" customWidth="1"/>
    <col min="8469" max="8469" width="12.33203125" style="47" customWidth="1"/>
    <col min="8470" max="8470" width="1.44140625" style="47" customWidth="1"/>
    <col min="8471" max="8471" width="1.77734375" style="47" customWidth="1"/>
    <col min="8472" max="8704" width="11.5546875" style="47"/>
    <col min="8705" max="8705" width="5" style="47" customWidth="1"/>
    <col min="8706" max="8706" width="2.21875" style="47" customWidth="1"/>
    <col min="8707" max="8707" width="17.77734375" style="47" customWidth="1"/>
    <col min="8708" max="8708" width="1.44140625" style="47" customWidth="1"/>
    <col min="8709" max="8709" width="13.109375" style="47" customWidth="1"/>
    <col min="8710" max="8710" width="2.21875" style="47" customWidth="1"/>
    <col min="8711" max="8711" width="13.109375" style="47" customWidth="1"/>
    <col min="8712" max="8712" width="2.21875" style="47" customWidth="1"/>
    <col min="8713" max="8713" width="13.109375" style="47" customWidth="1"/>
    <col min="8714" max="8714" width="2.21875" style="47" customWidth="1"/>
    <col min="8715" max="8715" width="13.109375" style="47" customWidth="1"/>
    <col min="8716" max="8716" width="2.21875" style="47" customWidth="1"/>
    <col min="8717" max="8717" width="12.21875" style="47" customWidth="1"/>
    <col min="8718" max="8718" width="2.21875" style="47" customWidth="1"/>
    <col min="8719" max="8719" width="13.109375" style="47" customWidth="1"/>
    <col min="8720" max="8720" width="2.21875" style="47" customWidth="1"/>
    <col min="8721" max="8721" width="14.5546875" style="47" customWidth="1"/>
    <col min="8722" max="8722" width="1.88671875" style="47" customWidth="1"/>
    <col min="8723" max="8723" width="12.33203125" style="47" customWidth="1"/>
    <col min="8724" max="8724" width="1.44140625" style="47" customWidth="1"/>
    <col min="8725" max="8725" width="12.33203125" style="47" customWidth="1"/>
    <col min="8726" max="8726" width="1.44140625" style="47" customWidth="1"/>
    <col min="8727" max="8727" width="1.77734375" style="47" customWidth="1"/>
    <col min="8728" max="8960" width="11.5546875" style="47"/>
    <col min="8961" max="8961" width="5" style="47" customWidth="1"/>
    <col min="8962" max="8962" width="2.21875" style="47" customWidth="1"/>
    <col min="8963" max="8963" width="17.77734375" style="47" customWidth="1"/>
    <col min="8964" max="8964" width="1.44140625" style="47" customWidth="1"/>
    <col min="8965" max="8965" width="13.109375" style="47" customWidth="1"/>
    <col min="8966" max="8966" width="2.21875" style="47" customWidth="1"/>
    <col min="8967" max="8967" width="13.109375" style="47" customWidth="1"/>
    <col min="8968" max="8968" width="2.21875" style="47" customWidth="1"/>
    <col min="8969" max="8969" width="13.109375" style="47" customWidth="1"/>
    <col min="8970" max="8970" width="2.21875" style="47" customWidth="1"/>
    <col min="8971" max="8971" width="13.109375" style="47" customWidth="1"/>
    <col min="8972" max="8972" width="2.21875" style="47" customWidth="1"/>
    <col min="8973" max="8973" width="12.21875" style="47" customWidth="1"/>
    <col min="8974" max="8974" width="2.21875" style="47" customWidth="1"/>
    <col min="8975" max="8975" width="13.109375" style="47" customWidth="1"/>
    <col min="8976" max="8976" width="2.21875" style="47" customWidth="1"/>
    <col min="8977" max="8977" width="14.5546875" style="47" customWidth="1"/>
    <col min="8978" max="8978" width="1.88671875" style="47" customWidth="1"/>
    <col min="8979" max="8979" width="12.33203125" style="47" customWidth="1"/>
    <col min="8980" max="8980" width="1.44140625" style="47" customWidth="1"/>
    <col min="8981" max="8981" width="12.33203125" style="47" customWidth="1"/>
    <col min="8982" max="8982" width="1.44140625" style="47" customWidth="1"/>
    <col min="8983" max="8983" width="1.77734375" style="47" customWidth="1"/>
    <col min="8984" max="9216" width="11.5546875" style="47"/>
    <col min="9217" max="9217" width="5" style="47" customWidth="1"/>
    <col min="9218" max="9218" width="2.21875" style="47" customWidth="1"/>
    <col min="9219" max="9219" width="17.77734375" style="47" customWidth="1"/>
    <col min="9220" max="9220" width="1.44140625" style="47" customWidth="1"/>
    <col min="9221" max="9221" width="13.109375" style="47" customWidth="1"/>
    <col min="9222" max="9222" width="2.21875" style="47" customWidth="1"/>
    <col min="9223" max="9223" width="13.109375" style="47" customWidth="1"/>
    <col min="9224" max="9224" width="2.21875" style="47" customWidth="1"/>
    <col min="9225" max="9225" width="13.109375" style="47" customWidth="1"/>
    <col min="9226" max="9226" width="2.21875" style="47" customWidth="1"/>
    <col min="9227" max="9227" width="13.109375" style="47" customWidth="1"/>
    <col min="9228" max="9228" width="2.21875" style="47" customWidth="1"/>
    <col min="9229" max="9229" width="12.21875" style="47" customWidth="1"/>
    <col min="9230" max="9230" width="2.21875" style="47" customWidth="1"/>
    <col min="9231" max="9231" width="13.109375" style="47" customWidth="1"/>
    <col min="9232" max="9232" width="2.21875" style="47" customWidth="1"/>
    <col min="9233" max="9233" width="14.5546875" style="47" customWidth="1"/>
    <col min="9234" max="9234" width="1.88671875" style="47" customWidth="1"/>
    <col min="9235" max="9235" width="12.33203125" style="47" customWidth="1"/>
    <col min="9236" max="9236" width="1.44140625" style="47" customWidth="1"/>
    <col min="9237" max="9237" width="12.33203125" style="47" customWidth="1"/>
    <col min="9238" max="9238" width="1.44140625" style="47" customWidth="1"/>
    <col min="9239" max="9239" width="1.77734375" style="47" customWidth="1"/>
    <col min="9240" max="9472" width="11.5546875" style="47"/>
    <col min="9473" max="9473" width="5" style="47" customWidth="1"/>
    <col min="9474" max="9474" width="2.21875" style="47" customWidth="1"/>
    <col min="9475" max="9475" width="17.77734375" style="47" customWidth="1"/>
    <col min="9476" max="9476" width="1.44140625" style="47" customWidth="1"/>
    <col min="9477" max="9477" width="13.109375" style="47" customWidth="1"/>
    <col min="9478" max="9478" width="2.21875" style="47" customWidth="1"/>
    <col min="9479" max="9479" width="13.109375" style="47" customWidth="1"/>
    <col min="9480" max="9480" width="2.21875" style="47" customWidth="1"/>
    <col min="9481" max="9481" width="13.109375" style="47" customWidth="1"/>
    <col min="9482" max="9482" width="2.21875" style="47" customWidth="1"/>
    <col min="9483" max="9483" width="13.109375" style="47" customWidth="1"/>
    <col min="9484" max="9484" width="2.21875" style="47" customWidth="1"/>
    <col min="9485" max="9485" width="12.21875" style="47" customWidth="1"/>
    <col min="9486" max="9486" width="2.21875" style="47" customWidth="1"/>
    <col min="9487" max="9487" width="13.109375" style="47" customWidth="1"/>
    <col min="9488" max="9488" width="2.21875" style="47" customWidth="1"/>
    <col min="9489" max="9489" width="14.5546875" style="47" customWidth="1"/>
    <col min="9490" max="9490" width="1.88671875" style="47" customWidth="1"/>
    <col min="9491" max="9491" width="12.33203125" style="47" customWidth="1"/>
    <col min="9492" max="9492" width="1.44140625" style="47" customWidth="1"/>
    <col min="9493" max="9493" width="12.33203125" style="47" customWidth="1"/>
    <col min="9494" max="9494" width="1.44140625" style="47" customWidth="1"/>
    <col min="9495" max="9495" width="1.77734375" style="47" customWidth="1"/>
    <col min="9496" max="9728" width="11.5546875" style="47"/>
    <col min="9729" max="9729" width="5" style="47" customWidth="1"/>
    <col min="9730" max="9730" width="2.21875" style="47" customWidth="1"/>
    <col min="9731" max="9731" width="17.77734375" style="47" customWidth="1"/>
    <col min="9732" max="9732" width="1.44140625" style="47" customWidth="1"/>
    <col min="9733" max="9733" width="13.109375" style="47" customWidth="1"/>
    <col min="9734" max="9734" width="2.21875" style="47" customWidth="1"/>
    <col min="9735" max="9735" width="13.109375" style="47" customWidth="1"/>
    <col min="9736" max="9736" width="2.21875" style="47" customWidth="1"/>
    <col min="9737" max="9737" width="13.109375" style="47" customWidth="1"/>
    <col min="9738" max="9738" width="2.21875" style="47" customWidth="1"/>
    <col min="9739" max="9739" width="13.109375" style="47" customWidth="1"/>
    <col min="9740" max="9740" width="2.21875" style="47" customWidth="1"/>
    <col min="9741" max="9741" width="12.21875" style="47" customWidth="1"/>
    <col min="9742" max="9742" width="2.21875" style="47" customWidth="1"/>
    <col min="9743" max="9743" width="13.109375" style="47" customWidth="1"/>
    <col min="9744" max="9744" width="2.21875" style="47" customWidth="1"/>
    <col min="9745" max="9745" width="14.5546875" style="47" customWidth="1"/>
    <col min="9746" max="9746" width="1.88671875" style="47" customWidth="1"/>
    <col min="9747" max="9747" width="12.33203125" style="47" customWidth="1"/>
    <col min="9748" max="9748" width="1.44140625" style="47" customWidth="1"/>
    <col min="9749" max="9749" width="12.33203125" style="47" customWidth="1"/>
    <col min="9750" max="9750" width="1.44140625" style="47" customWidth="1"/>
    <col min="9751" max="9751" width="1.77734375" style="47" customWidth="1"/>
    <col min="9752" max="9984" width="11.5546875" style="47"/>
    <col min="9985" max="9985" width="5" style="47" customWidth="1"/>
    <col min="9986" max="9986" width="2.21875" style="47" customWidth="1"/>
    <col min="9987" max="9987" width="17.77734375" style="47" customWidth="1"/>
    <col min="9988" max="9988" width="1.44140625" style="47" customWidth="1"/>
    <col min="9989" max="9989" width="13.109375" style="47" customWidth="1"/>
    <col min="9990" max="9990" width="2.21875" style="47" customWidth="1"/>
    <col min="9991" max="9991" width="13.109375" style="47" customWidth="1"/>
    <col min="9992" max="9992" width="2.21875" style="47" customWidth="1"/>
    <col min="9993" max="9993" width="13.109375" style="47" customWidth="1"/>
    <col min="9994" max="9994" width="2.21875" style="47" customWidth="1"/>
    <col min="9995" max="9995" width="13.109375" style="47" customWidth="1"/>
    <col min="9996" max="9996" width="2.21875" style="47" customWidth="1"/>
    <col min="9997" max="9997" width="12.21875" style="47" customWidth="1"/>
    <col min="9998" max="9998" width="2.21875" style="47" customWidth="1"/>
    <col min="9999" max="9999" width="13.109375" style="47" customWidth="1"/>
    <col min="10000" max="10000" width="2.21875" style="47" customWidth="1"/>
    <col min="10001" max="10001" width="14.5546875" style="47" customWidth="1"/>
    <col min="10002" max="10002" width="1.88671875" style="47" customWidth="1"/>
    <col min="10003" max="10003" width="12.33203125" style="47" customWidth="1"/>
    <col min="10004" max="10004" width="1.44140625" style="47" customWidth="1"/>
    <col min="10005" max="10005" width="12.33203125" style="47" customWidth="1"/>
    <col min="10006" max="10006" width="1.44140625" style="47" customWidth="1"/>
    <col min="10007" max="10007" width="1.77734375" style="47" customWidth="1"/>
    <col min="10008" max="10240" width="11.5546875" style="47"/>
    <col min="10241" max="10241" width="5" style="47" customWidth="1"/>
    <col min="10242" max="10242" width="2.21875" style="47" customWidth="1"/>
    <col min="10243" max="10243" width="17.77734375" style="47" customWidth="1"/>
    <col min="10244" max="10244" width="1.44140625" style="47" customWidth="1"/>
    <col min="10245" max="10245" width="13.109375" style="47" customWidth="1"/>
    <col min="10246" max="10246" width="2.21875" style="47" customWidth="1"/>
    <col min="10247" max="10247" width="13.109375" style="47" customWidth="1"/>
    <col min="10248" max="10248" width="2.21875" style="47" customWidth="1"/>
    <col min="10249" max="10249" width="13.109375" style="47" customWidth="1"/>
    <col min="10250" max="10250" width="2.21875" style="47" customWidth="1"/>
    <col min="10251" max="10251" width="13.109375" style="47" customWidth="1"/>
    <col min="10252" max="10252" width="2.21875" style="47" customWidth="1"/>
    <col min="10253" max="10253" width="12.21875" style="47" customWidth="1"/>
    <col min="10254" max="10254" width="2.21875" style="47" customWidth="1"/>
    <col min="10255" max="10255" width="13.109375" style="47" customWidth="1"/>
    <col min="10256" max="10256" width="2.21875" style="47" customWidth="1"/>
    <col min="10257" max="10257" width="14.5546875" style="47" customWidth="1"/>
    <col min="10258" max="10258" width="1.88671875" style="47" customWidth="1"/>
    <col min="10259" max="10259" width="12.33203125" style="47" customWidth="1"/>
    <col min="10260" max="10260" width="1.44140625" style="47" customWidth="1"/>
    <col min="10261" max="10261" width="12.33203125" style="47" customWidth="1"/>
    <col min="10262" max="10262" width="1.44140625" style="47" customWidth="1"/>
    <col min="10263" max="10263" width="1.77734375" style="47" customWidth="1"/>
    <col min="10264" max="10496" width="11.5546875" style="47"/>
    <col min="10497" max="10497" width="5" style="47" customWidth="1"/>
    <col min="10498" max="10498" width="2.21875" style="47" customWidth="1"/>
    <col min="10499" max="10499" width="17.77734375" style="47" customWidth="1"/>
    <col min="10500" max="10500" width="1.44140625" style="47" customWidth="1"/>
    <col min="10501" max="10501" width="13.109375" style="47" customWidth="1"/>
    <col min="10502" max="10502" width="2.21875" style="47" customWidth="1"/>
    <col min="10503" max="10503" width="13.109375" style="47" customWidth="1"/>
    <col min="10504" max="10504" width="2.21875" style="47" customWidth="1"/>
    <col min="10505" max="10505" width="13.109375" style="47" customWidth="1"/>
    <col min="10506" max="10506" width="2.21875" style="47" customWidth="1"/>
    <col min="10507" max="10507" width="13.109375" style="47" customWidth="1"/>
    <col min="10508" max="10508" width="2.21875" style="47" customWidth="1"/>
    <col min="10509" max="10509" width="12.21875" style="47" customWidth="1"/>
    <col min="10510" max="10510" width="2.21875" style="47" customWidth="1"/>
    <col min="10511" max="10511" width="13.109375" style="47" customWidth="1"/>
    <col min="10512" max="10512" width="2.21875" style="47" customWidth="1"/>
    <col min="10513" max="10513" width="14.5546875" style="47" customWidth="1"/>
    <col min="10514" max="10514" width="1.88671875" style="47" customWidth="1"/>
    <col min="10515" max="10515" width="12.33203125" style="47" customWidth="1"/>
    <col min="10516" max="10516" width="1.44140625" style="47" customWidth="1"/>
    <col min="10517" max="10517" width="12.33203125" style="47" customWidth="1"/>
    <col min="10518" max="10518" width="1.44140625" style="47" customWidth="1"/>
    <col min="10519" max="10519" width="1.77734375" style="47" customWidth="1"/>
    <col min="10520" max="10752" width="11.5546875" style="47"/>
    <col min="10753" max="10753" width="5" style="47" customWidth="1"/>
    <col min="10754" max="10754" width="2.21875" style="47" customWidth="1"/>
    <col min="10755" max="10755" width="17.77734375" style="47" customWidth="1"/>
    <col min="10756" max="10756" width="1.44140625" style="47" customWidth="1"/>
    <col min="10757" max="10757" width="13.109375" style="47" customWidth="1"/>
    <col min="10758" max="10758" width="2.21875" style="47" customWidth="1"/>
    <col min="10759" max="10759" width="13.109375" style="47" customWidth="1"/>
    <col min="10760" max="10760" width="2.21875" style="47" customWidth="1"/>
    <col min="10761" max="10761" width="13.109375" style="47" customWidth="1"/>
    <col min="10762" max="10762" width="2.21875" style="47" customWidth="1"/>
    <col min="10763" max="10763" width="13.109375" style="47" customWidth="1"/>
    <col min="10764" max="10764" width="2.21875" style="47" customWidth="1"/>
    <col min="10765" max="10765" width="12.21875" style="47" customWidth="1"/>
    <col min="10766" max="10766" width="2.21875" style="47" customWidth="1"/>
    <col min="10767" max="10767" width="13.109375" style="47" customWidth="1"/>
    <col min="10768" max="10768" width="2.21875" style="47" customWidth="1"/>
    <col min="10769" max="10769" width="14.5546875" style="47" customWidth="1"/>
    <col min="10770" max="10770" width="1.88671875" style="47" customWidth="1"/>
    <col min="10771" max="10771" width="12.33203125" style="47" customWidth="1"/>
    <col min="10772" max="10772" width="1.44140625" style="47" customWidth="1"/>
    <col min="10773" max="10773" width="12.33203125" style="47" customWidth="1"/>
    <col min="10774" max="10774" width="1.44140625" style="47" customWidth="1"/>
    <col min="10775" max="10775" width="1.77734375" style="47" customWidth="1"/>
    <col min="10776" max="11008" width="11.5546875" style="47"/>
    <col min="11009" max="11009" width="5" style="47" customWidth="1"/>
    <col min="11010" max="11010" width="2.21875" style="47" customWidth="1"/>
    <col min="11011" max="11011" width="17.77734375" style="47" customWidth="1"/>
    <col min="11012" max="11012" width="1.44140625" style="47" customWidth="1"/>
    <col min="11013" max="11013" width="13.109375" style="47" customWidth="1"/>
    <col min="11014" max="11014" width="2.21875" style="47" customWidth="1"/>
    <col min="11015" max="11015" width="13.109375" style="47" customWidth="1"/>
    <col min="11016" max="11016" width="2.21875" style="47" customWidth="1"/>
    <col min="11017" max="11017" width="13.109375" style="47" customWidth="1"/>
    <col min="11018" max="11018" width="2.21875" style="47" customWidth="1"/>
    <col min="11019" max="11019" width="13.109375" style="47" customWidth="1"/>
    <col min="11020" max="11020" width="2.21875" style="47" customWidth="1"/>
    <col min="11021" max="11021" width="12.21875" style="47" customWidth="1"/>
    <col min="11022" max="11022" width="2.21875" style="47" customWidth="1"/>
    <col min="11023" max="11023" width="13.109375" style="47" customWidth="1"/>
    <col min="11024" max="11024" width="2.21875" style="47" customWidth="1"/>
    <col min="11025" max="11025" width="14.5546875" style="47" customWidth="1"/>
    <col min="11026" max="11026" width="1.88671875" style="47" customWidth="1"/>
    <col min="11027" max="11027" width="12.33203125" style="47" customWidth="1"/>
    <col min="11028" max="11028" width="1.44140625" style="47" customWidth="1"/>
    <col min="11029" max="11029" width="12.33203125" style="47" customWidth="1"/>
    <col min="11030" max="11030" width="1.44140625" style="47" customWidth="1"/>
    <col min="11031" max="11031" width="1.77734375" style="47" customWidth="1"/>
    <col min="11032" max="11264" width="11.5546875" style="47"/>
    <col min="11265" max="11265" width="5" style="47" customWidth="1"/>
    <col min="11266" max="11266" width="2.21875" style="47" customWidth="1"/>
    <col min="11267" max="11267" width="17.77734375" style="47" customWidth="1"/>
    <col min="11268" max="11268" width="1.44140625" style="47" customWidth="1"/>
    <col min="11269" max="11269" width="13.109375" style="47" customWidth="1"/>
    <col min="11270" max="11270" width="2.21875" style="47" customWidth="1"/>
    <col min="11271" max="11271" width="13.109375" style="47" customWidth="1"/>
    <col min="11272" max="11272" width="2.21875" style="47" customWidth="1"/>
    <col min="11273" max="11273" width="13.109375" style="47" customWidth="1"/>
    <col min="11274" max="11274" width="2.21875" style="47" customWidth="1"/>
    <col min="11275" max="11275" width="13.109375" style="47" customWidth="1"/>
    <col min="11276" max="11276" width="2.21875" style="47" customWidth="1"/>
    <col min="11277" max="11277" width="12.21875" style="47" customWidth="1"/>
    <col min="11278" max="11278" width="2.21875" style="47" customWidth="1"/>
    <col min="11279" max="11279" width="13.109375" style="47" customWidth="1"/>
    <col min="11280" max="11280" width="2.21875" style="47" customWidth="1"/>
    <col min="11281" max="11281" width="14.5546875" style="47" customWidth="1"/>
    <col min="11282" max="11282" width="1.88671875" style="47" customWidth="1"/>
    <col min="11283" max="11283" width="12.33203125" style="47" customWidth="1"/>
    <col min="11284" max="11284" width="1.44140625" style="47" customWidth="1"/>
    <col min="11285" max="11285" width="12.33203125" style="47" customWidth="1"/>
    <col min="11286" max="11286" width="1.44140625" style="47" customWidth="1"/>
    <col min="11287" max="11287" width="1.77734375" style="47" customWidth="1"/>
    <col min="11288" max="11520" width="11.5546875" style="47"/>
    <col min="11521" max="11521" width="5" style="47" customWidth="1"/>
    <col min="11522" max="11522" width="2.21875" style="47" customWidth="1"/>
    <col min="11523" max="11523" width="17.77734375" style="47" customWidth="1"/>
    <col min="11524" max="11524" width="1.44140625" style="47" customWidth="1"/>
    <col min="11525" max="11525" width="13.109375" style="47" customWidth="1"/>
    <col min="11526" max="11526" width="2.21875" style="47" customWidth="1"/>
    <col min="11527" max="11527" width="13.109375" style="47" customWidth="1"/>
    <col min="11528" max="11528" width="2.21875" style="47" customWidth="1"/>
    <col min="11529" max="11529" width="13.109375" style="47" customWidth="1"/>
    <col min="11530" max="11530" width="2.21875" style="47" customWidth="1"/>
    <col min="11531" max="11531" width="13.109375" style="47" customWidth="1"/>
    <col min="11532" max="11532" width="2.21875" style="47" customWidth="1"/>
    <col min="11533" max="11533" width="12.21875" style="47" customWidth="1"/>
    <col min="11534" max="11534" width="2.21875" style="47" customWidth="1"/>
    <col min="11535" max="11535" width="13.109375" style="47" customWidth="1"/>
    <col min="11536" max="11536" width="2.21875" style="47" customWidth="1"/>
    <col min="11537" max="11537" width="14.5546875" style="47" customWidth="1"/>
    <col min="11538" max="11538" width="1.88671875" style="47" customWidth="1"/>
    <col min="11539" max="11539" width="12.33203125" style="47" customWidth="1"/>
    <col min="11540" max="11540" width="1.44140625" style="47" customWidth="1"/>
    <col min="11541" max="11541" width="12.33203125" style="47" customWidth="1"/>
    <col min="11542" max="11542" width="1.44140625" style="47" customWidth="1"/>
    <col min="11543" max="11543" width="1.77734375" style="47" customWidth="1"/>
    <col min="11544" max="11776" width="11.5546875" style="47"/>
    <col min="11777" max="11777" width="5" style="47" customWidth="1"/>
    <col min="11778" max="11778" width="2.21875" style="47" customWidth="1"/>
    <col min="11779" max="11779" width="17.77734375" style="47" customWidth="1"/>
    <col min="11780" max="11780" width="1.44140625" style="47" customWidth="1"/>
    <col min="11781" max="11781" width="13.109375" style="47" customWidth="1"/>
    <col min="11782" max="11782" width="2.21875" style="47" customWidth="1"/>
    <col min="11783" max="11783" width="13.109375" style="47" customWidth="1"/>
    <col min="11784" max="11784" width="2.21875" style="47" customWidth="1"/>
    <col min="11785" max="11785" width="13.109375" style="47" customWidth="1"/>
    <col min="11786" max="11786" width="2.21875" style="47" customWidth="1"/>
    <col min="11787" max="11787" width="13.109375" style="47" customWidth="1"/>
    <col min="11788" max="11788" width="2.21875" style="47" customWidth="1"/>
    <col min="11789" max="11789" width="12.21875" style="47" customWidth="1"/>
    <col min="11790" max="11790" width="2.21875" style="47" customWidth="1"/>
    <col min="11791" max="11791" width="13.109375" style="47" customWidth="1"/>
    <col min="11792" max="11792" width="2.21875" style="47" customWidth="1"/>
    <col min="11793" max="11793" width="14.5546875" style="47" customWidth="1"/>
    <col min="11794" max="11794" width="1.88671875" style="47" customWidth="1"/>
    <col min="11795" max="11795" width="12.33203125" style="47" customWidth="1"/>
    <col min="11796" max="11796" width="1.44140625" style="47" customWidth="1"/>
    <col min="11797" max="11797" width="12.33203125" style="47" customWidth="1"/>
    <col min="11798" max="11798" width="1.44140625" style="47" customWidth="1"/>
    <col min="11799" max="11799" width="1.77734375" style="47" customWidth="1"/>
    <col min="11800" max="12032" width="11.5546875" style="47"/>
    <col min="12033" max="12033" width="5" style="47" customWidth="1"/>
    <col min="12034" max="12034" width="2.21875" style="47" customWidth="1"/>
    <col min="12035" max="12035" width="17.77734375" style="47" customWidth="1"/>
    <col min="12036" max="12036" width="1.44140625" style="47" customWidth="1"/>
    <col min="12037" max="12037" width="13.109375" style="47" customWidth="1"/>
    <col min="12038" max="12038" width="2.21875" style="47" customWidth="1"/>
    <col min="12039" max="12039" width="13.109375" style="47" customWidth="1"/>
    <col min="12040" max="12040" width="2.21875" style="47" customWidth="1"/>
    <col min="12041" max="12041" width="13.109375" style="47" customWidth="1"/>
    <col min="12042" max="12042" width="2.21875" style="47" customWidth="1"/>
    <col min="12043" max="12043" width="13.109375" style="47" customWidth="1"/>
    <col min="12044" max="12044" width="2.21875" style="47" customWidth="1"/>
    <col min="12045" max="12045" width="12.21875" style="47" customWidth="1"/>
    <col min="12046" max="12046" width="2.21875" style="47" customWidth="1"/>
    <col min="12047" max="12047" width="13.109375" style="47" customWidth="1"/>
    <col min="12048" max="12048" width="2.21875" style="47" customWidth="1"/>
    <col min="12049" max="12049" width="14.5546875" style="47" customWidth="1"/>
    <col min="12050" max="12050" width="1.88671875" style="47" customWidth="1"/>
    <col min="12051" max="12051" width="12.33203125" style="47" customWidth="1"/>
    <col min="12052" max="12052" width="1.44140625" style="47" customWidth="1"/>
    <col min="12053" max="12053" width="12.33203125" style="47" customWidth="1"/>
    <col min="12054" max="12054" width="1.44140625" style="47" customWidth="1"/>
    <col min="12055" max="12055" width="1.77734375" style="47" customWidth="1"/>
    <col min="12056" max="12288" width="11.5546875" style="47"/>
    <col min="12289" max="12289" width="5" style="47" customWidth="1"/>
    <col min="12290" max="12290" width="2.21875" style="47" customWidth="1"/>
    <col min="12291" max="12291" width="17.77734375" style="47" customWidth="1"/>
    <col min="12292" max="12292" width="1.44140625" style="47" customWidth="1"/>
    <col min="12293" max="12293" width="13.109375" style="47" customWidth="1"/>
    <col min="12294" max="12294" width="2.21875" style="47" customWidth="1"/>
    <col min="12295" max="12295" width="13.109375" style="47" customWidth="1"/>
    <col min="12296" max="12296" width="2.21875" style="47" customWidth="1"/>
    <col min="12297" max="12297" width="13.109375" style="47" customWidth="1"/>
    <col min="12298" max="12298" width="2.21875" style="47" customWidth="1"/>
    <col min="12299" max="12299" width="13.109375" style="47" customWidth="1"/>
    <col min="12300" max="12300" width="2.21875" style="47" customWidth="1"/>
    <col min="12301" max="12301" width="12.21875" style="47" customWidth="1"/>
    <col min="12302" max="12302" width="2.21875" style="47" customWidth="1"/>
    <col min="12303" max="12303" width="13.109375" style="47" customWidth="1"/>
    <col min="12304" max="12304" width="2.21875" style="47" customWidth="1"/>
    <col min="12305" max="12305" width="14.5546875" style="47" customWidth="1"/>
    <col min="12306" max="12306" width="1.88671875" style="47" customWidth="1"/>
    <col min="12307" max="12307" width="12.33203125" style="47" customWidth="1"/>
    <col min="12308" max="12308" width="1.44140625" style="47" customWidth="1"/>
    <col min="12309" max="12309" width="12.33203125" style="47" customWidth="1"/>
    <col min="12310" max="12310" width="1.44140625" style="47" customWidth="1"/>
    <col min="12311" max="12311" width="1.77734375" style="47" customWidth="1"/>
    <col min="12312" max="12544" width="11.5546875" style="47"/>
    <col min="12545" max="12545" width="5" style="47" customWidth="1"/>
    <col min="12546" max="12546" width="2.21875" style="47" customWidth="1"/>
    <col min="12547" max="12547" width="17.77734375" style="47" customWidth="1"/>
    <col min="12548" max="12548" width="1.44140625" style="47" customWidth="1"/>
    <col min="12549" max="12549" width="13.109375" style="47" customWidth="1"/>
    <col min="12550" max="12550" width="2.21875" style="47" customWidth="1"/>
    <col min="12551" max="12551" width="13.109375" style="47" customWidth="1"/>
    <col min="12552" max="12552" width="2.21875" style="47" customWidth="1"/>
    <col min="12553" max="12553" width="13.109375" style="47" customWidth="1"/>
    <col min="12554" max="12554" width="2.21875" style="47" customWidth="1"/>
    <col min="12555" max="12555" width="13.109375" style="47" customWidth="1"/>
    <col min="12556" max="12556" width="2.21875" style="47" customWidth="1"/>
    <col min="12557" max="12557" width="12.21875" style="47" customWidth="1"/>
    <col min="12558" max="12558" width="2.21875" style="47" customWidth="1"/>
    <col min="12559" max="12559" width="13.109375" style="47" customWidth="1"/>
    <col min="12560" max="12560" width="2.21875" style="47" customWidth="1"/>
    <col min="12561" max="12561" width="14.5546875" style="47" customWidth="1"/>
    <col min="12562" max="12562" width="1.88671875" style="47" customWidth="1"/>
    <col min="12563" max="12563" width="12.33203125" style="47" customWidth="1"/>
    <col min="12564" max="12564" width="1.44140625" style="47" customWidth="1"/>
    <col min="12565" max="12565" width="12.33203125" style="47" customWidth="1"/>
    <col min="12566" max="12566" width="1.44140625" style="47" customWidth="1"/>
    <col min="12567" max="12567" width="1.77734375" style="47" customWidth="1"/>
    <col min="12568" max="12800" width="11.5546875" style="47"/>
    <col min="12801" max="12801" width="5" style="47" customWidth="1"/>
    <col min="12802" max="12802" width="2.21875" style="47" customWidth="1"/>
    <col min="12803" max="12803" width="17.77734375" style="47" customWidth="1"/>
    <col min="12804" max="12804" width="1.44140625" style="47" customWidth="1"/>
    <col min="12805" max="12805" width="13.109375" style="47" customWidth="1"/>
    <col min="12806" max="12806" width="2.21875" style="47" customWidth="1"/>
    <col min="12807" max="12807" width="13.109375" style="47" customWidth="1"/>
    <col min="12808" max="12808" width="2.21875" style="47" customWidth="1"/>
    <col min="12809" max="12809" width="13.109375" style="47" customWidth="1"/>
    <col min="12810" max="12810" width="2.21875" style="47" customWidth="1"/>
    <col min="12811" max="12811" width="13.109375" style="47" customWidth="1"/>
    <col min="12812" max="12812" width="2.21875" style="47" customWidth="1"/>
    <col min="12813" max="12813" width="12.21875" style="47" customWidth="1"/>
    <col min="12814" max="12814" width="2.21875" style="47" customWidth="1"/>
    <col min="12815" max="12815" width="13.109375" style="47" customWidth="1"/>
    <col min="12816" max="12816" width="2.21875" style="47" customWidth="1"/>
    <col min="12817" max="12817" width="14.5546875" style="47" customWidth="1"/>
    <col min="12818" max="12818" width="1.88671875" style="47" customWidth="1"/>
    <col min="12819" max="12819" width="12.33203125" style="47" customWidth="1"/>
    <col min="12820" max="12820" width="1.44140625" style="47" customWidth="1"/>
    <col min="12821" max="12821" width="12.33203125" style="47" customWidth="1"/>
    <col min="12822" max="12822" width="1.44140625" style="47" customWidth="1"/>
    <col min="12823" max="12823" width="1.77734375" style="47" customWidth="1"/>
    <col min="12824" max="13056" width="11.5546875" style="47"/>
    <col min="13057" max="13057" width="5" style="47" customWidth="1"/>
    <col min="13058" max="13058" width="2.21875" style="47" customWidth="1"/>
    <col min="13059" max="13059" width="17.77734375" style="47" customWidth="1"/>
    <col min="13060" max="13060" width="1.44140625" style="47" customWidth="1"/>
    <col min="13061" max="13061" width="13.109375" style="47" customWidth="1"/>
    <col min="13062" max="13062" width="2.21875" style="47" customWidth="1"/>
    <col min="13063" max="13063" width="13.109375" style="47" customWidth="1"/>
    <col min="13064" max="13064" width="2.21875" style="47" customWidth="1"/>
    <col min="13065" max="13065" width="13.109375" style="47" customWidth="1"/>
    <col min="13066" max="13066" width="2.21875" style="47" customWidth="1"/>
    <col min="13067" max="13067" width="13.109375" style="47" customWidth="1"/>
    <col min="13068" max="13068" width="2.21875" style="47" customWidth="1"/>
    <col min="13069" max="13069" width="12.21875" style="47" customWidth="1"/>
    <col min="13070" max="13070" width="2.21875" style="47" customWidth="1"/>
    <col min="13071" max="13071" width="13.109375" style="47" customWidth="1"/>
    <col min="13072" max="13072" width="2.21875" style="47" customWidth="1"/>
    <col min="13073" max="13073" width="14.5546875" style="47" customWidth="1"/>
    <col min="13074" max="13074" width="1.88671875" style="47" customWidth="1"/>
    <col min="13075" max="13075" width="12.33203125" style="47" customWidth="1"/>
    <col min="13076" max="13076" width="1.44140625" style="47" customWidth="1"/>
    <col min="13077" max="13077" width="12.33203125" style="47" customWidth="1"/>
    <col min="13078" max="13078" width="1.44140625" style="47" customWidth="1"/>
    <col min="13079" max="13079" width="1.77734375" style="47" customWidth="1"/>
    <col min="13080" max="13312" width="11.5546875" style="47"/>
    <col min="13313" max="13313" width="5" style="47" customWidth="1"/>
    <col min="13314" max="13314" width="2.21875" style="47" customWidth="1"/>
    <col min="13315" max="13315" width="17.77734375" style="47" customWidth="1"/>
    <col min="13316" max="13316" width="1.44140625" style="47" customWidth="1"/>
    <col min="13317" max="13317" width="13.109375" style="47" customWidth="1"/>
    <col min="13318" max="13318" width="2.21875" style="47" customWidth="1"/>
    <col min="13319" max="13319" width="13.109375" style="47" customWidth="1"/>
    <col min="13320" max="13320" width="2.21875" style="47" customWidth="1"/>
    <col min="13321" max="13321" width="13.109375" style="47" customWidth="1"/>
    <col min="13322" max="13322" width="2.21875" style="47" customWidth="1"/>
    <col min="13323" max="13323" width="13.109375" style="47" customWidth="1"/>
    <col min="13324" max="13324" width="2.21875" style="47" customWidth="1"/>
    <col min="13325" max="13325" width="12.21875" style="47" customWidth="1"/>
    <col min="13326" max="13326" width="2.21875" style="47" customWidth="1"/>
    <col min="13327" max="13327" width="13.109375" style="47" customWidth="1"/>
    <col min="13328" max="13328" width="2.21875" style="47" customWidth="1"/>
    <col min="13329" max="13329" width="14.5546875" style="47" customWidth="1"/>
    <col min="13330" max="13330" width="1.88671875" style="47" customWidth="1"/>
    <col min="13331" max="13331" width="12.33203125" style="47" customWidth="1"/>
    <col min="13332" max="13332" width="1.44140625" style="47" customWidth="1"/>
    <col min="13333" max="13333" width="12.33203125" style="47" customWidth="1"/>
    <col min="13334" max="13334" width="1.44140625" style="47" customWidth="1"/>
    <col min="13335" max="13335" width="1.77734375" style="47" customWidth="1"/>
    <col min="13336" max="13568" width="11.5546875" style="47"/>
    <col min="13569" max="13569" width="5" style="47" customWidth="1"/>
    <col min="13570" max="13570" width="2.21875" style="47" customWidth="1"/>
    <col min="13571" max="13571" width="17.77734375" style="47" customWidth="1"/>
    <col min="13572" max="13572" width="1.44140625" style="47" customWidth="1"/>
    <col min="13573" max="13573" width="13.109375" style="47" customWidth="1"/>
    <col min="13574" max="13574" width="2.21875" style="47" customWidth="1"/>
    <col min="13575" max="13575" width="13.109375" style="47" customWidth="1"/>
    <col min="13576" max="13576" width="2.21875" style="47" customWidth="1"/>
    <col min="13577" max="13577" width="13.109375" style="47" customWidth="1"/>
    <col min="13578" max="13578" width="2.21875" style="47" customWidth="1"/>
    <col min="13579" max="13579" width="13.109375" style="47" customWidth="1"/>
    <col min="13580" max="13580" width="2.21875" style="47" customWidth="1"/>
    <col min="13581" max="13581" width="12.21875" style="47" customWidth="1"/>
    <col min="13582" max="13582" width="2.21875" style="47" customWidth="1"/>
    <col min="13583" max="13583" width="13.109375" style="47" customWidth="1"/>
    <col min="13584" max="13584" width="2.21875" style="47" customWidth="1"/>
    <col min="13585" max="13585" width="14.5546875" style="47" customWidth="1"/>
    <col min="13586" max="13586" width="1.88671875" style="47" customWidth="1"/>
    <col min="13587" max="13587" width="12.33203125" style="47" customWidth="1"/>
    <col min="13588" max="13588" width="1.44140625" style="47" customWidth="1"/>
    <col min="13589" max="13589" width="12.33203125" style="47" customWidth="1"/>
    <col min="13590" max="13590" width="1.44140625" style="47" customWidth="1"/>
    <col min="13591" max="13591" width="1.77734375" style="47" customWidth="1"/>
    <col min="13592" max="13824" width="11.5546875" style="47"/>
    <col min="13825" max="13825" width="5" style="47" customWidth="1"/>
    <col min="13826" max="13826" width="2.21875" style="47" customWidth="1"/>
    <col min="13827" max="13827" width="17.77734375" style="47" customWidth="1"/>
    <col min="13828" max="13828" width="1.44140625" style="47" customWidth="1"/>
    <col min="13829" max="13829" width="13.109375" style="47" customWidth="1"/>
    <col min="13830" max="13830" width="2.21875" style="47" customWidth="1"/>
    <col min="13831" max="13831" width="13.109375" style="47" customWidth="1"/>
    <col min="13832" max="13832" width="2.21875" style="47" customWidth="1"/>
    <col min="13833" max="13833" width="13.109375" style="47" customWidth="1"/>
    <col min="13834" max="13834" width="2.21875" style="47" customWidth="1"/>
    <col min="13835" max="13835" width="13.109375" style="47" customWidth="1"/>
    <col min="13836" max="13836" width="2.21875" style="47" customWidth="1"/>
    <col min="13837" max="13837" width="12.21875" style="47" customWidth="1"/>
    <col min="13838" max="13838" width="2.21875" style="47" customWidth="1"/>
    <col min="13839" max="13839" width="13.109375" style="47" customWidth="1"/>
    <col min="13840" max="13840" width="2.21875" style="47" customWidth="1"/>
    <col min="13841" max="13841" width="14.5546875" style="47" customWidth="1"/>
    <col min="13842" max="13842" width="1.88671875" style="47" customWidth="1"/>
    <col min="13843" max="13843" width="12.33203125" style="47" customWidth="1"/>
    <col min="13844" max="13844" width="1.44140625" style="47" customWidth="1"/>
    <col min="13845" max="13845" width="12.33203125" style="47" customWidth="1"/>
    <col min="13846" max="13846" width="1.44140625" style="47" customWidth="1"/>
    <col min="13847" max="13847" width="1.77734375" style="47" customWidth="1"/>
    <col min="13848" max="14080" width="11.5546875" style="47"/>
    <col min="14081" max="14081" width="5" style="47" customWidth="1"/>
    <col min="14082" max="14082" width="2.21875" style="47" customWidth="1"/>
    <col min="14083" max="14083" width="17.77734375" style="47" customWidth="1"/>
    <col min="14084" max="14084" width="1.44140625" style="47" customWidth="1"/>
    <col min="14085" max="14085" width="13.109375" style="47" customWidth="1"/>
    <col min="14086" max="14086" width="2.21875" style="47" customWidth="1"/>
    <col min="14087" max="14087" width="13.109375" style="47" customWidth="1"/>
    <col min="14088" max="14088" width="2.21875" style="47" customWidth="1"/>
    <col min="14089" max="14089" width="13.109375" style="47" customWidth="1"/>
    <col min="14090" max="14090" width="2.21875" style="47" customWidth="1"/>
    <col min="14091" max="14091" width="13.109375" style="47" customWidth="1"/>
    <col min="14092" max="14092" width="2.21875" style="47" customWidth="1"/>
    <col min="14093" max="14093" width="12.21875" style="47" customWidth="1"/>
    <col min="14094" max="14094" width="2.21875" style="47" customWidth="1"/>
    <col min="14095" max="14095" width="13.109375" style="47" customWidth="1"/>
    <col min="14096" max="14096" width="2.21875" style="47" customWidth="1"/>
    <col min="14097" max="14097" width="14.5546875" style="47" customWidth="1"/>
    <col min="14098" max="14098" width="1.88671875" style="47" customWidth="1"/>
    <col min="14099" max="14099" width="12.33203125" style="47" customWidth="1"/>
    <col min="14100" max="14100" width="1.44140625" style="47" customWidth="1"/>
    <col min="14101" max="14101" width="12.33203125" style="47" customWidth="1"/>
    <col min="14102" max="14102" width="1.44140625" style="47" customWidth="1"/>
    <col min="14103" max="14103" width="1.77734375" style="47" customWidth="1"/>
    <col min="14104" max="14336" width="11.5546875" style="47"/>
    <col min="14337" max="14337" width="5" style="47" customWidth="1"/>
    <col min="14338" max="14338" width="2.21875" style="47" customWidth="1"/>
    <col min="14339" max="14339" width="17.77734375" style="47" customWidth="1"/>
    <col min="14340" max="14340" width="1.44140625" style="47" customWidth="1"/>
    <col min="14341" max="14341" width="13.109375" style="47" customWidth="1"/>
    <col min="14342" max="14342" width="2.21875" style="47" customWidth="1"/>
    <col min="14343" max="14343" width="13.109375" style="47" customWidth="1"/>
    <col min="14344" max="14344" width="2.21875" style="47" customWidth="1"/>
    <col min="14345" max="14345" width="13.109375" style="47" customWidth="1"/>
    <col min="14346" max="14346" width="2.21875" style="47" customWidth="1"/>
    <col min="14347" max="14347" width="13.109375" style="47" customWidth="1"/>
    <col min="14348" max="14348" width="2.21875" style="47" customWidth="1"/>
    <col min="14349" max="14349" width="12.21875" style="47" customWidth="1"/>
    <col min="14350" max="14350" width="2.21875" style="47" customWidth="1"/>
    <col min="14351" max="14351" width="13.109375" style="47" customWidth="1"/>
    <col min="14352" max="14352" width="2.21875" style="47" customWidth="1"/>
    <col min="14353" max="14353" width="14.5546875" style="47" customWidth="1"/>
    <col min="14354" max="14354" width="1.88671875" style="47" customWidth="1"/>
    <col min="14355" max="14355" width="12.33203125" style="47" customWidth="1"/>
    <col min="14356" max="14356" width="1.44140625" style="47" customWidth="1"/>
    <col min="14357" max="14357" width="12.33203125" style="47" customWidth="1"/>
    <col min="14358" max="14358" width="1.44140625" style="47" customWidth="1"/>
    <col min="14359" max="14359" width="1.77734375" style="47" customWidth="1"/>
    <col min="14360" max="14592" width="11.5546875" style="47"/>
    <col min="14593" max="14593" width="5" style="47" customWidth="1"/>
    <col min="14594" max="14594" width="2.21875" style="47" customWidth="1"/>
    <col min="14595" max="14595" width="17.77734375" style="47" customWidth="1"/>
    <col min="14596" max="14596" width="1.44140625" style="47" customWidth="1"/>
    <col min="14597" max="14597" width="13.109375" style="47" customWidth="1"/>
    <col min="14598" max="14598" width="2.21875" style="47" customWidth="1"/>
    <col min="14599" max="14599" width="13.109375" style="47" customWidth="1"/>
    <col min="14600" max="14600" width="2.21875" style="47" customWidth="1"/>
    <col min="14601" max="14601" width="13.109375" style="47" customWidth="1"/>
    <col min="14602" max="14602" width="2.21875" style="47" customWidth="1"/>
    <col min="14603" max="14603" width="13.109375" style="47" customWidth="1"/>
    <col min="14604" max="14604" width="2.21875" style="47" customWidth="1"/>
    <col min="14605" max="14605" width="12.21875" style="47" customWidth="1"/>
    <col min="14606" max="14606" width="2.21875" style="47" customWidth="1"/>
    <col min="14607" max="14607" width="13.109375" style="47" customWidth="1"/>
    <col min="14608" max="14608" width="2.21875" style="47" customWidth="1"/>
    <col min="14609" max="14609" width="14.5546875" style="47" customWidth="1"/>
    <col min="14610" max="14610" width="1.88671875" style="47" customWidth="1"/>
    <col min="14611" max="14611" width="12.33203125" style="47" customWidth="1"/>
    <col min="14612" max="14612" width="1.44140625" style="47" customWidth="1"/>
    <col min="14613" max="14613" width="12.33203125" style="47" customWidth="1"/>
    <col min="14614" max="14614" width="1.44140625" style="47" customWidth="1"/>
    <col min="14615" max="14615" width="1.77734375" style="47" customWidth="1"/>
    <col min="14616" max="14848" width="11.5546875" style="47"/>
    <col min="14849" max="14849" width="5" style="47" customWidth="1"/>
    <col min="14850" max="14850" width="2.21875" style="47" customWidth="1"/>
    <col min="14851" max="14851" width="17.77734375" style="47" customWidth="1"/>
    <col min="14852" max="14852" width="1.44140625" style="47" customWidth="1"/>
    <col min="14853" max="14853" width="13.109375" style="47" customWidth="1"/>
    <col min="14854" max="14854" width="2.21875" style="47" customWidth="1"/>
    <col min="14855" max="14855" width="13.109375" style="47" customWidth="1"/>
    <col min="14856" max="14856" width="2.21875" style="47" customWidth="1"/>
    <col min="14857" max="14857" width="13.109375" style="47" customWidth="1"/>
    <col min="14858" max="14858" width="2.21875" style="47" customWidth="1"/>
    <col min="14859" max="14859" width="13.109375" style="47" customWidth="1"/>
    <col min="14860" max="14860" width="2.21875" style="47" customWidth="1"/>
    <col min="14861" max="14861" width="12.21875" style="47" customWidth="1"/>
    <col min="14862" max="14862" width="2.21875" style="47" customWidth="1"/>
    <col min="14863" max="14863" width="13.109375" style="47" customWidth="1"/>
    <col min="14864" max="14864" width="2.21875" style="47" customWidth="1"/>
    <col min="14865" max="14865" width="14.5546875" style="47" customWidth="1"/>
    <col min="14866" max="14866" width="1.88671875" style="47" customWidth="1"/>
    <col min="14867" max="14867" width="12.33203125" style="47" customWidth="1"/>
    <col min="14868" max="14868" width="1.44140625" style="47" customWidth="1"/>
    <col min="14869" max="14869" width="12.33203125" style="47" customWidth="1"/>
    <col min="14870" max="14870" width="1.44140625" style="47" customWidth="1"/>
    <col min="14871" max="14871" width="1.77734375" style="47" customWidth="1"/>
    <col min="14872" max="15104" width="11.5546875" style="47"/>
    <col min="15105" max="15105" width="5" style="47" customWidth="1"/>
    <col min="15106" max="15106" width="2.21875" style="47" customWidth="1"/>
    <col min="15107" max="15107" width="17.77734375" style="47" customWidth="1"/>
    <col min="15108" max="15108" width="1.44140625" style="47" customWidth="1"/>
    <col min="15109" max="15109" width="13.109375" style="47" customWidth="1"/>
    <col min="15110" max="15110" width="2.21875" style="47" customWidth="1"/>
    <col min="15111" max="15111" width="13.109375" style="47" customWidth="1"/>
    <col min="15112" max="15112" width="2.21875" style="47" customWidth="1"/>
    <col min="15113" max="15113" width="13.109375" style="47" customWidth="1"/>
    <col min="15114" max="15114" width="2.21875" style="47" customWidth="1"/>
    <col min="15115" max="15115" width="13.109375" style="47" customWidth="1"/>
    <col min="15116" max="15116" width="2.21875" style="47" customWidth="1"/>
    <col min="15117" max="15117" width="12.21875" style="47" customWidth="1"/>
    <col min="15118" max="15118" width="2.21875" style="47" customWidth="1"/>
    <col min="15119" max="15119" width="13.109375" style="47" customWidth="1"/>
    <col min="15120" max="15120" width="2.21875" style="47" customWidth="1"/>
    <col min="15121" max="15121" width="14.5546875" style="47" customWidth="1"/>
    <col min="15122" max="15122" width="1.88671875" style="47" customWidth="1"/>
    <col min="15123" max="15123" width="12.33203125" style="47" customWidth="1"/>
    <col min="15124" max="15124" width="1.44140625" style="47" customWidth="1"/>
    <col min="15125" max="15125" width="12.33203125" style="47" customWidth="1"/>
    <col min="15126" max="15126" width="1.44140625" style="47" customWidth="1"/>
    <col min="15127" max="15127" width="1.77734375" style="47" customWidth="1"/>
    <col min="15128" max="15360" width="11.5546875" style="47"/>
    <col min="15361" max="15361" width="5" style="47" customWidth="1"/>
    <col min="15362" max="15362" width="2.21875" style="47" customWidth="1"/>
    <col min="15363" max="15363" width="17.77734375" style="47" customWidth="1"/>
    <col min="15364" max="15364" width="1.44140625" style="47" customWidth="1"/>
    <col min="15365" max="15365" width="13.109375" style="47" customWidth="1"/>
    <col min="15366" max="15366" width="2.21875" style="47" customWidth="1"/>
    <col min="15367" max="15367" width="13.109375" style="47" customWidth="1"/>
    <col min="15368" max="15368" width="2.21875" style="47" customWidth="1"/>
    <col min="15369" max="15369" width="13.109375" style="47" customWidth="1"/>
    <col min="15370" max="15370" width="2.21875" style="47" customWidth="1"/>
    <col min="15371" max="15371" width="13.109375" style="47" customWidth="1"/>
    <col min="15372" max="15372" width="2.21875" style="47" customWidth="1"/>
    <col min="15373" max="15373" width="12.21875" style="47" customWidth="1"/>
    <col min="15374" max="15374" width="2.21875" style="47" customWidth="1"/>
    <col min="15375" max="15375" width="13.109375" style="47" customWidth="1"/>
    <col min="15376" max="15376" width="2.21875" style="47" customWidth="1"/>
    <col min="15377" max="15377" width="14.5546875" style="47" customWidth="1"/>
    <col min="15378" max="15378" width="1.88671875" style="47" customWidth="1"/>
    <col min="15379" max="15379" width="12.33203125" style="47" customWidth="1"/>
    <col min="15380" max="15380" width="1.44140625" style="47" customWidth="1"/>
    <col min="15381" max="15381" width="12.33203125" style="47" customWidth="1"/>
    <col min="15382" max="15382" width="1.44140625" style="47" customWidth="1"/>
    <col min="15383" max="15383" width="1.77734375" style="47" customWidth="1"/>
    <col min="15384" max="15616" width="11.5546875" style="47"/>
    <col min="15617" max="15617" width="5" style="47" customWidth="1"/>
    <col min="15618" max="15618" width="2.21875" style="47" customWidth="1"/>
    <col min="15619" max="15619" width="17.77734375" style="47" customWidth="1"/>
    <col min="15620" max="15620" width="1.44140625" style="47" customWidth="1"/>
    <col min="15621" max="15621" width="13.109375" style="47" customWidth="1"/>
    <col min="15622" max="15622" width="2.21875" style="47" customWidth="1"/>
    <col min="15623" max="15623" width="13.109375" style="47" customWidth="1"/>
    <col min="15624" max="15624" width="2.21875" style="47" customWidth="1"/>
    <col min="15625" max="15625" width="13.109375" style="47" customWidth="1"/>
    <col min="15626" max="15626" width="2.21875" style="47" customWidth="1"/>
    <col min="15627" max="15627" width="13.109375" style="47" customWidth="1"/>
    <col min="15628" max="15628" width="2.21875" style="47" customWidth="1"/>
    <col min="15629" max="15629" width="12.21875" style="47" customWidth="1"/>
    <col min="15630" max="15630" width="2.21875" style="47" customWidth="1"/>
    <col min="15631" max="15631" width="13.109375" style="47" customWidth="1"/>
    <col min="15632" max="15632" width="2.21875" style="47" customWidth="1"/>
    <col min="15633" max="15633" width="14.5546875" style="47" customWidth="1"/>
    <col min="15634" max="15634" width="1.88671875" style="47" customWidth="1"/>
    <col min="15635" max="15635" width="12.33203125" style="47" customWidth="1"/>
    <col min="15636" max="15636" width="1.44140625" style="47" customWidth="1"/>
    <col min="15637" max="15637" width="12.33203125" style="47" customWidth="1"/>
    <col min="15638" max="15638" width="1.44140625" style="47" customWidth="1"/>
    <col min="15639" max="15639" width="1.77734375" style="47" customWidth="1"/>
    <col min="15640" max="15872" width="11.5546875" style="47"/>
    <col min="15873" max="15873" width="5" style="47" customWidth="1"/>
    <col min="15874" max="15874" width="2.21875" style="47" customWidth="1"/>
    <col min="15875" max="15875" width="17.77734375" style="47" customWidth="1"/>
    <col min="15876" max="15876" width="1.44140625" style="47" customWidth="1"/>
    <col min="15877" max="15877" width="13.109375" style="47" customWidth="1"/>
    <col min="15878" max="15878" width="2.21875" style="47" customWidth="1"/>
    <col min="15879" max="15879" width="13.109375" style="47" customWidth="1"/>
    <col min="15880" max="15880" width="2.21875" style="47" customWidth="1"/>
    <col min="15881" max="15881" width="13.109375" style="47" customWidth="1"/>
    <col min="15882" max="15882" width="2.21875" style="47" customWidth="1"/>
    <col min="15883" max="15883" width="13.109375" style="47" customWidth="1"/>
    <col min="15884" max="15884" width="2.21875" style="47" customWidth="1"/>
    <col min="15885" max="15885" width="12.21875" style="47" customWidth="1"/>
    <col min="15886" max="15886" width="2.21875" style="47" customWidth="1"/>
    <col min="15887" max="15887" width="13.109375" style="47" customWidth="1"/>
    <col min="15888" max="15888" width="2.21875" style="47" customWidth="1"/>
    <col min="15889" max="15889" width="14.5546875" style="47" customWidth="1"/>
    <col min="15890" max="15890" width="1.88671875" style="47" customWidth="1"/>
    <col min="15891" max="15891" width="12.33203125" style="47" customWidth="1"/>
    <col min="15892" max="15892" width="1.44140625" style="47" customWidth="1"/>
    <col min="15893" max="15893" width="12.33203125" style="47" customWidth="1"/>
    <col min="15894" max="15894" width="1.44140625" style="47" customWidth="1"/>
    <col min="15895" max="15895" width="1.77734375" style="47" customWidth="1"/>
    <col min="15896" max="16128" width="11.5546875" style="47"/>
    <col min="16129" max="16129" width="5" style="47" customWidth="1"/>
    <col min="16130" max="16130" width="2.21875" style="47" customWidth="1"/>
    <col min="16131" max="16131" width="17.77734375" style="47" customWidth="1"/>
    <col min="16132" max="16132" width="1.44140625" style="47" customWidth="1"/>
    <col min="16133" max="16133" width="13.109375" style="47" customWidth="1"/>
    <col min="16134" max="16134" width="2.21875" style="47" customWidth="1"/>
    <col min="16135" max="16135" width="13.109375" style="47" customWidth="1"/>
    <col min="16136" max="16136" width="2.21875" style="47" customWidth="1"/>
    <col min="16137" max="16137" width="13.109375" style="47" customWidth="1"/>
    <col min="16138" max="16138" width="2.21875" style="47" customWidth="1"/>
    <col min="16139" max="16139" width="13.109375" style="47" customWidth="1"/>
    <col min="16140" max="16140" width="2.21875" style="47" customWidth="1"/>
    <col min="16141" max="16141" width="12.21875" style="47" customWidth="1"/>
    <col min="16142" max="16142" width="2.21875" style="47" customWidth="1"/>
    <col min="16143" max="16143" width="13.109375" style="47" customWidth="1"/>
    <col min="16144" max="16144" width="2.21875" style="47" customWidth="1"/>
    <col min="16145" max="16145" width="14.5546875" style="47" customWidth="1"/>
    <col min="16146" max="16146" width="1.88671875" style="47" customWidth="1"/>
    <col min="16147" max="16147" width="12.33203125" style="47" customWidth="1"/>
    <col min="16148" max="16148" width="1.44140625" style="47" customWidth="1"/>
    <col min="16149" max="16149" width="12.33203125" style="47" customWidth="1"/>
    <col min="16150" max="16150" width="1.44140625" style="47" customWidth="1"/>
    <col min="16151" max="16151" width="1.77734375" style="47" customWidth="1"/>
    <col min="16152" max="16384" width="11.5546875" style="47"/>
  </cols>
  <sheetData>
    <row r="1" spans="1:21" s="46" customFormat="1" ht="10.5" customHeight="1" x14ac:dyDescent="0.3">
      <c r="C1" s="47"/>
      <c r="D1" s="89" t="s">
        <v>294</v>
      </c>
      <c r="E1" s="89"/>
      <c r="F1" s="89"/>
      <c r="G1" s="89"/>
      <c r="H1" s="89"/>
      <c r="I1" s="89"/>
      <c r="J1" s="89"/>
      <c r="K1" s="89"/>
      <c r="L1" s="89"/>
      <c r="M1" s="89"/>
      <c r="N1" s="89"/>
      <c r="O1" s="89"/>
      <c r="P1" s="89"/>
      <c r="Q1" s="89"/>
      <c r="R1" s="89"/>
      <c r="U1" s="49" t="s">
        <v>295</v>
      </c>
    </row>
    <row r="2" spans="1:21" s="46" customFormat="1" ht="10.5" customHeight="1" x14ac:dyDescent="0.3">
      <c r="C2" s="47"/>
      <c r="D2" s="89" t="s">
        <v>296</v>
      </c>
      <c r="E2" s="89"/>
      <c r="F2" s="89"/>
      <c r="G2" s="89"/>
      <c r="H2" s="89"/>
      <c r="I2" s="89"/>
      <c r="J2" s="89"/>
      <c r="K2" s="89"/>
      <c r="L2" s="89"/>
      <c r="M2" s="89"/>
      <c r="N2" s="89"/>
      <c r="O2" s="89"/>
      <c r="P2" s="89"/>
      <c r="Q2" s="89"/>
      <c r="R2" s="89"/>
      <c r="U2" s="49" t="s">
        <v>47</v>
      </c>
    </row>
    <row r="3" spans="1:21" s="46" customFormat="1" ht="10.35" customHeight="1" x14ac:dyDescent="0.3">
      <c r="C3" s="47"/>
      <c r="D3" s="89" t="s">
        <v>297</v>
      </c>
      <c r="E3" s="89"/>
      <c r="F3" s="89"/>
      <c r="G3" s="89"/>
      <c r="H3" s="89"/>
      <c r="I3" s="89"/>
      <c r="J3" s="89"/>
      <c r="K3" s="89"/>
      <c r="L3" s="89"/>
      <c r="M3" s="89"/>
      <c r="N3" s="89"/>
      <c r="O3" s="89"/>
      <c r="P3" s="89"/>
      <c r="Q3" s="89"/>
      <c r="R3" s="89"/>
    </row>
    <row r="4" spans="1:21" ht="9.6" customHeight="1" x14ac:dyDescent="0.3"/>
    <row r="5" spans="1:21" ht="9.6" customHeight="1" x14ac:dyDescent="0.3"/>
    <row r="6" spans="1:21" ht="9.6" customHeight="1" x14ac:dyDescent="0.3">
      <c r="S6" s="57" t="s">
        <v>298</v>
      </c>
      <c r="T6" s="57"/>
      <c r="U6" s="57"/>
    </row>
    <row r="7" spans="1:21" ht="9.6" customHeight="1" x14ac:dyDescent="0.3">
      <c r="S7" s="90" t="s">
        <v>299</v>
      </c>
      <c r="T7" s="54"/>
      <c r="U7" s="54"/>
    </row>
    <row r="8" spans="1:21" ht="9.6" customHeight="1" x14ac:dyDescent="0.3">
      <c r="E8" s="57" t="s">
        <v>51</v>
      </c>
      <c r="F8" s="57"/>
      <c r="G8" s="57"/>
      <c r="H8" s="57"/>
      <c r="I8" s="57"/>
      <c r="J8" s="57"/>
      <c r="K8" s="57"/>
      <c r="M8" s="57" t="s">
        <v>52</v>
      </c>
      <c r="N8" s="57"/>
      <c r="O8" s="57"/>
      <c r="P8" s="57"/>
      <c r="Q8" s="57"/>
      <c r="S8" s="57" t="s">
        <v>300</v>
      </c>
      <c r="T8" s="57"/>
      <c r="U8" s="57"/>
    </row>
    <row r="9" spans="1:21" ht="9.6" customHeight="1" x14ac:dyDescent="0.3">
      <c r="E9" s="58" t="s">
        <v>301</v>
      </c>
      <c r="G9" s="58" t="s">
        <v>302</v>
      </c>
      <c r="I9" s="58" t="s">
        <v>303</v>
      </c>
      <c r="M9" s="58" t="s">
        <v>301</v>
      </c>
      <c r="O9" s="58" t="s">
        <v>302</v>
      </c>
    </row>
    <row r="10" spans="1:21" ht="9.6" customHeight="1" x14ac:dyDescent="0.3">
      <c r="E10" s="58" t="s">
        <v>304</v>
      </c>
      <c r="G10" s="58" t="s">
        <v>305</v>
      </c>
      <c r="I10" s="58" t="s">
        <v>306</v>
      </c>
      <c r="K10" s="58" t="s">
        <v>305</v>
      </c>
      <c r="M10" s="58" t="s">
        <v>304</v>
      </c>
      <c r="O10" s="58" t="s">
        <v>305</v>
      </c>
      <c r="Q10" s="58" t="s">
        <v>305</v>
      </c>
    </row>
    <row r="11" spans="1:21" ht="9.6" customHeight="1" x14ac:dyDescent="0.3">
      <c r="A11" s="60" t="s">
        <v>71</v>
      </c>
      <c r="C11" s="60" t="s">
        <v>73</v>
      </c>
      <c r="E11" s="60" t="s">
        <v>307</v>
      </c>
      <c r="G11" s="60" t="s">
        <v>308</v>
      </c>
      <c r="I11" s="60" t="s">
        <v>309</v>
      </c>
      <c r="K11" s="60" t="s">
        <v>308</v>
      </c>
      <c r="M11" s="60" t="s">
        <v>307</v>
      </c>
      <c r="O11" s="60" t="s">
        <v>310</v>
      </c>
      <c r="Q11" s="60" t="s">
        <v>310</v>
      </c>
      <c r="S11" s="60" t="s">
        <v>311</v>
      </c>
      <c r="U11" s="60" t="s">
        <v>312</v>
      </c>
    </row>
    <row r="12" spans="1:21" ht="8.85" customHeight="1" x14ac:dyDescent="0.3"/>
    <row r="13" spans="1:21" ht="8.85" customHeight="1" x14ac:dyDescent="0.3">
      <c r="B13" s="47" t="s">
        <v>283</v>
      </c>
    </row>
    <row r="14" spans="1:21" ht="8.85" customHeight="1" x14ac:dyDescent="0.3">
      <c r="A14" s="47">
        <v>1</v>
      </c>
      <c r="B14" s="91"/>
      <c r="C14" s="47" t="s">
        <v>84</v>
      </c>
      <c r="D14" s="61"/>
      <c r="E14" s="64">
        <v>0</v>
      </c>
      <c r="F14" s="61"/>
      <c r="G14" s="64">
        <v>40306476</v>
      </c>
      <c r="H14" s="61"/>
      <c r="I14" s="64">
        <v>8732658</v>
      </c>
      <c r="J14" s="61"/>
      <c r="K14" s="64">
        <v>90024215</v>
      </c>
      <c r="L14" s="61"/>
      <c r="M14" s="64">
        <v>0</v>
      </c>
      <c r="N14" s="61"/>
      <c r="O14" s="64">
        <v>9922519</v>
      </c>
      <c r="P14" s="61"/>
      <c r="Q14" s="64">
        <v>40911030</v>
      </c>
      <c r="R14" s="61"/>
      <c r="S14" s="64">
        <v>4591692.9378000004</v>
      </c>
      <c r="T14" s="61"/>
      <c r="U14" s="64">
        <v>593377.2622</v>
      </c>
    </row>
    <row r="15" spans="1:21" ht="8.85" customHeight="1" x14ac:dyDescent="0.3">
      <c r="A15" s="47">
        <v>2</v>
      </c>
      <c r="B15" s="91"/>
      <c r="C15" s="47" t="s">
        <v>85</v>
      </c>
      <c r="D15" s="61"/>
      <c r="E15" s="70">
        <v>0</v>
      </c>
      <c r="F15" s="61"/>
      <c r="G15" s="70">
        <v>2259682</v>
      </c>
      <c r="H15" s="61"/>
      <c r="I15" s="70">
        <v>3196825</v>
      </c>
      <c r="J15" s="61"/>
      <c r="K15" s="70">
        <v>30702287</v>
      </c>
      <c r="L15" s="61"/>
      <c r="M15" s="70">
        <v>0</v>
      </c>
      <c r="N15" s="61"/>
      <c r="O15" s="70">
        <v>0</v>
      </c>
      <c r="P15" s="61"/>
      <c r="Q15" s="70">
        <v>9721297</v>
      </c>
      <c r="R15" s="61"/>
      <c r="S15" s="70">
        <v>1120319.3839410001</v>
      </c>
      <c r="T15" s="61"/>
      <c r="U15" s="70">
        <v>647417.19605899998</v>
      </c>
    </row>
    <row r="16" spans="1:21" ht="8.85" customHeight="1" x14ac:dyDescent="0.3">
      <c r="A16" s="47">
        <v>3</v>
      </c>
      <c r="B16" s="92"/>
      <c r="C16" s="47" t="s">
        <v>87</v>
      </c>
      <c r="D16" s="61"/>
      <c r="E16" s="70">
        <v>0</v>
      </c>
      <c r="F16" s="61"/>
      <c r="G16" s="70">
        <v>936840</v>
      </c>
      <c r="H16" s="61"/>
      <c r="I16" s="70">
        <v>862671</v>
      </c>
      <c r="J16" s="61"/>
      <c r="K16" s="70">
        <v>14061917</v>
      </c>
      <c r="L16" s="61"/>
      <c r="M16" s="70">
        <v>0</v>
      </c>
      <c r="N16" s="61"/>
      <c r="O16" s="70">
        <v>191068</v>
      </c>
      <c r="P16" s="61"/>
      <c r="Q16" s="70">
        <v>2440226</v>
      </c>
      <c r="R16" s="61"/>
      <c r="S16" s="70">
        <v>195962.95269999999</v>
      </c>
      <c r="T16" s="61"/>
      <c r="U16" s="70">
        <v>194706.7873</v>
      </c>
    </row>
    <row r="17" spans="1:21" ht="8.85" customHeight="1" x14ac:dyDescent="0.3">
      <c r="A17" s="47">
        <v>4</v>
      </c>
      <c r="B17" s="91"/>
      <c r="C17" s="47" t="s">
        <v>88</v>
      </c>
      <c r="D17" s="61"/>
      <c r="E17" s="70">
        <v>0</v>
      </c>
      <c r="F17" s="61"/>
      <c r="G17" s="70">
        <v>9348820</v>
      </c>
      <c r="H17" s="61"/>
      <c r="I17" s="70">
        <v>1775196</v>
      </c>
      <c r="J17" s="61"/>
      <c r="K17" s="70">
        <v>46153408</v>
      </c>
      <c r="L17" s="61"/>
      <c r="M17" s="70">
        <v>0</v>
      </c>
      <c r="N17" s="61"/>
      <c r="O17" s="70">
        <v>72690</v>
      </c>
      <c r="P17" s="61"/>
      <c r="Q17" s="70">
        <v>15280646</v>
      </c>
      <c r="R17" s="61"/>
      <c r="S17" s="70">
        <v>1375121.9688919999</v>
      </c>
      <c r="T17" s="61"/>
      <c r="U17" s="70">
        <v>594613.441108</v>
      </c>
    </row>
    <row r="18" spans="1:21" ht="8.85" customHeight="1" x14ac:dyDescent="0.3">
      <c r="A18" s="47">
        <v>5</v>
      </c>
      <c r="B18" s="92"/>
      <c r="C18" s="47" t="s">
        <v>89</v>
      </c>
      <c r="D18" s="61"/>
      <c r="E18" s="70">
        <v>0</v>
      </c>
      <c r="F18" s="61"/>
      <c r="G18" s="70">
        <v>41131350</v>
      </c>
      <c r="H18" s="61"/>
      <c r="I18" s="70">
        <v>16870713</v>
      </c>
      <c r="J18" s="61"/>
      <c r="K18" s="70">
        <v>337205517</v>
      </c>
      <c r="L18" s="61"/>
      <c r="M18" s="70">
        <v>7149</v>
      </c>
      <c r="N18" s="61"/>
      <c r="O18" s="70">
        <v>2530090</v>
      </c>
      <c r="P18" s="61"/>
      <c r="Q18" s="70">
        <v>50593593</v>
      </c>
      <c r="R18" s="61"/>
      <c r="S18" s="70">
        <v>7306670.4555000011</v>
      </c>
      <c r="T18" s="61"/>
      <c r="U18" s="70">
        <v>1730709.3544999999</v>
      </c>
    </row>
    <row r="19" spans="1:21" ht="8.85" customHeight="1" x14ac:dyDescent="0.3">
      <c r="A19" s="72"/>
      <c r="B19" s="61"/>
      <c r="D19" s="61"/>
      <c r="E19" s="61"/>
      <c r="F19" s="61"/>
      <c r="G19" s="61"/>
      <c r="H19" s="61"/>
      <c r="I19" s="61"/>
      <c r="J19" s="61"/>
      <c r="K19" s="61"/>
      <c r="L19" s="61"/>
      <c r="M19" s="61"/>
      <c r="N19" s="61"/>
      <c r="O19" s="61"/>
      <c r="P19" s="61"/>
      <c r="Q19" s="61"/>
      <c r="R19" s="61"/>
      <c r="S19" s="61"/>
      <c r="T19" s="61"/>
      <c r="U19" s="61"/>
    </row>
    <row r="20" spans="1:21" ht="8.85" customHeight="1" x14ac:dyDescent="0.3">
      <c r="A20" s="47">
        <v>6</v>
      </c>
      <c r="B20" s="92"/>
      <c r="C20" s="47" t="s">
        <v>90</v>
      </c>
      <c r="D20" s="61"/>
      <c r="E20" s="70">
        <v>0</v>
      </c>
      <c r="F20" s="61"/>
      <c r="G20" s="70">
        <v>3390148</v>
      </c>
      <c r="H20" s="61"/>
      <c r="I20" s="70">
        <v>1380582</v>
      </c>
      <c r="J20" s="61"/>
      <c r="K20" s="70">
        <v>22642216</v>
      </c>
      <c r="L20" s="61"/>
      <c r="M20" s="70">
        <v>0</v>
      </c>
      <c r="N20" s="61"/>
      <c r="O20" s="70">
        <v>531204</v>
      </c>
      <c r="P20" s="61"/>
      <c r="Q20" s="70">
        <v>3690198</v>
      </c>
      <c r="R20" s="61"/>
      <c r="S20" s="70">
        <v>2158221.307</v>
      </c>
      <c r="T20" s="61"/>
      <c r="U20" s="70">
        <v>213070.70300000001</v>
      </c>
    </row>
    <row r="21" spans="1:21" ht="8.85" customHeight="1" x14ac:dyDescent="0.3">
      <c r="A21" s="47">
        <v>7</v>
      </c>
      <c r="B21" s="92"/>
      <c r="C21" s="47" t="s">
        <v>91</v>
      </c>
      <c r="D21" s="61"/>
      <c r="E21" s="70">
        <v>0</v>
      </c>
      <c r="F21" s="61"/>
      <c r="G21" s="70">
        <v>843577</v>
      </c>
      <c r="H21" s="61"/>
      <c r="I21" s="70">
        <v>194932</v>
      </c>
      <c r="J21" s="61"/>
      <c r="K21" s="70">
        <v>10841571</v>
      </c>
      <c r="L21" s="61"/>
      <c r="M21" s="70">
        <v>0</v>
      </c>
      <c r="N21" s="61"/>
      <c r="O21" s="70">
        <v>69515</v>
      </c>
      <c r="P21" s="61"/>
      <c r="Q21" s="70">
        <v>1422097</v>
      </c>
      <c r="R21" s="61"/>
      <c r="S21" s="70">
        <v>252653.86900999997</v>
      </c>
      <c r="T21" s="61"/>
      <c r="U21" s="70">
        <v>228761.34099</v>
      </c>
    </row>
    <row r="22" spans="1:21" ht="8.85" customHeight="1" x14ac:dyDescent="0.3">
      <c r="A22" s="47">
        <v>8</v>
      </c>
      <c r="B22" s="91"/>
      <c r="C22" s="47" t="s">
        <v>92</v>
      </c>
      <c r="D22" s="61"/>
      <c r="E22" s="70">
        <v>0</v>
      </c>
      <c r="F22" s="61"/>
      <c r="G22" s="70">
        <v>9256073</v>
      </c>
      <c r="H22" s="61"/>
      <c r="I22" s="70">
        <v>2553745</v>
      </c>
      <c r="J22" s="61"/>
      <c r="K22" s="70">
        <v>72406960</v>
      </c>
      <c r="L22" s="61"/>
      <c r="M22" s="70">
        <v>3714</v>
      </c>
      <c r="N22" s="61"/>
      <c r="O22" s="70">
        <v>550144</v>
      </c>
      <c r="P22" s="61"/>
      <c r="Q22" s="70">
        <v>19616512</v>
      </c>
      <c r="R22" s="61"/>
      <c r="S22" s="70">
        <v>1383751.851429</v>
      </c>
      <c r="T22" s="61"/>
      <c r="U22" s="70">
        <v>1876298.658571</v>
      </c>
    </row>
    <row r="23" spans="1:21" ht="8.85" customHeight="1" x14ac:dyDescent="0.3">
      <c r="A23" s="47">
        <v>9</v>
      </c>
      <c r="B23" s="92"/>
      <c r="C23" s="47" t="s">
        <v>93</v>
      </c>
      <c r="D23" s="61"/>
      <c r="E23" s="70">
        <v>0</v>
      </c>
      <c r="F23" s="61"/>
      <c r="G23" s="70">
        <v>0</v>
      </c>
      <c r="H23" s="61"/>
      <c r="I23" s="70">
        <v>0</v>
      </c>
      <c r="J23" s="61"/>
      <c r="K23" s="70">
        <v>0</v>
      </c>
      <c r="L23" s="61"/>
      <c r="M23" s="70">
        <v>0</v>
      </c>
      <c r="N23" s="61"/>
      <c r="O23" s="70">
        <v>0</v>
      </c>
      <c r="P23" s="61"/>
      <c r="Q23" s="70">
        <v>0</v>
      </c>
      <c r="R23" s="61"/>
      <c r="S23" s="70">
        <v>0</v>
      </c>
      <c r="T23" s="61"/>
      <c r="U23" s="70">
        <v>0</v>
      </c>
    </row>
    <row r="24" spans="1:21" ht="8.85" customHeight="1" x14ac:dyDescent="0.3">
      <c r="A24" s="47">
        <v>10</v>
      </c>
      <c r="B24" s="91"/>
      <c r="C24" s="47" t="s">
        <v>94</v>
      </c>
      <c r="D24" s="61"/>
      <c r="E24" s="70">
        <v>0</v>
      </c>
      <c r="F24" s="61"/>
      <c r="G24" s="70">
        <v>5439259</v>
      </c>
      <c r="H24" s="61"/>
      <c r="I24" s="70">
        <v>989247</v>
      </c>
      <c r="J24" s="61"/>
      <c r="K24" s="70">
        <v>11941893</v>
      </c>
      <c r="L24" s="61"/>
      <c r="M24" s="70">
        <v>0</v>
      </c>
      <c r="N24" s="61"/>
      <c r="O24" s="70">
        <v>320000</v>
      </c>
      <c r="P24" s="61"/>
      <c r="Q24" s="70">
        <v>754564</v>
      </c>
      <c r="R24" s="61"/>
      <c r="S24" s="70">
        <v>1151118.3930000002</v>
      </c>
      <c r="T24" s="61"/>
      <c r="U24" s="70">
        <v>26426.077000000001</v>
      </c>
    </row>
    <row r="25" spans="1:21" ht="8.85" customHeight="1" x14ac:dyDescent="0.3">
      <c r="A25" s="72"/>
      <c r="B25" s="61"/>
      <c r="D25" s="61"/>
      <c r="E25" s="61"/>
      <c r="F25" s="61"/>
      <c r="G25" s="61"/>
      <c r="H25" s="61"/>
      <c r="I25" s="61"/>
      <c r="J25" s="61"/>
      <c r="K25" s="61"/>
      <c r="L25" s="61"/>
      <c r="M25" s="61"/>
      <c r="N25" s="61"/>
      <c r="O25" s="61"/>
      <c r="P25" s="61"/>
      <c r="Q25" s="61"/>
      <c r="R25" s="61"/>
      <c r="S25" s="61"/>
      <c r="T25" s="61"/>
      <c r="U25" s="61"/>
    </row>
    <row r="26" spans="1:21" ht="8.85" customHeight="1" x14ac:dyDescent="0.3">
      <c r="A26" s="47">
        <v>11</v>
      </c>
      <c r="B26" s="91"/>
      <c r="C26" s="47" t="s">
        <v>95</v>
      </c>
      <c r="D26" s="61"/>
      <c r="E26" s="70">
        <v>0</v>
      </c>
      <c r="F26" s="61"/>
      <c r="G26" s="70">
        <v>2920475</v>
      </c>
      <c r="H26" s="61"/>
      <c r="I26" s="70">
        <v>383857</v>
      </c>
      <c r="J26" s="61"/>
      <c r="K26" s="70">
        <v>10426515</v>
      </c>
      <c r="L26" s="61"/>
      <c r="M26" s="70">
        <v>0</v>
      </c>
      <c r="N26" s="61"/>
      <c r="O26" s="70">
        <v>389945</v>
      </c>
      <c r="P26" s="61"/>
      <c r="Q26" s="70">
        <v>841047</v>
      </c>
      <c r="R26" s="61"/>
      <c r="S26" s="70">
        <v>34780.253080000002</v>
      </c>
      <c r="T26" s="61"/>
      <c r="U26" s="70">
        <v>9934.3069200000009</v>
      </c>
    </row>
    <row r="27" spans="1:21" ht="8.85" customHeight="1" x14ac:dyDescent="0.3">
      <c r="A27" s="47">
        <v>12</v>
      </c>
      <c r="B27" s="92"/>
      <c r="C27" s="47" t="s">
        <v>96</v>
      </c>
      <c r="D27" s="61"/>
      <c r="E27" s="70">
        <v>0</v>
      </c>
      <c r="F27" s="61"/>
      <c r="G27" s="70">
        <v>1570025</v>
      </c>
      <c r="H27" s="61"/>
      <c r="I27" s="70">
        <v>198029</v>
      </c>
      <c r="J27" s="61"/>
      <c r="K27" s="70">
        <v>13720640</v>
      </c>
      <c r="L27" s="61"/>
      <c r="M27" s="70">
        <v>0</v>
      </c>
      <c r="N27" s="61"/>
      <c r="O27" s="70">
        <v>0</v>
      </c>
      <c r="P27" s="61"/>
      <c r="Q27" s="70">
        <v>4079156</v>
      </c>
      <c r="R27" s="61"/>
      <c r="S27" s="70">
        <v>472392.61356500001</v>
      </c>
      <c r="T27" s="61"/>
      <c r="U27" s="70">
        <v>389108.146435</v>
      </c>
    </row>
    <row r="28" spans="1:21" ht="8.85" customHeight="1" x14ac:dyDescent="0.3">
      <c r="A28" s="47">
        <v>13</v>
      </c>
      <c r="B28" s="91"/>
      <c r="C28" s="47" t="s">
        <v>97</v>
      </c>
      <c r="D28" s="61"/>
      <c r="E28" s="70">
        <v>0</v>
      </c>
      <c r="F28" s="61"/>
      <c r="G28" s="70">
        <v>3466843</v>
      </c>
      <c r="H28" s="61"/>
      <c r="I28" s="70">
        <v>1896287</v>
      </c>
      <c r="J28" s="61"/>
      <c r="K28" s="70">
        <v>29865278</v>
      </c>
      <c r="L28" s="61"/>
      <c r="M28" s="70">
        <v>0</v>
      </c>
      <c r="N28" s="61"/>
      <c r="O28" s="70">
        <v>284709</v>
      </c>
      <c r="P28" s="61"/>
      <c r="Q28" s="70">
        <v>9114225</v>
      </c>
      <c r="R28" s="61"/>
      <c r="S28" s="70">
        <v>1770374.06849</v>
      </c>
      <c r="T28" s="61"/>
      <c r="U28" s="70">
        <v>481546.09151</v>
      </c>
    </row>
    <row r="29" spans="1:21" ht="8.85" customHeight="1" x14ac:dyDescent="0.3">
      <c r="A29" s="47">
        <v>14</v>
      </c>
      <c r="B29" s="92"/>
      <c r="C29" s="47" t="s">
        <v>98</v>
      </c>
      <c r="D29" s="61"/>
      <c r="E29" s="70">
        <v>0</v>
      </c>
      <c r="F29" s="61"/>
      <c r="G29" s="70">
        <v>471764</v>
      </c>
      <c r="H29" s="61"/>
      <c r="I29" s="70">
        <v>105494</v>
      </c>
      <c r="J29" s="61"/>
      <c r="K29" s="70">
        <v>15491052</v>
      </c>
      <c r="L29" s="61"/>
      <c r="M29" s="70">
        <v>0</v>
      </c>
      <c r="N29" s="61"/>
      <c r="O29" s="70">
        <v>0</v>
      </c>
      <c r="P29" s="61"/>
      <c r="Q29" s="70">
        <v>4539710</v>
      </c>
      <c r="R29" s="61"/>
      <c r="S29" s="70">
        <v>623775.73566000012</v>
      </c>
      <c r="T29" s="61"/>
      <c r="U29" s="70">
        <v>300441.66434000002</v>
      </c>
    </row>
    <row r="30" spans="1:21" ht="8.85" customHeight="1" x14ac:dyDescent="0.3">
      <c r="A30" s="47">
        <v>15</v>
      </c>
      <c r="B30" s="91"/>
      <c r="C30" s="47" t="s">
        <v>99</v>
      </c>
      <c r="D30" s="61"/>
      <c r="E30" s="70">
        <v>0</v>
      </c>
      <c r="F30" s="61"/>
      <c r="G30" s="70">
        <v>24736928</v>
      </c>
      <c r="H30" s="61"/>
      <c r="I30" s="70">
        <v>9620476</v>
      </c>
      <c r="J30" s="61"/>
      <c r="K30" s="70">
        <v>188678539</v>
      </c>
      <c r="L30" s="61"/>
      <c r="M30" s="70">
        <v>0</v>
      </c>
      <c r="N30" s="61"/>
      <c r="O30" s="70">
        <v>1177360</v>
      </c>
      <c r="P30" s="61"/>
      <c r="Q30" s="70">
        <v>42372598</v>
      </c>
      <c r="R30" s="61"/>
      <c r="S30" s="70">
        <v>16720719.631689999</v>
      </c>
      <c r="T30" s="61"/>
      <c r="U30" s="70">
        <v>2280910.0183100002</v>
      </c>
    </row>
    <row r="31" spans="1:21" ht="8.85" customHeight="1" x14ac:dyDescent="0.3">
      <c r="A31" s="72"/>
      <c r="B31" s="61"/>
      <c r="D31" s="61"/>
      <c r="E31" s="61"/>
      <c r="F31" s="61"/>
      <c r="G31" s="61"/>
      <c r="H31" s="61"/>
      <c r="I31" s="61"/>
      <c r="J31" s="61"/>
      <c r="K31" s="61"/>
      <c r="L31" s="61"/>
      <c r="M31" s="61"/>
      <c r="N31" s="61"/>
      <c r="O31" s="61"/>
      <c r="P31" s="61"/>
      <c r="Q31" s="61"/>
      <c r="R31" s="61"/>
      <c r="S31" s="61"/>
      <c r="T31" s="61"/>
      <c r="U31" s="61"/>
    </row>
    <row r="32" spans="1:21" ht="8.85" customHeight="1" x14ac:dyDescent="0.3">
      <c r="A32" s="47">
        <v>16</v>
      </c>
      <c r="B32" s="91"/>
      <c r="C32" s="47" t="s">
        <v>100</v>
      </c>
      <c r="D32" s="61"/>
      <c r="E32" s="70">
        <v>0</v>
      </c>
      <c r="F32" s="61"/>
      <c r="G32" s="70">
        <v>3307212</v>
      </c>
      <c r="H32" s="61"/>
      <c r="I32" s="70">
        <v>334343</v>
      </c>
      <c r="J32" s="61"/>
      <c r="K32" s="70">
        <v>61829403</v>
      </c>
      <c r="L32" s="61"/>
      <c r="M32" s="70">
        <v>0</v>
      </c>
      <c r="N32" s="61"/>
      <c r="O32" s="70">
        <v>3694394</v>
      </c>
      <c r="P32" s="61"/>
      <c r="Q32" s="70">
        <v>14021096</v>
      </c>
      <c r="R32" s="61"/>
      <c r="S32" s="70">
        <v>961103.48393999995</v>
      </c>
      <c r="T32" s="61"/>
      <c r="U32" s="70">
        <v>421696.27606</v>
      </c>
    </row>
    <row r="33" spans="1:21" ht="8.85" customHeight="1" x14ac:dyDescent="0.3">
      <c r="A33" s="47">
        <v>17</v>
      </c>
      <c r="B33" s="92"/>
      <c r="C33" s="47" t="s">
        <v>101</v>
      </c>
      <c r="D33" s="61"/>
      <c r="E33" s="70">
        <v>0</v>
      </c>
      <c r="F33" s="61"/>
      <c r="G33" s="70">
        <v>0</v>
      </c>
      <c r="H33" s="61"/>
      <c r="I33" s="70">
        <v>0</v>
      </c>
      <c r="J33" s="61"/>
      <c r="K33" s="70">
        <v>0</v>
      </c>
      <c r="L33" s="61"/>
      <c r="M33" s="70">
        <v>0</v>
      </c>
      <c r="N33" s="61"/>
      <c r="O33" s="70">
        <v>0</v>
      </c>
      <c r="P33" s="61"/>
      <c r="Q33" s="70">
        <v>0</v>
      </c>
      <c r="R33" s="61"/>
      <c r="S33" s="70">
        <v>0</v>
      </c>
      <c r="T33" s="61"/>
      <c r="U33" s="70">
        <v>0</v>
      </c>
    </row>
    <row r="34" spans="1:21" ht="8.85" customHeight="1" x14ac:dyDescent="0.3">
      <c r="A34" s="47">
        <v>18</v>
      </c>
      <c r="B34" s="91"/>
      <c r="C34" s="47" t="s">
        <v>102</v>
      </c>
      <c r="D34" s="61"/>
      <c r="E34" s="70">
        <v>0</v>
      </c>
      <c r="F34" s="61"/>
      <c r="G34" s="70">
        <v>862749</v>
      </c>
      <c r="H34" s="61"/>
      <c r="I34" s="70">
        <v>398348</v>
      </c>
      <c r="J34" s="61"/>
      <c r="K34" s="70">
        <v>5986170</v>
      </c>
      <c r="L34" s="61"/>
      <c r="M34" s="70">
        <v>0</v>
      </c>
      <c r="N34" s="61"/>
      <c r="O34" s="70">
        <v>295478</v>
      </c>
      <c r="P34" s="61"/>
      <c r="Q34" s="70">
        <v>822790</v>
      </c>
      <c r="R34" s="61"/>
      <c r="S34" s="70">
        <v>193697.35473000002</v>
      </c>
      <c r="T34" s="61"/>
      <c r="U34" s="70">
        <v>67746.865269999995</v>
      </c>
    </row>
    <row r="35" spans="1:21" ht="8.85" customHeight="1" x14ac:dyDescent="0.3">
      <c r="A35" s="47">
        <v>19</v>
      </c>
      <c r="B35" s="92"/>
      <c r="C35" s="47" t="s">
        <v>103</v>
      </c>
      <c r="D35" s="61"/>
      <c r="E35" s="70">
        <v>0</v>
      </c>
      <c r="F35" s="61"/>
      <c r="G35" s="70">
        <v>9142794</v>
      </c>
      <c r="H35" s="61"/>
      <c r="I35" s="70">
        <v>3140258</v>
      </c>
      <c r="J35" s="61"/>
      <c r="K35" s="70">
        <v>95674086</v>
      </c>
      <c r="L35" s="61"/>
      <c r="M35" s="70">
        <v>0</v>
      </c>
      <c r="N35" s="61"/>
      <c r="O35" s="70">
        <v>750011</v>
      </c>
      <c r="P35" s="61"/>
      <c r="Q35" s="70">
        <v>27706320</v>
      </c>
      <c r="R35" s="61"/>
      <c r="S35" s="70">
        <v>2445627.0747440001</v>
      </c>
      <c r="T35" s="61"/>
      <c r="U35" s="70">
        <v>1897810.495256</v>
      </c>
    </row>
    <row r="36" spans="1:21" ht="8.85" customHeight="1" x14ac:dyDescent="0.3">
      <c r="A36" s="47">
        <v>20</v>
      </c>
      <c r="B36" s="92"/>
      <c r="C36" s="47" t="s">
        <v>104</v>
      </c>
      <c r="D36" s="61"/>
      <c r="E36" s="70">
        <v>0</v>
      </c>
      <c r="F36" s="61"/>
      <c r="G36" s="70">
        <v>8035282</v>
      </c>
      <c r="H36" s="61"/>
      <c r="I36" s="70">
        <v>320244</v>
      </c>
      <c r="J36" s="61"/>
      <c r="K36" s="70">
        <v>62838907</v>
      </c>
      <c r="L36" s="61"/>
      <c r="M36" s="70">
        <v>0</v>
      </c>
      <c r="N36" s="61"/>
      <c r="O36" s="70">
        <v>3596008</v>
      </c>
      <c r="P36" s="61"/>
      <c r="Q36" s="70">
        <v>10176487</v>
      </c>
      <c r="R36" s="61"/>
      <c r="S36" s="70">
        <v>358513.34723000001</v>
      </c>
      <c r="T36" s="61"/>
      <c r="U36" s="70">
        <v>137235.57277</v>
      </c>
    </row>
    <row r="37" spans="1:21" ht="8.85" customHeight="1" x14ac:dyDescent="0.3">
      <c r="A37" s="72"/>
      <c r="B37" s="61"/>
      <c r="D37" s="61"/>
      <c r="E37" s="61"/>
      <c r="F37" s="61"/>
      <c r="G37" s="61"/>
      <c r="H37" s="61"/>
      <c r="I37" s="61"/>
      <c r="J37" s="61"/>
      <c r="K37" s="61"/>
      <c r="L37" s="61"/>
      <c r="M37" s="61"/>
      <c r="N37" s="61"/>
      <c r="O37" s="61"/>
      <c r="P37" s="61"/>
      <c r="Q37" s="61"/>
      <c r="R37" s="61"/>
      <c r="S37" s="61"/>
      <c r="T37" s="61"/>
      <c r="U37" s="61"/>
    </row>
    <row r="38" spans="1:21" ht="8.85" customHeight="1" x14ac:dyDescent="0.3">
      <c r="A38" s="47">
        <v>21</v>
      </c>
      <c r="B38" s="91"/>
      <c r="C38" s="47" t="s">
        <v>105</v>
      </c>
      <c r="D38" s="61"/>
      <c r="E38" s="70">
        <v>0</v>
      </c>
      <c r="F38" s="61"/>
      <c r="G38" s="70">
        <v>2151043</v>
      </c>
      <c r="H38" s="61"/>
      <c r="I38" s="70">
        <v>209562</v>
      </c>
      <c r="J38" s="61"/>
      <c r="K38" s="70">
        <v>30247949</v>
      </c>
      <c r="L38" s="61"/>
      <c r="M38" s="70">
        <v>0</v>
      </c>
      <c r="N38" s="61"/>
      <c r="O38" s="70">
        <v>432001</v>
      </c>
      <c r="P38" s="61"/>
      <c r="Q38" s="70">
        <v>3616691</v>
      </c>
      <c r="R38" s="61"/>
      <c r="S38" s="70">
        <v>127981.02370000001</v>
      </c>
      <c r="T38" s="61"/>
      <c r="U38" s="70">
        <v>50624.096299999997</v>
      </c>
    </row>
    <row r="39" spans="1:21" ht="8.85" customHeight="1" x14ac:dyDescent="0.3">
      <c r="A39" s="47">
        <v>22</v>
      </c>
      <c r="B39" s="91"/>
      <c r="C39" s="47" t="s">
        <v>106</v>
      </c>
      <c r="D39" s="61"/>
      <c r="E39" s="70">
        <v>0</v>
      </c>
      <c r="F39" s="61"/>
      <c r="G39" s="70">
        <v>1496490</v>
      </c>
      <c r="H39" s="61"/>
      <c r="I39" s="70">
        <v>3072682</v>
      </c>
      <c r="J39" s="61"/>
      <c r="K39" s="70">
        <v>23294901</v>
      </c>
      <c r="L39" s="61"/>
      <c r="M39" s="70">
        <v>0</v>
      </c>
      <c r="N39" s="61"/>
      <c r="O39" s="70">
        <v>387260</v>
      </c>
      <c r="P39" s="61"/>
      <c r="Q39" s="70">
        <v>5966702</v>
      </c>
      <c r="R39" s="61"/>
      <c r="S39" s="70">
        <v>531475.77789999999</v>
      </c>
      <c r="T39" s="61"/>
      <c r="U39" s="70">
        <v>705759.95210000011</v>
      </c>
    </row>
    <row r="40" spans="1:21" ht="8.85" customHeight="1" x14ac:dyDescent="0.3">
      <c r="A40" s="47">
        <v>23</v>
      </c>
      <c r="B40" s="91"/>
      <c r="C40" s="47" t="s">
        <v>107</v>
      </c>
      <c r="D40" s="61"/>
      <c r="E40" s="70">
        <v>0</v>
      </c>
      <c r="F40" s="61"/>
      <c r="G40" s="70">
        <v>34077229</v>
      </c>
      <c r="H40" s="61"/>
      <c r="I40" s="70">
        <v>10689553</v>
      </c>
      <c r="J40" s="61"/>
      <c r="K40" s="70">
        <v>251513729</v>
      </c>
      <c r="L40" s="61"/>
      <c r="M40" s="70">
        <v>0</v>
      </c>
      <c r="N40" s="61"/>
      <c r="O40" s="70">
        <v>3655213</v>
      </c>
      <c r="P40" s="61"/>
      <c r="Q40" s="70">
        <v>63120404</v>
      </c>
      <c r="R40" s="61"/>
      <c r="S40" s="70">
        <v>16575109.186451001</v>
      </c>
      <c r="T40" s="61"/>
      <c r="U40" s="70">
        <v>3802503.4635489997</v>
      </c>
    </row>
    <row r="41" spans="1:21" ht="8.85" customHeight="1" x14ac:dyDescent="0.3">
      <c r="A41" s="47">
        <v>24</v>
      </c>
      <c r="B41" s="91"/>
      <c r="C41" s="47" t="s">
        <v>108</v>
      </c>
      <c r="D41" s="61"/>
      <c r="E41" s="70">
        <v>683020</v>
      </c>
      <c r="F41" s="61"/>
      <c r="G41" s="70">
        <v>54466139</v>
      </c>
      <c r="H41" s="61"/>
      <c r="I41" s="70">
        <v>7682885</v>
      </c>
      <c r="J41" s="61"/>
      <c r="K41" s="70">
        <v>297487953</v>
      </c>
      <c r="L41" s="61"/>
      <c r="M41" s="70">
        <v>0</v>
      </c>
      <c r="N41" s="61"/>
      <c r="O41" s="70">
        <v>0</v>
      </c>
      <c r="P41" s="61"/>
      <c r="Q41" s="70">
        <v>108138280</v>
      </c>
      <c r="R41" s="61"/>
      <c r="S41" s="70">
        <v>9040383.235789001</v>
      </c>
      <c r="T41" s="61"/>
      <c r="U41" s="70">
        <v>3579545.2742110002</v>
      </c>
    </row>
    <row r="42" spans="1:21" ht="8.85" customHeight="1" x14ac:dyDescent="0.3">
      <c r="A42" s="47">
        <v>25</v>
      </c>
      <c r="B42" s="92"/>
      <c r="C42" s="47" t="s">
        <v>109</v>
      </c>
      <c r="D42" s="61"/>
      <c r="E42" s="70">
        <v>0</v>
      </c>
      <c r="F42" s="61"/>
      <c r="G42" s="70">
        <v>3165925</v>
      </c>
      <c r="H42" s="61"/>
      <c r="I42" s="70">
        <v>337127</v>
      </c>
      <c r="J42" s="61"/>
      <c r="K42" s="70">
        <v>7708131</v>
      </c>
      <c r="L42" s="61"/>
      <c r="M42" s="70">
        <v>27782</v>
      </c>
      <c r="N42" s="61"/>
      <c r="O42" s="70">
        <v>18081</v>
      </c>
      <c r="P42" s="61"/>
      <c r="Q42" s="70">
        <v>3479444</v>
      </c>
      <c r="R42" s="61"/>
      <c r="S42" s="70">
        <v>178013.19011</v>
      </c>
      <c r="T42" s="61"/>
      <c r="U42" s="70">
        <v>244200.04988999999</v>
      </c>
    </row>
    <row r="43" spans="1:21" ht="8.85" customHeight="1" x14ac:dyDescent="0.3">
      <c r="A43" s="72"/>
      <c r="B43" s="61"/>
      <c r="D43" s="61"/>
      <c r="E43" s="61"/>
      <c r="F43" s="61"/>
      <c r="G43" s="61"/>
      <c r="H43" s="61"/>
      <c r="I43" s="61"/>
      <c r="J43" s="61"/>
      <c r="K43" s="61"/>
      <c r="L43" s="61"/>
      <c r="M43" s="61"/>
      <c r="N43" s="61"/>
      <c r="O43" s="61"/>
      <c r="P43" s="61"/>
      <c r="Q43" s="61"/>
      <c r="R43" s="61"/>
      <c r="S43" s="61"/>
      <c r="T43" s="61"/>
      <c r="U43" s="61"/>
    </row>
    <row r="44" spans="1:21" ht="8.85" customHeight="1" x14ac:dyDescent="0.3">
      <c r="A44" s="47">
        <v>26</v>
      </c>
      <c r="B44" s="92"/>
      <c r="C44" s="47" t="s">
        <v>110</v>
      </c>
      <c r="D44" s="61"/>
      <c r="E44" s="70">
        <v>0</v>
      </c>
      <c r="F44" s="61"/>
      <c r="G44" s="70">
        <v>4513924</v>
      </c>
      <c r="H44" s="61"/>
      <c r="I44" s="70">
        <v>2070439</v>
      </c>
      <c r="J44" s="61"/>
      <c r="K44" s="70">
        <v>56540113</v>
      </c>
      <c r="L44" s="61"/>
      <c r="M44" s="70">
        <v>0</v>
      </c>
      <c r="N44" s="61"/>
      <c r="O44" s="70">
        <v>1177944</v>
      </c>
      <c r="P44" s="61"/>
      <c r="Q44" s="70">
        <v>16541276</v>
      </c>
      <c r="R44" s="61"/>
      <c r="S44" s="70">
        <v>1603634.9307810001</v>
      </c>
      <c r="T44" s="61"/>
      <c r="U44" s="70">
        <v>1423366.109219</v>
      </c>
    </row>
    <row r="45" spans="1:21" ht="8.85" customHeight="1" x14ac:dyDescent="0.3">
      <c r="A45" s="47">
        <v>27</v>
      </c>
      <c r="B45" s="91"/>
      <c r="C45" s="47" t="s">
        <v>111</v>
      </c>
      <c r="D45" s="61"/>
      <c r="E45" s="70">
        <v>0</v>
      </c>
      <c r="F45" s="61"/>
      <c r="G45" s="70">
        <v>2387327</v>
      </c>
      <c r="H45" s="61"/>
      <c r="I45" s="70">
        <v>254073</v>
      </c>
      <c r="J45" s="61"/>
      <c r="K45" s="70">
        <v>14724476</v>
      </c>
      <c r="L45" s="61"/>
      <c r="M45" s="70">
        <v>0</v>
      </c>
      <c r="N45" s="61"/>
      <c r="O45" s="70">
        <v>426858</v>
      </c>
      <c r="P45" s="61"/>
      <c r="Q45" s="70">
        <v>1545613</v>
      </c>
      <c r="R45" s="61"/>
      <c r="S45" s="70">
        <v>88895.065499999997</v>
      </c>
      <c r="T45" s="61"/>
      <c r="U45" s="70">
        <v>27095.364500000003</v>
      </c>
    </row>
    <row r="46" spans="1:21" ht="8.85" customHeight="1" x14ac:dyDescent="0.3">
      <c r="A46" s="47">
        <v>28</v>
      </c>
      <c r="B46" s="92"/>
      <c r="C46" s="47" t="s">
        <v>112</v>
      </c>
      <c r="D46" s="61"/>
      <c r="E46" s="70">
        <v>1212194</v>
      </c>
      <c r="F46" s="61"/>
      <c r="G46" s="70">
        <v>17275665</v>
      </c>
      <c r="H46" s="61"/>
      <c r="I46" s="70">
        <v>9242220</v>
      </c>
      <c r="J46" s="61"/>
      <c r="K46" s="70">
        <v>139877888</v>
      </c>
      <c r="L46" s="61"/>
      <c r="M46" s="70">
        <v>0</v>
      </c>
      <c r="N46" s="61"/>
      <c r="O46" s="70">
        <v>8685862</v>
      </c>
      <c r="P46" s="61"/>
      <c r="Q46" s="70">
        <v>33579442</v>
      </c>
      <c r="R46" s="61"/>
      <c r="S46" s="70">
        <v>3191528.6951540001</v>
      </c>
      <c r="T46" s="61"/>
      <c r="U46" s="70">
        <v>2002532.2048460003</v>
      </c>
    </row>
    <row r="47" spans="1:21" ht="8.85" customHeight="1" x14ac:dyDescent="0.3">
      <c r="A47" s="47">
        <v>29</v>
      </c>
      <c r="B47" s="91"/>
      <c r="C47" s="47" t="s">
        <v>113</v>
      </c>
      <c r="D47" s="61"/>
      <c r="E47" s="70">
        <v>0</v>
      </c>
      <c r="F47" s="61"/>
      <c r="G47" s="70">
        <v>1351266</v>
      </c>
      <c r="H47" s="61"/>
      <c r="I47" s="70">
        <v>1043069</v>
      </c>
      <c r="J47" s="61"/>
      <c r="K47" s="70">
        <v>19890582</v>
      </c>
      <c r="L47" s="61"/>
      <c r="M47" s="70">
        <v>0</v>
      </c>
      <c r="N47" s="61"/>
      <c r="O47" s="70">
        <v>625512</v>
      </c>
      <c r="P47" s="61"/>
      <c r="Q47" s="70">
        <v>3683811</v>
      </c>
      <c r="R47" s="61"/>
      <c r="S47" s="70">
        <v>350856.38976000005</v>
      </c>
      <c r="T47" s="61"/>
      <c r="U47" s="70">
        <v>272664.95024000003</v>
      </c>
    </row>
    <row r="48" spans="1:21" ht="8.85" customHeight="1" x14ac:dyDescent="0.3">
      <c r="A48" s="47">
        <v>30</v>
      </c>
      <c r="B48" s="92"/>
      <c r="C48" s="47" t="s">
        <v>114</v>
      </c>
      <c r="D48" s="61"/>
      <c r="E48" s="70">
        <v>3992980</v>
      </c>
      <c r="F48" s="61"/>
      <c r="G48" s="70">
        <v>32873675</v>
      </c>
      <c r="H48" s="61"/>
      <c r="I48" s="70">
        <v>21586735</v>
      </c>
      <c r="J48" s="61"/>
      <c r="K48" s="70">
        <v>241031509</v>
      </c>
      <c r="L48" s="61"/>
      <c r="M48" s="70">
        <v>0</v>
      </c>
      <c r="N48" s="61"/>
      <c r="O48" s="70">
        <v>531355</v>
      </c>
      <c r="P48" s="61"/>
      <c r="Q48" s="70">
        <v>158675685</v>
      </c>
      <c r="R48" s="61"/>
      <c r="S48" s="70">
        <v>8975332.2178600002</v>
      </c>
      <c r="T48" s="61"/>
      <c r="U48" s="70">
        <v>4148819.3821400004</v>
      </c>
    </row>
    <row r="49" spans="1:21" ht="8.85" customHeight="1" x14ac:dyDescent="0.3">
      <c r="A49" s="72"/>
      <c r="B49" s="61"/>
      <c r="D49" s="61"/>
      <c r="E49" s="61"/>
      <c r="F49" s="61"/>
      <c r="G49" s="61"/>
      <c r="H49" s="61"/>
      <c r="I49" s="61"/>
      <c r="J49" s="61"/>
      <c r="K49" s="61"/>
      <c r="L49" s="61"/>
      <c r="M49" s="61"/>
      <c r="N49" s="61"/>
      <c r="O49" s="61"/>
      <c r="P49" s="61"/>
      <c r="Q49" s="61"/>
      <c r="R49" s="61"/>
      <c r="S49" s="61"/>
      <c r="T49" s="61"/>
      <c r="U49" s="61"/>
    </row>
    <row r="50" spans="1:21" ht="8.85" customHeight="1" x14ac:dyDescent="0.3">
      <c r="A50" s="47">
        <v>31</v>
      </c>
      <c r="B50" s="91"/>
      <c r="C50" s="47" t="s">
        <v>115</v>
      </c>
      <c r="D50" s="61"/>
      <c r="E50" s="70">
        <v>157123</v>
      </c>
      <c r="F50" s="61"/>
      <c r="G50" s="70">
        <v>15101645</v>
      </c>
      <c r="H50" s="61"/>
      <c r="I50" s="70">
        <v>9934270</v>
      </c>
      <c r="J50" s="61"/>
      <c r="K50" s="70">
        <v>151246605</v>
      </c>
      <c r="L50" s="61"/>
      <c r="M50" s="70">
        <v>0</v>
      </c>
      <c r="N50" s="61"/>
      <c r="O50" s="70">
        <v>1993693</v>
      </c>
      <c r="P50" s="61"/>
      <c r="Q50" s="70">
        <v>42540266</v>
      </c>
      <c r="R50" s="61"/>
      <c r="S50" s="70">
        <v>4482946.6959890006</v>
      </c>
      <c r="T50" s="61"/>
      <c r="U50" s="70">
        <v>2504325.8240109999</v>
      </c>
    </row>
    <row r="51" spans="1:21" ht="8.85" customHeight="1" x14ac:dyDescent="0.3">
      <c r="A51" s="47">
        <v>32</v>
      </c>
      <c r="B51" s="92"/>
      <c r="C51" s="47" t="s">
        <v>116</v>
      </c>
      <c r="D51" s="61"/>
      <c r="E51" s="70">
        <v>0</v>
      </c>
      <c r="F51" s="61"/>
      <c r="G51" s="70">
        <v>4545936</v>
      </c>
      <c r="H51" s="61"/>
      <c r="I51" s="70">
        <v>1378573</v>
      </c>
      <c r="J51" s="61"/>
      <c r="K51" s="70">
        <v>32737602</v>
      </c>
      <c r="L51" s="61"/>
      <c r="M51" s="70">
        <v>0</v>
      </c>
      <c r="N51" s="61"/>
      <c r="O51" s="70">
        <v>1172791</v>
      </c>
      <c r="P51" s="61"/>
      <c r="Q51" s="70">
        <v>3927054</v>
      </c>
      <c r="R51" s="61"/>
      <c r="S51" s="70">
        <v>988045.7300000001</v>
      </c>
      <c r="T51" s="61"/>
      <c r="U51" s="70">
        <v>0</v>
      </c>
    </row>
    <row r="52" spans="1:21" ht="8.85" customHeight="1" x14ac:dyDescent="0.3">
      <c r="A52" s="47">
        <v>33</v>
      </c>
      <c r="B52" s="91"/>
      <c r="C52" s="47" t="s">
        <v>117</v>
      </c>
      <c r="D52" s="61"/>
      <c r="E52" s="70">
        <v>0</v>
      </c>
      <c r="F52" s="61"/>
      <c r="G52" s="70">
        <v>4054663</v>
      </c>
      <c r="H52" s="61"/>
      <c r="I52" s="70">
        <v>1509719</v>
      </c>
      <c r="J52" s="61"/>
      <c r="K52" s="70">
        <v>31922908</v>
      </c>
      <c r="L52" s="61"/>
      <c r="M52" s="70">
        <v>0</v>
      </c>
      <c r="N52" s="61"/>
      <c r="O52" s="70">
        <v>121001</v>
      </c>
      <c r="P52" s="61"/>
      <c r="Q52" s="70">
        <v>6205204</v>
      </c>
      <c r="R52" s="61"/>
      <c r="S52" s="70">
        <v>1013248.3443700001</v>
      </c>
      <c r="T52" s="61"/>
      <c r="U52" s="70">
        <v>517542.49562999996</v>
      </c>
    </row>
    <row r="53" spans="1:21" ht="8.85" customHeight="1" x14ac:dyDescent="0.3">
      <c r="A53" s="47">
        <v>34</v>
      </c>
      <c r="B53" s="91"/>
      <c r="C53" s="47" t="s">
        <v>118</v>
      </c>
      <c r="D53" s="61"/>
      <c r="E53" s="70">
        <v>0</v>
      </c>
      <c r="F53" s="61"/>
      <c r="G53" s="70">
        <v>16985583</v>
      </c>
      <c r="H53" s="61"/>
      <c r="I53" s="70">
        <v>2956836</v>
      </c>
      <c r="J53" s="61"/>
      <c r="K53" s="70">
        <v>132477090</v>
      </c>
      <c r="L53" s="61"/>
      <c r="M53" s="70">
        <v>0</v>
      </c>
      <c r="N53" s="61"/>
      <c r="O53" s="70">
        <v>825359</v>
      </c>
      <c r="P53" s="61"/>
      <c r="Q53" s="70">
        <v>20926351</v>
      </c>
      <c r="R53" s="61"/>
      <c r="S53" s="70">
        <v>4652536.2387620006</v>
      </c>
      <c r="T53" s="61"/>
      <c r="U53" s="70">
        <v>1368126.8412380002</v>
      </c>
    </row>
    <row r="54" spans="1:21" ht="8.85" customHeight="1" x14ac:dyDescent="0.3">
      <c r="A54" s="47">
        <v>35</v>
      </c>
      <c r="B54" s="91"/>
      <c r="C54" s="47" t="s">
        <v>119</v>
      </c>
      <c r="D54" s="61"/>
      <c r="E54" s="70">
        <v>0</v>
      </c>
      <c r="F54" s="61"/>
      <c r="G54" s="70">
        <v>96751403</v>
      </c>
      <c r="H54" s="61"/>
      <c r="I54" s="70">
        <v>25341171</v>
      </c>
      <c r="J54" s="61"/>
      <c r="K54" s="70">
        <v>473087980</v>
      </c>
      <c r="L54" s="61"/>
      <c r="M54" s="70">
        <v>0</v>
      </c>
      <c r="N54" s="61"/>
      <c r="O54" s="70">
        <v>36879343</v>
      </c>
      <c r="P54" s="61"/>
      <c r="Q54" s="70">
        <v>122037297</v>
      </c>
      <c r="R54" s="61"/>
      <c r="S54" s="70">
        <v>4861440.1881100005</v>
      </c>
      <c r="T54" s="61"/>
      <c r="U54" s="70">
        <v>1728754.50189</v>
      </c>
    </row>
    <row r="55" spans="1:21" ht="8.85" customHeight="1" x14ac:dyDescent="0.3">
      <c r="A55" s="72"/>
      <c r="B55" s="61"/>
      <c r="D55" s="61"/>
      <c r="E55" s="61"/>
      <c r="F55" s="61"/>
      <c r="G55" s="61"/>
      <c r="H55" s="61"/>
      <c r="I55" s="61"/>
      <c r="J55" s="61"/>
      <c r="K55" s="61"/>
      <c r="L55" s="61"/>
      <c r="M55" s="61"/>
      <c r="N55" s="61"/>
      <c r="O55" s="61"/>
      <c r="P55" s="61"/>
      <c r="Q55" s="61"/>
      <c r="R55" s="61"/>
      <c r="S55" s="61"/>
      <c r="T55" s="61"/>
      <c r="U55" s="61"/>
    </row>
    <row r="56" spans="1:21" ht="8.85" customHeight="1" x14ac:dyDescent="0.3">
      <c r="A56" s="47">
        <v>36</v>
      </c>
      <c r="B56" s="92"/>
      <c r="C56" s="47" t="s">
        <v>120</v>
      </c>
      <c r="D56" s="61"/>
      <c r="E56" s="70">
        <v>0</v>
      </c>
      <c r="F56" s="61"/>
      <c r="G56" s="70">
        <v>3818812</v>
      </c>
      <c r="H56" s="61"/>
      <c r="I56" s="70">
        <v>1216943</v>
      </c>
      <c r="J56" s="61"/>
      <c r="K56" s="70">
        <v>30409694</v>
      </c>
      <c r="L56" s="61"/>
      <c r="M56" s="70">
        <v>0</v>
      </c>
      <c r="N56" s="61"/>
      <c r="O56" s="70">
        <v>1050196</v>
      </c>
      <c r="P56" s="61"/>
      <c r="Q56" s="70">
        <v>8396736</v>
      </c>
      <c r="R56" s="61"/>
      <c r="S56" s="70">
        <v>559100.96122399997</v>
      </c>
      <c r="T56" s="61"/>
      <c r="U56" s="70">
        <v>447189.38877599995</v>
      </c>
    </row>
    <row r="57" spans="1:21" ht="8.85" customHeight="1" x14ac:dyDescent="0.3">
      <c r="A57" s="47">
        <v>37</v>
      </c>
      <c r="B57" s="91"/>
      <c r="C57" s="47" t="s">
        <v>121</v>
      </c>
      <c r="D57" s="61"/>
      <c r="E57" s="70">
        <v>0</v>
      </c>
      <c r="F57" s="61"/>
      <c r="G57" s="70">
        <v>1464443</v>
      </c>
      <c r="H57" s="61"/>
      <c r="I57" s="70">
        <v>148123</v>
      </c>
      <c r="J57" s="61"/>
      <c r="K57" s="70">
        <v>7160189</v>
      </c>
      <c r="L57" s="61"/>
      <c r="M57" s="70">
        <v>0</v>
      </c>
      <c r="N57" s="61"/>
      <c r="O57" s="70">
        <v>219127</v>
      </c>
      <c r="P57" s="61"/>
      <c r="Q57" s="70">
        <v>1363079</v>
      </c>
      <c r="R57" s="61"/>
      <c r="S57" s="70">
        <v>201943.31933100001</v>
      </c>
      <c r="T57" s="61"/>
      <c r="U57" s="70">
        <v>62381.910668999997</v>
      </c>
    </row>
    <row r="58" spans="1:21" ht="8.85" customHeight="1" x14ac:dyDescent="0.3">
      <c r="A58" s="74">
        <v>38</v>
      </c>
      <c r="B58" s="91"/>
      <c r="C58" s="47" t="s">
        <v>122</v>
      </c>
      <c r="D58" s="61"/>
      <c r="E58" s="75">
        <v>0</v>
      </c>
      <c r="F58" s="61"/>
      <c r="G58" s="75">
        <v>5748701</v>
      </c>
      <c r="H58" s="61"/>
      <c r="I58" s="75">
        <v>1858476</v>
      </c>
      <c r="J58" s="61"/>
      <c r="K58" s="75">
        <v>40690882</v>
      </c>
      <c r="L58" s="61"/>
      <c r="M58" s="75">
        <v>0</v>
      </c>
      <c r="N58" s="61"/>
      <c r="O58" s="75">
        <v>721159</v>
      </c>
      <c r="P58" s="61"/>
      <c r="Q58" s="75">
        <v>9675773</v>
      </c>
      <c r="R58" s="61"/>
      <c r="S58" s="75">
        <v>614566.09701299993</v>
      </c>
      <c r="T58" s="61"/>
      <c r="U58" s="75">
        <v>274956.67298699997</v>
      </c>
    </row>
    <row r="59" spans="1:21" ht="9.75" customHeight="1" x14ac:dyDescent="0.3">
      <c r="A59" s="61"/>
      <c r="D59" s="61"/>
      <c r="E59" s="61"/>
      <c r="F59" s="61"/>
      <c r="G59" s="61"/>
      <c r="H59" s="61"/>
      <c r="I59" s="61"/>
      <c r="J59" s="61"/>
      <c r="K59" s="61"/>
      <c r="L59" s="61"/>
      <c r="M59" s="61"/>
      <c r="N59" s="61"/>
      <c r="O59" s="61"/>
      <c r="P59" s="61"/>
      <c r="Q59" s="61"/>
      <c r="R59" s="61"/>
      <c r="S59" s="61"/>
      <c r="T59" s="61"/>
      <c r="U59" s="61"/>
    </row>
    <row r="60" spans="1:21" ht="9.75" customHeight="1" x14ac:dyDescent="0.3">
      <c r="A60" s="74">
        <f>A58</f>
        <v>38</v>
      </c>
      <c r="B60" s="61"/>
      <c r="C60" s="58" t="s">
        <v>65</v>
      </c>
      <c r="D60" s="61"/>
      <c r="E60" s="76">
        <f>SUM(E14:E59)</f>
        <v>6045317</v>
      </c>
      <c r="F60" s="61"/>
      <c r="G60" s="76">
        <f>SUM(G14:G59)</f>
        <v>469656166</v>
      </c>
      <c r="H60" s="61"/>
      <c r="I60" s="76">
        <f>SUM(I14:I59)</f>
        <v>153486361</v>
      </c>
      <c r="J60" s="61"/>
      <c r="K60" s="76">
        <f>SUM(K14:K59)</f>
        <v>3102540755</v>
      </c>
      <c r="L60" s="61"/>
      <c r="M60" s="76">
        <f>SUM(M14:M59)</f>
        <v>38645</v>
      </c>
      <c r="N60" s="61"/>
      <c r="O60" s="76">
        <f>SUM(O14:O59)</f>
        <v>83297890</v>
      </c>
      <c r="P60" s="61"/>
      <c r="Q60" s="76">
        <f>SUM(Q14:Q59)</f>
        <v>871522700</v>
      </c>
      <c r="R60" s="61"/>
      <c r="S60" s="76">
        <f>SUM(S14:S59)</f>
        <v>101153533.97020502</v>
      </c>
      <c r="T60" s="61"/>
      <c r="U60" s="76">
        <f>SUM(U14:U59)</f>
        <v>35252198.739794999</v>
      </c>
    </row>
    <row r="61" spans="1:21" ht="8.85" customHeight="1" x14ac:dyDescent="0.3">
      <c r="A61" s="61"/>
      <c r="B61" s="61"/>
      <c r="D61" s="61"/>
      <c r="E61" s="61"/>
      <c r="F61" s="61"/>
      <c r="G61" s="61"/>
      <c r="H61" s="61"/>
      <c r="I61" s="61"/>
      <c r="J61" s="61"/>
      <c r="K61" s="61"/>
      <c r="L61" s="61"/>
      <c r="M61" s="61"/>
      <c r="N61" s="61"/>
      <c r="O61" s="61"/>
      <c r="P61" s="61"/>
      <c r="Q61" s="61"/>
      <c r="R61" s="61"/>
      <c r="S61" s="61"/>
      <c r="T61" s="61"/>
      <c r="U61" s="61"/>
    </row>
    <row r="62" spans="1:21" ht="8.85" customHeight="1" x14ac:dyDescent="0.3">
      <c r="A62" s="61"/>
      <c r="B62" s="61"/>
      <c r="D62" s="61"/>
      <c r="E62" s="61"/>
      <c r="F62" s="61"/>
      <c r="G62" s="61"/>
      <c r="H62" s="61"/>
      <c r="I62" s="61"/>
      <c r="J62" s="61"/>
      <c r="K62" s="61"/>
      <c r="L62" s="61"/>
      <c r="M62" s="61"/>
      <c r="N62" s="61"/>
      <c r="O62" s="61"/>
      <c r="P62" s="61"/>
      <c r="Q62" s="61"/>
      <c r="R62" s="61"/>
      <c r="S62" s="61"/>
      <c r="T62" s="61"/>
      <c r="U62" s="61"/>
    </row>
    <row r="63" spans="1:21" ht="8.85" customHeight="1" x14ac:dyDescent="0.3">
      <c r="A63" s="61"/>
      <c r="B63" s="61"/>
      <c r="D63" s="61"/>
      <c r="E63" s="61"/>
      <c r="F63" s="61"/>
      <c r="G63" s="61"/>
      <c r="H63" s="61"/>
      <c r="I63" s="61"/>
      <c r="J63" s="61"/>
      <c r="K63" s="61"/>
      <c r="L63" s="61"/>
      <c r="M63" s="61"/>
      <c r="N63" s="61"/>
      <c r="O63" s="61"/>
      <c r="P63" s="61"/>
      <c r="Q63" s="61"/>
      <c r="R63" s="61"/>
      <c r="S63" s="61"/>
      <c r="T63" s="61"/>
      <c r="U63" s="61"/>
    </row>
    <row r="64" spans="1:21" ht="8.85" customHeight="1" x14ac:dyDescent="0.3">
      <c r="A64" s="61"/>
      <c r="B64" s="61"/>
      <c r="D64" s="61"/>
      <c r="E64" s="61"/>
      <c r="F64" s="61"/>
      <c r="G64" s="61"/>
      <c r="H64" s="61"/>
      <c r="I64" s="61"/>
      <c r="J64" s="61"/>
      <c r="K64" s="61"/>
      <c r="L64" s="61"/>
      <c r="M64" s="61"/>
      <c r="N64" s="61"/>
      <c r="O64" s="61"/>
      <c r="P64" s="61"/>
      <c r="Q64" s="61"/>
      <c r="R64" s="61"/>
      <c r="S64" s="61"/>
      <c r="T64" s="61"/>
      <c r="U64" s="61"/>
    </row>
    <row r="65" spans="1:21" ht="8.85" customHeight="1" x14ac:dyDescent="0.3">
      <c r="A65" s="61"/>
      <c r="B65" s="61"/>
      <c r="D65" s="61"/>
      <c r="E65" s="61"/>
      <c r="F65" s="61"/>
      <c r="G65" s="61"/>
      <c r="H65" s="61"/>
      <c r="I65" s="61"/>
      <c r="J65" s="61"/>
      <c r="K65" s="61"/>
      <c r="L65" s="61"/>
      <c r="M65" s="61"/>
      <c r="N65" s="61"/>
      <c r="O65" s="61"/>
      <c r="P65" s="61"/>
      <c r="Q65" s="61"/>
      <c r="R65" s="61"/>
      <c r="S65" s="61"/>
      <c r="T65" s="61"/>
      <c r="U65" s="61"/>
    </row>
    <row r="66" spans="1:21" ht="8.85" customHeight="1" x14ac:dyDescent="0.3">
      <c r="A66" s="61"/>
      <c r="B66" s="61"/>
      <c r="D66" s="61"/>
      <c r="E66" s="61"/>
      <c r="F66" s="61"/>
      <c r="G66" s="61"/>
      <c r="H66" s="61"/>
      <c r="I66" s="61"/>
      <c r="J66" s="61"/>
      <c r="K66" s="61"/>
      <c r="L66" s="61"/>
      <c r="M66" s="61"/>
      <c r="N66" s="61"/>
      <c r="O66" s="61"/>
      <c r="P66" s="61"/>
      <c r="Q66" s="61"/>
      <c r="R66" s="61"/>
      <c r="S66" s="61"/>
      <c r="T66" s="61"/>
      <c r="U66" s="61"/>
    </row>
    <row r="67" spans="1:21" ht="8.85" customHeight="1" x14ac:dyDescent="0.3">
      <c r="A67" s="61"/>
      <c r="B67" s="61"/>
      <c r="D67" s="61"/>
      <c r="E67" s="61"/>
      <c r="F67" s="61"/>
      <c r="G67" s="61"/>
      <c r="H67" s="61"/>
      <c r="I67" s="61"/>
      <c r="J67" s="61"/>
      <c r="K67" s="61"/>
      <c r="L67" s="61"/>
      <c r="M67" s="61"/>
      <c r="N67" s="61"/>
      <c r="O67" s="61"/>
      <c r="P67" s="61"/>
      <c r="Q67" s="61"/>
      <c r="R67" s="61"/>
      <c r="S67" s="61"/>
      <c r="T67" s="61"/>
      <c r="U67" s="61"/>
    </row>
    <row r="68" spans="1:21" ht="8.85" customHeight="1" x14ac:dyDescent="0.3">
      <c r="A68" s="61"/>
      <c r="B68" s="61"/>
      <c r="D68" s="61"/>
      <c r="E68" s="61"/>
      <c r="F68" s="61"/>
      <c r="G68" s="61"/>
      <c r="H68" s="61"/>
      <c r="I68" s="61"/>
      <c r="J68" s="61"/>
      <c r="K68" s="61"/>
      <c r="L68" s="61"/>
      <c r="M68" s="61"/>
      <c r="N68" s="61"/>
      <c r="O68" s="61"/>
      <c r="P68" s="61"/>
      <c r="Q68" s="61"/>
      <c r="R68" s="61"/>
      <c r="S68" s="61"/>
      <c r="T68" s="61"/>
      <c r="U68" s="61"/>
    </row>
    <row r="69" spans="1:21" ht="8.85" customHeight="1" x14ac:dyDescent="0.3">
      <c r="A69" s="61"/>
      <c r="B69" s="61"/>
      <c r="D69" s="61"/>
      <c r="E69" s="61"/>
      <c r="F69" s="61"/>
      <c r="G69" s="61"/>
      <c r="H69" s="61"/>
      <c r="I69" s="61"/>
      <c r="J69" s="61"/>
      <c r="K69" s="61"/>
      <c r="L69" s="61"/>
      <c r="M69" s="61"/>
      <c r="N69" s="61"/>
      <c r="O69" s="61"/>
      <c r="P69" s="61"/>
      <c r="Q69" s="61"/>
      <c r="R69" s="61"/>
      <c r="S69" s="61"/>
      <c r="T69" s="61"/>
      <c r="U69" s="61"/>
    </row>
    <row r="70" spans="1:21" ht="8.85" customHeight="1" x14ac:dyDescent="0.3">
      <c r="A70" s="61"/>
      <c r="B70" s="61"/>
      <c r="D70" s="61"/>
      <c r="E70" s="61"/>
      <c r="F70" s="61"/>
      <c r="G70" s="61"/>
      <c r="H70" s="61"/>
      <c r="I70" s="61"/>
      <c r="J70" s="61"/>
      <c r="K70" s="61"/>
      <c r="L70" s="61"/>
      <c r="M70" s="61"/>
      <c r="N70" s="61"/>
      <c r="O70" s="61"/>
      <c r="P70" s="61"/>
      <c r="Q70" s="61"/>
      <c r="R70" s="61"/>
      <c r="S70" s="61"/>
      <c r="T70" s="61"/>
      <c r="U70" s="61"/>
    </row>
    <row r="71" spans="1:21" ht="8.85" customHeight="1" x14ac:dyDescent="0.3">
      <c r="A71" s="61"/>
      <c r="B71" s="61"/>
      <c r="D71" s="61"/>
      <c r="E71" s="61"/>
      <c r="F71" s="61"/>
      <c r="G71" s="61"/>
      <c r="H71" s="61"/>
      <c r="I71" s="61"/>
      <c r="J71" s="61"/>
      <c r="K71" s="61"/>
      <c r="L71" s="61"/>
      <c r="M71" s="61"/>
      <c r="N71" s="61"/>
      <c r="O71" s="61"/>
      <c r="P71" s="61"/>
      <c r="Q71" s="61"/>
      <c r="R71" s="61"/>
      <c r="S71" s="61"/>
      <c r="T71" s="61"/>
      <c r="U71" s="61"/>
    </row>
    <row r="72" spans="1:21" ht="8.85" customHeight="1" x14ac:dyDescent="0.3">
      <c r="A72" s="61"/>
      <c r="B72" s="61"/>
      <c r="D72" s="61"/>
      <c r="E72" s="61"/>
      <c r="F72" s="61"/>
      <c r="G72" s="61"/>
      <c r="H72" s="61"/>
      <c r="I72" s="61"/>
      <c r="J72" s="61"/>
      <c r="K72" s="61"/>
      <c r="L72" s="61"/>
      <c r="M72" s="61"/>
      <c r="N72" s="61"/>
      <c r="O72" s="61"/>
      <c r="P72" s="61"/>
      <c r="Q72" s="61"/>
      <c r="R72" s="61"/>
      <c r="S72" s="61"/>
      <c r="T72" s="61"/>
      <c r="U72" s="61"/>
    </row>
    <row r="73" spans="1:21" ht="2.4" customHeight="1" x14ac:dyDescent="0.3">
      <c r="A73" s="61"/>
      <c r="B73" s="61"/>
      <c r="D73" s="61"/>
      <c r="E73" s="61"/>
      <c r="F73" s="61"/>
      <c r="G73" s="61"/>
      <c r="H73" s="61"/>
      <c r="I73" s="61"/>
      <c r="J73" s="61"/>
      <c r="K73" s="61"/>
      <c r="L73" s="61"/>
      <c r="M73" s="61"/>
      <c r="N73" s="61"/>
      <c r="O73" s="61"/>
      <c r="P73" s="61"/>
      <c r="Q73" s="61"/>
      <c r="R73" s="61"/>
      <c r="S73" s="61"/>
      <c r="T73" s="61"/>
      <c r="U73" s="61"/>
    </row>
    <row r="74" spans="1:21" ht="2.4" customHeight="1" x14ac:dyDescent="0.3">
      <c r="A74" s="61"/>
      <c r="B74" s="61"/>
      <c r="D74" s="61"/>
      <c r="E74" s="61"/>
      <c r="F74" s="61"/>
      <c r="G74" s="61"/>
      <c r="H74" s="61"/>
      <c r="I74" s="61"/>
      <c r="J74" s="61"/>
      <c r="K74" s="61"/>
      <c r="L74" s="61"/>
      <c r="M74" s="61"/>
      <c r="N74" s="61"/>
      <c r="O74" s="61"/>
      <c r="P74" s="61"/>
      <c r="Q74" s="61"/>
      <c r="R74" s="61"/>
      <c r="S74" s="61"/>
      <c r="T74" s="61"/>
      <c r="U74" s="61"/>
    </row>
    <row r="75" spans="1:21" s="46" customFormat="1" ht="10.5" customHeight="1" x14ac:dyDescent="0.3">
      <c r="A75" s="81" t="s">
        <v>313</v>
      </c>
    </row>
    <row r="76" spans="1:21" s="46" customFormat="1" ht="10.5" customHeight="1" x14ac:dyDescent="0.3">
      <c r="A76" s="50"/>
      <c r="D76" s="89" t="s">
        <v>294</v>
      </c>
      <c r="E76" s="89"/>
      <c r="F76" s="89"/>
      <c r="G76" s="89"/>
      <c r="H76" s="89"/>
      <c r="I76" s="89"/>
      <c r="J76" s="89"/>
      <c r="K76" s="89"/>
      <c r="L76" s="89"/>
      <c r="M76" s="89"/>
      <c r="N76" s="89"/>
      <c r="O76" s="89"/>
      <c r="P76" s="89"/>
      <c r="Q76" s="89"/>
      <c r="R76" s="89"/>
      <c r="U76" s="49" t="s">
        <v>295</v>
      </c>
    </row>
    <row r="77" spans="1:21" s="46" customFormat="1" ht="10.5" customHeight="1" x14ac:dyDescent="0.3">
      <c r="A77" s="51"/>
      <c r="D77" s="89" t="s">
        <v>296</v>
      </c>
      <c r="E77" s="89"/>
      <c r="F77" s="89"/>
      <c r="G77" s="89"/>
      <c r="H77" s="89"/>
      <c r="I77" s="89"/>
      <c r="J77" s="89"/>
      <c r="K77" s="89"/>
      <c r="L77" s="89"/>
      <c r="M77" s="89"/>
      <c r="N77" s="89"/>
      <c r="O77" s="89"/>
      <c r="P77" s="89"/>
      <c r="Q77" s="89"/>
      <c r="R77" s="89"/>
      <c r="U77" s="49" t="s">
        <v>125</v>
      </c>
    </row>
    <row r="78" spans="1:21" s="46" customFormat="1" ht="10.5" customHeight="1" x14ac:dyDescent="0.3">
      <c r="A78" s="52"/>
      <c r="D78" s="89" t="s">
        <v>297</v>
      </c>
      <c r="E78" s="89"/>
      <c r="F78" s="89"/>
      <c r="G78" s="89"/>
      <c r="H78" s="89"/>
      <c r="I78" s="89"/>
      <c r="J78" s="89"/>
      <c r="K78" s="89"/>
      <c r="L78" s="89"/>
      <c r="M78" s="89"/>
      <c r="N78" s="89"/>
      <c r="O78" s="89"/>
      <c r="P78" s="89"/>
      <c r="Q78" s="89"/>
      <c r="R78" s="89"/>
    </row>
    <row r="79" spans="1:21" ht="9.6" customHeight="1" x14ac:dyDescent="0.3"/>
    <row r="80" spans="1:21" ht="9.6" customHeight="1" x14ac:dyDescent="0.3"/>
    <row r="81" spans="1:21" ht="9.6" customHeight="1" x14ac:dyDescent="0.3">
      <c r="S81" s="57" t="s">
        <v>298</v>
      </c>
      <c r="T81" s="57"/>
      <c r="U81" s="57"/>
    </row>
    <row r="82" spans="1:21" ht="9.6" customHeight="1" x14ac:dyDescent="0.3">
      <c r="S82" s="90" t="s">
        <v>299</v>
      </c>
      <c r="T82" s="54"/>
      <c r="U82" s="54"/>
    </row>
    <row r="83" spans="1:21" ht="9.6" customHeight="1" x14ac:dyDescent="0.3">
      <c r="E83" s="57" t="s">
        <v>51</v>
      </c>
      <c r="F83" s="57"/>
      <c r="G83" s="57"/>
      <c r="H83" s="57"/>
      <c r="I83" s="57"/>
      <c r="J83" s="57"/>
      <c r="K83" s="57"/>
      <c r="M83" s="57" t="s">
        <v>52</v>
      </c>
      <c r="N83" s="57"/>
      <c r="O83" s="57"/>
      <c r="P83" s="57"/>
      <c r="Q83" s="57"/>
      <c r="S83" s="57" t="s">
        <v>300</v>
      </c>
      <c r="T83" s="57"/>
      <c r="U83" s="57"/>
    </row>
    <row r="84" spans="1:21" ht="9.6" customHeight="1" x14ac:dyDescent="0.3">
      <c r="E84" s="58" t="s">
        <v>301</v>
      </c>
      <c r="G84" s="58" t="s">
        <v>302</v>
      </c>
      <c r="I84" s="58" t="s">
        <v>303</v>
      </c>
      <c r="M84" s="58" t="s">
        <v>301</v>
      </c>
      <c r="O84" s="58" t="s">
        <v>302</v>
      </c>
    </row>
    <row r="85" spans="1:21" ht="9.6" customHeight="1" x14ac:dyDescent="0.3">
      <c r="E85" s="58" t="s">
        <v>304</v>
      </c>
      <c r="G85" s="58" t="s">
        <v>305</v>
      </c>
      <c r="I85" s="58" t="s">
        <v>306</v>
      </c>
      <c r="K85" s="58" t="s">
        <v>305</v>
      </c>
      <c r="M85" s="58" t="s">
        <v>304</v>
      </c>
      <c r="O85" s="58" t="s">
        <v>305</v>
      </c>
      <c r="Q85" s="58" t="s">
        <v>305</v>
      </c>
    </row>
    <row r="86" spans="1:21" ht="9.6" customHeight="1" x14ac:dyDescent="0.3">
      <c r="A86" s="60" t="s">
        <v>71</v>
      </c>
      <c r="C86" s="60" t="s">
        <v>73</v>
      </c>
      <c r="E86" s="60" t="s">
        <v>307</v>
      </c>
      <c r="G86" s="60" t="s">
        <v>308</v>
      </c>
      <c r="I86" s="60" t="s">
        <v>309</v>
      </c>
      <c r="K86" s="60" t="s">
        <v>308</v>
      </c>
      <c r="M86" s="60" t="s">
        <v>307</v>
      </c>
      <c r="O86" s="60" t="s">
        <v>310</v>
      </c>
      <c r="Q86" s="60" t="s">
        <v>310</v>
      </c>
      <c r="S86" s="60" t="s">
        <v>311</v>
      </c>
      <c r="U86" s="60" t="s">
        <v>312</v>
      </c>
    </row>
    <row r="87" spans="1:21" ht="8.85" customHeight="1" x14ac:dyDescent="0.3"/>
    <row r="88" spans="1:21" ht="8.85" customHeight="1" x14ac:dyDescent="0.3">
      <c r="B88" s="47" t="s">
        <v>286</v>
      </c>
    </row>
    <row r="89" spans="1:21" ht="8.85" customHeight="1" x14ac:dyDescent="0.3">
      <c r="A89" s="47">
        <v>1</v>
      </c>
      <c r="B89" s="91"/>
      <c r="C89" s="47" t="s">
        <v>126</v>
      </c>
      <c r="D89" s="61"/>
      <c r="E89" s="64">
        <v>0</v>
      </c>
      <c r="F89" s="61"/>
      <c r="G89" s="64">
        <v>4077750</v>
      </c>
      <c r="H89" s="61"/>
      <c r="I89" s="64">
        <v>3948925</v>
      </c>
      <c r="J89" s="61"/>
      <c r="K89" s="64">
        <v>40098947</v>
      </c>
      <c r="L89" s="61"/>
      <c r="M89" s="64">
        <v>29584</v>
      </c>
      <c r="N89" s="61"/>
      <c r="O89" s="64">
        <v>2067802</v>
      </c>
      <c r="P89" s="61"/>
      <c r="Q89" s="64">
        <v>9248532</v>
      </c>
      <c r="R89" s="61"/>
      <c r="S89" s="64">
        <v>8325680.5692800004</v>
      </c>
      <c r="T89" s="61"/>
      <c r="U89" s="64">
        <v>1028168.9907199999</v>
      </c>
    </row>
    <row r="90" spans="1:21" ht="8.85" customHeight="1" x14ac:dyDescent="0.3">
      <c r="A90" s="47">
        <v>2</v>
      </c>
      <c r="B90" s="91"/>
      <c r="C90" s="47" t="s">
        <v>127</v>
      </c>
      <c r="D90" s="61"/>
      <c r="E90" s="70">
        <v>161852</v>
      </c>
      <c r="F90" s="61"/>
      <c r="G90" s="70">
        <v>20290870</v>
      </c>
      <c r="H90" s="61"/>
      <c r="I90" s="70">
        <v>4085458</v>
      </c>
      <c r="J90" s="61"/>
      <c r="K90" s="70">
        <v>74559712</v>
      </c>
      <c r="L90" s="61"/>
      <c r="M90" s="70">
        <v>41674</v>
      </c>
      <c r="N90" s="61"/>
      <c r="O90" s="70">
        <v>1420465</v>
      </c>
      <c r="P90" s="61"/>
      <c r="Q90" s="70">
        <v>21148001</v>
      </c>
      <c r="R90" s="61"/>
      <c r="S90" s="70">
        <v>15363516.608044002</v>
      </c>
      <c r="T90" s="61"/>
      <c r="U90" s="70">
        <v>656201.49195599998</v>
      </c>
    </row>
    <row r="91" spans="1:21" ht="8.85" customHeight="1" x14ac:dyDescent="0.3">
      <c r="A91" s="47">
        <v>3</v>
      </c>
      <c r="B91" s="91"/>
      <c r="C91" s="47" t="s">
        <v>128</v>
      </c>
      <c r="D91" s="61"/>
      <c r="E91" s="70">
        <v>0</v>
      </c>
      <c r="F91" s="61"/>
      <c r="G91" s="70">
        <v>2106199</v>
      </c>
      <c r="H91" s="61"/>
      <c r="I91" s="70">
        <v>3400135</v>
      </c>
      <c r="J91" s="61"/>
      <c r="K91" s="70">
        <v>19049048</v>
      </c>
      <c r="L91" s="61"/>
      <c r="M91" s="70">
        <v>407684</v>
      </c>
      <c r="N91" s="61"/>
      <c r="O91" s="70">
        <v>634991</v>
      </c>
      <c r="P91" s="61"/>
      <c r="Q91" s="70">
        <v>4342886</v>
      </c>
      <c r="R91" s="61"/>
      <c r="S91" s="70">
        <v>4236759.7241000002</v>
      </c>
      <c r="T91" s="61"/>
      <c r="U91" s="70">
        <v>439082.26589999994</v>
      </c>
    </row>
    <row r="92" spans="1:21" ht="8.85" customHeight="1" x14ac:dyDescent="0.3">
      <c r="A92" s="47">
        <v>4</v>
      </c>
      <c r="B92" s="91"/>
      <c r="C92" s="47" t="s">
        <v>129</v>
      </c>
      <c r="D92" s="61"/>
      <c r="E92" s="70">
        <v>0</v>
      </c>
      <c r="F92" s="61"/>
      <c r="G92" s="70">
        <v>1342215</v>
      </c>
      <c r="H92" s="61"/>
      <c r="I92" s="70">
        <v>1422471</v>
      </c>
      <c r="J92" s="61"/>
      <c r="K92" s="70">
        <v>13998290</v>
      </c>
      <c r="L92" s="61"/>
      <c r="M92" s="70">
        <v>0</v>
      </c>
      <c r="N92" s="61"/>
      <c r="O92" s="70">
        <v>372663</v>
      </c>
      <c r="P92" s="61"/>
      <c r="Q92" s="70">
        <v>2263149</v>
      </c>
      <c r="R92" s="61"/>
      <c r="S92" s="70">
        <v>2851038.3573999992</v>
      </c>
      <c r="T92" s="61"/>
      <c r="U92" s="70">
        <v>205668.84260000003</v>
      </c>
    </row>
    <row r="93" spans="1:21" ht="8.85" customHeight="1" x14ac:dyDescent="0.3">
      <c r="A93" s="47">
        <v>5</v>
      </c>
      <c r="B93" s="91"/>
      <c r="C93" s="47" t="s">
        <v>130</v>
      </c>
      <c r="D93" s="61"/>
      <c r="E93" s="70">
        <v>0</v>
      </c>
      <c r="F93" s="61"/>
      <c r="G93" s="70">
        <v>3295085</v>
      </c>
      <c r="H93" s="61"/>
      <c r="I93" s="70">
        <v>2669585</v>
      </c>
      <c r="J93" s="61"/>
      <c r="K93" s="70">
        <v>35546175</v>
      </c>
      <c r="L93" s="61"/>
      <c r="M93" s="70">
        <v>136903</v>
      </c>
      <c r="N93" s="61"/>
      <c r="O93" s="70">
        <v>1089251</v>
      </c>
      <c r="P93" s="61"/>
      <c r="Q93" s="70">
        <v>6770491</v>
      </c>
      <c r="R93" s="61"/>
      <c r="S93" s="70">
        <v>6105769.8833000017</v>
      </c>
      <c r="T93" s="61"/>
      <c r="U93" s="70">
        <v>619399.34669999999</v>
      </c>
    </row>
    <row r="94" spans="1:21" ht="8.85" customHeight="1" x14ac:dyDescent="0.3">
      <c r="A94" s="72"/>
      <c r="B94" s="61"/>
      <c r="D94" s="61"/>
      <c r="E94" s="61"/>
      <c r="F94" s="61"/>
      <c r="G94" s="61"/>
      <c r="H94" s="61"/>
      <c r="I94" s="61"/>
      <c r="J94" s="61"/>
      <c r="K94" s="61"/>
      <c r="L94" s="61"/>
      <c r="M94" s="61"/>
      <c r="N94" s="61"/>
      <c r="O94" s="61"/>
      <c r="P94" s="61"/>
      <c r="Q94" s="61"/>
      <c r="R94" s="61"/>
      <c r="S94" s="61"/>
      <c r="T94" s="61"/>
      <c r="U94" s="61"/>
    </row>
    <row r="95" spans="1:21" ht="8.85" customHeight="1" x14ac:dyDescent="0.3">
      <c r="A95" s="47">
        <v>6</v>
      </c>
      <c r="B95" s="91"/>
      <c r="C95" s="47" t="s">
        <v>131</v>
      </c>
      <c r="D95" s="61"/>
      <c r="E95" s="70">
        <v>0</v>
      </c>
      <c r="F95" s="61"/>
      <c r="G95" s="70">
        <v>1649910</v>
      </c>
      <c r="H95" s="61"/>
      <c r="I95" s="70">
        <v>1553664</v>
      </c>
      <c r="J95" s="61"/>
      <c r="K95" s="70">
        <v>20506032</v>
      </c>
      <c r="L95" s="61"/>
      <c r="M95" s="70">
        <v>5247</v>
      </c>
      <c r="N95" s="61"/>
      <c r="O95" s="70">
        <v>38847</v>
      </c>
      <c r="P95" s="61"/>
      <c r="Q95" s="70">
        <v>3310874</v>
      </c>
      <c r="R95" s="61"/>
      <c r="S95" s="70">
        <v>3209681.6292340001</v>
      </c>
      <c r="T95" s="61"/>
      <c r="U95" s="70">
        <v>416617.40076600004</v>
      </c>
    </row>
    <row r="96" spans="1:21" ht="8.85" customHeight="1" x14ac:dyDescent="0.3">
      <c r="A96" s="47">
        <v>7</v>
      </c>
      <c r="B96" s="91"/>
      <c r="C96" s="47" t="s">
        <v>132</v>
      </c>
      <c r="D96" s="61"/>
      <c r="E96" s="70">
        <v>0</v>
      </c>
      <c r="F96" s="61"/>
      <c r="G96" s="70">
        <v>43527594</v>
      </c>
      <c r="H96" s="61"/>
      <c r="I96" s="70">
        <v>13435924</v>
      </c>
      <c r="J96" s="61"/>
      <c r="K96" s="70">
        <v>126285611</v>
      </c>
      <c r="L96" s="61"/>
      <c r="M96" s="70">
        <v>0</v>
      </c>
      <c r="N96" s="61"/>
      <c r="O96" s="70">
        <v>20113007</v>
      </c>
      <c r="P96" s="61"/>
      <c r="Q96" s="70">
        <v>60792746</v>
      </c>
      <c r="R96" s="61"/>
      <c r="S96" s="70">
        <v>9017976.149939999</v>
      </c>
      <c r="T96" s="61"/>
      <c r="U96" s="70">
        <v>641424.84005999984</v>
      </c>
    </row>
    <row r="97" spans="1:21" ht="8.85" customHeight="1" x14ac:dyDescent="0.3">
      <c r="A97" s="47">
        <v>8</v>
      </c>
      <c r="B97" s="91"/>
      <c r="C97" s="47" t="s">
        <v>133</v>
      </c>
      <c r="D97" s="61"/>
      <c r="E97" s="70">
        <v>0</v>
      </c>
      <c r="F97" s="61"/>
      <c r="G97" s="70">
        <v>6825964</v>
      </c>
      <c r="H97" s="61"/>
      <c r="I97" s="70">
        <v>4551484</v>
      </c>
      <c r="J97" s="61"/>
      <c r="K97" s="70">
        <v>74113735</v>
      </c>
      <c r="L97" s="61"/>
      <c r="M97" s="70">
        <v>573613</v>
      </c>
      <c r="N97" s="61"/>
      <c r="O97" s="70">
        <v>4161135</v>
      </c>
      <c r="P97" s="61"/>
      <c r="Q97" s="70">
        <v>20335310</v>
      </c>
      <c r="R97" s="61"/>
      <c r="S97" s="70">
        <v>16343995.308344003</v>
      </c>
      <c r="T97" s="61"/>
      <c r="U97" s="70">
        <v>927428.04165600007</v>
      </c>
    </row>
    <row r="98" spans="1:21" ht="8.85" customHeight="1" x14ac:dyDescent="0.3">
      <c r="A98" s="47">
        <v>9</v>
      </c>
      <c r="B98" s="91"/>
      <c r="C98" s="47" t="s">
        <v>134</v>
      </c>
      <c r="D98" s="61"/>
      <c r="E98" s="70">
        <v>0</v>
      </c>
      <c r="F98" s="61"/>
      <c r="G98" s="70">
        <v>162386</v>
      </c>
      <c r="H98" s="61"/>
      <c r="I98" s="70">
        <v>991054</v>
      </c>
      <c r="J98" s="61"/>
      <c r="K98" s="70">
        <v>2658844</v>
      </c>
      <c r="L98" s="61"/>
      <c r="M98" s="70">
        <v>482281</v>
      </c>
      <c r="N98" s="61"/>
      <c r="O98" s="70">
        <v>164725</v>
      </c>
      <c r="P98" s="61"/>
      <c r="Q98" s="70">
        <v>1248092</v>
      </c>
      <c r="R98" s="61"/>
      <c r="S98" s="70">
        <v>2812570.4400999993</v>
      </c>
      <c r="T98" s="61"/>
      <c r="U98" s="70">
        <v>62797.539900000003</v>
      </c>
    </row>
    <row r="99" spans="1:21" ht="8.85" customHeight="1" x14ac:dyDescent="0.3">
      <c r="A99" s="47">
        <v>10</v>
      </c>
      <c r="B99" s="91"/>
      <c r="C99" s="47" t="s">
        <v>135</v>
      </c>
      <c r="D99" s="61"/>
      <c r="E99" s="70">
        <v>0</v>
      </c>
      <c r="F99" s="61"/>
      <c r="G99" s="70">
        <v>0</v>
      </c>
      <c r="H99" s="61"/>
      <c r="I99" s="70">
        <v>0</v>
      </c>
      <c r="J99" s="61"/>
      <c r="K99" s="70">
        <v>0</v>
      </c>
      <c r="L99" s="61"/>
      <c r="M99" s="70">
        <v>0</v>
      </c>
      <c r="N99" s="61"/>
      <c r="O99" s="70">
        <v>0</v>
      </c>
      <c r="P99" s="61"/>
      <c r="Q99" s="70">
        <v>0</v>
      </c>
      <c r="R99" s="61"/>
      <c r="S99" s="70">
        <v>0</v>
      </c>
      <c r="T99" s="61"/>
      <c r="U99" s="70">
        <v>0</v>
      </c>
    </row>
    <row r="100" spans="1:21" ht="8.85" customHeight="1" x14ac:dyDescent="0.3">
      <c r="A100" s="72"/>
      <c r="B100" s="61"/>
      <c r="D100" s="61"/>
      <c r="E100" s="61"/>
      <c r="F100" s="61"/>
      <c r="G100" s="61"/>
      <c r="H100" s="61"/>
      <c r="I100" s="61"/>
      <c r="J100" s="61"/>
      <c r="K100" s="61"/>
      <c r="L100" s="61"/>
      <c r="M100" s="61"/>
      <c r="N100" s="61"/>
      <c r="O100" s="61"/>
      <c r="P100" s="61"/>
      <c r="Q100" s="61"/>
      <c r="R100" s="61"/>
      <c r="S100" s="61"/>
      <c r="T100" s="61"/>
      <c r="U100" s="61"/>
    </row>
    <row r="101" spans="1:21" ht="8.85" customHeight="1" x14ac:dyDescent="0.3">
      <c r="A101" s="47">
        <v>11</v>
      </c>
      <c r="B101" s="91"/>
      <c r="C101" s="47" t="s">
        <v>136</v>
      </c>
      <c r="D101" s="61"/>
      <c r="E101" s="70">
        <v>0</v>
      </c>
      <c r="F101" s="61"/>
      <c r="G101" s="70">
        <v>461046</v>
      </c>
      <c r="H101" s="61"/>
      <c r="I101" s="70">
        <v>1049609</v>
      </c>
      <c r="J101" s="61"/>
      <c r="K101" s="70">
        <v>6623365</v>
      </c>
      <c r="L101" s="61"/>
      <c r="M101" s="70">
        <v>218960</v>
      </c>
      <c r="N101" s="61"/>
      <c r="O101" s="70">
        <v>60183</v>
      </c>
      <c r="P101" s="61"/>
      <c r="Q101" s="70">
        <v>1450195</v>
      </c>
      <c r="R101" s="61"/>
      <c r="S101" s="70">
        <v>5641419.6544999992</v>
      </c>
      <c r="T101" s="61"/>
      <c r="U101" s="70">
        <v>90787.495500000005</v>
      </c>
    </row>
    <row r="102" spans="1:21" ht="8.85" customHeight="1" x14ac:dyDescent="0.3">
      <c r="A102" s="47">
        <v>12</v>
      </c>
      <c r="B102" s="91"/>
      <c r="C102" s="47" t="s">
        <v>137</v>
      </c>
      <c r="D102" s="61"/>
      <c r="E102" s="70">
        <v>0</v>
      </c>
      <c r="F102" s="61"/>
      <c r="G102" s="70">
        <v>4403685</v>
      </c>
      <c r="H102" s="61"/>
      <c r="I102" s="70">
        <v>4703117</v>
      </c>
      <c r="J102" s="61"/>
      <c r="K102" s="70">
        <v>30890704</v>
      </c>
      <c r="L102" s="61"/>
      <c r="M102" s="70">
        <v>246444</v>
      </c>
      <c r="N102" s="61"/>
      <c r="O102" s="70">
        <v>0</v>
      </c>
      <c r="P102" s="61"/>
      <c r="Q102" s="70">
        <v>3757662</v>
      </c>
      <c r="R102" s="61"/>
      <c r="S102" s="70">
        <v>9496649.9316000007</v>
      </c>
      <c r="T102" s="61"/>
      <c r="U102" s="70">
        <v>188831.52840000001</v>
      </c>
    </row>
    <row r="103" spans="1:21" ht="8.85" customHeight="1" x14ac:dyDescent="0.3">
      <c r="A103" s="47">
        <v>13</v>
      </c>
      <c r="B103" s="91"/>
      <c r="C103" s="47" t="s">
        <v>138</v>
      </c>
      <c r="D103" s="61"/>
      <c r="E103" s="70">
        <v>0</v>
      </c>
      <c r="F103" s="61"/>
      <c r="G103" s="70">
        <v>1825066</v>
      </c>
      <c r="H103" s="61"/>
      <c r="I103" s="70">
        <v>1883874</v>
      </c>
      <c r="J103" s="61"/>
      <c r="K103" s="70">
        <v>17773037</v>
      </c>
      <c r="L103" s="61"/>
      <c r="M103" s="70">
        <v>0</v>
      </c>
      <c r="N103" s="61"/>
      <c r="O103" s="70">
        <v>28172</v>
      </c>
      <c r="P103" s="61"/>
      <c r="Q103" s="70">
        <v>4639853</v>
      </c>
      <c r="R103" s="61"/>
      <c r="S103" s="70">
        <v>7106086.8967000004</v>
      </c>
      <c r="T103" s="61"/>
      <c r="U103" s="70">
        <v>718382.99329999997</v>
      </c>
    </row>
    <row r="104" spans="1:21" ht="8.85" customHeight="1" x14ac:dyDescent="0.3">
      <c r="A104" s="47">
        <v>14</v>
      </c>
      <c r="B104" s="91"/>
      <c r="C104" s="47" t="s">
        <v>139</v>
      </c>
      <c r="D104" s="61"/>
      <c r="E104" s="70">
        <v>0</v>
      </c>
      <c r="F104" s="61"/>
      <c r="G104" s="70">
        <v>2554728</v>
      </c>
      <c r="H104" s="61"/>
      <c r="I104" s="70">
        <v>2557126</v>
      </c>
      <c r="J104" s="61"/>
      <c r="K104" s="70">
        <v>25555844</v>
      </c>
      <c r="L104" s="61"/>
      <c r="M104" s="70">
        <v>0</v>
      </c>
      <c r="N104" s="61"/>
      <c r="O104" s="70">
        <v>531860</v>
      </c>
      <c r="P104" s="61"/>
      <c r="Q104" s="70">
        <v>10455665</v>
      </c>
      <c r="R104" s="61"/>
      <c r="S104" s="70">
        <v>5765041.4679900007</v>
      </c>
      <c r="T104" s="61"/>
      <c r="U104" s="70">
        <v>1815267.6720099999</v>
      </c>
    </row>
    <row r="105" spans="1:21" ht="8.85" customHeight="1" x14ac:dyDescent="0.3">
      <c r="A105" s="47">
        <v>15</v>
      </c>
      <c r="B105" s="91"/>
      <c r="C105" s="47" t="s">
        <v>140</v>
      </c>
      <c r="D105" s="61"/>
      <c r="E105" s="70">
        <v>0</v>
      </c>
      <c r="F105" s="61"/>
      <c r="G105" s="70">
        <v>1624263</v>
      </c>
      <c r="H105" s="61"/>
      <c r="I105" s="70">
        <v>1552932</v>
      </c>
      <c r="J105" s="61"/>
      <c r="K105" s="70">
        <v>18246571</v>
      </c>
      <c r="L105" s="61"/>
      <c r="M105" s="70">
        <v>0</v>
      </c>
      <c r="N105" s="61"/>
      <c r="O105" s="70">
        <v>210653</v>
      </c>
      <c r="P105" s="61"/>
      <c r="Q105" s="70">
        <v>4464358</v>
      </c>
      <c r="R105" s="61"/>
      <c r="S105" s="70">
        <v>3984743.1927040005</v>
      </c>
      <c r="T105" s="61"/>
      <c r="U105" s="70">
        <v>461907.54729600006</v>
      </c>
    </row>
    <row r="106" spans="1:21" ht="8.85" customHeight="1" x14ac:dyDescent="0.3">
      <c r="A106" s="72"/>
      <c r="B106" s="61"/>
      <c r="D106" s="61"/>
      <c r="E106" s="61"/>
      <c r="F106" s="61"/>
      <c r="G106" s="61"/>
      <c r="H106" s="61"/>
      <c r="I106" s="61"/>
      <c r="J106" s="61"/>
      <c r="K106" s="61"/>
      <c r="L106" s="61"/>
      <c r="M106" s="61"/>
      <c r="N106" s="61"/>
      <c r="O106" s="61"/>
      <c r="P106" s="61"/>
      <c r="Q106" s="61"/>
      <c r="R106" s="61"/>
      <c r="S106" s="61"/>
      <c r="T106" s="61"/>
      <c r="U106" s="61"/>
    </row>
    <row r="107" spans="1:21" ht="8.85" customHeight="1" x14ac:dyDescent="0.3">
      <c r="A107" s="47">
        <v>16</v>
      </c>
      <c r="B107" s="91"/>
      <c r="C107" s="47" t="s">
        <v>141</v>
      </c>
      <c r="D107" s="61"/>
      <c r="E107" s="70">
        <v>0</v>
      </c>
      <c r="F107" s="61"/>
      <c r="G107" s="70">
        <v>5190657</v>
      </c>
      <c r="H107" s="61"/>
      <c r="I107" s="70">
        <v>3743722</v>
      </c>
      <c r="J107" s="61"/>
      <c r="K107" s="70">
        <v>62574131</v>
      </c>
      <c r="L107" s="61"/>
      <c r="M107" s="70">
        <v>0</v>
      </c>
      <c r="N107" s="61"/>
      <c r="O107" s="70">
        <v>2096791</v>
      </c>
      <c r="P107" s="61"/>
      <c r="Q107" s="70">
        <v>11997357</v>
      </c>
      <c r="R107" s="61"/>
      <c r="S107" s="70">
        <v>10023993.320520999</v>
      </c>
      <c r="T107" s="61"/>
      <c r="U107" s="70">
        <v>1216885.719479</v>
      </c>
    </row>
    <row r="108" spans="1:21" ht="8.85" customHeight="1" x14ac:dyDescent="0.3">
      <c r="A108" s="47">
        <v>17</v>
      </c>
      <c r="B108" s="91"/>
      <c r="C108" s="47" t="s">
        <v>142</v>
      </c>
      <c r="D108" s="61"/>
      <c r="E108" s="70">
        <v>0</v>
      </c>
      <c r="F108" s="61"/>
      <c r="G108" s="70">
        <v>3040908</v>
      </c>
      <c r="H108" s="61"/>
      <c r="I108" s="70">
        <v>2162743</v>
      </c>
      <c r="J108" s="61"/>
      <c r="K108" s="70">
        <v>31767578</v>
      </c>
      <c r="L108" s="61"/>
      <c r="M108" s="70">
        <v>1795</v>
      </c>
      <c r="N108" s="61"/>
      <c r="O108" s="70">
        <v>229701</v>
      </c>
      <c r="P108" s="61"/>
      <c r="Q108" s="70">
        <v>6606803</v>
      </c>
      <c r="R108" s="61"/>
      <c r="S108" s="70">
        <v>5587791.1218770007</v>
      </c>
      <c r="T108" s="61"/>
      <c r="U108" s="70">
        <v>403603.88812299998</v>
      </c>
    </row>
    <row r="109" spans="1:21" ht="8.85" customHeight="1" x14ac:dyDescent="0.3">
      <c r="A109" s="47">
        <v>18</v>
      </c>
      <c r="B109" s="91"/>
      <c r="C109" s="47" t="s">
        <v>143</v>
      </c>
      <c r="D109" s="61"/>
      <c r="E109" s="70">
        <v>0</v>
      </c>
      <c r="F109" s="61"/>
      <c r="G109" s="70">
        <v>2029911</v>
      </c>
      <c r="H109" s="61"/>
      <c r="I109" s="70">
        <v>2539099</v>
      </c>
      <c r="J109" s="61"/>
      <c r="K109" s="70">
        <v>38956373</v>
      </c>
      <c r="L109" s="61"/>
      <c r="M109" s="70">
        <v>32289</v>
      </c>
      <c r="N109" s="61"/>
      <c r="O109" s="70">
        <v>0</v>
      </c>
      <c r="P109" s="61"/>
      <c r="Q109" s="70">
        <v>8283672</v>
      </c>
      <c r="R109" s="61"/>
      <c r="S109" s="70">
        <v>12834121.07925</v>
      </c>
      <c r="T109" s="61"/>
      <c r="U109" s="70">
        <v>906158.80074999994</v>
      </c>
    </row>
    <row r="110" spans="1:21" ht="8.85" customHeight="1" x14ac:dyDescent="0.3">
      <c r="A110" s="47">
        <v>19</v>
      </c>
      <c r="B110" s="91"/>
      <c r="C110" s="47" t="s">
        <v>144</v>
      </c>
      <c r="D110" s="61"/>
      <c r="E110" s="70">
        <v>0</v>
      </c>
      <c r="F110" s="61"/>
      <c r="G110" s="70">
        <v>848427</v>
      </c>
      <c r="H110" s="61"/>
      <c r="I110" s="70">
        <v>1024105</v>
      </c>
      <c r="J110" s="61"/>
      <c r="K110" s="70">
        <v>4809160</v>
      </c>
      <c r="L110" s="61"/>
      <c r="M110" s="70">
        <v>1165</v>
      </c>
      <c r="N110" s="61"/>
      <c r="O110" s="70">
        <v>123886</v>
      </c>
      <c r="P110" s="61"/>
      <c r="Q110" s="70">
        <v>1208392</v>
      </c>
      <c r="R110" s="61"/>
      <c r="S110" s="70">
        <v>2295166.4411999993</v>
      </c>
      <c r="T110" s="61"/>
      <c r="U110" s="70">
        <v>104229.0888</v>
      </c>
    </row>
    <row r="111" spans="1:21" ht="8.85" customHeight="1" x14ac:dyDescent="0.3">
      <c r="A111" s="47">
        <v>20</v>
      </c>
      <c r="B111" s="91"/>
      <c r="C111" s="47" t="s">
        <v>145</v>
      </c>
      <c r="D111" s="61"/>
      <c r="E111" s="70">
        <v>0</v>
      </c>
      <c r="F111" s="61"/>
      <c r="G111" s="70">
        <v>939588</v>
      </c>
      <c r="H111" s="61"/>
      <c r="I111" s="70">
        <v>1887845</v>
      </c>
      <c r="J111" s="61"/>
      <c r="K111" s="70">
        <v>16284513</v>
      </c>
      <c r="L111" s="61"/>
      <c r="M111" s="70">
        <v>9757</v>
      </c>
      <c r="N111" s="61"/>
      <c r="O111" s="70">
        <v>130661</v>
      </c>
      <c r="P111" s="61"/>
      <c r="Q111" s="70">
        <v>5504528</v>
      </c>
      <c r="R111" s="61"/>
      <c r="S111" s="70">
        <v>4643243.7350000003</v>
      </c>
      <c r="T111" s="61"/>
      <c r="U111" s="70">
        <v>437659.16499999998</v>
      </c>
    </row>
    <row r="112" spans="1:21" ht="8.85" customHeight="1" x14ac:dyDescent="0.3">
      <c r="A112" s="72"/>
      <c r="B112" s="61"/>
      <c r="D112" s="61"/>
      <c r="E112" s="61"/>
      <c r="F112" s="61"/>
      <c r="G112" s="61"/>
      <c r="H112" s="61"/>
      <c r="I112" s="61"/>
      <c r="J112" s="61"/>
      <c r="K112" s="61"/>
      <c r="L112" s="61"/>
      <c r="M112" s="61"/>
      <c r="N112" s="61"/>
      <c r="O112" s="61"/>
      <c r="P112" s="61"/>
      <c r="Q112" s="61"/>
      <c r="R112" s="61"/>
      <c r="S112" s="61"/>
      <c r="T112" s="61"/>
      <c r="U112" s="61"/>
    </row>
    <row r="113" spans="1:21" ht="8.85" customHeight="1" x14ac:dyDescent="0.3">
      <c r="A113" s="47">
        <v>21</v>
      </c>
      <c r="B113" s="91"/>
      <c r="C113" s="47" t="s">
        <v>146</v>
      </c>
      <c r="D113" s="61"/>
      <c r="E113" s="70">
        <v>0</v>
      </c>
      <c r="F113" s="61"/>
      <c r="G113" s="70">
        <v>58060728</v>
      </c>
      <c r="H113" s="61"/>
      <c r="I113" s="70">
        <v>8610818</v>
      </c>
      <c r="J113" s="61"/>
      <c r="K113" s="70">
        <v>414783400</v>
      </c>
      <c r="L113" s="61"/>
      <c r="M113" s="70">
        <v>0</v>
      </c>
      <c r="N113" s="61"/>
      <c r="O113" s="70">
        <v>4962265</v>
      </c>
      <c r="P113" s="61"/>
      <c r="Q113" s="70">
        <v>55360071</v>
      </c>
      <c r="R113" s="61"/>
      <c r="S113" s="70">
        <v>28562107.582523003</v>
      </c>
      <c r="T113" s="61"/>
      <c r="U113" s="70">
        <v>1790194.6474769998</v>
      </c>
    </row>
    <row r="114" spans="1:21" ht="8.85" customHeight="1" x14ac:dyDescent="0.3">
      <c r="A114" s="47">
        <v>22</v>
      </c>
      <c r="B114" s="91"/>
      <c r="C114" s="47" t="s">
        <v>147</v>
      </c>
      <c r="D114" s="61"/>
      <c r="E114" s="70">
        <v>0</v>
      </c>
      <c r="F114" s="61"/>
      <c r="G114" s="70">
        <v>2910174</v>
      </c>
      <c r="H114" s="61"/>
      <c r="I114" s="70">
        <v>1408249</v>
      </c>
      <c r="J114" s="61"/>
      <c r="K114" s="70">
        <v>10717094</v>
      </c>
      <c r="L114" s="61"/>
      <c r="M114" s="70">
        <v>6623</v>
      </c>
      <c r="N114" s="61"/>
      <c r="O114" s="70">
        <v>711302</v>
      </c>
      <c r="P114" s="61"/>
      <c r="Q114" s="70">
        <v>2179718</v>
      </c>
      <c r="R114" s="61"/>
      <c r="S114" s="70">
        <v>3144417.3295</v>
      </c>
      <c r="T114" s="61"/>
      <c r="U114" s="70">
        <v>50257.110499999995</v>
      </c>
    </row>
    <row r="115" spans="1:21" ht="8.85" customHeight="1" x14ac:dyDescent="0.3">
      <c r="A115" s="47">
        <v>23</v>
      </c>
      <c r="B115" s="91"/>
      <c r="C115" s="47" t="s">
        <v>148</v>
      </c>
      <c r="D115" s="61"/>
      <c r="E115" s="70">
        <v>0</v>
      </c>
      <c r="F115" s="61"/>
      <c r="G115" s="70">
        <v>459229</v>
      </c>
      <c r="H115" s="61"/>
      <c r="I115" s="70">
        <v>956620</v>
      </c>
      <c r="J115" s="61"/>
      <c r="K115" s="70">
        <v>5563305</v>
      </c>
      <c r="L115" s="61"/>
      <c r="M115" s="70">
        <v>331159</v>
      </c>
      <c r="N115" s="61"/>
      <c r="O115" s="70">
        <v>32950</v>
      </c>
      <c r="P115" s="61"/>
      <c r="Q115" s="70">
        <v>1595606</v>
      </c>
      <c r="R115" s="61"/>
      <c r="S115" s="70">
        <v>2596839.6834999998</v>
      </c>
      <c r="T115" s="61"/>
      <c r="U115" s="70">
        <v>100332.43649999998</v>
      </c>
    </row>
    <row r="116" spans="1:21" ht="8.85" customHeight="1" x14ac:dyDescent="0.3">
      <c r="A116" s="47">
        <v>24</v>
      </c>
      <c r="B116" s="91"/>
      <c r="C116" s="47" t="s">
        <v>149</v>
      </c>
      <c r="D116" s="61"/>
      <c r="E116" s="70">
        <v>0</v>
      </c>
      <c r="F116" s="61"/>
      <c r="G116" s="70">
        <v>5366796</v>
      </c>
      <c r="H116" s="61"/>
      <c r="I116" s="70">
        <v>4159836</v>
      </c>
      <c r="J116" s="61"/>
      <c r="K116" s="70">
        <v>59361435</v>
      </c>
      <c r="L116" s="61"/>
      <c r="M116" s="70">
        <v>0</v>
      </c>
      <c r="N116" s="61"/>
      <c r="O116" s="70">
        <v>2645306</v>
      </c>
      <c r="P116" s="61"/>
      <c r="Q116" s="70">
        <v>13240869</v>
      </c>
      <c r="R116" s="61"/>
      <c r="S116" s="70">
        <v>7119146.1256670002</v>
      </c>
      <c r="T116" s="61"/>
      <c r="U116" s="70">
        <v>410874.454333</v>
      </c>
    </row>
    <row r="117" spans="1:21" ht="8.85" customHeight="1" x14ac:dyDescent="0.3">
      <c r="A117" s="47">
        <v>25</v>
      </c>
      <c r="B117" s="91"/>
      <c r="C117" s="47" t="s">
        <v>150</v>
      </c>
      <c r="D117" s="61"/>
      <c r="E117" s="70">
        <v>60323</v>
      </c>
      <c r="F117" s="61"/>
      <c r="G117" s="70">
        <v>1259635</v>
      </c>
      <c r="H117" s="61"/>
      <c r="I117" s="70">
        <v>1212038</v>
      </c>
      <c r="J117" s="61"/>
      <c r="K117" s="70">
        <v>12089457</v>
      </c>
      <c r="L117" s="61"/>
      <c r="M117" s="70">
        <v>0</v>
      </c>
      <c r="N117" s="61"/>
      <c r="O117" s="70">
        <v>173460</v>
      </c>
      <c r="P117" s="61"/>
      <c r="Q117" s="70">
        <v>2613179</v>
      </c>
      <c r="R117" s="61"/>
      <c r="S117" s="70">
        <v>2322736.6658820002</v>
      </c>
      <c r="T117" s="61"/>
      <c r="U117" s="70">
        <v>329950.57411799999</v>
      </c>
    </row>
    <row r="118" spans="1:21" ht="8.85" customHeight="1" x14ac:dyDescent="0.3">
      <c r="A118" s="72"/>
      <c r="B118" s="61"/>
      <c r="D118" s="61"/>
      <c r="E118" s="61"/>
      <c r="F118" s="61"/>
      <c r="G118" s="61"/>
      <c r="H118" s="61"/>
      <c r="I118" s="61"/>
      <c r="J118" s="61"/>
      <c r="K118" s="61"/>
      <c r="L118" s="61"/>
      <c r="M118" s="61"/>
      <c r="N118" s="61"/>
      <c r="O118" s="61"/>
      <c r="P118" s="61"/>
      <c r="Q118" s="61"/>
      <c r="R118" s="61"/>
      <c r="S118" s="61"/>
      <c r="T118" s="61"/>
      <c r="U118" s="61"/>
    </row>
    <row r="119" spans="1:21" ht="8.85" customHeight="1" x14ac:dyDescent="0.3">
      <c r="A119" s="47">
        <v>26</v>
      </c>
      <c r="B119" s="91"/>
      <c r="C119" s="47" t="s">
        <v>151</v>
      </c>
      <c r="D119" s="61"/>
      <c r="E119" s="70">
        <v>0</v>
      </c>
      <c r="F119" s="61"/>
      <c r="G119" s="70">
        <v>1448982</v>
      </c>
      <c r="H119" s="61"/>
      <c r="I119" s="70">
        <v>1917540</v>
      </c>
      <c r="J119" s="61"/>
      <c r="K119" s="70">
        <v>21941060</v>
      </c>
      <c r="L119" s="61"/>
      <c r="M119" s="70">
        <v>48956</v>
      </c>
      <c r="N119" s="61"/>
      <c r="O119" s="70">
        <v>0</v>
      </c>
      <c r="P119" s="61"/>
      <c r="Q119" s="70">
        <v>6765740</v>
      </c>
      <c r="R119" s="61"/>
      <c r="S119" s="70">
        <v>3921293.8171399999</v>
      </c>
      <c r="T119" s="61"/>
      <c r="U119" s="70">
        <v>848547.91286000004</v>
      </c>
    </row>
    <row r="120" spans="1:21" ht="8.85" customHeight="1" x14ac:dyDescent="0.3">
      <c r="A120" s="47">
        <v>27</v>
      </c>
      <c r="B120" s="91"/>
      <c r="C120" s="47" t="s">
        <v>152</v>
      </c>
      <c r="D120" s="61"/>
      <c r="E120" s="70">
        <v>0</v>
      </c>
      <c r="F120" s="61"/>
      <c r="G120" s="70">
        <v>4676982</v>
      </c>
      <c r="H120" s="61"/>
      <c r="I120" s="70">
        <v>2369855</v>
      </c>
      <c r="J120" s="61"/>
      <c r="K120" s="70">
        <v>35760970</v>
      </c>
      <c r="L120" s="61"/>
      <c r="M120" s="70">
        <v>999</v>
      </c>
      <c r="N120" s="61"/>
      <c r="O120" s="70">
        <v>335705</v>
      </c>
      <c r="P120" s="61"/>
      <c r="Q120" s="70">
        <v>5116911</v>
      </c>
      <c r="R120" s="61"/>
      <c r="S120" s="70">
        <v>8534691.7691849992</v>
      </c>
      <c r="T120" s="61"/>
      <c r="U120" s="70">
        <v>501489.78081500006</v>
      </c>
    </row>
    <row r="121" spans="1:21" ht="8.85" customHeight="1" x14ac:dyDescent="0.3">
      <c r="A121" s="47">
        <v>28</v>
      </c>
      <c r="B121" s="91"/>
      <c r="C121" s="47" t="s">
        <v>153</v>
      </c>
      <c r="D121" s="61"/>
      <c r="E121" s="70">
        <v>0</v>
      </c>
      <c r="F121" s="61"/>
      <c r="G121" s="70">
        <v>1489684</v>
      </c>
      <c r="H121" s="61"/>
      <c r="I121" s="70">
        <v>1265441</v>
      </c>
      <c r="J121" s="61"/>
      <c r="K121" s="70">
        <v>10474953</v>
      </c>
      <c r="L121" s="61"/>
      <c r="M121" s="70">
        <v>0</v>
      </c>
      <c r="N121" s="61"/>
      <c r="O121" s="70">
        <v>1303</v>
      </c>
      <c r="P121" s="61"/>
      <c r="Q121" s="70">
        <v>3229136</v>
      </c>
      <c r="R121" s="61"/>
      <c r="S121" s="70">
        <v>2828553.7864999999</v>
      </c>
      <c r="T121" s="61"/>
      <c r="U121" s="70">
        <v>338696.43349999998</v>
      </c>
    </row>
    <row r="122" spans="1:21" ht="8.85" customHeight="1" x14ac:dyDescent="0.3">
      <c r="A122" s="47">
        <v>29</v>
      </c>
      <c r="B122" s="91"/>
      <c r="C122" s="47" t="s">
        <v>94</v>
      </c>
      <c r="D122" s="61"/>
      <c r="E122" s="70">
        <v>0</v>
      </c>
      <c r="F122" s="61"/>
      <c r="G122" s="70">
        <v>268735294</v>
      </c>
      <c r="H122" s="61"/>
      <c r="I122" s="70">
        <v>27183278</v>
      </c>
      <c r="J122" s="61"/>
      <c r="K122" s="70">
        <v>886100060</v>
      </c>
      <c r="L122" s="61"/>
      <c r="M122" s="70">
        <v>42830</v>
      </c>
      <c r="N122" s="61"/>
      <c r="O122" s="70">
        <v>58246445</v>
      </c>
      <c r="P122" s="61"/>
      <c r="Q122" s="70">
        <v>303698938</v>
      </c>
      <c r="R122" s="61"/>
      <c r="S122" s="70">
        <v>86037592.79668799</v>
      </c>
      <c r="T122" s="61"/>
      <c r="U122" s="70">
        <v>1796735.183312</v>
      </c>
    </row>
    <row r="123" spans="1:21" ht="8.85" customHeight="1" x14ac:dyDescent="0.3">
      <c r="A123" s="47">
        <v>30</v>
      </c>
      <c r="B123" s="91"/>
      <c r="C123" s="47" t="s">
        <v>154</v>
      </c>
      <c r="D123" s="61"/>
      <c r="E123" s="70">
        <v>0</v>
      </c>
      <c r="F123" s="61"/>
      <c r="G123" s="70">
        <v>16657746</v>
      </c>
      <c r="H123" s="61"/>
      <c r="I123" s="70">
        <v>3299314</v>
      </c>
      <c r="J123" s="61"/>
      <c r="K123" s="70">
        <v>60948416</v>
      </c>
      <c r="L123" s="61"/>
      <c r="M123" s="70">
        <v>0</v>
      </c>
      <c r="N123" s="61"/>
      <c r="O123" s="70">
        <v>2281372</v>
      </c>
      <c r="P123" s="61"/>
      <c r="Q123" s="70">
        <v>12190654</v>
      </c>
      <c r="R123" s="61"/>
      <c r="S123" s="70">
        <v>13590155.033609997</v>
      </c>
      <c r="T123" s="61"/>
      <c r="U123" s="70">
        <v>267677.49639000004</v>
      </c>
    </row>
    <row r="124" spans="1:21" ht="8.85" customHeight="1" x14ac:dyDescent="0.3">
      <c r="A124" s="72"/>
      <c r="B124" s="61"/>
      <c r="D124" s="61"/>
      <c r="E124" s="61"/>
      <c r="F124" s="61"/>
      <c r="G124" s="61"/>
      <c r="H124" s="61"/>
      <c r="I124" s="61"/>
      <c r="J124" s="61"/>
      <c r="K124" s="61"/>
      <c r="L124" s="61"/>
      <c r="M124" s="61"/>
      <c r="N124" s="61"/>
      <c r="O124" s="61"/>
      <c r="P124" s="61"/>
      <c r="Q124" s="61"/>
      <c r="R124" s="61"/>
      <c r="S124" s="61"/>
      <c r="T124" s="61"/>
      <c r="U124" s="61"/>
    </row>
    <row r="125" spans="1:21" ht="8.85" customHeight="1" x14ac:dyDescent="0.3">
      <c r="A125" s="47">
        <v>31</v>
      </c>
      <c r="B125" s="91"/>
      <c r="C125" s="47" t="s">
        <v>155</v>
      </c>
      <c r="D125" s="61"/>
      <c r="E125" s="70">
        <v>0</v>
      </c>
      <c r="F125" s="61"/>
      <c r="G125" s="70">
        <v>1505721</v>
      </c>
      <c r="H125" s="61"/>
      <c r="I125" s="70">
        <v>1470833</v>
      </c>
      <c r="J125" s="61"/>
      <c r="K125" s="70">
        <v>16583497</v>
      </c>
      <c r="L125" s="61"/>
      <c r="M125" s="70">
        <v>0</v>
      </c>
      <c r="N125" s="61"/>
      <c r="O125" s="70">
        <v>83905</v>
      </c>
      <c r="P125" s="61"/>
      <c r="Q125" s="70">
        <v>3568827</v>
      </c>
      <c r="R125" s="61"/>
      <c r="S125" s="70">
        <v>6236512.6841729991</v>
      </c>
      <c r="T125" s="61"/>
      <c r="U125" s="70">
        <v>285819.31582700001</v>
      </c>
    </row>
    <row r="126" spans="1:21" ht="8.85" customHeight="1" x14ac:dyDescent="0.3">
      <c r="A126" s="47">
        <v>32</v>
      </c>
      <c r="B126" s="91"/>
      <c r="C126" s="47" t="s">
        <v>156</v>
      </c>
      <c r="D126" s="61"/>
      <c r="E126" s="70">
        <v>0</v>
      </c>
      <c r="F126" s="61"/>
      <c r="G126" s="70">
        <v>3815835</v>
      </c>
      <c r="H126" s="61"/>
      <c r="I126" s="70">
        <v>1970036</v>
      </c>
      <c r="J126" s="61"/>
      <c r="K126" s="70">
        <v>26024473</v>
      </c>
      <c r="L126" s="61"/>
      <c r="M126" s="70">
        <v>0</v>
      </c>
      <c r="N126" s="61"/>
      <c r="O126" s="70">
        <v>1082143</v>
      </c>
      <c r="P126" s="61"/>
      <c r="Q126" s="70">
        <v>3796157</v>
      </c>
      <c r="R126" s="61"/>
      <c r="S126" s="70">
        <v>3410731.6857999996</v>
      </c>
      <c r="T126" s="61"/>
      <c r="U126" s="70">
        <v>216496.80420000001</v>
      </c>
    </row>
    <row r="127" spans="1:21" ht="8.85" customHeight="1" x14ac:dyDescent="0.3">
      <c r="A127" s="47">
        <v>33</v>
      </c>
      <c r="B127" s="91"/>
      <c r="C127" s="47" t="s">
        <v>96</v>
      </c>
      <c r="D127" s="61"/>
      <c r="E127" s="70">
        <v>0</v>
      </c>
      <c r="F127" s="61"/>
      <c r="G127" s="70">
        <v>4971957</v>
      </c>
      <c r="H127" s="61"/>
      <c r="I127" s="70">
        <v>4778076</v>
      </c>
      <c r="J127" s="61"/>
      <c r="K127" s="70">
        <v>53983051</v>
      </c>
      <c r="L127" s="61"/>
      <c r="M127" s="70">
        <v>20474</v>
      </c>
      <c r="N127" s="61"/>
      <c r="O127" s="70">
        <v>0</v>
      </c>
      <c r="P127" s="61"/>
      <c r="Q127" s="70">
        <v>14554642</v>
      </c>
      <c r="R127" s="61"/>
      <c r="S127" s="70">
        <v>11084433.041999999</v>
      </c>
      <c r="T127" s="61"/>
      <c r="U127" s="70">
        <v>1023813.8679999999</v>
      </c>
    </row>
    <row r="128" spans="1:21" ht="8.85" customHeight="1" x14ac:dyDescent="0.3">
      <c r="A128" s="47">
        <v>34</v>
      </c>
      <c r="B128" s="91"/>
      <c r="C128" s="47" t="s">
        <v>157</v>
      </c>
      <c r="D128" s="61"/>
      <c r="E128" s="70">
        <v>0</v>
      </c>
      <c r="F128" s="61"/>
      <c r="G128" s="70">
        <v>14590909</v>
      </c>
      <c r="H128" s="61"/>
      <c r="I128" s="70">
        <v>4218752</v>
      </c>
      <c r="J128" s="61"/>
      <c r="K128" s="70">
        <v>94559428</v>
      </c>
      <c r="L128" s="61"/>
      <c r="M128" s="70">
        <v>17649</v>
      </c>
      <c r="N128" s="61"/>
      <c r="O128" s="70">
        <v>4265286</v>
      </c>
      <c r="P128" s="61"/>
      <c r="Q128" s="70">
        <v>12964460</v>
      </c>
      <c r="R128" s="61"/>
      <c r="S128" s="70">
        <v>8529008.252231</v>
      </c>
      <c r="T128" s="61"/>
      <c r="U128" s="70">
        <v>362983.22776899999</v>
      </c>
    </row>
    <row r="129" spans="1:21" ht="8.85" customHeight="1" x14ac:dyDescent="0.3">
      <c r="A129" s="47">
        <v>35</v>
      </c>
      <c r="B129" s="91"/>
      <c r="C129" s="47" t="s">
        <v>158</v>
      </c>
      <c r="D129" s="61"/>
      <c r="E129" s="70">
        <v>0</v>
      </c>
      <c r="F129" s="61"/>
      <c r="G129" s="70">
        <v>1614779</v>
      </c>
      <c r="H129" s="61"/>
      <c r="I129" s="70">
        <v>1932422</v>
      </c>
      <c r="J129" s="61"/>
      <c r="K129" s="70">
        <v>23388341</v>
      </c>
      <c r="L129" s="61"/>
      <c r="M129" s="70">
        <v>189722</v>
      </c>
      <c r="N129" s="61"/>
      <c r="O129" s="70">
        <v>531083</v>
      </c>
      <c r="P129" s="61"/>
      <c r="Q129" s="70">
        <v>4870819</v>
      </c>
      <c r="R129" s="61"/>
      <c r="S129" s="70">
        <v>4878985.2225899994</v>
      </c>
      <c r="T129" s="61"/>
      <c r="U129" s="70">
        <v>441181.67741</v>
      </c>
    </row>
    <row r="130" spans="1:21" ht="8.85" customHeight="1" x14ac:dyDescent="0.3">
      <c r="A130" s="61"/>
      <c r="B130" s="61"/>
      <c r="D130" s="61"/>
      <c r="E130" s="61"/>
      <c r="F130" s="61"/>
      <c r="G130" s="61"/>
      <c r="H130" s="61"/>
      <c r="I130" s="61"/>
      <c r="J130" s="61"/>
      <c r="K130" s="61"/>
      <c r="L130" s="61"/>
      <c r="M130" s="61"/>
      <c r="N130" s="61"/>
      <c r="O130" s="61"/>
      <c r="P130" s="61"/>
      <c r="Q130" s="61"/>
      <c r="R130" s="61"/>
      <c r="S130" s="61"/>
      <c r="T130" s="61"/>
      <c r="U130" s="61"/>
    </row>
    <row r="131" spans="1:21" ht="8.85" customHeight="1" x14ac:dyDescent="0.3">
      <c r="A131" s="47">
        <v>36</v>
      </c>
      <c r="B131" s="91"/>
      <c r="C131" s="47" t="s">
        <v>159</v>
      </c>
      <c r="D131" s="61"/>
      <c r="E131" s="70">
        <v>0</v>
      </c>
      <c r="F131" s="61"/>
      <c r="G131" s="70">
        <v>4233641</v>
      </c>
      <c r="H131" s="61"/>
      <c r="I131" s="70">
        <v>3716588</v>
      </c>
      <c r="J131" s="61"/>
      <c r="K131" s="70">
        <v>37155352</v>
      </c>
      <c r="L131" s="61"/>
      <c r="M131" s="70">
        <v>17131</v>
      </c>
      <c r="N131" s="61"/>
      <c r="O131" s="70">
        <v>139584</v>
      </c>
      <c r="P131" s="61"/>
      <c r="Q131" s="70">
        <v>6901443</v>
      </c>
      <c r="R131" s="61"/>
      <c r="S131" s="70">
        <v>3173162.1749639995</v>
      </c>
      <c r="T131" s="61"/>
      <c r="U131" s="70">
        <v>437493.64503600006</v>
      </c>
    </row>
    <row r="132" spans="1:21" ht="8.85" customHeight="1" x14ac:dyDescent="0.3">
      <c r="A132" s="47">
        <v>37</v>
      </c>
      <c r="B132" s="91"/>
      <c r="C132" s="47" t="s">
        <v>160</v>
      </c>
      <c r="D132" s="61"/>
      <c r="E132" s="70">
        <v>0</v>
      </c>
      <c r="F132" s="61"/>
      <c r="G132" s="70">
        <v>3820344</v>
      </c>
      <c r="H132" s="61"/>
      <c r="I132" s="70">
        <v>1753675</v>
      </c>
      <c r="J132" s="61"/>
      <c r="K132" s="70">
        <v>10613870</v>
      </c>
      <c r="L132" s="61"/>
      <c r="M132" s="70">
        <v>0</v>
      </c>
      <c r="N132" s="61"/>
      <c r="O132" s="70">
        <v>1166252</v>
      </c>
      <c r="P132" s="61"/>
      <c r="Q132" s="70">
        <v>3572431</v>
      </c>
      <c r="R132" s="61"/>
      <c r="S132" s="70">
        <v>4883863.5758000007</v>
      </c>
      <c r="T132" s="61"/>
      <c r="U132" s="70">
        <v>139575.53419999999</v>
      </c>
    </row>
    <row r="133" spans="1:21" ht="8.85" customHeight="1" x14ac:dyDescent="0.3">
      <c r="A133" s="47">
        <v>38</v>
      </c>
      <c r="B133" s="91"/>
      <c r="C133" s="47" t="s">
        <v>161</v>
      </c>
      <c r="D133" s="61"/>
      <c r="E133" s="70">
        <v>0</v>
      </c>
      <c r="F133" s="61"/>
      <c r="G133" s="70">
        <v>784969</v>
      </c>
      <c r="H133" s="61"/>
      <c r="I133" s="70">
        <v>1880594</v>
      </c>
      <c r="J133" s="61"/>
      <c r="K133" s="70">
        <v>15832804</v>
      </c>
      <c r="L133" s="61"/>
      <c r="M133" s="70">
        <v>98933</v>
      </c>
      <c r="N133" s="61"/>
      <c r="O133" s="70">
        <v>0</v>
      </c>
      <c r="P133" s="61"/>
      <c r="Q133" s="70">
        <v>4013266</v>
      </c>
      <c r="R133" s="61"/>
      <c r="S133" s="70">
        <v>5840747.6488200007</v>
      </c>
      <c r="T133" s="61"/>
      <c r="U133" s="70">
        <v>568954.9911799999</v>
      </c>
    </row>
    <row r="134" spans="1:21" ht="8.85" customHeight="1" x14ac:dyDescent="0.3">
      <c r="A134" s="47">
        <v>39</v>
      </c>
      <c r="B134" s="91"/>
      <c r="C134" s="47" t="s">
        <v>162</v>
      </c>
      <c r="D134" s="61"/>
      <c r="E134" s="70">
        <v>0</v>
      </c>
      <c r="F134" s="61"/>
      <c r="G134" s="70">
        <v>2750332</v>
      </c>
      <c r="H134" s="61"/>
      <c r="I134" s="70">
        <v>1541137</v>
      </c>
      <c r="J134" s="61"/>
      <c r="K134" s="70">
        <v>22841258</v>
      </c>
      <c r="L134" s="61"/>
      <c r="M134" s="70">
        <v>47825</v>
      </c>
      <c r="N134" s="61"/>
      <c r="O134" s="70">
        <v>569723</v>
      </c>
      <c r="P134" s="61"/>
      <c r="Q134" s="70">
        <v>3276690</v>
      </c>
      <c r="R134" s="61"/>
      <c r="S134" s="70">
        <v>3237550.551434</v>
      </c>
      <c r="T134" s="61"/>
      <c r="U134" s="70">
        <v>239053.66856600001</v>
      </c>
    </row>
    <row r="135" spans="1:21" ht="8.85" customHeight="1" x14ac:dyDescent="0.3">
      <c r="A135" s="47">
        <v>40</v>
      </c>
      <c r="B135" s="91"/>
      <c r="C135" s="47" t="s">
        <v>163</v>
      </c>
      <c r="D135" s="61"/>
      <c r="E135" s="100">
        <v>14435</v>
      </c>
      <c r="F135" s="61"/>
      <c r="G135" s="100">
        <v>1273749</v>
      </c>
      <c r="H135" s="61"/>
      <c r="I135" s="100">
        <v>1730162</v>
      </c>
      <c r="J135" s="61"/>
      <c r="K135" s="100">
        <v>13121532</v>
      </c>
      <c r="L135" s="61"/>
      <c r="M135" s="100">
        <v>0</v>
      </c>
      <c r="N135" s="61"/>
      <c r="O135" s="100">
        <v>12189</v>
      </c>
      <c r="P135" s="61"/>
      <c r="Q135" s="100">
        <v>3263161</v>
      </c>
      <c r="R135" s="61"/>
      <c r="S135" s="70">
        <v>3174294.5706299995</v>
      </c>
      <c r="T135" s="61"/>
      <c r="U135" s="70">
        <v>259159.93936999998</v>
      </c>
    </row>
    <row r="136" spans="1:21" ht="8.85" customHeight="1" x14ac:dyDescent="0.3">
      <c r="A136" s="72"/>
      <c r="B136" s="61"/>
      <c r="D136" s="61"/>
      <c r="E136" s="93"/>
      <c r="F136" s="61"/>
      <c r="G136" s="93"/>
      <c r="H136" s="61"/>
      <c r="I136" s="93"/>
      <c r="J136" s="61"/>
      <c r="K136" s="93"/>
      <c r="L136" s="61"/>
      <c r="M136" s="93"/>
      <c r="N136" s="61"/>
      <c r="O136" s="93"/>
      <c r="P136" s="61"/>
      <c r="Q136" s="93"/>
      <c r="R136" s="61"/>
      <c r="S136" s="93"/>
      <c r="T136" s="61"/>
      <c r="U136" s="93"/>
    </row>
    <row r="137" spans="1:21" ht="8.85" customHeight="1" x14ac:dyDescent="0.3">
      <c r="A137" s="47">
        <v>41</v>
      </c>
      <c r="B137" s="91"/>
      <c r="C137" s="47" t="s">
        <v>164</v>
      </c>
      <c r="D137" s="61"/>
      <c r="E137" s="70">
        <v>0</v>
      </c>
      <c r="F137" s="61"/>
      <c r="G137" s="70">
        <v>2612424</v>
      </c>
      <c r="H137" s="61"/>
      <c r="I137" s="70">
        <v>2941883</v>
      </c>
      <c r="J137" s="61"/>
      <c r="K137" s="70">
        <v>48015535</v>
      </c>
      <c r="L137" s="61"/>
      <c r="M137" s="70">
        <v>47151</v>
      </c>
      <c r="N137" s="61"/>
      <c r="O137" s="70">
        <v>33851</v>
      </c>
      <c r="P137" s="61"/>
      <c r="Q137" s="70">
        <v>9352187</v>
      </c>
      <c r="R137" s="61"/>
      <c r="S137" s="70">
        <v>10943699.620136002</v>
      </c>
      <c r="T137" s="61"/>
      <c r="U137" s="70">
        <v>1328376.7198640001</v>
      </c>
    </row>
    <row r="138" spans="1:21" ht="8.85" customHeight="1" x14ac:dyDescent="0.3">
      <c r="A138" s="47">
        <v>42</v>
      </c>
      <c r="B138" s="91"/>
      <c r="C138" s="47" t="s">
        <v>165</v>
      </c>
      <c r="D138" s="61"/>
      <c r="E138" s="70">
        <v>0</v>
      </c>
      <c r="F138" s="61"/>
      <c r="G138" s="70">
        <v>19723186</v>
      </c>
      <c r="H138" s="61"/>
      <c r="I138" s="70">
        <v>5629332</v>
      </c>
      <c r="J138" s="61"/>
      <c r="K138" s="70">
        <v>112358630</v>
      </c>
      <c r="L138" s="61"/>
      <c r="M138" s="70">
        <v>15747</v>
      </c>
      <c r="N138" s="61"/>
      <c r="O138" s="70">
        <v>110201</v>
      </c>
      <c r="P138" s="61"/>
      <c r="Q138" s="70">
        <v>21214942</v>
      </c>
      <c r="R138" s="61"/>
      <c r="S138" s="70">
        <v>11076992.828753002</v>
      </c>
      <c r="T138" s="61"/>
      <c r="U138" s="70">
        <v>485828.39124699996</v>
      </c>
    </row>
    <row r="139" spans="1:21" ht="8.85" customHeight="1" x14ac:dyDescent="0.3">
      <c r="A139" s="47">
        <v>43</v>
      </c>
      <c r="B139" s="91"/>
      <c r="C139" s="47" t="s">
        <v>166</v>
      </c>
      <c r="D139" s="61"/>
      <c r="E139" s="70">
        <v>0</v>
      </c>
      <c r="F139" s="61"/>
      <c r="G139" s="70">
        <v>62356812</v>
      </c>
      <c r="H139" s="61"/>
      <c r="I139" s="70">
        <v>19259115</v>
      </c>
      <c r="J139" s="61"/>
      <c r="K139" s="70">
        <v>381624191</v>
      </c>
      <c r="L139" s="61"/>
      <c r="M139" s="70">
        <v>0</v>
      </c>
      <c r="N139" s="61"/>
      <c r="O139" s="70">
        <v>19212219</v>
      </c>
      <c r="P139" s="61"/>
      <c r="Q139" s="70">
        <v>57989161</v>
      </c>
      <c r="R139" s="61"/>
      <c r="S139" s="70">
        <v>14118161.003427003</v>
      </c>
      <c r="T139" s="61"/>
      <c r="U139" s="70">
        <v>2852646.5965729998</v>
      </c>
    </row>
    <row r="140" spans="1:21" ht="8.85" customHeight="1" x14ac:dyDescent="0.3">
      <c r="A140" s="47">
        <v>44</v>
      </c>
      <c r="B140" s="91"/>
      <c r="C140" s="47" t="s">
        <v>167</v>
      </c>
      <c r="D140" s="61"/>
      <c r="E140" s="70">
        <v>0</v>
      </c>
      <c r="F140" s="61"/>
      <c r="G140" s="70">
        <v>3883426</v>
      </c>
      <c r="H140" s="61"/>
      <c r="I140" s="70">
        <v>6331387</v>
      </c>
      <c r="J140" s="61"/>
      <c r="K140" s="70">
        <v>65565895</v>
      </c>
      <c r="L140" s="61"/>
      <c r="M140" s="70">
        <v>3735</v>
      </c>
      <c r="N140" s="61"/>
      <c r="O140" s="70">
        <v>0</v>
      </c>
      <c r="P140" s="61"/>
      <c r="Q140" s="70">
        <v>17322295</v>
      </c>
      <c r="R140" s="61"/>
      <c r="S140" s="70">
        <v>10173466.807231998</v>
      </c>
      <c r="T140" s="61"/>
      <c r="U140" s="70">
        <v>1586101.9127679998</v>
      </c>
    </row>
    <row r="141" spans="1:21" ht="8.85" customHeight="1" x14ac:dyDescent="0.3">
      <c r="A141" s="47">
        <v>45</v>
      </c>
      <c r="B141" s="91"/>
      <c r="C141" s="47" t="s">
        <v>168</v>
      </c>
      <c r="D141" s="61"/>
      <c r="E141" s="70">
        <v>0</v>
      </c>
      <c r="F141" s="61"/>
      <c r="G141" s="70">
        <v>277117</v>
      </c>
      <c r="H141" s="61"/>
      <c r="I141" s="70">
        <v>920108</v>
      </c>
      <c r="J141" s="61"/>
      <c r="K141" s="70">
        <v>2016577</v>
      </c>
      <c r="L141" s="61"/>
      <c r="M141" s="70">
        <v>159212</v>
      </c>
      <c r="N141" s="61"/>
      <c r="O141" s="70">
        <v>13221</v>
      </c>
      <c r="P141" s="61"/>
      <c r="Q141" s="70">
        <v>840520</v>
      </c>
      <c r="R141" s="61"/>
      <c r="S141" s="70">
        <v>2927183.4824999995</v>
      </c>
      <c r="T141" s="61"/>
      <c r="U141" s="70">
        <v>29134.947499999998</v>
      </c>
    </row>
    <row r="142" spans="1:21" ht="8.85" customHeight="1" x14ac:dyDescent="0.3">
      <c r="A142" s="72"/>
      <c r="B142" s="61"/>
      <c r="D142" s="61"/>
      <c r="E142" s="61"/>
      <c r="F142" s="61"/>
      <c r="G142" s="61"/>
      <c r="H142" s="61"/>
      <c r="I142" s="61"/>
      <c r="J142" s="61"/>
      <c r="K142" s="61"/>
      <c r="L142" s="61"/>
      <c r="M142" s="61"/>
      <c r="N142" s="61"/>
      <c r="O142" s="61"/>
      <c r="P142" s="61"/>
      <c r="Q142" s="61"/>
      <c r="R142" s="61"/>
      <c r="S142" s="61"/>
      <c r="T142" s="61"/>
      <c r="U142" s="61"/>
    </row>
    <row r="143" spans="1:21" ht="8.85" customHeight="1" x14ac:dyDescent="0.3">
      <c r="A143" s="47">
        <v>46</v>
      </c>
      <c r="B143" s="91"/>
      <c r="C143" s="47" t="s">
        <v>169</v>
      </c>
      <c r="D143" s="61"/>
      <c r="E143" s="70">
        <v>0</v>
      </c>
      <c r="F143" s="61"/>
      <c r="G143" s="70">
        <v>6213123</v>
      </c>
      <c r="H143" s="61"/>
      <c r="I143" s="70">
        <v>2176466</v>
      </c>
      <c r="J143" s="61"/>
      <c r="K143" s="70">
        <v>40744179</v>
      </c>
      <c r="L143" s="61"/>
      <c r="M143" s="70">
        <v>0</v>
      </c>
      <c r="N143" s="61"/>
      <c r="O143" s="70">
        <v>0</v>
      </c>
      <c r="P143" s="61"/>
      <c r="Q143" s="70">
        <v>9438521</v>
      </c>
      <c r="R143" s="61"/>
      <c r="S143" s="70">
        <v>7075639.8306999989</v>
      </c>
      <c r="T143" s="61"/>
      <c r="U143" s="70">
        <v>429522.42930000002</v>
      </c>
    </row>
    <row r="144" spans="1:21" ht="8.85" customHeight="1" x14ac:dyDescent="0.3">
      <c r="A144" s="47">
        <v>47</v>
      </c>
      <c r="B144" s="91"/>
      <c r="C144" s="47" t="s">
        <v>170</v>
      </c>
      <c r="D144" s="61"/>
      <c r="E144" s="70">
        <v>0</v>
      </c>
      <c r="F144" s="61"/>
      <c r="G144" s="70">
        <v>11680761</v>
      </c>
      <c r="H144" s="61"/>
      <c r="I144" s="70">
        <v>2362001</v>
      </c>
      <c r="J144" s="61"/>
      <c r="K144" s="70">
        <v>59382473</v>
      </c>
      <c r="L144" s="61"/>
      <c r="M144" s="70">
        <v>8433</v>
      </c>
      <c r="N144" s="61"/>
      <c r="O144" s="70">
        <v>4811705</v>
      </c>
      <c r="P144" s="61"/>
      <c r="Q144" s="70">
        <v>12812170</v>
      </c>
      <c r="R144" s="61"/>
      <c r="S144" s="70">
        <v>7790633.077992999</v>
      </c>
      <c r="T144" s="61"/>
      <c r="U144" s="70">
        <v>394570.27200699999</v>
      </c>
    </row>
    <row r="145" spans="1:23" ht="8.85" customHeight="1" x14ac:dyDescent="0.3">
      <c r="A145" s="47">
        <v>48</v>
      </c>
      <c r="B145" s="91"/>
      <c r="C145" s="47" t="s">
        <v>171</v>
      </c>
      <c r="D145" s="61"/>
      <c r="E145" s="70">
        <v>0</v>
      </c>
      <c r="F145" s="61"/>
      <c r="G145" s="70">
        <v>1052931</v>
      </c>
      <c r="H145" s="61"/>
      <c r="I145" s="70">
        <v>984675</v>
      </c>
      <c r="J145" s="61"/>
      <c r="K145" s="70">
        <v>7364766</v>
      </c>
      <c r="L145" s="61"/>
      <c r="M145" s="70">
        <v>0</v>
      </c>
      <c r="N145" s="61"/>
      <c r="O145" s="70">
        <v>59936</v>
      </c>
      <c r="P145" s="61"/>
      <c r="Q145" s="70">
        <v>1694963</v>
      </c>
      <c r="R145" s="61"/>
      <c r="S145" s="70">
        <v>2970814.0724999998</v>
      </c>
      <c r="T145" s="61"/>
      <c r="U145" s="70">
        <v>153812.2475</v>
      </c>
    </row>
    <row r="146" spans="1:23" ht="8.85" customHeight="1" x14ac:dyDescent="0.3">
      <c r="A146" s="47">
        <v>49</v>
      </c>
      <c r="B146" s="91"/>
      <c r="C146" s="47" t="s">
        <v>172</v>
      </c>
      <c r="D146" s="61"/>
      <c r="E146" s="70">
        <v>0</v>
      </c>
      <c r="F146" s="61"/>
      <c r="G146" s="70">
        <v>2609062</v>
      </c>
      <c r="H146" s="61"/>
      <c r="I146" s="70">
        <v>1843397</v>
      </c>
      <c r="J146" s="61"/>
      <c r="K146" s="70">
        <v>31313368</v>
      </c>
      <c r="L146" s="61"/>
      <c r="M146" s="70">
        <v>0</v>
      </c>
      <c r="N146" s="61"/>
      <c r="O146" s="70">
        <v>0</v>
      </c>
      <c r="P146" s="61"/>
      <c r="Q146" s="70">
        <v>4686102</v>
      </c>
      <c r="R146" s="61"/>
      <c r="S146" s="70">
        <v>2716170.7165999999</v>
      </c>
      <c r="T146" s="61"/>
      <c r="U146" s="70">
        <v>221445.8934</v>
      </c>
    </row>
    <row r="147" spans="1:23" ht="8.85" customHeight="1" x14ac:dyDescent="0.3">
      <c r="A147" s="47">
        <v>50</v>
      </c>
      <c r="B147" s="91"/>
      <c r="C147" s="47" t="s">
        <v>173</v>
      </c>
      <c r="D147" s="61"/>
      <c r="E147" s="100">
        <v>0</v>
      </c>
      <c r="F147" s="61"/>
      <c r="G147" s="100">
        <v>1544317</v>
      </c>
      <c r="H147" s="61"/>
      <c r="I147" s="100">
        <v>1348799</v>
      </c>
      <c r="J147" s="61"/>
      <c r="K147" s="100">
        <v>14291096</v>
      </c>
      <c r="L147" s="61"/>
      <c r="M147" s="100">
        <v>0</v>
      </c>
      <c r="N147" s="61"/>
      <c r="O147" s="100">
        <v>55659</v>
      </c>
      <c r="P147" s="61"/>
      <c r="Q147" s="100">
        <v>2442617</v>
      </c>
      <c r="R147" s="61"/>
      <c r="S147" s="70">
        <v>3969636.9906000001</v>
      </c>
      <c r="T147" s="61"/>
      <c r="U147" s="70">
        <v>170617.31939999998</v>
      </c>
    </row>
    <row r="148" spans="1:23" ht="8.85" customHeight="1" x14ac:dyDescent="0.3">
      <c r="A148" s="61"/>
      <c r="B148" s="61"/>
      <c r="D148" s="61"/>
      <c r="E148" s="61"/>
      <c r="F148" s="61"/>
      <c r="G148" s="61"/>
      <c r="H148" s="61"/>
      <c r="I148" s="61"/>
      <c r="J148" s="61"/>
      <c r="K148" s="61"/>
      <c r="L148" s="61"/>
      <c r="M148" s="61"/>
      <c r="N148" s="61"/>
      <c r="O148" s="61"/>
      <c r="P148" s="61"/>
      <c r="Q148" s="61"/>
      <c r="R148" s="61"/>
      <c r="S148" s="61"/>
      <c r="T148" s="61"/>
      <c r="U148" s="61"/>
    </row>
    <row r="149" spans="1:23" ht="8.4" customHeight="1" x14ac:dyDescent="0.3">
      <c r="A149" s="61"/>
      <c r="B149" s="61"/>
      <c r="D149" s="61"/>
      <c r="E149" s="61"/>
      <c r="F149" s="61"/>
      <c r="G149" s="61"/>
      <c r="H149" s="61"/>
      <c r="I149" s="61"/>
      <c r="J149" s="61"/>
      <c r="K149" s="61"/>
      <c r="L149" s="61"/>
      <c r="M149" s="61"/>
      <c r="N149" s="61"/>
      <c r="O149" s="61"/>
      <c r="P149" s="61"/>
      <c r="Q149" s="61"/>
      <c r="R149" s="61"/>
      <c r="S149" s="61"/>
      <c r="T149" s="61"/>
      <c r="U149" s="61"/>
    </row>
    <row r="150" spans="1:23" ht="8.85" hidden="1" customHeight="1" x14ac:dyDescent="0.3">
      <c r="A150" s="61"/>
      <c r="B150" s="61"/>
      <c r="D150" s="61"/>
      <c r="E150" s="61"/>
      <c r="F150" s="61"/>
      <c r="G150" s="61"/>
      <c r="H150" s="61"/>
      <c r="I150" s="61"/>
      <c r="J150" s="61"/>
      <c r="K150" s="61"/>
      <c r="L150" s="61"/>
      <c r="M150" s="61"/>
      <c r="N150" s="61"/>
      <c r="O150" s="61"/>
      <c r="P150" s="61"/>
      <c r="Q150" s="61"/>
      <c r="R150" s="61"/>
      <c r="S150" s="61"/>
      <c r="T150" s="61"/>
      <c r="U150" s="61"/>
    </row>
    <row r="151" spans="1:23" s="46" customFormat="1" ht="10.5" customHeight="1" x14ac:dyDescent="0.3">
      <c r="W151" s="82" t="s">
        <v>314</v>
      </c>
    </row>
    <row r="152" spans="1:23" s="46" customFormat="1" ht="10.5" customHeight="1" x14ac:dyDescent="0.3">
      <c r="A152" s="50"/>
      <c r="D152" s="89" t="s">
        <v>294</v>
      </c>
      <c r="E152" s="89"/>
      <c r="F152" s="89"/>
      <c r="G152" s="89"/>
      <c r="H152" s="89"/>
      <c r="I152" s="89"/>
      <c r="J152" s="89"/>
      <c r="K152" s="89"/>
      <c r="L152" s="89"/>
      <c r="M152" s="89"/>
      <c r="N152" s="89"/>
      <c r="O152" s="89"/>
      <c r="P152" s="89"/>
      <c r="Q152" s="89"/>
      <c r="R152" s="89"/>
      <c r="U152" s="49" t="s">
        <v>295</v>
      </c>
    </row>
    <row r="153" spans="1:23" s="46" customFormat="1" ht="10.5" customHeight="1" x14ac:dyDescent="0.3">
      <c r="A153" s="51"/>
      <c r="D153" s="89" t="s">
        <v>296</v>
      </c>
      <c r="E153" s="89"/>
      <c r="F153" s="89"/>
      <c r="G153" s="89"/>
      <c r="H153" s="89"/>
      <c r="I153" s="89"/>
      <c r="J153" s="89"/>
      <c r="K153" s="89"/>
      <c r="L153" s="89"/>
      <c r="M153" s="89"/>
      <c r="N153" s="89"/>
      <c r="O153" s="89"/>
      <c r="P153" s="89"/>
      <c r="Q153" s="89"/>
      <c r="R153" s="89"/>
      <c r="U153" s="49" t="s">
        <v>174</v>
      </c>
    </row>
    <row r="154" spans="1:23" s="46" customFormat="1" ht="10.5" customHeight="1" x14ac:dyDescent="0.3">
      <c r="A154" s="52"/>
      <c r="D154" s="89" t="s">
        <v>297</v>
      </c>
      <c r="E154" s="89"/>
      <c r="F154" s="89"/>
      <c r="G154" s="89"/>
      <c r="H154" s="89"/>
      <c r="I154" s="89"/>
      <c r="J154" s="89"/>
      <c r="K154" s="89"/>
      <c r="L154" s="89"/>
      <c r="M154" s="89"/>
      <c r="N154" s="89"/>
      <c r="O154" s="89"/>
      <c r="P154" s="89"/>
      <c r="Q154" s="89"/>
      <c r="R154" s="89"/>
    </row>
    <row r="155" spans="1:23" ht="9.6" customHeight="1" x14ac:dyDescent="0.3"/>
    <row r="156" spans="1:23" ht="9.6" customHeight="1" x14ac:dyDescent="0.3"/>
    <row r="157" spans="1:23" ht="9.6" customHeight="1" x14ac:dyDescent="0.3">
      <c r="S157" s="57" t="s">
        <v>298</v>
      </c>
      <c r="T157" s="57"/>
      <c r="U157" s="57"/>
    </row>
    <row r="158" spans="1:23" ht="9.6" customHeight="1" x14ac:dyDescent="0.3">
      <c r="S158" s="90" t="s">
        <v>299</v>
      </c>
      <c r="T158" s="54"/>
      <c r="U158" s="54"/>
    </row>
    <row r="159" spans="1:23" ht="9.6" customHeight="1" x14ac:dyDescent="0.3">
      <c r="E159" s="57" t="s">
        <v>51</v>
      </c>
      <c r="F159" s="57"/>
      <c r="G159" s="57"/>
      <c r="H159" s="57"/>
      <c r="I159" s="57"/>
      <c r="J159" s="57"/>
      <c r="K159" s="57"/>
      <c r="M159" s="57" t="s">
        <v>52</v>
      </c>
      <c r="N159" s="57"/>
      <c r="O159" s="57"/>
      <c r="P159" s="57"/>
      <c r="Q159" s="57"/>
      <c r="S159" s="57" t="s">
        <v>300</v>
      </c>
      <c r="T159" s="57"/>
      <c r="U159" s="57"/>
    </row>
    <row r="160" spans="1:23" ht="9.6" customHeight="1" x14ac:dyDescent="0.3">
      <c r="E160" s="58" t="s">
        <v>301</v>
      </c>
      <c r="G160" s="58" t="s">
        <v>302</v>
      </c>
      <c r="I160" s="58" t="s">
        <v>303</v>
      </c>
      <c r="M160" s="58" t="s">
        <v>301</v>
      </c>
      <c r="O160" s="58" t="s">
        <v>302</v>
      </c>
    </row>
    <row r="161" spans="1:21" ht="9.6" customHeight="1" x14ac:dyDescent="0.3">
      <c r="E161" s="58" t="s">
        <v>304</v>
      </c>
      <c r="G161" s="58" t="s">
        <v>305</v>
      </c>
      <c r="I161" s="58" t="s">
        <v>306</v>
      </c>
      <c r="K161" s="58" t="s">
        <v>305</v>
      </c>
      <c r="M161" s="58" t="s">
        <v>304</v>
      </c>
      <c r="O161" s="58" t="s">
        <v>305</v>
      </c>
      <c r="Q161" s="58" t="s">
        <v>305</v>
      </c>
    </row>
    <row r="162" spans="1:21" ht="9.6" customHeight="1" x14ac:dyDescent="0.3">
      <c r="A162" s="60" t="s">
        <v>71</v>
      </c>
      <c r="C162" s="60" t="s">
        <v>73</v>
      </c>
      <c r="E162" s="60" t="s">
        <v>307</v>
      </c>
      <c r="G162" s="60" t="s">
        <v>308</v>
      </c>
      <c r="I162" s="60" t="s">
        <v>309</v>
      </c>
      <c r="K162" s="60" t="s">
        <v>308</v>
      </c>
      <c r="M162" s="60" t="s">
        <v>307</v>
      </c>
      <c r="O162" s="60" t="s">
        <v>310</v>
      </c>
      <c r="Q162" s="60" t="s">
        <v>310</v>
      </c>
      <c r="S162" s="60" t="s">
        <v>311</v>
      </c>
      <c r="U162" s="60" t="s">
        <v>312</v>
      </c>
    </row>
    <row r="163" spans="1:21" ht="8.85" customHeight="1" x14ac:dyDescent="0.3">
      <c r="C163" s="58"/>
      <c r="E163" s="58"/>
      <c r="G163" s="58"/>
      <c r="I163" s="58"/>
      <c r="K163" s="58"/>
      <c r="M163" s="58"/>
      <c r="O163" s="58"/>
      <c r="Q163" s="58"/>
      <c r="S163" s="58"/>
      <c r="U163" s="58"/>
    </row>
    <row r="164" spans="1:21" ht="8.85" customHeight="1" x14ac:dyDescent="0.3">
      <c r="B164" s="47" t="s">
        <v>286</v>
      </c>
    </row>
    <row r="165" spans="1:21" ht="8.85" customHeight="1" x14ac:dyDescent="0.3">
      <c r="A165" s="47">
        <v>51</v>
      </c>
      <c r="B165" s="91"/>
      <c r="C165" s="47" t="s">
        <v>175</v>
      </c>
      <c r="D165" s="61"/>
      <c r="E165" s="64">
        <v>0</v>
      </c>
      <c r="F165" s="61"/>
      <c r="G165" s="64">
        <v>1282087</v>
      </c>
      <c r="H165" s="61"/>
      <c r="I165" s="64">
        <v>2019332</v>
      </c>
      <c r="J165" s="61"/>
      <c r="K165" s="64">
        <v>5237279</v>
      </c>
      <c r="L165" s="61"/>
      <c r="M165" s="64">
        <v>0</v>
      </c>
      <c r="N165" s="61"/>
      <c r="O165" s="64">
        <v>188704</v>
      </c>
      <c r="P165" s="61"/>
      <c r="Q165" s="64">
        <v>2398439</v>
      </c>
      <c r="R165" s="61"/>
      <c r="S165" s="64">
        <v>2298800.3965999996</v>
      </c>
      <c r="T165" s="61"/>
      <c r="U165" s="64">
        <v>277637.71340000001</v>
      </c>
    </row>
    <row r="166" spans="1:21" ht="8.85" customHeight="1" x14ac:dyDescent="0.3">
      <c r="A166" s="47">
        <v>52</v>
      </c>
      <c r="B166" s="91"/>
      <c r="C166" s="47" t="s">
        <v>176</v>
      </c>
      <c r="D166" s="61"/>
      <c r="E166" s="70">
        <v>0</v>
      </c>
      <c r="F166" s="61"/>
      <c r="G166" s="70">
        <v>0</v>
      </c>
      <c r="H166" s="61"/>
      <c r="I166" s="70">
        <v>0</v>
      </c>
      <c r="J166" s="61"/>
      <c r="K166" s="70">
        <v>0</v>
      </c>
      <c r="L166" s="61"/>
      <c r="M166" s="70">
        <v>0</v>
      </c>
      <c r="N166" s="61"/>
      <c r="O166" s="70">
        <v>0</v>
      </c>
      <c r="P166" s="61"/>
      <c r="Q166" s="70">
        <v>0</v>
      </c>
      <c r="R166" s="61"/>
      <c r="S166" s="70">
        <v>0</v>
      </c>
      <c r="T166" s="61"/>
      <c r="U166" s="70">
        <v>0</v>
      </c>
    </row>
    <row r="167" spans="1:21" ht="8.85" customHeight="1" x14ac:dyDescent="0.3">
      <c r="A167" s="47">
        <v>53</v>
      </c>
      <c r="B167" s="91"/>
      <c r="C167" s="47" t="s">
        <v>177</v>
      </c>
      <c r="D167" s="61"/>
      <c r="E167" s="70">
        <v>0</v>
      </c>
      <c r="F167" s="61"/>
      <c r="G167" s="70">
        <v>68002676</v>
      </c>
      <c r="H167" s="61"/>
      <c r="I167" s="70">
        <v>17446317</v>
      </c>
      <c r="J167" s="61"/>
      <c r="K167" s="70">
        <v>411831614</v>
      </c>
      <c r="L167" s="61"/>
      <c r="M167" s="70">
        <v>3509</v>
      </c>
      <c r="N167" s="61"/>
      <c r="O167" s="70">
        <v>17924592</v>
      </c>
      <c r="P167" s="61"/>
      <c r="Q167" s="70">
        <v>54182312</v>
      </c>
      <c r="R167" s="61"/>
      <c r="S167" s="70">
        <v>21783711.702</v>
      </c>
      <c r="T167" s="61"/>
      <c r="U167" s="70">
        <v>339327.16800000001</v>
      </c>
    </row>
    <row r="168" spans="1:21" ht="8.85" customHeight="1" x14ac:dyDescent="0.3">
      <c r="A168" s="47">
        <v>54</v>
      </c>
      <c r="B168" s="91"/>
      <c r="C168" s="47" t="s">
        <v>178</v>
      </c>
      <c r="D168" s="61"/>
      <c r="E168" s="70">
        <v>0</v>
      </c>
      <c r="F168" s="61"/>
      <c r="G168" s="70">
        <v>2143883</v>
      </c>
      <c r="H168" s="61"/>
      <c r="I168" s="70">
        <v>2419708</v>
      </c>
      <c r="J168" s="61"/>
      <c r="K168" s="70">
        <v>30518988</v>
      </c>
      <c r="L168" s="61"/>
      <c r="M168" s="70">
        <v>0</v>
      </c>
      <c r="N168" s="61"/>
      <c r="O168" s="70">
        <v>977480</v>
      </c>
      <c r="P168" s="61"/>
      <c r="Q168" s="70">
        <v>7518720</v>
      </c>
      <c r="R168" s="61"/>
      <c r="S168" s="70">
        <v>9232980.7774269991</v>
      </c>
      <c r="T168" s="61"/>
      <c r="U168" s="70">
        <v>503225.57257299998</v>
      </c>
    </row>
    <row r="169" spans="1:21" ht="8.85" customHeight="1" x14ac:dyDescent="0.3">
      <c r="A169" s="47">
        <v>55</v>
      </c>
      <c r="B169" s="91"/>
      <c r="C169" s="47" t="s">
        <v>179</v>
      </c>
      <c r="D169" s="61"/>
      <c r="E169" s="70">
        <v>0</v>
      </c>
      <c r="F169" s="61"/>
      <c r="G169" s="70">
        <v>1259543</v>
      </c>
      <c r="H169" s="61"/>
      <c r="I169" s="70">
        <v>1423378</v>
      </c>
      <c r="J169" s="61"/>
      <c r="K169" s="70">
        <v>14915924</v>
      </c>
      <c r="L169" s="61"/>
      <c r="M169" s="70">
        <v>0</v>
      </c>
      <c r="N169" s="61"/>
      <c r="O169" s="70">
        <v>8135</v>
      </c>
      <c r="P169" s="61"/>
      <c r="Q169" s="70">
        <v>2794791</v>
      </c>
      <c r="R169" s="61"/>
      <c r="S169" s="70">
        <v>4507325.0048279995</v>
      </c>
      <c r="T169" s="61"/>
      <c r="U169" s="70">
        <v>518213.86517200002</v>
      </c>
    </row>
    <row r="170" spans="1:21" ht="8.85" customHeight="1" x14ac:dyDescent="0.3">
      <c r="A170" s="72"/>
      <c r="B170" s="61"/>
      <c r="D170" s="61"/>
      <c r="E170" s="61"/>
      <c r="F170" s="61"/>
      <c r="G170" s="61"/>
      <c r="H170" s="61"/>
      <c r="I170" s="61"/>
      <c r="J170" s="61"/>
      <c r="K170" s="61"/>
      <c r="L170" s="61"/>
      <c r="M170" s="61"/>
      <c r="N170" s="61"/>
      <c r="O170" s="61"/>
      <c r="P170" s="61"/>
      <c r="Q170" s="61"/>
      <c r="R170" s="61"/>
      <c r="S170" s="61"/>
      <c r="T170" s="61"/>
      <c r="U170" s="61"/>
    </row>
    <row r="171" spans="1:21" ht="8.85" customHeight="1" x14ac:dyDescent="0.3">
      <c r="A171" s="47">
        <v>56</v>
      </c>
      <c r="B171" s="91"/>
      <c r="C171" s="47" t="s">
        <v>180</v>
      </c>
      <c r="D171" s="61"/>
      <c r="E171" s="70">
        <v>0</v>
      </c>
      <c r="F171" s="61"/>
      <c r="G171" s="70">
        <v>1552614</v>
      </c>
      <c r="H171" s="61"/>
      <c r="I171" s="70">
        <v>1388022</v>
      </c>
      <c r="J171" s="61"/>
      <c r="K171" s="70">
        <v>13340959</v>
      </c>
      <c r="L171" s="61"/>
      <c r="M171" s="70">
        <v>93686</v>
      </c>
      <c r="N171" s="61"/>
      <c r="O171" s="70">
        <v>104265</v>
      </c>
      <c r="P171" s="61"/>
      <c r="Q171" s="70">
        <v>3484964</v>
      </c>
      <c r="R171" s="61"/>
      <c r="S171" s="70">
        <v>3188082.2038000003</v>
      </c>
      <c r="T171" s="61"/>
      <c r="U171" s="70">
        <v>115189.5162</v>
      </c>
    </row>
    <row r="172" spans="1:21" ht="8.85" customHeight="1" x14ac:dyDescent="0.3">
      <c r="A172" s="47">
        <v>57</v>
      </c>
      <c r="B172" s="91"/>
      <c r="C172" s="47" t="s">
        <v>181</v>
      </c>
      <c r="D172" s="61"/>
      <c r="E172" s="70">
        <v>0</v>
      </c>
      <c r="F172" s="61"/>
      <c r="G172" s="70">
        <v>1426322</v>
      </c>
      <c r="H172" s="61"/>
      <c r="I172" s="70">
        <v>1159828</v>
      </c>
      <c r="J172" s="61"/>
      <c r="K172" s="70">
        <v>7078102</v>
      </c>
      <c r="L172" s="61"/>
      <c r="M172" s="70">
        <v>0</v>
      </c>
      <c r="N172" s="61"/>
      <c r="O172" s="70">
        <v>193190</v>
      </c>
      <c r="P172" s="61"/>
      <c r="Q172" s="70">
        <v>1983860</v>
      </c>
      <c r="R172" s="61"/>
      <c r="S172" s="70">
        <v>2849345.2004</v>
      </c>
      <c r="T172" s="61"/>
      <c r="U172" s="70">
        <v>122842.5496</v>
      </c>
    </row>
    <row r="173" spans="1:21" ht="8.85" customHeight="1" x14ac:dyDescent="0.3">
      <c r="A173" s="47">
        <v>58</v>
      </c>
      <c r="B173" s="91"/>
      <c r="C173" s="47" t="s">
        <v>182</v>
      </c>
      <c r="D173" s="61"/>
      <c r="E173" s="70">
        <v>0</v>
      </c>
      <c r="F173" s="61"/>
      <c r="G173" s="70">
        <v>2037947</v>
      </c>
      <c r="H173" s="61"/>
      <c r="I173" s="70">
        <v>2828396</v>
      </c>
      <c r="J173" s="61"/>
      <c r="K173" s="70">
        <v>35889020</v>
      </c>
      <c r="L173" s="61"/>
      <c r="M173" s="70">
        <v>172129</v>
      </c>
      <c r="N173" s="61"/>
      <c r="O173" s="70">
        <v>0</v>
      </c>
      <c r="P173" s="61"/>
      <c r="Q173" s="70">
        <v>6678415</v>
      </c>
      <c r="R173" s="61"/>
      <c r="S173" s="70">
        <v>9784502.2749000024</v>
      </c>
      <c r="T173" s="61"/>
      <c r="U173" s="70">
        <v>973080.52509999997</v>
      </c>
    </row>
    <row r="174" spans="1:21" ht="8.85" customHeight="1" x14ac:dyDescent="0.3">
      <c r="A174" s="47">
        <v>59</v>
      </c>
      <c r="B174" s="91"/>
      <c r="C174" s="47" t="s">
        <v>183</v>
      </c>
      <c r="D174" s="61"/>
      <c r="E174" s="70">
        <v>0</v>
      </c>
      <c r="F174" s="61"/>
      <c r="G174" s="70">
        <v>1147089</v>
      </c>
      <c r="H174" s="61"/>
      <c r="I174" s="70">
        <v>1328108</v>
      </c>
      <c r="J174" s="61"/>
      <c r="K174" s="70">
        <v>7253370</v>
      </c>
      <c r="L174" s="61"/>
      <c r="M174" s="70">
        <v>0</v>
      </c>
      <c r="N174" s="61"/>
      <c r="O174" s="70">
        <v>0</v>
      </c>
      <c r="P174" s="61"/>
      <c r="Q174" s="70">
        <v>2117186</v>
      </c>
      <c r="R174" s="61"/>
      <c r="S174" s="70">
        <v>2683594.4479899998</v>
      </c>
      <c r="T174" s="61"/>
      <c r="U174" s="70">
        <v>263125.09201000002</v>
      </c>
    </row>
    <row r="175" spans="1:21" ht="8.85" customHeight="1" x14ac:dyDescent="0.3">
      <c r="A175" s="47">
        <v>60</v>
      </c>
      <c r="B175" s="91"/>
      <c r="C175" s="47" t="s">
        <v>184</v>
      </c>
      <c r="D175" s="61"/>
      <c r="E175" s="70">
        <v>0</v>
      </c>
      <c r="F175" s="61"/>
      <c r="G175" s="70">
        <v>6177885</v>
      </c>
      <c r="H175" s="61"/>
      <c r="I175" s="70">
        <v>5854840</v>
      </c>
      <c r="J175" s="61"/>
      <c r="K175" s="70">
        <v>73624732</v>
      </c>
      <c r="L175" s="61"/>
      <c r="M175" s="70">
        <v>54648</v>
      </c>
      <c r="N175" s="61"/>
      <c r="O175" s="70">
        <v>776929</v>
      </c>
      <c r="P175" s="61"/>
      <c r="Q175" s="70">
        <v>13673578</v>
      </c>
      <c r="R175" s="61"/>
      <c r="S175" s="70">
        <v>16057195.93142</v>
      </c>
      <c r="T175" s="61"/>
      <c r="U175" s="70">
        <v>1178999.0185800001</v>
      </c>
    </row>
    <row r="176" spans="1:21" ht="8.85" customHeight="1" x14ac:dyDescent="0.3">
      <c r="A176" s="72"/>
      <c r="B176" s="61"/>
      <c r="D176" s="61"/>
      <c r="E176" s="61"/>
      <c r="F176" s="61"/>
      <c r="G176" s="61"/>
      <c r="H176" s="61"/>
      <c r="I176" s="61"/>
      <c r="J176" s="61"/>
      <c r="K176" s="61"/>
      <c r="L176" s="61"/>
      <c r="M176" s="61"/>
      <c r="N176" s="61"/>
      <c r="O176" s="61"/>
      <c r="P176" s="61"/>
      <c r="Q176" s="61"/>
      <c r="R176" s="61"/>
      <c r="S176" s="61"/>
      <c r="T176" s="61"/>
      <c r="U176" s="61"/>
    </row>
    <row r="177" spans="1:21" ht="8.85" customHeight="1" x14ac:dyDescent="0.3">
      <c r="A177" s="47">
        <v>61</v>
      </c>
      <c r="B177" s="91"/>
      <c r="C177" s="47" t="s">
        <v>185</v>
      </c>
      <c r="D177" s="61"/>
      <c r="E177" s="70">
        <v>0</v>
      </c>
      <c r="F177" s="61"/>
      <c r="G177" s="70">
        <v>2264366</v>
      </c>
      <c r="H177" s="61"/>
      <c r="I177" s="70">
        <v>1590816</v>
      </c>
      <c r="J177" s="61"/>
      <c r="K177" s="70">
        <v>12163488</v>
      </c>
      <c r="L177" s="61"/>
      <c r="M177" s="70">
        <v>72598</v>
      </c>
      <c r="N177" s="61"/>
      <c r="O177" s="70">
        <v>55885</v>
      </c>
      <c r="P177" s="61"/>
      <c r="Q177" s="70">
        <v>2843606</v>
      </c>
      <c r="R177" s="61"/>
      <c r="S177" s="70">
        <v>5646098.7538180007</v>
      </c>
      <c r="T177" s="61"/>
      <c r="U177" s="70">
        <v>328124.36618199997</v>
      </c>
    </row>
    <row r="178" spans="1:21" ht="8.85" customHeight="1" x14ac:dyDescent="0.3">
      <c r="A178" s="47">
        <v>62</v>
      </c>
      <c r="B178" s="91"/>
      <c r="C178" s="47" t="s">
        <v>186</v>
      </c>
      <c r="D178" s="61"/>
      <c r="E178" s="70">
        <v>0</v>
      </c>
      <c r="F178" s="61"/>
      <c r="G178" s="70">
        <v>2865084</v>
      </c>
      <c r="H178" s="61"/>
      <c r="I178" s="70">
        <v>1696062</v>
      </c>
      <c r="J178" s="61"/>
      <c r="K178" s="70">
        <v>19092413</v>
      </c>
      <c r="L178" s="61"/>
      <c r="M178" s="70">
        <v>0</v>
      </c>
      <c r="N178" s="61"/>
      <c r="O178" s="70">
        <v>410067</v>
      </c>
      <c r="P178" s="61"/>
      <c r="Q178" s="70">
        <v>2787651</v>
      </c>
      <c r="R178" s="61"/>
      <c r="S178" s="70">
        <v>3710076.5834000004</v>
      </c>
      <c r="T178" s="61"/>
      <c r="U178" s="70">
        <v>79823.476599999995</v>
      </c>
    </row>
    <row r="179" spans="1:21" ht="8.85" customHeight="1" x14ac:dyDescent="0.3">
      <c r="A179" s="47">
        <v>63</v>
      </c>
      <c r="B179" s="91"/>
      <c r="C179" s="47" t="s">
        <v>187</v>
      </c>
      <c r="D179" s="61"/>
      <c r="E179" s="70">
        <v>0</v>
      </c>
      <c r="F179" s="61"/>
      <c r="G179" s="70">
        <v>1892497</v>
      </c>
      <c r="H179" s="61"/>
      <c r="I179" s="70">
        <v>1720171</v>
      </c>
      <c r="J179" s="61"/>
      <c r="K179" s="70">
        <v>13503526</v>
      </c>
      <c r="L179" s="61"/>
      <c r="M179" s="70">
        <v>26813</v>
      </c>
      <c r="N179" s="61"/>
      <c r="O179" s="70">
        <v>245241</v>
      </c>
      <c r="P179" s="61"/>
      <c r="Q179" s="70">
        <v>4306686</v>
      </c>
      <c r="R179" s="61"/>
      <c r="S179" s="70">
        <v>3255653.4206400006</v>
      </c>
      <c r="T179" s="61"/>
      <c r="U179" s="70">
        <v>556723.56935999996</v>
      </c>
    </row>
    <row r="180" spans="1:21" ht="8.85" customHeight="1" x14ac:dyDescent="0.3">
      <c r="A180" s="47">
        <v>64</v>
      </c>
      <c r="B180" s="91"/>
      <c r="C180" s="47" t="s">
        <v>188</v>
      </c>
      <c r="D180" s="61"/>
      <c r="E180" s="70">
        <v>0</v>
      </c>
      <c r="F180" s="61"/>
      <c r="G180" s="70">
        <v>1380650</v>
      </c>
      <c r="H180" s="61"/>
      <c r="I180" s="70">
        <v>2191179</v>
      </c>
      <c r="J180" s="61"/>
      <c r="K180" s="70">
        <v>6144703</v>
      </c>
      <c r="L180" s="61"/>
      <c r="M180" s="70">
        <v>0</v>
      </c>
      <c r="N180" s="61"/>
      <c r="O180" s="70">
        <v>20668</v>
      </c>
      <c r="P180" s="61"/>
      <c r="Q180" s="70">
        <v>2538920</v>
      </c>
      <c r="R180" s="61"/>
      <c r="S180" s="70">
        <v>3116558.4273199998</v>
      </c>
      <c r="T180" s="61"/>
      <c r="U180" s="70">
        <v>321516.72268000001</v>
      </c>
    </row>
    <row r="181" spans="1:21" ht="8.85" customHeight="1" x14ac:dyDescent="0.3">
      <c r="A181" s="47">
        <v>65</v>
      </c>
      <c r="B181" s="91"/>
      <c r="C181" s="47" t="s">
        <v>189</v>
      </c>
      <c r="D181" s="61"/>
      <c r="E181" s="70">
        <v>0</v>
      </c>
      <c r="F181" s="61"/>
      <c r="G181" s="70">
        <v>1478156</v>
      </c>
      <c r="H181" s="61"/>
      <c r="I181" s="70">
        <v>1489333</v>
      </c>
      <c r="J181" s="61"/>
      <c r="K181" s="70">
        <v>18820277</v>
      </c>
      <c r="L181" s="61"/>
      <c r="M181" s="70">
        <v>0</v>
      </c>
      <c r="N181" s="61"/>
      <c r="O181" s="70">
        <v>0</v>
      </c>
      <c r="P181" s="61"/>
      <c r="Q181" s="70">
        <v>3726975</v>
      </c>
      <c r="R181" s="61"/>
      <c r="S181" s="70">
        <v>3545716.840289</v>
      </c>
      <c r="T181" s="61"/>
      <c r="U181" s="70">
        <v>515099.26971100003</v>
      </c>
    </row>
    <row r="182" spans="1:21" ht="8.85" customHeight="1" x14ac:dyDescent="0.3">
      <c r="A182" s="72"/>
      <c r="B182" s="61"/>
      <c r="D182" s="61"/>
      <c r="E182" s="61"/>
      <c r="F182" s="61"/>
      <c r="G182" s="61"/>
      <c r="H182" s="61"/>
      <c r="I182" s="61"/>
      <c r="J182" s="61"/>
      <c r="K182" s="61"/>
      <c r="L182" s="61"/>
      <c r="M182" s="61"/>
      <c r="N182" s="61"/>
      <c r="O182" s="61"/>
      <c r="P182" s="61"/>
      <c r="Q182" s="61"/>
      <c r="R182" s="61"/>
      <c r="S182" s="61"/>
      <c r="T182" s="61"/>
      <c r="U182" s="61"/>
    </row>
    <row r="183" spans="1:21" ht="8.85" customHeight="1" x14ac:dyDescent="0.3">
      <c r="A183" s="47">
        <v>66</v>
      </c>
      <c r="B183" s="91"/>
      <c r="C183" s="47" t="s">
        <v>190</v>
      </c>
      <c r="D183" s="61"/>
      <c r="E183" s="70">
        <v>0</v>
      </c>
      <c r="F183" s="61"/>
      <c r="G183" s="70">
        <v>4155342</v>
      </c>
      <c r="H183" s="61"/>
      <c r="I183" s="70">
        <v>2298155</v>
      </c>
      <c r="J183" s="61"/>
      <c r="K183" s="70">
        <v>35550584</v>
      </c>
      <c r="L183" s="61"/>
      <c r="M183" s="70">
        <v>2978</v>
      </c>
      <c r="N183" s="61"/>
      <c r="O183" s="70">
        <v>2773120</v>
      </c>
      <c r="P183" s="61"/>
      <c r="Q183" s="70">
        <v>8464130</v>
      </c>
      <c r="R183" s="61"/>
      <c r="S183" s="70">
        <v>5304287.000248</v>
      </c>
      <c r="T183" s="61"/>
      <c r="U183" s="70">
        <v>359987.29975200002</v>
      </c>
    </row>
    <row r="184" spans="1:21" ht="8.85" customHeight="1" x14ac:dyDescent="0.3">
      <c r="A184" s="47">
        <v>67</v>
      </c>
      <c r="B184" s="91"/>
      <c r="C184" s="47" t="s">
        <v>191</v>
      </c>
      <c r="D184" s="61"/>
      <c r="E184" s="70">
        <v>0</v>
      </c>
      <c r="F184" s="61"/>
      <c r="G184" s="70">
        <v>2144320</v>
      </c>
      <c r="H184" s="61"/>
      <c r="I184" s="70">
        <v>3197098</v>
      </c>
      <c r="J184" s="61"/>
      <c r="K184" s="70">
        <v>25115713</v>
      </c>
      <c r="L184" s="61"/>
      <c r="M184" s="70">
        <v>187209</v>
      </c>
      <c r="N184" s="61"/>
      <c r="O184" s="70">
        <v>54672</v>
      </c>
      <c r="P184" s="61"/>
      <c r="Q184" s="70">
        <v>6807079</v>
      </c>
      <c r="R184" s="61"/>
      <c r="S184" s="70">
        <v>4711198.2335000001</v>
      </c>
      <c r="T184" s="61"/>
      <c r="U184" s="70">
        <v>451347.52650000004</v>
      </c>
    </row>
    <row r="185" spans="1:21" ht="8.85" customHeight="1" x14ac:dyDescent="0.3">
      <c r="A185" s="47">
        <v>68</v>
      </c>
      <c r="B185" s="91"/>
      <c r="C185" s="47" t="s">
        <v>192</v>
      </c>
      <c r="D185" s="61"/>
      <c r="E185" s="70">
        <v>0</v>
      </c>
      <c r="F185" s="61"/>
      <c r="G185" s="70">
        <v>1162791</v>
      </c>
      <c r="H185" s="61"/>
      <c r="I185" s="70">
        <v>2995637</v>
      </c>
      <c r="J185" s="61"/>
      <c r="K185" s="70">
        <v>21983796</v>
      </c>
      <c r="L185" s="61"/>
      <c r="M185" s="70">
        <v>22781</v>
      </c>
      <c r="N185" s="61"/>
      <c r="O185" s="70">
        <v>144936</v>
      </c>
      <c r="P185" s="61"/>
      <c r="Q185" s="70">
        <v>4210802</v>
      </c>
      <c r="R185" s="61"/>
      <c r="S185" s="70">
        <v>7527703.2326199999</v>
      </c>
      <c r="T185" s="61"/>
      <c r="U185" s="70">
        <v>524349.07738000003</v>
      </c>
    </row>
    <row r="186" spans="1:21" ht="8.85" customHeight="1" x14ac:dyDescent="0.3">
      <c r="A186" s="47">
        <v>69</v>
      </c>
      <c r="B186" s="91"/>
      <c r="C186" s="47" t="s">
        <v>193</v>
      </c>
      <c r="D186" s="61"/>
      <c r="E186" s="70">
        <v>0</v>
      </c>
      <c r="F186" s="61"/>
      <c r="G186" s="70">
        <v>6263303</v>
      </c>
      <c r="H186" s="61"/>
      <c r="I186" s="70">
        <v>5293160</v>
      </c>
      <c r="J186" s="61"/>
      <c r="K186" s="70">
        <v>73313068</v>
      </c>
      <c r="L186" s="61"/>
      <c r="M186" s="70">
        <v>0</v>
      </c>
      <c r="N186" s="61"/>
      <c r="O186" s="70">
        <v>1709600</v>
      </c>
      <c r="P186" s="61"/>
      <c r="Q186" s="70">
        <v>14750135</v>
      </c>
      <c r="R186" s="61"/>
      <c r="S186" s="70">
        <v>19630113.862274997</v>
      </c>
      <c r="T186" s="61"/>
      <c r="U186" s="70">
        <v>1405392.4677250001</v>
      </c>
    </row>
    <row r="187" spans="1:21" ht="8.85" customHeight="1" x14ac:dyDescent="0.3">
      <c r="A187" s="47">
        <v>70</v>
      </c>
      <c r="B187" s="91"/>
      <c r="C187" s="47" t="s">
        <v>194</v>
      </c>
      <c r="D187" s="61"/>
      <c r="E187" s="70">
        <v>0</v>
      </c>
      <c r="F187" s="61"/>
      <c r="G187" s="70">
        <v>4041223</v>
      </c>
      <c r="H187" s="61"/>
      <c r="I187" s="70">
        <v>2096036</v>
      </c>
      <c r="J187" s="61"/>
      <c r="K187" s="70">
        <v>26494634</v>
      </c>
      <c r="L187" s="61"/>
      <c r="M187" s="70">
        <v>0</v>
      </c>
      <c r="N187" s="61"/>
      <c r="O187" s="70">
        <v>803223</v>
      </c>
      <c r="P187" s="61"/>
      <c r="Q187" s="70">
        <v>3927565</v>
      </c>
      <c r="R187" s="61"/>
      <c r="S187" s="70">
        <v>2468926.6721000001</v>
      </c>
      <c r="T187" s="61"/>
      <c r="U187" s="70">
        <v>97670.197899999999</v>
      </c>
    </row>
    <row r="188" spans="1:21" ht="8.85" customHeight="1" x14ac:dyDescent="0.3">
      <c r="A188" s="72"/>
      <c r="B188" s="61"/>
      <c r="D188" s="61"/>
      <c r="E188" s="61"/>
      <c r="F188" s="61"/>
      <c r="G188" s="61"/>
      <c r="H188" s="61"/>
      <c r="I188" s="61"/>
      <c r="J188" s="61"/>
      <c r="K188" s="61"/>
      <c r="L188" s="61"/>
      <c r="M188" s="61"/>
      <c r="N188" s="61"/>
      <c r="O188" s="61"/>
      <c r="P188" s="61"/>
      <c r="Q188" s="61"/>
      <c r="R188" s="61"/>
      <c r="S188" s="61"/>
      <c r="T188" s="61"/>
      <c r="U188" s="61"/>
    </row>
    <row r="189" spans="1:21" ht="8.85" customHeight="1" x14ac:dyDescent="0.3">
      <c r="A189" s="47">
        <v>71</v>
      </c>
      <c r="B189" s="91"/>
      <c r="C189" s="47" t="s">
        <v>195</v>
      </c>
      <c r="D189" s="61"/>
      <c r="E189" s="70">
        <v>87898</v>
      </c>
      <c r="F189" s="61"/>
      <c r="G189" s="70">
        <v>1704924</v>
      </c>
      <c r="H189" s="61"/>
      <c r="I189" s="70">
        <v>2126667</v>
      </c>
      <c r="J189" s="61"/>
      <c r="K189" s="70">
        <v>18232915</v>
      </c>
      <c r="L189" s="61"/>
      <c r="M189" s="70">
        <v>0</v>
      </c>
      <c r="N189" s="61"/>
      <c r="O189" s="70">
        <v>342393</v>
      </c>
      <c r="P189" s="61"/>
      <c r="Q189" s="70">
        <v>6076080</v>
      </c>
      <c r="R189" s="61"/>
      <c r="S189" s="70">
        <v>4253809.8449999997</v>
      </c>
      <c r="T189" s="61"/>
      <c r="U189" s="70">
        <v>522491.39500000002</v>
      </c>
    </row>
    <row r="190" spans="1:21" ht="8.85" customHeight="1" x14ac:dyDescent="0.3">
      <c r="A190" s="47">
        <v>72</v>
      </c>
      <c r="B190" s="91"/>
      <c r="C190" s="47" t="s">
        <v>196</v>
      </c>
      <c r="D190" s="61"/>
      <c r="E190" s="70">
        <v>0</v>
      </c>
      <c r="F190" s="61"/>
      <c r="G190" s="70">
        <v>4876329</v>
      </c>
      <c r="H190" s="61"/>
      <c r="I190" s="70">
        <v>1585519</v>
      </c>
      <c r="J190" s="61"/>
      <c r="K190" s="70">
        <v>51533418</v>
      </c>
      <c r="L190" s="61"/>
      <c r="M190" s="70">
        <v>37524</v>
      </c>
      <c r="N190" s="61"/>
      <c r="O190" s="70">
        <v>187666</v>
      </c>
      <c r="P190" s="61"/>
      <c r="Q190" s="70">
        <v>11944340</v>
      </c>
      <c r="R190" s="61"/>
      <c r="S190" s="70">
        <v>8459670.7390999999</v>
      </c>
      <c r="T190" s="61"/>
      <c r="U190" s="70">
        <v>258744.57090000002</v>
      </c>
    </row>
    <row r="191" spans="1:21" ht="8.85" customHeight="1" x14ac:dyDescent="0.3">
      <c r="A191" s="47">
        <v>73</v>
      </c>
      <c r="B191" s="91"/>
      <c r="C191" s="47" t="s">
        <v>197</v>
      </c>
      <c r="D191" s="61"/>
      <c r="E191" s="70">
        <v>0</v>
      </c>
      <c r="F191" s="61"/>
      <c r="G191" s="70">
        <v>84590000</v>
      </c>
      <c r="H191" s="61"/>
      <c r="I191" s="70">
        <v>6599000</v>
      </c>
      <c r="J191" s="61"/>
      <c r="K191" s="70">
        <v>615480000</v>
      </c>
      <c r="L191" s="61"/>
      <c r="M191" s="70">
        <v>99000</v>
      </c>
      <c r="N191" s="61"/>
      <c r="O191" s="70">
        <v>5118000</v>
      </c>
      <c r="P191" s="61"/>
      <c r="Q191" s="70">
        <v>124141000</v>
      </c>
      <c r="R191" s="61"/>
      <c r="S191" s="70">
        <v>34959465.121825002</v>
      </c>
      <c r="T191" s="61"/>
      <c r="U191" s="70">
        <v>1287184.168175</v>
      </c>
    </row>
    <row r="192" spans="1:21" ht="8.85" customHeight="1" x14ac:dyDescent="0.3">
      <c r="A192" s="47">
        <v>74</v>
      </c>
      <c r="B192" s="91"/>
      <c r="C192" s="47" t="s">
        <v>198</v>
      </c>
      <c r="D192" s="61"/>
      <c r="E192" s="70">
        <v>0</v>
      </c>
      <c r="F192" s="61"/>
      <c r="G192" s="70">
        <v>2533044</v>
      </c>
      <c r="H192" s="61"/>
      <c r="I192" s="70">
        <v>3345828</v>
      </c>
      <c r="J192" s="61"/>
      <c r="K192" s="70">
        <v>41495708</v>
      </c>
      <c r="L192" s="61"/>
      <c r="M192" s="70">
        <v>54015</v>
      </c>
      <c r="N192" s="61"/>
      <c r="O192" s="70">
        <v>0</v>
      </c>
      <c r="P192" s="61"/>
      <c r="Q192" s="70">
        <v>9865915</v>
      </c>
      <c r="R192" s="61"/>
      <c r="S192" s="70">
        <v>6185286.38234</v>
      </c>
      <c r="T192" s="61"/>
      <c r="U192" s="70">
        <v>968775.50766</v>
      </c>
    </row>
    <row r="193" spans="1:21" ht="8.85" customHeight="1" x14ac:dyDescent="0.3">
      <c r="A193" s="47">
        <v>75</v>
      </c>
      <c r="B193" s="91"/>
      <c r="C193" s="47" t="s">
        <v>199</v>
      </c>
      <c r="D193" s="61"/>
      <c r="E193" s="70">
        <v>0</v>
      </c>
      <c r="F193" s="61"/>
      <c r="G193" s="70">
        <v>1257311</v>
      </c>
      <c r="H193" s="61"/>
      <c r="I193" s="70">
        <v>1169626</v>
      </c>
      <c r="J193" s="61"/>
      <c r="K193" s="70">
        <v>4883991</v>
      </c>
      <c r="L193" s="61"/>
      <c r="M193" s="70">
        <v>90862</v>
      </c>
      <c r="N193" s="61"/>
      <c r="O193" s="70">
        <v>282618</v>
      </c>
      <c r="P193" s="61"/>
      <c r="Q193" s="70">
        <v>1701297</v>
      </c>
      <c r="R193" s="61"/>
      <c r="S193" s="70">
        <v>2964977.7583000003</v>
      </c>
      <c r="T193" s="61"/>
      <c r="U193" s="70">
        <v>34553.371699999996</v>
      </c>
    </row>
    <row r="194" spans="1:21" ht="8.85" customHeight="1" x14ac:dyDescent="0.3">
      <c r="A194" s="72"/>
      <c r="B194" s="61"/>
      <c r="D194" s="61"/>
      <c r="E194" s="61"/>
      <c r="F194" s="61"/>
      <c r="G194" s="61"/>
      <c r="H194" s="61"/>
      <c r="I194" s="61"/>
      <c r="J194" s="61"/>
      <c r="K194" s="61"/>
      <c r="L194" s="61"/>
      <c r="M194" s="61"/>
      <c r="N194" s="61"/>
      <c r="O194" s="61"/>
      <c r="P194" s="61"/>
      <c r="Q194" s="61"/>
      <c r="R194" s="61"/>
      <c r="S194" s="61"/>
      <c r="T194" s="61"/>
      <c r="U194" s="61"/>
    </row>
    <row r="195" spans="1:21" ht="8.85" customHeight="1" x14ac:dyDescent="0.3">
      <c r="A195" s="47">
        <v>76</v>
      </c>
      <c r="B195" s="91"/>
      <c r="C195" s="47" t="s">
        <v>114</v>
      </c>
      <c r="D195" s="61"/>
      <c r="E195" s="70">
        <v>0</v>
      </c>
      <c r="F195" s="61"/>
      <c r="G195" s="70">
        <v>1113680</v>
      </c>
      <c r="H195" s="61"/>
      <c r="I195" s="70">
        <v>1241742</v>
      </c>
      <c r="J195" s="61"/>
      <c r="K195" s="70">
        <v>11150077</v>
      </c>
      <c r="L195" s="61"/>
      <c r="M195" s="70">
        <v>26965</v>
      </c>
      <c r="N195" s="61"/>
      <c r="O195" s="70">
        <v>55862</v>
      </c>
      <c r="P195" s="61"/>
      <c r="Q195" s="70">
        <v>4182158</v>
      </c>
      <c r="R195" s="61"/>
      <c r="S195" s="70">
        <v>3057913.8953</v>
      </c>
      <c r="T195" s="61"/>
      <c r="U195" s="70">
        <v>231759.3947</v>
      </c>
    </row>
    <row r="196" spans="1:21" ht="8.85" customHeight="1" x14ac:dyDescent="0.3">
      <c r="A196" s="47">
        <v>77</v>
      </c>
      <c r="B196" s="91"/>
      <c r="C196" s="47" t="s">
        <v>115</v>
      </c>
      <c r="D196" s="61"/>
      <c r="E196" s="70">
        <v>0</v>
      </c>
      <c r="F196" s="61"/>
      <c r="G196" s="70">
        <v>16579127</v>
      </c>
      <c r="H196" s="61"/>
      <c r="I196" s="70">
        <v>5499309</v>
      </c>
      <c r="J196" s="61"/>
      <c r="K196" s="70">
        <v>99699014</v>
      </c>
      <c r="L196" s="61"/>
      <c r="M196" s="70">
        <v>0</v>
      </c>
      <c r="N196" s="61"/>
      <c r="O196" s="70">
        <v>900801</v>
      </c>
      <c r="P196" s="61"/>
      <c r="Q196" s="70">
        <v>17141299</v>
      </c>
      <c r="R196" s="61"/>
      <c r="S196" s="70">
        <v>21646770.718217999</v>
      </c>
      <c r="T196" s="61"/>
      <c r="U196" s="70">
        <v>810515.94178200001</v>
      </c>
    </row>
    <row r="197" spans="1:21" ht="8.85" customHeight="1" x14ac:dyDescent="0.3">
      <c r="A197" s="47">
        <v>78</v>
      </c>
      <c r="B197" s="91"/>
      <c r="C197" s="47" t="s">
        <v>200</v>
      </c>
      <c r="D197" s="61"/>
      <c r="E197" s="70">
        <v>0</v>
      </c>
      <c r="F197" s="61"/>
      <c r="G197" s="70">
        <v>3427730</v>
      </c>
      <c r="H197" s="61"/>
      <c r="I197" s="70">
        <v>2281231</v>
      </c>
      <c r="J197" s="61"/>
      <c r="K197" s="70">
        <v>23029078</v>
      </c>
      <c r="L197" s="61"/>
      <c r="M197" s="70">
        <v>189656</v>
      </c>
      <c r="N197" s="61"/>
      <c r="O197" s="70">
        <v>1151450</v>
      </c>
      <c r="P197" s="61"/>
      <c r="Q197" s="70">
        <v>4495936</v>
      </c>
      <c r="R197" s="61"/>
      <c r="S197" s="70">
        <v>8397392.5360959992</v>
      </c>
      <c r="T197" s="61"/>
      <c r="U197" s="70">
        <v>510313.773904</v>
      </c>
    </row>
    <row r="198" spans="1:21" ht="8.85" customHeight="1" x14ac:dyDescent="0.3">
      <c r="A198" s="47">
        <v>79</v>
      </c>
      <c r="B198" s="91"/>
      <c r="C198" s="47" t="s">
        <v>201</v>
      </c>
      <c r="D198" s="61"/>
      <c r="E198" s="70">
        <v>0</v>
      </c>
      <c r="F198" s="61"/>
      <c r="G198" s="70">
        <v>7941026</v>
      </c>
      <c r="H198" s="61"/>
      <c r="I198" s="70">
        <v>8843146</v>
      </c>
      <c r="J198" s="61"/>
      <c r="K198" s="70">
        <v>82311583</v>
      </c>
      <c r="L198" s="61"/>
      <c r="M198" s="70">
        <v>510577</v>
      </c>
      <c r="N198" s="61"/>
      <c r="O198" s="70">
        <v>3710927</v>
      </c>
      <c r="P198" s="61"/>
      <c r="Q198" s="70">
        <v>16245993</v>
      </c>
      <c r="R198" s="61"/>
      <c r="S198" s="70">
        <v>14234815.250159999</v>
      </c>
      <c r="T198" s="61"/>
      <c r="U198" s="70">
        <v>632132.09984000004</v>
      </c>
    </row>
    <row r="199" spans="1:21" ht="8.85" customHeight="1" x14ac:dyDescent="0.3">
      <c r="A199" s="47">
        <v>80</v>
      </c>
      <c r="B199" s="91"/>
      <c r="C199" s="47" t="s">
        <v>202</v>
      </c>
      <c r="D199" s="61"/>
      <c r="E199" s="70">
        <v>0</v>
      </c>
      <c r="F199" s="61"/>
      <c r="G199" s="70">
        <v>2403842</v>
      </c>
      <c r="H199" s="61"/>
      <c r="I199" s="70">
        <v>2582647</v>
      </c>
      <c r="J199" s="61"/>
      <c r="K199" s="70">
        <v>37167763</v>
      </c>
      <c r="L199" s="61"/>
      <c r="M199" s="70">
        <v>0</v>
      </c>
      <c r="N199" s="61"/>
      <c r="O199" s="70">
        <v>534052</v>
      </c>
      <c r="P199" s="61"/>
      <c r="Q199" s="70">
        <v>9533229</v>
      </c>
      <c r="R199" s="61"/>
      <c r="S199" s="70">
        <v>5861471.7274700003</v>
      </c>
      <c r="T199" s="61"/>
      <c r="U199" s="70">
        <v>1382692.4225299999</v>
      </c>
    </row>
    <row r="200" spans="1:21" ht="8.85" customHeight="1" x14ac:dyDescent="0.3">
      <c r="A200" s="72"/>
      <c r="B200" s="61"/>
      <c r="D200" s="61"/>
      <c r="E200" s="61"/>
      <c r="F200" s="61"/>
      <c r="G200" s="61"/>
      <c r="H200" s="61"/>
      <c r="I200" s="61"/>
      <c r="J200" s="61"/>
      <c r="K200" s="61"/>
      <c r="L200" s="61"/>
      <c r="M200" s="61"/>
      <c r="N200" s="61"/>
      <c r="O200" s="61"/>
      <c r="P200" s="61"/>
      <c r="Q200" s="61"/>
      <c r="R200" s="61"/>
      <c r="S200" s="61"/>
      <c r="T200" s="61"/>
      <c r="U200" s="61"/>
    </row>
    <row r="201" spans="1:21" ht="8.85" customHeight="1" x14ac:dyDescent="0.3">
      <c r="A201" s="47">
        <v>81</v>
      </c>
      <c r="B201" s="91"/>
      <c r="C201" s="47" t="s">
        <v>203</v>
      </c>
      <c r="D201" s="61"/>
      <c r="E201" s="70">
        <v>0</v>
      </c>
      <c r="F201" s="61"/>
      <c r="G201" s="70">
        <v>1622968</v>
      </c>
      <c r="H201" s="61"/>
      <c r="I201" s="70">
        <v>2518283</v>
      </c>
      <c r="J201" s="61"/>
      <c r="K201" s="70">
        <v>35564975</v>
      </c>
      <c r="L201" s="61"/>
      <c r="M201" s="70">
        <v>0</v>
      </c>
      <c r="N201" s="61"/>
      <c r="O201" s="70">
        <v>1881550</v>
      </c>
      <c r="P201" s="61"/>
      <c r="Q201" s="70">
        <v>8945300</v>
      </c>
      <c r="R201" s="61"/>
      <c r="S201" s="70">
        <v>5482668.9170500003</v>
      </c>
      <c r="T201" s="61"/>
      <c r="U201" s="70">
        <v>848964.88295</v>
      </c>
    </row>
    <row r="202" spans="1:21" ht="8.85" customHeight="1" x14ac:dyDescent="0.3">
      <c r="A202" s="47">
        <v>82</v>
      </c>
      <c r="B202" s="91"/>
      <c r="C202" s="47" t="s">
        <v>204</v>
      </c>
      <c r="D202" s="61"/>
      <c r="E202" s="70">
        <v>0</v>
      </c>
      <c r="F202" s="61"/>
      <c r="G202" s="70">
        <v>4897999</v>
      </c>
      <c r="H202" s="61"/>
      <c r="I202" s="70">
        <v>2950460</v>
      </c>
      <c r="J202" s="61"/>
      <c r="K202" s="70">
        <v>47495777</v>
      </c>
      <c r="L202" s="61"/>
      <c r="M202" s="70">
        <v>215806</v>
      </c>
      <c r="N202" s="61"/>
      <c r="O202" s="70">
        <v>95708</v>
      </c>
      <c r="P202" s="61"/>
      <c r="Q202" s="70">
        <v>6886648</v>
      </c>
      <c r="R202" s="61"/>
      <c r="S202" s="70">
        <v>9794637.3873780016</v>
      </c>
      <c r="T202" s="61"/>
      <c r="U202" s="70">
        <v>550739.562622</v>
      </c>
    </row>
    <row r="203" spans="1:21" ht="8.85" customHeight="1" x14ac:dyDescent="0.3">
      <c r="A203" s="47">
        <v>83</v>
      </c>
      <c r="B203" s="91"/>
      <c r="C203" s="47" t="s">
        <v>205</v>
      </c>
      <c r="D203" s="61"/>
      <c r="E203" s="70">
        <v>0</v>
      </c>
      <c r="F203" s="61"/>
      <c r="G203" s="70">
        <v>2410980</v>
      </c>
      <c r="H203" s="61"/>
      <c r="I203" s="70">
        <v>2942155</v>
      </c>
      <c r="J203" s="61"/>
      <c r="K203" s="70">
        <v>42546776</v>
      </c>
      <c r="L203" s="61"/>
      <c r="M203" s="70">
        <v>217742</v>
      </c>
      <c r="N203" s="61"/>
      <c r="O203" s="70">
        <v>685509</v>
      </c>
      <c r="P203" s="61"/>
      <c r="Q203" s="70">
        <v>9690048</v>
      </c>
      <c r="R203" s="61"/>
      <c r="S203" s="70">
        <v>7091802.2295670006</v>
      </c>
      <c r="T203" s="61"/>
      <c r="U203" s="70">
        <v>1249158.8904329999</v>
      </c>
    </row>
    <row r="204" spans="1:21" ht="8.85" customHeight="1" x14ac:dyDescent="0.3">
      <c r="A204" s="47">
        <v>84</v>
      </c>
      <c r="B204" s="91"/>
      <c r="C204" s="47" t="s">
        <v>206</v>
      </c>
      <c r="D204" s="61"/>
      <c r="E204" s="70">
        <v>0</v>
      </c>
      <c r="F204" s="61"/>
      <c r="G204" s="70">
        <v>2925298</v>
      </c>
      <c r="H204" s="61"/>
      <c r="I204" s="70">
        <v>4161786</v>
      </c>
      <c r="J204" s="61"/>
      <c r="K204" s="70">
        <v>23007517</v>
      </c>
      <c r="L204" s="61"/>
      <c r="M204" s="70">
        <v>0</v>
      </c>
      <c r="N204" s="61"/>
      <c r="O204" s="70">
        <v>0</v>
      </c>
      <c r="P204" s="61"/>
      <c r="Q204" s="70">
        <v>4301071</v>
      </c>
      <c r="R204" s="61"/>
      <c r="S204" s="70">
        <v>6087696.4787000008</v>
      </c>
      <c r="T204" s="61"/>
      <c r="U204" s="70">
        <v>427015.79130000004</v>
      </c>
    </row>
    <row r="205" spans="1:21" ht="8.85" customHeight="1" x14ac:dyDescent="0.3">
      <c r="A205" s="47">
        <v>85</v>
      </c>
      <c r="B205" s="91"/>
      <c r="C205" s="47" t="s">
        <v>207</v>
      </c>
      <c r="D205" s="61"/>
      <c r="E205" s="70">
        <v>0</v>
      </c>
      <c r="F205" s="61"/>
      <c r="G205" s="70">
        <v>19737618</v>
      </c>
      <c r="H205" s="61"/>
      <c r="I205" s="70">
        <v>5894944</v>
      </c>
      <c r="J205" s="61"/>
      <c r="K205" s="70">
        <v>169890426</v>
      </c>
      <c r="L205" s="61"/>
      <c r="M205" s="70">
        <v>24227</v>
      </c>
      <c r="N205" s="61"/>
      <c r="O205" s="70">
        <v>0</v>
      </c>
      <c r="P205" s="61"/>
      <c r="Q205" s="70">
        <v>35491235</v>
      </c>
      <c r="R205" s="61"/>
      <c r="S205" s="70">
        <v>11368837.389299998</v>
      </c>
      <c r="T205" s="61"/>
      <c r="U205" s="70">
        <v>947985.82070000004</v>
      </c>
    </row>
    <row r="206" spans="1:21" ht="8.85" customHeight="1" x14ac:dyDescent="0.3">
      <c r="A206" s="61"/>
      <c r="B206" s="61"/>
      <c r="D206" s="61"/>
      <c r="E206" s="61"/>
      <c r="F206" s="61"/>
      <c r="G206" s="61"/>
      <c r="H206" s="61"/>
      <c r="I206" s="61"/>
      <c r="J206" s="61"/>
      <c r="K206" s="61"/>
      <c r="L206" s="61"/>
      <c r="M206" s="61"/>
      <c r="N206" s="61"/>
      <c r="O206" s="61"/>
      <c r="P206" s="61"/>
      <c r="Q206" s="61"/>
      <c r="R206" s="61"/>
      <c r="S206" s="61"/>
      <c r="T206" s="61"/>
      <c r="U206" s="61"/>
    </row>
    <row r="207" spans="1:21" ht="8.85" customHeight="1" x14ac:dyDescent="0.3">
      <c r="A207" s="47">
        <v>86</v>
      </c>
      <c r="B207" s="91"/>
      <c r="C207" s="47" t="s">
        <v>208</v>
      </c>
      <c r="D207" s="61"/>
      <c r="E207" s="70">
        <v>0</v>
      </c>
      <c r="F207" s="61"/>
      <c r="G207" s="70">
        <v>13942231</v>
      </c>
      <c r="H207" s="61"/>
      <c r="I207" s="70">
        <v>6659497</v>
      </c>
      <c r="J207" s="61"/>
      <c r="K207" s="70">
        <v>194556921</v>
      </c>
      <c r="L207" s="61"/>
      <c r="M207" s="70">
        <v>6402</v>
      </c>
      <c r="N207" s="61"/>
      <c r="O207" s="70">
        <v>964522</v>
      </c>
      <c r="P207" s="61"/>
      <c r="Q207" s="70">
        <v>26249783</v>
      </c>
      <c r="R207" s="61"/>
      <c r="S207" s="70">
        <v>10522961.736667998</v>
      </c>
      <c r="T207" s="61"/>
      <c r="U207" s="70">
        <v>662510.47333200008</v>
      </c>
    </row>
    <row r="208" spans="1:21" ht="8.85" customHeight="1" x14ac:dyDescent="0.3">
      <c r="A208" s="47">
        <v>87</v>
      </c>
      <c r="B208" s="91"/>
      <c r="C208" s="47" t="s">
        <v>209</v>
      </c>
      <c r="D208" s="61"/>
      <c r="E208" s="70">
        <v>0</v>
      </c>
      <c r="F208" s="61"/>
      <c r="G208" s="70">
        <v>760645</v>
      </c>
      <c r="H208" s="61"/>
      <c r="I208" s="70">
        <v>1031941</v>
      </c>
      <c r="J208" s="61"/>
      <c r="K208" s="70">
        <v>3961111</v>
      </c>
      <c r="L208" s="61"/>
      <c r="M208" s="70">
        <v>368</v>
      </c>
      <c r="N208" s="61"/>
      <c r="O208" s="70">
        <v>121121</v>
      </c>
      <c r="P208" s="61"/>
      <c r="Q208" s="70">
        <v>2095579</v>
      </c>
      <c r="R208" s="61"/>
      <c r="S208" s="70">
        <v>14013848.953379998</v>
      </c>
      <c r="T208" s="61"/>
      <c r="U208" s="70">
        <v>116683.62662</v>
      </c>
    </row>
    <row r="209" spans="1:21" ht="8.85" customHeight="1" x14ac:dyDescent="0.3">
      <c r="A209" s="47">
        <v>88</v>
      </c>
      <c r="B209" s="91"/>
      <c r="C209" s="47" t="s">
        <v>210</v>
      </c>
      <c r="D209" s="61"/>
      <c r="E209" s="70">
        <v>39543</v>
      </c>
      <c r="F209" s="61"/>
      <c r="G209" s="70">
        <v>1424570</v>
      </c>
      <c r="H209" s="61"/>
      <c r="I209" s="70">
        <v>2135678</v>
      </c>
      <c r="J209" s="61"/>
      <c r="K209" s="70">
        <v>10804150</v>
      </c>
      <c r="L209" s="61"/>
      <c r="M209" s="70">
        <v>0</v>
      </c>
      <c r="N209" s="61"/>
      <c r="O209" s="70">
        <v>12543</v>
      </c>
      <c r="P209" s="61"/>
      <c r="Q209" s="70">
        <v>3230845</v>
      </c>
      <c r="R209" s="61"/>
      <c r="S209" s="70">
        <v>5451182.6142300013</v>
      </c>
      <c r="T209" s="61"/>
      <c r="U209" s="70">
        <v>316583.23577000003</v>
      </c>
    </row>
    <row r="210" spans="1:21" ht="8.85" customHeight="1" x14ac:dyDescent="0.3">
      <c r="A210" s="47">
        <v>89</v>
      </c>
      <c r="B210" s="91"/>
      <c r="C210" s="47" t="s">
        <v>211</v>
      </c>
      <c r="D210" s="61"/>
      <c r="E210" s="70">
        <v>0</v>
      </c>
      <c r="F210" s="61"/>
      <c r="G210" s="70">
        <v>3512304</v>
      </c>
      <c r="H210" s="61"/>
      <c r="I210" s="70">
        <v>3693825</v>
      </c>
      <c r="J210" s="61"/>
      <c r="K210" s="70">
        <v>52568540</v>
      </c>
      <c r="L210" s="61"/>
      <c r="M210" s="70">
        <v>30193</v>
      </c>
      <c r="N210" s="61"/>
      <c r="O210" s="70">
        <v>98000</v>
      </c>
      <c r="P210" s="61"/>
      <c r="Q210" s="70">
        <v>12472649</v>
      </c>
      <c r="R210" s="61"/>
      <c r="S210" s="70">
        <v>6109553.5214099986</v>
      </c>
      <c r="T210" s="61"/>
      <c r="U210" s="70">
        <v>1734766.31859</v>
      </c>
    </row>
    <row r="211" spans="1:21" ht="8.85" customHeight="1" x14ac:dyDescent="0.3">
      <c r="A211" s="47">
        <v>90</v>
      </c>
      <c r="B211" s="91"/>
      <c r="C211" s="47" t="s">
        <v>212</v>
      </c>
      <c r="D211" s="61"/>
      <c r="E211" s="100">
        <v>0</v>
      </c>
      <c r="F211" s="61"/>
      <c r="G211" s="100">
        <v>5469935</v>
      </c>
      <c r="H211" s="61"/>
      <c r="I211" s="100">
        <v>2915615</v>
      </c>
      <c r="J211" s="61"/>
      <c r="K211" s="100">
        <v>37757837</v>
      </c>
      <c r="L211" s="61"/>
      <c r="M211" s="100">
        <v>58620</v>
      </c>
      <c r="N211" s="61"/>
      <c r="O211" s="100">
        <v>275028</v>
      </c>
      <c r="P211" s="61"/>
      <c r="Q211" s="100">
        <v>7142443</v>
      </c>
      <c r="R211" s="61"/>
      <c r="S211" s="70">
        <v>3604478.7669209996</v>
      </c>
      <c r="T211" s="61"/>
      <c r="U211" s="70">
        <v>408705.96307899995</v>
      </c>
    </row>
    <row r="212" spans="1:21" ht="8.85" customHeight="1" x14ac:dyDescent="0.3">
      <c r="A212" s="61"/>
      <c r="B212" s="61"/>
      <c r="D212" s="61"/>
      <c r="E212" s="93"/>
      <c r="F212" s="61"/>
      <c r="G212" s="93"/>
      <c r="H212" s="61"/>
      <c r="I212" s="93"/>
      <c r="J212" s="61"/>
      <c r="K212" s="93"/>
      <c r="L212" s="61"/>
      <c r="M212" s="93"/>
      <c r="N212" s="61"/>
      <c r="O212" s="93"/>
      <c r="P212" s="61"/>
      <c r="Q212" s="93"/>
      <c r="R212" s="61"/>
      <c r="S212" s="93"/>
      <c r="T212" s="61"/>
      <c r="U212" s="93"/>
    </row>
    <row r="213" spans="1:21" ht="8.85" customHeight="1" x14ac:dyDescent="0.3">
      <c r="A213" s="47">
        <v>91</v>
      </c>
      <c r="B213" s="91"/>
      <c r="C213" s="47" t="s">
        <v>213</v>
      </c>
      <c r="D213" s="61"/>
      <c r="E213" s="70">
        <v>0</v>
      </c>
      <c r="F213" s="61"/>
      <c r="G213" s="70">
        <v>4112992</v>
      </c>
      <c r="H213" s="61"/>
      <c r="I213" s="70">
        <v>3850736</v>
      </c>
      <c r="J213" s="61"/>
      <c r="K213" s="70">
        <v>55433627</v>
      </c>
      <c r="L213" s="61"/>
      <c r="M213" s="70">
        <v>65088</v>
      </c>
      <c r="N213" s="61"/>
      <c r="O213" s="70">
        <v>185048</v>
      </c>
      <c r="P213" s="61"/>
      <c r="Q213" s="70">
        <v>12368735</v>
      </c>
      <c r="R213" s="61"/>
      <c r="S213" s="70">
        <v>13614799.516000001</v>
      </c>
      <c r="T213" s="61"/>
      <c r="U213" s="70">
        <v>1113607.6740000001</v>
      </c>
    </row>
    <row r="214" spans="1:21" ht="8.85" customHeight="1" x14ac:dyDescent="0.3">
      <c r="A214" s="47">
        <v>92</v>
      </c>
      <c r="B214" s="91"/>
      <c r="C214" s="47" t="s">
        <v>214</v>
      </c>
      <c r="D214" s="61"/>
      <c r="E214" s="70">
        <v>0</v>
      </c>
      <c r="F214" s="61"/>
      <c r="G214" s="70">
        <v>1818283</v>
      </c>
      <c r="H214" s="61"/>
      <c r="I214" s="70">
        <v>1853964</v>
      </c>
      <c r="J214" s="61"/>
      <c r="K214" s="70">
        <v>16896979</v>
      </c>
      <c r="L214" s="61"/>
      <c r="M214" s="70">
        <v>1555</v>
      </c>
      <c r="N214" s="61"/>
      <c r="O214" s="70">
        <v>523588</v>
      </c>
      <c r="P214" s="61"/>
      <c r="Q214" s="70">
        <v>4401035</v>
      </c>
      <c r="R214" s="61"/>
      <c r="S214" s="70">
        <v>2863264.8467300003</v>
      </c>
      <c r="T214" s="61"/>
      <c r="U214" s="70">
        <v>508195.25327000004</v>
      </c>
    </row>
    <row r="215" spans="1:21" ht="8.85" customHeight="1" x14ac:dyDescent="0.3">
      <c r="A215" s="47">
        <v>93</v>
      </c>
      <c r="B215" s="91"/>
      <c r="C215" s="47" t="s">
        <v>215</v>
      </c>
      <c r="D215" s="61"/>
      <c r="E215" s="70">
        <v>0</v>
      </c>
      <c r="F215" s="61"/>
      <c r="G215" s="70">
        <v>2472784</v>
      </c>
      <c r="H215" s="61"/>
      <c r="I215" s="70">
        <v>4007329</v>
      </c>
      <c r="J215" s="61"/>
      <c r="K215" s="70">
        <v>52432735</v>
      </c>
      <c r="L215" s="61"/>
      <c r="M215" s="70">
        <v>94320</v>
      </c>
      <c r="N215" s="61"/>
      <c r="O215" s="70">
        <v>424172</v>
      </c>
      <c r="P215" s="61"/>
      <c r="Q215" s="70">
        <v>13271865</v>
      </c>
      <c r="R215" s="61"/>
      <c r="S215" s="70">
        <v>6620203.3934669998</v>
      </c>
      <c r="T215" s="61"/>
      <c r="U215" s="70">
        <v>1780994.4665330001</v>
      </c>
    </row>
    <row r="216" spans="1:21" ht="8.85" customHeight="1" x14ac:dyDescent="0.3">
      <c r="A216" s="47">
        <v>94</v>
      </c>
      <c r="B216" s="91"/>
      <c r="C216" s="47" t="s">
        <v>216</v>
      </c>
      <c r="D216" s="61"/>
      <c r="E216" s="70">
        <v>0</v>
      </c>
      <c r="F216" s="61"/>
      <c r="G216" s="70">
        <v>2313314</v>
      </c>
      <c r="H216" s="61"/>
      <c r="I216" s="70">
        <v>2685393</v>
      </c>
      <c r="J216" s="61"/>
      <c r="K216" s="70">
        <v>36397863</v>
      </c>
      <c r="L216" s="61"/>
      <c r="M216" s="70">
        <v>164006</v>
      </c>
      <c r="N216" s="61"/>
      <c r="O216" s="70">
        <v>0</v>
      </c>
      <c r="P216" s="61"/>
      <c r="Q216" s="70">
        <v>7554543</v>
      </c>
      <c r="R216" s="61"/>
      <c r="S216" s="70">
        <v>7546880.2615900002</v>
      </c>
      <c r="T216" s="61"/>
      <c r="U216" s="70">
        <v>695067.36841</v>
      </c>
    </row>
    <row r="217" spans="1:21" ht="8.85" customHeight="1" x14ac:dyDescent="0.3">
      <c r="A217" s="74">
        <v>95</v>
      </c>
      <c r="B217" s="91"/>
      <c r="C217" s="47" t="s">
        <v>217</v>
      </c>
      <c r="D217" s="61"/>
      <c r="E217" s="75">
        <v>0</v>
      </c>
      <c r="F217" s="61"/>
      <c r="G217" s="75">
        <v>10216249</v>
      </c>
      <c r="H217" s="61"/>
      <c r="I217" s="75">
        <v>4271978</v>
      </c>
      <c r="J217" s="61"/>
      <c r="K217" s="75">
        <v>80109223</v>
      </c>
      <c r="L217" s="61"/>
      <c r="M217" s="75">
        <v>11203</v>
      </c>
      <c r="N217" s="61"/>
      <c r="O217" s="75">
        <v>2894471</v>
      </c>
      <c r="P217" s="61"/>
      <c r="Q217" s="75">
        <v>23502685</v>
      </c>
      <c r="R217" s="61"/>
      <c r="S217" s="75">
        <v>3376655.0244939998</v>
      </c>
      <c r="T217" s="61"/>
      <c r="U217" s="75">
        <v>241815.485506</v>
      </c>
    </row>
    <row r="218" spans="1:21" ht="9.75" customHeight="1" x14ac:dyDescent="0.3">
      <c r="A218" s="61"/>
      <c r="B218" s="61"/>
      <c r="D218" s="61"/>
      <c r="E218" s="61"/>
      <c r="F218" s="61"/>
      <c r="G218" s="61"/>
      <c r="H218" s="61"/>
      <c r="I218" s="61"/>
      <c r="J218" s="61"/>
      <c r="K218" s="61"/>
      <c r="L218" s="61"/>
      <c r="M218" s="61"/>
      <c r="N218" s="61"/>
      <c r="O218" s="61"/>
      <c r="P218" s="61"/>
      <c r="Q218" s="61"/>
      <c r="R218" s="61"/>
      <c r="S218" s="61"/>
      <c r="T218" s="61"/>
      <c r="U218" s="61"/>
    </row>
    <row r="219" spans="1:21" ht="9.75" customHeight="1" x14ac:dyDescent="0.3">
      <c r="A219" s="74">
        <f>A217</f>
        <v>95</v>
      </c>
      <c r="B219" s="61"/>
      <c r="C219" s="58" t="s">
        <v>65</v>
      </c>
      <c r="D219" s="61"/>
      <c r="E219" s="76">
        <f>SUM(E89:E217)</f>
        <v>364051</v>
      </c>
      <c r="F219" s="61"/>
      <c r="G219" s="76">
        <f>SUM(G89:G217)</f>
        <v>935319858</v>
      </c>
      <c r="H219" s="61"/>
      <c r="I219" s="76">
        <f>SUM(I89:I217)</f>
        <v>327619174</v>
      </c>
      <c r="J219" s="61"/>
      <c r="K219" s="76">
        <f>SUM(K89:K217)</f>
        <v>5951098330</v>
      </c>
      <c r="L219" s="61"/>
      <c r="M219" s="76">
        <f>SUM(M89:M217)</f>
        <v>5778455</v>
      </c>
      <c r="N219" s="61"/>
      <c r="O219" s="76">
        <f>SUM(O89:O217)</f>
        <v>181847594</v>
      </c>
      <c r="P219" s="61"/>
      <c r="Q219" s="76">
        <f>SUM(Q89:Q217)</f>
        <v>1324522287</v>
      </c>
      <c r="R219" s="61"/>
      <c r="S219" s="76">
        <f>SUM(S89:S217)</f>
        <v>777387383.91643107</v>
      </c>
      <c r="T219" s="61"/>
      <c r="U219" s="76">
        <f>SUM(U89:U217)</f>
        <v>56575480.543568999</v>
      </c>
    </row>
    <row r="220" spans="1:21" ht="8.85" customHeight="1" x14ac:dyDescent="0.3">
      <c r="A220" s="61"/>
      <c r="B220" s="61"/>
      <c r="D220" s="61"/>
      <c r="E220" s="61"/>
      <c r="F220" s="61"/>
      <c r="G220" s="61"/>
      <c r="H220" s="61"/>
      <c r="I220" s="61"/>
      <c r="J220" s="61"/>
      <c r="K220" s="61"/>
      <c r="L220" s="61"/>
      <c r="M220" s="61"/>
      <c r="N220" s="61"/>
      <c r="O220" s="61"/>
      <c r="P220" s="61"/>
      <c r="Q220" s="61"/>
      <c r="R220" s="61"/>
      <c r="S220" s="61"/>
      <c r="T220" s="61"/>
      <c r="U220" s="61"/>
    </row>
    <row r="221" spans="1:21" ht="8.85" customHeight="1" x14ac:dyDescent="0.3">
      <c r="A221" s="61"/>
      <c r="B221" s="61"/>
      <c r="D221" s="61"/>
      <c r="E221" s="61"/>
      <c r="F221" s="61"/>
      <c r="G221" s="61"/>
      <c r="H221" s="61"/>
      <c r="I221" s="61"/>
      <c r="J221" s="61"/>
      <c r="K221" s="61"/>
      <c r="L221" s="61"/>
      <c r="M221" s="61"/>
      <c r="N221" s="61"/>
      <c r="O221" s="61"/>
      <c r="P221" s="61"/>
      <c r="Q221" s="61"/>
      <c r="R221" s="61"/>
      <c r="S221" s="61"/>
      <c r="T221" s="61"/>
      <c r="U221" s="61"/>
    </row>
    <row r="222" spans="1:21" ht="8.85" customHeight="1" x14ac:dyDescent="0.3">
      <c r="A222" s="61"/>
      <c r="B222" s="61"/>
      <c r="D222" s="61"/>
      <c r="E222" s="61"/>
      <c r="F222" s="61"/>
      <c r="G222" s="61"/>
      <c r="H222" s="61"/>
      <c r="I222" s="61"/>
      <c r="J222" s="61"/>
      <c r="K222" s="61"/>
      <c r="L222" s="61"/>
      <c r="M222" s="61"/>
      <c r="N222" s="61"/>
      <c r="O222" s="61"/>
      <c r="P222" s="61"/>
      <c r="Q222" s="61"/>
      <c r="R222" s="61"/>
      <c r="S222" s="61"/>
      <c r="T222" s="61"/>
      <c r="U222" s="61"/>
    </row>
    <row r="223" spans="1:21" ht="6.75" customHeight="1" x14ac:dyDescent="0.3">
      <c r="A223" s="61"/>
      <c r="B223" s="61"/>
      <c r="D223" s="61"/>
      <c r="E223" s="61"/>
      <c r="F223" s="61"/>
      <c r="G223" s="61"/>
      <c r="H223" s="61"/>
      <c r="I223" s="61"/>
      <c r="J223" s="61"/>
      <c r="K223" s="61"/>
      <c r="L223" s="61"/>
      <c r="M223" s="61"/>
      <c r="N223" s="61"/>
      <c r="O223" s="61"/>
      <c r="P223" s="61"/>
      <c r="Q223" s="61"/>
      <c r="R223" s="61"/>
      <c r="S223" s="61"/>
      <c r="T223" s="61"/>
      <c r="U223" s="61"/>
    </row>
    <row r="224" spans="1:21" ht="7.65" customHeight="1" x14ac:dyDescent="0.3">
      <c r="A224" s="61"/>
      <c r="B224" s="61"/>
      <c r="D224" s="61"/>
      <c r="E224" s="61"/>
      <c r="F224" s="61"/>
      <c r="G224" s="61"/>
      <c r="H224" s="61"/>
      <c r="I224" s="61"/>
      <c r="J224" s="61"/>
      <c r="K224" s="61"/>
      <c r="L224" s="61"/>
      <c r="M224" s="61"/>
      <c r="N224" s="61"/>
      <c r="O224" s="61"/>
      <c r="P224" s="61"/>
      <c r="Q224" s="61"/>
      <c r="R224" s="61"/>
      <c r="S224" s="61"/>
      <c r="T224" s="61"/>
      <c r="U224" s="61"/>
    </row>
    <row r="225" spans="1:21" ht="8.85" hidden="1" customHeight="1" x14ac:dyDescent="0.3">
      <c r="A225" s="61"/>
      <c r="B225" s="61"/>
      <c r="D225" s="61"/>
      <c r="E225" s="61"/>
      <c r="F225" s="61"/>
      <c r="G225" s="61"/>
      <c r="H225" s="61"/>
      <c r="I225" s="61"/>
      <c r="J225" s="61"/>
      <c r="K225" s="61"/>
      <c r="L225" s="61"/>
      <c r="M225" s="61"/>
      <c r="N225" s="61"/>
      <c r="O225" s="61"/>
      <c r="P225" s="61"/>
      <c r="Q225" s="61"/>
      <c r="R225" s="61"/>
      <c r="S225" s="61"/>
      <c r="T225" s="61"/>
      <c r="U225" s="61"/>
    </row>
    <row r="226" spans="1:21" ht="8.85" customHeight="1" x14ac:dyDescent="0.3">
      <c r="A226" s="61"/>
      <c r="B226" s="61"/>
      <c r="D226" s="61"/>
      <c r="E226" s="61"/>
      <c r="F226" s="61"/>
      <c r="G226" s="61"/>
      <c r="H226" s="61"/>
      <c r="I226" s="61"/>
      <c r="J226" s="61"/>
      <c r="K226" s="61"/>
      <c r="L226" s="61"/>
      <c r="M226" s="61"/>
      <c r="N226" s="61"/>
      <c r="O226" s="61"/>
      <c r="P226" s="61"/>
      <c r="Q226" s="61"/>
      <c r="R226" s="61"/>
      <c r="S226" s="61"/>
      <c r="T226" s="61"/>
      <c r="U226" s="61"/>
    </row>
    <row r="227" spans="1:21" s="46" customFormat="1" ht="10.5" customHeight="1" x14ac:dyDescent="0.3">
      <c r="A227" s="81" t="s">
        <v>315</v>
      </c>
    </row>
    <row r="228" spans="1:21" s="46" customFormat="1" ht="10.5" customHeight="1" x14ac:dyDescent="0.3">
      <c r="D228" s="89" t="s">
        <v>294</v>
      </c>
      <c r="E228" s="89"/>
      <c r="F228" s="89"/>
      <c r="G228" s="89"/>
      <c r="H228" s="89"/>
      <c r="I228" s="89"/>
      <c r="J228" s="89"/>
      <c r="K228" s="89"/>
      <c r="L228" s="89"/>
      <c r="M228" s="89"/>
      <c r="N228" s="89"/>
      <c r="O228" s="89"/>
      <c r="P228" s="89"/>
      <c r="Q228" s="89"/>
      <c r="R228" s="89"/>
      <c r="U228" s="49" t="s">
        <v>295</v>
      </c>
    </row>
    <row r="229" spans="1:21" s="46" customFormat="1" ht="10.5" customHeight="1" x14ac:dyDescent="0.3">
      <c r="A229" s="51"/>
      <c r="D229" s="89" t="s">
        <v>296</v>
      </c>
      <c r="E229" s="89"/>
      <c r="F229" s="89"/>
      <c r="G229" s="89"/>
      <c r="H229" s="89"/>
      <c r="I229" s="89"/>
      <c r="J229" s="89"/>
      <c r="K229" s="89"/>
      <c r="L229" s="89"/>
      <c r="M229" s="89"/>
      <c r="N229" s="89"/>
      <c r="O229" s="89"/>
      <c r="P229" s="89"/>
      <c r="Q229" s="89"/>
      <c r="R229" s="89"/>
      <c r="U229" s="49" t="s">
        <v>219</v>
      </c>
    </row>
    <row r="230" spans="1:21" s="46" customFormat="1" ht="10.5" customHeight="1" x14ac:dyDescent="0.3">
      <c r="A230" s="52"/>
      <c r="D230" s="89" t="s">
        <v>297</v>
      </c>
      <c r="E230" s="89"/>
      <c r="F230" s="89"/>
      <c r="G230" s="89"/>
      <c r="H230" s="89"/>
      <c r="I230" s="89"/>
      <c r="J230" s="89"/>
      <c r="K230" s="89"/>
      <c r="L230" s="89"/>
      <c r="M230" s="89"/>
      <c r="N230" s="89"/>
      <c r="O230" s="89"/>
      <c r="P230" s="89"/>
      <c r="Q230" s="89"/>
      <c r="R230" s="89"/>
    </row>
    <row r="231" spans="1:21" ht="9.6" customHeight="1" x14ac:dyDescent="0.3"/>
    <row r="232" spans="1:21" ht="9.6" customHeight="1" x14ac:dyDescent="0.3"/>
    <row r="233" spans="1:21" ht="9.6" customHeight="1" x14ac:dyDescent="0.3">
      <c r="S233" s="57" t="s">
        <v>298</v>
      </c>
      <c r="T233" s="57"/>
      <c r="U233" s="57"/>
    </row>
    <row r="234" spans="1:21" ht="9.6" customHeight="1" x14ac:dyDescent="0.3">
      <c r="S234" s="90" t="s">
        <v>299</v>
      </c>
      <c r="T234" s="54"/>
      <c r="U234" s="54"/>
    </row>
    <row r="235" spans="1:21" ht="9.6" customHeight="1" x14ac:dyDescent="0.3">
      <c r="E235" s="57" t="s">
        <v>51</v>
      </c>
      <c r="F235" s="57"/>
      <c r="G235" s="57"/>
      <c r="H235" s="57"/>
      <c r="I235" s="57"/>
      <c r="J235" s="57"/>
      <c r="K235" s="57"/>
      <c r="M235" s="57" t="s">
        <v>52</v>
      </c>
      <c r="N235" s="57"/>
      <c r="O235" s="57"/>
      <c r="P235" s="57"/>
      <c r="Q235" s="57"/>
      <c r="S235" s="57" t="s">
        <v>300</v>
      </c>
      <c r="T235" s="57"/>
      <c r="U235" s="57"/>
    </row>
    <row r="236" spans="1:21" ht="9.6" customHeight="1" x14ac:dyDescent="0.3">
      <c r="E236" s="58" t="s">
        <v>301</v>
      </c>
      <c r="G236" s="58" t="s">
        <v>302</v>
      </c>
      <c r="I236" s="58" t="s">
        <v>303</v>
      </c>
      <c r="M236" s="58" t="s">
        <v>301</v>
      </c>
      <c r="O236" s="58" t="s">
        <v>302</v>
      </c>
    </row>
    <row r="237" spans="1:21" ht="9.6" customHeight="1" x14ac:dyDescent="0.3">
      <c r="E237" s="58" t="s">
        <v>304</v>
      </c>
      <c r="G237" s="58" t="s">
        <v>305</v>
      </c>
      <c r="I237" s="58" t="s">
        <v>306</v>
      </c>
      <c r="K237" s="58" t="s">
        <v>305</v>
      </c>
      <c r="M237" s="58" t="s">
        <v>304</v>
      </c>
      <c r="O237" s="58" t="s">
        <v>305</v>
      </c>
      <c r="Q237" s="58" t="s">
        <v>305</v>
      </c>
    </row>
    <row r="238" spans="1:21" ht="9.6" customHeight="1" x14ac:dyDescent="0.3">
      <c r="A238" s="60" t="s">
        <v>71</v>
      </c>
      <c r="C238" s="60" t="s">
        <v>73</v>
      </c>
      <c r="E238" s="60" t="s">
        <v>307</v>
      </c>
      <c r="G238" s="60" t="s">
        <v>308</v>
      </c>
      <c r="I238" s="60" t="s">
        <v>309</v>
      </c>
      <c r="K238" s="60" t="s">
        <v>308</v>
      </c>
      <c r="M238" s="60" t="s">
        <v>307</v>
      </c>
      <c r="O238" s="60" t="s">
        <v>310</v>
      </c>
      <c r="Q238" s="60" t="s">
        <v>310</v>
      </c>
      <c r="S238" s="60" t="s">
        <v>311</v>
      </c>
      <c r="U238" s="60" t="s">
        <v>312</v>
      </c>
    </row>
    <row r="239" spans="1:21" ht="8.85" customHeight="1" x14ac:dyDescent="0.3">
      <c r="C239" s="58"/>
      <c r="E239" s="58"/>
    </row>
    <row r="240" spans="1:21" ht="8.85" customHeight="1" x14ac:dyDescent="0.3">
      <c r="B240" s="47" t="s">
        <v>291</v>
      </c>
    </row>
    <row r="241" spans="1:21" ht="8.85" customHeight="1" x14ac:dyDescent="0.3">
      <c r="A241" s="47">
        <v>1</v>
      </c>
      <c r="B241" s="58"/>
      <c r="C241" s="47" t="s">
        <v>220</v>
      </c>
      <c r="D241" s="61"/>
      <c r="E241" s="64">
        <v>0</v>
      </c>
      <c r="F241" s="61"/>
      <c r="G241" s="64">
        <v>307946</v>
      </c>
      <c r="H241" s="61"/>
      <c r="I241" s="64">
        <v>0</v>
      </c>
      <c r="J241" s="61"/>
      <c r="K241" s="64">
        <v>2699694</v>
      </c>
      <c r="L241" s="61"/>
      <c r="M241" s="64">
        <v>0</v>
      </c>
      <c r="N241" s="61"/>
      <c r="O241" s="64">
        <v>0</v>
      </c>
      <c r="P241" s="61"/>
      <c r="Q241" s="64">
        <v>39655</v>
      </c>
      <c r="R241" s="61"/>
      <c r="S241" s="64">
        <v>0</v>
      </c>
      <c r="T241" s="61"/>
      <c r="U241" s="64">
        <v>0</v>
      </c>
    </row>
    <row r="242" spans="1:21" ht="8.85" customHeight="1" x14ac:dyDescent="0.3">
      <c r="A242" s="47">
        <v>2</v>
      </c>
      <c r="B242" s="58"/>
      <c r="C242" s="47" t="s">
        <v>221</v>
      </c>
      <c r="D242" s="61"/>
      <c r="E242" s="70">
        <v>0</v>
      </c>
      <c r="F242" s="61"/>
      <c r="G242" s="70">
        <v>455668</v>
      </c>
      <c r="H242" s="61"/>
      <c r="I242" s="70">
        <v>0</v>
      </c>
      <c r="J242" s="61"/>
      <c r="K242" s="70">
        <v>1941062</v>
      </c>
      <c r="L242" s="61"/>
      <c r="M242" s="70">
        <v>0</v>
      </c>
      <c r="N242" s="61"/>
      <c r="O242" s="70">
        <v>0</v>
      </c>
      <c r="P242" s="61"/>
      <c r="Q242" s="70">
        <v>104116</v>
      </c>
      <c r="R242" s="61"/>
      <c r="S242" s="70">
        <v>0</v>
      </c>
      <c r="T242" s="61"/>
      <c r="U242" s="70">
        <v>0</v>
      </c>
    </row>
    <row r="243" spans="1:21" ht="8.85" customHeight="1" x14ac:dyDescent="0.3">
      <c r="A243" s="47">
        <v>3</v>
      </c>
      <c r="B243" s="58"/>
      <c r="C243" s="47" t="s">
        <v>135</v>
      </c>
      <c r="D243" s="61"/>
      <c r="E243" s="70">
        <v>0</v>
      </c>
      <c r="F243" s="61"/>
      <c r="G243" s="70">
        <v>429007</v>
      </c>
      <c r="H243" s="61"/>
      <c r="I243" s="70">
        <v>0</v>
      </c>
      <c r="J243" s="61"/>
      <c r="K243" s="70">
        <v>1785508</v>
      </c>
      <c r="L243" s="61"/>
      <c r="M243" s="70">
        <v>0</v>
      </c>
      <c r="N243" s="61"/>
      <c r="O243" s="70">
        <v>0</v>
      </c>
      <c r="P243" s="61"/>
      <c r="Q243" s="70">
        <v>0</v>
      </c>
      <c r="R243" s="61"/>
      <c r="S243" s="70">
        <v>0</v>
      </c>
      <c r="T243" s="61"/>
      <c r="U243" s="70">
        <v>0</v>
      </c>
    </row>
    <row r="244" spans="1:21" ht="8.85" customHeight="1" x14ac:dyDescent="0.3">
      <c r="A244" s="47">
        <v>4</v>
      </c>
      <c r="B244" s="58"/>
      <c r="C244" s="47" t="s">
        <v>222</v>
      </c>
      <c r="D244" s="61"/>
      <c r="E244" s="70">
        <v>0</v>
      </c>
      <c r="F244" s="61"/>
      <c r="G244" s="70">
        <v>289113</v>
      </c>
      <c r="H244" s="61"/>
      <c r="I244" s="70">
        <v>0</v>
      </c>
      <c r="J244" s="61"/>
      <c r="K244" s="70">
        <v>676724</v>
      </c>
      <c r="L244" s="61"/>
      <c r="M244" s="70">
        <v>0</v>
      </c>
      <c r="N244" s="61"/>
      <c r="O244" s="70">
        <v>16405</v>
      </c>
      <c r="P244" s="61"/>
      <c r="Q244" s="70">
        <v>3061</v>
      </c>
      <c r="R244" s="61"/>
      <c r="S244" s="70">
        <v>117.47</v>
      </c>
      <c r="T244" s="61"/>
      <c r="U244" s="70">
        <v>0</v>
      </c>
    </row>
    <row r="245" spans="1:21" ht="8.85" customHeight="1" x14ac:dyDescent="0.3">
      <c r="A245" s="47">
        <v>5</v>
      </c>
      <c r="B245" s="58"/>
      <c r="C245" s="47" t="s">
        <v>223</v>
      </c>
      <c r="D245" s="61"/>
      <c r="E245" s="70">
        <v>0</v>
      </c>
      <c r="F245" s="61"/>
      <c r="G245" s="70">
        <v>444095</v>
      </c>
      <c r="H245" s="61"/>
      <c r="I245" s="70">
        <v>0</v>
      </c>
      <c r="J245" s="61"/>
      <c r="K245" s="70">
        <v>955860</v>
      </c>
      <c r="L245" s="61"/>
      <c r="M245" s="70">
        <v>43800</v>
      </c>
      <c r="N245" s="61"/>
      <c r="O245" s="70">
        <v>0</v>
      </c>
      <c r="P245" s="61"/>
      <c r="Q245" s="70">
        <v>234327</v>
      </c>
      <c r="R245" s="61"/>
      <c r="S245" s="70">
        <v>0</v>
      </c>
      <c r="T245" s="61"/>
      <c r="U245" s="70">
        <v>0</v>
      </c>
    </row>
    <row r="246" spans="1:21" ht="8.85" customHeight="1" x14ac:dyDescent="0.3">
      <c r="A246" s="73"/>
      <c r="D246" s="61"/>
      <c r="E246" s="61"/>
      <c r="F246" s="61"/>
      <c r="G246" s="61"/>
      <c r="H246" s="61"/>
      <c r="I246" s="61"/>
      <c r="J246" s="61"/>
      <c r="K246" s="61"/>
      <c r="L246" s="61"/>
      <c r="M246" s="61"/>
      <c r="N246" s="61"/>
      <c r="O246" s="61"/>
      <c r="P246" s="61"/>
      <c r="Q246" s="61"/>
      <c r="R246" s="61"/>
      <c r="S246" s="61"/>
      <c r="T246" s="61"/>
      <c r="U246" s="61"/>
    </row>
    <row r="247" spans="1:21" ht="8.85" customHeight="1" x14ac:dyDescent="0.3">
      <c r="A247" s="47">
        <v>6</v>
      </c>
      <c r="B247" s="58"/>
      <c r="C247" s="47" t="s">
        <v>224</v>
      </c>
      <c r="D247" s="61"/>
      <c r="E247" s="70">
        <v>0</v>
      </c>
      <c r="F247" s="61"/>
      <c r="G247" s="70">
        <v>2077198</v>
      </c>
      <c r="H247" s="61"/>
      <c r="I247" s="70">
        <v>0</v>
      </c>
      <c r="J247" s="61"/>
      <c r="K247" s="70">
        <v>3538079</v>
      </c>
      <c r="L247" s="61"/>
      <c r="M247" s="70">
        <v>0</v>
      </c>
      <c r="N247" s="61"/>
      <c r="O247" s="70">
        <v>582525</v>
      </c>
      <c r="P247" s="61"/>
      <c r="Q247" s="70">
        <v>1711234</v>
      </c>
      <c r="R247" s="61"/>
      <c r="S247" s="70">
        <v>5025</v>
      </c>
      <c r="T247" s="61"/>
      <c r="U247" s="70">
        <v>0</v>
      </c>
    </row>
    <row r="248" spans="1:21" ht="8.85" customHeight="1" x14ac:dyDescent="0.3">
      <c r="A248" s="47">
        <v>7</v>
      </c>
      <c r="B248" s="58"/>
      <c r="C248" s="47" t="s">
        <v>225</v>
      </c>
      <c r="D248" s="61"/>
      <c r="E248" s="70">
        <v>0</v>
      </c>
      <c r="F248" s="61"/>
      <c r="G248" s="70">
        <v>63787</v>
      </c>
      <c r="H248" s="61"/>
      <c r="I248" s="70">
        <v>0</v>
      </c>
      <c r="J248" s="61"/>
      <c r="K248" s="70">
        <v>1359095</v>
      </c>
      <c r="L248" s="61"/>
      <c r="M248" s="70">
        <v>0</v>
      </c>
      <c r="N248" s="61"/>
      <c r="O248" s="70">
        <v>17154</v>
      </c>
      <c r="P248" s="61"/>
      <c r="Q248" s="70">
        <v>365838</v>
      </c>
      <c r="R248" s="61"/>
      <c r="S248" s="70">
        <v>1619.05</v>
      </c>
      <c r="T248" s="61"/>
      <c r="U248" s="70">
        <v>0</v>
      </c>
    </row>
    <row r="249" spans="1:21" ht="8.85" customHeight="1" x14ac:dyDescent="0.3">
      <c r="A249" s="47">
        <v>8</v>
      </c>
      <c r="B249" s="58"/>
      <c r="C249" s="47" t="s">
        <v>226</v>
      </c>
      <c r="D249" s="61"/>
      <c r="E249" s="70">
        <v>0</v>
      </c>
      <c r="F249" s="61"/>
      <c r="G249" s="70">
        <v>152195</v>
      </c>
      <c r="H249" s="61"/>
      <c r="I249" s="70">
        <v>0</v>
      </c>
      <c r="J249" s="61"/>
      <c r="K249" s="70">
        <v>1825160</v>
      </c>
      <c r="L249" s="61"/>
      <c r="M249" s="70">
        <v>0</v>
      </c>
      <c r="N249" s="61"/>
      <c r="O249" s="70">
        <v>8258</v>
      </c>
      <c r="P249" s="61"/>
      <c r="Q249" s="70">
        <v>197849</v>
      </c>
      <c r="R249" s="61"/>
      <c r="S249" s="70">
        <v>0</v>
      </c>
      <c r="T249" s="61"/>
      <c r="U249" s="70">
        <v>0</v>
      </c>
    </row>
    <row r="250" spans="1:21" ht="8.85" customHeight="1" x14ac:dyDescent="0.3">
      <c r="A250" s="47">
        <v>9</v>
      </c>
      <c r="B250" s="58"/>
      <c r="C250" s="47" t="s">
        <v>227</v>
      </c>
      <c r="D250" s="61"/>
      <c r="E250" s="70">
        <v>0</v>
      </c>
      <c r="F250" s="61"/>
      <c r="G250" s="70">
        <v>178962</v>
      </c>
      <c r="H250" s="61"/>
      <c r="I250" s="70">
        <v>0</v>
      </c>
      <c r="J250" s="61"/>
      <c r="K250" s="70">
        <v>640343</v>
      </c>
      <c r="L250" s="61"/>
      <c r="M250" s="70">
        <v>0</v>
      </c>
      <c r="N250" s="61"/>
      <c r="O250" s="70">
        <v>0</v>
      </c>
      <c r="P250" s="61"/>
      <c r="Q250" s="70">
        <v>83791</v>
      </c>
      <c r="R250" s="61"/>
      <c r="S250" s="70">
        <v>0</v>
      </c>
      <c r="T250" s="61"/>
      <c r="U250" s="70">
        <v>0</v>
      </c>
    </row>
    <row r="251" spans="1:21" ht="8.85" customHeight="1" x14ac:dyDescent="0.3">
      <c r="A251" s="47">
        <v>10</v>
      </c>
      <c r="B251" s="58"/>
      <c r="C251" s="47" t="s">
        <v>228</v>
      </c>
      <c r="D251" s="61"/>
      <c r="E251" s="70">
        <v>0</v>
      </c>
      <c r="F251" s="61"/>
      <c r="G251" s="70">
        <v>75685</v>
      </c>
      <c r="H251" s="61"/>
      <c r="I251" s="70">
        <v>0</v>
      </c>
      <c r="J251" s="61"/>
      <c r="K251" s="70">
        <v>581080</v>
      </c>
      <c r="L251" s="61"/>
      <c r="M251" s="70">
        <v>0</v>
      </c>
      <c r="N251" s="61"/>
      <c r="O251" s="70">
        <v>0</v>
      </c>
      <c r="P251" s="61"/>
      <c r="Q251" s="70">
        <v>14005</v>
      </c>
      <c r="R251" s="61"/>
      <c r="S251" s="70">
        <v>386.07</v>
      </c>
      <c r="T251" s="61"/>
      <c r="U251" s="70">
        <v>0</v>
      </c>
    </row>
    <row r="252" spans="1:21" ht="8.85" customHeight="1" x14ac:dyDescent="0.3">
      <c r="A252" s="73"/>
      <c r="D252" s="61"/>
      <c r="E252" s="61"/>
      <c r="F252" s="61"/>
      <c r="G252" s="61"/>
      <c r="H252" s="61"/>
      <c r="I252" s="61"/>
      <c r="J252" s="61"/>
      <c r="K252" s="61"/>
      <c r="L252" s="61"/>
      <c r="M252" s="61"/>
      <c r="N252" s="61"/>
      <c r="O252" s="61"/>
      <c r="P252" s="61"/>
      <c r="Q252" s="61"/>
      <c r="R252" s="61"/>
      <c r="S252" s="61"/>
      <c r="T252" s="61"/>
      <c r="U252" s="61"/>
    </row>
    <row r="253" spans="1:21" ht="8.85" customHeight="1" x14ac:dyDescent="0.3">
      <c r="A253" s="47">
        <v>11</v>
      </c>
      <c r="B253" s="58"/>
      <c r="C253" s="47" t="s">
        <v>229</v>
      </c>
      <c r="D253" s="61"/>
      <c r="E253" s="70">
        <v>0</v>
      </c>
      <c r="F253" s="61"/>
      <c r="G253" s="70">
        <v>1168304</v>
      </c>
      <c r="H253" s="61"/>
      <c r="I253" s="70">
        <v>0</v>
      </c>
      <c r="J253" s="61"/>
      <c r="K253" s="70">
        <v>4831461</v>
      </c>
      <c r="L253" s="61"/>
      <c r="M253" s="70">
        <v>0</v>
      </c>
      <c r="N253" s="61"/>
      <c r="O253" s="70">
        <v>414526</v>
      </c>
      <c r="P253" s="61"/>
      <c r="Q253" s="70">
        <v>91465</v>
      </c>
      <c r="R253" s="61"/>
      <c r="S253" s="70">
        <v>123234.23999999999</v>
      </c>
      <c r="T253" s="61"/>
      <c r="U253" s="70">
        <v>0</v>
      </c>
    </row>
    <row r="254" spans="1:21" ht="8.85" customHeight="1" x14ac:dyDescent="0.3">
      <c r="A254" s="47">
        <v>12</v>
      </c>
      <c r="B254" s="58"/>
      <c r="C254" s="47" t="s">
        <v>230</v>
      </c>
      <c r="D254" s="61"/>
      <c r="E254" s="70">
        <v>0</v>
      </c>
      <c r="F254" s="61"/>
      <c r="G254" s="70">
        <v>400528</v>
      </c>
      <c r="H254" s="61"/>
      <c r="I254" s="70">
        <v>0</v>
      </c>
      <c r="J254" s="61"/>
      <c r="K254" s="70">
        <v>898605</v>
      </c>
      <c r="L254" s="61"/>
      <c r="M254" s="70">
        <v>0</v>
      </c>
      <c r="N254" s="61"/>
      <c r="O254" s="70">
        <v>7790</v>
      </c>
      <c r="P254" s="61"/>
      <c r="Q254" s="70">
        <v>2809</v>
      </c>
      <c r="R254" s="61"/>
      <c r="S254" s="70">
        <v>0</v>
      </c>
      <c r="T254" s="61"/>
      <c r="U254" s="70">
        <v>0</v>
      </c>
    </row>
    <row r="255" spans="1:21" ht="8.85" customHeight="1" x14ac:dyDescent="0.3">
      <c r="A255" s="47">
        <v>13</v>
      </c>
      <c r="B255" s="58"/>
      <c r="C255" s="47" t="s">
        <v>231</v>
      </c>
      <c r="D255" s="61"/>
      <c r="E255" s="70">
        <v>0</v>
      </c>
      <c r="F255" s="61"/>
      <c r="G255" s="70">
        <v>408649</v>
      </c>
      <c r="H255" s="61"/>
      <c r="I255" s="70">
        <v>0</v>
      </c>
      <c r="J255" s="61"/>
      <c r="K255" s="70">
        <v>5799837</v>
      </c>
      <c r="L255" s="61"/>
      <c r="M255" s="70">
        <v>0</v>
      </c>
      <c r="N255" s="61"/>
      <c r="O255" s="70">
        <v>63698</v>
      </c>
      <c r="P255" s="61"/>
      <c r="Q255" s="70">
        <v>942435</v>
      </c>
      <c r="R255" s="61"/>
      <c r="S255" s="70">
        <v>0</v>
      </c>
      <c r="T255" s="61"/>
      <c r="U255" s="70">
        <v>0</v>
      </c>
    </row>
    <row r="256" spans="1:21" ht="8.85" customHeight="1" x14ac:dyDescent="0.3">
      <c r="A256" s="47">
        <v>14</v>
      </c>
      <c r="B256" s="58"/>
      <c r="C256" s="47" t="s">
        <v>149</v>
      </c>
      <c r="D256" s="61"/>
      <c r="E256" s="70">
        <v>0</v>
      </c>
      <c r="F256" s="61"/>
      <c r="G256" s="70">
        <v>352115</v>
      </c>
      <c r="H256" s="61"/>
      <c r="I256" s="70">
        <v>0</v>
      </c>
      <c r="J256" s="61"/>
      <c r="K256" s="70">
        <v>2562790</v>
      </c>
      <c r="L256" s="61"/>
      <c r="M256" s="70">
        <v>0</v>
      </c>
      <c r="N256" s="61"/>
      <c r="O256" s="70">
        <v>0</v>
      </c>
      <c r="P256" s="61"/>
      <c r="Q256" s="70">
        <v>90537</v>
      </c>
      <c r="R256" s="61"/>
      <c r="S256" s="70">
        <v>2747.3</v>
      </c>
      <c r="T256" s="61"/>
      <c r="U256" s="70">
        <v>0</v>
      </c>
    </row>
    <row r="257" spans="1:21" ht="8.85" customHeight="1" x14ac:dyDescent="0.3">
      <c r="A257" s="47">
        <v>15</v>
      </c>
      <c r="B257" s="58"/>
      <c r="C257" s="47" t="s">
        <v>232</v>
      </c>
      <c r="D257" s="61"/>
      <c r="E257" s="70">
        <v>0</v>
      </c>
      <c r="F257" s="61"/>
      <c r="G257" s="70">
        <v>270178</v>
      </c>
      <c r="H257" s="61"/>
      <c r="I257" s="70">
        <v>0</v>
      </c>
      <c r="J257" s="61"/>
      <c r="K257" s="70">
        <v>562939</v>
      </c>
      <c r="L257" s="61"/>
      <c r="M257" s="70">
        <v>0</v>
      </c>
      <c r="N257" s="61"/>
      <c r="O257" s="70">
        <v>77914</v>
      </c>
      <c r="P257" s="61"/>
      <c r="Q257" s="70">
        <v>13794</v>
      </c>
      <c r="R257" s="61"/>
      <c r="S257" s="70">
        <v>0</v>
      </c>
      <c r="T257" s="61"/>
      <c r="U257" s="70">
        <v>0</v>
      </c>
    </row>
    <row r="258" spans="1:21" ht="8.85" customHeight="1" x14ac:dyDescent="0.3">
      <c r="A258" s="73"/>
      <c r="D258" s="61"/>
      <c r="E258" s="61"/>
      <c r="F258" s="61"/>
      <c r="G258" s="61"/>
      <c r="H258" s="61"/>
      <c r="I258" s="61"/>
      <c r="J258" s="61"/>
      <c r="K258" s="61"/>
      <c r="L258" s="61"/>
      <c r="M258" s="61"/>
      <c r="N258" s="61"/>
      <c r="O258" s="61"/>
      <c r="P258" s="61"/>
      <c r="Q258" s="61"/>
      <c r="R258" s="61"/>
      <c r="S258" s="61"/>
      <c r="T258" s="61"/>
      <c r="U258" s="61"/>
    </row>
    <row r="259" spans="1:21" ht="8.85" customHeight="1" x14ac:dyDescent="0.3">
      <c r="A259" s="47">
        <v>16</v>
      </c>
      <c r="B259" s="58"/>
      <c r="C259" s="47" t="s">
        <v>233</v>
      </c>
      <c r="D259" s="61"/>
      <c r="E259" s="70">
        <v>0</v>
      </c>
      <c r="F259" s="61"/>
      <c r="G259" s="70">
        <v>490144</v>
      </c>
      <c r="H259" s="61"/>
      <c r="I259" s="70">
        <v>0</v>
      </c>
      <c r="J259" s="61"/>
      <c r="K259" s="70">
        <v>2270599</v>
      </c>
      <c r="L259" s="61"/>
      <c r="M259" s="70">
        <v>0</v>
      </c>
      <c r="N259" s="61"/>
      <c r="O259" s="70">
        <v>135172</v>
      </c>
      <c r="P259" s="61"/>
      <c r="Q259" s="70">
        <v>56980</v>
      </c>
      <c r="R259" s="61"/>
      <c r="S259" s="70">
        <v>0</v>
      </c>
      <c r="T259" s="61"/>
      <c r="U259" s="70">
        <v>0</v>
      </c>
    </row>
    <row r="260" spans="1:21" ht="8.85" customHeight="1" x14ac:dyDescent="0.3">
      <c r="A260" s="47">
        <v>17</v>
      </c>
      <c r="B260" s="58"/>
      <c r="C260" s="47" t="s">
        <v>234</v>
      </c>
      <c r="D260" s="61"/>
      <c r="E260" s="70">
        <v>0</v>
      </c>
      <c r="F260" s="61"/>
      <c r="G260" s="70">
        <v>934683</v>
      </c>
      <c r="H260" s="61"/>
      <c r="I260" s="70">
        <v>0</v>
      </c>
      <c r="J260" s="61"/>
      <c r="K260" s="70">
        <v>2235973</v>
      </c>
      <c r="L260" s="61"/>
      <c r="M260" s="70">
        <v>0</v>
      </c>
      <c r="N260" s="61"/>
      <c r="O260" s="70">
        <v>0</v>
      </c>
      <c r="P260" s="61"/>
      <c r="Q260" s="70">
        <v>0</v>
      </c>
      <c r="R260" s="61"/>
      <c r="S260" s="70">
        <v>0</v>
      </c>
      <c r="T260" s="61"/>
      <c r="U260" s="70">
        <v>0</v>
      </c>
    </row>
    <row r="261" spans="1:21" ht="8.85" customHeight="1" x14ac:dyDescent="0.3">
      <c r="A261" s="47">
        <v>18</v>
      </c>
      <c r="B261" s="58"/>
      <c r="C261" s="47" t="s">
        <v>235</v>
      </c>
      <c r="D261" s="61"/>
      <c r="E261" s="70">
        <v>0</v>
      </c>
      <c r="F261" s="61"/>
      <c r="G261" s="70">
        <v>2071066</v>
      </c>
      <c r="H261" s="61"/>
      <c r="I261" s="70">
        <v>0</v>
      </c>
      <c r="J261" s="61"/>
      <c r="K261" s="70">
        <v>2389432</v>
      </c>
      <c r="L261" s="61"/>
      <c r="M261" s="70">
        <v>0</v>
      </c>
      <c r="N261" s="61"/>
      <c r="O261" s="70">
        <v>1794549</v>
      </c>
      <c r="P261" s="61"/>
      <c r="Q261" s="70">
        <v>165841</v>
      </c>
      <c r="R261" s="61"/>
      <c r="S261" s="70">
        <v>0</v>
      </c>
      <c r="T261" s="61"/>
      <c r="U261" s="70">
        <v>0</v>
      </c>
    </row>
    <row r="262" spans="1:21" ht="8.85" customHeight="1" x14ac:dyDescent="0.3">
      <c r="A262" s="47">
        <v>19</v>
      </c>
      <c r="B262" s="58"/>
      <c r="C262" s="47" t="s">
        <v>236</v>
      </c>
      <c r="D262" s="61"/>
      <c r="E262" s="70">
        <v>0</v>
      </c>
      <c r="F262" s="61"/>
      <c r="G262" s="70">
        <v>3425329</v>
      </c>
      <c r="H262" s="61"/>
      <c r="I262" s="70">
        <v>0</v>
      </c>
      <c r="J262" s="61"/>
      <c r="K262" s="70">
        <v>5954940</v>
      </c>
      <c r="L262" s="61"/>
      <c r="M262" s="70">
        <v>0</v>
      </c>
      <c r="N262" s="61"/>
      <c r="O262" s="70">
        <v>180419</v>
      </c>
      <c r="P262" s="61"/>
      <c r="Q262" s="70">
        <v>102007</v>
      </c>
      <c r="R262" s="61"/>
      <c r="S262" s="70">
        <v>0</v>
      </c>
      <c r="T262" s="61"/>
      <c r="U262" s="70">
        <v>0</v>
      </c>
    </row>
    <row r="263" spans="1:21" ht="8.85" customHeight="1" x14ac:dyDescent="0.3">
      <c r="A263" s="47">
        <v>20</v>
      </c>
      <c r="B263" s="58"/>
      <c r="C263" s="47" t="s">
        <v>237</v>
      </c>
      <c r="D263" s="61"/>
      <c r="E263" s="70">
        <v>0</v>
      </c>
      <c r="F263" s="61"/>
      <c r="G263" s="70">
        <v>143961</v>
      </c>
      <c r="H263" s="61"/>
      <c r="I263" s="70">
        <v>0</v>
      </c>
      <c r="J263" s="61"/>
      <c r="K263" s="70">
        <v>1336662</v>
      </c>
      <c r="L263" s="61"/>
      <c r="M263" s="70">
        <v>0</v>
      </c>
      <c r="N263" s="61"/>
      <c r="O263" s="70">
        <v>0</v>
      </c>
      <c r="P263" s="61"/>
      <c r="Q263" s="70">
        <v>1500</v>
      </c>
      <c r="R263" s="61"/>
      <c r="S263" s="70">
        <v>309.38</v>
      </c>
      <c r="T263" s="61"/>
      <c r="U263" s="70">
        <v>0</v>
      </c>
    </row>
    <row r="264" spans="1:21" ht="8.85" customHeight="1" x14ac:dyDescent="0.3">
      <c r="A264" s="73"/>
      <c r="D264" s="61"/>
      <c r="E264" s="61"/>
      <c r="F264" s="61"/>
      <c r="G264" s="61"/>
      <c r="H264" s="61"/>
      <c r="I264" s="61"/>
      <c r="J264" s="61"/>
      <c r="K264" s="61"/>
      <c r="L264" s="61"/>
      <c r="M264" s="61"/>
      <c r="N264" s="61"/>
      <c r="O264" s="61"/>
      <c r="P264" s="61"/>
      <c r="Q264" s="61"/>
      <c r="R264" s="61"/>
      <c r="S264" s="61"/>
      <c r="T264" s="61"/>
      <c r="U264" s="61"/>
    </row>
    <row r="265" spans="1:21" ht="8.85" customHeight="1" x14ac:dyDescent="0.3">
      <c r="A265" s="47">
        <v>21</v>
      </c>
      <c r="B265" s="58"/>
      <c r="C265" s="47" t="s">
        <v>238</v>
      </c>
      <c r="D265" s="61"/>
      <c r="E265" s="70">
        <v>0</v>
      </c>
      <c r="F265" s="61"/>
      <c r="G265" s="70">
        <v>182383</v>
      </c>
      <c r="H265" s="61"/>
      <c r="I265" s="70">
        <v>0</v>
      </c>
      <c r="J265" s="61"/>
      <c r="K265" s="70">
        <v>2403683</v>
      </c>
      <c r="L265" s="61"/>
      <c r="M265" s="70">
        <v>0</v>
      </c>
      <c r="N265" s="61"/>
      <c r="O265" s="70">
        <v>0</v>
      </c>
      <c r="P265" s="61"/>
      <c r="Q265" s="70">
        <v>50893</v>
      </c>
      <c r="R265" s="61"/>
      <c r="S265" s="70">
        <v>0</v>
      </c>
      <c r="T265" s="61"/>
      <c r="U265" s="70">
        <v>0</v>
      </c>
    </row>
    <row r="266" spans="1:21" ht="8.85" customHeight="1" x14ac:dyDescent="0.3">
      <c r="A266" s="47">
        <v>22</v>
      </c>
      <c r="B266" s="58"/>
      <c r="C266" s="47" t="s">
        <v>190</v>
      </c>
      <c r="D266" s="61"/>
      <c r="E266" s="70">
        <v>0</v>
      </c>
      <c r="F266" s="61"/>
      <c r="G266" s="70">
        <v>284720</v>
      </c>
      <c r="H266" s="61"/>
      <c r="I266" s="70">
        <v>0</v>
      </c>
      <c r="J266" s="61"/>
      <c r="K266" s="70">
        <v>1331092</v>
      </c>
      <c r="L266" s="61"/>
      <c r="M266" s="70">
        <v>0</v>
      </c>
      <c r="N266" s="61"/>
      <c r="O266" s="70">
        <v>0</v>
      </c>
      <c r="P266" s="61"/>
      <c r="Q266" s="70">
        <v>0</v>
      </c>
      <c r="R266" s="61"/>
      <c r="S266" s="70">
        <v>0</v>
      </c>
      <c r="T266" s="61"/>
      <c r="U266" s="70">
        <v>0</v>
      </c>
    </row>
    <row r="267" spans="1:21" ht="8.85" customHeight="1" x14ac:dyDescent="0.3">
      <c r="A267" s="47">
        <v>23</v>
      </c>
      <c r="B267" s="58"/>
      <c r="C267" s="47" t="s">
        <v>198</v>
      </c>
      <c r="D267" s="61"/>
      <c r="E267" s="70">
        <v>0</v>
      </c>
      <c r="F267" s="61"/>
      <c r="G267" s="70">
        <v>526661</v>
      </c>
      <c r="H267" s="61"/>
      <c r="I267" s="70">
        <v>0</v>
      </c>
      <c r="J267" s="61"/>
      <c r="K267" s="70">
        <v>2465333</v>
      </c>
      <c r="L267" s="61"/>
      <c r="M267" s="70">
        <v>0</v>
      </c>
      <c r="N267" s="61"/>
      <c r="O267" s="70">
        <v>52954</v>
      </c>
      <c r="P267" s="61"/>
      <c r="Q267" s="70">
        <v>537177</v>
      </c>
      <c r="R267" s="61"/>
      <c r="S267" s="70">
        <v>0</v>
      </c>
      <c r="T267" s="61"/>
      <c r="U267" s="70">
        <v>0</v>
      </c>
    </row>
    <row r="268" spans="1:21" ht="8.85" customHeight="1" x14ac:dyDescent="0.3">
      <c r="A268" s="47">
        <v>24</v>
      </c>
      <c r="B268" s="58"/>
      <c r="C268" s="84" t="s">
        <v>239</v>
      </c>
      <c r="D268" s="61"/>
      <c r="E268" s="70">
        <v>0</v>
      </c>
      <c r="F268" s="61"/>
      <c r="G268" s="70">
        <v>335243</v>
      </c>
      <c r="H268" s="61"/>
      <c r="I268" s="70">
        <v>0</v>
      </c>
      <c r="J268" s="61"/>
      <c r="K268" s="70">
        <v>853624</v>
      </c>
      <c r="L268" s="61"/>
      <c r="M268" s="70">
        <v>0</v>
      </c>
      <c r="N268" s="61"/>
      <c r="O268" s="70">
        <v>85331</v>
      </c>
      <c r="P268" s="61"/>
      <c r="Q268" s="70">
        <v>21791</v>
      </c>
      <c r="R268" s="61"/>
      <c r="S268" s="70">
        <v>0</v>
      </c>
      <c r="T268" s="61"/>
      <c r="U268" s="70">
        <v>0</v>
      </c>
    </row>
    <row r="269" spans="1:21" ht="8.85" customHeight="1" x14ac:dyDescent="0.3">
      <c r="A269" s="47">
        <v>25</v>
      </c>
      <c r="B269" s="58"/>
      <c r="C269" s="47" t="s">
        <v>240</v>
      </c>
      <c r="D269" s="61"/>
      <c r="E269" s="70">
        <v>0</v>
      </c>
      <c r="F269" s="61"/>
      <c r="G269" s="70">
        <v>15358</v>
      </c>
      <c r="H269" s="61"/>
      <c r="I269" s="70">
        <v>0</v>
      </c>
      <c r="J269" s="61"/>
      <c r="K269" s="70">
        <v>1099589</v>
      </c>
      <c r="L269" s="61"/>
      <c r="M269" s="70">
        <v>0</v>
      </c>
      <c r="N269" s="61"/>
      <c r="O269" s="70">
        <v>0</v>
      </c>
      <c r="P269" s="61"/>
      <c r="Q269" s="70">
        <v>57633</v>
      </c>
      <c r="R269" s="61"/>
      <c r="S269" s="70">
        <v>0</v>
      </c>
      <c r="T269" s="61"/>
      <c r="U269" s="70">
        <v>0</v>
      </c>
    </row>
    <row r="270" spans="1:21" ht="8.85" customHeight="1" x14ac:dyDescent="0.3">
      <c r="A270" s="73"/>
      <c r="D270" s="61"/>
      <c r="E270" s="61"/>
      <c r="F270" s="61"/>
      <c r="G270" s="61"/>
      <c r="H270" s="61"/>
      <c r="I270" s="61"/>
      <c r="J270" s="61"/>
      <c r="K270" s="61"/>
      <c r="L270" s="61"/>
      <c r="M270" s="61"/>
      <c r="N270" s="61"/>
      <c r="O270" s="61"/>
      <c r="P270" s="61"/>
      <c r="Q270" s="61"/>
      <c r="R270" s="61"/>
      <c r="S270" s="61"/>
      <c r="T270" s="61"/>
      <c r="U270" s="61"/>
    </row>
    <row r="271" spans="1:21" ht="8.85" customHeight="1" x14ac:dyDescent="0.3">
      <c r="A271" s="47">
        <v>26</v>
      </c>
      <c r="B271" s="58"/>
      <c r="C271" s="47" t="s">
        <v>241</v>
      </c>
      <c r="D271" s="61"/>
      <c r="E271" s="70">
        <v>0</v>
      </c>
      <c r="F271" s="61"/>
      <c r="G271" s="70">
        <v>0</v>
      </c>
      <c r="H271" s="61"/>
      <c r="I271" s="70">
        <v>0</v>
      </c>
      <c r="J271" s="61"/>
      <c r="K271" s="70">
        <v>0</v>
      </c>
      <c r="L271" s="61"/>
      <c r="M271" s="70">
        <v>0</v>
      </c>
      <c r="N271" s="61"/>
      <c r="O271" s="70">
        <v>0</v>
      </c>
      <c r="P271" s="61"/>
      <c r="Q271" s="70">
        <v>0</v>
      </c>
      <c r="R271" s="61"/>
      <c r="S271" s="70">
        <v>0</v>
      </c>
      <c r="T271" s="61"/>
      <c r="U271" s="70">
        <v>0</v>
      </c>
    </row>
    <row r="272" spans="1:21" ht="8.85" customHeight="1" x14ac:dyDescent="0.3">
      <c r="A272" s="47">
        <v>27</v>
      </c>
      <c r="B272" s="58"/>
      <c r="C272" s="47" t="s">
        <v>242</v>
      </c>
      <c r="D272" s="61"/>
      <c r="E272" s="70">
        <v>0</v>
      </c>
      <c r="F272" s="61"/>
      <c r="G272" s="70">
        <v>445037</v>
      </c>
      <c r="H272" s="61"/>
      <c r="I272" s="70">
        <v>0</v>
      </c>
      <c r="J272" s="61"/>
      <c r="K272" s="70">
        <v>2327273</v>
      </c>
      <c r="L272" s="61"/>
      <c r="M272" s="70">
        <v>0</v>
      </c>
      <c r="N272" s="61"/>
      <c r="O272" s="70">
        <v>434006</v>
      </c>
      <c r="P272" s="61"/>
      <c r="Q272" s="70">
        <v>681383</v>
      </c>
      <c r="R272" s="61"/>
      <c r="S272" s="70">
        <v>0</v>
      </c>
      <c r="T272" s="61"/>
      <c r="U272" s="70">
        <v>0</v>
      </c>
    </row>
    <row r="273" spans="1:21" ht="8.85" customHeight="1" x14ac:dyDescent="0.3">
      <c r="A273" s="47">
        <v>28</v>
      </c>
      <c r="B273" s="58"/>
      <c r="C273" s="47" t="s">
        <v>243</v>
      </c>
      <c r="D273" s="61"/>
      <c r="E273" s="70">
        <v>0</v>
      </c>
      <c r="F273" s="61"/>
      <c r="G273" s="70">
        <v>841877</v>
      </c>
      <c r="H273" s="61"/>
      <c r="I273" s="70">
        <v>0</v>
      </c>
      <c r="J273" s="61"/>
      <c r="K273" s="70">
        <v>2897469</v>
      </c>
      <c r="L273" s="61"/>
      <c r="M273" s="70">
        <v>0</v>
      </c>
      <c r="N273" s="61"/>
      <c r="O273" s="70">
        <v>0</v>
      </c>
      <c r="P273" s="61"/>
      <c r="Q273" s="70">
        <v>18529</v>
      </c>
      <c r="R273" s="61"/>
      <c r="S273" s="70">
        <v>0</v>
      </c>
      <c r="T273" s="61"/>
      <c r="U273" s="70">
        <v>0</v>
      </c>
    </row>
    <row r="274" spans="1:21" ht="8.85" customHeight="1" x14ac:dyDescent="0.3">
      <c r="A274" s="47">
        <v>29</v>
      </c>
      <c r="B274" s="58"/>
      <c r="C274" s="47" t="s">
        <v>244</v>
      </c>
      <c r="D274" s="61"/>
      <c r="E274" s="70">
        <v>0</v>
      </c>
      <c r="F274" s="61"/>
      <c r="G274" s="70">
        <v>345612</v>
      </c>
      <c r="H274" s="61"/>
      <c r="I274" s="70">
        <v>0</v>
      </c>
      <c r="J274" s="61"/>
      <c r="K274" s="70">
        <v>2214051</v>
      </c>
      <c r="L274" s="61"/>
      <c r="M274" s="70">
        <v>0</v>
      </c>
      <c r="N274" s="61"/>
      <c r="O274" s="70">
        <v>0</v>
      </c>
      <c r="P274" s="61"/>
      <c r="Q274" s="70">
        <v>955279</v>
      </c>
      <c r="R274" s="61"/>
      <c r="S274" s="70">
        <v>505.71000000000004</v>
      </c>
      <c r="T274" s="61"/>
      <c r="U274" s="70">
        <v>0</v>
      </c>
    </row>
    <row r="275" spans="1:21" ht="8.85" customHeight="1" x14ac:dyDescent="0.3">
      <c r="A275" s="47">
        <v>30</v>
      </c>
      <c r="B275" s="58"/>
      <c r="C275" s="47" t="s">
        <v>245</v>
      </c>
      <c r="D275" s="61"/>
      <c r="E275" s="70">
        <v>0</v>
      </c>
      <c r="F275" s="61"/>
      <c r="G275" s="70">
        <v>215923</v>
      </c>
      <c r="H275" s="61"/>
      <c r="I275" s="70">
        <v>0</v>
      </c>
      <c r="J275" s="61"/>
      <c r="K275" s="70">
        <v>658412</v>
      </c>
      <c r="L275" s="61"/>
      <c r="M275" s="70">
        <v>0</v>
      </c>
      <c r="N275" s="61"/>
      <c r="O275" s="70">
        <v>13001</v>
      </c>
      <c r="P275" s="61"/>
      <c r="Q275" s="70">
        <v>8173</v>
      </c>
      <c r="R275" s="61"/>
      <c r="S275" s="70">
        <v>0</v>
      </c>
      <c r="T275" s="61"/>
      <c r="U275" s="70">
        <v>0</v>
      </c>
    </row>
    <row r="276" spans="1:21" ht="8.85" customHeight="1" x14ac:dyDescent="0.3">
      <c r="A276" s="73"/>
      <c r="D276" s="61"/>
      <c r="E276" s="61"/>
      <c r="F276" s="61"/>
      <c r="G276" s="61"/>
      <c r="H276" s="61"/>
      <c r="I276" s="61"/>
      <c r="J276" s="61"/>
      <c r="K276" s="61"/>
      <c r="L276" s="61"/>
      <c r="M276" s="61"/>
      <c r="N276" s="61"/>
      <c r="O276" s="61"/>
      <c r="P276" s="61"/>
      <c r="Q276" s="61"/>
      <c r="R276" s="61"/>
      <c r="S276" s="61"/>
      <c r="T276" s="61"/>
      <c r="U276" s="61"/>
    </row>
    <row r="277" spans="1:21" ht="8.85" customHeight="1" x14ac:dyDescent="0.3">
      <c r="A277" s="47">
        <v>31</v>
      </c>
      <c r="B277" s="58"/>
      <c r="C277" s="47" t="s">
        <v>211</v>
      </c>
      <c r="D277" s="61"/>
      <c r="E277" s="70">
        <v>0</v>
      </c>
      <c r="F277" s="61"/>
      <c r="G277" s="70">
        <v>83517</v>
      </c>
      <c r="H277" s="61"/>
      <c r="I277" s="70">
        <v>0</v>
      </c>
      <c r="J277" s="61"/>
      <c r="K277" s="70">
        <v>1762998</v>
      </c>
      <c r="L277" s="61"/>
      <c r="M277" s="70">
        <v>0</v>
      </c>
      <c r="N277" s="61"/>
      <c r="O277" s="70">
        <v>0</v>
      </c>
      <c r="P277" s="61"/>
      <c r="Q277" s="70">
        <v>3962</v>
      </c>
      <c r="R277" s="61"/>
      <c r="S277" s="70">
        <v>0</v>
      </c>
      <c r="T277" s="61"/>
      <c r="U277" s="70">
        <v>0</v>
      </c>
    </row>
    <row r="278" spans="1:21" ht="8.85" customHeight="1" x14ac:dyDescent="0.3">
      <c r="A278" s="47">
        <v>32</v>
      </c>
      <c r="B278" s="58"/>
      <c r="C278" s="47" t="s">
        <v>246</v>
      </c>
      <c r="D278" s="61"/>
      <c r="E278" s="70">
        <v>0</v>
      </c>
      <c r="F278" s="61"/>
      <c r="G278" s="70">
        <v>885298</v>
      </c>
      <c r="H278" s="61"/>
      <c r="I278" s="70">
        <v>0</v>
      </c>
      <c r="J278" s="61"/>
      <c r="K278" s="70">
        <v>2876407</v>
      </c>
      <c r="L278" s="61"/>
      <c r="M278" s="70">
        <v>0</v>
      </c>
      <c r="N278" s="61"/>
      <c r="O278" s="70">
        <v>1062871</v>
      </c>
      <c r="P278" s="61"/>
      <c r="Q278" s="70">
        <v>281517</v>
      </c>
      <c r="R278" s="61"/>
      <c r="S278" s="70">
        <v>0</v>
      </c>
      <c r="T278" s="61"/>
      <c r="U278" s="70">
        <v>0</v>
      </c>
    </row>
    <row r="279" spans="1:21" ht="8.85" customHeight="1" x14ac:dyDescent="0.3">
      <c r="A279" s="47">
        <v>33</v>
      </c>
      <c r="B279" s="58"/>
      <c r="C279" s="47" t="s">
        <v>247</v>
      </c>
      <c r="D279" s="61"/>
      <c r="E279" s="70">
        <v>0</v>
      </c>
      <c r="F279" s="61"/>
      <c r="G279" s="70">
        <v>501755</v>
      </c>
      <c r="H279" s="61"/>
      <c r="I279" s="70">
        <v>0</v>
      </c>
      <c r="J279" s="61"/>
      <c r="K279" s="70">
        <v>2052897</v>
      </c>
      <c r="L279" s="61"/>
      <c r="M279" s="70">
        <v>0</v>
      </c>
      <c r="N279" s="61"/>
      <c r="O279" s="70">
        <v>40516</v>
      </c>
      <c r="P279" s="61"/>
      <c r="Q279" s="70">
        <v>173298</v>
      </c>
      <c r="R279" s="61"/>
      <c r="S279" s="70">
        <v>-742.81</v>
      </c>
      <c r="T279" s="61"/>
      <c r="U279" s="70">
        <v>0</v>
      </c>
    </row>
    <row r="280" spans="1:21" ht="8.85" customHeight="1" x14ac:dyDescent="0.3">
      <c r="A280" s="47">
        <v>34</v>
      </c>
      <c r="B280" s="58"/>
      <c r="C280" s="47" t="s">
        <v>248</v>
      </c>
      <c r="D280" s="61"/>
      <c r="E280" s="70">
        <v>0</v>
      </c>
      <c r="F280" s="61"/>
      <c r="G280" s="70">
        <v>1277736</v>
      </c>
      <c r="H280" s="61"/>
      <c r="I280" s="70">
        <v>0</v>
      </c>
      <c r="J280" s="61"/>
      <c r="K280" s="70">
        <v>2040749</v>
      </c>
      <c r="L280" s="61"/>
      <c r="M280" s="70">
        <v>0</v>
      </c>
      <c r="N280" s="61"/>
      <c r="O280" s="70">
        <v>602073</v>
      </c>
      <c r="P280" s="61"/>
      <c r="Q280" s="70">
        <v>26290</v>
      </c>
      <c r="R280" s="61"/>
      <c r="S280" s="70">
        <v>0</v>
      </c>
      <c r="T280" s="61"/>
      <c r="U280" s="70">
        <v>0</v>
      </c>
    </row>
    <row r="281" spans="1:21" ht="8.85" customHeight="1" x14ac:dyDescent="0.3">
      <c r="A281" s="47">
        <v>35</v>
      </c>
      <c r="B281" s="58"/>
      <c r="C281" s="47" t="s">
        <v>249</v>
      </c>
      <c r="D281" s="61"/>
      <c r="E281" s="70">
        <v>0</v>
      </c>
      <c r="F281" s="61"/>
      <c r="G281" s="70">
        <v>444505</v>
      </c>
      <c r="H281" s="61"/>
      <c r="I281" s="70">
        <v>0</v>
      </c>
      <c r="J281" s="61"/>
      <c r="K281" s="70">
        <v>5704007</v>
      </c>
      <c r="L281" s="61"/>
      <c r="M281" s="70">
        <v>0</v>
      </c>
      <c r="N281" s="61"/>
      <c r="O281" s="70">
        <v>0</v>
      </c>
      <c r="P281" s="61"/>
      <c r="Q281" s="70">
        <v>457795</v>
      </c>
      <c r="R281" s="61"/>
      <c r="S281" s="70">
        <v>806.32</v>
      </c>
      <c r="T281" s="61"/>
      <c r="U281" s="70">
        <v>0</v>
      </c>
    </row>
    <row r="282" spans="1:21" ht="8.85" customHeight="1" x14ac:dyDescent="0.3">
      <c r="B282" s="58"/>
      <c r="D282" s="61"/>
      <c r="E282" s="70"/>
      <c r="F282" s="61"/>
      <c r="G282" s="70"/>
      <c r="H282" s="61"/>
      <c r="I282" s="70"/>
      <c r="J282" s="61"/>
      <c r="K282" s="70"/>
      <c r="L282" s="61"/>
      <c r="M282" s="70"/>
      <c r="N282" s="61"/>
      <c r="O282" s="70"/>
      <c r="P282" s="61"/>
      <c r="Q282" s="70"/>
      <c r="R282" s="61"/>
      <c r="S282" s="70"/>
      <c r="T282" s="61"/>
      <c r="U282" s="70"/>
    </row>
    <row r="283" spans="1:21" ht="8.85" customHeight="1" x14ac:dyDescent="0.3">
      <c r="A283" s="47">
        <v>36</v>
      </c>
      <c r="B283" s="58"/>
      <c r="C283" s="47" t="s">
        <v>215</v>
      </c>
      <c r="D283" s="61"/>
      <c r="E283" s="70">
        <v>0</v>
      </c>
      <c r="F283" s="61"/>
      <c r="G283" s="70">
        <v>243042</v>
      </c>
      <c r="H283" s="61"/>
      <c r="I283" s="70">
        <v>0</v>
      </c>
      <c r="J283" s="61"/>
      <c r="K283" s="70">
        <v>627599</v>
      </c>
      <c r="L283" s="61"/>
      <c r="M283" s="70">
        <v>0</v>
      </c>
      <c r="N283" s="61"/>
      <c r="O283" s="70">
        <v>0</v>
      </c>
      <c r="P283" s="61"/>
      <c r="Q283" s="70">
        <v>436954</v>
      </c>
      <c r="R283" s="61"/>
      <c r="S283" s="70">
        <v>165.83</v>
      </c>
      <c r="T283" s="61"/>
      <c r="U283" s="70">
        <v>0</v>
      </c>
    </row>
    <row r="284" spans="1:21" ht="8.85" customHeight="1" x14ac:dyDescent="0.3">
      <c r="A284" s="47">
        <v>37</v>
      </c>
      <c r="B284" s="58"/>
      <c r="C284" s="47" t="s">
        <v>250</v>
      </c>
      <c r="D284" s="61"/>
      <c r="E284" s="70">
        <v>0</v>
      </c>
      <c r="F284" s="61"/>
      <c r="G284" s="70">
        <v>201034</v>
      </c>
      <c r="H284" s="61"/>
      <c r="I284" s="70">
        <v>0</v>
      </c>
      <c r="J284" s="61"/>
      <c r="K284" s="70">
        <v>976075</v>
      </c>
      <c r="L284" s="61"/>
      <c r="M284" s="70">
        <v>0</v>
      </c>
      <c r="N284" s="61"/>
      <c r="O284" s="70">
        <v>0</v>
      </c>
      <c r="P284" s="61"/>
      <c r="Q284" s="70">
        <v>4997</v>
      </c>
      <c r="R284" s="61"/>
      <c r="S284" s="70">
        <v>0</v>
      </c>
      <c r="T284" s="61"/>
      <c r="U284" s="70">
        <v>0</v>
      </c>
    </row>
    <row r="285" spans="1:21" ht="8.85" customHeight="1" x14ac:dyDescent="0.3">
      <c r="A285" s="74">
        <v>38</v>
      </c>
      <c r="B285" s="58"/>
      <c r="C285" s="47" t="s">
        <v>251</v>
      </c>
      <c r="D285" s="61"/>
      <c r="E285" s="75">
        <v>0</v>
      </c>
      <c r="F285" s="61"/>
      <c r="G285" s="75">
        <v>475987</v>
      </c>
      <c r="H285" s="61"/>
      <c r="I285" s="75">
        <v>0</v>
      </c>
      <c r="J285" s="61"/>
      <c r="K285" s="75">
        <v>3565896</v>
      </c>
      <c r="L285" s="61"/>
      <c r="M285" s="75">
        <v>8882</v>
      </c>
      <c r="N285" s="61"/>
      <c r="O285" s="75">
        <v>0</v>
      </c>
      <c r="P285" s="61"/>
      <c r="Q285" s="75">
        <v>41174</v>
      </c>
      <c r="R285" s="61"/>
      <c r="S285" s="75">
        <v>56851.59</v>
      </c>
      <c r="T285" s="61"/>
      <c r="U285" s="75">
        <v>0</v>
      </c>
    </row>
    <row r="286" spans="1:21" ht="8.4" customHeight="1" x14ac:dyDescent="0.3">
      <c r="A286" s="61"/>
      <c r="B286" s="61"/>
      <c r="D286" s="61"/>
      <c r="E286" s="93"/>
      <c r="F286" s="61"/>
      <c r="G286" s="93"/>
      <c r="H286" s="61"/>
      <c r="I286" s="93"/>
      <c r="J286" s="61"/>
      <c r="K286" s="93"/>
      <c r="L286" s="61"/>
      <c r="M286" s="93"/>
      <c r="N286" s="61"/>
      <c r="O286" s="93"/>
      <c r="P286" s="61"/>
      <c r="Q286" s="93"/>
      <c r="R286" s="61"/>
      <c r="S286" s="93"/>
      <c r="T286" s="61"/>
      <c r="U286" s="93"/>
    </row>
    <row r="287" spans="1:21" ht="10.5" customHeight="1" x14ac:dyDescent="0.3">
      <c r="A287" s="74">
        <f>A285</f>
        <v>38</v>
      </c>
      <c r="B287" s="61"/>
      <c r="C287" s="58" t="s">
        <v>65</v>
      </c>
      <c r="D287" s="61"/>
      <c r="E287" s="76">
        <f>SUM(E241:E285)</f>
        <v>0</v>
      </c>
      <c r="F287" s="61"/>
      <c r="G287" s="76">
        <f>SUM(G241:G285)</f>
        <v>21444301</v>
      </c>
      <c r="H287" s="61"/>
      <c r="I287" s="76">
        <f>SUM(I241:I285)</f>
        <v>0</v>
      </c>
      <c r="J287" s="61"/>
      <c r="K287" s="76">
        <f>SUM(K241:K285)</f>
        <v>80702997</v>
      </c>
      <c r="L287" s="61"/>
      <c r="M287" s="76">
        <f>SUM(M241:M285)</f>
        <v>52682</v>
      </c>
      <c r="N287" s="61"/>
      <c r="O287" s="76">
        <f>SUM(O241:O285)</f>
        <v>5589162</v>
      </c>
      <c r="P287" s="61"/>
      <c r="Q287" s="76">
        <f>SUM(Q241:Q285)</f>
        <v>7978089</v>
      </c>
      <c r="R287" s="61"/>
      <c r="S287" s="76">
        <f>SUM(S241:S285)</f>
        <v>191025.14999999997</v>
      </c>
      <c r="T287" s="61"/>
      <c r="U287" s="76">
        <f>SUM(U241:U285)</f>
        <v>0</v>
      </c>
    </row>
    <row r="288" spans="1:21" ht="9.75" customHeight="1" x14ac:dyDescent="0.3">
      <c r="A288" s="61"/>
      <c r="B288" s="61"/>
      <c r="D288" s="61"/>
      <c r="E288" s="61"/>
      <c r="F288" s="61"/>
      <c r="G288" s="61"/>
      <c r="H288" s="61"/>
      <c r="I288" s="61"/>
      <c r="J288" s="61"/>
      <c r="K288" s="61"/>
      <c r="L288" s="61"/>
      <c r="M288" s="61"/>
      <c r="N288" s="61"/>
      <c r="O288" s="61"/>
      <c r="P288" s="61"/>
      <c r="Q288" s="61"/>
      <c r="R288" s="61"/>
      <c r="S288" s="61"/>
      <c r="T288" s="61"/>
      <c r="U288" s="61"/>
    </row>
    <row r="289" spans="1:21" ht="12" thickBot="1" x14ac:dyDescent="0.35">
      <c r="A289" s="86">
        <f>(A60+A219+A287)</f>
        <v>171</v>
      </c>
      <c r="B289" s="61"/>
      <c r="C289" s="58" t="s">
        <v>252</v>
      </c>
      <c r="D289" s="61"/>
      <c r="E289" s="87">
        <f>(E60+E219+E287)</f>
        <v>6409368</v>
      </c>
      <c r="F289" s="61"/>
      <c r="G289" s="87">
        <f>(G60+G219+G287)</f>
        <v>1426420325</v>
      </c>
      <c r="H289" s="61"/>
      <c r="I289" s="87">
        <f>(I60+I219+I287)</f>
        <v>481105535</v>
      </c>
      <c r="J289" s="61"/>
      <c r="K289" s="87">
        <f>(K60+K219+K287)</f>
        <v>9134342082</v>
      </c>
      <c r="L289" s="61"/>
      <c r="M289" s="87">
        <f>(M60+M219+M287)</f>
        <v>5869782</v>
      </c>
      <c r="N289" s="61"/>
      <c r="O289" s="87">
        <f>(O60+O219+O287)</f>
        <v>270734646</v>
      </c>
      <c r="P289" s="61"/>
      <c r="Q289" s="87">
        <f>(Q60+Q219+Q287)</f>
        <v>2204023076</v>
      </c>
      <c r="R289" s="61"/>
      <c r="S289" s="87">
        <f>(S60+S219+S287)</f>
        <v>878731943.03663611</v>
      </c>
      <c r="T289" s="61"/>
      <c r="U289" s="87">
        <f>(U60+U219+U287)</f>
        <v>91827679.283363998</v>
      </c>
    </row>
    <row r="290" spans="1:21" ht="9.75" customHeight="1" thickTop="1" x14ac:dyDescent="0.3">
      <c r="A290" s="61"/>
      <c r="B290" s="61"/>
      <c r="D290" s="61"/>
      <c r="E290" s="61"/>
      <c r="F290" s="61"/>
      <c r="G290" s="61"/>
      <c r="H290" s="61"/>
      <c r="I290" s="61"/>
      <c r="J290" s="61"/>
      <c r="K290" s="61"/>
      <c r="L290" s="61"/>
      <c r="M290" s="61"/>
      <c r="N290" s="61"/>
      <c r="O290" s="61"/>
      <c r="P290" s="61"/>
      <c r="Q290" s="61"/>
      <c r="R290" s="61"/>
      <c r="S290" s="61"/>
      <c r="T290" s="61"/>
      <c r="U290" s="61"/>
    </row>
    <row r="291" spans="1:21" ht="8.4" customHeight="1" x14ac:dyDescent="0.3">
      <c r="A291" s="61"/>
      <c r="B291" s="61"/>
      <c r="D291" s="61"/>
      <c r="E291" s="61"/>
      <c r="F291" s="61"/>
      <c r="G291" s="61"/>
      <c r="H291" s="61"/>
      <c r="I291" s="61"/>
      <c r="J291" s="61"/>
      <c r="K291" s="61"/>
      <c r="L291" s="61"/>
      <c r="M291" s="61"/>
      <c r="N291" s="61"/>
      <c r="O291" s="61"/>
      <c r="P291" s="61"/>
      <c r="Q291" s="61"/>
      <c r="R291" s="61"/>
      <c r="S291" s="61"/>
      <c r="T291" s="61"/>
      <c r="U291" s="61"/>
    </row>
    <row r="292" spans="1:21" ht="11.1" customHeight="1" x14ac:dyDescent="0.3">
      <c r="A292" s="61"/>
      <c r="B292" s="61"/>
      <c r="C292" s="47" t="s">
        <v>253</v>
      </c>
      <c r="D292" s="61"/>
      <c r="E292" s="61"/>
      <c r="F292" s="61"/>
      <c r="G292" s="61"/>
      <c r="H292" s="61"/>
      <c r="I292" s="61"/>
      <c r="J292" s="61"/>
      <c r="K292" s="61"/>
      <c r="L292" s="61"/>
      <c r="M292" s="61"/>
      <c r="N292" s="61"/>
      <c r="O292" s="61"/>
      <c r="P292" s="61"/>
      <c r="Q292" s="61"/>
      <c r="R292" s="61"/>
      <c r="S292" s="61"/>
      <c r="T292" s="61"/>
      <c r="U292" s="61"/>
    </row>
    <row r="293" spans="1:21" ht="3.45" customHeight="1" x14ac:dyDescent="0.3">
      <c r="A293" s="61"/>
      <c r="B293" s="61"/>
      <c r="D293" s="61"/>
      <c r="E293" s="61"/>
      <c r="F293" s="61"/>
      <c r="G293" s="61"/>
      <c r="H293" s="61"/>
      <c r="I293" s="61"/>
      <c r="J293" s="61"/>
      <c r="K293" s="61"/>
      <c r="L293" s="61"/>
      <c r="M293" s="61"/>
      <c r="N293" s="61"/>
      <c r="O293" s="61"/>
      <c r="P293" s="61"/>
      <c r="Q293" s="61"/>
      <c r="R293" s="61"/>
      <c r="S293" s="61"/>
      <c r="T293" s="61"/>
      <c r="U293" s="61"/>
    </row>
    <row r="294" spans="1:21" ht="8.4" customHeight="1" x14ac:dyDescent="0.3">
      <c r="A294" s="61"/>
      <c r="B294" s="61"/>
      <c r="D294" s="61"/>
      <c r="E294" s="61"/>
      <c r="F294" s="61"/>
      <c r="G294" s="61"/>
      <c r="H294" s="61"/>
      <c r="I294" s="61"/>
      <c r="J294" s="61"/>
      <c r="K294" s="61"/>
      <c r="L294" s="61"/>
      <c r="M294" s="61"/>
      <c r="N294" s="61"/>
      <c r="O294" s="61"/>
      <c r="P294" s="61"/>
      <c r="Q294" s="61"/>
      <c r="R294" s="61"/>
      <c r="S294" s="61"/>
      <c r="T294" s="61"/>
      <c r="U294" s="61"/>
    </row>
    <row r="295" spans="1:21" ht="8.4" customHeight="1" x14ac:dyDescent="0.3">
      <c r="A295" s="61"/>
      <c r="B295" s="61"/>
      <c r="D295" s="61"/>
      <c r="E295" s="61"/>
      <c r="F295" s="61"/>
      <c r="G295" s="61"/>
      <c r="H295" s="61"/>
      <c r="I295" s="61"/>
      <c r="J295" s="61"/>
      <c r="K295" s="61"/>
      <c r="L295" s="61"/>
      <c r="M295" s="61"/>
      <c r="N295" s="61"/>
      <c r="O295" s="61"/>
      <c r="P295" s="61"/>
      <c r="Q295" s="61"/>
      <c r="R295" s="61"/>
      <c r="S295" s="61"/>
      <c r="T295" s="61"/>
      <c r="U295" s="61"/>
    </row>
    <row r="296" spans="1:21" ht="8.4" customHeight="1" x14ac:dyDescent="0.3">
      <c r="A296" s="61"/>
      <c r="B296" s="61"/>
      <c r="D296" s="61"/>
      <c r="E296" s="61"/>
      <c r="F296" s="61"/>
      <c r="G296" s="61"/>
      <c r="H296" s="61"/>
      <c r="I296" s="61"/>
      <c r="J296" s="61"/>
      <c r="K296" s="61"/>
      <c r="L296" s="61"/>
      <c r="M296" s="61"/>
      <c r="N296" s="61"/>
      <c r="O296" s="61"/>
      <c r="P296" s="61"/>
      <c r="Q296" s="61"/>
      <c r="R296" s="61"/>
      <c r="S296" s="61"/>
      <c r="T296" s="61"/>
      <c r="U296" s="61"/>
    </row>
    <row r="297" spans="1:21" ht="8.4" customHeight="1" x14ac:dyDescent="0.3">
      <c r="A297" s="61"/>
      <c r="B297" s="61"/>
      <c r="D297" s="61"/>
      <c r="E297" s="61"/>
      <c r="F297" s="61"/>
      <c r="G297" s="61"/>
      <c r="H297" s="61"/>
      <c r="I297" s="61"/>
      <c r="J297" s="61"/>
      <c r="K297" s="61"/>
      <c r="L297" s="61"/>
      <c r="M297" s="61"/>
      <c r="N297" s="61"/>
      <c r="O297" s="61"/>
      <c r="P297" s="61"/>
      <c r="Q297" s="61"/>
      <c r="R297" s="61"/>
      <c r="S297" s="61"/>
      <c r="T297" s="61"/>
      <c r="U297" s="61"/>
    </row>
    <row r="298" spans="1:21" ht="8.4" customHeight="1" x14ac:dyDescent="0.3">
      <c r="A298" s="61"/>
      <c r="B298" s="61"/>
      <c r="D298" s="61"/>
      <c r="E298" s="61"/>
      <c r="F298" s="61"/>
      <c r="G298" s="61"/>
      <c r="H298" s="61"/>
      <c r="I298" s="61"/>
      <c r="J298" s="61"/>
      <c r="K298" s="61"/>
      <c r="L298" s="61"/>
      <c r="M298" s="61"/>
      <c r="N298" s="61"/>
      <c r="O298" s="61"/>
      <c r="P298" s="61"/>
      <c r="Q298" s="61"/>
      <c r="R298" s="61"/>
      <c r="S298" s="61"/>
      <c r="T298" s="61"/>
      <c r="U298" s="61"/>
    </row>
    <row r="299" spans="1:21" ht="8.4" customHeight="1" x14ac:dyDescent="0.3">
      <c r="A299" s="61"/>
      <c r="B299" s="61"/>
      <c r="D299" s="61"/>
      <c r="E299" s="61"/>
      <c r="F299" s="61"/>
      <c r="G299" s="61"/>
      <c r="H299" s="61"/>
      <c r="I299" s="61"/>
      <c r="J299" s="61"/>
      <c r="K299" s="61"/>
      <c r="L299" s="61"/>
      <c r="M299" s="61"/>
      <c r="N299" s="61"/>
      <c r="O299" s="61"/>
      <c r="P299" s="61"/>
      <c r="Q299" s="61"/>
      <c r="R299" s="61"/>
      <c r="S299" s="61"/>
      <c r="T299" s="61"/>
      <c r="U299" s="61"/>
    </row>
    <row r="300" spans="1:21" ht="7.2" hidden="1" customHeight="1" x14ac:dyDescent="0.3">
      <c r="A300" s="61"/>
      <c r="B300" s="61"/>
      <c r="D300" s="61"/>
      <c r="E300" s="61"/>
      <c r="F300" s="61"/>
      <c r="G300" s="61"/>
      <c r="H300" s="61"/>
      <c r="I300" s="61"/>
      <c r="J300" s="61"/>
      <c r="K300" s="61"/>
      <c r="L300" s="61"/>
      <c r="M300" s="61"/>
      <c r="N300" s="61"/>
      <c r="O300" s="61"/>
      <c r="P300" s="61"/>
      <c r="Q300" s="61"/>
      <c r="R300" s="61"/>
      <c r="S300" s="61"/>
      <c r="T300" s="61"/>
      <c r="U300" s="61"/>
    </row>
    <row r="301" spans="1:21" ht="8.4" hidden="1" customHeight="1" x14ac:dyDescent="0.3">
      <c r="A301" s="61"/>
      <c r="B301" s="61"/>
      <c r="D301" s="61"/>
      <c r="E301" s="61"/>
      <c r="F301" s="61"/>
      <c r="G301" s="61"/>
      <c r="H301" s="61"/>
      <c r="I301" s="61"/>
      <c r="J301" s="61"/>
      <c r="K301" s="61"/>
      <c r="L301" s="61"/>
      <c r="M301" s="61"/>
      <c r="N301" s="61"/>
      <c r="O301" s="61"/>
      <c r="P301" s="61"/>
      <c r="Q301" s="61"/>
      <c r="R301" s="61"/>
      <c r="S301" s="61"/>
      <c r="T301" s="61"/>
      <c r="U301" s="61"/>
    </row>
    <row r="302" spans="1:21" ht="8.4" hidden="1" customHeight="1" x14ac:dyDescent="0.3">
      <c r="A302" s="61"/>
      <c r="B302" s="61"/>
      <c r="D302" s="61"/>
      <c r="E302" s="61"/>
      <c r="F302" s="61"/>
      <c r="G302" s="61"/>
      <c r="H302" s="61"/>
      <c r="I302" s="61"/>
      <c r="J302" s="61"/>
      <c r="K302" s="61"/>
      <c r="L302" s="61"/>
      <c r="M302" s="61"/>
      <c r="N302" s="61"/>
      <c r="O302" s="61"/>
      <c r="P302" s="61"/>
      <c r="Q302" s="61"/>
      <c r="R302" s="61"/>
      <c r="S302" s="61"/>
      <c r="T302" s="61"/>
      <c r="U302" s="61"/>
    </row>
    <row r="303" spans="1:21" ht="7.5" customHeight="1" x14ac:dyDescent="0.3">
      <c r="A303" s="61"/>
      <c r="B303" s="61"/>
      <c r="D303" s="61"/>
      <c r="E303" s="61"/>
      <c r="F303" s="61"/>
      <c r="G303" s="61"/>
      <c r="H303" s="61"/>
      <c r="I303" s="61"/>
      <c r="J303" s="61"/>
      <c r="K303" s="61"/>
      <c r="L303" s="61"/>
      <c r="M303" s="61"/>
      <c r="N303" s="61"/>
      <c r="O303" s="61"/>
      <c r="P303" s="61"/>
      <c r="Q303" s="61"/>
      <c r="R303" s="61"/>
      <c r="S303" s="61"/>
      <c r="T303" s="61"/>
      <c r="U303" s="61"/>
    </row>
    <row r="304" spans="1:21" ht="9.75" customHeight="1" x14ac:dyDescent="0.3">
      <c r="A304" s="61"/>
      <c r="B304" s="61"/>
      <c r="D304" s="61"/>
      <c r="E304" s="61"/>
      <c r="F304" s="61"/>
      <c r="G304" s="61"/>
      <c r="H304" s="61"/>
      <c r="I304" s="61"/>
      <c r="J304" s="61"/>
      <c r="K304" s="61"/>
      <c r="L304" s="61"/>
      <c r="M304" s="61"/>
      <c r="N304" s="61"/>
      <c r="O304" s="61"/>
      <c r="P304" s="61"/>
      <c r="Q304" s="61"/>
      <c r="R304" s="61"/>
      <c r="S304" s="61"/>
      <c r="T304" s="61"/>
      <c r="U304" s="61"/>
    </row>
    <row r="305" spans="23:23" s="46" customFormat="1" ht="10.5" customHeight="1" x14ac:dyDescent="0.3">
      <c r="W305" s="82" t="s">
        <v>316</v>
      </c>
    </row>
  </sheetData>
  <printOptions gridLinesSet="0"/>
  <pageMargins left="3.75" right="0.25" top="0.5" bottom="0.3" header="0.5" footer="0.5"/>
  <pageSetup paperSize="17" orientation="landscape" r:id="rId1"/>
  <headerFooter alignWithMargins="0"/>
  <rowBreaks count="3" manualBreakCount="3">
    <brk id="75" max="16383" man="1"/>
    <brk id="151" max="16383" man="1"/>
    <brk id="2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407AA-5D4B-49D1-BADC-068AFB199955}">
  <sheetPr transitionEvaluation="1" transitionEntry="1"/>
  <dimension ref="A1:AN304"/>
  <sheetViews>
    <sheetView showGridLines="0" zoomScale="120" zoomScaleNormal="12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5.33203125" style="47" customWidth="1"/>
    <col min="2" max="2" width="2.21875" style="47" customWidth="1"/>
    <col min="3" max="3" width="17.77734375" style="47" customWidth="1"/>
    <col min="4" max="4" width="1.44140625" style="47" customWidth="1"/>
    <col min="5" max="5" width="13.109375" style="47" customWidth="1"/>
    <col min="6" max="6" width="2.21875" style="47" customWidth="1"/>
    <col min="7" max="7" width="13.109375" style="47" customWidth="1"/>
    <col min="8" max="8" width="2.21875" style="47" customWidth="1"/>
    <col min="9" max="9" width="13.109375" style="47" customWidth="1"/>
    <col min="10" max="10" width="2.21875" style="47" customWidth="1"/>
    <col min="11" max="11" width="13.109375" style="47" customWidth="1"/>
    <col min="12" max="12" width="2.21875" style="47" customWidth="1"/>
    <col min="13" max="13" width="13.109375" style="47" customWidth="1"/>
    <col min="14" max="14" width="2.21875" style="47" customWidth="1"/>
    <col min="15" max="15" width="13.109375" style="47" customWidth="1"/>
    <col min="16" max="16" width="2.21875" style="47" customWidth="1"/>
    <col min="17" max="17" width="13.109375" style="47" customWidth="1"/>
    <col min="18" max="18" width="2.21875" style="47" customWidth="1"/>
    <col min="19" max="19" width="11.109375" style="47" customWidth="1"/>
    <col min="20" max="20" width="1.6640625" style="47" customWidth="1"/>
    <col min="21" max="21" width="11.5546875" style="47" customWidth="1"/>
    <col min="22" max="23" width="1.44140625" style="47" customWidth="1"/>
    <col min="24" max="24" width="12.44140625" style="47" customWidth="1"/>
    <col min="25" max="25" width="2.21875" style="47" customWidth="1"/>
    <col min="26" max="26" width="11" style="47" customWidth="1"/>
    <col min="27" max="27" width="3" style="47" customWidth="1"/>
    <col min="28" max="28" width="10.77734375" style="47" customWidth="1"/>
    <col min="29" max="29" width="3" style="47" customWidth="1"/>
    <col min="30" max="30" width="10.6640625" style="47" bestFit="1" customWidth="1"/>
    <col min="31" max="31" width="3" style="47" customWidth="1"/>
    <col min="32" max="32" width="12.6640625" style="47" customWidth="1"/>
    <col min="33" max="33" width="2.21875" style="47" customWidth="1"/>
    <col min="34" max="34" width="11.5546875" style="47" customWidth="1"/>
    <col min="35" max="35" width="2.21875" style="47" customWidth="1"/>
    <col min="36" max="36" width="11.5546875" style="47" customWidth="1"/>
    <col min="37" max="37" width="3" style="47" customWidth="1"/>
    <col min="38" max="38" width="4.5546875" style="47" customWidth="1"/>
    <col min="39" max="39" width="8.77734375" style="47" customWidth="1"/>
    <col min="40" max="40" width="0" style="47" hidden="1" customWidth="1"/>
    <col min="41" max="256" width="11.5546875" style="47"/>
    <col min="257" max="257" width="5.33203125" style="47" customWidth="1"/>
    <col min="258" max="258" width="2.21875" style="47" customWidth="1"/>
    <col min="259" max="259" width="17.77734375" style="47" customWidth="1"/>
    <col min="260" max="260" width="1.44140625" style="47" customWidth="1"/>
    <col min="261" max="261" width="13.109375" style="47" customWidth="1"/>
    <col min="262" max="262" width="2.21875" style="47" customWidth="1"/>
    <col min="263" max="263" width="13.109375" style="47" customWidth="1"/>
    <col min="264" max="264" width="2.21875" style="47" customWidth="1"/>
    <col min="265" max="265" width="13.109375" style="47" customWidth="1"/>
    <col min="266" max="266" width="2.21875" style="47" customWidth="1"/>
    <col min="267" max="267" width="13.109375" style="47" customWidth="1"/>
    <col min="268" max="268" width="2.21875" style="47" customWidth="1"/>
    <col min="269" max="269" width="13.109375" style="47" customWidth="1"/>
    <col min="270" max="270" width="2.21875" style="47" customWidth="1"/>
    <col min="271" max="271" width="13.109375" style="47" customWidth="1"/>
    <col min="272" max="272" width="2.21875" style="47" customWidth="1"/>
    <col min="273" max="273" width="13.109375" style="47" customWidth="1"/>
    <col min="274" max="274" width="2.21875" style="47" customWidth="1"/>
    <col min="275" max="275" width="11.109375" style="47" customWidth="1"/>
    <col min="276" max="276" width="1.6640625" style="47" customWidth="1"/>
    <col min="277" max="277" width="11.5546875" style="47"/>
    <col min="278" max="279" width="1.44140625" style="47" customWidth="1"/>
    <col min="280" max="280" width="12.44140625" style="47" customWidth="1"/>
    <col min="281" max="281" width="2.21875" style="47" customWidth="1"/>
    <col min="282" max="282" width="11" style="47" customWidth="1"/>
    <col min="283" max="283" width="3" style="47" customWidth="1"/>
    <col min="284" max="284" width="10.77734375" style="47" customWidth="1"/>
    <col min="285" max="285" width="3" style="47" customWidth="1"/>
    <col min="286" max="286" width="10.6640625" style="47" bestFit="1" customWidth="1"/>
    <col min="287" max="287" width="3" style="47" customWidth="1"/>
    <col min="288" max="288" width="12.6640625" style="47" customWidth="1"/>
    <col min="289" max="289" width="2.21875" style="47" customWidth="1"/>
    <col min="290" max="290" width="11.5546875" style="47"/>
    <col min="291" max="291" width="2.21875" style="47" customWidth="1"/>
    <col min="292" max="292" width="11.5546875" style="47"/>
    <col min="293" max="293" width="3" style="47" customWidth="1"/>
    <col min="294" max="294" width="4.5546875" style="47" customWidth="1"/>
    <col min="295" max="295" width="8.77734375" style="47" customWidth="1"/>
    <col min="296" max="512" width="11.5546875" style="47"/>
    <col min="513" max="513" width="5.33203125" style="47" customWidth="1"/>
    <col min="514" max="514" width="2.21875" style="47" customWidth="1"/>
    <col min="515" max="515" width="17.77734375" style="47" customWidth="1"/>
    <col min="516" max="516" width="1.44140625" style="47" customWidth="1"/>
    <col min="517" max="517" width="13.109375" style="47" customWidth="1"/>
    <col min="518" max="518" width="2.21875" style="47" customWidth="1"/>
    <col min="519" max="519" width="13.109375" style="47" customWidth="1"/>
    <col min="520" max="520" width="2.21875" style="47" customWidth="1"/>
    <col min="521" max="521" width="13.109375" style="47" customWidth="1"/>
    <col min="522" max="522" width="2.21875" style="47" customWidth="1"/>
    <col min="523" max="523" width="13.109375" style="47" customWidth="1"/>
    <col min="524" max="524" width="2.21875" style="47" customWidth="1"/>
    <col min="525" max="525" width="13.109375" style="47" customWidth="1"/>
    <col min="526" max="526" width="2.21875" style="47" customWidth="1"/>
    <col min="527" max="527" width="13.109375" style="47" customWidth="1"/>
    <col min="528" max="528" width="2.21875" style="47" customWidth="1"/>
    <col min="529" max="529" width="13.109375" style="47" customWidth="1"/>
    <col min="530" max="530" width="2.21875" style="47" customWidth="1"/>
    <col min="531" max="531" width="11.109375" style="47" customWidth="1"/>
    <col min="532" max="532" width="1.6640625" style="47" customWidth="1"/>
    <col min="533" max="533" width="11.5546875" style="47"/>
    <col min="534" max="535" width="1.44140625" style="47" customWidth="1"/>
    <col min="536" max="536" width="12.44140625" style="47" customWidth="1"/>
    <col min="537" max="537" width="2.21875" style="47" customWidth="1"/>
    <col min="538" max="538" width="11" style="47" customWidth="1"/>
    <col min="539" max="539" width="3" style="47" customWidth="1"/>
    <col min="540" max="540" width="10.77734375" style="47" customWidth="1"/>
    <col min="541" max="541" width="3" style="47" customWidth="1"/>
    <col min="542" max="542" width="10.6640625" style="47" bestFit="1" customWidth="1"/>
    <col min="543" max="543" width="3" style="47" customWidth="1"/>
    <col min="544" max="544" width="12.6640625" style="47" customWidth="1"/>
    <col min="545" max="545" width="2.21875" style="47" customWidth="1"/>
    <col min="546" max="546" width="11.5546875" style="47"/>
    <col min="547" max="547" width="2.21875" style="47" customWidth="1"/>
    <col min="548" max="548" width="11.5546875" style="47"/>
    <col min="549" max="549" width="3" style="47" customWidth="1"/>
    <col min="550" max="550" width="4.5546875" style="47" customWidth="1"/>
    <col min="551" max="551" width="8.77734375" style="47" customWidth="1"/>
    <col min="552" max="768" width="11.5546875" style="47"/>
    <col min="769" max="769" width="5.33203125" style="47" customWidth="1"/>
    <col min="770" max="770" width="2.21875" style="47" customWidth="1"/>
    <col min="771" max="771" width="17.77734375" style="47" customWidth="1"/>
    <col min="772" max="772" width="1.44140625" style="47" customWidth="1"/>
    <col min="773" max="773" width="13.109375" style="47" customWidth="1"/>
    <col min="774" max="774" width="2.21875" style="47" customWidth="1"/>
    <col min="775" max="775" width="13.109375" style="47" customWidth="1"/>
    <col min="776" max="776" width="2.21875" style="47" customWidth="1"/>
    <col min="777" max="777" width="13.109375" style="47" customWidth="1"/>
    <col min="778" max="778" width="2.21875" style="47" customWidth="1"/>
    <col min="779" max="779" width="13.109375" style="47" customWidth="1"/>
    <col min="780" max="780" width="2.21875" style="47" customWidth="1"/>
    <col min="781" max="781" width="13.109375" style="47" customWidth="1"/>
    <col min="782" max="782" width="2.21875" style="47" customWidth="1"/>
    <col min="783" max="783" width="13.109375" style="47" customWidth="1"/>
    <col min="784" max="784" width="2.21875" style="47" customWidth="1"/>
    <col min="785" max="785" width="13.109375" style="47" customWidth="1"/>
    <col min="786" max="786" width="2.21875" style="47" customWidth="1"/>
    <col min="787" max="787" width="11.109375" style="47" customWidth="1"/>
    <col min="788" max="788" width="1.6640625" style="47" customWidth="1"/>
    <col min="789" max="789" width="11.5546875" style="47"/>
    <col min="790" max="791" width="1.44140625" style="47" customWidth="1"/>
    <col min="792" max="792" width="12.44140625" style="47" customWidth="1"/>
    <col min="793" max="793" width="2.21875" style="47" customWidth="1"/>
    <col min="794" max="794" width="11" style="47" customWidth="1"/>
    <col min="795" max="795" width="3" style="47" customWidth="1"/>
    <col min="796" max="796" width="10.77734375" style="47" customWidth="1"/>
    <col min="797" max="797" width="3" style="47" customWidth="1"/>
    <col min="798" max="798" width="10.6640625" style="47" bestFit="1" customWidth="1"/>
    <col min="799" max="799" width="3" style="47" customWidth="1"/>
    <col min="800" max="800" width="12.6640625" style="47" customWidth="1"/>
    <col min="801" max="801" width="2.21875" style="47" customWidth="1"/>
    <col min="802" max="802" width="11.5546875" style="47"/>
    <col min="803" max="803" width="2.21875" style="47" customWidth="1"/>
    <col min="804" max="804" width="11.5546875" style="47"/>
    <col min="805" max="805" width="3" style="47" customWidth="1"/>
    <col min="806" max="806" width="4.5546875" style="47" customWidth="1"/>
    <col min="807" max="807" width="8.77734375" style="47" customWidth="1"/>
    <col min="808" max="1024" width="11.5546875" style="47"/>
    <col min="1025" max="1025" width="5.33203125" style="47" customWidth="1"/>
    <col min="1026" max="1026" width="2.21875" style="47" customWidth="1"/>
    <col min="1027" max="1027" width="17.77734375" style="47" customWidth="1"/>
    <col min="1028" max="1028" width="1.44140625" style="47" customWidth="1"/>
    <col min="1029" max="1029" width="13.109375" style="47" customWidth="1"/>
    <col min="1030" max="1030" width="2.21875" style="47" customWidth="1"/>
    <col min="1031" max="1031" width="13.109375" style="47" customWidth="1"/>
    <col min="1032" max="1032" width="2.21875" style="47" customWidth="1"/>
    <col min="1033" max="1033" width="13.109375" style="47" customWidth="1"/>
    <col min="1034" max="1034" width="2.21875" style="47" customWidth="1"/>
    <col min="1035" max="1035" width="13.109375" style="47" customWidth="1"/>
    <col min="1036" max="1036" width="2.21875" style="47" customWidth="1"/>
    <col min="1037" max="1037" width="13.109375" style="47" customWidth="1"/>
    <col min="1038" max="1038" width="2.21875" style="47" customWidth="1"/>
    <col min="1039" max="1039" width="13.109375" style="47" customWidth="1"/>
    <col min="1040" max="1040" width="2.21875" style="47" customWidth="1"/>
    <col min="1041" max="1041" width="13.109375" style="47" customWidth="1"/>
    <col min="1042" max="1042" width="2.21875" style="47" customWidth="1"/>
    <col min="1043" max="1043" width="11.109375" style="47" customWidth="1"/>
    <col min="1044" max="1044" width="1.6640625" style="47" customWidth="1"/>
    <col min="1045" max="1045" width="11.5546875" style="47"/>
    <col min="1046" max="1047" width="1.44140625" style="47" customWidth="1"/>
    <col min="1048" max="1048" width="12.44140625" style="47" customWidth="1"/>
    <col min="1049" max="1049" width="2.21875" style="47" customWidth="1"/>
    <col min="1050" max="1050" width="11" style="47" customWidth="1"/>
    <col min="1051" max="1051" width="3" style="47" customWidth="1"/>
    <col min="1052" max="1052" width="10.77734375" style="47" customWidth="1"/>
    <col min="1053" max="1053" width="3" style="47" customWidth="1"/>
    <col min="1054" max="1054" width="10.6640625" style="47" bestFit="1" customWidth="1"/>
    <col min="1055" max="1055" width="3" style="47" customWidth="1"/>
    <col min="1056" max="1056" width="12.6640625" style="47" customWidth="1"/>
    <col min="1057" max="1057" width="2.21875" style="47" customWidth="1"/>
    <col min="1058" max="1058" width="11.5546875" style="47"/>
    <col min="1059" max="1059" width="2.21875" style="47" customWidth="1"/>
    <col min="1060" max="1060" width="11.5546875" style="47"/>
    <col min="1061" max="1061" width="3" style="47" customWidth="1"/>
    <col min="1062" max="1062" width="4.5546875" style="47" customWidth="1"/>
    <col min="1063" max="1063" width="8.77734375" style="47" customWidth="1"/>
    <col min="1064" max="1280" width="11.5546875" style="47"/>
    <col min="1281" max="1281" width="5.33203125" style="47" customWidth="1"/>
    <col min="1282" max="1282" width="2.21875" style="47" customWidth="1"/>
    <col min="1283" max="1283" width="17.77734375" style="47" customWidth="1"/>
    <col min="1284" max="1284" width="1.44140625" style="47" customWidth="1"/>
    <col min="1285" max="1285" width="13.109375" style="47" customWidth="1"/>
    <col min="1286" max="1286" width="2.21875" style="47" customWidth="1"/>
    <col min="1287" max="1287" width="13.109375" style="47" customWidth="1"/>
    <col min="1288" max="1288" width="2.21875" style="47" customWidth="1"/>
    <col min="1289" max="1289" width="13.109375" style="47" customWidth="1"/>
    <col min="1290" max="1290" width="2.21875" style="47" customWidth="1"/>
    <col min="1291" max="1291" width="13.109375" style="47" customWidth="1"/>
    <col min="1292" max="1292" width="2.21875" style="47" customWidth="1"/>
    <col min="1293" max="1293" width="13.109375" style="47" customWidth="1"/>
    <col min="1294" max="1294" width="2.21875" style="47" customWidth="1"/>
    <col min="1295" max="1295" width="13.109375" style="47" customWidth="1"/>
    <col min="1296" max="1296" width="2.21875" style="47" customWidth="1"/>
    <col min="1297" max="1297" width="13.109375" style="47" customWidth="1"/>
    <col min="1298" max="1298" width="2.21875" style="47" customWidth="1"/>
    <col min="1299" max="1299" width="11.109375" style="47" customWidth="1"/>
    <col min="1300" max="1300" width="1.6640625" style="47" customWidth="1"/>
    <col min="1301" max="1301" width="11.5546875" style="47"/>
    <col min="1302" max="1303" width="1.44140625" style="47" customWidth="1"/>
    <col min="1304" max="1304" width="12.44140625" style="47" customWidth="1"/>
    <col min="1305" max="1305" width="2.21875" style="47" customWidth="1"/>
    <col min="1306" max="1306" width="11" style="47" customWidth="1"/>
    <col min="1307" max="1307" width="3" style="47" customWidth="1"/>
    <col min="1308" max="1308" width="10.77734375" style="47" customWidth="1"/>
    <col min="1309" max="1309" width="3" style="47" customWidth="1"/>
    <col min="1310" max="1310" width="10.6640625" style="47" bestFit="1" customWidth="1"/>
    <col min="1311" max="1311" width="3" style="47" customWidth="1"/>
    <col min="1312" max="1312" width="12.6640625" style="47" customWidth="1"/>
    <col min="1313" max="1313" width="2.21875" style="47" customWidth="1"/>
    <col min="1314" max="1314" width="11.5546875" style="47"/>
    <col min="1315" max="1315" width="2.21875" style="47" customWidth="1"/>
    <col min="1316" max="1316" width="11.5546875" style="47"/>
    <col min="1317" max="1317" width="3" style="47" customWidth="1"/>
    <col min="1318" max="1318" width="4.5546875" style="47" customWidth="1"/>
    <col min="1319" max="1319" width="8.77734375" style="47" customWidth="1"/>
    <col min="1320" max="1536" width="11.5546875" style="47"/>
    <col min="1537" max="1537" width="5.33203125" style="47" customWidth="1"/>
    <col min="1538" max="1538" width="2.21875" style="47" customWidth="1"/>
    <col min="1539" max="1539" width="17.77734375" style="47" customWidth="1"/>
    <col min="1540" max="1540" width="1.44140625" style="47" customWidth="1"/>
    <col min="1541" max="1541" width="13.109375" style="47" customWidth="1"/>
    <col min="1542" max="1542" width="2.21875" style="47" customWidth="1"/>
    <col min="1543" max="1543" width="13.109375" style="47" customWidth="1"/>
    <col min="1544" max="1544" width="2.21875" style="47" customWidth="1"/>
    <col min="1545" max="1545" width="13.109375" style="47" customWidth="1"/>
    <col min="1546" max="1546" width="2.21875" style="47" customWidth="1"/>
    <col min="1547" max="1547" width="13.109375" style="47" customWidth="1"/>
    <col min="1548" max="1548" width="2.21875" style="47" customWidth="1"/>
    <col min="1549" max="1549" width="13.109375" style="47" customWidth="1"/>
    <col min="1550" max="1550" width="2.21875" style="47" customWidth="1"/>
    <col min="1551" max="1551" width="13.109375" style="47" customWidth="1"/>
    <col min="1552" max="1552" width="2.21875" style="47" customWidth="1"/>
    <col min="1553" max="1553" width="13.109375" style="47" customWidth="1"/>
    <col min="1554" max="1554" width="2.21875" style="47" customWidth="1"/>
    <col min="1555" max="1555" width="11.109375" style="47" customWidth="1"/>
    <col min="1556" max="1556" width="1.6640625" style="47" customWidth="1"/>
    <col min="1557" max="1557" width="11.5546875" style="47"/>
    <col min="1558" max="1559" width="1.44140625" style="47" customWidth="1"/>
    <col min="1560" max="1560" width="12.44140625" style="47" customWidth="1"/>
    <col min="1561" max="1561" width="2.21875" style="47" customWidth="1"/>
    <col min="1562" max="1562" width="11" style="47" customWidth="1"/>
    <col min="1563" max="1563" width="3" style="47" customWidth="1"/>
    <col min="1564" max="1564" width="10.77734375" style="47" customWidth="1"/>
    <col min="1565" max="1565" width="3" style="47" customWidth="1"/>
    <col min="1566" max="1566" width="10.6640625" style="47" bestFit="1" customWidth="1"/>
    <col min="1567" max="1567" width="3" style="47" customWidth="1"/>
    <col min="1568" max="1568" width="12.6640625" style="47" customWidth="1"/>
    <col min="1569" max="1569" width="2.21875" style="47" customWidth="1"/>
    <col min="1570" max="1570" width="11.5546875" style="47"/>
    <col min="1571" max="1571" width="2.21875" style="47" customWidth="1"/>
    <col min="1572" max="1572" width="11.5546875" style="47"/>
    <col min="1573" max="1573" width="3" style="47" customWidth="1"/>
    <col min="1574" max="1574" width="4.5546875" style="47" customWidth="1"/>
    <col min="1575" max="1575" width="8.77734375" style="47" customWidth="1"/>
    <col min="1576" max="1792" width="11.5546875" style="47"/>
    <col min="1793" max="1793" width="5.33203125" style="47" customWidth="1"/>
    <col min="1794" max="1794" width="2.21875" style="47" customWidth="1"/>
    <col min="1795" max="1795" width="17.77734375" style="47" customWidth="1"/>
    <col min="1796" max="1796" width="1.44140625" style="47" customWidth="1"/>
    <col min="1797" max="1797" width="13.109375" style="47" customWidth="1"/>
    <col min="1798" max="1798" width="2.21875" style="47" customWidth="1"/>
    <col min="1799" max="1799" width="13.109375" style="47" customWidth="1"/>
    <col min="1800" max="1800" width="2.21875" style="47" customWidth="1"/>
    <col min="1801" max="1801" width="13.109375" style="47" customWidth="1"/>
    <col min="1802" max="1802" width="2.21875" style="47" customWidth="1"/>
    <col min="1803" max="1803" width="13.109375" style="47" customWidth="1"/>
    <col min="1804" max="1804" width="2.21875" style="47" customWidth="1"/>
    <col min="1805" max="1805" width="13.109375" style="47" customWidth="1"/>
    <col min="1806" max="1806" width="2.21875" style="47" customWidth="1"/>
    <col min="1807" max="1807" width="13.109375" style="47" customWidth="1"/>
    <col min="1808" max="1808" width="2.21875" style="47" customWidth="1"/>
    <col min="1809" max="1809" width="13.109375" style="47" customWidth="1"/>
    <col min="1810" max="1810" width="2.21875" style="47" customWidth="1"/>
    <col min="1811" max="1811" width="11.109375" style="47" customWidth="1"/>
    <col min="1812" max="1812" width="1.6640625" style="47" customWidth="1"/>
    <col min="1813" max="1813" width="11.5546875" style="47"/>
    <col min="1814" max="1815" width="1.44140625" style="47" customWidth="1"/>
    <col min="1816" max="1816" width="12.44140625" style="47" customWidth="1"/>
    <col min="1817" max="1817" width="2.21875" style="47" customWidth="1"/>
    <col min="1818" max="1818" width="11" style="47" customWidth="1"/>
    <col min="1819" max="1819" width="3" style="47" customWidth="1"/>
    <col min="1820" max="1820" width="10.77734375" style="47" customWidth="1"/>
    <col min="1821" max="1821" width="3" style="47" customWidth="1"/>
    <col min="1822" max="1822" width="10.6640625" style="47" bestFit="1" customWidth="1"/>
    <col min="1823" max="1823" width="3" style="47" customWidth="1"/>
    <col min="1824" max="1824" width="12.6640625" style="47" customWidth="1"/>
    <col min="1825" max="1825" width="2.21875" style="47" customWidth="1"/>
    <col min="1826" max="1826" width="11.5546875" style="47"/>
    <col min="1827" max="1827" width="2.21875" style="47" customWidth="1"/>
    <col min="1828" max="1828" width="11.5546875" style="47"/>
    <col min="1829" max="1829" width="3" style="47" customWidth="1"/>
    <col min="1830" max="1830" width="4.5546875" style="47" customWidth="1"/>
    <col min="1831" max="1831" width="8.77734375" style="47" customWidth="1"/>
    <col min="1832" max="2048" width="11.5546875" style="47"/>
    <col min="2049" max="2049" width="5.33203125" style="47" customWidth="1"/>
    <col min="2050" max="2050" width="2.21875" style="47" customWidth="1"/>
    <col min="2051" max="2051" width="17.77734375" style="47" customWidth="1"/>
    <col min="2052" max="2052" width="1.44140625" style="47" customWidth="1"/>
    <col min="2053" max="2053" width="13.109375" style="47" customWidth="1"/>
    <col min="2054" max="2054" width="2.21875" style="47" customWidth="1"/>
    <col min="2055" max="2055" width="13.109375" style="47" customWidth="1"/>
    <col min="2056" max="2056" width="2.21875" style="47" customWidth="1"/>
    <col min="2057" max="2057" width="13.109375" style="47" customWidth="1"/>
    <col min="2058" max="2058" width="2.21875" style="47" customWidth="1"/>
    <col min="2059" max="2059" width="13.109375" style="47" customWidth="1"/>
    <col min="2060" max="2060" width="2.21875" style="47" customWidth="1"/>
    <col min="2061" max="2061" width="13.109375" style="47" customWidth="1"/>
    <col min="2062" max="2062" width="2.21875" style="47" customWidth="1"/>
    <col min="2063" max="2063" width="13.109375" style="47" customWidth="1"/>
    <col min="2064" max="2064" width="2.21875" style="47" customWidth="1"/>
    <col min="2065" max="2065" width="13.109375" style="47" customWidth="1"/>
    <col min="2066" max="2066" width="2.21875" style="47" customWidth="1"/>
    <col min="2067" max="2067" width="11.109375" style="47" customWidth="1"/>
    <col min="2068" max="2068" width="1.6640625" style="47" customWidth="1"/>
    <col min="2069" max="2069" width="11.5546875" style="47"/>
    <col min="2070" max="2071" width="1.44140625" style="47" customWidth="1"/>
    <col min="2072" max="2072" width="12.44140625" style="47" customWidth="1"/>
    <col min="2073" max="2073" width="2.21875" style="47" customWidth="1"/>
    <col min="2074" max="2074" width="11" style="47" customWidth="1"/>
    <col min="2075" max="2075" width="3" style="47" customWidth="1"/>
    <col min="2076" max="2076" width="10.77734375" style="47" customWidth="1"/>
    <col min="2077" max="2077" width="3" style="47" customWidth="1"/>
    <col min="2078" max="2078" width="10.6640625" style="47" bestFit="1" customWidth="1"/>
    <col min="2079" max="2079" width="3" style="47" customWidth="1"/>
    <col min="2080" max="2080" width="12.6640625" style="47" customWidth="1"/>
    <col min="2081" max="2081" width="2.21875" style="47" customWidth="1"/>
    <col min="2082" max="2082" width="11.5546875" style="47"/>
    <col min="2083" max="2083" width="2.21875" style="47" customWidth="1"/>
    <col min="2084" max="2084" width="11.5546875" style="47"/>
    <col min="2085" max="2085" width="3" style="47" customWidth="1"/>
    <col min="2086" max="2086" width="4.5546875" style="47" customWidth="1"/>
    <col min="2087" max="2087" width="8.77734375" style="47" customWidth="1"/>
    <col min="2088" max="2304" width="11.5546875" style="47"/>
    <col min="2305" max="2305" width="5.33203125" style="47" customWidth="1"/>
    <col min="2306" max="2306" width="2.21875" style="47" customWidth="1"/>
    <col min="2307" max="2307" width="17.77734375" style="47" customWidth="1"/>
    <col min="2308" max="2308" width="1.44140625" style="47" customWidth="1"/>
    <col min="2309" max="2309" width="13.109375" style="47" customWidth="1"/>
    <col min="2310" max="2310" width="2.21875" style="47" customWidth="1"/>
    <col min="2311" max="2311" width="13.109375" style="47" customWidth="1"/>
    <col min="2312" max="2312" width="2.21875" style="47" customWidth="1"/>
    <col min="2313" max="2313" width="13.109375" style="47" customWidth="1"/>
    <col min="2314" max="2314" width="2.21875" style="47" customWidth="1"/>
    <col min="2315" max="2315" width="13.109375" style="47" customWidth="1"/>
    <col min="2316" max="2316" width="2.21875" style="47" customWidth="1"/>
    <col min="2317" max="2317" width="13.109375" style="47" customWidth="1"/>
    <col min="2318" max="2318" width="2.21875" style="47" customWidth="1"/>
    <col min="2319" max="2319" width="13.109375" style="47" customWidth="1"/>
    <col min="2320" max="2320" width="2.21875" style="47" customWidth="1"/>
    <col min="2321" max="2321" width="13.109375" style="47" customWidth="1"/>
    <col min="2322" max="2322" width="2.21875" style="47" customWidth="1"/>
    <col min="2323" max="2323" width="11.109375" style="47" customWidth="1"/>
    <col min="2324" max="2324" width="1.6640625" style="47" customWidth="1"/>
    <col min="2325" max="2325" width="11.5546875" style="47"/>
    <col min="2326" max="2327" width="1.44140625" style="47" customWidth="1"/>
    <col min="2328" max="2328" width="12.44140625" style="47" customWidth="1"/>
    <col min="2329" max="2329" width="2.21875" style="47" customWidth="1"/>
    <col min="2330" max="2330" width="11" style="47" customWidth="1"/>
    <col min="2331" max="2331" width="3" style="47" customWidth="1"/>
    <col min="2332" max="2332" width="10.77734375" style="47" customWidth="1"/>
    <col min="2333" max="2333" width="3" style="47" customWidth="1"/>
    <col min="2334" max="2334" width="10.6640625" style="47" bestFit="1" customWidth="1"/>
    <col min="2335" max="2335" width="3" style="47" customWidth="1"/>
    <col min="2336" max="2336" width="12.6640625" style="47" customWidth="1"/>
    <col min="2337" max="2337" width="2.21875" style="47" customWidth="1"/>
    <col min="2338" max="2338" width="11.5546875" style="47"/>
    <col min="2339" max="2339" width="2.21875" style="47" customWidth="1"/>
    <col min="2340" max="2340" width="11.5546875" style="47"/>
    <col min="2341" max="2341" width="3" style="47" customWidth="1"/>
    <col min="2342" max="2342" width="4.5546875" style="47" customWidth="1"/>
    <col min="2343" max="2343" width="8.77734375" style="47" customWidth="1"/>
    <col min="2344" max="2560" width="11.5546875" style="47"/>
    <col min="2561" max="2561" width="5.33203125" style="47" customWidth="1"/>
    <col min="2562" max="2562" width="2.21875" style="47" customWidth="1"/>
    <col min="2563" max="2563" width="17.77734375" style="47" customWidth="1"/>
    <col min="2564" max="2564" width="1.44140625" style="47" customWidth="1"/>
    <col min="2565" max="2565" width="13.109375" style="47" customWidth="1"/>
    <col min="2566" max="2566" width="2.21875" style="47" customWidth="1"/>
    <col min="2567" max="2567" width="13.109375" style="47" customWidth="1"/>
    <col min="2568" max="2568" width="2.21875" style="47" customWidth="1"/>
    <col min="2569" max="2569" width="13.109375" style="47" customWidth="1"/>
    <col min="2570" max="2570" width="2.21875" style="47" customWidth="1"/>
    <col min="2571" max="2571" width="13.109375" style="47" customWidth="1"/>
    <col min="2572" max="2572" width="2.21875" style="47" customWidth="1"/>
    <col min="2573" max="2573" width="13.109375" style="47" customWidth="1"/>
    <col min="2574" max="2574" width="2.21875" style="47" customWidth="1"/>
    <col min="2575" max="2575" width="13.109375" style="47" customWidth="1"/>
    <col min="2576" max="2576" width="2.21875" style="47" customWidth="1"/>
    <col min="2577" max="2577" width="13.109375" style="47" customWidth="1"/>
    <col min="2578" max="2578" width="2.21875" style="47" customWidth="1"/>
    <col min="2579" max="2579" width="11.109375" style="47" customWidth="1"/>
    <col min="2580" max="2580" width="1.6640625" style="47" customWidth="1"/>
    <col min="2581" max="2581" width="11.5546875" style="47"/>
    <col min="2582" max="2583" width="1.44140625" style="47" customWidth="1"/>
    <col min="2584" max="2584" width="12.44140625" style="47" customWidth="1"/>
    <col min="2585" max="2585" width="2.21875" style="47" customWidth="1"/>
    <col min="2586" max="2586" width="11" style="47" customWidth="1"/>
    <col min="2587" max="2587" width="3" style="47" customWidth="1"/>
    <col min="2588" max="2588" width="10.77734375" style="47" customWidth="1"/>
    <col min="2589" max="2589" width="3" style="47" customWidth="1"/>
    <col min="2590" max="2590" width="10.6640625" style="47" bestFit="1" customWidth="1"/>
    <col min="2591" max="2591" width="3" style="47" customWidth="1"/>
    <col min="2592" max="2592" width="12.6640625" style="47" customWidth="1"/>
    <col min="2593" max="2593" width="2.21875" style="47" customWidth="1"/>
    <col min="2594" max="2594" width="11.5546875" style="47"/>
    <col min="2595" max="2595" width="2.21875" style="47" customWidth="1"/>
    <col min="2596" max="2596" width="11.5546875" style="47"/>
    <col min="2597" max="2597" width="3" style="47" customWidth="1"/>
    <col min="2598" max="2598" width="4.5546875" style="47" customWidth="1"/>
    <col min="2599" max="2599" width="8.77734375" style="47" customWidth="1"/>
    <col min="2600" max="2816" width="11.5546875" style="47"/>
    <col min="2817" max="2817" width="5.33203125" style="47" customWidth="1"/>
    <col min="2818" max="2818" width="2.21875" style="47" customWidth="1"/>
    <col min="2819" max="2819" width="17.77734375" style="47" customWidth="1"/>
    <col min="2820" max="2820" width="1.44140625" style="47" customWidth="1"/>
    <col min="2821" max="2821" width="13.109375" style="47" customWidth="1"/>
    <col min="2822" max="2822" width="2.21875" style="47" customWidth="1"/>
    <col min="2823" max="2823" width="13.109375" style="47" customWidth="1"/>
    <col min="2824" max="2824" width="2.21875" style="47" customWidth="1"/>
    <col min="2825" max="2825" width="13.109375" style="47" customWidth="1"/>
    <col min="2826" max="2826" width="2.21875" style="47" customWidth="1"/>
    <col min="2827" max="2827" width="13.109375" style="47" customWidth="1"/>
    <col min="2828" max="2828" width="2.21875" style="47" customWidth="1"/>
    <col min="2829" max="2829" width="13.109375" style="47" customWidth="1"/>
    <col min="2830" max="2830" width="2.21875" style="47" customWidth="1"/>
    <col min="2831" max="2831" width="13.109375" style="47" customWidth="1"/>
    <col min="2832" max="2832" width="2.21875" style="47" customWidth="1"/>
    <col min="2833" max="2833" width="13.109375" style="47" customWidth="1"/>
    <col min="2834" max="2834" width="2.21875" style="47" customWidth="1"/>
    <col min="2835" max="2835" width="11.109375" style="47" customWidth="1"/>
    <col min="2836" max="2836" width="1.6640625" style="47" customWidth="1"/>
    <col min="2837" max="2837" width="11.5546875" style="47"/>
    <col min="2838" max="2839" width="1.44140625" style="47" customWidth="1"/>
    <col min="2840" max="2840" width="12.44140625" style="47" customWidth="1"/>
    <col min="2841" max="2841" width="2.21875" style="47" customWidth="1"/>
    <col min="2842" max="2842" width="11" style="47" customWidth="1"/>
    <col min="2843" max="2843" width="3" style="47" customWidth="1"/>
    <col min="2844" max="2844" width="10.77734375" style="47" customWidth="1"/>
    <col min="2845" max="2845" width="3" style="47" customWidth="1"/>
    <col min="2846" max="2846" width="10.6640625" style="47" bestFit="1" customWidth="1"/>
    <col min="2847" max="2847" width="3" style="47" customWidth="1"/>
    <col min="2848" max="2848" width="12.6640625" style="47" customWidth="1"/>
    <col min="2849" max="2849" width="2.21875" style="47" customWidth="1"/>
    <col min="2850" max="2850" width="11.5546875" style="47"/>
    <col min="2851" max="2851" width="2.21875" style="47" customWidth="1"/>
    <col min="2852" max="2852" width="11.5546875" style="47"/>
    <col min="2853" max="2853" width="3" style="47" customWidth="1"/>
    <col min="2854" max="2854" width="4.5546875" style="47" customWidth="1"/>
    <col min="2855" max="2855" width="8.77734375" style="47" customWidth="1"/>
    <col min="2856" max="3072" width="11.5546875" style="47"/>
    <col min="3073" max="3073" width="5.33203125" style="47" customWidth="1"/>
    <col min="3074" max="3074" width="2.21875" style="47" customWidth="1"/>
    <col min="3075" max="3075" width="17.77734375" style="47" customWidth="1"/>
    <col min="3076" max="3076" width="1.44140625" style="47" customWidth="1"/>
    <col min="3077" max="3077" width="13.109375" style="47" customWidth="1"/>
    <col min="3078" max="3078" width="2.21875" style="47" customWidth="1"/>
    <col min="3079" max="3079" width="13.109375" style="47" customWidth="1"/>
    <col min="3080" max="3080" width="2.21875" style="47" customWidth="1"/>
    <col min="3081" max="3081" width="13.109375" style="47" customWidth="1"/>
    <col min="3082" max="3082" width="2.21875" style="47" customWidth="1"/>
    <col min="3083" max="3083" width="13.109375" style="47" customWidth="1"/>
    <col min="3084" max="3084" width="2.21875" style="47" customWidth="1"/>
    <col min="3085" max="3085" width="13.109375" style="47" customWidth="1"/>
    <col min="3086" max="3086" width="2.21875" style="47" customWidth="1"/>
    <col min="3087" max="3087" width="13.109375" style="47" customWidth="1"/>
    <col min="3088" max="3088" width="2.21875" style="47" customWidth="1"/>
    <col min="3089" max="3089" width="13.109375" style="47" customWidth="1"/>
    <col min="3090" max="3090" width="2.21875" style="47" customWidth="1"/>
    <col min="3091" max="3091" width="11.109375" style="47" customWidth="1"/>
    <col min="3092" max="3092" width="1.6640625" style="47" customWidth="1"/>
    <col min="3093" max="3093" width="11.5546875" style="47"/>
    <col min="3094" max="3095" width="1.44140625" style="47" customWidth="1"/>
    <col min="3096" max="3096" width="12.44140625" style="47" customWidth="1"/>
    <col min="3097" max="3097" width="2.21875" style="47" customWidth="1"/>
    <col min="3098" max="3098" width="11" style="47" customWidth="1"/>
    <col min="3099" max="3099" width="3" style="47" customWidth="1"/>
    <col min="3100" max="3100" width="10.77734375" style="47" customWidth="1"/>
    <col min="3101" max="3101" width="3" style="47" customWidth="1"/>
    <col min="3102" max="3102" width="10.6640625" style="47" bestFit="1" customWidth="1"/>
    <col min="3103" max="3103" width="3" style="47" customWidth="1"/>
    <col min="3104" max="3104" width="12.6640625" style="47" customWidth="1"/>
    <col min="3105" max="3105" width="2.21875" style="47" customWidth="1"/>
    <col min="3106" max="3106" width="11.5546875" style="47"/>
    <col min="3107" max="3107" width="2.21875" style="47" customWidth="1"/>
    <col min="3108" max="3108" width="11.5546875" style="47"/>
    <col min="3109" max="3109" width="3" style="47" customWidth="1"/>
    <col min="3110" max="3110" width="4.5546875" style="47" customWidth="1"/>
    <col min="3111" max="3111" width="8.77734375" style="47" customWidth="1"/>
    <col min="3112" max="3328" width="11.5546875" style="47"/>
    <col min="3329" max="3329" width="5.33203125" style="47" customWidth="1"/>
    <col min="3330" max="3330" width="2.21875" style="47" customWidth="1"/>
    <col min="3331" max="3331" width="17.77734375" style="47" customWidth="1"/>
    <col min="3332" max="3332" width="1.44140625" style="47" customWidth="1"/>
    <col min="3333" max="3333" width="13.109375" style="47" customWidth="1"/>
    <col min="3334" max="3334" width="2.21875" style="47" customWidth="1"/>
    <col min="3335" max="3335" width="13.109375" style="47" customWidth="1"/>
    <col min="3336" max="3336" width="2.21875" style="47" customWidth="1"/>
    <col min="3337" max="3337" width="13.109375" style="47" customWidth="1"/>
    <col min="3338" max="3338" width="2.21875" style="47" customWidth="1"/>
    <col min="3339" max="3339" width="13.109375" style="47" customWidth="1"/>
    <col min="3340" max="3340" width="2.21875" style="47" customWidth="1"/>
    <col min="3341" max="3341" width="13.109375" style="47" customWidth="1"/>
    <col min="3342" max="3342" width="2.21875" style="47" customWidth="1"/>
    <col min="3343" max="3343" width="13.109375" style="47" customWidth="1"/>
    <col min="3344" max="3344" width="2.21875" style="47" customWidth="1"/>
    <col min="3345" max="3345" width="13.109375" style="47" customWidth="1"/>
    <col min="3346" max="3346" width="2.21875" style="47" customWidth="1"/>
    <col min="3347" max="3347" width="11.109375" style="47" customWidth="1"/>
    <col min="3348" max="3348" width="1.6640625" style="47" customWidth="1"/>
    <col min="3349" max="3349" width="11.5546875" style="47"/>
    <col min="3350" max="3351" width="1.44140625" style="47" customWidth="1"/>
    <col min="3352" max="3352" width="12.44140625" style="47" customWidth="1"/>
    <col min="3353" max="3353" width="2.21875" style="47" customWidth="1"/>
    <col min="3354" max="3354" width="11" style="47" customWidth="1"/>
    <col min="3355" max="3355" width="3" style="47" customWidth="1"/>
    <col min="3356" max="3356" width="10.77734375" style="47" customWidth="1"/>
    <col min="3357" max="3357" width="3" style="47" customWidth="1"/>
    <col min="3358" max="3358" width="10.6640625" style="47" bestFit="1" customWidth="1"/>
    <col min="3359" max="3359" width="3" style="47" customWidth="1"/>
    <col min="3360" max="3360" width="12.6640625" style="47" customWidth="1"/>
    <col min="3361" max="3361" width="2.21875" style="47" customWidth="1"/>
    <col min="3362" max="3362" width="11.5546875" style="47"/>
    <col min="3363" max="3363" width="2.21875" style="47" customWidth="1"/>
    <col min="3364" max="3364" width="11.5546875" style="47"/>
    <col min="3365" max="3365" width="3" style="47" customWidth="1"/>
    <col min="3366" max="3366" width="4.5546875" style="47" customWidth="1"/>
    <col min="3367" max="3367" width="8.77734375" style="47" customWidth="1"/>
    <col min="3368" max="3584" width="11.5546875" style="47"/>
    <col min="3585" max="3585" width="5.33203125" style="47" customWidth="1"/>
    <col min="3586" max="3586" width="2.21875" style="47" customWidth="1"/>
    <col min="3587" max="3587" width="17.77734375" style="47" customWidth="1"/>
    <col min="3588" max="3588" width="1.44140625" style="47" customWidth="1"/>
    <col min="3589" max="3589" width="13.109375" style="47" customWidth="1"/>
    <col min="3590" max="3590" width="2.21875" style="47" customWidth="1"/>
    <col min="3591" max="3591" width="13.109375" style="47" customWidth="1"/>
    <col min="3592" max="3592" width="2.21875" style="47" customWidth="1"/>
    <col min="3593" max="3593" width="13.109375" style="47" customWidth="1"/>
    <col min="3594" max="3594" width="2.21875" style="47" customWidth="1"/>
    <col min="3595" max="3595" width="13.109375" style="47" customWidth="1"/>
    <col min="3596" max="3596" width="2.21875" style="47" customWidth="1"/>
    <col min="3597" max="3597" width="13.109375" style="47" customWidth="1"/>
    <col min="3598" max="3598" width="2.21875" style="47" customWidth="1"/>
    <col min="3599" max="3599" width="13.109375" style="47" customWidth="1"/>
    <col min="3600" max="3600" width="2.21875" style="47" customWidth="1"/>
    <col min="3601" max="3601" width="13.109375" style="47" customWidth="1"/>
    <col min="3602" max="3602" width="2.21875" style="47" customWidth="1"/>
    <col min="3603" max="3603" width="11.109375" style="47" customWidth="1"/>
    <col min="3604" max="3604" width="1.6640625" style="47" customWidth="1"/>
    <col min="3605" max="3605" width="11.5546875" style="47"/>
    <col min="3606" max="3607" width="1.44140625" style="47" customWidth="1"/>
    <col min="3608" max="3608" width="12.44140625" style="47" customWidth="1"/>
    <col min="3609" max="3609" width="2.21875" style="47" customWidth="1"/>
    <col min="3610" max="3610" width="11" style="47" customWidth="1"/>
    <col min="3611" max="3611" width="3" style="47" customWidth="1"/>
    <col min="3612" max="3612" width="10.77734375" style="47" customWidth="1"/>
    <col min="3613" max="3613" width="3" style="47" customWidth="1"/>
    <col min="3614" max="3614" width="10.6640625" style="47" bestFit="1" customWidth="1"/>
    <col min="3615" max="3615" width="3" style="47" customWidth="1"/>
    <col min="3616" max="3616" width="12.6640625" style="47" customWidth="1"/>
    <col min="3617" max="3617" width="2.21875" style="47" customWidth="1"/>
    <col min="3618" max="3618" width="11.5546875" style="47"/>
    <col min="3619" max="3619" width="2.21875" style="47" customWidth="1"/>
    <col min="3620" max="3620" width="11.5546875" style="47"/>
    <col min="3621" max="3621" width="3" style="47" customWidth="1"/>
    <col min="3622" max="3622" width="4.5546875" style="47" customWidth="1"/>
    <col min="3623" max="3623" width="8.77734375" style="47" customWidth="1"/>
    <col min="3624" max="3840" width="11.5546875" style="47"/>
    <col min="3841" max="3841" width="5.33203125" style="47" customWidth="1"/>
    <col min="3842" max="3842" width="2.21875" style="47" customWidth="1"/>
    <col min="3843" max="3843" width="17.77734375" style="47" customWidth="1"/>
    <col min="3844" max="3844" width="1.44140625" style="47" customWidth="1"/>
    <col min="3845" max="3845" width="13.109375" style="47" customWidth="1"/>
    <col min="3846" max="3846" width="2.21875" style="47" customWidth="1"/>
    <col min="3847" max="3847" width="13.109375" style="47" customWidth="1"/>
    <col min="3848" max="3848" width="2.21875" style="47" customWidth="1"/>
    <col min="3849" max="3849" width="13.109375" style="47" customWidth="1"/>
    <col min="3850" max="3850" width="2.21875" style="47" customWidth="1"/>
    <col min="3851" max="3851" width="13.109375" style="47" customWidth="1"/>
    <col min="3852" max="3852" width="2.21875" style="47" customWidth="1"/>
    <col min="3853" max="3853" width="13.109375" style="47" customWidth="1"/>
    <col min="3854" max="3854" width="2.21875" style="47" customWidth="1"/>
    <col min="3855" max="3855" width="13.109375" style="47" customWidth="1"/>
    <col min="3856" max="3856" width="2.21875" style="47" customWidth="1"/>
    <col min="3857" max="3857" width="13.109375" style="47" customWidth="1"/>
    <col min="3858" max="3858" width="2.21875" style="47" customWidth="1"/>
    <col min="3859" max="3859" width="11.109375" style="47" customWidth="1"/>
    <col min="3860" max="3860" width="1.6640625" style="47" customWidth="1"/>
    <col min="3861" max="3861" width="11.5546875" style="47"/>
    <col min="3862" max="3863" width="1.44140625" style="47" customWidth="1"/>
    <col min="3864" max="3864" width="12.44140625" style="47" customWidth="1"/>
    <col min="3865" max="3865" width="2.21875" style="47" customWidth="1"/>
    <col min="3866" max="3866" width="11" style="47" customWidth="1"/>
    <col min="3867" max="3867" width="3" style="47" customWidth="1"/>
    <col min="3868" max="3868" width="10.77734375" style="47" customWidth="1"/>
    <col min="3869" max="3869" width="3" style="47" customWidth="1"/>
    <col min="3870" max="3870" width="10.6640625" style="47" bestFit="1" customWidth="1"/>
    <col min="3871" max="3871" width="3" style="47" customWidth="1"/>
    <col min="3872" max="3872" width="12.6640625" style="47" customWidth="1"/>
    <col min="3873" max="3873" width="2.21875" style="47" customWidth="1"/>
    <col min="3874" max="3874" width="11.5546875" style="47"/>
    <col min="3875" max="3875" width="2.21875" style="47" customWidth="1"/>
    <col min="3876" max="3876" width="11.5546875" style="47"/>
    <col min="3877" max="3877" width="3" style="47" customWidth="1"/>
    <col min="3878" max="3878" width="4.5546875" style="47" customWidth="1"/>
    <col min="3879" max="3879" width="8.77734375" style="47" customWidth="1"/>
    <col min="3880" max="4096" width="11.5546875" style="47"/>
    <col min="4097" max="4097" width="5.33203125" style="47" customWidth="1"/>
    <col min="4098" max="4098" width="2.21875" style="47" customWidth="1"/>
    <col min="4099" max="4099" width="17.77734375" style="47" customWidth="1"/>
    <col min="4100" max="4100" width="1.44140625" style="47" customWidth="1"/>
    <col min="4101" max="4101" width="13.109375" style="47" customWidth="1"/>
    <col min="4102" max="4102" width="2.21875" style="47" customWidth="1"/>
    <col min="4103" max="4103" width="13.109375" style="47" customWidth="1"/>
    <col min="4104" max="4104" width="2.21875" style="47" customWidth="1"/>
    <col min="4105" max="4105" width="13.109375" style="47" customWidth="1"/>
    <col min="4106" max="4106" width="2.21875" style="47" customWidth="1"/>
    <col min="4107" max="4107" width="13.109375" style="47" customWidth="1"/>
    <col min="4108" max="4108" width="2.21875" style="47" customWidth="1"/>
    <col min="4109" max="4109" width="13.109375" style="47" customWidth="1"/>
    <col min="4110" max="4110" width="2.21875" style="47" customWidth="1"/>
    <col min="4111" max="4111" width="13.109375" style="47" customWidth="1"/>
    <col min="4112" max="4112" width="2.21875" style="47" customWidth="1"/>
    <col min="4113" max="4113" width="13.109375" style="47" customWidth="1"/>
    <col min="4114" max="4114" width="2.21875" style="47" customWidth="1"/>
    <col min="4115" max="4115" width="11.109375" style="47" customWidth="1"/>
    <col min="4116" max="4116" width="1.6640625" style="47" customWidth="1"/>
    <col min="4117" max="4117" width="11.5546875" style="47"/>
    <col min="4118" max="4119" width="1.44140625" style="47" customWidth="1"/>
    <col min="4120" max="4120" width="12.44140625" style="47" customWidth="1"/>
    <col min="4121" max="4121" width="2.21875" style="47" customWidth="1"/>
    <col min="4122" max="4122" width="11" style="47" customWidth="1"/>
    <col min="4123" max="4123" width="3" style="47" customWidth="1"/>
    <col min="4124" max="4124" width="10.77734375" style="47" customWidth="1"/>
    <col min="4125" max="4125" width="3" style="47" customWidth="1"/>
    <col min="4126" max="4126" width="10.6640625" style="47" bestFit="1" customWidth="1"/>
    <col min="4127" max="4127" width="3" style="47" customWidth="1"/>
    <col min="4128" max="4128" width="12.6640625" style="47" customWidth="1"/>
    <col min="4129" max="4129" width="2.21875" style="47" customWidth="1"/>
    <col min="4130" max="4130" width="11.5546875" style="47"/>
    <col min="4131" max="4131" width="2.21875" style="47" customWidth="1"/>
    <col min="4132" max="4132" width="11.5546875" style="47"/>
    <col min="4133" max="4133" width="3" style="47" customWidth="1"/>
    <col min="4134" max="4134" width="4.5546875" style="47" customWidth="1"/>
    <col min="4135" max="4135" width="8.77734375" style="47" customWidth="1"/>
    <col min="4136" max="4352" width="11.5546875" style="47"/>
    <col min="4353" max="4353" width="5.33203125" style="47" customWidth="1"/>
    <col min="4354" max="4354" width="2.21875" style="47" customWidth="1"/>
    <col min="4355" max="4355" width="17.77734375" style="47" customWidth="1"/>
    <col min="4356" max="4356" width="1.44140625" style="47" customWidth="1"/>
    <col min="4357" max="4357" width="13.109375" style="47" customWidth="1"/>
    <col min="4358" max="4358" width="2.21875" style="47" customWidth="1"/>
    <col min="4359" max="4359" width="13.109375" style="47" customWidth="1"/>
    <col min="4360" max="4360" width="2.21875" style="47" customWidth="1"/>
    <col min="4361" max="4361" width="13.109375" style="47" customWidth="1"/>
    <col min="4362" max="4362" width="2.21875" style="47" customWidth="1"/>
    <col min="4363" max="4363" width="13.109375" style="47" customWidth="1"/>
    <col min="4364" max="4364" width="2.21875" style="47" customWidth="1"/>
    <col min="4365" max="4365" width="13.109375" style="47" customWidth="1"/>
    <col min="4366" max="4366" width="2.21875" style="47" customWidth="1"/>
    <col min="4367" max="4367" width="13.109375" style="47" customWidth="1"/>
    <col min="4368" max="4368" width="2.21875" style="47" customWidth="1"/>
    <col min="4369" max="4369" width="13.109375" style="47" customWidth="1"/>
    <col min="4370" max="4370" width="2.21875" style="47" customWidth="1"/>
    <col min="4371" max="4371" width="11.109375" style="47" customWidth="1"/>
    <col min="4372" max="4372" width="1.6640625" style="47" customWidth="1"/>
    <col min="4373" max="4373" width="11.5546875" style="47"/>
    <col min="4374" max="4375" width="1.44140625" style="47" customWidth="1"/>
    <col min="4376" max="4376" width="12.44140625" style="47" customWidth="1"/>
    <col min="4377" max="4377" width="2.21875" style="47" customWidth="1"/>
    <col min="4378" max="4378" width="11" style="47" customWidth="1"/>
    <col min="4379" max="4379" width="3" style="47" customWidth="1"/>
    <col min="4380" max="4380" width="10.77734375" style="47" customWidth="1"/>
    <col min="4381" max="4381" width="3" style="47" customWidth="1"/>
    <col min="4382" max="4382" width="10.6640625" style="47" bestFit="1" customWidth="1"/>
    <col min="4383" max="4383" width="3" style="47" customWidth="1"/>
    <col min="4384" max="4384" width="12.6640625" style="47" customWidth="1"/>
    <col min="4385" max="4385" width="2.21875" style="47" customWidth="1"/>
    <col min="4386" max="4386" width="11.5546875" style="47"/>
    <col min="4387" max="4387" width="2.21875" style="47" customWidth="1"/>
    <col min="4388" max="4388" width="11.5546875" style="47"/>
    <col min="4389" max="4389" width="3" style="47" customWidth="1"/>
    <col min="4390" max="4390" width="4.5546875" style="47" customWidth="1"/>
    <col min="4391" max="4391" width="8.77734375" style="47" customWidth="1"/>
    <col min="4392" max="4608" width="11.5546875" style="47"/>
    <col min="4609" max="4609" width="5.33203125" style="47" customWidth="1"/>
    <col min="4610" max="4610" width="2.21875" style="47" customWidth="1"/>
    <col min="4611" max="4611" width="17.77734375" style="47" customWidth="1"/>
    <col min="4612" max="4612" width="1.44140625" style="47" customWidth="1"/>
    <col min="4613" max="4613" width="13.109375" style="47" customWidth="1"/>
    <col min="4614" max="4614" width="2.21875" style="47" customWidth="1"/>
    <col min="4615" max="4615" width="13.109375" style="47" customWidth="1"/>
    <col min="4616" max="4616" width="2.21875" style="47" customWidth="1"/>
    <col min="4617" max="4617" width="13.109375" style="47" customWidth="1"/>
    <col min="4618" max="4618" width="2.21875" style="47" customWidth="1"/>
    <col min="4619" max="4619" width="13.109375" style="47" customWidth="1"/>
    <col min="4620" max="4620" width="2.21875" style="47" customWidth="1"/>
    <col min="4621" max="4621" width="13.109375" style="47" customWidth="1"/>
    <col min="4622" max="4622" width="2.21875" style="47" customWidth="1"/>
    <col min="4623" max="4623" width="13.109375" style="47" customWidth="1"/>
    <col min="4624" max="4624" width="2.21875" style="47" customWidth="1"/>
    <col min="4625" max="4625" width="13.109375" style="47" customWidth="1"/>
    <col min="4626" max="4626" width="2.21875" style="47" customWidth="1"/>
    <col min="4627" max="4627" width="11.109375" style="47" customWidth="1"/>
    <col min="4628" max="4628" width="1.6640625" style="47" customWidth="1"/>
    <col min="4629" max="4629" width="11.5546875" style="47"/>
    <col min="4630" max="4631" width="1.44140625" style="47" customWidth="1"/>
    <col min="4632" max="4632" width="12.44140625" style="47" customWidth="1"/>
    <col min="4633" max="4633" width="2.21875" style="47" customWidth="1"/>
    <col min="4634" max="4634" width="11" style="47" customWidth="1"/>
    <col min="4635" max="4635" width="3" style="47" customWidth="1"/>
    <col min="4636" max="4636" width="10.77734375" style="47" customWidth="1"/>
    <col min="4637" max="4637" width="3" style="47" customWidth="1"/>
    <col min="4638" max="4638" width="10.6640625" style="47" bestFit="1" customWidth="1"/>
    <col min="4639" max="4639" width="3" style="47" customWidth="1"/>
    <col min="4640" max="4640" width="12.6640625" style="47" customWidth="1"/>
    <col min="4641" max="4641" width="2.21875" style="47" customWidth="1"/>
    <col min="4642" max="4642" width="11.5546875" style="47"/>
    <col min="4643" max="4643" width="2.21875" style="47" customWidth="1"/>
    <col min="4644" max="4644" width="11.5546875" style="47"/>
    <col min="4645" max="4645" width="3" style="47" customWidth="1"/>
    <col min="4646" max="4646" width="4.5546875" style="47" customWidth="1"/>
    <col min="4647" max="4647" width="8.77734375" style="47" customWidth="1"/>
    <col min="4648" max="4864" width="11.5546875" style="47"/>
    <col min="4865" max="4865" width="5.33203125" style="47" customWidth="1"/>
    <col min="4866" max="4866" width="2.21875" style="47" customWidth="1"/>
    <col min="4867" max="4867" width="17.77734375" style="47" customWidth="1"/>
    <col min="4868" max="4868" width="1.44140625" style="47" customWidth="1"/>
    <col min="4869" max="4869" width="13.109375" style="47" customWidth="1"/>
    <col min="4870" max="4870" width="2.21875" style="47" customWidth="1"/>
    <col min="4871" max="4871" width="13.109375" style="47" customWidth="1"/>
    <col min="4872" max="4872" width="2.21875" style="47" customWidth="1"/>
    <col min="4873" max="4873" width="13.109375" style="47" customWidth="1"/>
    <col min="4874" max="4874" width="2.21875" style="47" customWidth="1"/>
    <col min="4875" max="4875" width="13.109375" style="47" customWidth="1"/>
    <col min="4876" max="4876" width="2.21875" style="47" customWidth="1"/>
    <col min="4877" max="4877" width="13.109375" style="47" customWidth="1"/>
    <col min="4878" max="4878" width="2.21875" style="47" customWidth="1"/>
    <col min="4879" max="4879" width="13.109375" style="47" customWidth="1"/>
    <col min="4880" max="4880" width="2.21875" style="47" customWidth="1"/>
    <col min="4881" max="4881" width="13.109375" style="47" customWidth="1"/>
    <col min="4882" max="4882" width="2.21875" style="47" customWidth="1"/>
    <col min="4883" max="4883" width="11.109375" style="47" customWidth="1"/>
    <col min="4884" max="4884" width="1.6640625" style="47" customWidth="1"/>
    <col min="4885" max="4885" width="11.5546875" style="47"/>
    <col min="4886" max="4887" width="1.44140625" style="47" customWidth="1"/>
    <col min="4888" max="4888" width="12.44140625" style="47" customWidth="1"/>
    <col min="4889" max="4889" width="2.21875" style="47" customWidth="1"/>
    <col min="4890" max="4890" width="11" style="47" customWidth="1"/>
    <col min="4891" max="4891" width="3" style="47" customWidth="1"/>
    <col min="4892" max="4892" width="10.77734375" style="47" customWidth="1"/>
    <col min="4893" max="4893" width="3" style="47" customWidth="1"/>
    <col min="4894" max="4894" width="10.6640625" style="47" bestFit="1" customWidth="1"/>
    <col min="4895" max="4895" width="3" style="47" customWidth="1"/>
    <col min="4896" max="4896" width="12.6640625" style="47" customWidth="1"/>
    <col min="4897" max="4897" width="2.21875" style="47" customWidth="1"/>
    <col min="4898" max="4898" width="11.5546875" style="47"/>
    <col min="4899" max="4899" width="2.21875" style="47" customWidth="1"/>
    <col min="4900" max="4900" width="11.5546875" style="47"/>
    <col min="4901" max="4901" width="3" style="47" customWidth="1"/>
    <col min="4902" max="4902" width="4.5546875" style="47" customWidth="1"/>
    <col min="4903" max="4903" width="8.77734375" style="47" customWidth="1"/>
    <col min="4904" max="5120" width="11.5546875" style="47"/>
    <col min="5121" max="5121" width="5.33203125" style="47" customWidth="1"/>
    <col min="5122" max="5122" width="2.21875" style="47" customWidth="1"/>
    <col min="5123" max="5123" width="17.77734375" style="47" customWidth="1"/>
    <col min="5124" max="5124" width="1.44140625" style="47" customWidth="1"/>
    <col min="5125" max="5125" width="13.109375" style="47" customWidth="1"/>
    <col min="5126" max="5126" width="2.21875" style="47" customWidth="1"/>
    <col min="5127" max="5127" width="13.109375" style="47" customWidth="1"/>
    <col min="5128" max="5128" width="2.21875" style="47" customWidth="1"/>
    <col min="5129" max="5129" width="13.109375" style="47" customWidth="1"/>
    <col min="5130" max="5130" width="2.21875" style="47" customWidth="1"/>
    <col min="5131" max="5131" width="13.109375" style="47" customWidth="1"/>
    <col min="5132" max="5132" width="2.21875" style="47" customWidth="1"/>
    <col min="5133" max="5133" width="13.109375" style="47" customWidth="1"/>
    <col min="5134" max="5134" width="2.21875" style="47" customWidth="1"/>
    <col min="5135" max="5135" width="13.109375" style="47" customWidth="1"/>
    <col min="5136" max="5136" width="2.21875" style="47" customWidth="1"/>
    <col min="5137" max="5137" width="13.109375" style="47" customWidth="1"/>
    <col min="5138" max="5138" width="2.21875" style="47" customWidth="1"/>
    <col min="5139" max="5139" width="11.109375" style="47" customWidth="1"/>
    <col min="5140" max="5140" width="1.6640625" style="47" customWidth="1"/>
    <col min="5141" max="5141" width="11.5546875" style="47"/>
    <col min="5142" max="5143" width="1.44140625" style="47" customWidth="1"/>
    <col min="5144" max="5144" width="12.44140625" style="47" customWidth="1"/>
    <col min="5145" max="5145" width="2.21875" style="47" customWidth="1"/>
    <col min="5146" max="5146" width="11" style="47" customWidth="1"/>
    <col min="5147" max="5147" width="3" style="47" customWidth="1"/>
    <col min="5148" max="5148" width="10.77734375" style="47" customWidth="1"/>
    <col min="5149" max="5149" width="3" style="47" customWidth="1"/>
    <col min="5150" max="5150" width="10.6640625" style="47" bestFit="1" customWidth="1"/>
    <col min="5151" max="5151" width="3" style="47" customWidth="1"/>
    <col min="5152" max="5152" width="12.6640625" style="47" customWidth="1"/>
    <col min="5153" max="5153" width="2.21875" style="47" customWidth="1"/>
    <col min="5154" max="5154" width="11.5546875" style="47"/>
    <col min="5155" max="5155" width="2.21875" style="47" customWidth="1"/>
    <col min="5156" max="5156" width="11.5546875" style="47"/>
    <col min="5157" max="5157" width="3" style="47" customWidth="1"/>
    <col min="5158" max="5158" width="4.5546875" style="47" customWidth="1"/>
    <col min="5159" max="5159" width="8.77734375" style="47" customWidth="1"/>
    <col min="5160" max="5376" width="11.5546875" style="47"/>
    <col min="5377" max="5377" width="5.33203125" style="47" customWidth="1"/>
    <col min="5378" max="5378" width="2.21875" style="47" customWidth="1"/>
    <col min="5379" max="5379" width="17.77734375" style="47" customWidth="1"/>
    <col min="5380" max="5380" width="1.44140625" style="47" customWidth="1"/>
    <col min="5381" max="5381" width="13.109375" style="47" customWidth="1"/>
    <col min="5382" max="5382" width="2.21875" style="47" customWidth="1"/>
    <col min="5383" max="5383" width="13.109375" style="47" customWidth="1"/>
    <col min="5384" max="5384" width="2.21875" style="47" customWidth="1"/>
    <col min="5385" max="5385" width="13.109375" style="47" customWidth="1"/>
    <col min="5386" max="5386" width="2.21875" style="47" customWidth="1"/>
    <col min="5387" max="5387" width="13.109375" style="47" customWidth="1"/>
    <col min="5388" max="5388" width="2.21875" style="47" customWidth="1"/>
    <col min="5389" max="5389" width="13.109375" style="47" customWidth="1"/>
    <col min="5390" max="5390" width="2.21875" style="47" customWidth="1"/>
    <col min="5391" max="5391" width="13.109375" style="47" customWidth="1"/>
    <col min="5392" max="5392" width="2.21875" style="47" customWidth="1"/>
    <col min="5393" max="5393" width="13.109375" style="47" customWidth="1"/>
    <col min="5394" max="5394" width="2.21875" style="47" customWidth="1"/>
    <col min="5395" max="5395" width="11.109375" style="47" customWidth="1"/>
    <col min="5396" max="5396" width="1.6640625" style="47" customWidth="1"/>
    <col min="5397" max="5397" width="11.5546875" style="47"/>
    <col min="5398" max="5399" width="1.44140625" style="47" customWidth="1"/>
    <col min="5400" max="5400" width="12.44140625" style="47" customWidth="1"/>
    <col min="5401" max="5401" width="2.21875" style="47" customWidth="1"/>
    <col min="5402" max="5402" width="11" style="47" customWidth="1"/>
    <col min="5403" max="5403" width="3" style="47" customWidth="1"/>
    <col min="5404" max="5404" width="10.77734375" style="47" customWidth="1"/>
    <col min="5405" max="5405" width="3" style="47" customWidth="1"/>
    <col min="5406" max="5406" width="10.6640625" style="47" bestFit="1" customWidth="1"/>
    <col min="5407" max="5407" width="3" style="47" customWidth="1"/>
    <col min="5408" max="5408" width="12.6640625" style="47" customWidth="1"/>
    <col min="5409" max="5409" width="2.21875" style="47" customWidth="1"/>
    <col min="5410" max="5410" width="11.5546875" style="47"/>
    <col min="5411" max="5411" width="2.21875" style="47" customWidth="1"/>
    <col min="5412" max="5412" width="11.5546875" style="47"/>
    <col min="5413" max="5413" width="3" style="47" customWidth="1"/>
    <col min="5414" max="5414" width="4.5546875" style="47" customWidth="1"/>
    <col min="5415" max="5415" width="8.77734375" style="47" customWidth="1"/>
    <col min="5416" max="5632" width="11.5546875" style="47"/>
    <col min="5633" max="5633" width="5.33203125" style="47" customWidth="1"/>
    <col min="5634" max="5634" width="2.21875" style="47" customWidth="1"/>
    <col min="5635" max="5635" width="17.77734375" style="47" customWidth="1"/>
    <col min="5636" max="5636" width="1.44140625" style="47" customWidth="1"/>
    <col min="5637" max="5637" width="13.109375" style="47" customWidth="1"/>
    <col min="5638" max="5638" width="2.21875" style="47" customWidth="1"/>
    <col min="5639" max="5639" width="13.109375" style="47" customWidth="1"/>
    <col min="5640" max="5640" width="2.21875" style="47" customWidth="1"/>
    <col min="5641" max="5641" width="13.109375" style="47" customWidth="1"/>
    <col min="5642" max="5642" width="2.21875" style="47" customWidth="1"/>
    <col min="5643" max="5643" width="13.109375" style="47" customWidth="1"/>
    <col min="5644" max="5644" width="2.21875" style="47" customWidth="1"/>
    <col min="5645" max="5645" width="13.109375" style="47" customWidth="1"/>
    <col min="5646" max="5646" width="2.21875" style="47" customWidth="1"/>
    <col min="5647" max="5647" width="13.109375" style="47" customWidth="1"/>
    <col min="5648" max="5648" width="2.21875" style="47" customWidth="1"/>
    <col min="5649" max="5649" width="13.109375" style="47" customWidth="1"/>
    <col min="5650" max="5650" width="2.21875" style="47" customWidth="1"/>
    <col min="5651" max="5651" width="11.109375" style="47" customWidth="1"/>
    <col min="5652" max="5652" width="1.6640625" style="47" customWidth="1"/>
    <col min="5653" max="5653" width="11.5546875" style="47"/>
    <col min="5654" max="5655" width="1.44140625" style="47" customWidth="1"/>
    <col min="5656" max="5656" width="12.44140625" style="47" customWidth="1"/>
    <col min="5657" max="5657" width="2.21875" style="47" customWidth="1"/>
    <col min="5658" max="5658" width="11" style="47" customWidth="1"/>
    <col min="5659" max="5659" width="3" style="47" customWidth="1"/>
    <col min="5660" max="5660" width="10.77734375" style="47" customWidth="1"/>
    <col min="5661" max="5661" width="3" style="47" customWidth="1"/>
    <col min="5662" max="5662" width="10.6640625" style="47" bestFit="1" customWidth="1"/>
    <col min="5663" max="5663" width="3" style="47" customWidth="1"/>
    <col min="5664" max="5664" width="12.6640625" style="47" customWidth="1"/>
    <col min="5665" max="5665" width="2.21875" style="47" customWidth="1"/>
    <col min="5666" max="5666" width="11.5546875" style="47"/>
    <col min="5667" max="5667" width="2.21875" style="47" customWidth="1"/>
    <col min="5668" max="5668" width="11.5546875" style="47"/>
    <col min="5669" max="5669" width="3" style="47" customWidth="1"/>
    <col min="5670" max="5670" width="4.5546875" style="47" customWidth="1"/>
    <col min="5671" max="5671" width="8.77734375" style="47" customWidth="1"/>
    <col min="5672" max="5888" width="11.5546875" style="47"/>
    <col min="5889" max="5889" width="5.33203125" style="47" customWidth="1"/>
    <col min="5890" max="5890" width="2.21875" style="47" customWidth="1"/>
    <col min="5891" max="5891" width="17.77734375" style="47" customWidth="1"/>
    <col min="5892" max="5892" width="1.44140625" style="47" customWidth="1"/>
    <col min="5893" max="5893" width="13.109375" style="47" customWidth="1"/>
    <col min="5894" max="5894" width="2.21875" style="47" customWidth="1"/>
    <col min="5895" max="5895" width="13.109375" style="47" customWidth="1"/>
    <col min="5896" max="5896" width="2.21875" style="47" customWidth="1"/>
    <col min="5897" max="5897" width="13.109375" style="47" customWidth="1"/>
    <col min="5898" max="5898" width="2.21875" style="47" customWidth="1"/>
    <col min="5899" max="5899" width="13.109375" style="47" customWidth="1"/>
    <col min="5900" max="5900" width="2.21875" style="47" customWidth="1"/>
    <col min="5901" max="5901" width="13.109375" style="47" customWidth="1"/>
    <col min="5902" max="5902" width="2.21875" style="47" customWidth="1"/>
    <col min="5903" max="5903" width="13.109375" style="47" customWidth="1"/>
    <col min="5904" max="5904" width="2.21875" style="47" customWidth="1"/>
    <col min="5905" max="5905" width="13.109375" style="47" customWidth="1"/>
    <col min="5906" max="5906" width="2.21875" style="47" customWidth="1"/>
    <col min="5907" max="5907" width="11.109375" style="47" customWidth="1"/>
    <col min="5908" max="5908" width="1.6640625" style="47" customWidth="1"/>
    <col min="5909" max="5909" width="11.5546875" style="47"/>
    <col min="5910" max="5911" width="1.44140625" style="47" customWidth="1"/>
    <col min="5912" max="5912" width="12.44140625" style="47" customWidth="1"/>
    <col min="5913" max="5913" width="2.21875" style="47" customWidth="1"/>
    <col min="5914" max="5914" width="11" style="47" customWidth="1"/>
    <col min="5915" max="5915" width="3" style="47" customWidth="1"/>
    <col min="5916" max="5916" width="10.77734375" style="47" customWidth="1"/>
    <col min="5917" max="5917" width="3" style="47" customWidth="1"/>
    <col min="5918" max="5918" width="10.6640625" style="47" bestFit="1" customWidth="1"/>
    <col min="5919" max="5919" width="3" style="47" customWidth="1"/>
    <col min="5920" max="5920" width="12.6640625" style="47" customWidth="1"/>
    <col min="5921" max="5921" width="2.21875" style="47" customWidth="1"/>
    <col min="5922" max="5922" width="11.5546875" style="47"/>
    <col min="5923" max="5923" width="2.21875" style="47" customWidth="1"/>
    <col min="5924" max="5924" width="11.5546875" style="47"/>
    <col min="5925" max="5925" width="3" style="47" customWidth="1"/>
    <col min="5926" max="5926" width="4.5546875" style="47" customWidth="1"/>
    <col min="5927" max="5927" width="8.77734375" style="47" customWidth="1"/>
    <col min="5928" max="6144" width="11.5546875" style="47"/>
    <col min="6145" max="6145" width="5.33203125" style="47" customWidth="1"/>
    <col min="6146" max="6146" width="2.21875" style="47" customWidth="1"/>
    <col min="6147" max="6147" width="17.77734375" style="47" customWidth="1"/>
    <col min="6148" max="6148" width="1.44140625" style="47" customWidth="1"/>
    <col min="6149" max="6149" width="13.109375" style="47" customWidth="1"/>
    <col min="6150" max="6150" width="2.21875" style="47" customWidth="1"/>
    <col min="6151" max="6151" width="13.109375" style="47" customWidth="1"/>
    <col min="6152" max="6152" width="2.21875" style="47" customWidth="1"/>
    <col min="6153" max="6153" width="13.109375" style="47" customWidth="1"/>
    <col min="6154" max="6154" width="2.21875" style="47" customWidth="1"/>
    <col min="6155" max="6155" width="13.109375" style="47" customWidth="1"/>
    <col min="6156" max="6156" width="2.21875" style="47" customWidth="1"/>
    <col min="6157" max="6157" width="13.109375" style="47" customWidth="1"/>
    <col min="6158" max="6158" width="2.21875" style="47" customWidth="1"/>
    <col min="6159" max="6159" width="13.109375" style="47" customWidth="1"/>
    <col min="6160" max="6160" width="2.21875" style="47" customWidth="1"/>
    <col min="6161" max="6161" width="13.109375" style="47" customWidth="1"/>
    <col min="6162" max="6162" width="2.21875" style="47" customWidth="1"/>
    <col min="6163" max="6163" width="11.109375" style="47" customWidth="1"/>
    <col min="6164" max="6164" width="1.6640625" style="47" customWidth="1"/>
    <col min="6165" max="6165" width="11.5546875" style="47"/>
    <col min="6166" max="6167" width="1.44140625" style="47" customWidth="1"/>
    <col min="6168" max="6168" width="12.44140625" style="47" customWidth="1"/>
    <col min="6169" max="6169" width="2.21875" style="47" customWidth="1"/>
    <col min="6170" max="6170" width="11" style="47" customWidth="1"/>
    <col min="6171" max="6171" width="3" style="47" customWidth="1"/>
    <col min="6172" max="6172" width="10.77734375" style="47" customWidth="1"/>
    <col min="6173" max="6173" width="3" style="47" customWidth="1"/>
    <col min="6174" max="6174" width="10.6640625" style="47" bestFit="1" customWidth="1"/>
    <col min="6175" max="6175" width="3" style="47" customWidth="1"/>
    <col min="6176" max="6176" width="12.6640625" style="47" customWidth="1"/>
    <col min="6177" max="6177" width="2.21875" style="47" customWidth="1"/>
    <col min="6178" max="6178" width="11.5546875" style="47"/>
    <col min="6179" max="6179" width="2.21875" style="47" customWidth="1"/>
    <col min="6180" max="6180" width="11.5546875" style="47"/>
    <col min="6181" max="6181" width="3" style="47" customWidth="1"/>
    <col min="6182" max="6182" width="4.5546875" style="47" customWidth="1"/>
    <col min="6183" max="6183" width="8.77734375" style="47" customWidth="1"/>
    <col min="6184" max="6400" width="11.5546875" style="47"/>
    <col min="6401" max="6401" width="5.33203125" style="47" customWidth="1"/>
    <col min="6402" max="6402" width="2.21875" style="47" customWidth="1"/>
    <col min="6403" max="6403" width="17.77734375" style="47" customWidth="1"/>
    <col min="6404" max="6404" width="1.44140625" style="47" customWidth="1"/>
    <col min="6405" max="6405" width="13.109375" style="47" customWidth="1"/>
    <col min="6406" max="6406" width="2.21875" style="47" customWidth="1"/>
    <col min="6407" max="6407" width="13.109375" style="47" customWidth="1"/>
    <col min="6408" max="6408" width="2.21875" style="47" customWidth="1"/>
    <col min="6409" max="6409" width="13.109375" style="47" customWidth="1"/>
    <col min="6410" max="6410" width="2.21875" style="47" customWidth="1"/>
    <col min="6411" max="6411" width="13.109375" style="47" customWidth="1"/>
    <col min="6412" max="6412" width="2.21875" style="47" customWidth="1"/>
    <col min="6413" max="6413" width="13.109375" style="47" customWidth="1"/>
    <col min="6414" max="6414" width="2.21875" style="47" customWidth="1"/>
    <col min="6415" max="6415" width="13.109375" style="47" customWidth="1"/>
    <col min="6416" max="6416" width="2.21875" style="47" customWidth="1"/>
    <col min="6417" max="6417" width="13.109375" style="47" customWidth="1"/>
    <col min="6418" max="6418" width="2.21875" style="47" customWidth="1"/>
    <col min="6419" max="6419" width="11.109375" style="47" customWidth="1"/>
    <col min="6420" max="6420" width="1.6640625" style="47" customWidth="1"/>
    <col min="6421" max="6421" width="11.5546875" style="47"/>
    <col min="6422" max="6423" width="1.44140625" style="47" customWidth="1"/>
    <col min="6424" max="6424" width="12.44140625" style="47" customWidth="1"/>
    <col min="6425" max="6425" width="2.21875" style="47" customWidth="1"/>
    <col min="6426" max="6426" width="11" style="47" customWidth="1"/>
    <col min="6427" max="6427" width="3" style="47" customWidth="1"/>
    <col min="6428" max="6428" width="10.77734375" style="47" customWidth="1"/>
    <col min="6429" max="6429" width="3" style="47" customWidth="1"/>
    <col min="6430" max="6430" width="10.6640625" style="47" bestFit="1" customWidth="1"/>
    <col min="6431" max="6431" width="3" style="47" customWidth="1"/>
    <col min="6432" max="6432" width="12.6640625" style="47" customWidth="1"/>
    <col min="6433" max="6433" width="2.21875" style="47" customWidth="1"/>
    <col min="6434" max="6434" width="11.5546875" style="47"/>
    <col min="6435" max="6435" width="2.21875" style="47" customWidth="1"/>
    <col min="6436" max="6436" width="11.5546875" style="47"/>
    <col min="6437" max="6437" width="3" style="47" customWidth="1"/>
    <col min="6438" max="6438" width="4.5546875" style="47" customWidth="1"/>
    <col min="6439" max="6439" width="8.77734375" style="47" customWidth="1"/>
    <col min="6440" max="6656" width="11.5546875" style="47"/>
    <col min="6657" max="6657" width="5.33203125" style="47" customWidth="1"/>
    <col min="6658" max="6658" width="2.21875" style="47" customWidth="1"/>
    <col min="6659" max="6659" width="17.77734375" style="47" customWidth="1"/>
    <col min="6660" max="6660" width="1.44140625" style="47" customWidth="1"/>
    <col min="6661" max="6661" width="13.109375" style="47" customWidth="1"/>
    <col min="6662" max="6662" width="2.21875" style="47" customWidth="1"/>
    <col min="6663" max="6663" width="13.109375" style="47" customWidth="1"/>
    <col min="6664" max="6664" width="2.21875" style="47" customWidth="1"/>
    <col min="6665" max="6665" width="13.109375" style="47" customWidth="1"/>
    <col min="6666" max="6666" width="2.21875" style="47" customWidth="1"/>
    <col min="6667" max="6667" width="13.109375" style="47" customWidth="1"/>
    <col min="6668" max="6668" width="2.21875" style="47" customWidth="1"/>
    <col min="6669" max="6669" width="13.109375" style="47" customWidth="1"/>
    <col min="6670" max="6670" width="2.21875" style="47" customWidth="1"/>
    <col min="6671" max="6671" width="13.109375" style="47" customWidth="1"/>
    <col min="6672" max="6672" width="2.21875" style="47" customWidth="1"/>
    <col min="6673" max="6673" width="13.109375" style="47" customWidth="1"/>
    <col min="6674" max="6674" width="2.21875" style="47" customWidth="1"/>
    <col min="6675" max="6675" width="11.109375" style="47" customWidth="1"/>
    <col min="6676" max="6676" width="1.6640625" style="47" customWidth="1"/>
    <col min="6677" max="6677" width="11.5546875" style="47"/>
    <col min="6678" max="6679" width="1.44140625" style="47" customWidth="1"/>
    <col min="6680" max="6680" width="12.44140625" style="47" customWidth="1"/>
    <col min="6681" max="6681" width="2.21875" style="47" customWidth="1"/>
    <col min="6682" max="6682" width="11" style="47" customWidth="1"/>
    <col min="6683" max="6683" width="3" style="47" customWidth="1"/>
    <col min="6684" max="6684" width="10.77734375" style="47" customWidth="1"/>
    <col min="6685" max="6685" width="3" style="47" customWidth="1"/>
    <col min="6686" max="6686" width="10.6640625" style="47" bestFit="1" customWidth="1"/>
    <col min="6687" max="6687" width="3" style="47" customWidth="1"/>
    <col min="6688" max="6688" width="12.6640625" style="47" customWidth="1"/>
    <col min="6689" max="6689" width="2.21875" style="47" customWidth="1"/>
    <col min="6690" max="6690" width="11.5546875" style="47"/>
    <col min="6691" max="6691" width="2.21875" style="47" customWidth="1"/>
    <col min="6692" max="6692" width="11.5546875" style="47"/>
    <col min="6693" max="6693" width="3" style="47" customWidth="1"/>
    <col min="6694" max="6694" width="4.5546875" style="47" customWidth="1"/>
    <col min="6695" max="6695" width="8.77734375" style="47" customWidth="1"/>
    <col min="6696" max="6912" width="11.5546875" style="47"/>
    <col min="6913" max="6913" width="5.33203125" style="47" customWidth="1"/>
    <col min="6914" max="6914" width="2.21875" style="47" customWidth="1"/>
    <col min="6915" max="6915" width="17.77734375" style="47" customWidth="1"/>
    <col min="6916" max="6916" width="1.44140625" style="47" customWidth="1"/>
    <col min="6917" max="6917" width="13.109375" style="47" customWidth="1"/>
    <col min="6918" max="6918" width="2.21875" style="47" customWidth="1"/>
    <col min="6919" max="6919" width="13.109375" style="47" customWidth="1"/>
    <col min="6920" max="6920" width="2.21875" style="47" customWidth="1"/>
    <col min="6921" max="6921" width="13.109375" style="47" customWidth="1"/>
    <col min="6922" max="6922" width="2.21875" style="47" customWidth="1"/>
    <col min="6923" max="6923" width="13.109375" style="47" customWidth="1"/>
    <col min="6924" max="6924" width="2.21875" style="47" customWidth="1"/>
    <col min="6925" max="6925" width="13.109375" style="47" customWidth="1"/>
    <col min="6926" max="6926" width="2.21875" style="47" customWidth="1"/>
    <col min="6927" max="6927" width="13.109375" style="47" customWidth="1"/>
    <col min="6928" max="6928" width="2.21875" style="47" customWidth="1"/>
    <col min="6929" max="6929" width="13.109375" style="47" customWidth="1"/>
    <col min="6930" max="6930" width="2.21875" style="47" customWidth="1"/>
    <col min="6931" max="6931" width="11.109375" style="47" customWidth="1"/>
    <col min="6932" max="6932" width="1.6640625" style="47" customWidth="1"/>
    <col min="6933" max="6933" width="11.5546875" style="47"/>
    <col min="6934" max="6935" width="1.44140625" style="47" customWidth="1"/>
    <col min="6936" max="6936" width="12.44140625" style="47" customWidth="1"/>
    <col min="6937" max="6937" width="2.21875" style="47" customWidth="1"/>
    <col min="6938" max="6938" width="11" style="47" customWidth="1"/>
    <col min="6939" max="6939" width="3" style="47" customWidth="1"/>
    <col min="6940" max="6940" width="10.77734375" style="47" customWidth="1"/>
    <col min="6941" max="6941" width="3" style="47" customWidth="1"/>
    <col min="6942" max="6942" width="10.6640625" style="47" bestFit="1" customWidth="1"/>
    <col min="6943" max="6943" width="3" style="47" customWidth="1"/>
    <col min="6944" max="6944" width="12.6640625" style="47" customWidth="1"/>
    <col min="6945" max="6945" width="2.21875" style="47" customWidth="1"/>
    <col min="6946" max="6946" width="11.5546875" style="47"/>
    <col min="6947" max="6947" width="2.21875" style="47" customWidth="1"/>
    <col min="6948" max="6948" width="11.5546875" style="47"/>
    <col min="6949" max="6949" width="3" style="47" customWidth="1"/>
    <col min="6950" max="6950" width="4.5546875" style="47" customWidth="1"/>
    <col min="6951" max="6951" width="8.77734375" style="47" customWidth="1"/>
    <col min="6952" max="7168" width="11.5546875" style="47"/>
    <col min="7169" max="7169" width="5.33203125" style="47" customWidth="1"/>
    <col min="7170" max="7170" width="2.21875" style="47" customWidth="1"/>
    <col min="7171" max="7171" width="17.77734375" style="47" customWidth="1"/>
    <col min="7172" max="7172" width="1.44140625" style="47" customWidth="1"/>
    <col min="7173" max="7173" width="13.109375" style="47" customWidth="1"/>
    <col min="7174" max="7174" width="2.21875" style="47" customWidth="1"/>
    <col min="7175" max="7175" width="13.109375" style="47" customWidth="1"/>
    <col min="7176" max="7176" width="2.21875" style="47" customWidth="1"/>
    <col min="7177" max="7177" width="13.109375" style="47" customWidth="1"/>
    <col min="7178" max="7178" width="2.21875" style="47" customWidth="1"/>
    <col min="7179" max="7179" width="13.109375" style="47" customWidth="1"/>
    <col min="7180" max="7180" width="2.21875" style="47" customWidth="1"/>
    <col min="7181" max="7181" width="13.109375" style="47" customWidth="1"/>
    <col min="7182" max="7182" width="2.21875" style="47" customWidth="1"/>
    <col min="7183" max="7183" width="13.109375" style="47" customWidth="1"/>
    <col min="7184" max="7184" width="2.21875" style="47" customWidth="1"/>
    <col min="7185" max="7185" width="13.109375" style="47" customWidth="1"/>
    <col min="7186" max="7186" width="2.21875" style="47" customWidth="1"/>
    <col min="7187" max="7187" width="11.109375" style="47" customWidth="1"/>
    <col min="7188" max="7188" width="1.6640625" style="47" customWidth="1"/>
    <col min="7189" max="7189" width="11.5546875" style="47"/>
    <col min="7190" max="7191" width="1.44140625" style="47" customWidth="1"/>
    <col min="7192" max="7192" width="12.44140625" style="47" customWidth="1"/>
    <col min="7193" max="7193" width="2.21875" style="47" customWidth="1"/>
    <col min="7194" max="7194" width="11" style="47" customWidth="1"/>
    <col min="7195" max="7195" width="3" style="47" customWidth="1"/>
    <col min="7196" max="7196" width="10.77734375" style="47" customWidth="1"/>
    <col min="7197" max="7197" width="3" style="47" customWidth="1"/>
    <col min="7198" max="7198" width="10.6640625" style="47" bestFit="1" customWidth="1"/>
    <col min="7199" max="7199" width="3" style="47" customWidth="1"/>
    <col min="7200" max="7200" width="12.6640625" style="47" customWidth="1"/>
    <col min="7201" max="7201" width="2.21875" style="47" customWidth="1"/>
    <col min="7202" max="7202" width="11.5546875" style="47"/>
    <col min="7203" max="7203" width="2.21875" style="47" customWidth="1"/>
    <col min="7204" max="7204" width="11.5546875" style="47"/>
    <col min="7205" max="7205" width="3" style="47" customWidth="1"/>
    <col min="7206" max="7206" width="4.5546875" style="47" customWidth="1"/>
    <col min="7207" max="7207" width="8.77734375" style="47" customWidth="1"/>
    <col min="7208" max="7424" width="11.5546875" style="47"/>
    <col min="7425" max="7425" width="5.33203125" style="47" customWidth="1"/>
    <col min="7426" max="7426" width="2.21875" style="47" customWidth="1"/>
    <col min="7427" max="7427" width="17.77734375" style="47" customWidth="1"/>
    <col min="7428" max="7428" width="1.44140625" style="47" customWidth="1"/>
    <col min="7429" max="7429" width="13.109375" style="47" customWidth="1"/>
    <col min="7430" max="7430" width="2.21875" style="47" customWidth="1"/>
    <col min="7431" max="7431" width="13.109375" style="47" customWidth="1"/>
    <col min="7432" max="7432" width="2.21875" style="47" customWidth="1"/>
    <col min="7433" max="7433" width="13.109375" style="47" customWidth="1"/>
    <col min="7434" max="7434" width="2.21875" style="47" customWidth="1"/>
    <col min="7435" max="7435" width="13.109375" style="47" customWidth="1"/>
    <col min="7436" max="7436" width="2.21875" style="47" customWidth="1"/>
    <col min="7437" max="7437" width="13.109375" style="47" customWidth="1"/>
    <col min="7438" max="7438" width="2.21875" style="47" customWidth="1"/>
    <col min="7439" max="7439" width="13.109375" style="47" customWidth="1"/>
    <col min="7440" max="7440" width="2.21875" style="47" customWidth="1"/>
    <col min="7441" max="7441" width="13.109375" style="47" customWidth="1"/>
    <col min="7442" max="7442" width="2.21875" style="47" customWidth="1"/>
    <col min="7443" max="7443" width="11.109375" style="47" customWidth="1"/>
    <col min="7444" max="7444" width="1.6640625" style="47" customWidth="1"/>
    <col min="7445" max="7445" width="11.5546875" style="47"/>
    <col min="7446" max="7447" width="1.44140625" style="47" customWidth="1"/>
    <col min="7448" max="7448" width="12.44140625" style="47" customWidth="1"/>
    <col min="7449" max="7449" width="2.21875" style="47" customWidth="1"/>
    <col min="7450" max="7450" width="11" style="47" customWidth="1"/>
    <col min="7451" max="7451" width="3" style="47" customWidth="1"/>
    <col min="7452" max="7452" width="10.77734375" style="47" customWidth="1"/>
    <col min="7453" max="7453" width="3" style="47" customWidth="1"/>
    <col min="7454" max="7454" width="10.6640625" style="47" bestFit="1" customWidth="1"/>
    <col min="7455" max="7455" width="3" style="47" customWidth="1"/>
    <col min="7456" max="7456" width="12.6640625" style="47" customWidth="1"/>
    <col min="7457" max="7457" width="2.21875" style="47" customWidth="1"/>
    <col min="7458" max="7458" width="11.5546875" style="47"/>
    <col min="7459" max="7459" width="2.21875" style="47" customWidth="1"/>
    <col min="7460" max="7460" width="11.5546875" style="47"/>
    <col min="7461" max="7461" width="3" style="47" customWidth="1"/>
    <col min="7462" max="7462" width="4.5546875" style="47" customWidth="1"/>
    <col min="7463" max="7463" width="8.77734375" style="47" customWidth="1"/>
    <col min="7464" max="7680" width="11.5546875" style="47"/>
    <col min="7681" max="7681" width="5.33203125" style="47" customWidth="1"/>
    <col min="7682" max="7682" width="2.21875" style="47" customWidth="1"/>
    <col min="7683" max="7683" width="17.77734375" style="47" customWidth="1"/>
    <col min="7684" max="7684" width="1.44140625" style="47" customWidth="1"/>
    <col min="7685" max="7685" width="13.109375" style="47" customWidth="1"/>
    <col min="7686" max="7686" width="2.21875" style="47" customWidth="1"/>
    <col min="7687" max="7687" width="13.109375" style="47" customWidth="1"/>
    <col min="7688" max="7688" width="2.21875" style="47" customWidth="1"/>
    <col min="7689" max="7689" width="13.109375" style="47" customWidth="1"/>
    <col min="7690" max="7690" width="2.21875" style="47" customWidth="1"/>
    <col min="7691" max="7691" width="13.109375" style="47" customWidth="1"/>
    <col min="7692" max="7692" width="2.21875" style="47" customWidth="1"/>
    <col min="7693" max="7693" width="13.109375" style="47" customWidth="1"/>
    <col min="7694" max="7694" width="2.21875" style="47" customWidth="1"/>
    <col min="7695" max="7695" width="13.109375" style="47" customWidth="1"/>
    <col min="7696" max="7696" width="2.21875" style="47" customWidth="1"/>
    <col min="7697" max="7697" width="13.109375" style="47" customWidth="1"/>
    <col min="7698" max="7698" width="2.21875" style="47" customWidth="1"/>
    <col min="7699" max="7699" width="11.109375" style="47" customWidth="1"/>
    <col min="7700" max="7700" width="1.6640625" style="47" customWidth="1"/>
    <col min="7701" max="7701" width="11.5546875" style="47"/>
    <col min="7702" max="7703" width="1.44140625" style="47" customWidth="1"/>
    <col min="7704" max="7704" width="12.44140625" style="47" customWidth="1"/>
    <col min="7705" max="7705" width="2.21875" style="47" customWidth="1"/>
    <col min="7706" max="7706" width="11" style="47" customWidth="1"/>
    <col min="7707" max="7707" width="3" style="47" customWidth="1"/>
    <col min="7708" max="7708" width="10.77734375" style="47" customWidth="1"/>
    <col min="7709" max="7709" width="3" style="47" customWidth="1"/>
    <col min="7710" max="7710" width="10.6640625" style="47" bestFit="1" customWidth="1"/>
    <col min="7711" max="7711" width="3" style="47" customWidth="1"/>
    <col min="7712" max="7712" width="12.6640625" style="47" customWidth="1"/>
    <col min="7713" max="7713" width="2.21875" style="47" customWidth="1"/>
    <col min="7714" max="7714" width="11.5546875" style="47"/>
    <col min="7715" max="7715" width="2.21875" style="47" customWidth="1"/>
    <col min="7716" max="7716" width="11.5546875" style="47"/>
    <col min="7717" max="7717" width="3" style="47" customWidth="1"/>
    <col min="7718" max="7718" width="4.5546875" style="47" customWidth="1"/>
    <col min="7719" max="7719" width="8.77734375" style="47" customWidth="1"/>
    <col min="7720" max="7936" width="11.5546875" style="47"/>
    <col min="7937" max="7937" width="5.33203125" style="47" customWidth="1"/>
    <col min="7938" max="7938" width="2.21875" style="47" customWidth="1"/>
    <col min="7939" max="7939" width="17.77734375" style="47" customWidth="1"/>
    <col min="7940" max="7940" width="1.44140625" style="47" customWidth="1"/>
    <col min="7941" max="7941" width="13.109375" style="47" customWidth="1"/>
    <col min="7942" max="7942" width="2.21875" style="47" customWidth="1"/>
    <col min="7943" max="7943" width="13.109375" style="47" customWidth="1"/>
    <col min="7944" max="7944" width="2.21875" style="47" customWidth="1"/>
    <col min="7945" max="7945" width="13.109375" style="47" customWidth="1"/>
    <col min="7946" max="7946" width="2.21875" style="47" customWidth="1"/>
    <col min="7947" max="7947" width="13.109375" style="47" customWidth="1"/>
    <col min="7948" max="7948" width="2.21875" style="47" customWidth="1"/>
    <col min="7949" max="7949" width="13.109375" style="47" customWidth="1"/>
    <col min="7950" max="7950" width="2.21875" style="47" customWidth="1"/>
    <col min="7951" max="7951" width="13.109375" style="47" customWidth="1"/>
    <col min="7952" max="7952" width="2.21875" style="47" customWidth="1"/>
    <col min="7953" max="7953" width="13.109375" style="47" customWidth="1"/>
    <col min="7954" max="7954" width="2.21875" style="47" customWidth="1"/>
    <col min="7955" max="7955" width="11.109375" style="47" customWidth="1"/>
    <col min="7956" max="7956" width="1.6640625" style="47" customWidth="1"/>
    <col min="7957" max="7957" width="11.5546875" style="47"/>
    <col min="7958" max="7959" width="1.44140625" style="47" customWidth="1"/>
    <col min="7960" max="7960" width="12.44140625" style="47" customWidth="1"/>
    <col min="7961" max="7961" width="2.21875" style="47" customWidth="1"/>
    <col min="7962" max="7962" width="11" style="47" customWidth="1"/>
    <col min="7963" max="7963" width="3" style="47" customWidth="1"/>
    <col min="7964" max="7964" width="10.77734375" style="47" customWidth="1"/>
    <col min="7965" max="7965" width="3" style="47" customWidth="1"/>
    <col min="7966" max="7966" width="10.6640625" style="47" bestFit="1" customWidth="1"/>
    <col min="7967" max="7967" width="3" style="47" customWidth="1"/>
    <col min="7968" max="7968" width="12.6640625" style="47" customWidth="1"/>
    <col min="7969" max="7969" width="2.21875" style="47" customWidth="1"/>
    <col min="7970" max="7970" width="11.5546875" style="47"/>
    <col min="7971" max="7971" width="2.21875" style="47" customWidth="1"/>
    <col min="7972" max="7972" width="11.5546875" style="47"/>
    <col min="7973" max="7973" width="3" style="47" customWidth="1"/>
    <col min="7974" max="7974" width="4.5546875" style="47" customWidth="1"/>
    <col min="7975" max="7975" width="8.77734375" style="47" customWidth="1"/>
    <col min="7976" max="8192" width="11.5546875" style="47"/>
    <col min="8193" max="8193" width="5.33203125" style="47" customWidth="1"/>
    <col min="8194" max="8194" width="2.21875" style="47" customWidth="1"/>
    <col min="8195" max="8195" width="17.77734375" style="47" customWidth="1"/>
    <col min="8196" max="8196" width="1.44140625" style="47" customWidth="1"/>
    <col min="8197" max="8197" width="13.109375" style="47" customWidth="1"/>
    <col min="8198" max="8198" width="2.21875" style="47" customWidth="1"/>
    <col min="8199" max="8199" width="13.109375" style="47" customWidth="1"/>
    <col min="8200" max="8200" width="2.21875" style="47" customWidth="1"/>
    <col min="8201" max="8201" width="13.109375" style="47" customWidth="1"/>
    <col min="8202" max="8202" width="2.21875" style="47" customWidth="1"/>
    <col min="8203" max="8203" width="13.109375" style="47" customWidth="1"/>
    <col min="8204" max="8204" width="2.21875" style="47" customWidth="1"/>
    <col min="8205" max="8205" width="13.109375" style="47" customWidth="1"/>
    <col min="8206" max="8206" width="2.21875" style="47" customWidth="1"/>
    <col min="8207" max="8207" width="13.109375" style="47" customWidth="1"/>
    <col min="8208" max="8208" width="2.21875" style="47" customWidth="1"/>
    <col min="8209" max="8209" width="13.109375" style="47" customWidth="1"/>
    <col min="8210" max="8210" width="2.21875" style="47" customWidth="1"/>
    <col min="8211" max="8211" width="11.109375" style="47" customWidth="1"/>
    <col min="8212" max="8212" width="1.6640625" style="47" customWidth="1"/>
    <col min="8213" max="8213" width="11.5546875" style="47"/>
    <col min="8214" max="8215" width="1.44140625" style="47" customWidth="1"/>
    <col min="8216" max="8216" width="12.44140625" style="47" customWidth="1"/>
    <col min="8217" max="8217" width="2.21875" style="47" customWidth="1"/>
    <col min="8218" max="8218" width="11" style="47" customWidth="1"/>
    <col min="8219" max="8219" width="3" style="47" customWidth="1"/>
    <col min="8220" max="8220" width="10.77734375" style="47" customWidth="1"/>
    <col min="8221" max="8221" width="3" style="47" customWidth="1"/>
    <col min="8222" max="8222" width="10.6640625" style="47" bestFit="1" customWidth="1"/>
    <col min="8223" max="8223" width="3" style="47" customWidth="1"/>
    <col min="8224" max="8224" width="12.6640625" style="47" customWidth="1"/>
    <col min="8225" max="8225" width="2.21875" style="47" customWidth="1"/>
    <col min="8226" max="8226" width="11.5546875" style="47"/>
    <col min="8227" max="8227" width="2.21875" style="47" customWidth="1"/>
    <col min="8228" max="8228" width="11.5546875" style="47"/>
    <col min="8229" max="8229" width="3" style="47" customWidth="1"/>
    <col min="8230" max="8230" width="4.5546875" style="47" customWidth="1"/>
    <col min="8231" max="8231" width="8.77734375" style="47" customWidth="1"/>
    <col min="8232" max="8448" width="11.5546875" style="47"/>
    <col min="8449" max="8449" width="5.33203125" style="47" customWidth="1"/>
    <col min="8450" max="8450" width="2.21875" style="47" customWidth="1"/>
    <col min="8451" max="8451" width="17.77734375" style="47" customWidth="1"/>
    <col min="8452" max="8452" width="1.44140625" style="47" customWidth="1"/>
    <col min="8453" max="8453" width="13.109375" style="47" customWidth="1"/>
    <col min="8454" max="8454" width="2.21875" style="47" customWidth="1"/>
    <col min="8455" max="8455" width="13.109375" style="47" customWidth="1"/>
    <col min="8456" max="8456" width="2.21875" style="47" customWidth="1"/>
    <col min="8457" max="8457" width="13.109375" style="47" customWidth="1"/>
    <col min="8458" max="8458" width="2.21875" style="47" customWidth="1"/>
    <col min="8459" max="8459" width="13.109375" style="47" customWidth="1"/>
    <col min="8460" max="8460" width="2.21875" style="47" customWidth="1"/>
    <col min="8461" max="8461" width="13.109375" style="47" customWidth="1"/>
    <col min="8462" max="8462" width="2.21875" style="47" customWidth="1"/>
    <col min="8463" max="8463" width="13.109375" style="47" customWidth="1"/>
    <col min="8464" max="8464" width="2.21875" style="47" customWidth="1"/>
    <col min="8465" max="8465" width="13.109375" style="47" customWidth="1"/>
    <col min="8466" max="8466" width="2.21875" style="47" customWidth="1"/>
    <col min="8467" max="8467" width="11.109375" style="47" customWidth="1"/>
    <col min="8468" max="8468" width="1.6640625" style="47" customWidth="1"/>
    <col min="8469" max="8469" width="11.5546875" style="47"/>
    <col min="8470" max="8471" width="1.44140625" style="47" customWidth="1"/>
    <col min="8472" max="8472" width="12.44140625" style="47" customWidth="1"/>
    <col min="8473" max="8473" width="2.21875" style="47" customWidth="1"/>
    <col min="8474" max="8474" width="11" style="47" customWidth="1"/>
    <col min="8475" max="8475" width="3" style="47" customWidth="1"/>
    <col min="8476" max="8476" width="10.77734375" style="47" customWidth="1"/>
    <col min="8477" max="8477" width="3" style="47" customWidth="1"/>
    <col min="8478" max="8478" width="10.6640625" style="47" bestFit="1" customWidth="1"/>
    <col min="8479" max="8479" width="3" style="47" customWidth="1"/>
    <col min="8480" max="8480" width="12.6640625" style="47" customWidth="1"/>
    <col min="8481" max="8481" width="2.21875" style="47" customWidth="1"/>
    <col min="8482" max="8482" width="11.5546875" style="47"/>
    <col min="8483" max="8483" width="2.21875" style="47" customWidth="1"/>
    <col min="8484" max="8484" width="11.5546875" style="47"/>
    <col min="8485" max="8485" width="3" style="47" customWidth="1"/>
    <col min="8486" max="8486" width="4.5546875" style="47" customWidth="1"/>
    <col min="8487" max="8487" width="8.77734375" style="47" customWidth="1"/>
    <col min="8488" max="8704" width="11.5546875" style="47"/>
    <col min="8705" max="8705" width="5.33203125" style="47" customWidth="1"/>
    <col min="8706" max="8706" width="2.21875" style="47" customWidth="1"/>
    <col min="8707" max="8707" width="17.77734375" style="47" customWidth="1"/>
    <col min="8708" max="8708" width="1.44140625" style="47" customWidth="1"/>
    <col min="8709" max="8709" width="13.109375" style="47" customWidth="1"/>
    <col min="8710" max="8710" width="2.21875" style="47" customWidth="1"/>
    <col min="8711" max="8711" width="13.109375" style="47" customWidth="1"/>
    <col min="8712" max="8712" width="2.21875" style="47" customWidth="1"/>
    <col min="8713" max="8713" width="13.109375" style="47" customWidth="1"/>
    <col min="8714" max="8714" width="2.21875" style="47" customWidth="1"/>
    <col min="8715" max="8715" width="13.109375" style="47" customWidth="1"/>
    <col min="8716" max="8716" width="2.21875" style="47" customWidth="1"/>
    <col min="8717" max="8717" width="13.109375" style="47" customWidth="1"/>
    <col min="8718" max="8718" width="2.21875" style="47" customWidth="1"/>
    <col min="8719" max="8719" width="13.109375" style="47" customWidth="1"/>
    <col min="8720" max="8720" width="2.21875" style="47" customWidth="1"/>
    <col min="8721" max="8721" width="13.109375" style="47" customWidth="1"/>
    <col min="8722" max="8722" width="2.21875" style="47" customWidth="1"/>
    <col min="8723" max="8723" width="11.109375" style="47" customWidth="1"/>
    <col min="8724" max="8724" width="1.6640625" style="47" customWidth="1"/>
    <col min="8725" max="8725" width="11.5546875" style="47"/>
    <col min="8726" max="8727" width="1.44140625" style="47" customWidth="1"/>
    <col min="8728" max="8728" width="12.44140625" style="47" customWidth="1"/>
    <col min="8729" max="8729" width="2.21875" style="47" customWidth="1"/>
    <col min="8730" max="8730" width="11" style="47" customWidth="1"/>
    <col min="8731" max="8731" width="3" style="47" customWidth="1"/>
    <col min="8732" max="8732" width="10.77734375" style="47" customWidth="1"/>
    <col min="8733" max="8733" width="3" style="47" customWidth="1"/>
    <col min="8734" max="8734" width="10.6640625" style="47" bestFit="1" customWidth="1"/>
    <col min="8735" max="8735" width="3" style="47" customWidth="1"/>
    <col min="8736" max="8736" width="12.6640625" style="47" customWidth="1"/>
    <col min="8737" max="8737" width="2.21875" style="47" customWidth="1"/>
    <col min="8738" max="8738" width="11.5546875" style="47"/>
    <col min="8739" max="8739" width="2.21875" style="47" customWidth="1"/>
    <col min="8740" max="8740" width="11.5546875" style="47"/>
    <col min="8741" max="8741" width="3" style="47" customWidth="1"/>
    <col min="8742" max="8742" width="4.5546875" style="47" customWidth="1"/>
    <col min="8743" max="8743" width="8.77734375" style="47" customWidth="1"/>
    <col min="8744" max="8960" width="11.5546875" style="47"/>
    <col min="8961" max="8961" width="5.33203125" style="47" customWidth="1"/>
    <col min="8962" max="8962" width="2.21875" style="47" customWidth="1"/>
    <col min="8963" max="8963" width="17.77734375" style="47" customWidth="1"/>
    <col min="8964" max="8964" width="1.44140625" style="47" customWidth="1"/>
    <col min="8965" max="8965" width="13.109375" style="47" customWidth="1"/>
    <col min="8966" max="8966" width="2.21875" style="47" customWidth="1"/>
    <col min="8967" max="8967" width="13.109375" style="47" customWidth="1"/>
    <col min="8968" max="8968" width="2.21875" style="47" customWidth="1"/>
    <col min="8969" max="8969" width="13.109375" style="47" customWidth="1"/>
    <col min="8970" max="8970" width="2.21875" style="47" customWidth="1"/>
    <col min="8971" max="8971" width="13.109375" style="47" customWidth="1"/>
    <col min="8972" max="8972" width="2.21875" style="47" customWidth="1"/>
    <col min="8973" max="8973" width="13.109375" style="47" customWidth="1"/>
    <col min="8974" max="8974" width="2.21875" style="47" customWidth="1"/>
    <col min="8975" max="8975" width="13.109375" style="47" customWidth="1"/>
    <col min="8976" max="8976" width="2.21875" style="47" customWidth="1"/>
    <col min="8977" max="8977" width="13.109375" style="47" customWidth="1"/>
    <col min="8978" max="8978" width="2.21875" style="47" customWidth="1"/>
    <col min="8979" max="8979" width="11.109375" style="47" customWidth="1"/>
    <col min="8980" max="8980" width="1.6640625" style="47" customWidth="1"/>
    <col min="8981" max="8981" width="11.5546875" style="47"/>
    <col min="8982" max="8983" width="1.44140625" style="47" customWidth="1"/>
    <col min="8984" max="8984" width="12.44140625" style="47" customWidth="1"/>
    <col min="8985" max="8985" width="2.21875" style="47" customWidth="1"/>
    <col min="8986" max="8986" width="11" style="47" customWidth="1"/>
    <col min="8987" max="8987" width="3" style="47" customWidth="1"/>
    <col min="8988" max="8988" width="10.77734375" style="47" customWidth="1"/>
    <col min="8989" max="8989" width="3" style="47" customWidth="1"/>
    <col min="8990" max="8990" width="10.6640625" style="47" bestFit="1" customWidth="1"/>
    <col min="8991" max="8991" width="3" style="47" customWidth="1"/>
    <col min="8992" max="8992" width="12.6640625" style="47" customWidth="1"/>
    <col min="8993" max="8993" width="2.21875" style="47" customWidth="1"/>
    <col min="8994" max="8994" width="11.5546875" style="47"/>
    <col min="8995" max="8995" width="2.21875" style="47" customWidth="1"/>
    <col min="8996" max="8996" width="11.5546875" style="47"/>
    <col min="8997" max="8997" width="3" style="47" customWidth="1"/>
    <col min="8998" max="8998" width="4.5546875" style="47" customWidth="1"/>
    <col min="8999" max="8999" width="8.77734375" style="47" customWidth="1"/>
    <col min="9000" max="9216" width="11.5546875" style="47"/>
    <col min="9217" max="9217" width="5.33203125" style="47" customWidth="1"/>
    <col min="9218" max="9218" width="2.21875" style="47" customWidth="1"/>
    <col min="9219" max="9219" width="17.77734375" style="47" customWidth="1"/>
    <col min="9220" max="9220" width="1.44140625" style="47" customWidth="1"/>
    <col min="9221" max="9221" width="13.109375" style="47" customWidth="1"/>
    <col min="9222" max="9222" width="2.21875" style="47" customWidth="1"/>
    <col min="9223" max="9223" width="13.109375" style="47" customWidth="1"/>
    <col min="9224" max="9224" width="2.21875" style="47" customWidth="1"/>
    <col min="9225" max="9225" width="13.109375" style="47" customWidth="1"/>
    <col min="9226" max="9226" width="2.21875" style="47" customWidth="1"/>
    <col min="9227" max="9227" width="13.109375" style="47" customWidth="1"/>
    <col min="9228" max="9228" width="2.21875" style="47" customWidth="1"/>
    <col min="9229" max="9229" width="13.109375" style="47" customWidth="1"/>
    <col min="9230" max="9230" width="2.21875" style="47" customWidth="1"/>
    <col min="9231" max="9231" width="13.109375" style="47" customWidth="1"/>
    <col min="9232" max="9232" width="2.21875" style="47" customWidth="1"/>
    <col min="9233" max="9233" width="13.109375" style="47" customWidth="1"/>
    <col min="9234" max="9234" width="2.21875" style="47" customWidth="1"/>
    <col min="9235" max="9235" width="11.109375" style="47" customWidth="1"/>
    <col min="9236" max="9236" width="1.6640625" style="47" customWidth="1"/>
    <col min="9237" max="9237" width="11.5546875" style="47"/>
    <col min="9238" max="9239" width="1.44140625" style="47" customWidth="1"/>
    <col min="9240" max="9240" width="12.44140625" style="47" customWidth="1"/>
    <col min="9241" max="9241" width="2.21875" style="47" customWidth="1"/>
    <col min="9242" max="9242" width="11" style="47" customWidth="1"/>
    <col min="9243" max="9243" width="3" style="47" customWidth="1"/>
    <col min="9244" max="9244" width="10.77734375" style="47" customWidth="1"/>
    <col min="9245" max="9245" width="3" style="47" customWidth="1"/>
    <col min="9246" max="9246" width="10.6640625" style="47" bestFit="1" customWidth="1"/>
    <col min="9247" max="9247" width="3" style="47" customWidth="1"/>
    <col min="9248" max="9248" width="12.6640625" style="47" customWidth="1"/>
    <col min="9249" max="9249" width="2.21875" style="47" customWidth="1"/>
    <col min="9250" max="9250" width="11.5546875" style="47"/>
    <col min="9251" max="9251" width="2.21875" style="47" customWidth="1"/>
    <col min="9252" max="9252" width="11.5546875" style="47"/>
    <col min="9253" max="9253" width="3" style="47" customWidth="1"/>
    <col min="9254" max="9254" width="4.5546875" style="47" customWidth="1"/>
    <col min="9255" max="9255" width="8.77734375" style="47" customWidth="1"/>
    <col min="9256" max="9472" width="11.5546875" style="47"/>
    <col min="9473" max="9473" width="5.33203125" style="47" customWidth="1"/>
    <col min="9474" max="9474" width="2.21875" style="47" customWidth="1"/>
    <col min="9475" max="9475" width="17.77734375" style="47" customWidth="1"/>
    <col min="9476" max="9476" width="1.44140625" style="47" customWidth="1"/>
    <col min="9477" max="9477" width="13.109375" style="47" customWidth="1"/>
    <col min="9478" max="9478" width="2.21875" style="47" customWidth="1"/>
    <col min="9479" max="9479" width="13.109375" style="47" customWidth="1"/>
    <col min="9480" max="9480" width="2.21875" style="47" customWidth="1"/>
    <col min="9481" max="9481" width="13.109375" style="47" customWidth="1"/>
    <col min="9482" max="9482" width="2.21875" style="47" customWidth="1"/>
    <col min="9483" max="9483" width="13.109375" style="47" customWidth="1"/>
    <col min="9484" max="9484" width="2.21875" style="47" customWidth="1"/>
    <col min="9485" max="9485" width="13.109375" style="47" customWidth="1"/>
    <col min="9486" max="9486" width="2.21875" style="47" customWidth="1"/>
    <col min="9487" max="9487" width="13.109375" style="47" customWidth="1"/>
    <col min="9488" max="9488" width="2.21875" style="47" customWidth="1"/>
    <col min="9489" max="9489" width="13.109375" style="47" customWidth="1"/>
    <col min="9490" max="9490" width="2.21875" style="47" customWidth="1"/>
    <col min="9491" max="9491" width="11.109375" style="47" customWidth="1"/>
    <col min="9492" max="9492" width="1.6640625" style="47" customWidth="1"/>
    <col min="9493" max="9493" width="11.5546875" style="47"/>
    <col min="9494" max="9495" width="1.44140625" style="47" customWidth="1"/>
    <col min="9496" max="9496" width="12.44140625" style="47" customWidth="1"/>
    <col min="9497" max="9497" width="2.21875" style="47" customWidth="1"/>
    <col min="9498" max="9498" width="11" style="47" customWidth="1"/>
    <col min="9499" max="9499" width="3" style="47" customWidth="1"/>
    <col min="9500" max="9500" width="10.77734375" style="47" customWidth="1"/>
    <col min="9501" max="9501" width="3" style="47" customWidth="1"/>
    <col min="9502" max="9502" width="10.6640625" style="47" bestFit="1" customWidth="1"/>
    <col min="9503" max="9503" width="3" style="47" customWidth="1"/>
    <col min="9504" max="9504" width="12.6640625" style="47" customWidth="1"/>
    <col min="9505" max="9505" width="2.21875" style="47" customWidth="1"/>
    <col min="9506" max="9506" width="11.5546875" style="47"/>
    <col min="9507" max="9507" width="2.21875" style="47" customWidth="1"/>
    <col min="9508" max="9508" width="11.5546875" style="47"/>
    <col min="9509" max="9509" width="3" style="47" customWidth="1"/>
    <col min="9510" max="9510" width="4.5546875" style="47" customWidth="1"/>
    <col min="9511" max="9511" width="8.77734375" style="47" customWidth="1"/>
    <col min="9512" max="9728" width="11.5546875" style="47"/>
    <col min="9729" max="9729" width="5.33203125" style="47" customWidth="1"/>
    <col min="9730" max="9730" width="2.21875" style="47" customWidth="1"/>
    <col min="9731" max="9731" width="17.77734375" style="47" customWidth="1"/>
    <col min="9732" max="9732" width="1.44140625" style="47" customWidth="1"/>
    <col min="9733" max="9733" width="13.109375" style="47" customWidth="1"/>
    <col min="9734" max="9734" width="2.21875" style="47" customWidth="1"/>
    <col min="9735" max="9735" width="13.109375" style="47" customWidth="1"/>
    <col min="9736" max="9736" width="2.21875" style="47" customWidth="1"/>
    <col min="9737" max="9737" width="13.109375" style="47" customWidth="1"/>
    <col min="9738" max="9738" width="2.21875" style="47" customWidth="1"/>
    <col min="9739" max="9739" width="13.109375" style="47" customWidth="1"/>
    <col min="9740" max="9740" width="2.21875" style="47" customWidth="1"/>
    <col min="9741" max="9741" width="13.109375" style="47" customWidth="1"/>
    <col min="9742" max="9742" width="2.21875" style="47" customWidth="1"/>
    <col min="9743" max="9743" width="13.109375" style="47" customWidth="1"/>
    <col min="9744" max="9744" width="2.21875" style="47" customWidth="1"/>
    <col min="9745" max="9745" width="13.109375" style="47" customWidth="1"/>
    <col min="9746" max="9746" width="2.21875" style="47" customWidth="1"/>
    <col min="9747" max="9747" width="11.109375" style="47" customWidth="1"/>
    <col min="9748" max="9748" width="1.6640625" style="47" customWidth="1"/>
    <col min="9749" max="9749" width="11.5546875" style="47"/>
    <col min="9750" max="9751" width="1.44140625" style="47" customWidth="1"/>
    <col min="9752" max="9752" width="12.44140625" style="47" customWidth="1"/>
    <col min="9753" max="9753" width="2.21875" style="47" customWidth="1"/>
    <col min="9754" max="9754" width="11" style="47" customWidth="1"/>
    <col min="9755" max="9755" width="3" style="47" customWidth="1"/>
    <col min="9756" max="9756" width="10.77734375" style="47" customWidth="1"/>
    <col min="9757" max="9757" width="3" style="47" customWidth="1"/>
    <col min="9758" max="9758" width="10.6640625" style="47" bestFit="1" customWidth="1"/>
    <col min="9759" max="9759" width="3" style="47" customWidth="1"/>
    <col min="9760" max="9760" width="12.6640625" style="47" customWidth="1"/>
    <col min="9761" max="9761" width="2.21875" style="47" customWidth="1"/>
    <col min="9762" max="9762" width="11.5546875" style="47"/>
    <col min="9763" max="9763" width="2.21875" style="47" customWidth="1"/>
    <col min="9764" max="9764" width="11.5546875" style="47"/>
    <col min="9765" max="9765" width="3" style="47" customWidth="1"/>
    <col min="9766" max="9766" width="4.5546875" style="47" customWidth="1"/>
    <col min="9767" max="9767" width="8.77734375" style="47" customWidth="1"/>
    <col min="9768" max="9984" width="11.5546875" style="47"/>
    <col min="9985" max="9985" width="5.33203125" style="47" customWidth="1"/>
    <col min="9986" max="9986" width="2.21875" style="47" customWidth="1"/>
    <col min="9987" max="9987" width="17.77734375" style="47" customWidth="1"/>
    <col min="9988" max="9988" width="1.44140625" style="47" customWidth="1"/>
    <col min="9989" max="9989" width="13.109375" style="47" customWidth="1"/>
    <col min="9990" max="9990" width="2.21875" style="47" customWidth="1"/>
    <col min="9991" max="9991" width="13.109375" style="47" customWidth="1"/>
    <col min="9992" max="9992" width="2.21875" style="47" customWidth="1"/>
    <col min="9993" max="9993" width="13.109375" style="47" customWidth="1"/>
    <col min="9994" max="9994" width="2.21875" style="47" customWidth="1"/>
    <col min="9995" max="9995" width="13.109375" style="47" customWidth="1"/>
    <col min="9996" max="9996" width="2.21875" style="47" customWidth="1"/>
    <col min="9997" max="9997" width="13.109375" style="47" customWidth="1"/>
    <col min="9998" max="9998" width="2.21875" style="47" customWidth="1"/>
    <col min="9999" max="9999" width="13.109375" style="47" customWidth="1"/>
    <col min="10000" max="10000" width="2.21875" style="47" customWidth="1"/>
    <col min="10001" max="10001" width="13.109375" style="47" customWidth="1"/>
    <col min="10002" max="10002" width="2.21875" style="47" customWidth="1"/>
    <col min="10003" max="10003" width="11.109375" style="47" customWidth="1"/>
    <col min="10004" max="10004" width="1.6640625" style="47" customWidth="1"/>
    <col min="10005" max="10005" width="11.5546875" style="47"/>
    <col min="10006" max="10007" width="1.44140625" style="47" customWidth="1"/>
    <col min="10008" max="10008" width="12.44140625" style="47" customWidth="1"/>
    <col min="10009" max="10009" width="2.21875" style="47" customWidth="1"/>
    <col min="10010" max="10010" width="11" style="47" customWidth="1"/>
    <col min="10011" max="10011" width="3" style="47" customWidth="1"/>
    <col min="10012" max="10012" width="10.77734375" style="47" customWidth="1"/>
    <col min="10013" max="10013" width="3" style="47" customWidth="1"/>
    <col min="10014" max="10014" width="10.6640625" style="47" bestFit="1" customWidth="1"/>
    <col min="10015" max="10015" width="3" style="47" customWidth="1"/>
    <col min="10016" max="10016" width="12.6640625" style="47" customWidth="1"/>
    <col min="10017" max="10017" width="2.21875" style="47" customWidth="1"/>
    <col min="10018" max="10018" width="11.5546875" style="47"/>
    <col min="10019" max="10019" width="2.21875" style="47" customWidth="1"/>
    <col min="10020" max="10020" width="11.5546875" style="47"/>
    <col min="10021" max="10021" width="3" style="47" customWidth="1"/>
    <col min="10022" max="10022" width="4.5546875" style="47" customWidth="1"/>
    <col min="10023" max="10023" width="8.77734375" style="47" customWidth="1"/>
    <col min="10024" max="10240" width="11.5546875" style="47"/>
    <col min="10241" max="10241" width="5.33203125" style="47" customWidth="1"/>
    <col min="10242" max="10242" width="2.21875" style="47" customWidth="1"/>
    <col min="10243" max="10243" width="17.77734375" style="47" customWidth="1"/>
    <col min="10244" max="10244" width="1.44140625" style="47" customWidth="1"/>
    <col min="10245" max="10245" width="13.109375" style="47" customWidth="1"/>
    <col min="10246" max="10246" width="2.21875" style="47" customWidth="1"/>
    <col min="10247" max="10247" width="13.109375" style="47" customWidth="1"/>
    <col min="10248" max="10248" width="2.21875" style="47" customWidth="1"/>
    <col min="10249" max="10249" width="13.109375" style="47" customWidth="1"/>
    <col min="10250" max="10250" width="2.21875" style="47" customWidth="1"/>
    <col min="10251" max="10251" width="13.109375" style="47" customWidth="1"/>
    <col min="10252" max="10252" width="2.21875" style="47" customWidth="1"/>
    <col min="10253" max="10253" width="13.109375" style="47" customWidth="1"/>
    <col min="10254" max="10254" width="2.21875" style="47" customWidth="1"/>
    <col min="10255" max="10255" width="13.109375" style="47" customWidth="1"/>
    <col min="10256" max="10256" width="2.21875" style="47" customWidth="1"/>
    <col min="10257" max="10257" width="13.109375" style="47" customWidth="1"/>
    <col min="10258" max="10258" width="2.21875" style="47" customWidth="1"/>
    <col min="10259" max="10259" width="11.109375" style="47" customWidth="1"/>
    <col min="10260" max="10260" width="1.6640625" style="47" customWidth="1"/>
    <col min="10261" max="10261" width="11.5546875" style="47"/>
    <col min="10262" max="10263" width="1.44140625" style="47" customWidth="1"/>
    <col min="10264" max="10264" width="12.44140625" style="47" customWidth="1"/>
    <col min="10265" max="10265" width="2.21875" style="47" customWidth="1"/>
    <col min="10266" max="10266" width="11" style="47" customWidth="1"/>
    <col min="10267" max="10267" width="3" style="47" customWidth="1"/>
    <col min="10268" max="10268" width="10.77734375" style="47" customWidth="1"/>
    <col min="10269" max="10269" width="3" style="47" customWidth="1"/>
    <col min="10270" max="10270" width="10.6640625" style="47" bestFit="1" customWidth="1"/>
    <col min="10271" max="10271" width="3" style="47" customWidth="1"/>
    <col min="10272" max="10272" width="12.6640625" style="47" customWidth="1"/>
    <col min="10273" max="10273" width="2.21875" style="47" customWidth="1"/>
    <col min="10274" max="10274" width="11.5546875" style="47"/>
    <col min="10275" max="10275" width="2.21875" style="47" customWidth="1"/>
    <col min="10276" max="10276" width="11.5546875" style="47"/>
    <col min="10277" max="10277" width="3" style="47" customWidth="1"/>
    <col min="10278" max="10278" width="4.5546875" style="47" customWidth="1"/>
    <col min="10279" max="10279" width="8.77734375" style="47" customWidth="1"/>
    <col min="10280" max="10496" width="11.5546875" style="47"/>
    <col min="10497" max="10497" width="5.33203125" style="47" customWidth="1"/>
    <col min="10498" max="10498" width="2.21875" style="47" customWidth="1"/>
    <col min="10499" max="10499" width="17.77734375" style="47" customWidth="1"/>
    <col min="10500" max="10500" width="1.44140625" style="47" customWidth="1"/>
    <col min="10501" max="10501" width="13.109375" style="47" customWidth="1"/>
    <col min="10502" max="10502" width="2.21875" style="47" customWidth="1"/>
    <col min="10503" max="10503" width="13.109375" style="47" customWidth="1"/>
    <col min="10504" max="10504" width="2.21875" style="47" customWidth="1"/>
    <col min="10505" max="10505" width="13.109375" style="47" customWidth="1"/>
    <col min="10506" max="10506" width="2.21875" style="47" customWidth="1"/>
    <col min="10507" max="10507" width="13.109375" style="47" customWidth="1"/>
    <col min="10508" max="10508" width="2.21875" style="47" customWidth="1"/>
    <col min="10509" max="10509" width="13.109375" style="47" customWidth="1"/>
    <col min="10510" max="10510" width="2.21875" style="47" customWidth="1"/>
    <col min="10511" max="10511" width="13.109375" style="47" customWidth="1"/>
    <col min="10512" max="10512" width="2.21875" style="47" customWidth="1"/>
    <col min="10513" max="10513" width="13.109375" style="47" customWidth="1"/>
    <col min="10514" max="10514" width="2.21875" style="47" customWidth="1"/>
    <col min="10515" max="10515" width="11.109375" style="47" customWidth="1"/>
    <col min="10516" max="10516" width="1.6640625" style="47" customWidth="1"/>
    <col min="10517" max="10517" width="11.5546875" style="47"/>
    <col min="10518" max="10519" width="1.44140625" style="47" customWidth="1"/>
    <col min="10520" max="10520" width="12.44140625" style="47" customWidth="1"/>
    <col min="10521" max="10521" width="2.21875" style="47" customWidth="1"/>
    <col min="10522" max="10522" width="11" style="47" customWidth="1"/>
    <col min="10523" max="10523" width="3" style="47" customWidth="1"/>
    <col min="10524" max="10524" width="10.77734375" style="47" customWidth="1"/>
    <col min="10525" max="10525" width="3" style="47" customWidth="1"/>
    <col min="10526" max="10526" width="10.6640625" style="47" bestFit="1" customWidth="1"/>
    <col min="10527" max="10527" width="3" style="47" customWidth="1"/>
    <col min="10528" max="10528" width="12.6640625" style="47" customWidth="1"/>
    <col min="10529" max="10529" width="2.21875" style="47" customWidth="1"/>
    <col min="10530" max="10530" width="11.5546875" style="47"/>
    <col min="10531" max="10531" width="2.21875" style="47" customWidth="1"/>
    <col min="10532" max="10532" width="11.5546875" style="47"/>
    <col min="10533" max="10533" width="3" style="47" customWidth="1"/>
    <col min="10534" max="10534" width="4.5546875" style="47" customWidth="1"/>
    <col min="10535" max="10535" width="8.77734375" style="47" customWidth="1"/>
    <col min="10536" max="10752" width="11.5546875" style="47"/>
    <col min="10753" max="10753" width="5.33203125" style="47" customWidth="1"/>
    <col min="10754" max="10754" width="2.21875" style="47" customWidth="1"/>
    <col min="10755" max="10755" width="17.77734375" style="47" customWidth="1"/>
    <col min="10756" max="10756" width="1.44140625" style="47" customWidth="1"/>
    <col min="10757" max="10757" width="13.109375" style="47" customWidth="1"/>
    <col min="10758" max="10758" width="2.21875" style="47" customWidth="1"/>
    <col min="10759" max="10759" width="13.109375" style="47" customWidth="1"/>
    <col min="10760" max="10760" width="2.21875" style="47" customWidth="1"/>
    <col min="10761" max="10761" width="13.109375" style="47" customWidth="1"/>
    <col min="10762" max="10762" width="2.21875" style="47" customWidth="1"/>
    <col min="10763" max="10763" width="13.109375" style="47" customWidth="1"/>
    <col min="10764" max="10764" width="2.21875" style="47" customWidth="1"/>
    <col min="10765" max="10765" width="13.109375" style="47" customWidth="1"/>
    <col min="10766" max="10766" width="2.21875" style="47" customWidth="1"/>
    <col min="10767" max="10767" width="13.109375" style="47" customWidth="1"/>
    <col min="10768" max="10768" width="2.21875" style="47" customWidth="1"/>
    <col min="10769" max="10769" width="13.109375" style="47" customWidth="1"/>
    <col min="10770" max="10770" width="2.21875" style="47" customWidth="1"/>
    <col min="10771" max="10771" width="11.109375" style="47" customWidth="1"/>
    <col min="10772" max="10772" width="1.6640625" style="47" customWidth="1"/>
    <col min="10773" max="10773" width="11.5546875" style="47"/>
    <col min="10774" max="10775" width="1.44140625" style="47" customWidth="1"/>
    <col min="10776" max="10776" width="12.44140625" style="47" customWidth="1"/>
    <col min="10777" max="10777" width="2.21875" style="47" customWidth="1"/>
    <col min="10778" max="10778" width="11" style="47" customWidth="1"/>
    <col min="10779" max="10779" width="3" style="47" customWidth="1"/>
    <col min="10780" max="10780" width="10.77734375" style="47" customWidth="1"/>
    <col min="10781" max="10781" width="3" style="47" customWidth="1"/>
    <col min="10782" max="10782" width="10.6640625" style="47" bestFit="1" customWidth="1"/>
    <col min="10783" max="10783" width="3" style="47" customWidth="1"/>
    <col min="10784" max="10784" width="12.6640625" style="47" customWidth="1"/>
    <col min="10785" max="10785" width="2.21875" style="47" customWidth="1"/>
    <col min="10786" max="10786" width="11.5546875" style="47"/>
    <col min="10787" max="10787" width="2.21875" style="47" customWidth="1"/>
    <col min="10788" max="10788" width="11.5546875" style="47"/>
    <col min="10789" max="10789" width="3" style="47" customWidth="1"/>
    <col min="10790" max="10790" width="4.5546875" style="47" customWidth="1"/>
    <col min="10791" max="10791" width="8.77734375" style="47" customWidth="1"/>
    <col min="10792" max="11008" width="11.5546875" style="47"/>
    <col min="11009" max="11009" width="5.33203125" style="47" customWidth="1"/>
    <col min="11010" max="11010" width="2.21875" style="47" customWidth="1"/>
    <col min="11011" max="11011" width="17.77734375" style="47" customWidth="1"/>
    <col min="11012" max="11012" width="1.44140625" style="47" customWidth="1"/>
    <col min="11013" max="11013" width="13.109375" style="47" customWidth="1"/>
    <col min="11014" max="11014" width="2.21875" style="47" customWidth="1"/>
    <col min="11015" max="11015" width="13.109375" style="47" customWidth="1"/>
    <col min="11016" max="11016" width="2.21875" style="47" customWidth="1"/>
    <col min="11017" max="11017" width="13.109375" style="47" customWidth="1"/>
    <col min="11018" max="11018" width="2.21875" style="47" customWidth="1"/>
    <col min="11019" max="11019" width="13.109375" style="47" customWidth="1"/>
    <col min="11020" max="11020" width="2.21875" style="47" customWidth="1"/>
    <col min="11021" max="11021" width="13.109375" style="47" customWidth="1"/>
    <col min="11022" max="11022" width="2.21875" style="47" customWidth="1"/>
    <col min="11023" max="11023" width="13.109375" style="47" customWidth="1"/>
    <col min="11024" max="11024" width="2.21875" style="47" customWidth="1"/>
    <col min="11025" max="11025" width="13.109375" style="47" customWidth="1"/>
    <col min="11026" max="11026" width="2.21875" style="47" customWidth="1"/>
    <col min="11027" max="11027" width="11.109375" style="47" customWidth="1"/>
    <col min="11028" max="11028" width="1.6640625" style="47" customWidth="1"/>
    <col min="11029" max="11029" width="11.5546875" style="47"/>
    <col min="11030" max="11031" width="1.44140625" style="47" customWidth="1"/>
    <col min="11032" max="11032" width="12.44140625" style="47" customWidth="1"/>
    <col min="11033" max="11033" width="2.21875" style="47" customWidth="1"/>
    <col min="11034" max="11034" width="11" style="47" customWidth="1"/>
    <col min="11035" max="11035" width="3" style="47" customWidth="1"/>
    <col min="11036" max="11036" width="10.77734375" style="47" customWidth="1"/>
    <col min="11037" max="11037" width="3" style="47" customWidth="1"/>
    <col min="11038" max="11038" width="10.6640625" style="47" bestFit="1" customWidth="1"/>
    <col min="11039" max="11039" width="3" style="47" customWidth="1"/>
    <col min="11040" max="11040" width="12.6640625" style="47" customWidth="1"/>
    <col min="11041" max="11041" width="2.21875" style="47" customWidth="1"/>
    <col min="11042" max="11042" width="11.5546875" style="47"/>
    <col min="11043" max="11043" width="2.21875" style="47" customWidth="1"/>
    <col min="11044" max="11044" width="11.5546875" style="47"/>
    <col min="11045" max="11045" width="3" style="47" customWidth="1"/>
    <col min="11046" max="11046" width="4.5546875" style="47" customWidth="1"/>
    <col min="11047" max="11047" width="8.77734375" style="47" customWidth="1"/>
    <col min="11048" max="11264" width="11.5546875" style="47"/>
    <col min="11265" max="11265" width="5.33203125" style="47" customWidth="1"/>
    <col min="11266" max="11266" width="2.21875" style="47" customWidth="1"/>
    <col min="11267" max="11267" width="17.77734375" style="47" customWidth="1"/>
    <col min="11268" max="11268" width="1.44140625" style="47" customWidth="1"/>
    <col min="11269" max="11269" width="13.109375" style="47" customWidth="1"/>
    <col min="11270" max="11270" width="2.21875" style="47" customWidth="1"/>
    <col min="11271" max="11271" width="13.109375" style="47" customWidth="1"/>
    <col min="11272" max="11272" width="2.21875" style="47" customWidth="1"/>
    <col min="11273" max="11273" width="13.109375" style="47" customWidth="1"/>
    <col min="11274" max="11274" width="2.21875" style="47" customWidth="1"/>
    <col min="11275" max="11275" width="13.109375" style="47" customWidth="1"/>
    <col min="11276" max="11276" width="2.21875" style="47" customWidth="1"/>
    <col min="11277" max="11277" width="13.109375" style="47" customWidth="1"/>
    <col min="11278" max="11278" width="2.21875" style="47" customWidth="1"/>
    <col min="11279" max="11279" width="13.109375" style="47" customWidth="1"/>
    <col min="11280" max="11280" width="2.21875" style="47" customWidth="1"/>
    <col min="11281" max="11281" width="13.109375" style="47" customWidth="1"/>
    <col min="11282" max="11282" width="2.21875" style="47" customWidth="1"/>
    <col min="11283" max="11283" width="11.109375" style="47" customWidth="1"/>
    <col min="11284" max="11284" width="1.6640625" style="47" customWidth="1"/>
    <col min="11285" max="11285" width="11.5546875" style="47"/>
    <col min="11286" max="11287" width="1.44140625" style="47" customWidth="1"/>
    <col min="11288" max="11288" width="12.44140625" style="47" customWidth="1"/>
    <col min="11289" max="11289" width="2.21875" style="47" customWidth="1"/>
    <col min="11290" max="11290" width="11" style="47" customWidth="1"/>
    <col min="11291" max="11291" width="3" style="47" customWidth="1"/>
    <col min="11292" max="11292" width="10.77734375" style="47" customWidth="1"/>
    <col min="11293" max="11293" width="3" style="47" customWidth="1"/>
    <col min="11294" max="11294" width="10.6640625" style="47" bestFit="1" customWidth="1"/>
    <col min="11295" max="11295" width="3" style="47" customWidth="1"/>
    <col min="11296" max="11296" width="12.6640625" style="47" customWidth="1"/>
    <col min="11297" max="11297" width="2.21875" style="47" customWidth="1"/>
    <col min="11298" max="11298" width="11.5546875" style="47"/>
    <col min="11299" max="11299" width="2.21875" style="47" customWidth="1"/>
    <col min="11300" max="11300" width="11.5546875" style="47"/>
    <col min="11301" max="11301" width="3" style="47" customWidth="1"/>
    <col min="11302" max="11302" width="4.5546875" style="47" customWidth="1"/>
    <col min="11303" max="11303" width="8.77734375" style="47" customWidth="1"/>
    <col min="11304" max="11520" width="11.5546875" style="47"/>
    <col min="11521" max="11521" width="5.33203125" style="47" customWidth="1"/>
    <col min="11522" max="11522" width="2.21875" style="47" customWidth="1"/>
    <col min="11523" max="11523" width="17.77734375" style="47" customWidth="1"/>
    <col min="11524" max="11524" width="1.44140625" style="47" customWidth="1"/>
    <col min="11525" max="11525" width="13.109375" style="47" customWidth="1"/>
    <col min="11526" max="11526" width="2.21875" style="47" customWidth="1"/>
    <col min="11527" max="11527" width="13.109375" style="47" customWidth="1"/>
    <col min="11528" max="11528" width="2.21875" style="47" customWidth="1"/>
    <col min="11529" max="11529" width="13.109375" style="47" customWidth="1"/>
    <col min="11530" max="11530" width="2.21875" style="47" customWidth="1"/>
    <col min="11531" max="11531" width="13.109375" style="47" customWidth="1"/>
    <col min="11532" max="11532" width="2.21875" style="47" customWidth="1"/>
    <col min="11533" max="11533" width="13.109375" style="47" customWidth="1"/>
    <col min="11534" max="11534" width="2.21875" style="47" customWidth="1"/>
    <col min="11535" max="11535" width="13.109375" style="47" customWidth="1"/>
    <col min="11536" max="11536" width="2.21875" style="47" customWidth="1"/>
    <col min="11537" max="11537" width="13.109375" style="47" customWidth="1"/>
    <col min="11538" max="11538" width="2.21875" style="47" customWidth="1"/>
    <col min="11539" max="11539" width="11.109375" style="47" customWidth="1"/>
    <col min="11540" max="11540" width="1.6640625" style="47" customWidth="1"/>
    <col min="11541" max="11541" width="11.5546875" style="47"/>
    <col min="11542" max="11543" width="1.44140625" style="47" customWidth="1"/>
    <col min="11544" max="11544" width="12.44140625" style="47" customWidth="1"/>
    <col min="11545" max="11545" width="2.21875" style="47" customWidth="1"/>
    <col min="11546" max="11546" width="11" style="47" customWidth="1"/>
    <col min="11547" max="11547" width="3" style="47" customWidth="1"/>
    <col min="11548" max="11548" width="10.77734375" style="47" customWidth="1"/>
    <col min="11549" max="11549" width="3" style="47" customWidth="1"/>
    <col min="11550" max="11550" width="10.6640625" style="47" bestFit="1" customWidth="1"/>
    <col min="11551" max="11551" width="3" style="47" customWidth="1"/>
    <col min="11552" max="11552" width="12.6640625" style="47" customWidth="1"/>
    <col min="11553" max="11553" width="2.21875" style="47" customWidth="1"/>
    <col min="11554" max="11554" width="11.5546875" style="47"/>
    <col min="11555" max="11555" width="2.21875" style="47" customWidth="1"/>
    <col min="11556" max="11556" width="11.5546875" style="47"/>
    <col min="11557" max="11557" width="3" style="47" customWidth="1"/>
    <col min="11558" max="11558" width="4.5546875" style="47" customWidth="1"/>
    <col min="11559" max="11559" width="8.77734375" style="47" customWidth="1"/>
    <col min="11560" max="11776" width="11.5546875" style="47"/>
    <col min="11777" max="11777" width="5.33203125" style="47" customWidth="1"/>
    <col min="11778" max="11778" width="2.21875" style="47" customWidth="1"/>
    <col min="11779" max="11779" width="17.77734375" style="47" customWidth="1"/>
    <col min="11780" max="11780" width="1.44140625" style="47" customWidth="1"/>
    <col min="11781" max="11781" width="13.109375" style="47" customWidth="1"/>
    <col min="11782" max="11782" width="2.21875" style="47" customWidth="1"/>
    <col min="11783" max="11783" width="13.109375" style="47" customWidth="1"/>
    <col min="11784" max="11784" width="2.21875" style="47" customWidth="1"/>
    <col min="11785" max="11785" width="13.109375" style="47" customWidth="1"/>
    <col min="11786" max="11786" width="2.21875" style="47" customWidth="1"/>
    <col min="11787" max="11787" width="13.109375" style="47" customWidth="1"/>
    <col min="11788" max="11788" width="2.21875" style="47" customWidth="1"/>
    <col min="11789" max="11789" width="13.109375" style="47" customWidth="1"/>
    <col min="11790" max="11790" width="2.21875" style="47" customWidth="1"/>
    <col min="11791" max="11791" width="13.109375" style="47" customWidth="1"/>
    <col min="11792" max="11792" width="2.21875" style="47" customWidth="1"/>
    <col min="11793" max="11793" width="13.109375" style="47" customWidth="1"/>
    <col min="11794" max="11794" width="2.21875" style="47" customWidth="1"/>
    <col min="11795" max="11795" width="11.109375" style="47" customWidth="1"/>
    <col min="11796" max="11796" width="1.6640625" style="47" customWidth="1"/>
    <col min="11797" max="11797" width="11.5546875" style="47"/>
    <col min="11798" max="11799" width="1.44140625" style="47" customWidth="1"/>
    <col min="11800" max="11800" width="12.44140625" style="47" customWidth="1"/>
    <col min="11801" max="11801" width="2.21875" style="47" customWidth="1"/>
    <col min="11802" max="11802" width="11" style="47" customWidth="1"/>
    <col min="11803" max="11803" width="3" style="47" customWidth="1"/>
    <col min="11804" max="11804" width="10.77734375" style="47" customWidth="1"/>
    <col min="11805" max="11805" width="3" style="47" customWidth="1"/>
    <col min="11806" max="11806" width="10.6640625" style="47" bestFit="1" customWidth="1"/>
    <col min="11807" max="11807" width="3" style="47" customWidth="1"/>
    <col min="11808" max="11808" width="12.6640625" style="47" customWidth="1"/>
    <col min="11809" max="11809" width="2.21875" style="47" customWidth="1"/>
    <col min="11810" max="11810" width="11.5546875" style="47"/>
    <col min="11811" max="11811" width="2.21875" style="47" customWidth="1"/>
    <col min="11812" max="11812" width="11.5546875" style="47"/>
    <col min="11813" max="11813" width="3" style="47" customWidth="1"/>
    <col min="11814" max="11814" width="4.5546875" style="47" customWidth="1"/>
    <col min="11815" max="11815" width="8.77734375" style="47" customWidth="1"/>
    <col min="11816" max="12032" width="11.5546875" style="47"/>
    <col min="12033" max="12033" width="5.33203125" style="47" customWidth="1"/>
    <col min="12034" max="12034" width="2.21875" style="47" customWidth="1"/>
    <col min="12035" max="12035" width="17.77734375" style="47" customWidth="1"/>
    <col min="12036" max="12036" width="1.44140625" style="47" customWidth="1"/>
    <col min="12037" max="12037" width="13.109375" style="47" customWidth="1"/>
    <col min="12038" max="12038" width="2.21875" style="47" customWidth="1"/>
    <col min="12039" max="12039" width="13.109375" style="47" customWidth="1"/>
    <col min="12040" max="12040" width="2.21875" style="47" customWidth="1"/>
    <col min="12041" max="12041" width="13.109375" style="47" customWidth="1"/>
    <col min="12042" max="12042" width="2.21875" style="47" customWidth="1"/>
    <col min="12043" max="12043" width="13.109375" style="47" customWidth="1"/>
    <col min="12044" max="12044" width="2.21875" style="47" customWidth="1"/>
    <col min="12045" max="12045" width="13.109375" style="47" customWidth="1"/>
    <col min="12046" max="12046" width="2.21875" style="47" customWidth="1"/>
    <col min="12047" max="12047" width="13.109375" style="47" customWidth="1"/>
    <col min="12048" max="12048" width="2.21875" style="47" customWidth="1"/>
    <col min="12049" max="12049" width="13.109375" style="47" customWidth="1"/>
    <col min="12050" max="12050" width="2.21875" style="47" customWidth="1"/>
    <col min="12051" max="12051" width="11.109375" style="47" customWidth="1"/>
    <col min="12052" max="12052" width="1.6640625" style="47" customWidth="1"/>
    <col min="12053" max="12053" width="11.5546875" style="47"/>
    <col min="12054" max="12055" width="1.44140625" style="47" customWidth="1"/>
    <col min="12056" max="12056" width="12.44140625" style="47" customWidth="1"/>
    <col min="12057" max="12057" width="2.21875" style="47" customWidth="1"/>
    <col min="12058" max="12058" width="11" style="47" customWidth="1"/>
    <col min="12059" max="12059" width="3" style="47" customWidth="1"/>
    <col min="12060" max="12060" width="10.77734375" style="47" customWidth="1"/>
    <col min="12061" max="12061" width="3" style="47" customWidth="1"/>
    <col min="12062" max="12062" width="10.6640625" style="47" bestFit="1" customWidth="1"/>
    <col min="12063" max="12063" width="3" style="47" customWidth="1"/>
    <col min="12064" max="12064" width="12.6640625" style="47" customWidth="1"/>
    <col min="12065" max="12065" width="2.21875" style="47" customWidth="1"/>
    <col min="12066" max="12066" width="11.5546875" style="47"/>
    <col min="12067" max="12067" width="2.21875" style="47" customWidth="1"/>
    <col min="12068" max="12068" width="11.5546875" style="47"/>
    <col min="12069" max="12069" width="3" style="47" customWidth="1"/>
    <col min="12070" max="12070" width="4.5546875" style="47" customWidth="1"/>
    <col min="12071" max="12071" width="8.77734375" style="47" customWidth="1"/>
    <col min="12072" max="12288" width="11.5546875" style="47"/>
    <col min="12289" max="12289" width="5.33203125" style="47" customWidth="1"/>
    <col min="12290" max="12290" width="2.21875" style="47" customWidth="1"/>
    <col min="12291" max="12291" width="17.77734375" style="47" customWidth="1"/>
    <col min="12292" max="12292" width="1.44140625" style="47" customWidth="1"/>
    <col min="12293" max="12293" width="13.109375" style="47" customWidth="1"/>
    <col min="12294" max="12294" width="2.21875" style="47" customWidth="1"/>
    <col min="12295" max="12295" width="13.109375" style="47" customWidth="1"/>
    <col min="12296" max="12296" width="2.21875" style="47" customWidth="1"/>
    <col min="12297" max="12297" width="13.109375" style="47" customWidth="1"/>
    <col min="12298" max="12298" width="2.21875" style="47" customWidth="1"/>
    <col min="12299" max="12299" width="13.109375" style="47" customWidth="1"/>
    <col min="12300" max="12300" width="2.21875" style="47" customWidth="1"/>
    <col min="12301" max="12301" width="13.109375" style="47" customWidth="1"/>
    <col min="12302" max="12302" width="2.21875" style="47" customWidth="1"/>
    <col min="12303" max="12303" width="13.109375" style="47" customWidth="1"/>
    <col min="12304" max="12304" width="2.21875" style="47" customWidth="1"/>
    <col min="12305" max="12305" width="13.109375" style="47" customWidth="1"/>
    <col min="12306" max="12306" width="2.21875" style="47" customWidth="1"/>
    <col min="12307" max="12307" width="11.109375" style="47" customWidth="1"/>
    <col min="12308" max="12308" width="1.6640625" style="47" customWidth="1"/>
    <col min="12309" max="12309" width="11.5546875" style="47"/>
    <col min="12310" max="12311" width="1.44140625" style="47" customWidth="1"/>
    <col min="12312" max="12312" width="12.44140625" style="47" customWidth="1"/>
    <col min="12313" max="12313" width="2.21875" style="47" customWidth="1"/>
    <col min="12314" max="12314" width="11" style="47" customWidth="1"/>
    <col min="12315" max="12315" width="3" style="47" customWidth="1"/>
    <col min="12316" max="12316" width="10.77734375" style="47" customWidth="1"/>
    <col min="12317" max="12317" width="3" style="47" customWidth="1"/>
    <col min="12318" max="12318" width="10.6640625" style="47" bestFit="1" customWidth="1"/>
    <col min="12319" max="12319" width="3" style="47" customWidth="1"/>
    <col min="12320" max="12320" width="12.6640625" style="47" customWidth="1"/>
    <col min="12321" max="12321" width="2.21875" style="47" customWidth="1"/>
    <col min="12322" max="12322" width="11.5546875" style="47"/>
    <col min="12323" max="12323" width="2.21875" style="47" customWidth="1"/>
    <col min="12324" max="12324" width="11.5546875" style="47"/>
    <col min="12325" max="12325" width="3" style="47" customWidth="1"/>
    <col min="12326" max="12326" width="4.5546875" style="47" customWidth="1"/>
    <col min="12327" max="12327" width="8.77734375" style="47" customWidth="1"/>
    <col min="12328" max="12544" width="11.5546875" style="47"/>
    <col min="12545" max="12545" width="5.33203125" style="47" customWidth="1"/>
    <col min="12546" max="12546" width="2.21875" style="47" customWidth="1"/>
    <col min="12547" max="12547" width="17.77734375" style="47" customWidth="1"/>
    <col min="12548" max="12548" width="1.44140625" style="47" customWidth="1"/>
    <col min="12549" max="12549" width="13.109375" style="47" customWidth="1"/>
    <col min="12550" max="12550" width="2.21875" style="47" customWidth="1"/>
    <col min="12551" max="12551" width="13.109375" style="47" customWidth="1"/>
    <col min="12552" max="12552" width="2.21875" style="47" customWidth="1"/>
    <col min="12553" max="12553" width="13.109375" style="47" customWidth="1"/>
    <col min="12554" max="12554" width="2.21875" style="47" customWidth="1"/>
    <col min="12555" max="12555" width="13.109375" style="47" customWidth="1"/>
    <col min="12556" max="12556" width="2.21875" style="47" customWidth="1"/>
    <col min="12557" max="12557" width="13.109375" style="47" customWidth="1"/>
    <col min="12558" max="12558" width="2.21875" style="47" customWidth="1"/>
    <col min="12559" max="12559" width="13.109375" style="47" customWidth="1"/>
    <col min="12560" max="12560" width="2.21875" style="47" customWidth="1"/>
    <col min="12561" max="12561" width="13.109375" style="47" customWidth="1"/>
    <col min="12562" max="12562" width="2.21875" style="47" customWidth="1"/>
    <col min="12563" max="12563" width="11.109375" style="47" customWidth="1"/>
    <col min="12564" max="12564" width="1.6640625" style="47" customWidth="1"/>
    <col min="12565" max="12565" width="11.5546875" style="47"/>
    <col min="12566" max="12567" width="1.44140625" style="47" customWidth="1"/>
    <col min="12568" max="12568" width="12.44140625" style="47" customWidth="1"/>
    <col min="12569" max="12569" width="2.21875" style="47" customWidth="1"/>
    <col min="12570" max="12570" width="11" style="47" customWidth="1"/>
    <col min="12571" max="12571" width="3" style="47" customWidth="1"/>
    <col min="12572" max="12572" width="10.77734375" style="47" customWidth="1"/>
    <col min="12573" max="12573" width="3" style="47" customWidth="1"/>
    <col min="12574" max="12574" width="10.6640625" style="47" bestFit="1" customWidth="1"/>
    <col min="12575" max="12575" width="3" style="47" customWidth="1"/>
    <col min="12576" max="12576" width="12.6640625" style="47" customWidth="1"/>
    <col min="12577" max="12577" width="2.21875" style="47" customWidth="1"/>
    <col min="12578" max="12578" width="11.5546875" style="47"/>
    <col min="12579" max="12579" width="2.21875" style="47" customWidth="1"/>
    <col min="12580" max="12580" width="11.5546875" style="47"/>
    <col min="12581" max="12581" width="3" style="47" customWidth="1"/>
    <col min="12582" max="12582" width="4.5546875" style="47" customWidth="1"/>
    <col min="12583" max="12583" width="8.77734375" style="47" customWidth="1"/>
    <col min="12584" max="12800" width="11.5546875" style="47"/>
    <col min="12801" max="12801" width="5.33203125" style="47" customWidth="1"/>
    <col min="12802" max="12802" width="2.21875" style="47" customWidth="1"/>
    <col min="12803" max="12803" width="17.77734375" style="47" customWidth="1"/>
    <col min="12804" max="12804" width="1.44140625" style="47" customWidth="1"/>
    <col min="12805" max="12805" width="13.109375" style="47" customWidth="1"/>
    <col min="12806" max="12806" width="2.21875" style="47" customWidth="1"/>
    <col min="12807" max="12807" width="13.109375" style="47" customWidth="1"/>
    <col min="12808" max="12808" width="2.21875" style="47" customWidth="1"/>
    <col min="12809" max="12809" width="13.109375" style="47" customWidth="1"/>
    <col min="12810" max="12810" width="2.21875" style="47" customWidth="1"/>
    <col min="12811" max="12811" width="13.109375" style="47" customWidth="1"/>
    <col min="12812" max="12812" width="2.21875" style="47" customWidth="1"/>
    <col min="12813" max="12813" width="13.109375" style="47" customWidth="1"/>
    <col min="12814" max="12814" width="2.21875" style="47" customWidth="1"/>
    <col min="12815" max="12815" width="13.109375" style="47" customWidth="1"/>
    <col min="12816" max="12816" width="2.21875" style="47" customWidth="1"/>
    <col min="12817" max="12817" width="13.109375" style="47" customWidth="1"/>
    <col min="12818" max="12818" width="2.21875" style="47" customWidth="1"/>
    <col min="12819" max="12819" width="11.109375" style="47" customWidth="1"/>
    <col min="12820" max="12820" width="1.6640625" style="47" customWidth="1"/>
    <col min="12821" max="12821" width="11.5546875" style="47"/>
    <col min="12822" max="12823" width="1.44140625" style="47" customWidth="1"/>
    <col min="12824" max="12824" width="12.44140625" style="47" customWidth="1"/>
    <col min="12825" max="12825" width="2.21875" style="47" customWidth="1"/>
    <col min="12826" max="12826" width="11" style="47" customWidth="1"/>
    <col min="12827" max="12827" width="3" style="47" customWidth="1"/>
    <col min="12828" max="12828" width="10.77734375" style="47" customWidth="1"/>
    <col min="12829" max="12829" width="3" style="47" customWidth="1"/>
    <col min="12830" max="12830" width="10.6640625" style="47" bestFit="1" customWidth="1"/>
    <col min="12831" max="12831" width="3" style="47" customWidth="1"/>
    <col min="12832" max="12832" width="12.6640625" style="47" customWidth="1"/>
    <col min="12833" max="12833" width="2.21875" style="47" customWidth="1"/>
    <col min="12834" max="12834" width="11.5546875" style="47"/>
    <col min="12835" max="12835" width="2.21875" style="47" customWidth="1"/>
    <col min="12836" max="12836" width="11.5546875" style="47"/>
    <col min="12837" max="12837" width="3" style="47" customWidth="1"/>
    <col min="12838" max="12838" width="4.5546875" style="47" customWidth="1"/>
    <col min="12839" max="12839" width="8.77734375" style="47" customWidth="1"/>
    <col min="12840" max="13056" width="11.5546875" style="47"/>
    <col min="13057" max="13057" width="5.33203125" style="47" customWidth="1"/>
    <col min="13058" max="13058" width="2.21875" style="47" customWidth="1"/>
    <col min="13059" max="13059" width="17.77734375" style="47" customWidth="1"/>
    <col min="13060" max="13060" width="1.44140625" style="47" customWidth="1"/>
    <col min="13061" max="13061" width="13.109375" style="47" customWidth="1"/>
    <col min="13062" max="13062" width="2.21875" style="47" customWidth="1"/>
    <col min="13063" max="13063" width="13.109375" style="47" customWidth="1"/>
    <col min="13064" max="13064" width="2.21875" style="47" customWidth="1"/>
    <col min="13065" max="13065" width="13.109375" style="47" customWidth="1"/>
    <col min="13066" max="13066" width="2.21875" style="47" customWidth="1"/>
    <col min="13067" max="13067" width="13.109375" style="47" customWidth="1"/>
    <col min="13068" max="13068" width="2.21875" style="47" customWidth="1"/>
    <col min="13069" max="13069" width="13.109375" style="47" customWidth="1"/>
    <col min="13070" max="13070" width="2.21875" style="47" customWidth="1"/>
    <col min="13071" max="13071" width="13.109375" style="47" customWidth="1"/>
    <col min="13072" max="13072" width="2.21875" style="47" customWidth="1"/>
    <col min="13073" max="13073" width="13.109375" style="47" customWidth="1"/>
    <col min="13074" max="13074" width="2.21875" style="47" customWidth="1"/>
    <col min="13075" max="13075" width="11.109375" style="47" customWidth="1"/>
    <col min="13076" max="13076" width="1.6640625" style="47" customWidth="1"/>
    <col min="13077" max="13077" width="11.5546875" style="47"/>
    <col min="13078" max="13079" width="1.44140625" style="47" customWidth="1"/>
    <col min="13080" max="13080" width="12.44140625" style="47" customWidth="1"/>
    <col min="13081" max="13081" width="2.21875" style="47" customWidth="1"/>
    <col min="13082" max="13082" width="11" style="47" customWidth="1"/>
    <col min="13083" max="13083" width="3" style="47" customWidth="1"/>
    <col min="13084" max="13084" width="10.77734375" style="47" customWidth="1"/>
    <col min="13085" max="13085" width="3" style="47" customWidth="1"/>
    <col min="13086" max="13086" width="10.6640625" style="47" bestFit="1" customWidth="1"/>
    <col min="13087" max="13087" width="3" style="47" customWidth="1"/>
    <col min="13088" max="13088" width="12.6640625" style="47" customWidth="1"/>
    <col min="13089" max="13089" width="2.21875" style="47" customWidth="1"/>
    <col min="13090" max="13090" width="11.5546875" style="47"/>
    <col min="13091" max="13091" width="2.21875" style="47" customWidth="1"/>
    <col min="13092" max="13092" width="11.5546875" style="47"/>
    <col min="13093" max="13093" width="3" style="47" customWidth="1"/>
    <col min="13094" max="13094" width="4.5546875" style="47" customWidth="1"/>
    <col min="13095" max="13095" width="8.77734375" style="47" customWidth="1"/>
    <col min="13096" max="13312" width="11.5546875" style="47"/>
    <col min="13313" max="13313" width="5.33203125" style="47" customWidth="1"/>
    <col min="13314" max="13314" width="2.21875" style="47" customWidth="1"/>
    <col min="13315" max="13315" width="17.77734375" style="47" customWidth="1"/>
    <col min="13316" max="13316" width="1.44140625" style="47" customWidth="1"/>
    <col min="13317" max="13317" width="13.109375" style="47" customWidth="1"/>
    <col min="13318" max="13318" width="2.21875" style="47" customWidth="1"/>
    <col min="13319" max="13319" width="13.109375" style="47" customWidth="1"/>
    <col min="13320" max="13320" width="2.21875" style="47" customWidth="1"/>
    <col min="13321" max="13321" width="13.109375" style="47" customWidth="1"/>
    <col min="13322" max="13322" width="2.21875" style="47" customWidth="1"/>
    <col min="13323" max="13323" width="13.109375" style="47" customWidth="1"/>
    <col min="13324" max="13324" width="2.21875" style="47" customWidth="1"/>
    <col min="13325" max="13325" width="13.109375" style="47" customWidth="1"/>
    <col min="13326" max="13326" width="2.21875" style="47" customWidth="1"/>
    <col min="13327" max="13327" width="13.109375" style="47" customWidth="1"/>
    <col min="13328" max="13328" width="2.21875" style="47" customWidth="1"/>
    <col min="13329" max="13329" width="13.109375" style="47" customWidth="1"/>
    <col min="13330" max="13330" width="2.21875" style="47" customWidth="1"/>
    <col min="13331" max="13331" width="11.109375" style="47" customWidth="1"/>
    <col min="13332" max="13332" width="1.6640625" style="47" customWidth="1"/>
    <col min="13333" max="13333" width="11.5546875" style="47"/>
    <col min="13334" max="13335" width="1.44140625" style="47" customWidth="1"/>
    <col min="13336" max="13336" width="12.44140625" style="47" customWidth="1"/>
    <col min="13337" max="13337" width="2.21875" style="47" customWidth="1"/>
    <col min="13338" max="13338" width="11" style="47" customWidth="1"/>
    <col min="13339" max="13339" width="3" style="47" customWidth="1"/>
    <col min="13340" max="13340" width="10.77734375" style="47" customWidth="1"/>
    <col min="13341" max="13341" width="3" style="47" customWidth="1"/>
    <col min="13342" max="13342" width="10.6640625" style="47" bestFit="1" customWidth="1"/>
    <col min="13343" max="13343" width="3" style="47" customWidth="1"/>
    <col min="13344" max="13344" width="12.6640625" style="47" customWidth="1"/>
    <col min="13345" max="13345" width="2.21875" style="47" customWidth="1"/>
    <col min="13346" max="13346" width="11.5546875" style="47"/>
    <col min="13347" max="13347" width="2.21875" style="47" customWidth="1"/>
    <col min="13348" max="13348" width="11.5546875" style="47"/>
    <col min="13349" max="13349" width="3" style="47" customWidth="1"/>
    <col min="13350" max="13350" width="4.5546875" style="47" customWidth="1"/>
    <col min="13351" max="13351" width="8.77734375" style="47" customWidth="1"/>
    <col min="13352" max="13568" width="11.5546875" style="47"/>
    <col min="13569" max="13569" width="5.33203125" style="47" customWidth="1"/>
    <col min="13570" max="13570" width="2.21875" style="47" customWidth="1"/>
    <col min="13571" max="13571" width="17.77734375" style="47" customWidth="1"/>
    <col min="13572" max="13572" width="1.44140625" style="47" customWidth="1"/>
    <col min="13573" max="13573" width="13.109375" style="47" customWidth="1"/>
    <col min="13574" max="13574" width="2.21875" style="47" customWidth="1"/>
    <col min="13575" max="13575" width="13.109375" style="47" customWidth="1"/>
    <col min="13576" max="13576" width="2.21875" style="47" customWidth="1"/>
    <col min="13577" max="13577" width="13.109375" style="47" customWidth="1"/>
    <col min="13578" max="13578" width="2.21875" style="47" customWidth="1"/>
    <col min="13579" max="13579" width="13.109375" style="47" customWidth="1"/>
    <col min="13580" max="13580" width="2.21875" style="47" customWidth="1"/>
    <col min="13581" max="13581" width="13.109375" style="47" customWidth="1"/>
    <col min="13582" max="13582" width="2.21875" style="47" customWidth="1"/>
    <col min="13583" max="13583" width="13.109375" style="47" customWidth="1"/>
    <col min="13584" max="13584" width="2.21875" style="47" customWidth="1"/>
    <col min="13585" max="13585" width="13.109375" style="47" customWidth="1"/>
    <col min="13586" max="13586" width="2.21875" style="47" customWidth="1"/>
    <col min="13587" max="13587" width="11.109375" style="47" customWidth="1"/>
    <col min="13588" max="13588" width="1.6640625" style="47" customWidth="1"/>
    <col min="13589" max="13589" width="11.5546875" style="47"/>
    <col min="13590" max="13591" width="1.44140625" style="47" customWidth="1"/>
    <col min="13592" max="13592" width="12.44140625" style="47" customWidth="1"/>
    <col min="13593" max="13593" width="2.21875" style="47" customWidth="1"/>
    <col min="13594" max="13594" width="11" style="47" customWidth="1"/>
    <col min="13595" max="13595" width="3" style="47" customWidth="1"/>
    <col min="13596" max="13596" width="10.77734375" style="47" customWidth="1"/>
    <col min="13597" max="13597" width="3" style="47" customWidth="1"/>
    <col min="13598" max="13598" width="10.6640625" style="47" bestFit="1" customWidth="1"/>
    <col min="13599" max="13599" width="3" style="47" customWidth="1"/>
    <col min="13600" max="13600" width="12.6640625" style="47" customWidth="1"/>
    <col min="13601" max="13601" width="2.21875" style="47" customWidth="1"/>
    <col min="13602" max="13602" width="11.5546875" style="47"/>
    <col min="13603" max="13603" width="2.21875" style="47" customWidth="1"/>
    <col min="13604" max="13604" width="11.5546875" style="47"/>
    <col min="13605" max="13605" width="3" style="47" customWidth="1"/>
    <col min="13606" max="13606" width="4.5546875" style="47" customWidth="1"/>
    <col min="13607" max="13607" width="8.77734375" style="47" customWidth="1"/>
    <col min="13608" max="13824" width="11.5546875" style="47"/>
    <col min="13825" max="13825" width="5.33203125" style="47" customWidth="1"/>
    <col min="13826" max="13826" width="2.21875" style="47" customWidth="1"/>
    <col min="13827" max="13827" width="17.77734375" style="47" customWidth="1"/>
    <col min="13828" max="13828" width="1.44140625" style="47" customWidth="1"/>
    <col min="13829" max="13829" width="13.109375" style="47" customWidth="1"/>
    <col min="13830" max="13830" width="2.21875" style="47" customWidth="1"/>
    <col min="13831" max="13831" width="13.109375" style="47" customWidth="1"/>
    <col min="13832" max="13832" width="2.21875" style="47" customWidth="1"/>
    <col min="13833" max="13833" width="13.109375" style="47" customWidth="1"/>
    <col min="13834" max="13834" width="2.21875" style="47" customWidth="1"/>
    <col min="13835" max="13835" width="13.109375" style="47" customWidth="1"/>
    <col min="13836" max="13836" width="2.21875" style="47" customWidth="1"/>
    <col min="13837" max="13837" width="13.109375" style="47" customWidth="1"/>
    <col min="13838" max="13838" width="2.21875" style="47" customWidth="1"/>
    <col min="13839" max="13839" width="13.109375" style="47" customWidth="1"/>
    <col min="13840" max="13840" width="2.21875" style="47" customWidth="1"/>
    <col min="13841" max="13841" width="13.109375" style="47" customWidth="1"/>
    <col min="13842" max="13842" width="2.21875" style="47" customWidth="1"/>
    <col min="13843" max="13843" width="11.109375" style="47" customWidth="1"/>
    <col min="13844" max="13844" width="1.6640625" style="47" customWidth="1"/>
    <col min="13845" max="13845" width="11.5546875" style="47"/>
    <col min="13846" max="13847" width="1.44140625" style="47" customWidth="1"/>
    <col min="13848" max="13848" width="12.44140625" style="47" customWidth="1"/>
    <col min="13849" max="13849" width="2.21875" style="47" customWidth="1"/>
    <col min="13850" max="13850" width="11" style="47" customWidth="1"/>
    <col min="13851" max="13851" width="3" style="47" customWidth="1"/>
    <col min="13852" max="13852" width="10.77734375" style="47" customWidth="1"/>
    <col min="13853" max="13853" width="3" style="47" customWidth="1"/>
    <col min="13854" max="13854" width="10.6640625" style="47" bestFit="1" customWidth="1"/>
    <col min="13855" max="13855" width="3" style="47" customWidth="1"/>
    <col min="13856" max="13856" width="12.6640625" style="47" customWidth="1"/>
    <col min="13857" max="13857" width="2.21875" style="47" customWidth="1"/>
    <col min="13858" max="13858" width="11.5546875" style="47"/>
    <col min="13859" max="13859" width="2.21875" style="47" customWidth="1"/>
    <col min="13860" max="13860" width="11.5546875" style="47"/>
    <col min="13861" max="13861" width="3" style="47" customWidth="1"/>
    <col min="13862" max="13862" width="4.5546875" style="47" customWidth="1"/>
    <col min="13863" max="13863" width="8.77734375" style="47" customWidth="1"/>
    <col min="13864" max="14080" width="11.5546875" style="47"/>
    <col min="14081" max="14081" width="5.33203125" style="47" customWidth="1"/>
    <col min="14082" max="14082" width="2.21875" style="47" customWidth="1"/>
    <col min="14083" max="14083" width="17.77734375" style="47" customWidth="1"/>
    <col min="14084" max="14084" width="1.44140625" style="47" customWidth="1"/>
    <col min="14085" max="14085" width="13.109375" style="47" customWidth="1"/>
    <col min="14086" max="14086" width="2.21875" style="47" customWidth="1"/>
    <col min="14087" max="14087" width="13.109375" style="47" customWidth="1"/>
    <col min="14088" max="14088" width="2.21875" style="47" customWidth="1"/>
    <col min="14089" max="14089" width="13.109375" style="47" customWidth="1"/>
    <col min="14090" max="14090" width="2.21875" style="47" customWidth="1"/>
    <col min="14091" max="14091" width="13.109375" style="47" customWidth="1"/>
    <col min="14092" max="14092" width="2.21875" style="47" customWidth="1"/>
    <col min="14093" max="14093" width="13.109375" style="47" customWidth="1"/>
    <col min="14094" max="14094" width="2.21875" style="47" customWidth="1"/>
    <col min="14095" max="14095" width="13.109375" style="47" customWidth="1"/>
    <col min="14096" max="14096" width="2.21875" style="47" customWidth="1"/>
    <col min="14097" max="14097" width="13.109375" style="47" customWidth="1"/>
    <col min="14098" max="14098" width="2.21875" style="47" customWidth="1"/>
    <col min="14099" max="14099" width="11.109375" style="47" customWidth="1"/>
    <col min="14100" max="14100" width="1.6640625" style="47" customWidth="1"/>
    <col min="14101" max="14101" width="11.5546875" style="47"/>
    <col min="14102" max="14103" width="1.44140625" style="47" customWidth="1"/>
    <col min="14104" max="14104" width="12.44140625" style="47" customWidth="1"/>
    <col min="14105" max="14105" width="2.21875" style="47" customWidth="1"/>
    <col min="14106" max="14106" width="11" style="47" customWidth="1"/>
    <col min="14107" max="14107" width="3" style="47" customWidth="1"/>
    <col min="14108" max="14108" width="10.77734375" style="47" customWidth="1"/>
    <col min="14109" max="14109" width="3" style="47" customWidth="1"/>
    <col min="14110" max="14110" width="10.6640625" style="47" bestFit="1" customWidth="1"/>
    <col min="14111" max="14111" width="3" style="47" customWidth="1"/>
    <col min="14112" max="14112" width="12.6640625" style="47" customWidth="1"/>
    <col min="14113" max="14113" width="2.21875" style="47" customWidth="1"/>
    <col min="14114" max="14114" width="11.5546875" style="47"/>
    <col min="14115" max="14115" width="2.21875" style="47" customWidth="1"/>
    <col min="14116" max="14116" width="11.5546875" style="47"/>
    <col min="14117" max="14117" width="3" style="47" customWidth="1"/>
    <col min="14118" max="14118" width="4.5546875" style="47" customWidth="1"/>
    <col min="14119" max="14119" width="8.77734375" style="47" customWidth="1"/>
    <col min="14120" max="14336" width="11.5546875" style="47"/>
    <col min="14337" max="14337" width="5.33203125" style="47" customWidth="1"/>
    <col min="14338" max="14338" width="2.21875" style="47" customWidth="1"/>
    <col min="14339" max="14339" width="17.77734375" style="47" customWidth="1"/>
    <col min="14340" max="14340" width="1.44140625" style="47" customWidth="1"/>
    <col min="14341" max="14341" width="13.109375" style="47" customWidth="1"/>
    <col min="14342" max="14342" width="2.21875" style="47" customWidth="1"/>
    <col min="14343" max="14343" width="13.109375" style="47" customWidth="1"/>
    <col min="14344" max="14344" width="2.21875" style="47" customWidth="1"/>
    <col min="14345" max="14345" width="13.109375" style="47" customWidth="1"/>
    <col min="14346" max="14346" width="2.21875" style="47" customWidth="1"/>
    <col min="14347" max="14347" width="13.109375" style="47" customWidth="1"/>
    <col min="14348" max="14348" width="2.21875" style="47" customWidth="1"/>
    <col min="14349" max="14349" width="13.109375" style="47" customWidth="1"/>
    <col min="14350" max="14350" width="2.21875" style="47" customWidth="1"/>
    <col min="14351" max="14351" width="13.109375" style="47" customWidth="1"/>
    <col min="14352" max="14352" width="2.21875" style="47" customWidth="1"/>
    <col min="14353" max="14353" width="13.109375" style="47" customWidth="1"/>
    <col min="14354" max="14354" width="2.21875" style="47" customWidth="1"/>
    <col min="14355" max="14355" width="11.109375" style="47" customWidth="1"/>
    <col min="14356" max="14356" width="1.6640625" style="47" customWidth="1"/>
    <col min="14357" max="14357" width="11.5546875" style="47"/>
    <col min="14358" max="14359" width="1.44140625" style="47" customWidth="1"/>
    <col min="14360" max="14360" width="12.44140625" style="47" customWidth="1"/>
    <col min="14361" max="14361" width="2.21875" style="47" customWidth="1"/>
    <col min="14362" max="14362" width="11" style="47" customWidth="1"/>
    <col min="14363" max="14363" width="3" style="47" customWidth="1"/>
    <col min="14364" max="14364" width="10.77734375" style="47" customWidth="1"/>
    <col min="14365" max="14365" width="3" style="47" customWidth="1"/>
    <col min="14366" max="14366" width="10.6640625" style="47" bestFit="1" customWidth="1"/>
    <col min="14367" max="14367" width="3" style="47" customWidth="1"/>
    <col min="14368" max="14368" width="12.6640625" style="47" customWidth="1"/>
    <col min="14369" max="14369" width="2.21875" style="47" customWidth="1"/>
    <col min="14370" max="14370" width="11.5546875" style="47"/>
    <col min="14371" max="14371" width="2.21875" style="47" customWidth="1"/>
    <col min="14372" max="14372" width="11.5546875" style="47"/>
    <col min="14373" max="14373" width="3" style="47" customWidth="1"/>
    <col min="14374" max="14374" width="4.5546875" style="47" customWidth="1"/>
    <col min="14375" max="14375" width="8.77734375" style="47" customWidth="1"/>
    <col min="14376" max="14592" width="11.5546875" style="47"/>
    <col min="14593" max="14593" width="5.33203125" style="47" customWidth="1"/>
    <col min="14594" max="14594" width="2.21875" style="47" customWidth="1"/>
    <col min="14595" max="14595" width="17.77734375" style="47" customWidth="1"/>
    <col min="14596" max="14596" width="1.44140625" style="47" customWidth="1"/>
    <col min="14597" max="14597" width="13.109375" style="47" customWidth="1"/>
    <col min="14598" max="14598" width="2.21875" style="47" customWidth="1"/>
    <col min="14599" max="14599" width="13.109375" style="47" customWidth="1"/>
    <col min="14600" max="14600" width="2.21875" style="47" customWidth="1"/>
    <col min="14601" max="14601" width="13.109375" style="47" customWidth="1"/>
    <col min="14602" max="14602" width="2.21875" style="47" customWidth="1"/>
    <col min="14603" max="14603" width="13.109375" style="47" customWidth="1"/>
    <col min="14604" max="14604" width="2.21875" style="47" customWidth="1"/>
    <col min="14605" max="14605" width="13.109375" style="47" customWidth="1"/>
    <col min="14606" max="14606" width="2.21875" style="47" customWidth="1"/>
    <col min="14607" max="14607" width="13.109375" style="47" customWidth="1"/>
    <col min="14608" max="14608" width="2.21875" style="47" customWidth="1"/>
    <col min="14609" max="14609" width="13.109375" style="47" customWidth="1"/>
    <col min="14610" max="14610" width="2.21875" style="47" customWidth="1"/>
    <col min="14611" max="14611" width="11.109375" style="47" customWidth="1"/>
    <col min="14612" max="14612" width="1.6640625" style="47" customWidth="1"/>
    <col min="14613" max="14613" width="11.5546875" style="47"/>
    <col min="14614" max="14615" width="1.44140625" style="47" customWidth="1"/>
    <col min="14616" max="14616" width="12.44140625" style="47" customWidth="1"/>
    <col min="14617" max="14617" width="2.21875" style="47" customWidth="1"/>
    <col min="14618" max="14618" width="11" style="47" customWidth="1"/>
    <col min="14619" max="14619" width="3" style="47" customWidth="1"/>
    <col min="14620" max="14620" width="10.77734375" style="47" customWidth="1"/>
    <col min="14621" max="14621" width="3" style="47" customWidth="1"/>
    <col min="14622" max="14622" width="10.6640625" style="47" bestFit="1" customWidth="1"/>
    <col min="14623" max="14623" width="3" style="47" customWidth="1"/>
    <col min="14624" max="14624" width="12.6640625" style="47" customWidth="1"/>
    <col min="14625" max="14625" width="2.21875" style="47" customWidth="1"/>
    <col min="14626" max="14626" width="11.5546875" style="47"/>
    <col min="14627" max="14627" width="2.21875" style="47" customWidth="1"/>
    <col min="14628" max="14628" width="11.5546875" style="47"/>
    <col min="14629" max="14629" width="3" style="47" customWidth="1"/>
    <col min="14630" max="14630" width="4.5546875" style="47" customWidth="1"/>
    <col min="14631" max="14631" width="8.77734375" style="47" customWidth="1"/>
    <col min="14632" max="14848" width="11.5546875" style="47"/>
    <col min="14849" max="14849" width="5.33203125" style="47" customWidth="1"/>
    <col min="14850" max="14850" width="2.21875" style="47" customWidth="1"/>
    <col min="14851" max="14851" width="17.77734375" style="47" customWidth="1"/>
    <col min="14852" max="14852" width="1.44140625" style="47" customWidth="1"/>
    <col min="14853" max="14853" width="13.109375" style="47" customWidth="1"/>
    <col min="14854" max="14854" width="2.21875" style="47" customWidth="1"/>
    <col min="14855" max="14855" width="13.109375" style="47" customWidth="1"/>
    <col min="14856" max="14856" width="2.21875" style="47" customWidth="1"/>
    <col min="14857" max="14857" width="13.109375" style="47" customWidth="1"/>
    <col min="14858" max="14858" width="2.21875" style="47" customWidth="1"/>
    <col min="14859" max="14859" width="13.109375" style="47" customWidth="1"/>
    <col min="14860" max="14860" width="2.21875" style="47" customWidth="1"/>
    <col min="14861" max="14861" width="13.109375" style="47" customWidth="1"/>
    <col min="14862" max="14862" width="2.21875" style="47" customWidth="1"/>
    <col min="14863" max="14863" width="13.109375" style="47" customWidth="1"/>
    <col min="14864" max="14864" width="2.21875" style="47" customWidth="1"/>
    <col min="14865" max="14865" width="13.109375" style="47" customWidth="1"/>
    <col min="14866" max="14866" width="2.21875" style="47" customWidth="1"/>
    <col min="14867" max="14867" width="11.109375" style="47" customWidth="1"/>
    <col min="14868" max="14868" width="1.6640625" style="47" customWidth="1"/>
    <col min="14869" max="14869" width="11.5546875" style="47"/>
    <col min="14870" max="14871" width="1.44140625" style="47" customWidth="1"/>
    <col min="14872" max="14872" width="12.44140625" style="47" customWidth="1"/>
    <col min="14873" max="14873" width="2.21875" style="47" customWidth="1"/>
    <col min="14874" max="14874" width="11" style="47" customWidth="1"/>
    <col min="14875" max="14875" width="3" style="47" customWidth="1"/>
    <col min="14876" max="14876" width="10.77734375" style="47" customWidth="1"/>
    <col min="14877" max="14877" width="3" style="47" customWidth="1"/>
    <col min="14878" max="14878" width="10.6640625" style="47" bestFit="1" customWidth="1"/>
    <col min="14879" max="14879" width="3" style="47" customWidth="1"/>
    <col min="14880" max="14880" width="12.6640625" style="47" customWidth="1"/>
    <col min="14881" max="14881" width="2.21875" style="47" customWidth="1"/>
    <col min="14882" max="14882" width="11.5546875" style="47"/>
    <col min="14883" max="14883" width="2.21875" style="47" customWidth="1"/>
    <col min="14884" max="14884" width="11.5546875" style="47"/>
    <col min="14885" max="14885" width="3" style="47" customWidth="1"/>
    <col min="14886" max="14886" width="4.5546875" style="47" customWidth="1"/>
    <col min="14887" max="14887" width="8.77734375" style="47" customWidth="1"/>
    <col min="14888" max="15104" width="11.5546875" style="47"/>
    <col min="15105" max="15105" width="5.33203125" style="47" customWidth="1"/>
    <col min="15106" max="15106" width="2.21875" style="47" customWidth="1"/>
    <col min="15107" max="15107" width="17.77734375" style="47" customWidth="1"/>
    <col min="15108" max="15108" width="1.44140625" style="47" customWidth="1"/>
    <col min="15109" max="15109" width="13.109375" style="47" customWidth="1"/>
    <col min="15110" max="15110" width="2.21875" style="47" customWidth="1"/>
    <col min="15111" max="15111" width="13.109375" style="47" customWidth="1"/>
    <col min="15112" max="15112" width="2.21875" style="47" customWidth="1"/>
    <col min="15113" max="15113" width="13.109375" style="47" customWidth="1"/>
    <col min="15114" max="15114" width="2.21875" style="47" customWidth="1"/>
    <col min="15115" max="15115" width="13.109375" style="47" customWidth="1"/>
    <col min="15116" max="15116" width="2.21875" style="47" customWidth="1"/>
    <col min="15117" max="15117" width="13.109375" style="47" customWidth="1"/>
    <col min="15118" max="15118" width="2.21875" style="47" customWidth="1"/>
    <col min="15119" max="15119" width="13.109375" style="47" customWidth="1"/>
    <col min="15120" max="15120" width="2.21875" style="47" customWidth="1"/>
    <col min="15121" max="15121" width="13.109375" style="47" customWidth="1"/>
    <col min="15122" max="15122" width="2.21875" style="47" customWidth="1"/>
    <col min="15123" max="15123" width="11.109375" style="47" customWidth="1"/>
    <col min="15124" max="15124" width="1.6640625" style="47" customWidth="1"/>
    <col min="15125" max="15125" width="11.5546875" style="47"/>
    <col min="15126" max="15127" width="1.44140625" style="47" customWidth="1"/>
    <col min="15128" max="15128" width="12.44140625" style="47" customWidth="1"/>
    <col min="15129" max="15129" width="2.21875" style="47" customWidth="1"/>
    <col min="15130" max="15130" width="11" style="47" customWidth="1"/>
    <col min="15131" max="15131" width="3" style="47" customWidth="1"/>
    <col min="15132" max="15132" width="10.77734375" style="47" customWidth="1"/>
    <col min="15133" max="15133" width="3" style="47" customWidth="1"/>
    <col min="15134" max="15134" width="10.6640625" style="47" bestFit="1" customWidth="1"/>
    <col min="15135" max="15135" width="3" style="47" customWidth="1"/>
    <col min="15136" max="15136" width="12.6640625" style="47" customWidth="1"/>
    <col min="15137" max="15137" width="2.21875" style="47" customWidth="1"/>
    <col min="15138" max="15138" width="11.5546875" style="47"/>
    <col min="15139" max="15139" width="2.21875" style="47" customWidth="1"/>
    <col min="15140" max="15140" width="11.5546875" style="47"/>
    <col min="15141" max="15141" width="3" style="47" customWidth="1"/>
    <col min="15142" max="15142" width="4.5546875" style="47" customWidth="1"/>
    <col min="15143" max="15143" width="8.77734375" style="47" customWidth="1"/>
    <col min="15144" max="15360" width="11.5546875" style="47"/>
    <col min="15361" max="15361" width="5.33203125" style="47" customWidth="1"/>
    <col min="15362" max="15362" width="2.21875" style="47" customWidth="1"/>
    <col min="15363" max="15363" width="17.77734375" style="47" customWidth="1"/>
    <col min="15364" max="15364" width="1.44140625" style="47" customWidth="1"/>
    <col min="15365" max="15365" width="13.109375" style="47" customWidth="1"/>
    <col min="15366" max="15366" width="2.21875" style="47" customWidth="1"/>
    <col min="15367" max="15367" width="13.109375" style="47" customWidth="1"/>
    <col min="15368" max="15368" width="2.21875" style="47" customWidth="1"/>
    <col min="15369" max="15369" width="13.109375" style="47" customWidth="1"/>
    <col min="15370" max="15370" width="2.21875" style="47" customWidth="1"/>
    <col min="15371" max="15371" width="13.109375" style="47" customWidth="1"/>
    <col min="15372" max="15372" width="2.21875" style="47" customWidth="1"/>
    <col min="15373" max="15373" width="13.109375" style="47" customWidth="1"/>
    <col min="15374" max="15374" width="2.21875" style="47" customWidth="1"/>
    <col min="15375" max="15375" width="13.109375" style="47" customWidth="1"/>
    <col min="15376" max="15376" width="2.21875" style="47" customWidth="1"/>
    <col min="15377" max="15377" width="13.109375" style="47" customWidth="1"/>
    <col min="15378" max="15378" width="2.21875" style="47" customWidth="1"/>
    <col min="15379" max="15379" width="11.109375" style="47" customWidth="1"/>
    <col min="15380" max="15380" width="1.6640625" style="47" customWidth="1"/>
    <col min="15381" max="15381" width="11.5546875" style="47"/>
    <col min="15382" max="15383" width="1.44140625" style="47" customWidth="1"/>
    <col min="15384" max="15384" width="12.44140625" style="47" customWidth="1"/>
    <col min="15385" max="15385" width="2.21875" style="47" customWidth="1"/>
    <col min="15386" max="15386" width="11" style="47" customWidth="1"/>
    <col min="15387" max="15387" width="3" style="47" customWidth="1"/>
    <col min="15388" max="15388" width="10.77734375" style="47" customWidth="1"/>
    <col min="15389" max="15389" width="3" style="47" customWidth="1"/>
    <col min="15390" max="15390" width="10.6640625" style="47" bestFit="1" customWidth="1"/>
    <col min="15391" max="15391" width="3" style="47" customWidth="1"/>
    <col min="15392" max="15392" width="12.6640625" style="47" customWidth="1"/>
    <col min="15393" max="15393" width="2.21875" style="47" customWidth="1"/>
    <col min="15394" max="15394" width="11.5546875" style="47"/>
    <col min="15395" max="15395" width="2.21875" style="47" customWidth="1"/>
    <col min="15396" max="15396" width="11.5546875" style="47"/>
    <col min="15397" max="15397" width="3" style="47" customWidth="1"/>
    <col min="15398" max="15398" width="4.5546875" style="47" customWidth="1"/>
    <col min="15399" max="15399" width="8.77734375" style="47" customWidth="1"/>
    <col min="15400" max="15616" width="11.5546875" style="47"/>
    <col min="15617" max="15617" width="5.33203125" style="47" customWidth="1"/>
    <col min="15618" max="15618" width="2.21875" style="47" customWidth="1"/>
    <col min="15619" max="15619" width="17.77734375" style="47" customWidth="1"/>
    <col min="15620" max="15620" width="1.44140625" style="47" customWidth="1"/>
    <col min="15621" max="15621" width="13.109375" style="47" customWidth="1"/>
    <col min="15622" max="15622" width="2.21875" style="47" customWidth="1"/>
    <col min="15623" max="15623" width="13.109375" style="47" customWidth="1"/>
    <col min="15624" max="15624" width="2.21875" style="47" customWidth="1"/>
    <col min="15625" max="15625" width="13.109375" style="47" customWidth="1"/>
    <col min="15626" max="15626" width="2.21875" style="47" customWidth="1"/>
    <col min="15627" max="15627" width="13.109375" style="47" customWidth="1"/>
    <col min="15628" max="15628" width="2.21875" style="47" customWidth="1"/>
    <col min="15629" max="15629" width="13.109375" style="47" customWidth="1"/>
    <col min="15630" max="15630" width="2.21875" style="47" customWidth="1"/>
    <col min="15631" max="15631" width="13.109375" style="47" customWidth="1"/>
    <col min="15632" max="15632" width="2.21875" style="47" customWidth="1"/>
    <col min="15633" max="15633" width="13.109375" style="47" customWidth="1"/>
    <col min="15634" max="15634" width="2.21875" style="47" customWidth="1"/>
    <col min="15635" max="15635" width="11.109375" style="47" customWidth="1"/>
    <col min="15636" max="15636" width="1.6640625" style="47" customWidth="1"/>
    <col min="15637" max="15637" width="11.5546875" style="47"/>
    <col min="15638" max="15639" width="1.44140625" style="47" customWidth="1"/>
    <col min="15640" max="15640" width="12.44140625" style="47" customWidth="1"/>
    <col min="15641" max="15641" width="2.21875" style="47" customWidth="1"/>
    <col min="15642" max="15642" width="11" style="47" customWidth="1"/>
    <col min="15643" max="15643" width="3" style="47" customWidth="1"/>
    <col min="15644" max="15644" width="10.77734375" style="47" customWidth="1"/>
    <col min="15645" max="15645" width="3" style="47" customWidth="1"/>
    <col min="15646" max="15646" width="10.6640625" style="47" bestFit="1" customWidth="1"/>
    <col min="15647" max="15647" width="3" style="47" customWidth="1"/>
    <col min="15648" max="15648" width="12.6640625" style="47" customWidth="1"/>
    <col min="15649" max="15649" width="2.21875" style="47" customWidth="1"/>
    <col min="15650" max="15650" width="11.5546875" style="47"/>
    <col min="15651" max="15651" width="2.21875" style="47" customWidth="1"/>
    <col min="15652" max="15652" width="11.5546875" style="47"/>
    <col min="15653" max="15653" width="3" style="47" customWidth="1"/>
    <col min="15654" max="15654" width="4.5546875" style="47" customWidth="1"/>
    <col min="15655" max="15655" width="8.77734375" style="47" customWidth="1"/>
    <col min="15656" max="15872" width="11.5546875" style="47"/>
    <col min="15873" max="15873" width="5.33203125" style="47" customWidth="1"/>
    <col min="15874" max="15874" width="2.21875" style="47" customWidth="1"/>
    <col min="15875" max="15875" width="17.77734375" style="47" customWidth="1"/>
    <col min="15876" max="15876" width="1.44140625" style="47" customWidth="1"/>
    <col min="15877" max="15877" width="13.109375" style="47" customWidth="1"/>
    <col min="15878" max="15878" width="2.21875" style="47" customWidth="1"/>
    <col min="15879" max="15879" width="13.109375" style="47" customWidth="1"/>
    <col min="15880" max="15880" width="2.21875" style="47" customWidth="1"/>
    <col min="15881" max="15881" width="13.109375" style="47" customWidth="1"/>
    <col min="15882" max="15882" width="2.21875" style="47" customWidth="1"/>
    <col min="15883" max="15883" width="13.109375" style="47" customWidth="1"/>
    <col min="15884" max="15884" width="2.21875" style="47" customWidth="1"/>
    <col min="15885" max="15885" width="13.109375" style="47" customWidth="1"/>
    <col min="15886" max="15886" width="2.21875" style="47" customWidth="1"/>
    <col min="15887" max="15887" width="13.109375" style="47" customWidth="1"/>
    <col min="15888" max="15888" width="2.21875" style="47" customWidth="1"/>
    <col min="15889" max="15889" width="13.109375" style="47" customWidth="1"/>
    <col min="15890" max="15890" width="2.21875" style="47" customWidth="1"/>
    <col min="15891" max="15891" width="11.109375" style="47" customWidth="1"/>
    <col min="15892" max="15892" width="1.6640625" style="47" customWidth="1"/>
    <col min="15893" max="15893" width="11.5546875" style="47"/>
    <col min="15894" max="15895" width="1.44140625" style="47" customWidth="1"/>
    <col min="15896" max="15896" width="12.44140625" style="47" customWidth="1"/>
    <col min="15897" max="15897" width="2.21875" style="47" customWidth="1"/>
    <col min="15898" max="15898" width="11" style="47" customWidth="1"/>
    <col min="15899" max="15899" width="3" style="47" customWidth="1"/>
    <col min="15900" max="15900" width="10.77734375" style="47" customWidth="1"/>
    <col min="15901" max="15901" width="3" style="47" customWidth="1"/>
    <col min="15902" max="15902" width="10.6640625" style="47" bestFit="1" customWidth="1"/>
    <col min="15903" max="15903" width="3" style="47" customWidth="1"/>
    <col min="15904" max="15904" width="12.6640625" style="47" customWidth="1"/>
    <col min="15905" max="15905" width="2.21875" style="47" customWidth="1"/>
    <col min="15906" max="15906" width="11.5546875" style="47"/>
    <col min="15907" max="15907" width="2.21875" style="47" customWidth="1"/>
    <col min="15908" max="15908" width="11.5546875" style="47"/>
    <col min="15909" max="15909" width="3" style="47" customWidth="1"/>
    <col min="15910" max="15910" width="4.5546875" style="47" customWidth="1"/>
    <col min="15911" max="15911" width="8.77734375" style="47" customWidth="1"/>
    <col min="15912" max="16128" width="11.5546875" style="47"/>
    <col min="16129" max="16129" width="5.33203125" style="47" customWidth="1"/>
    <col min="16130" max="16130" width="2.21875" style="47" customWidth="1"/>
    <col min="16131" max="16131" width="17.77734375" style="47" customWidth="1"/>
    <col min="16132" max="16132" width="1.44140625" style="47" customWidth="1"/>
    <col min="16133" max="16133" width="13.109375" style="47" customWidth="1"/>
    <col min="16134" max="16134" width="2.21875" style="47" customWidth="1"/>
    <col min="16135" max="16135" width="13.109375" style="47" customWidth="1"/>
    <col min="16136" max="16136" width="2.21875" style="47" customWidth="1"/>
    <col min="16137" max="16137" width="13.109375" style="47" customWidth="1"/>
    <col min="16138" max="16138" width="2.21875" style="47" customWidth="1"/>
    <col min="16139" max="16139" width="13.109375" style="47" customWidth="1"/>
    <col min="16140" max="16140" width="2.21875" style="47" customWidth="1"/>
    <col min="16141" max="16141" width="13.109375" style="47" customWidth="1"/>
    <col min="16142" max="16142" width="2.21875" style="47" customWidth="1"/>
    <col min="16143" max="16143" width="13.109375" style="47" customWidth="1"/>
    <col min="16144" max="16144" width="2.21875" style="47" customWidth="1"/>
    <col min="16145" max="16145" width="13.109375" style="47" customWidth="1"/>
    <col min="16146" max="16146" width="2.21875" style="47" customWidth="1"/>
    <col min="16147" max="16147" width="11.109375" style="47" customWidth="1"/>
    <col min="16148" max="16148" width="1.6640625" style="47" customWidth="1"/>
    <col min="16149" max="16149" width="11.5546875" style="47"/>
    <col min="16150" max="16151" width="1.44140625" style="47" customWidth="1"/>
    <col min="16152" max="16152" width="12.44140625" style="47" customWidth="1"/>
    <col min="16153" max="16153" width="2.21875" style="47" customWidth="1"/>
    <col min="16154" max="16154" width="11" style="47" customWidth="1"/>
    <col min="16155" max="16155" width="3" style="47" customWidth="1"/>
    <col min="16156" max="16156" width="10.77734375" style="47" customWidth="1"/>
    <col min="16157" max="16157" width="3" style="47" customWidth="1"/>
    <col min="16158" max="16158" width="10.6640625" style="47" bestFit="1" customWidth="1"/>
    <col min="16159" max="16159" width="3" style="47" customWidth="1"/>
    <col min="16160" max="16160" width="12.6640625" style="47" customWidth="1"/>
    <col min="16161" max="16161" width="2.21875" style="47" customWidth="1"/>
    <col min="16162" max="16162" width="11.5546875" style="47"/>
    <col min="16163" max="16163" width="2.21875" style="47" customWidth="1"/>
    <col min="16164" max="16164" width="11.5546875" style="47"/>
    <col min="16165" max="16165" width="3" style="47" customWidth="1"/>
    <col min="16166" max="16166" width="4.5546875" style="47" customWidth="1"/>
    <col min="16167" max="16167" width="8.77734375" style="47" customWidth="1"/>
    <col min="16168" max="16384" width="11.5546875" style="47"/>
  </cols>
  <sheetData>
    <row r="1" spans="1:40" s="46" customFormat="1" ht="10.5" customHeight="1" x14ac:dyDescent="0.3">
      <c r="C1" s="47"/>
      <c r="U1" s="49" t="s">
        <v>42</v>
      </c>
      <c r="X1" s="50" t="s">
        <v>43</v>
      </c>
      <c r="AA1" s="50"/>
      <c r="AB1" s="50"/>
      <c r="AC1" s="50"/>
      <c r="AD1" s="89"/>
      <c r="AL1" s="49" t="s">
        <v>317</v>
      </c>
      <c r="AM1" s="49"/>
    </row>
    <row r="2" spans="1:40" s="46" customFormat="1" ht="10.5" customHeight="1" x14ac:dyDescent="0.3">
      <c r="A2" s="51"/>
      <c r="C2" s="47"/>
      <c r="U2" s="49" t="s">
        <v>255</v>
      </c>
      <c r="X2" s="50" t="s">
        <v>256</v>
      </c>
      <c r="AA2" s="50"/>
      <c r="AB2" s="50"/>
      <c r="AC2" s="50"/>
      <c r="AD2" s="89"/>
      <c r="AL2" s="49" t="s">
        <v>318</v>
      </c>
      <c r="AM2" s="49"/>
    </row>
    <row r="3" spans="1:40" s="46" customFormat="1" ht="10.5" customHeight="1" x14ac:dyDescent="0.3">
      <c r="A3" s="52"/>
      <c r="C3" s="47"/>
      <c r="U3" s="49" t="s">
        <v>48</v>
      </c>
      <c r="X3" s="53" t="s">
        <v>49</v>
      </c>
      <c r="AA3" s="50"/>
      <c r="AB3" s="50"/>
      <c r="AC3" s="50"/>
      <c r="AD3" s="89"/>
    </row>
    <row r="4" spans="1:40" ht="9.6" customHeight="1" x14ac:dyDescent="0.3"/>
    <row r="5" spans="1:40" ht="9.6" customHeight="1" x14ac:dyDescent="0.3"/>
    <row r="6" spans="1:40" ht="9.6" customHeight="1" x14ac:dyDescent="0.3"/>
    <row r="7" spans="1:40" ht="9.6" customHeight="1" x14ac:dyDescent="0.3"/>
    <row r="8" spans="1:40" ht="9.6" customHeight="1" x14ac:dyDescent="0.3">
      <c r="AD8" s="54"/>
      <c r="AF8" s="57" t="s">
        <v>65</v>
      </c>
      <c r="AG8" s="57"/>
      <c r="AH8" s="57"/>
      <c r="AI8" s="57"/>
      <c r="AJ8" s="57"/>
    </row>
    <row r="9" spans="1:40" ht="9.6" customHeight="1" x14ac:dyDescent="0.3">
      <c r="M9" s="58"/>
      <c r="AJ9" s="58"/>
    </row>
    <row r="10" spans="1:40" ht="9.6" customHeight="1" x14ac:dyDescent="0.3">
      <c r="E10" s="58" t="s">
        <v>319</v>
      </c>
      <c r="G10" s="58" t="s">
        <v>320</v>
      </c>
      <c r="I10" s="58" t="s">
        <v>321</v>
      </c>
      <c r="K10" s="58" t="s">
        <v>322</v>
      </c>
      <c r="M10" s="58" t="s">
        <v>323</v>
      </c>
      <c r="O10" s="58" t="s">
        <v>324</v>
      </c>
      <c r="Q10" s="58" t="s">
        <v>325</v>
      </c>
      <c r="U10" s="58"/>
      <c r="X10" s="58" t="s">
        <v>326</v>
      </c>
      <c r="Z10" s="58" t="s">
        <v>327</v>
      </c>
      <c r="AA10" s="58"/>
      <c r="AB10" s="58" t="s">
        <v>328</v>
      </c>
      <c r="AC10" s="58"/>
      <c r="AD10" s="58" t="s">
        <v>329</v>
      </c>
      <c r="AH10" s="58" t="s">
        <v>63</v>
      </c>
      <c r="AJ10" s="58" t="s">
        <v>64</v>
      </c>
    </row>
    <row r="11" spans="1:40" ht="9.6" customHeight="1" x14ac:dyDescent="0.3">
      <c r="A11" s="60" t="s">
        <v>71</v>
      </c>
      <c r="C11" s="60" t="s">
        <v>73</v>
      </c>
      <c r="E11" s="60" t="s">
        <v>330</v>
      </c>
      <c r="G11" s="60" t="s">
        <v>331</v>
      </c>
      <c r="I11" s="60" t="s">
        <v>332</v>
      </c>
      <c r="K11" s="60" t="s">
        <v>332</v>
      </c>
      <c r="M11" s="60" t="s">
        <v>332</v>
      </c>
      <c r="O11" s="60" t="s">
        <v>333</v>
      </c>
      <c r="Q11" s="60" t="s">
        <v>334</v>
      </c>
      <c r="S11" s="60" t="s">
        <v>335</v>
      </c>
      <c r="U11" s="60" t="s">
        <v>336</v>
      </c>
      <c r="X11" s="60" t="s">
        <v>337</v>
      </c>
      <c r="Z11" s="60" t="s">
        <v>338</v>
      </c>
      <c r="AA11" s="58"/>
      <c r="AB11" s="60" t="s">
        <v>339</v>
      </c>
      <c r="AC11" s="58"/>
      <c r="AD11" s="60" t="s">
        <v>340</v>
      </c>
      <c r="AF11" s="60" t="s">
        <v>74</v>
      </c>
      <c r="AH11" s="60" t="s">
        <v>75</v>
      </c>
      <c r="AJ11" s="60" t="s">
        <v>80</v>
      </c>
      <c r="AL11" s="60" t="s">
        <v>71</v>
      </c>
      <c r="AM11" s="58"/>
    </row>
    <row r="12" spans="1:40" ht="8.85" customHeight="1" x14ac:dyDescent="0.3"/>
    <row r="13" spans="1:40" ht="8.85" customHeight="1" x14ac:dyDescent="0.3">
      <c r="B13" s="47" t="s">
        <v>283</v>
      </c>
      <c r="Z13" s="94"/>
      <c r="AB13" s="94"/>
    </row>
    <row r="14" spans="1:40" ht="8.85" customHeight="1" x14ac:dyDescent="0.3">
      <c r="A14" s="47">
        <v>1</v>
      </c>
      <c r="B14" s="61"/>
      <c r="C14" s="47" t="s">
        <v>84</v>
      </c>
      <c r="D14" s="61"/>
      <c r="E14" s="64">
        <v>35179797</v>
      </c>
      <c r="F14" s="61"/>
      <c r="G14" s="64">
        <v>12077396</v>
      </c>
      <c r="H14" s="61"/>
      <c r="I14" s="64">
        <v>35154223</v>
      </c>
      <c r="J14" s="61"/>
      <c r="K14" s="64">
        <v>0</v>
      </c>
      <c r="L14" s="61"/>
      <c r="M14" s="64">
        <v>270611</v>
      </c>
      <c r="N14" s="61"/>
      <c r="O14" s="64">
        <v>3445787</v>
      </c>
      <c r="P14" s="61"/>
      <c r="Q14" s="64">
        <v>5748521</v>
      </c>
      <c r="R14" s="61"/>
      <c r="S14" s="64">
        <v>2321508</v>
      </c>
      <c r="T14" s="61"/>
      <c r="U14" s="64">
        <v>443640</v>
      </c>
      <c r="V14" s="61"/>
      <c r="W14" s="61"/>
      <c r="X14" s="64">
        <v>8663346</v>
      </c>
      <c r="Y14" s="61"/>
      <c r="Z14" s="64">
        <v>19765936</v>
      </c>
      <c r="AA14" s="64"/>
      <c r="AB14" s="64">
        <v>0</v>
      </c>
      <c r="AC14" s="64"/>
      <c r="AD14" s="64">
        <v>725995</v>
      </c>
      <c r="AE14" s="61"/>
      <c r="AF14" s="64">
        <f>SUM(E14:AD14)</f>
        <v>123796760</v>
      </c>
      <c r="AG14" s="95"/>
      <c r="AH14" s="65">
        <f>AF14/AN14</f>
        <v>777.85236754800439</v>
      </c>
      <c r="AI14" s="61"/>
      <c r="AJ14" s="66">
        <f>IF(AH$60,AH14/AH$60*100,0)</f>
        <v>120.47061449355473</v>
      </c>
      <c r="AK14" s="93"/>
      <c r="AL14" s="47">
        <v>1</v>
      </c>
      <c r="AN14" s="93">
        <v>159152</v>
      </c>
    </row>
    <row r="15" spans="1:40" ht="8.85" customHeight="1" x14ac:dyDescent="0.3">
      <c r="A15" s="47">
        <v>2</v>
      </c>
      <c r="B15" s="61"/>
      <c r="C15" s="47" t="s">
        <v>85</v>
      </c>
      <c r="D15" s="61"/>
      <c r="E15" s="70">
        <v>4326594</v>
      </c>
      <c r="F15" s="61"/>
      <c r="G15" s="70">
        <v>234699</v>
      </c>
      <c r="H15" s="61"/>
      <c r="I15" s="70">
        <v>1302313</v>
      </c>
      <c r="J15" s="61"/>
      <c r="K15" s="70">
        <v>0</v>
      </c>
      <c r="L15" s="61"/>
      <c r="M15" s="70">
        <v>251333</v>
      </c>
      <c r="N15" s="61"/>
      <c r="O15" s="70">
        <v>336444</v>
      </c>
      <c r="P15" s="61"/>
      <c r="Q15" s="70">
        <v>150607</v>
      </c>
      <c r="R15" s="61"/>
      <c r="S15" s="70">
        <v>469965</v>
      </c>
      <c r="T15" s="61"/>
      <c r="U15" s="70">
        <v>94828</v>
      </c>
      <c r="V15" s="61"/>
      <c r="W15" s="61"/>
      <c r="X15" s="70">
        <v>1201891</v>
      </c>
      <c r="Y15" s="61"/>
      <c r="Z15" s="70">
        <v>5538138</v>
      </c>
      <c r="AA15" s="70"/>
      <c r="AB15" s="70">
        <v>0</v>
      </c>
      <c r="AC15" s="70"/>
      <c r="AD15" s="70">
        <v>0</v>
      </c>
      <c r="AE15" s="61"/>
      <c r="AF15" s="70">
        <f>SUM(E15:AD15)</f>
        <v>13906812</v>
      </c>
      <c r="AG15" s="61"/>
      <c r="AH15" s="66">
        <f>AF15/AN15</f>
        <v>817.18251263368199</v>
      </c>
      <c r="AI15" s="61"/>
      <c r="AJ15" s="66">
        <f>IF(AH$60,AH15/AH$60*100,0)</f>
        <v>126.56190757726429</v>
      </c>
      <c r="AK15" s="93"/>
      <c r="AL15" s="47">
        <v>2</v>
      </c>
      <c r="AN15" s="93">
        <v>17018</v>
      </c>
    </row>
    <row r="16" spans="1:40" ht="8.85" customHeight="1" x14ac:dyDescent="0.3">
      <c r="A16" s="47">
        <v>3</v>
      </c>
      <c r="B16" s="61"/>
      <c r="C16" s="47" t="s">
        <v>87</v>
      </c>
      <c r="D16" s="61"/>
      <c r="E16" s="70">
        <v>435404</v>
      </c>
      <c r="F16" s="61"/>
      <c r="G16" s="70">
        <v>371575</v>
      </c>
      <c r="H16" s="61"/>
      <c r="I16" s="70">
        <v>202935</v>
      </c>
      <c r="J16" s="61"/>
      <c r="K16" s="70">
        <v>0</v>
      </c>
      <c r="L16" s="61"/>
      <c r="M16" s="70">
        <v>154522</v>
      </c>
      <c r="N16" s="61"/>
      <c r="O16" s="70">
        <v>35588</v>
      </c>
      <c r="P16" s="61"/>
      <c r="Q16" s="70">
        <v>38784</v>
      </c>
      <c r="R16" s="61"/>
      <c r="S16" s="70">
        <v>0</v>
      </c>
      <c r="T16" s="61"/>
      <c r="U16" s="70">
        <v>0</v>
      </c>
      <c r="V16" s="61"/>
      <c r="W16" s="61"/>
      <c r="X16" s="70">
        <v>16461</v>
      </c>
      <c r="Y16" s="61"/>
      <c r="Z16" s="70">
        <v>360599</v>
      </c>
      <c r="AA16" s="70"/>
      <c r="AB16" s="70">
        <v>0</v>
      </c>
      <c r="AC16" s="70"/>
      <c r="AD16" s="70">
        <v>0</v>
      </c>
      <c r="AE16" s="61"/>
      <c r="AF16" s="70">
        <f>SUM(E16:AD16)</f>
        <v>1615868</v>
      </c>
      <c r="AG16" s="61"/>
      <c r="AH16" s="66">
        <f>AF16/AN16</f>
        <v>250.3669042454292</v>
      </c>
      <c r="AI16" s="61"/>
      <c r="AJ16" s="66">
        <f>IF(AH$60,AH16/AH$60*100,0)</f>
        <v>38.775808960219472</v>
      </c>
      <c r="AK16" s="93"/>
      <c r="AL16" s="47">
        <v>3</v>
      </c>
      <c r="AN16" s="93">
        <v>6454</v>
      </c>
    </row>
    <row r="17" spans="1:40" ht="8.85" customHeight="1" x14ac:dyDescent="0.3">
      <c r="A17" s="47">
        <v>4</v>
      </c>
      <c r="B17" s="61"/>
      <c r="C17" s="47" t="s">
        <v>88</v>
      </c>
      <c r="D17" s="61"/>
      <c r="E17" s="70">
        <v>11497058</v>
      </c>
      <c r="F17" s="61"/>
      <c r="G17" s="70">
        <v>4491485</v>
      </c>
      <c r="H17" s="61"/>
      <c r="I17" s="70">
        <v>8169497</v>
      </c>
      <c r="J17" s="61"/>
      <c r="K17" s="70">
        <v>0</v>
      </c>
      <c r="L17" s="61"/>
      <c r="M17" s="70">
        <v>965343</v>
      </c>
      <c r="N17" s="61"/>
      <c r="O17" s="70">
        <v>1057296</v>
      </c>
      <c r="P17" s="61"/>
      <c r="Q17" s="70">
        <v>157168</v>
      </c>
      <c r="R17" s="61"/>
      <c r="S17" s="70">
        <v>641494</v>
      </c>
      <c r="T17" s="61"/>
      <c r="U17" s="70">
        <v>0</v>
      </c>
      <c r="V17" s="61"/>
      <c r="W17" s="61"/>
      <c r="X17" s="70">
        <v>5049858</v>
      </c>
      <c r="Y17" s="61"/>
      <c r="Z17" s="70">
        <v>12600643</v>
      </c>
      <c r="AA17" s="70"/>
      <c r="AB17" s="70">
        <v>0</v>
      </c>
      <c r="AC17" s="70"/>
      <c r="AD17" s="70">
        <v>0</v>
      </c>
      <c r="AE17" s="61"/>
      <c r="AF17" s="70">
        <f>SUM(E17:AD17)</f>
        <v>44629842</v>
      </c>
      <c r="AG17" s="61"/>
      <c r="AH17" s="66">
        <f>AF17/AN17</f>
        <v>907.46105203228888</v>
      </c>
      <c r="AI17" s="61"/>
      <c r="AJ17" s="66">
        <f>IF(AH$60,AH17/AH$60*100,0)</f>
        <v>140.54388098336767</v>
      </c>
      <c r="AK17" s="93"/>
      <c r="AL17" s="47">
        <v>4</v>
      </c>
      <c r="AN17" s="93">
        <v>49181</v>
      </c>
    </row>
    <row r="18" spans="1:40" ht="8.85" customHeight="1" x14ac:dyDescent="0.3">
      <c r="A18" s="47">
        <v>5</v>
      </c>
      <c r="B18" s="61"/>
      <c r="C18" s="47" t="s">
        <v>89</v>
      </c>
      <c r="D18" s="61"/>
      <c r="E18" s="70">
        <v>43593597</v>
      </c>
      <c r="F18" s="61"/>
      <c r="G18" s="70">
        <v>10809020</v>
      </c>
      <c r="H18" s="61"/>
      <c r="I18" s="70">
        <v>27781280</v>
      </c>
      <c r="J18" s="61"/>
      <c r="K18" s="70">
        <v>0</v>
      </c>
      <c r="L18" s="61"/>
      <c r="M18" s="70">
        <v>6449529</v>
      </c>
      <c r="N18" s="61"/>
      <c r="O18" s="70">
        <v>1378601</v>
      </c>
      <c r="P18" s="61"/>
      <c r="Q18" s="70">
        <v>4197130</v>
      </c>
      <c r="R18" s="61"/>
      <c r="S18" s="70">
        <v>4977441</v>
      </c>
      <c r="T18" s="61"/>
      <c r="U18" s="70">
        <v>676674</v>
      </c>
      <c r="V18" s="61"/>
      <c r="W18" s="61"/>
      <c r="X18" s="70">
        <v>5269187</v>
      </c>
      <c r="Y18" s="61"/>
      <c r="Z18" s="70">
        <v>26797910</v>
      </c>
      <c r="AA18" s="70"/>
      <c r="AB18" s="70">
        <v>0</v>
      </c>
      <c r="AC18" s="70"/>
      <c r="AD18" s="70">
        <v>2753445</v>
      </c>
      <c r="AE18" s="61"/>
      <c r="AF18" s="70">
        <f>SUM(E18:AD18)</f>
        <v>134683814</v>
      </c>
      <c r="AG18" s="61"/>
      <c r="AH18" s="71">
        <f>AF18/AN18</f>
        <v>548.06329325113427</v>
      </c>
      <c r="AI18" s="61"/>
      <c r="AJ18" s="71">
        <f>IF(AH$60,AH18/AH$60*100,0)</f>
        <v>84.881816233915032</v>
      </c>
      <c r="AK18" s="93"/>
      <c r="AL18" s="47">
        <v>5</v>
      </c>
      <c r="AN18" s="93">
        <v>245745</v>
      </c>
    </row>
    <row r="19" spans="1:40" ht="8.85" customHeight="1" x14ac:dyDescent="0.3">
      <c r="A19" s="72"/>
      <c r="B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72"/>
      <c r="AM19" s="72"/>
      <c r="AN19" s="61"/>
    </row>
    <row r="20" spans="1:40" ht="8.85" customHeight="1" x14ac:dyDescent="0.3">
      <c r="A20" s="47">
        <v>6</v>
      </c>
      <c r="B20" s="61"/>
      <c r="C20" s="47" t="s">
        <v>90</v>
      </c>
      <c r="D20" s="61"/>
      <c r="E20" s="70">
        <v>7809472</v>
      </c>
      <c r="F20" s="61"/>
      <c r="G20" s="70">
        <v>948948</v>
      </c>
      <c r="H20" s="61"/>
      <c r="I20" s="70">
        <v>2929460</v>
      </c>
      <c r="J20" s="61"/>
      <c r="K20" s="70">
        <v>0</v>
      </c>
      <c r="L20" s="61"/>
      <c r="M20" s="70">
        <v>518821</v>
      </c>
      <c r="N20" s="61"/>
      <c r="O20" s="70">
        <v>375102</v>
      </c>
      <c r="P20" s="61"/>
      <c r="Q20" s="70">
        <v>46704</v>
      </c>
      <c r="R20" s="61"/>
      <c r="S20" s="70">
        <v>840442</v>
      </c>
      <c r="T20" s="61"/>
      <c r="U20" s="70">
        <v>0</v>
      </c>
      <c r="V20" s="61"/>
      <c r="W20" s="61"/>
      <c r="X20" s="70">
        <v>962871</v>
      </c>
      <c r="Y20" s="61"/>
      <c r="Z20" s="70">
        <v>6906975</v>
      </c>
      <c r="AA20" s="70"/>
      <c r="AB20" s="70">
        <v>0</v>
      </c>
      <c r="AC20" s="70"/>
      <c r="AD20" s="70">
        <v>0</v>
      </c>
      <c r="AE20" s="61"/>
      <c r="AF20" s="70">
        <f>SUM(E20:AD20)</f>
        <v>21338795</v>
      </c>
      <c r="AG20" s="61"/>
      <c r="AH20" s="71">
        <f>AF20/AN20</f>
        <v>1241.060544375945</v>
      </c>
      <c r="AI20" s="61"/>
      <c r="AJ20" s="71">
        <f>IF(AH$60,AH20/AH$60*100,0)</f>
        <v>192.21041503797792</v>
      </c>
      <c r="AK20" s="93"/>
      <c r="AL20" s="47">
        <v>6</v>
      </c>
      <c r="AN20" s="93">
        <v>17194</v>
      </c>
    </row>
    <row r="21" spans="1:40" ht="8.85" customHeight="1" x14ac:dyDescent="0.3">
      <c r="A21" s="47">
        <v>7</v>
      </c>
      <c r="B21" s="61"/>
      <c r="C21" s="47" t="s">
        <v>91</v>
      </c>
      <c r="D21" s="61"/>
      <c r="E21" s="70">
        <v>1443770</v>
      </c>
      <c r="F21" s="61"/>
      <c r="G21" s="70">
        <v>398153</v>
      </c>
      <c r="H21" s="61"/>
      <c r="I21" s="70">
        <v>583290</v>
      </c>
      <c r="J21" s="61"/>
      <c r="K21" s="70">
        <v>0</v>
      </c>
      <c r="L21" s="61"/>
      <c r="M21" s="70">
        <v>177650</v>
      </c>
      <c r="N21" s="61"/>
      <c r="O21" s="70">
        <v>232512</v>
      </c>
      <c r="P21" s="61"/>
      <c r="Q21" s="70">
        <v>21658</v>
      </c>
      <c r="R21" s="61"/>
      <c r="S21" s="70">
        <v>90801</v>
      </c>
      <c r="T21" s="61"/>
      <c r="U21" s="70">
        <v>0</v>
      </c>
      <c r="V21" s="61"/>
      <c r="W21" s="61"/>
      <c r="X21" s="70">
        <v>40051</v>
      </c>
      <c r="Y21" s="61"/>
      <c r="Z21" s="70">
        <v>964020</v>
      </c>
      <c r="AA21" s="70"/>
      <c r="AB21" s="70">
        <v>0</v>
      </c>
      <c r="AC21" s="70"/>
      <c r="AD21" s="70">
        <v>23018</v>
      </c>
      <c r="AE21" s="61"/>
      <c r="AF21" s="70">
        <f>SUM(E21:AD21)</f>
        <v>3974923</v>
      </c>
      <c r="AG21" s="61"/>
      <c r="AH21" s="71">
        <f>AF21/AN21</f>
        <v>698.08974358974353</v>
      </c>
      <c r="AI21" s="61"/>
      <c r="AJ21" s="71">
        <f>IF(AH$60,AH21/AH$60*100,0)</f>
        <v>108.11730334768745</v>
      </c>
      <c r="AK21" s="93"/>
      <c r="AL21" s="47">
        <v>7</v>
      </c>
      <c r="AN21" s="93">
        <v>5694</v>
      </c>
    </row>
    <row r="22" spans="1:40" ht="8.85" customHeight="1" x14ac:dyDescent="0.3">
      <c r="A22" s="47">
        <v>8</v>
      </c>
      <c r="B22" s="61"/>
      <c r="C22" s="47" t="s">
        <v>92</v>
      </c>
      <c r="D22" s="61"/>
      <c r="E22" s="70">
        <v>8851945</v>
      </c>
      <c r="F22" s="61"/>
      <c r="G22" s="70">
        <v>936355</v>
      </c>
      <c r="H22" s="61"/>
      <c r="I22" s="70">
        <v>5237591</v>
      </c>
      <c r="J22" s="61"/>
      <c r="K22" s="70">
        <v>0</v>
      </c>
      <c r="L22" s="61"/>
      <c r="M22" s="70">
        <v>1474059</v>
      </c>
      <c r="N22" s="61"/>
      <c r="O22" s="70">
        <v>941431</v>
      </c>
      <c r="P22" s="61"/>
      <c r="Q22" s="70">
        <v>264264</v>
      </c>
      <c r="R22" s="61"/>
      <c r="S22" s="70">
        <v>0</v>
      </c>
      <c r="T22" s="61"/>
      <c r="U22" s="70">
        <v>0</v>
      </c>
      <c r="V22" s="61"/>
      <c r="W22" s="61"/>
      <c r="X22" s="70">
        <v>1392528</v>
      </c>
      <c r="Y22" s="61"/>
      <c r="Z22" s="70">
        <v>8066818</v>
      </c>
      <c r="AA22" s="70"/>
      <c r="AB22" s="70">
        <v>0</v>
      </c>
      <c r="AC22" s="70"/>
      <c r="AD22" s="70">
        <v>0</v>
      </c>
      <c r="AE22" s="61"/>
      <c r="AF22" s="70">
        <f>SUM(E22:AD22)</f>
        <v>27164991</v>
      </c>
      <c r="AG22" s="61"/>
      <c r="AH22" s="71">
        <f>AF22/AN22</f>
        <v>680.2812531303216</v>
      </c>
      <c r="AI22" s="61"/>
      <c r="AJ22" s="71">
        <f>IF(AH$60,AH22/AH$60*100,0)</f>
        <v>105.3591966961489</v>
      </c>
      <c r="AK22" s="93"/>
      <c r="AL22" s="47">
        <v>8</v>
      </c>
      <c r="AN22" s="93">
        <v>39932</v>
      </c>
    </row>
    <row r="23" spans="1:40" ht="8.85" customHeight="1" x14ac:dyDescent="0.3">
      <c r="A23" s="47">
        <v>9</v>
      </c>
      <c r="B23" s="61"/>
      <c r="C23" s="47" t="s">
        <v>93</v>
      </c>
      <c r="D23" s="61"/>
      <c r="E23" s="70">
        <v>0</v>
      </c>
      <c r="F23" s="61"/>
      <c r="G23" s="70">
        <v>0</v>
      </c>
      <c r="H23" s="61"/>
      <c r="I23" s="70">
        <v>0</v>
      </c>
      <c r="J23" s="61"/>
      <c r="K23" s="70">
        <v>0</v>
      </c>
      <c r="L23" s="61"/>
      <c r="M23" s="70">
        <v>0</v>
      </c>
      <c r="N23" s="61"/>
      <c r="O23" s="70">
        <v>0</v>
      </c>
      <c r="P23" s="61"/>
      <c r="Q23" s="70">
        <v>0</v>
      </c>
      <c r="R23" s="61"/>
      <c r="S23" s="70">
        <v>0</v>
      </c>
      <c r="T23" s="61"/>
      <c r="U23" s="70">
        <v>0</v>
      </c>
      <c r="V23" s="61"/>
      <c r="W23" s="61"/>
      <c r="X23" s="70">
        <v>0</v>
      </c>
      <c r="Y23" s="61"/>
      <c r="Z23" s="70">
        <v>0</v>
      </c>
      <c r="AA23" s="70"/>
      <c r="AB23" s="70">
        <v>0</v>
      </c>
      <c r="AC23" s="70"/>
      <c r="AD23" s="70">
        <v>0</v>
      </c>
      <c r="AE23" s="61"/>
      <c r="AF23" s="70">
        <f>SUM(E23:AD23)</f>
        <v>0</v>
      </c>
      <c r="AG23" s="61"/>
      <c r="AH23" s="71">
        <v>0</v>
      </c>
      <c r="AI23" s="61"/>
      <c r="AJ23" s="71">
        <f>IF(AH$60,AH23/AH$60*100,0)</f>
        <v>0</v>
      </c>
      <c r="AK23" s="93"/>
      <c r="AL23" s="47">
        <v>9</v>
      </c>
      <c r="AN23" s="93">
        <v>0</v>
      </c>
    </row>
    <row r="24" spans="1:40" ht="8.85" customHeight="1" x14ac:dyDescent="0.3">
      <c r="A24" s="47">
        <v>10</v>
      </c>
      <c r="B24" s="61"/>
      <c r="C24" s="47" t="s">
        <v>94</v>
      </c>
      <c r="D24" s="61"/>
      <c r="E24" s="70">
        <v>11790794</v>
      </c>
      <c r="F24" s="61"/>
      <c r="G24" s="70">
        <v>1500793</v>
      </c>
      <c r="H24" s="61"/>
      <c r="I24" s="70">
        <v>9249810</v>
      </c>
      <c r="J24" s="61"/>
      <c r="K24" s="70">
        <v>0</v>
      </c>
      <c r="L24" s="61"/>
      <c r="M24" s="70">
        <v>700470</v>
      </c>
      <c r="N24" s="61"/>
      <c r="O24" s="70">
        <v>2621542</v>
      </c>
      <c r="P24" s="61"/>
      <c r="Q24" s="70">
        <v>533959</v>
      </c>
      <c r="R24" s="61"/>
      <c r="S24" s="70">
        <v>566145</v>
      </c>
      <c r="T24" s="61"/>
      <c r="U24" s="70">
        <v>0</v>
      </c>
      <c r="V24" s="61"/>
      <c r="W24" s="61"/>
      <c r="X24" s="70">
        <v>429193</v>
      </c>
      <c r="Y24" s="61"/>
      <c r="Z24" s="70">
        <v>5501543</v>
      </c>
      <c r="AA24" s="70"/>
      <c r="AB24" s="70">
        <v>0</v>
      </c>
      <c r="AC24" s="70"/>
      <c r="AD24" s="70">
        <v>89970</v>
      </c>
      <c r="AE24" s="61"/>
      <c r="AF24" s="70">
        <f>SUM(E24:AD24)</f>
        <v>32984219</v>
      </c>
      <c r="AG24" s="61"/>
      <c r="AH24" s="71">
        <f>AF24/AN24</f>
        <v>1377.6142922774923</v>
      </c>
      <c r="AI24" s="61"/>
      <c r="AJ24" s="71">
        <f>IF(AH$60,AH24/AH$60*100,0)</f>
        <v>213.35930473404497</v>
      </c>
      <c r="AK24" s="93"/>
      <c r="AL24" s="47">
        <v>10</v>
      </c>
      <c r="AN24" s="93">
        <v>23943</v>
      </c>
    </row>
    <row r="25" spans="1:40" ht="8.85" customHeight="1" x14ac:dyDescent="0.3">
      <c r="A25" s="72"/>
      <c r="B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72"/>
      <c r="AM25" s="72"/>
      <c r="AN25" s="61"/>
    </row>
    <row r="26" spans="1:40" ht="8.85" customHeight="1" x14ac:dyDescent="0.3">
      <c r="A26" s="47">
        <v>11</v>
      </c>
      <c r="B26" s="61"/>
      <c r="C26" s="47" t="s">
        <v>95</v>
      </c>
      <c r="D26" s="61"/>
      <c r="E26" s="70">
        <v>5561524</v>
      </c>
      <c r="F26" s="61"/>
      <c r="G26" s="70">
        <v>1306297</v>
      </c>
      <c r="H26" s="61"/>
      <c r="I26" s="70">
        <v>4259088</v>
      </c>
      <c r="J26" s="61"/>
      <c r="K26" s="70">
        <v>87154</v>
      </c>
      <c r="L26" s="61"/>
      <c r="M26" s="70">
        <v>327412</v>
      </c>
      <c r="N26" s="61"/>
      <c r="O26" s="70">
        <v>298399</v>
      </c>
      <c r="P26" s="61"/>
      <c r="Q26" s="70">
        <v>461677</v>
      </c>
      <c r="R26" s="61"/>
      <c r="S26" s="70">
        <v>221975</v>
      </c>
      <c r="T26" s="61"/>
      <c r="U26" s="70">
        <v>12831</v>
      </c>
      <c r="V26" s="61"/>
      <c r="W26" s="61"/>
      <c r="X26" s="70">
        <v>413940</v>
      </c>
      <c r="Y26" s="61"/>
      <c r="Z26" s="70">
        <v>3000751</v>
      </c>
      <c r="AA26" s="70"/>
      <c r="AB26" s="70">
        <v>0</v>
      </c>
      <c r="AC26" s="70"/>
      <c r="AD26" s="70">
        <v>2149</v>
      </c>
      <c r="AE26" s="61"/>
      <c r="AF26" s="70">
        <f>SUM(E26:AD26)</f>
        <v>15953197</v>
      </c>
      <c r="AG26" s="61"/>
      <c r="AH26" s="71">
        <f>AF26/AN26</f>
        <v>1113.1949619705533</v>
      </c>
      <c r="AI26" s="61"/>
      <c r="AJ26" s="71">
        <f>IF(AH$60,AH26/AH$60*100,0)</f>
        <v>172.40711311641738</v>
      </c>
      <c r="AK26" s="93"/>
      <c r="AL26" s="47">
        <v>11</v>
      </c>
      <c r="AN26" s="93">
        <v>14331</v>
      </c>
    </row>
    <row r="27" spans="1:40" ht="8.85" customHeight="1" x14ac:dyDescent="0.3">
      <c r="A27" s="47">
        <v>12</v>
      </c>
      <c r="B27" s="61"/>
      <c r="C27" s="47" t="s">
        <v>96</v>
      </c>
      <c r="D27" s="61"/>
      <c r="E27" s="70">
        <v>1946296</v>
      </c>
      <c r="F27" s="61"/>
      <c r="G27" s="70">
        <v>541040</v>
      </c>
      <c r="H27" s="61"/>
      <c r="I27" s="70">
        <v>1035797</v>
      </c>
      <c r="J27" s="61"/>
      <c r="K27" s="70">
        <v>0</v>
      </c>
      <c r="L27" s="61"/>
      <c r="M27" s="70">
        <v>184549</v>
      </c>
      <c r="N27" s="61"/>
      <c r="O27" s="70">
        <v>41397</v>
      </c>
      <c r="P27" s="61"/>
      <c r="Q27" s="70">
        <v>70675</v>
      </c>
      <c r="R27" s="61"/>
      <c r="S27" s="70">
        <v>359057</v>
      </c>
      <c r="T27" s="61"/>
      <c r="U27" s="70">
        <v>0</v>
      </c>
      <c r="V27" s="61"/>
      <c r="W27" s="61"/>
      <c r="X27" s="70">
        <v>133484</v>
      </c>
      <c r="Y27" s="61"/>
      <c r="Z27" s="70">
        <v>1531440</v>
      </c>
      <c r="AA27" s="70"/>
      <c r="AB27" s="70">
        <v>0</v>
      </c>
      <c r="AC27" s="70"/>
      <c r="AD27" s="70">
        <v>29328</v>
      </c>
      <c r="AE27" s="61"/>
      <c r="AF27" s="70">
        <f>SUM(E27:AD27)</f>
        <v>5873063</v>
      </c>
      <c r="AG27" s="61"/>
      <c r="AH27" s="71">
        <f>AF27/AN27</f>
        <v>710.93850623411208</v>
      </c>
      <c r="AI27" s="61"/>
      <c r="AJ27" s="71">
        <f>IF(AH$60,AH27/AH$60*100,0)</f>
        <v>110.10726750518987</v>
      </c>
      <c r="AK27" s="93"/>
      <c r="AL27" s="47">
        <v>12</v>
      </c>
      <c r="AN27" s="93">
        <v>8261</v>
      </c>
    </row>
    <row r="28" spans="1:40" ht="8.85" customHeight="1" x14ac:dyDescent="0.3">
      <c r="A28" s="47">
        <v>13</v>
      </c>
      <c r="B28" s="61"/>
      <c r="C28" s="47" t="s">
        <v>97</v>
      </c>
      <c r="D28" s="61"/>
      <c r="E28" s="70">
        <v>11986572</v>
      </c>
      <c r="F28" s="61"/>
      <c r="G28" s="70">
        <v>1810370</v>
      </c>
      <c r="H28" s="61"/>
      <c r="I28" s="70">
        <v>6948708</v>
      </c>
      <c r="J28" s="61"/>
      <c r="K28" s="70">
        <v>0</v>
      </c>
      <c r="L28" s="61"/>
      <c r="M28" s="70">
        <v>283765</v>
      </c>
      <c r="N28" s="61"/>
      <c r="O28" s="70">
        <v>723129</v>
      </c>
      <c r="P28" s="61"/>
      <c r="Q28" s="70">
        <v>585624</v>
      </c>
      <c r="R28" s="61"/>
      <c r="S28" s="70">
        <v>818215</v>
      </c>
      <c r="T28" s="61"/>
      <c r="U28" s="70">
        <v>423547</v>
      </c>
      <c r="V28" s="61"/>
      <c r="W28" s="61"/>
      <c r="X28" s="70">
        <v>1181901</v>
      </c>
      <c r="Y28" s="61"/>
      <c r="Z28" s="70">
        <v>10415720</v>
      </c>
      <c r="AA28" s="70"/>
      <c r="AB28" s="70">
        <v>0</v>
      </c>
      <c r="AC28" s="70"/>
      <c r="AD28" s="70">
        <v>185815</v>
      </c>
      <c r="AE28" s="61"/>
      <c r="AF28" s="70">
        <f>SUM(E28:AD28)</f>
        <v>35363366</v>
      </c>
      <c r="AG28" s="61"/>
      <c r="AH28" s="71">
        <f>AF28/AN28</f>
        <v>1239.4282209449041</v>
      </c>
      <c r="AI28" s="61"/>
      <c r="AJ28" s="71">
        <f>IF(AH$60,AH28/AH$60*100,0)</f>
        <v>191.95760741664276</v>
      </c>
      <c r="AK28" s="93"/>
      <c r="AL28" s="47">
        <v>13</v>
      </c>
      <c r="AN28" s="93">
        <v>28532</v>
      </c>
    </row>
    <row r="29" spans="1:40" ht="8.85" customHeight="1" x14ac:dyDescent="0.3">
      <c r="A29" s="47">
        <v>14</v>
      </c>
      <c r="B29" s="61"/>
      <c r="C29" s="47" t="s">
        <v>98</v>
      </c>
      <c r="D29" s="61"/>
      <c r="E29" s="70">
        <v>2445996</v>
      </c>
      <c r="F29" s="61"/>
      <c r="G29" s="70">
        <v>179690</v>
      </c>
      <c r="H29" s="61"/>
      <c r="I29" s="70">
        <v>1104969</v>
      </c>
      <c r="J29" s="61"/>
      <c r="K29" s="70">
        <v>0</v>
      </c>
      <c r="L29" s="61"/>
      <c r="M29" s="70">
        <v>121928</v>
      </c>
      <c r="N29" s="61"/>
      <c r="O29" s="70">
        <v>180396</v>
      </c>
      <c r="P29" s="61"/>
      <c r="Q29" s="70">
        <v>0</v>
      </c>
      <c r="R29" s="61"/>
      <c r="S29" s="70">
        <v>0</v>
      </c>
      <c r="T29" s="61"/>
      <c r="U29" s="70">
        <v>17204</v>
      </c>
      <c r="V29" s="61"/>
      <c r="W29" s="61"/>
      <c r="X29" s="70">
        <v>147058</v>
      </c>
      <c r="Y29" s="61"/>
      <c r="Z29" s="70">
        <v>2108767</v>
      </c>
      <c r="AA29" s="70"/>
      <c r="AB29" s="70">
        <v>0</v>
      </c>
      <c r="AC29" s="70"/>
      <c r="AD29" s="70">
        <v>38536</v>
      </c>
      <c r="AE29" s="61"/>
      <c r="AF29" s="70">
        <f>SUM(E29:AD29)</f>
        <v>6344544</v>
      </c>
      <c r="AG29" s="61"/>
      <c r="AH29" s="71">
        <f>AF29/AN29</f>
        <v>969.37265087853325</v>
      </c>
      <c r="AI29" s="61"/>
      <c r="AJ29" s="71">
        <f>IF(AH$60,AH29/AH$60*100,0)</f>
        <v>150.13249788350871</v>
      </c>
      <c r="AK29" s="93"/>
      <c r="AL29" s="47">
        <v>14</v>
      </c>
      <c r="AN29" s="93">
        <v>6545</v>
      </c>
    </row>
    <row r="30" spans="1:40" ht="8.85" customHeight="1" x14ac:dyDescent="0.3">
      <c r="A30" s="47">
        <v>15</v>
      </c>
      <c r="B30" s="61"/>
      <c r="C30" s="47" t="s">
        <v>99</v>
      </c>
      <c r="D30" s="61"/>
      <c r="E30" s="70">
        <v>16845426</v>
      </c>
      <c r="F30" s="61"/>
      <c r="G30" s="70">
        <v>4977439</v>
      </c>
      <c r="H30" s="61"/>
      <c r="I30" s="70">
        <v>14364644</v>
      </c>
      <c r="J30" s="61"/>
      <c r="K30" s="70">
        <v>0</v>
      </c>
      <c r="L30" s="61"/>
      <c r="M30" s="70">
        <v>4426172</v>
      </c>
      <c r="N30" s="61"/>
      <c r="O30" s="70">
        <v>609429</v>
      </c>
      <c r="P30" s="61"/>
      <c r="Q30" s="70">
        <v>846637</v>
      </c>
      <c r="R30" s="61"/>
      <c r="S30" s="70">
        <v>4371607</v>
      </c>
      <c r="T30" s="61"/>
      <c r="U30" s="70">
        <v>908824</v>
      </c>
      <c r="V30" s="61"/>
      <c r="W30" s="61"/>
      <c r="X30" s="70">
        <v>4086190</v>
      </c>
      <c r="Y30" s="61"/>
      <c r="Z30" s="70">
        <v>21545034</v>
      </c>
      <c r="AA30" s="70"/>
      <c r="AB30" s="70">
        <v>0</v>
      </c>
      <c r="AC30" s="70"/>
      <c r="AD30" s="70">
        <v>858322</v>
      </c>
      <c r="AE30" s="61"/>
      <c r="AF30" s="70">
        <f>SUM(E30:AD30)</f>
        <v>73839724</v>
      </c>
      <c r="AG30" s="61"/>
      <c r="AH30" s="71">
        <f>AF30/AN30</f>
        <v>543.92701450428353</v>
      </c>
      <c r="AI30" s="61"/>
      <c r="AJ30" s="71">
        <f>IF(AH$60,AH30/AH$60*100,0)</f>
        <v>84.241206186123435</v>
      </c>
      <c r="AK30" s="93"/>
      <c r="AL30" s="47">
        <v>15</v>
      </c>
      <c r="AN30" s="93">
        <v>135753</v>
      </c>
    </row>
    <row r="31" spans="1:40" ht="8.85" customHeight="1" x14ac:dyDescent="0.3">
      <c r="A31" s="72"/>
      <c r="B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72"/>
      <c r="AM31" s="72"/>
      <c r="AN31" s="61"/>
    </row>
    <row r="32" spans="1:40" ht="8.85" customHeight="1" x14ac:dyDescent="0.3">
      <c r="A32" s="47">
        <v>16</v>
      </c>
      <c r="B32" s="61"/>
      <c r="C32" s="47" t="s">
        <v>100</v>
      </c>
      <c r="D32" s="61"/>
      <c r="E32" s="70">
        <v>13971040</v>
      </c>
      <c r="F32" s="61"/>
      <c r="G32" s="70">
        <v>1998550</v>
      </c>
      <c r="H32" s="61"/>
      <c r="I32" s="70">
        <v>7224775</v>
      </c>
      <c r="J32" s="61"/>
      <c r="K32" s="70">
        <v>0</v>
      </c>
      <c r="L32" s="61"/>
      <c r="M32" s="70">
        <v>1286175</v>
      </c>
      <c r="N32" s="61"/>
      <c r="O32" s="70">
        <v>665686</v>
      </c>
      <c r="P32" s="61"/>
      <c r="Q32" s="70">
        <v>489922</v>
      </c>
      <c r="R32" s="61"/>
      <c r="S32" s="70">
        <v>548631</v>
      </c>
      <c r="T32" s="61"/>
      <c r="U32" s="70">
        <v>116113</v>
      </c>
      <c r="V32" s="61"/>
      <c r="W32" s="61"/>
      <c r="X32" s="70">
        <v>2630068</v>
      </c>
      <c r="Y32" s="61"/>
      <c r="Z32" s="70">
        <v>12628014</v>
      </c>
      <c r="AA32" s="70"/>
      <c r="AB32" s="70">
        <v>0</v>
      </c>
      <c r="AC32" s="70"/>
      <c r="AD32" s="70">
        <v>285146</v>
      </c>
      <c r="AE32" s="61"/>
      <c r="AF32" s="70">
        <f>SUM(E32:AD32)</f>
        <v>41844120</v>
      </c>
      <c r="AG32" s="61"/>
      <c r="AH32" s="71">
        <f>AF32/AN32</f>
        <v>774.93416300905608</v>
      </c>
      <c r="AI32" s="61"/>
      <c r="AJ32" s="71">
        <f>IF(AH$60,AH32/AH$60*100,0)</f>
        <v>120.01865483039502</v>
      </c>
      <c r="AK32" s="93"/>
      <c r="AL32" s="47">
        <v>16</v>
      </c>
      <c r="AN32" s="93">
        <v>53997</v>
      </c>
    </row>
    <row r="33" spans="1:40" ht="8.85" customHeight="1" x14ac:dyDescent="0.3">
      <c r="A33" s="47">
        <v>17</v>
      </c>
      <c r="B33" s="61"/>
      <c r="C33" s="47" t="s">
        <v>101</v>
      </c>
      <c r="D33" s="61"/>
      <c r="E33" s="70">
        <v>0</v>
      </c>
      <c r="F33" s="61"/>
      <c r="G33" s="70">
        <v>0</v>
      </c>
      <c r="H33" s="61"/>
      <c r="I33" s="70">
        <v>0</v>
      </c>
      <c r="J33" s="61"/>
      <c r="K33" s="70">
        <v>0</v>
      </c>
      <c r="L33" s="61"/>
      <c r="M33" s="70">
        <v>0</v>
      </c>
      <c r="N33" s="61"/>
      <c r="O33" s="70">
        <v>0</v>
      </c>
      <c r="P33" s="61"/>
      <c r="Q33" s="70">
        <v>0</v>
      </c>
      <c r="R33" s="61"/>
      <c r="S33" s="70">
        <v>0</v>
      </c>
      <c r="T33" s="61"/>
      <c r="U33" s="70">
        <v>0</v>
      </c>
      <c r="V33" s="61"/>
      <c r="W33" s="61"/>
      <c r="X33" s="70">
        <v>0</v>
      </c>
      <c r="Y33" s="61"/>
      <c r="Z33" s="70">
        <v>0</v>
      </c>
      <c r="AA33" s="70"/>
      <c r="AB33" s="70">
        <v>0</v>
      </c>
      <c r="AC33" s="70"/>
      <c r="AD33" s="70">
        <v>0</v>
      </c>
      <c r="AE33" s="61"/>
      <c r="AF33" s="70">
        <f>SUM(E33:AD33)</f>
        <v>0</v>
      </c>
      <c r="AG33" s="61"/>
      <c r="AH33" s="71">
        <v>0</v>
      </c>
      <c r="AI33" s="61"/>
      <c r="AJ33" s="71">
        <f>IF(AH$60,AH33/AH$60*100,0)</f>
        <v>0</v>
      </c>
      <c r="AK33" s="93"/>
      <c r="AL33" s="47">
        <v>17</v>
      </c>
      <c r="AN33" s="93">
        <v>0</v>
      </c>
    </row>
    <row r="34" spans="1:40" ht="8.85" customHeight="1" x14ac:dyDescent="0.3">
      <c r="A34" s="47">
        <v>18</v>
      </c>
      <c r="B34" s="61"/>
      <c r="C34" s="47" t="s">
        <v>102</v>
      </c>
      <c r="D34" s="61"/>
      <c r="E34" s="70">
        <v>1163539</v>
      </c>
      <c r="F34" s="61"/>
      <c r="G34" s="70">
        <v>304773</v>
      </c>
      <c r="H34" s="61"/>
      <c r="I34" s="70">
        <v>773912</v>
      </c>
      <c r="J34" s="61"/>
      <c r="K34" s="70">
        <v>0</v>
      </c>
      <c r="L34" s="61"/>
      <c r="M34" s="70">
        <v>0</v>
      </c>
      <c r="N34" s="61"/>
      <c r="O34" s="70">
        <v>126245</v>
      </c>
      <c r="P34" s="61"/>
      <c r="Q34" s="70">
        <v>78221</v>
      </c>
      <c r="R34" s="61"/>
      <c r="S34" s="70">
        <v>0</v>
      </c>
      <c r="T34" s="61"/>
      <c r="U34" s="70">
        <v>0</v>
      </c>
      <c r="V34" s="61"/>
      <c r="W34" s="61"/>
      <c r="X34" s="70">
        <v>427321</v>
      </c>
      <c r="Y34" s="61"/>
      <c r="Z34" s="70">
        <v>1370215</v>
      </c>
      <c r="AA34" s="70"/>
      <c r="AB34" s="70">
        <v>0</v>
      </c>
      <c r="AC34" s="70"/>
      <c r="AD34" s="70">
        <v>24895</v>
      </c>
      <c r="AE34" s="61"/>
      <c r="AF34" s="70">
        <f>SUM(E34:AD34)</f>
        <v>4269121</v>
      </c>
      <c r="AG34" s="61"/>
      <c r="AH34" s="71">
        <f>AF34/AN34</f>
        <v>574.42424650161468</v>
      </c>
      <c r="AI34" s="61"/>
      <c r="AJ34" s="71">
        <f>IF(AH$60,AH34/AH$60*100,0)</f>
        <v>88.964493576316073</v>
      </c>
      <c r="AK34" s="93"/>
      <c r="AL34" s="47">
        <v>18</v>
      </c>
      <c r="AN34" s="93">
        <v>7432</v>
      </c>
    </row>
    <row r="35" spans="1:40" ht="8.85" customHeight="1" x14ac:dyDescent="0.3">
      <c r="A35" s="47">
        <v>19</v>
      </c>
      <c r="B35" s="61"/>
      <c r="C35" s="47" t="s">
        <v>103</v>
      </c>
      <c r="D35" s="61"/>
      <c r="E35" s="70">
        <v>16478533</v>
      </c>
      <c r="F35" s="61"/>
      <c r="G35" s="70">
        <v>4527250</v>
      </c>
      <c r="H35" s="61"/>
      <c r="I35" s="70">
        <v>9659301</v>
      </c>
      <c r="J35" s="61"/>
      <c r="K35" s="70">
        <v>0</v>
      </c>
      <c r="L35" s="61"/>
      <c r="M35" s="70">
        <v>1863819</v>
      </c>
      <c r="N35" s="61"/>
      <c r="O35" s="70">
        <v>519806</v>
      </c>
      <c r="P35" s="61"/>
      <c r="Q35" s="70">
        <v>699608</v>
      </c>
      <c r="R35" s="61"/>
      <c r="S35" s="70">
        <v>840871</v>
      </c>
      <c r="T35" s="61"/>
      <c r="U35" s="70">
        <v>629109</v>
      </c>
      <c r="V35" s="61"/>
      <c r="W35" s="61"/>
      <c r="X35" s="70">
        <v>2102333</v>
      </c>
      <c r="Y35" s="61"/>
      <c r="Z35" s="70">
        <v>13506916</v>
      </c>
      <c r="AA35" s="70"/>
      <c r="AB35" s="70">
        <v>0</v>
      </c>
      <c r="AC35" s="70"/>
      <c r="AD35" s="70">
        <v>0</v>
      </c>
      <c r="AE35" s="61"/>
      <c r="AF35" s="70">
        <f>SUM(E35:AD35)</f>
        <v>50827546</v>
      </c>
      <c r="AG35" s="61"/>
      <c r="AH35" s="71">
        <f>AF35/AN35</f>
        <v>629.18616540608787</v>
      </c>
      <c r="AI35" s="61"/>
      <c r="AJ35" s="71">
        <f>IF(AH$60,AH35/AH$60*100,0)</f>
        <v>97.445797094185679</v>
      </c>
      <c r="AK35" s="93"/>
      <c r="AL35" s="47">
        <v>19</v>
      </c>
      <c r="AN35" s="93">
        <v>80783</v>
      </c>
    </row>
    <row r="36" spans="1:40" ht="8.85" customHeight="1" x14ac:dyDescent="0.3">
      <c r="A36" s="47">
        <v>20</v>
      </c>
      <c r="B36" s="61"/>
      <c r="C36" s="47" t="s">
        <v>104</v>
      </c>
      <c r="D36" s="61"/>
      <c r="E36" s="70">
        <v>10358470</v>
      </c>
      <c r="F36" s="61"/>
      <c r="G36" s="70">
        <v>616317</v>
      </c>
      <c r="H36" s="61"/>
      <c r="I36" s="70">
        <v>4481253</v>
      </c>
      <c r="J36" s="61"/>
      <c r="K36" s="70">
        <v>0</v>
      </c>
      <c r="L36" s="61"/>
      <c r="M36" s="70">
        <v>976176</v>
      </c>
      <c r="N36" s="61"/>
      <c r="O36" s="70">
        <v>452307</v>
      </c>
      <c r="P36" s="61"/>
      <c r="Q36" s="70">
        <v>1614241</v>
      </c>
      <c r="R36" s="61"/>
      <c r="S36" s="70">
        <v>572961</v>
      </c>
      <c r="T36" s="61"/>
      <c r="U36" s="70">
        <v>0</v>
      </c>
      <c r="V36" s="61"/>
      <c r="W36" s="61"/>
      <c r="X36" s="70">
        <v>169579</v>
      </c>
      <c r="Y36" s="61"/>
      <c r="Z36" s="70">
        <v>4244380</v>
      </c>
      <c r="AA36" s="70"/>
      <c r="AB36" s="70">
        <v>0</v>
      </c>
      <c r="AC36" s="70"/>
      <c r="AD36" s="70">
        <v>207947</v>
      </c>
      <c r="AE36" s="61"/>
      <c r="AF36" s="70">
        <f>SUM(E36:AD36)</f>
        <v>23693631</v>
      </c>
      <c r="AG36" s="61"/>
      <c r="AH36" s="71">
        <f>AF36/AN36</f>
        <v>567.41698397873415</v>
      </c>
      <c r="AI36" s="61"/>
      <c r="AJ36" s="71">
        <f>IF(AH$60,AH36/AH$60*100,0)</f>
        <v>87.879237225281088</v>
      </c>
      <c r="AK36" s="93"/>
      <c r="AL36" s="47">
        <v>20</v>
      </c>
      <c r="AN36" s="93">
        <v>41757</v>
      </c>
    </row>
    <row r="37" spans="1:40" ht="8.85" customHeight="1" x14ac:dyDescent="0.3">
      <c r="A37" s="72"/>
      <c r="B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93"/>
      <c r="AG37" s="61"/>
      <c r="AH37" s="61"/>
      <c r="AI37" s="61"/>
      <c r="AJ37" s="61"/>
      <c r="AK37" s="61"/>
      <c r="AL37" s="72"/>
      <c r="AM37" s="72"/>
      <c r="AN37" s="61"/>
    </row>
    <row r="38" spans="1:40" ht="8.85" customHeight="1" x14ac:dyDescent="0.3">
      <c r="A38" s="47">
        <v>21</v>
      </c>
      <c r="B38" s="61"/>
      <c r="C38" s="47" t="s">
        <v>105</v>
      </c>
      <c r="D38" s="61"/>
      <c r="E38" s="70">
        <v>2582875</v>
      </c>
      <c r="F38" s="61"/>
      <c r="G38" s="70">
        <v>736275</v>
      </c>
      <c r="H38" s="61"/>
      <c r="I38" s="70">
        <v>1023645</v>
      </c>
      <c r="J38" s="61"/>
      <c r="K38" s="70">
        <v>21507</v>
      </c>
      <c r="L38" s="61"/>
      <c r="M38" s="70">
        <v>517394</v>
      </c>
      <c r="N38" s="61"/>
      <c r="O38" s="70">
        <v>64255</v>
      </c>
      <c r="P38" s="61"/>
      <c r="Q38" s="70">
        <v>238395</v>
      </c>
      <c r="R38" s="61"/>
      <c r="S38" s="70">
        <v>239310</v>
      </c>
      <c r="T38" s="61"/>
      <c r="U38" s="70">
        <v>0</v>
      </c>
      <c r="V38" s="61"/>
      <c r="W38" s="61"/>
      <c r="X38" s="70">
        <v>0</v>
      </c>
      <c r="Y38" s="61"/>
      <c r="Z38" s="70">
        <v>362620</v>
      </c>
      <c r="AA38" s="70"/>
      <c r="AB38" s="70">
        <v>0</v>
      </c>
      <c r="AC38" s="70"/>
      <c r="AD38" s="70">
        <v>25000</v>
      </c>
      <c r="AE38" s="61"/>
      <c r="AF38" s="70">
        <f>SUM(E38:AD38)</f>
        <v>5811276</v>
      </c>
      <c r="AG38" s="61"/>
      <c r="AH38" s="71">
        <f>AF38/AN38</f>
        <v>349.31930752584753</v>
      </c>
      <c r="AI38" s="61"/>
      <c r="AJ38" s="71">
        <f>IF(AH$60,AH38/AH$60*100,0)</f>
        <v>54.101155164903169</v>
      </c>
      <c r="AK38" s="93"/>
      <c r="AL38" s="47">
        <v>21</v>
      </c>
      <c r="AN38" s="93">
        <v>16636</v>
      </c>
    </row>
    <row r="39" spans="1:40" ht="8.85" customHeight="1" x14ac:dyDescent="0.3">
      <c r="A39" s="47">
        <v>22</v>
      </c>
      <c r="B39" s="61"/>
      <c r="C39" s="47" t="s">
        <v>106</v>
      </c>
      <c r="D39" s="61"/>
      <c r="E39" s="70">
        <v>2075778</v>
      </c>
      <c r="F39" s="61"/>
      <c r="G39" s="70">
        <v>566901</v>
      </c>
      <c r="H39" s="61"/>
      <c r="I39" s="70">
        <v>1908324</v>
      </c>
      <c r="J39" s="61"/>
      <c r="K39" s="70">
        <v>20000</v>
      </c>
      <c r="L39" s="61"/>
      <c r="M39" s="70">
        <v>340887</v>
      </c>
      <c r="N39" s="61"/>
      <c r="O39" s="70">
        <v>279160</v>
      </c>
      <c r="P39" s="61"/>
      <c r="Q39" s="70">
        <v>121989</v>
      </c>
      <c r="R39" s="61"/>
      <c r="S39" s="70">
        <v>152963</v>
      </c>
      <c r="T39" s="61"/>
      <c r="U39" s="70">
        <v>0</v>
      </c>
      <c r="V39" s="61"/>
      <c r="W39" s="61"/>
      <c r="X39" s="70">
        <v>14667</v>
      </c>
      <c r="Y39" s="61"/>
      <c r="Z39" s="70">
        <v>1960507</v>
      </c>
      <c r="AA39" s="70"/>
      <c r="AB39" s="70">
        <v>0</v>
      </c>
      <c r="AC39" s="70"/>
      <c r="AD39" s="70">
        <v>135</v>
      </c>
      <c r="AE39" s="61"/>
      <c r="AF39" s="70">
        <f>SUM(E39:AD39)</f>
        <v>7441311</v>
      </c>
      <c r="AG39" s="61"/>
      <c r="AH39" s="71">
        <f>AF39/AN39</f>
        <v>581.67052294223402</v>
      </c>
      <c r="AI39" s="61"/>
      <c r="AJ39" s="71">
        <f>IF(AH$60,AH39/AH$60*100,0)</f>
        <v>90.086767431885079</v>
      </c>
      <c r="AK39" s="93"/>
      <c r="AL39" s="47">
        <v>22</v>
      </c>
      <c r="AN39" s="93">
        <v>12793</v>
      </c>
    </row>
    <row r="40" spans="1:40" ht="8.85" customHeight="1" x14ac:dyDescent="0.3">
      <c r="A40" s="47">
        <v>23</v>
      </c>
      <c r="B40" s="61"/>
      <c r="C40" s="47" t="s">
        <v>107</v>
      </c>
      <c r="D40" s="61"/>
      <c r="E40" s="70">
        <v>27473290</v>
      </c>
      <c r="F40" s="61"/>
      <c r="G40" s="70">
        <v>7154119</v>
      </c>
      <c r="H40" s="61"/>
      <c r="I40" s="70">
        <v>17875523</v>
      </c>
      <c r="J40" s="61"/>
      <c r="K40" s="70">
        <v>522202</v>
      </c>
      <c r="L40" s="61"/>
      <c r="M40" s="70">
        <v>4144869</v>
      </c>
      <c r="N40" s="61"/>
      <c r="O40" s="70">
        <v>1099434</v>
      </c>
      <c r="P40" s="61"/>
      <c r="Q40" s="70">
        <v>1858373</v>
      </c>
      <c r="R40" s="61"/>
      <c r="S40" s="70">
        <v>4417232</v>
      </c>
      <c r="T40" s="61"/>
      <c r="U40" s="70">
        <v>716266</v>
      </c>
      <c r="V40" s="61"/>
      <c r="W40" s="61"/>
      <c r="X40" s="70">
        <v>3939267</v>
      </c>
      <c r="Y40" s="61"/>
      <c r="Z40" s="70">
        <v>25233838</v>
      </c>
      <c r="AA40" s="70"/>
      <c r="AB40" s="70">
        <v>0</v>
      </c>
      <c r="AC40" s="70"/>
      <c r="AD40" s="70">
        <v>703804</v>
      </c>
      <c r="AE40" s="61"/>
      <c r="AF40" s="70">
        <f>SUM(E40:AD40)</f>
        <v>95138217</v>
      </c>
      <c r="AG40" s="61"/>
      <c r="AH40" s="71">
        <f>AF40/AN40</f>
        <v>525.62550828729286</v>
      </c>
      <c r="AI40" s="61"/>
      <c r="AJ40" s="71">
        <f>IF(AH$60,AH40/AH$60*100,0)</f>
        <v>81.406743257035004</v>
      </c>
      <c r="AK40" s="93"/>
      <c r="AL40" s="47">
        <v>23</v>
      </c>
      <c r="AN40" s="93">
        <v>181000</v>
      </c>
    </row>
    <row r="41" spans="1:40" ht="8.85" customHeight="1" x14ac:dyDescent="0.3">
      <c r="A41" s="47">
        <v>24</v>
      </c>
      <c r="B41" s="61"/>
      <c r="C41" s="47" t="s">
        <v>108</v>
      </c>
      <c r="D41" s="61"/>
      <c r="E41" s="70">
        <v>35394920</v>
      </c>
      <c r="F41" s="61"/>
      <c r="G41" s="70">
        <v>20740080</v>
      </c>
      <c r="H41" s="61"/>
      <c r="I41" s="70">
        <v>29916032</v>
      </c>
      <c r="J41" s="61"/>
      <c r="K41" s="70">
        <v>282289</v>
      </c>
      <c r="L41" s="61"/>
      <c r="M41" s="70">
        <v>5076964</v>
      </c>
      <c r="N41" s="61"/>
      <c r="O41" s="70">
        <v>2127466</v>
      </c>
      <c r="P41" s="61"/>
      <c r="Q41" s="70">
        <v>2987150</v>
      </c>
      <c r="R41" s="61"/>
      <c r="S41" s="70">
        <v>7703205</v>
      </c>
      <c r="T41" s="61"/>
      <c r="U41" s="70">
        <v>3495814</v>
      </c>
      <c r="V41" s="61"/>
      <c r="W41" s="61"/>
      <c r="X41" s="70">
        <v>10239835</v>
      </c>
      <c r="Y41" s="61"/>
      <c r="Z41" s="70">
        <v>35283736</v>
      </c>
      <c r="AA41" s="70"/>
      <c r="AB41" s="70">
        <v>0</v>
      </c>
      <c r="AC41" s="70"/>
      <c r="AD41" s="70">
        <v>135786</v>
      </c>
      <c r="AE41" s="61"/>
      <c r="AF41" s="70">
        <f>SUM(E41:AD41)</f>
        <v>153383277</v>
      </c>
      <c r="AG41" s="61"/>
      <c r="AH41" s="71">
        <f>AF41/AN41</f>
        <v>625.91623478906695</v>
      </c>
      <c r="AI41" s="61"/>
      <c r="AJ41" s="71">
        <f>IF(AH$60,AH41/AH$60*100,0)</f>
        <v>96.939363525016802</v>
      </c>
      <c r="AK41" s="93"/>
      <c r="AL41" s="47">
        <v>24</v>
      </c>
      <c r="AN41" s="93">
        <v>245054</v>
      </c>
    </row>
    <row r="42" spans="1:40" ht="8.85" customHeight="1" x14ac:dyDescent="0.3">
      <c r="A42" s="47">
        <v>25</v>
      </c>
      <c r="B42" s="61"/>
      <c r="C42" s="47" t="s">
        <v>109</v>
      </c>
      <c r="D42" s="61"/>
      <c r="E42" s="70">
        <v>1664033</v>
      </c>
      <c r="F42" s="61"/>
      <c r="G42" s="70">
        <v>125415</v>
      </c>
      <c r="H42" s="61"/>
      <c r="I42" s="70">
        <v>801979</v>
      </c>
      <c r="J42" s="61"/>
      <c r="K42" s="70">
        <v>0</v>
      </c>
      <c r="L42" s="61"/>
      <c r="M42" s="70">
        <v>80937</v>
      </c>
      <c r="N42" s="61"/>
      <c r="O42" s="70">
        <v>40193</v>
      </c>
      <c r="P42" s="61"/>
      <c r="Q42" s="70">
        <v>16012</v>
      </c>
      <c r="R42" s="61"/>
      <c r="S42" s="70">
        <v>157455</v>
      </c>
      <c r="T42" s="61"/>
      <c r="U42" s="70">
        <v>0</v>
      </c>
      <c r="V42" s="61"/>
      <c r="W42" s="61"/>
      <c r="X42" s="70">
        <v>104019</v>
      </c>
      <c r="Y42" s="61"/>
      <c r="Z42" s="70">
        <v>1479388</v>
      </c>
      <c r="AA42" s="70"/>
      <c r="AB42" s="70">
        <v>31997</v>
      </c>
      <c r="AC42" s="70"/>
      <c r="AD42" s="70">
        <v>0</v>
      </c>
      <c r="AE42" s="61"/>
      <c r="AF42" s="70">
        <f>SUM(E42:AD42)</f>
        <v>4501428</v>
      </c>
      <c r="AG42" s="61"/>
      <c r="AH42" s="71">
        <f>AF42/AN42</f>
        <v>1160.4609435421501</v>
      </c>
      <c r="AI42" s="61"/>
      <c r="AJ42" s="71">
        <f>IF(AH$60,AH42/AH$60*100,0)</f>
        <v>179.72747631402621</v>
      </c>
      <c r="AK42" s="93"/>
      <c r="AL42" s="47">
        <v>25</v>
      </c>
      <c r="AN42" s="93">
        <v>3879</v>
      </c>
    </row>
    <row r="43" spans="1:40" ht="8.85" customHeight="1" x14ac:dyDescent="0.3">
      <c r="A43" s="72"/>
      <c r="B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93"/>
      <c r="AG43" s="61"/>
      <c r="AH43" s="61"/>
      <c r="AI43" s="61"/>
      <c r="AJ43" s="61"/>
      <c r="AK43" s="61"/>
      <c r="AL43" s="72"/>
      <c r="AM43" s="72"/>
      <c r="AN43" s="61"/>
    </row>
    <row r="44" spans="1:40" ht="8.85" customHeight="1" x14ac:dyDescent="0.3">
      <c r="A44" s="47">
        <v>26</v>
      </c>
      <c r="B44" s="61"/>
      <c r="C44" s="47" t="s">
        <v>110</v>
      </c>
      <c r="D44" s="61"/>
      <c r="E44" s="70">
        <v>4592576</v>
      </c>
      <c r="F44" s="61"/>
      <c r="G44" s="70">
        <v>1975148</v>
      </c>
      <c r="H44" s="61"/>
      <c r="I44" s="70">
        <v>2448809</v>
      </c>
      <c r="J44" s="61"/>
      <c r="K44" s="70">
        <v>0</v>
      </c>
      <c r="L44" s="61"/>
      <c r="M44" s="70">
        <v>634750</v>
      </c>
      <c r="N44" s="61"/>
      <c r="O44" s="70">
        <v>202288</v>
      </c>
      <c r="P44" s="61"/>
      <c r="Q44" s="70">
        <v>378994</v>
      </c>
      <c r="R44" s="61"/>
      <c r="S44" s="70">
        <v>852427</v>
      </c>
      <c r="T44" s="61"/>
      <c r="U44" s="70">
        <v>9919</v>
      </c>
      <c r="V44" s="61"/>
      <c r="W44" s="61"/>
      <c r="X44" s="70">
        <v>550594</v>
      </c>
      <c r="Y44" s="61"/>
      <c r="Z44" s="70">
        <v>2987766</v>
      </c>
      <c r="AA44" s="70"/>
      <c r="AB44" s="70">
        <v>0</v>
      </c>
      <c r="AC44" s="70"/>
      <c r="AD44" s="70">
        <v>0</v>
      </c>
      <c r="AE44" s="61"/>
      <c r="AF44" s="70">
        <f>SUM(E44:AD44)</f>
        <v>14633271</v>
      </c>
      <c r="AG44" s="61"/>
      <c r="AH44" s="71">
        <f>AF44/AN44</f>
        <v>465.58291441298121</v>
      </c>
      <c r="AI44" s="61"/>
      <c r="AJ44" s="71">
        <f>IF(AH$60,AH44/AH$60*100,0)</f>
        <v>72.107590253712857</v>
      </c>
      <c r="AK44" s="93"/>
      <c r="AL44" s="47">
        <v>26</v>
      </c>
      <c r="AN44" s="93">
        <v>31430</v>
      </c>
    </row>
    <row r="45" spans="1:40" ht="8.85" customHeight="1" x14ac:dyDescent="0.3">
      <c r="A45" s="47">
        <v>27</v>
      </c>
      <c r="B45" s="61"/>
      <c r="C45" s="47" t="s">
        <v>111</v>
      </c>
      <c r="D45" s="61"/>
      <c r="E45" s="70">
        <v>771394</v>
      </c>
      <c r="F45" s="61"/>
      <c r="G45" s="70">
        <v>306813</v>
      </c>
      <c r="H45" s="61"/>
      <c r="I45" s="70">
        <v>440070</v>
      </c>
      <c r="J45" s="61"/>
      <c r="K45" s="70">
        <v>1259</v>
      </c>
      <c r="L45" s="61"/>
      <c r="M45" s="70">
        <v>0</v>
      </c>
      <c r="N45" s="61"/>
      <c r="O45" s="70">
        <v>6066</v>
      </c>
      <c r="P45" s="61"/>
      <c r="Q45" s="70">
        <v>218461</v>
      </c>
      <c r="R45" s="61"/>
      <c r="S45" s="70">
        <v>68325</v>
      </c>
      <c r="T45" s="61"/>
      <c r="U45" s="70">
        <v>0</v>
      </c>
      <c r="V45" s="61"/>
      <c r="W45" s="61"/>
      <c r="X45" s="70">
        <v>0</v>
      </c>
      <c r="Y45" s="61"/>
      <c r="Z45" s="70">
        <v>671363</v>
      </c>
      <c r="AA45" s="70"/>
      <c r="AB45" s="70">
        <v>0</v>
      </c>
      <c r="AC45" s="70"/>
      <c r="AD45" s="70">
        <v>79862</v>
      </c>
      <c r="AE45" s="61"/>
      <c r="AF45" s="70">
        <f>SUM(E45:AD45)</f>
        <v>2563613</v>
      </c>
      <c r="AG45" s="61"/>
      <c r="AH45" s="71">
        <f>AF45/AN45</f>
        <v>206.82638160548609</v>
      </c>
      <c r="AI45" s="61"/>
      <c r="AJ45" s="71">
        <f>IF(AH$60,AH45/AH$60*100,0)</f>
        <v>32.03242970646825</v>
      </c>
      <c r="AK45" s="93"/>
      <c r="AL45" s="47">
        <v>27</v>
      </c>
      <c r="AN45" s="93">
        <v>12395</v>
      </c>
    </row>
    <row r="46" spans="1:40" ht="8.85" customHeight="1" x14ac:dyDescent="0.3">
      <c r="A46" s="47">
        <v>28</v>
      </c>
      <c r="B46" s="61"/>
      <c r="C46" s="47" t="s">
        <v>112</v>
      </c>
      <c r="D46" s="61"/>
      <c r="E46" s="70">
        <v>8602273</v>
      </c>
      <c r="F46" s="61"/>
      <c r="G46" s="70">
        <v>8168579</v>
      </c>
      <c r="H46" s="61"/>
      <c r="I46" s="70">
        <v>6495339</v>
      </c>
      <c r="J46" s="61"/>
      <c r="K46" s="70">
        <v>0</v>
      </c>
      <c r="L46" s="61"/>
      <c r="M46" s="70">
        <v>2554498</v>
      </c>
      <c r="N46" s="61"/>
      <c r="O46" s="70">
        <v>547041</v>
      </c>
      <c r="P46" s="61"/>
      <c r="Q46" s="70">
        <v>1180291</v>
      </c>
      <c r="R46" s="61"/>
      <c r="S46" s="70">
        <v>2328732</v>
      </c>
      <c r="T46" s="61"/>
      <c r="U46" s="70">
        <v>48964</v>
      </c>
      <c r="V46" s="61"/>
      <c r="W46" s="61"/>
      <c r="X46" s="70">
        <v>783761</v>
      </c>
      <c r="Y46" s="61"/>
      <c r="Z46" s="70">
        <v>8275819</v>
      </c>
      <c r="AA46" s="70"/>
      <c r="AB46" s="70">
        <v>0</v>
      </c>
      <c r="AC46" s="70"/>
      <c r="AD46" s="70">
        <v>20768</v>
      </c>
      <c r="AE46" s="61"/>
      <c r="AF46" s="70">
        <f>SUM(E46:AD46)</f>
        <v>39006065</v>
      </c>
      <c r="AG46" s="61"/>
      <c r="AH46" s="71">
        <f>AF46/AN46</f>
        <v>412.40909907909622</v>
      </c>
      <c r="AI46" s="61"/>
      <c r="AJ46" s="71">
        <f>IF(AH$60,AH46/AH$60*100,0)</f>
        <v>63.872245764844159</v>
      </c>
      <c r="AK46" s="93"/>
      <c r="AL46" s="47">
        <v>28</v>
      </c>
      <c r="AN46" s="93">
        <v>94581</v>
      </c>
    </row>
    <row r="47" spans="1:40" ht="8.85" customHeight="1" x14ac:dyDescent="0.3">
      <c r="A47" s="47">
        <v>29</v>
      </c>
      <c r="B47" s="61"/>
      <c r="C47" s="47" t="s">
        <v>113</v>
      </c>
      <c r="D47" s="61"/>
      <c r="E47" s="70">
        <v>1127441</v>
      </c>
      <c r="F47" s="61"/>
      <c r="G47" s="70">
        <v>551225</v>
      </c>
      <c r="H47" s="61"/>
      <c r="I47" s="70">
        <v>457875</v>
      </c>
      <c r="J47" s="61"/>
      <c r="K47" s="70">
        <v>27979</v>
      </c>
      <c r="L47" s="61"/>
      <c r="M47" s="70">
        <v>196764</v>
      </c>
      <c r="N47" s="61"/>
      <c r="O47" s="70">
        <v>216779</v>
      </c>
      <c r="P47" s="61"/>
      <c r="Q47" s="70">
        <v>186279</v>
      </c>
      <c r="R47" s="61"/>
      <c r="S47" s="70">
        <v>58884</v>
      </c>
      <c r="T47" s="61"/>
      <c r="U47" s="70">
        <v>0</v>
      </c>
      <c r="V47" s="61"/>
      <c r="W47" s="61"/>
      <c r="X47" s="70">
        <v>148968</v>
      </c>
      <c r="Y47" s="61"/>
      <c r="Z47" s="70">
        <v>973499</v>
      </c>
      <c r="AA47" s="70"/>
      <c r="AB47" s="70">
        <v>0</v>
      </c>
      <c r="AC47" s="70"/>
      <c r="AD47" s="70">
        <v>0</v>
      </c>
      <c r="AE47" s="61"/>
      <c r="AF47" s="70">
        <f>SUM(E47:AD47)</f>
        <v>3945693</v>
      </c>
      <c r="AG47" s="61"/>
      <c r="AH47" s="71">
        <f>AF47/AN47</f>
        <v>218.67063843937044</v>
      </c>
      <c r="AI47" s="61"/>
      <c r="AJ47" s="71">
        <f>IF(AH$60,AH47/AH$60*100,0)</f>
        <v>33.866820085063424</v>
      </c>
      <c r="AK47" s="93"/>
      <c r="AL47" s="47">
        <v>29</v>
      </c>
      <c r="AN47" s="93">
        <v>18044</v>
      </c>
    </row>
    <row r="48" spans="1:40" ht="8.85" customHeight="1" x14ac:dyDescent="0.3">
      <c r="A48" s="47">
        <v>30</v>
      </c>
      <c r="B48" s="61"/>
      <c r="C48" s="47" t="s">
        <v>114</v>
      </c>
      <c r="D48" s="61"/>
      <c r="E48" s="70">
        <v>36859051</v>
      </c>
      <c r="F48" s="61"/>
      <c r="G48" s="70">
        <v>19566686</v>
      </c>
      <c r="H48" s="61"/>
      <c r="I48" s="70">
        <v>37173368</v>
      </c>
      <c r="J48" s="61"/>
      <c r="K48" s="70">
        <v>0</v>
      </c>
      <c r="L48" s="61"/>
      <c r="M48" s="70">
        <v>7203653</v>
      </c>
      <c r="N48" s="61"/>
      <c r="O48" s="70">
        <v>8951709</v>
      </c>
      <c r="P48" s="61"/>
      <c r="Q48" s="70">
        <v>809327</v>
      </c>
      <c r="R48" s="61"/>
      <c r="S48" s="70">
        <v>3856544</v>
      </c>
      <c r="T48" s="61"/>
      <c r="U48" s="70">
        <v>2503594</v>
      </c>
      <c r="V48" s="61"/>
      <c r="W48" s="61"/>
      <c r="X48" s="70">
        <v>6389571</v>
      </c>
      <c r="Y48" s="61"/>
      <c r="Z48" s="70">
        <v>38099328</v>
      </c>
      <c r="AA48" s="70"/>
      <c r="AB48" s="70">
        <v>0</v>
      </c>
      <c r="AC48" s="70"/>
      <c r="AD48" s="70">
        <v>589371</v>
      </c>
      <c r="AE48" s="61"/>
      <c r="AF48" s="70">
        <f>SUM(E48:AD48)</f>
        <v>162002202</v>
      </c>
      <c r="AG48" s="61"/>
      <c r="AH48" s="71">
        <f>AF48/AN48</f>
        <v>714.16631913983804</v>
      </c>
      <c r="AI48" s="61"/>
      <c r="AJ48" s="71">
        <f>IF(AH$60,AH48/AH$60*100,0)</f>
        <v>110.60717805434561</v>
      </c>
      <c r="AK48" s="93"/>
      <c r="AL48" s="47">
        <v>30</v>
      </c>
      <c r="AN48" s="93">
        <v>226841</v>
      </c>
    </row>
    <row r="49" spans="1:40" ht="8.85" customHeight="1" x14ac:dyDescent="0.3">
      <c r="A49" s="72"/>
      <c r="B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72"/>
      <c r="AM49" s="72"/>
      <c r="AN49" s="61"/>
    </row>
    <row r="50" spans="1:40" ht="8.85" customHeight="1" x14ac:dyDescent="0.3">
      <c r="A50" s="47">
        <v>31</v>
      </c>
      <c r="B50" s="61"/>
      <c r="C50" s="47" t="s">
        <v>115</v>
      </c>
      <c r="D50" s="61"/>
      <c r="E50" s="70">
        <v>22191888</v>
      </c>
      <c r="F50" s="61"/>
      <c r="G50" s="70">
        <v>9271091</v>
      </c>
      <c r="H50" s="61"/>
      <c r="I50" s="70">
        <v>15266289</v>
      </c>
      <c r="J50" s="61"/>
      <c r="K50" s="70">
        <v>399756</v>
      </c>
      <c r="L50" s="61"/>
      <c r="M50" s="70">
        <v>2630898</v>
      </c>
      <c r="N50" s="61"/>
      <c r="O50" s="70">
        <v>1249767</v>
      </c>
      <c r="P50" s="61"/>
      <c r="Q50" s="70">
        <v>1350270</v>
      </c>
      <c r="R50" s="61"/>
      <c r="S50" s="70">
        <v>1969011</v>
      </c>
      <c r="T50" s="61"/>
      <c r="U50" s="70">
        <v>709614</v>
      </c>
      <c r="V50" s="61"/>
      <c r="W50" s="61"/>
      <c r="X50" s="70">
        <v>3678683</v>
      </c>
      <c r="Y50" s="61"/>
      <c r="Z50" s="70">
        <v>15545216</v>
      </c>
      <c r="AA50" s="70"/>
      <c r="AB50" s="70">
        <v>0</v>
      </c>
      <c r="AC50" s="70"/>
      <c r="AD50" s="70">
        <v>807942</v>
      </c>
      <c r="AE50" s="61"/>
      <c r="AF50" s="70">
        <f>SUM(E50:AD50)</f>
        <v>75070425</v>
      </c>
      <c r="AG50" s="61"/>
      <c r="AH50" s="71">
        <f>AF50/AN50</f>
        <v>755.63096388452709</v>
      </c>
      <c r="AI50" s="61"/>
      <c r="AJ50" s="71">
        <f>IF(AH$60,AH50/AH$60*100,0)</f>
        <v>117.02905377337962</v>
      </c>
      <c r="AK50" s="93"/>
      <c r="AL50" s="47">
        <v>31</v>
      </c>
      <c r="AN50" s="93">
        <v>99348</v>
      </c>
    </row>
    <row r="51" spans="1:40" ht="8.85" customHeight="1" x14ac:dyDescent="0.3">
      <c r="A51" s="47">
        <v>32</v>
      </c>
      <c r="B51" s="61"/>
      <c r="C51" s="47" t="s">
        <v>116</v>
      </c>
      <c r="D51" s="61"/>
      <c r="E51" s="70">
        <v>7661772</v>
      </c>
      <c r="F51" s="61"/>
      <c r="G51" s="70">
        <v>1190153</v>
      </c>
      <c r="H51" s="61"/>
      <c r="I51" s="70">
        <v>5572638</v>
      </c>
      <c r="J51" s="61"/>
      <c r="K51" s="70">
        <v>152268</v>
      </c>
      <c r="L51" s="61"/>
      <c r="M51" s="70">
        <v>557270</v>
      </c>
      <c r="N51" s="61"/>
      <c r="O51" s="70">
        <v>326754</v>
      </c>
      <c r="P51" s="61"/>
      <c r="Q51" s="70">
        <v>302095</v>
      </c>
      <c r="R51" s="61"/>
      <c r="S51" s="70">
        <v>658788</v>
      </c>
      <c r="T51" s="61"/>
      <c r="U51" s="70">
        <v>202857</v>
      </c>
      <c r="V51" s="61"/>
      <c r="W51" s="61"/>
      <c r="X51" s="70">
        <v>1122580</v>
      </c>
      <c r="Y51" s="61"/>
      <c r="Z51" s="70">
        <v>4747513</v>
      </c>
      <c r="AA51" s="70"/>
      <c r="AB51" s="70">
        <v>0</v>
      </c>
      <c r="AC51" s="70"/>
      <c r="AD51" s="70">
        <v>137116</v>
      </c>
      <c r="AE51" s="61"/>
      <c r="AF51" s="70">
        <f>SUM(E51:AD51)</f>
        <v>22631804</v>
      </c>
      <c r="AG51" s="61"/>
      <c r="AH51" s="71">
        <f>AF51/AN51</f>
        <v>892.31573552024599</v>
      </c>
      <c r="AI51" s="61"/>
      <c r="AJ51" s="71">
        <f>IF(AH$60,AH51/AH$60*100,0)</f>
        <v>138.19823589308314</v>
      </c>
      <c r="AK51" s="93"/>
      <c r="AL51" s="47">
        <v>32</v>
      </c>
      <c r="AN51" s="93">
        <v>25363</v>
      </c>
    </row>
    <row r="52" spans="1:40" ht="8.85" customHeight="1" x14ac:dyDescent="0.3">
      <c r="A52" s="47">
        <v>33</v>
      </c>
      <c r="B52" s="61"/>
      <c r="C52" s="47" t="s">
        <v>117</v>
      </c>
      <c r="D52" s="61"/>
      <c r="E52" s="70">
        <v>4855330</v>
      </c>
      <c r="F52" s="61"/>
      <c r="G52" s="70">
        <v>1168267</v>
      </c>
      <c r="H52" s="61"/>
      <c r="I52" s="70">
        <v>2444937</v>
      </c>
      <c r="J52" s="61"/>
      <c r="K52" s="70">
        <v>0</v>
      </c>
      <c r="L52" s="61"/>
      <c r="M52" s="70">
        <v>0</v>
      </c>
      <c r="N52" s="61"/>
      <c r="O52" s="70">
        <v>492376</v>
      </c>
      <c r="P52" s="61"/>
      <c r="Q52" s="70">
        <v>238914</v>
      </c>
      <c r="R52" s="61"/>
      <c r="S52" s="70">
        <v>410211</v>
      </c>
      <c r="T52" s="61"/>
      <c r="U52" s="70">
        <v>0</v>
      </c>
      <c r="V52" s="61"/>
      <c r="W52" s="61"/>
      <c r="X52" s="70">
        <v>785605</v>
      </c>
      <c r="Y52" s="61"/>
      <c r="Z52" s="70">
        <v>4547853</v>
      </c>
      <c r="AA52" s="70"/>
      <c r="AB52" s="70">
        <v>0</v>
      </c>
      <c r="AC52" s="70"/>
      <c r="AD52" s="70">
        <v>26588</v>
      </c>
      <c r="AE52" s="61"/>
      <c r="AF52" s="70">
        <f>SUM(E52:AD52)</f>
        <v>14970081</v>
      </c>
      <c r="AG52" s="61"/>
      <c r="AH52" s="71">
        <f>AF52/AN52</f>
        <v>599.49865844379485</v>
      </c>
      <c r="AI52" s="61"/>
      <c r="AJ52" s="71">
        <f>IF(AH$60,AH52/AH$60*100,0)</f>
        <v>92.847916627737916</v>
      </c>
      <c r="AK52" s="93"/>
      <c r="AL52" s="47">
        <v>33</v>
      </c>
      <c r="AN52" s="93">
        <v>24971</v>
      </c>
    </row>
    <row r="53" spans="1:40" ht="8.85" customHeight="1" x14ac:dyDescent="0.3">
      <c r="A53" s="47">
        <v>34</v>
      </c>
      <c r="B53" s="61"/>
      <c r="C53" s="47" t="s">
        <v>118</v>
      </c>
      <c r="D53" s="61"/>
      <c r="E53" s="70">
        <v>12626601</v>
      </c>
      <c r="F53" s="61"/>
      <c r="G53" s="70">
        <v>4755918</v>
      </c>
      <c r="H53" s="61"/>
      <c r="I53" s="70">
        <v>8412262</v>
      </c>
      <c r="J53" s="61"/>
      <c r="K53" s="70">
        <v>0</v>
      </c>
      <c r="L53" s="61"/>
      <c r="M53" s="70">
        <v>2624213</v>
      </c>
      <c r="N53" s="61"/>
      <c r="O53" s="70">
        <v>582250</v>
      </c>
      <c r="P53" s="61"/>
      <c r="Q53" s="70">
        <v>2513189</v>
      </c>
      <c r="R53" s="61"/>
      <c r="S53" s="70">
        <v>1920427</v>
      </c>
      <c r="T53" s="61"/>
      <c r="U53" s="70">
        <v>191456</v>
      </c>
      <c r="V53" s="61"/>
      <c r="W53" s="61"/>
      <c r="X53" s="70">
        <v>1470419</v>
      </c>
      <c r="Y53" s="61"/>
      <c r="Z53" s="70">
        <v>10749762</v>
      </c>
      <c r="AA53" s="70"/>
      <c r="AB53" s="70">
        <v>0</v>
      </c>
      <c r="AC53" s="70"/>
      <c r="AD53" s="70">
        <v>80210</v>
      </c>
      <c r="AE53" s="61"/>
      <c r="AF53" s="70">
        <f>SUM(E53:AD53)</f>
        <v>45926707</v>
      </c>
      <c r="AG53" s="61"/>
      <c r="AH53" s="71">
        <f>AF53/AN53</f>
        <v>489.49328004263253</v>
      </c>
      <c r="AI53" s="61"/>
      <c r="AJ53" s="71">
        <f>IF(AH$60,AH53/AH$60*100,0)</f>
        <v>75.810730541438346</v>
      </c>
      <c r="AK53" s="93"/>
      <c r="AL53" s="47">
        <v>34</v>
      </c>
      <c r="AN53" s="93">
        <v>93825</v>
      </c>
    </row>
    <row r="54" spans="1:40" ht="8.85" customHeight="1" x14ac:dyDescent="0.3">
      <c r="A54" s="47">
        <v>35</v>
      </c>
      <c r="B54" s="61"/>
      <c r="C54" s="47" t="s">
        <v>119</v>
      </c>
      <c r="D54" s="61"/>
      <c r="E54" s="70">
        <v>67855536</v>
      </c>
      <c r="F54" s="61"/>
      <c r="G54" s="70">
        <v>24080428</v>
      </c>
      <c r="H54" s="61"/>
      <c r="I54" s="70">
        <v>52762026</v>
      </c>
      <c r="J54" s="61"/>
      <c r="K54" s="70">
        <v>0</v>
      </c>
      <c r="L54" s="61"/>
      <c r="M54" s="70">
        <v>10112035</v>
      </c>
      <c r="N54" s="61"/>
      <c r="O54" s="70">
        <v>3348538</v>
      </c>
      <c r="P54" s="61"/>
      <c r="Q54" s="70">
        <v>59798</v>
      </c>
      <c r="R54" s="61"/>
      <c r="S54" s="70">
        <v>10353589</v>
      </c>
      <c r="T54" s="61"/>
      <c r="U54" s="70">
        <v>6300510</v>
      </c>
      <c r="V54" s="61"/>
      <c r="W54" s="61"/>
      <c r="X54" s="70">
        <v>32682467</v>
      </c>
      <c r="Y54" s="61"/>
      <c r="Z54" s="70">
        <v>60561741</v>
      </c>
      <c r="AA54" s="70"/>
      <c r="AB54" s="70">
        <v>0</v>
      </c>
      <c r="AC54" s="70"/>
      <c r="AD54" s="70">
        <v>1578041</v>
      </c>
      <c r="AE54" s="61"/>
      <c r="AF54" s="70">
        <f>SUM(E54:AD54)</f>
        <v>269694709</v>
      </c>
      <c r="AG54" s="61"/>
      <c r="AH54" s="71">
        <f>AF54/AN54</f>
        <v>595.82211367457353</v>
      </c>
      <c r="AI54" s="61"/>
      <c r="AJ54" s="71">
        <f>IF(AH$60,AH54/AH$60*100,0)</f>
        <v>92.278508310633541</v>
      </c>
      <c r="AK54" s="93"/>
      <c r="AL54" s="47">
        <v>35</v>
      </c>
      <c r="AN54" s="93">
        <v>452643</v>
      </c>
    </row>
    <row r="55" spans="1:40" ht="8.85" customHeight="1" x14ac:dyDescent="0.3">
      <c r="A55" s="72"/>
      <c r="B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96"/>
      <c r="AG55" s="61"/>
      <c r="AH55" s="61"/>
      <c r="AI55" s="61"/>
      <c r="AJ55" s="61"/>
      <c r="AK55" s="61"/>
      <c r="AL55" s="72"/>
      <c r="AM55" s="72"/>
      <c r="AN55" s="61"/>
    </row>
    <row r="56" spans="1:40" ht="8.85" customHeight="1" x14ac:dyDescent="0.3">
      <c r="A56" s="47">
        <v>36</v>
      </c>
      <c r="B56" s="61"/>
      <c r="C56" s="47" t="s">
        <v>120</v>
      </c>
      <c r="D56" s="61"/>
      <c r="E56" s="70">
        <v>5604128</v>
      </c>
      <c r="F56" s="61"/>
      <c r="G56" s="70">
        <v>1045083</v>
      </c>
      <c r="H56" s="61"/>
      <c r="I56" s="70">
        <v>2283334</v>
      </c>
      <c r="J56" s="61"/>
      <c r="K56" s="70">
        <v>0</v>
      </c>
      <c r="L56" s="61"/>
      <c r="M56" s="70">
        <v>438893</v>
      </c>
      <c r="N56" s="61"/>
      <c r="O56" s="70">
        <v>374962</v>
      </c>
      <c r="P56" s="61"/>
      <c r="Q56" s="70">
        <v>267679</v>
      </c>
      <c r="R56" s="61"/>
      <c r="S56" s="70">
        <v>507789</v>
      </c>
      <c r="T56" s="61"/>
      <c r="U56" s="70">
        <v>0</v>
      </c>
      <c r="V56" s="61"/>
      <c r="W56" s="61"/>
      <c r="X56" s="70">
        <v>669968</v>
      </c>
      <c r="Y56" s="61"/>
      <c r="Z56" s="70">
        <v>4859685</v>
      </c>
      <c r="AA56" s="70"/>
      <c r="AB56" s="70">
        <v>0</v>
      </c>
      <c r="AC56" s="70"/>
      <c r="AD56" s="70">
        <v>33299</v>
      </c>
      <c r="AE56" s="61"/>
      <c r="AF56" s="70">
        <f>SUM(E56:AD56)</f>
        <v>16084820</v>
      </c>
      <c r="AG56" s="61"/>
      <c r="AH56" s="71">
        <f>AF56/AN56</f>
        <v>725.09669566785374</v>
      </c>
      <c r="AI56" s="61"/>
      <c r="AJ56" s="71">
        <f>IF(AH$60,AH56/AH$60*100,0)</f>
        <v>112.30003036400285</v>
      </c>
      <c r="AK56" s="93"/>
      <c r="AL56" s="47">
        <v>36</v>
      </c>
      <c r="AN56" s="93">
        <v>22183</v>
      </c>
    </row>
    <row r="57" spans="1:40" ht="8.85" customHeight="1" x14ac:dyDescent="0.3">
      <c r="A57" s="47">
        <v>37</v>
      </c>
      <c r="B57" s="61"/>
      <c r="C57" s="47" t="s">
        <v>121</v>
      </c>
      <c r="D57" s="61"/>
      <c r="E57" s="70">
        <v>6388075</v>
      </c>
      <c r="F57" s="61"/>
      <c r="G57" s="70">
        <v>288678</v>
      </c>
      <c r="H57" s="61"/>
      <c r="I57" s="70">
        <v>2174694</v>
      </c>
      <c r="J57" s="61"/>
      <c r="K57" s="70">
        <v>109411</v>
      </c>
      <c r="L57" s="61"/>
      <c r="M57" s="70">
        <v>0</v>
      </c>
      <c r="N57" s="61"/>
      <c r="O57" s="70">
        <v>368697</v>
      </c>
      <c r="P57" s="61"/>
      <c r="Q57" s="70">
        <v>313652</v>
      </c>
      <c r="R57" s="61"/>
      <c r="S57" s="70">
        <v>126420</v>
      </c>
      <c r="T57" s="61"/>
      <c r="U57" s="70">
        <v>0</v>
      </c>
      <c r="V57" s="61"/>
      <c r="W57" s="61"/>
      <c r="X57" s="70">
        <v>3053646</v>
      </c>
      <c r="Y57" s="61"/>
      <c r="Z57" s="70">
        <v>5896140</v>
      </c>
      <c r="AA57" s="70"/>
      <c r="AB57" s="70">
        <v>0</v>
      </c>
      <c r="AC57" s="70"/>
      <c r="AD57" s="70">
        <v>50192</v>
      </c>
      <c r="AE57" s="61"/>
      <c r="AF57" s="70">
        <f>SUM(E57:AD57)</f>
        <v>18769605</v>
      </c>
      <c r="AG57" s="61"/>
      <c r="AH57" s="71">
        <f>AF57/AN57</f>
        <v>1220.1524410063057</v>
      </c>
      <c r="AI57" s="61"/>
      <c r="AJ57" s="71">
        <f>IF(AH$60,AH57/AH$60*100,0)</f>
        <v>188.97225293174796</v>
      </c>
      <c r="AK57" s="93"/>
      <c r="AL57" s="47">
        <v>37</v>
      </c>
      <c r="AN57" s="93">
        <v>15383</v>
      </c>
    </row>
    <row r="58" spans="1:40" ht="8.85" customHeight="1" x14ac:dyDescent="0.3">
      <c r="A58" s="74">
        <v>38</v>
      </c>
      <c r="B58" s="61"/>
      <c r="C58" s="47" t="s">
        <v>122</v>
      </c>
      <c r="D58" s="61"/>
      <c r="E58" s="75">
        <v>9724767</v>
      </c>
      <c r="F58" s="61"/>
      <c r="G58" s="75">
        <v>1934929</v>
      </c>
      <c r="H58" s="61"/>
      <c r="I58" s="75">
        <v>7379937</v>
      </c>
      <c r="J58" s="61"/>
      <c r="K58" s="75">
        <v>591632</v>
      </c>
      <c r="L58" s="61"/>
      <c r="M58" s="75">
        <v>20986</v>
      </c>
      <c r="N58" s="61"/>
      <c r="O58" s="75">
        <v>558143</v>
      </c>
      <c r="P58" s="61"/>
      <c r="Q58" s="75">
        <v>349238</v>
      </c>
      <c r="R58" s="61"/>
      <c r="S58" s="75">
        <v>819095</v>
      </c>
      <c r="T58" s="61"/>
      <c r="U58" s="75">
        <v>97031</v>
      </c>
      <c r="V58" s="61"/>
      <c r="W58" s="61"/>
      <c r="X58" s="75">
        <v>809651</v>
      </c>
      <c r="Y58" s="61"/>
      <c r="Z58" s="75">
        <v>8095535</v>
      </c>
      <c r="AA58" s="70"/>
      <c r="AB58" s="75">
        <v>0</v>
      </c>
      <c r="AC58" s="70"/>
      <c r="AD58" s="75">
        <v>0</v>
      </c>
      <c r="AE58" s="61"/>
      <c r="AF58" s="75">
        <f>SUM(E58:AD58)</f>
        <v>30380944</v>
      </c>
      <c r="AG58" s="61"/>
      <c r="AH58" s="71">
        <f>AF58/AN58</f>
        <v>1078.1030518097941</v>
      </c>
      <c r="AI58" s="61"/>
      <c r="AJ58" s="71">
        <f>IF(AH$60,AH58/AH$60*100,0)</f>
        <v>166.97222063913969</v>
      </c>
      <c r="AK58" s="93"/>
      <c r="AL58" s="74">
        <v>38</v>
      </c>
      <c r="AN58" s="107">
        <v>28180</v>
      </c>
    </row>
    <row r="59" spans="1:40" ht="8.85" customHeight="1" x14ac:dyDescent="0.3">
      <c r="A59" s="61"/>
      <c r="B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row>
    <row r="60" spans="1:40" ht="8.85" customHeight="1" x14ac:dyDescent="0.3">
      <c r="A60" s="74">
        <f>A58</f>
        <v>38</v>
      </c>
      <c r="B60" s="61"/>
      <c r="C60" s="58" t="s">
        <v>65</v>
      </c>
      <c r="D60" s="61"/>
      <c r="E60" s="76">
        <f>SUM(E14:E59)</f>
        <v>463737555</v>
      </c>
      <c r="F60" s="61"/>
      <c r="G60" s="76">
        <f>SUM(G14:G59)</f>
        <v>151655938</v>
      </c>
      <c r="H60" s="61"/>
      <c r="I60" s="76">
        <f>SUM(I14:I59)</f>
        <v>335299927</v>
      </c>
      <c r="J60" s="61"/>
      <c r="K60" s="76">
        <f>SUM(K14:K59)</f>
        <v>2215457</v>
      </c>
      <c r="L60" s="61"/>
      <c r="M60" s="76">
        <f>SUM(M14:M59)</f>
        <v>57567345</v>
      </c>
      <c r="N60" s="93"/>
      <c r="O60" s="76">
        <f>SUM(O14:O59)</f>
        <v>34876975</v>
      </c>
      <c r="P60" s="93"/>
      <c r="Q60" s="76">
        <f>SUM(Q14:Q59)</f>
        <v>29395506</v>
      </c>
      <c r="R60" s="61"/>
      <c r="S60" s="76">
        <f>SUM(S14:S59)</f>
        <v>54241520</v>
      </c>
      <c r="T60" s="61"/>
      <c r="U60" s="76">
        <f>SUM(U14:U59)</f>
        <v>17598795</v>
      </c>
      <c r="V60" s="61"/>
      <c r="W60" s="61"/>
      <c r="X60" s="76">
        <f>SUM(X14:X59)</f>
        <v>100760961</v>
      </c>
      <c r="Y60" s="61"/>
      <c r="Z60" s="76">
        <f>SUM(Z14:Z59)</f>
        <v>387185128</v>
      </c>
      <c r="AA60" s="77"/>
      <c r="AB60" s="76">
        <f>SUM(AB14:AB59)</f>
        <v>31997</v>
      </c>
      <c r="AC60" s="77"/>
      <c r="AD60" s="76">
        <f>SUM(AD14:AD59)</f>
        <v>9492680</v>
      </c>
      <c r="AE60" s="61"/>
      <c r="AF60" s="76">
        <f>SUM(AF14:AF59)</f>
        <v>1644059784</v>
      </c>
      <c r="AG60" s="95"/>
      <c r="AH60" s="79">
        <f>AF60/AN60</f>
        <v>645.67809404642821</v>
      </c>
      <c r="AI60" s="61"/>
      <c r="AJ60" s="71">
        <f>IF(AH$60,AH60/AH$60*100,0)</f>
        <v>100</v>
      </c>
      <c r="AK60" s="93"/>
      <c r="AL60" s="74">
        <f>AL58</f>
        <v>38</v>
      </c>
      <c r="AN60" s="97">
        <f>SUM(AN14:AN59)</f>
        <v>2546253</v>
      </c>
    </row>
    <row r="61" spans="1:40" ht="8.85" customHeight="1" x14ac:dyDescent="0.3">
      <c r="A61" s="61"/>
      <c r="B61" s="61"/>
      <c r="D61" s="61"/>
      <c r="E61" s="93"/>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row>
    <row r="62" spans="1:40" ht="8.85" customHeight="1" x14ac:dyDescent="0.3">
      <c r="A62" s="61"/>
      <c r="B62" s="61"/>
      <c r="D62" s="61"/>
      <c r="E62" s="93"/>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row>
    <row r="63" spans="1:40" ht="8.85" customHeight="1" x14ac:dyDescent="0.3">
      <c r="A63" s="61"/>
      <c r="B63" s="61"/>
      <c r="D63" s="61"/>
      <c r="E63" s="93"/>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row>
    <row r="64" spans="1:40" ht="8.85" customHeight="1" x14ac:dyDescent="0.3">
      <c r="A64" s="61"/>
      <c r="B64" s="61"/>
      <c r="D64" s="61"/>
      <c r="E64" s="93"/>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row>
    <row r="65" spans="1:40" ht="8.85" customHeight="1" x14ac:dyDescent="0.3">
      <c r="A65" s="61"/>
      <c r="B65" s="61"/>
      <c r="D65" s="61"/>
      <c r="E65" s="93"/>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row>
    <row r="66" spans="1:40" ht="8.85" customHeight="1" x14ac:dyDescent="0.3">
      <c r="A66" s="61"/>
      <c r="B66" s="61"/>
      <c r="D66" s="61"/>
      <c r="E66" s="93"/>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row>
    <row r="67" spans="1:40" ht="8.85" customHeight="1" x14ac:dyDescent="0.3">
      <c r="A67" s="61"/>
      <c r="B67" s="61"/>
      <c r="D67" s="61"/>
      <c r="E67" s="93"/>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row>
    <row r="68" spans="1:40" ht="8.85" customHeight="1" x14ac:dyDescent="0.3">
      <c r="A68" s="61"/>
      <c r="B68" s="61"/>
      <c r="D68" s="61"/>
      <c r="E68" s="93"/>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row>
    <row r="69" spans="1:40" ht="8.85" customHeight="1" x14ac:dyDescent="0.3">
      <c r="A69" s="61"/>
      <c r="B69" s="61"/>
      <c r="D69" s="61"/>
      <c r="E69" s="93"/>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row>
    <row r="70" spans="1:40" ht="8.85" customHeight="1" x14ac:dyDescent="0.3">
      <c r="A70" s="61"/>
      <c r="B70" s="61"/>
      <c r="D70" s="61"/>
      <c r="E70" s="93"/>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row>
    <row r="71" spans="1:40" ht="8.85" customHeight="1" x14ac:dyDescent="0.3">
      <c r="A71" s="61"/>
      <c r="B71" s="61"/>
      <c r="D71" s="61"/>
      <c r="E71" s="93"/>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row>
    <row r="72" spans="1:40" ht="8.85" customHeight="1" x14ac:dyDescent="0.3">
      <c r="A72" s="61"/>
      <c r="B72" s="61"/>
      <c r="D72" s="61"/>
      <c r="E72" s="93"/>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row>
    <row r="73" spans="1:40" ht="8.85" customHeight="1" x14ac:dyDescent="0.3">
      <c r="A73" s="61"/>
      <c r="B73" s="61"/>
      <c r="D73" s="61"/>
      <c r="E73" s="93"/>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row>
    <row r="74" spans="1:40" ht="8.85" customHeight="1" x14ac:dyDescent="0.3">
      <c r="A74" s="61"/>
      <c r="B74" s="61"/>
      <c r="D74" s="61"/>
      <c r="E74" s="93"/>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row>
    <row r="75" spans="1:40" s="46" customFormat="1" ht="10.5" customHeight="1" x14ac:dyDescent="0.3">
      <c r="A75" s="81" t="s">
        <v>341</v>
      </c>
      <c r="E75" s="51"/>
      <c r="AM75" s="82" t="s">
        <v>342</v>
      </c>
    </row>
    <row r="76" spans="1:40" s="46" customFormat="1" ht="10.5" customHeight="1" x14ac:dyDescent="0.3">
      <c r="U76" s="49" t="s">
        <v>42</v>
      </c>
      <c r="X76" s="50" t="s">
        <v>43</v>
      </c>
      <c r="Z76" s="50"/>
      <c r="AA76" s="50"/>
      <c r="AB76" s="50"/>
      <c r="AC76" s="50"/>
      <c r="AD76" s="89"/>
      <c r="AL76" s="49" t="s">
        <v>317</v>
      </c>
      <c r="AM76" s="49"/>
    </row>
    <row r="77" spans="1:40" s="46" customFormat="1" ht="10.5" customHeight="1" x14ac:dyDescent="0.3">
      <c r="A77" s="51"/>
      <c r="U77" s="49" t="s">
        <v>255</v>
      </c>
      <c r="X77" s="50" t="s">
        <v>256</v>
      </c>
      <c r="Z77" s="50"/>
      <c r="AA77" s="50"/>
      <c r="AB77" s="50"/>
      <c r="AC77" s="50"/>
      <c r="AD77" s="89"/>
      <c r="AL77" s="49" t="s">
        <v>343</v>
      </c>
      <c r="AM77" s="49"/>
    </row>
    <row r="78" spans="1:40" s="46" customFormat="1" ht="10.5" customHeight="1" x14ac:dyDescent="0.3">
      <c r="A78" s="52"/>
      <c r="U78" s="49" t="s">
        <v>48</v>
      </c>
      <c r="X78" s="53" t="s">
        <v>49</v>
      </c>
      <c r="Z78" s="50"/>
      <c r="AA78" s="50"/>
      <c r="AB78" s="50"/>
      <c r="AC78" s="50"/>
      <c r="AD78" s="89"/>
    </row>
    <row r="79" spans="1:40" ht="9.6" customHeight="1" x14ac:dyDescent="0.3"/>
    <row r="80" spans="1:40" ht="9.6" customHeight="1" x14ac:dyDescent="0.3"/>
    <row r="81" spans="1:40" ht="9.6" customHeight="1" x14ac:dyDescent="0.3"/>
    <row r="82" spans="1:40" ht="9.6" customHeight="1" x14ac:dyDescent="0.3"/>
    <row r="83" spans="1:40" ht="9.6" customHeight="1" x14ac:dyDescent="0.3">
      <c r="AD83" s="54"/>
      <c r="AF83" s="57" t="s">
        <v>65</v>
      </c>
      <c r="AG83" s="57"/>
      <c r="AH83" s="57"/>
      <c r="AI83" s="57"/>
      <c r="AJ83" s="57"/>
    </row>
    <row r="84" spans="1:40" ht="9.6" customHeight="1" x14ac:dyDescent="0.3">
      <c r="M84" s="58"/>
      <c r="AJ84" s="58"/>
    </row>
    <row r="85" spans="1:40" ht="9.6" customHeight="1" x14ac:dyDescent="0.3">
      <c r="E85" s="58" t="s">
        <v>319</v>
      </c>
      <c r="G85" s="58" t="s">
        <v>320</v>
      </c>
      <c r="I85" s="58" t="s">
        <v>321</v>
      </c>
      <c r="K85" s="58" t="s">
        <v>322</v>
      </c>
      <c r="M85" s="58" t="s">
        <v>323</v>
      </c>
      <c r="O85" s="58" t="s">
        <v>324</v>
      </c>
      <c r="Q85" s="58" t="s">
        <v>325</v>
      </c>
      <c r="U85" s="58"/>
      <c r="X85" s="58" t="s">
        <v>326</v>
      </c>
      <c r="Z85" s="58" t="s">
        <v>327</v>
      </c>
      <c r="AA85" s="58"/>
      <c r="AB85" s="58" t="s">
        <v>328</v>
      </c>
      <c r="AC85" s="58"/>
      <c r="AD85" s="58" t="s">
        <v>329</v>
      </c>
      <c r="AH85" s="58" t="s">
        <v>63</v>
      </c>
      <c r="AJ85" s="58" t="s">
        <v>64</v>
      </c>
    </row>
    <row r="86" spans="1:40" ht="9.6" customHeight="1" x14ac:dyDescent="0.3">
      <c r="A86" s="60" t="s">
        <v>71</v>
      </c>
      <c r="C86" s="60" t="s">
        <v>73</v>
      </c>
      <c r="E86" s="60" t="s">
        <v>330</v>
      </c>
      <c r="G86" s="60" t="s">
        <v>331</v>
      </c>
      <c r="I86" s="60" t="s">
        <v>332</v>
      </c>
      <c r="K86" s="60" t="s">
        <v>332</v>
      </c>
      <c r="M86" s="60" t="s">
        <v>332</v>
      </c>
      <c r="O86" s="60" t="s">
        <v>333</v>
      </c>
      <c r="Q86" s="60" t="s">
        <v>334</v>
      </c>
      <c r="S86" s="60" t="s">
        <v>335</v>
      </c>
      <c r="U86" s="60" t="s">
        <v>336</v>
      </c>
      <c r="X86" s="60" t="s">
        <v>337</v>
      </c>
      <c r="Z86" s="60" t="s">
        <v>338</v>
      </c>
      <c r="AA86" s="58"/>
      <c r="AB86" s="60" t="s">
        <v>339</v>
      </c>
      <c r="AC86" s="58"/>
      <c r="AD86" s="60" t="s">
        <v>340</v>
      </c>
      <c r="AF86" s="60" t="s">
        <v>74</v>
      </c>
      <c r="AH86" s="60" t="s">
        <v>75</v>
      </c>
      <c r="AJ86" s="60" t="s">
        <v>80</v>
      </c>
      <c r="AL86" s="60" t="s">
        <v>71</v>
      </c>
      <c r="AM86" s="58"/>
    </row>
    <row r="87" spans="1:40" ht="8.85" customHeight="1" x14ac:dyDescent="0.3"/>
    <row r="88" spans="1:40" ht="8.85" customHeight="1" x14ac:dyDescent="0.3">
      <c r="B88" s="47" t="s">
        <v>286</v>
      </c>
      <c r="E88" s="67"/>
    </row>
    <row r="89" spans="1:40" ht="8.85" customHeight="1" x14ac:dyDescent="0.3">
      <c r="A89" s="47">
        <v>1</v>
      </c>
      <c r="B89" s="98"/>
      <c r="C89" s="47" t="s">
        <v>126</v>
      </c>
      <c r="D89" s="61"/>
      <c r="E89" s="64">
        <v>4398808</v>
      </c>
      <c r="F89" s="61"/>
      <c r="G89" s="64">
        <v>1109000</v>
      </c>
      <c r="H89" s="61"/>
      <c r="I89" s="64">
        <v>55326</v>
      </c>
      <c r="J89" s="61"/>
      <c r="K89" s="64">
        <v>62950</v>
      </c>
      <c r="L89" s="61"/>
      <c r="M89" s="64">
        <v>586500</v>
      </c>
      <c r="N89" s="61"/>
      <c r="O89" s="64">
        <v>9849</v>
      </c>
      <c r="P89" s="61"/>
      <c r="Q89" s="64">
        <v>415123</v>
      </c>
      <c r="R89" s="61"/>
      <c r="S89" s="64">
        <v>0</v>
      </c>
      <c r="T89" s="61"/>
      <c r="U89" s="64">
        <v>0</v>
      </c>
      <c r="V89" s="61"/>
      <c r="W89" s="61"/>
      <c r="X89" s="64">
        <v>625177</v>
      </c>
      <c r="Y89" s="61"/>
      <c r="Z89" s="64">
        <v>0</v>
      </c>
      <c r="AA89" s="64"/>
      <c r="AB89" s="64">
        <v>0</v>
      </c>
      <c r="AC89" s="64"/>
      <c r="AD89" s="64">
        <v>20872</v>
      </c>
      <c r="AE89" s="61"/>
      <c r="AF89" s="64">
        <f>SUM(E89:AD89)</f>
        <v>7283605</v>
      </c>
      <c r="AG89" s="95"/>
      <c r="AH89" s="65">
        <f>AF89/AN89</f>
        <v>223.69107214151899</v>
      </c>
      <c r="AI89" s="61"/>
      <c r="AJ89" s="66">
        <f>IF(AH$219,AH89/AH$219*100,0)</f>
        <v>60.657583671034466</v>
      </c>
      <c r="AK89" s="93"/>
      <c r="AL89" s="47">
        <v>1</v>
      </c>
      <c r="AN89" s="93">
        <v>32561</v>
      </c>
    </row>
    <row r="90" spans="1:40" ht="8.85" customHeight="1" x14ac:dyDescent="0.3">
      <c r="A90" s="47">
        <v>2</v>
      </c>
      <c r="B90" s="98"/>
      <c r="C90" s="47" t="s">
        <v>127</v>
      </c>
      <c r="D90" s="61"/>
      <c r="E90" s="70">
        <v>18492964</v>
      </c>
      <c r="F90" s="61"/>
      <c r="G90" s="70">
        <v>4493304</v>
      </c>
      <c r="H90" s="61"/>
      <c r="I90" s="70">
        <v>13598531</v>
      </c>
      <c r="J90" s="61"/>
      <c r="K90" s="70">
        <v>160334</v>
      </c>
      <c r="L90" s="61"/>
      <c r="M90" s="70">
        <v>3945530</v>
      </c>
      <c r="N90" s="61"/>
      <c r="O90" s="70">
        <v>1042902</v>
      </c>
      <c r="P90" s="61"/>
      <c r="Q90" s="70">
        <v>2076229</v>
      </c>
      <c r="R90" s="61"/>
      <c r="S90" s="70">
        <v>0</v>
      </c>
      <c r="T90" s="61"/>
      <c r="U90" s="70">
        <v>75689</v>
      </c>
      <c r="V90" s="61"/>
      <c r="W90" s="61"/>
      <c r="X90" s="70">
        <v>2020938</v>
      </c>
      <c r="Y90" s="61"/>
      <c r="Z90" s="70">
        <v>7909209</v>
      </c>
      <c r="AA90" s="70"/>
      <c r="AB90" s="70">
        <v>0</v>
      </c>
      <c r="AC90" s="70"/>
      <c r="AD90" s="70">
        <v>866436</v>
      </c>
      <c r="AE90" s="61"/>
      <c r="AF90" s="70">
        <f>SUM(E90:AD90)</f>
        <v>54682066</v>
      </c>
      <c r="AG90" s="61"/>
      <c r="AH90" s="66">
        <f>AF90/AN90</f>
        <v>498.36920581104977</v>
      </c>
      <c r="AI90" s="61"/>
      <c r="AJ90" s="66">
        <f>IF(AH$219,AH90/AH$219*100,0)</f>
        <v>135.14116370914303</v>
      </c>
      <c r="AK90" s="93"/>
      <c r="AL90" s="47">
        <v>2</v>
      </c>
      <c r="AN90" s="93">
        <v>109722</v>
      </c>
    </row>
    <row r="91" spans="1:40" ht="8.85" customHeight="1" x14ac:dyDescent="0.3">
      <c r="A91" s="47">
        <v>3</v>
      </c>
      <c r="B91" s="98"/>
      <c r="C91" s="47" t="s">
        <v>128</v>
      </c>
      <c r="D91" s="61"/>
      <c r="E91" s="70">
        <v>983230</v>
      </c>
      <c r="F91" s="61"/>
      <c r="G91" s="70">
        <v>430803</v>
      </c>
      <c r="H91" s="61"/>
      <c r="I91" s="70">
        <v>456121</v>
      </c>
      <c r="J91" s="61"/>
      <c r="K91" s="70">
        <v>0</v>
      </c>
      <c r="L91" s="61"/>
      <c r="M91" s="70">
        <v>409683</v>
      </c>
      <c r="N91" s="61"/>
      <c r="O91" s="70">
        <v>0</v>
      </c>
      <c r="P91" s="61"/>
      <c r="Q91" s="70">
        <v>84970</v>
      </c>
      <c r="R91" s="61"/>
      <c r="S91" s="70">
        <v>0</v>
      </c>
      <c r="T91" s="61"/>
      <c r="U91" s="70">
        <v>0</v>
      </c>
      <c r="V91" s="61"/>
      <c r="W91" s="61"/>
      <c r="X91" s="70">
        <v>157418</v>
      </c>
      <c r="Y91" s="61"/>
      <c r="Z91" s="70">
        <v>456006</v>
      </c>
      <c r="AA91" s="70"/>
      <c r="AB91" s="70">
        <v>0</v>
      </c>
      <c r="AC91" s="70"/>
      <c r="AD91" s="70">
        <v>5699</v>
      </c>
      <c r="AE91" s="61"/>
      <c r="AF91" s="70">
        <f>SUM(E91:AD91)</f>
        <v>2983930</v>
      </c>
      <c r="AG91" s="61"/>
      <c r="AH91" s="66">
        <f t="shared" ref="AH91:AH107" si="0">AF91/AN91</f>
        <v>199.56728196896736</v>
      </c>
      <c r="AI91" s="61"/>
      <c r="AJ91" s="66">
        <f>IF(AH$219,AH91/AH$219*100,0)</f>
        <v>54.116013608156521</v>
      </c>
      <c r="AK91" s="93"/>
      <c r="AL91" s="47">
        <v>3</v>
      </c>
      <c r="AN91" s="93">
        <v>14952</v>
      </c>
    </row>
    <row r="92" spans="1:40" ht="8.85" customHeight="1" x14ac:dyDescent="0.3">
      <c r="A92" s="47">
        <v>4</v>
      </c>
      <c r="B92" s="98"/>
      <c r="C92" s="47" t="s">
        <v>129</v>
      </c>
      <c r="D92" s="61"/>
      <c r="E92" s="70">
        <v>961994</v>
      </c>
      <c r="F92" s="61"/>
      <c r="G92" s="70">
        <v>240836</v>
      </c>
      <c r="H92" s="61"/>
      <c r="I92" s="70">
        <v>324093</v>
      </c>
      <c r="J92" s="61"/>
      <c r="K92" s="70">
        <v>0</v>
      </c>
      <c r="L92" s="61"/>
      <c r="M92" s="70">
        <v>384918</v>
      </c>
      <c r="N92" s="61"/>
      <c r="O92" s="70">
        <v>62668</v>
      </c>
      <c r="P92" s="61"/>
      <c r="Q92" s="70">
        <v>155266</v>
      </c>
      <c r="R92" s="61"/>
      <c r="S92" s="70">
        <v>0</v>
      </c>
      <c r="T92" s="61"/>
      <c r="U92" s="70">
        <v>0</v>
      </c>
      <c r="V92" s="61"/>
      <c r="W92" s="61"/>
      <c r="X92" s="70">
        <v>0</v>
      </c>
      <c r="Y92" s="61"/>
      <c r="Z92" s="70">
        <v>0</v>
      </c>
      <c r="AA92" s="70"/>
      <c r="AB92" s="70">
        <v>0</v>
      </c>
      <c r="AC92" s="70"/>
      <c r="AD92" s="70">
        <v>41972</v>
      </c>
      <c r="AE92" s="61"/>
      <c r="AF92" s="70">
        <f>SUM(E92:AD92)</f>
        <v>2171747</v>
      </c>
      <c r="AG92" s="61"/>
      <c r="AH92" s="66">
        <f t="shared" si="0"/>
        <v>166.37914655634719</v>
      </c>
      <c r="AI92" s="61"/>
      <c r="AJ92" s="66">
        <f>IF(AH$219,AH92/AH$219*100,0)</f>
        <v>45.116494398900706</v>
      </c>
      <c r="AK92" s="93"/>
      <c r="AL92" s="47">
        <v>4</v>
      </c>
      <c r="AN92" s="93">
        <v>13053</v>
      </c>
    </row>
    <row r="93" spans="1:40" ht="8.85" customHeight="1" x14ac:dyDescent="0.3">
      <c r="A93" s="47">
        <v>5</v>
      </c>
      <c r="B93" s="98"/>
      <c r="C93" s="47" t="s">
        <v>130</v>
      </c>
      <c r="D93" s="61"/>
      <c r="E93" s="70">
        <v>3227313</v>
      </c>
      <c r="F93" s="61"/>
      <c r="G93" s="70">
        <v>824627</v>
      </c>
      <c r="H93" s="61"/>
      <c r="I93" s="70">
        <v>383748</v>
      </c>
      <c r="J93" s="61"/>
      <c r="K93" s="70">
        <v>0</v>
      </c>
      <c r="L93" s="61"/>
      <c r="M93" s="70">
        <v>793662</v>
      </c>
      <c r="N93" s="61"/>
      <c r="O93" s="70">
        <v>66237</v>
      </c>
      <c r="P93" s="61"/>
      <c r="Q93" s="70">
        <v>270883</v>
      </c>
      <c r="R93" s="61"/>
      <c r="S93" s="70">
        <v>0</v>
      </c>
      <c r="T93" s="61"/>
      <c r="U93" s="70">
        <v>0</v>
      </c>
      <c r="V93" s="61"/>
      <c r="W93" s="61"/>
      <c r="X93" s="70">
        <v>54573</v>
      </c>
      <c r="Y93" s="61"/>
      <c r="Z93" s="70">
        <v>1028064</v>
      </c>
      <c r="AA93" s="70"/>
      <c r="AB93" s="70">
        <v>0</v>
      </c>
      <c r="AC93" s="70"/>
      <c r="AD93" s="70">
        <v>0</v>
      </c>
      <c r="AE93" s="61"/>
      <c r="AF93" s="70">
        <f>SUM(E93:AD93)</f>
        <v>6649107</v>
      </c>
      <c r="AG93" s="61"/>
      <c r="AH93" s="71">
        <f t="shared" si="0"/>
        <v>209.315211232135</v>
      </c>
      <c r="AI93" s="61"/>
      <c r="AJ93" s="71">
        <f>IF(AH$219,AH93/AH$219*100,0)</f>
        <v>56.759328020480673</v>
      </c>
      <c r="AK93" s="93"/>
      <c r="AL93" s="47">
        <v>5</v>
      </c>
      <c r="AN93" s="93">
        <v>31766</v>
      </c>
    </row>
    <row r="94" spans="1:40" ht="8.85" customHeight="1" x14ac:dyDescent="0.3">
      <c r="A94" s="72"/>
      <c r="B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72"/>
      <c r="AM94" s="72"/>
      <c r="AN94" s="61"/>
    </row>
    <row r="95" spans="1:40" ht="8.85" customHeight="1" x14ac:dyDescent="0.3">
      <c r="A95" s="47">
        <v>6</v>
      </c>
      <c r="B95" s="98"/>
      <c r="C95" s="47" t="s">
        <v>131</v>
      </c>
      <c r="D95" s="61"/>
      <c r="E95" s="70">
        <v>1455129</v>
      </c>
      <c r="F95" s="61"/>
      <c r="G95" s="70">
        <v>389629</v>
      </c>
      <c r="H95" s="61"/>
      <c r="I95" s="70">
        <v>0</v>
      </c>
      <c r="J95" s="61"/>
      <c r="K95" s="70">
        <v>13325</v>
      </c>
      <c r="L95" s="61"/>
      <c r="M95" s="70">
        <v>525051</v>
      </c>
      <c r="N95" s="61"/>
      <c r="O95" s="70">
        <v>0</v>
      </c>
      <c r="P95" s="61"/>
      <c r="Q95" s="70">
        <v>127953</v>
      </c>
      <c r="R95" s="61"/>
      <c r="S95" s="70">
        <v>0</v>
      </c>
      <c r="T95" s="61"/>
      <c r="U95" s="70">
        <v>0</v>
      </c>
      <c r="V95" s="61"/>
      <c r="W95" s="61"/>
      <c r="X95" s="70">
        <v>9019</v>
      </c>
      <c r="Y95" s="61"/>
      <c r="Z95" s="70">
        <v>0</v>
      </c>
      <c r="AA95" s="70"/>
      <c r="AB95" s="70">
        <v>0</v>
      </c>
      <c r="AC95" s="70"/>
      <c r="AD95" s="70">
        <v>45698</v>
      </c>
      <c r="AE95" s="61"/>
      <c r="AF95" s="70">
        <f>SUM(E95:AD95)</f>
        <v>2565804</v>
      </c>
      <c r="AG95" s="61"/>
      <c r="AH95" s="71">
        <f t="shared" si="0"/>
        <v>162.20786445821216</v>
      </c>
      <c r="AI95" s="61"/>
      <c r="AJ95" s="71">
        <f>IF(AH$219,AH95/AH$219*100,0)</f>
        <v>43.985381339891177</v>
      </c>
      <c r="AK95" s="93"/>
      <c r="AL95" s="47">
        <v>6</v>
      </c>
      <c r="AN95" s="93">
        <v>15818</v>
      </c>
    </row>
    <row r="96" spans="1:40" ht="8.85" customHeight="1" x14ac:dyDescent="0.3">
      <c r="A96" s="47">
        <v>7</v>
      </c>
      <c r="B96" s="98"/>
      <c r="C96" s="47" t="s">
        <v>132</v>
      </c>
      <c r="D96" s="61"/>
      <c r="E96" s="70">
        <v>43718554</v>
      </c>
      <c r="F96" s="61"/>
      <c r="G96" s="70">
        <v>17800350</v>
      </c>
      <c r="H96" s="61"/>
      <c r="I96" s="70">
        <v>71999176</v>
      </c>
      <c r="J96" s="61"/>
      <c r="K96" s="70">
        <v>0</v>
      </c>
      <c r="L96" s="61"/>
      <c r="M96" s="70">
        <v>5817078</v>
      </c>
      <c r="N96" s="61"/>
      <c r="O96" s="70">
        <v>3160968</v>
      </c>
      <c r="P96" s="61"/>
      <c r="Q96" s="70">
        <v>6835497</v>
      </c>
      <c r="R96" s="61"/>
      <c r="S96" s="70">
        <v>1922067</v>
      </c>
      <c r="T96" s="61"/>
      <c r="U96" s="70">
        <v>0</v>
      </c>
      <c r="V96" s="61"/>
      <c r="W96" s="61"/>
      <c r="X96" s="70">
        <v>16553257</v>
      </c>
      <c r="Y96" s="61"/>
      <c r="Z96" s="70">
        <v>32772935</v>
      </c>
      <c r="AA96" s="70"/>
      <c r="AB96" s="70">
        <v>0</v>
      </c>
      <c r="AC96" s="70"/>
      <c r="AD96" s="70">
        <v>31331948</v>
      </c>
      <c r="AE96" s="61"/>
      <c r="AF96" s="70">
        <f>SUM(E96:AD96)</f>
        <v>231911830</v>
      </c>
      <c r="AG96" s="61"/>
      <c r="AH96" s="71">
        <f t="shared" si="0"/>
        <v>957.71180911163242</v>
      </c>
      <c r="AI96" s="61"/>
      <c r="AJ96" s="71">
        <f>IF(AH$219,AH96/AH$219*100,0)</f>
        <v>259.69960999236571</v>
      </c>
      <c r="AK96" s="93"/>
      <c r="AL96" s="47">
        <v>7</v>
      </c>
      <c r="AN96" s="93">
        <v>242152</v>
      </c>
    </row>
    <row r="97" spans="1:40" ht="8.85" customHeight="1" x14ac:dyDescent="0.3">
      <c r="A97" s="47">
        <v>8</v>
      </c>
      <c r="B97" s="98"/>
      <c r="C97" s="47" t="s">
        <v>133</v>
      </c>
      <c r="D97" s="61"/>
      <c r="E97" s="70">
        <v>6822265</v>
      </c>
      <c r="F97" s="61"/>
      <c r="G97" s="70">
        <v>1812435</v>
      </c>
      <c r="H97" s="61"/>
      <c r="I97" s="70">
        <v>4313711</v>
      </c>
      <c r="J97" s="61"/>
      <c r="K97" s="70">
        <v>267038</v>
      </c>
      <c r="L97" s="61"/>
      <c r="M97" s="70">
        <v>0</v>
      </c>
      <c r="N97" s="61"/>
      <c r="O97" s="70">
        <v>355258</v>
      </c>
      <c r="P97" s="61"/>
      <c r="Q97" s="70">
        <v>950812</v>
      </c>
      <c r="R97" s="61"/>
      <c r="S97" s="70">
        <v>0</v>
      </c>
      <c r="T97" s="61"/>
      <c r="U97" s="70">
        <v>0</v>
      </c>
      <c r="V97" s="61"/>
      <c r="W97" s="61"/>
      <c r="X97" s="70">
        <v>451493</v>
      </c>
      <c r="Y97" s="61"/>
      <c r="Z97" s="70">
        <v>2418593</v>
      </c>
      <c r="AA97" s="70"/>
      <c r="AB97" s="70">
        <v>0</v>
      </c>
      <c r="AC97" s="70"/>
      <c r="AD97" s="70">
        <v>70316</v>
      </c>
      <c r="AE97" s="61"/>
      <c r="AF97" s="70">
        <f>SUM(E97:AD97)</f>
        <v>17461921</v>
      </c>
      <c r="AG97" s="61"/>
      <c r="AH97" s="71">
        <f t="shared" si="0"/>
        <v>230.27417546913532</v>
      </c>
      <c r="AI97" s="61"/>
      <c r="AJ97" s="71">
        <f>IF(AH$219,AH97/AH$219*100,0)</f>
        <v>62.442702482827386</v>
      </c>
      <c r="AK97" s="93"/>
      <c r="AL97" s="47">
        <v>8</v>
      </c>
      <c r="AN97" s="93">
        <v>75831</v>
      </c>
    </row>
    <row r="98" spans="1:40" ht="8.85" customHeight="1" x14ac:dyDescent="0.3">
      <c r="A98" s="47">
        <v>9</v>
      </c>
      <c r="B98" s="98"/>
      <c r="C98" s="47" t="s">
        <v>134</v>
      </c>
      <c r="D98" s="61"/>
      <c r="E98" s="70">
        <v>704233</v>
      </c>
      <c r="F98" s="61"/>
      <c r="G98" s="70">
        <v>18700</v>
      </c>
      <c r="H98" s="61"/>
      <c r="I98" s="70">
        <v>0</v>
      </c>
      <c r="J98" s="61"/>
      <c r="K98" s="70">
        <v>0</v>
      </c>
      <c r="L98" s="61"/>
      <c r="M98" s="70">
        <v>74597</v>
      </c>
      <c r="N98" s="61"/>
      <c r="O98" s="70">
        <v>42637</v>
      </c>
      <c r="P98" s="61"/>
      <c r="Q98" s="70">
        <v>40177</v>
      </c>
      <c r="R98" s="61"/>
      <c r="S98" s="70">
        <v>0</v>
      </c>
      <c r="T98" s="61"/>
      <c r="U98" s="70">
        <v>0</v>
      </c>
      <c r="V98" s="61"/>
      <c r="W98" s="61"/>
      <c r="X98" s="70">
        <v>1709035</v>
      </c>
      <c r="Y98" s="61"/>
      <c r="Z98" s="70">
        <v>576030</v>
      </c>
      <c r="AA98" s="70"/>
      <c r="AB98" s="70">
        <v>0</v>
      </c>
      <c r="AC98" s="70"/>
      <c r="AD98" s="70">
        <v>1655</v>
      </c>
      <c r="AE98" s="61"/>
      <c r="AF98" s="70">
        <f>SUM(E98:AD98)</f>
        <v>3167064</v>
      </c>
      <c r="AG98" s="61"/>
      <c r="AH98" s="71">
        <f t="shared" si="0"/>
        <v>733.45622973598893</v>
      </c>
      <c r="AI98" s="61"/>
      <c r="AJ98" s="71">
        <f>IF(AH$219,AH98/AH$219*100,0)</f>
        <v>198.88895072265404</v>
      </c>
      <c r="AK98" s="93"/>
      <c r="AL98" s="47">
        <v>9</v>
      </c>
      <c r="AN98" s="93">
        <v>4318</v>
      </c>
    </row>
    <row r="99" spans="1:40" ht="8.85" customHeight="1" x14ac:dyDescent="0.3">
      <c r="A99" s="47">
        <v>10</v>
      </c>
      <c r="B99" s="98"/>
      <c r="C99" s="47" t="s">
        <v>135</v>
      </c>
      <c r="D99" s="61"/>
      <c r="E99" s="70">
        <v>0</v>
      </c>
      <c r="F99" s="61"/>
      <c r="G99" s="70">
        <v>0</v>
      </c>
      <c r="H99" s="61"/>
      <c r="I99" s="70">
        <v>0</v>
      </c>
      <c r="J99" s="61"/>
      <c r="K99" s="70">
        <v>0</v>
      </c>
      <c r="L99" s="61"/>
      <c r="M99" s="70">
        <v>0</v>
      </c>
      <c r="N99" s="61"/>
      <c r="O99" s="70">
        <v>0</v>
      </c>
      <c r="P99" s="61"/>
      <c r="Q99" s="70">
        <v>0</v>
      </c>
      <c r="R99" s="61"/>
      <c r="S99" s="70">
        <v>0</v>
      </c>
      <c r="T99" s="61"/>
      <c r="U99" s="70">
        <v>0</v>
      </c>
      <c r="V99" s="61"/>
      <c r="W99" s="61"/>
      <c r="X99" s="70">
        <v>0</v>
      </c>
      <c r="Y99" s="61"/>
      <c r="Z99" s="70">
        <v>0</v>
      </c>
      <c r="AA99" s="70"/>
      <c r="AB99" s="70">
        <v>0</v>
      </c>
      <c r="AC99" s="70"/>
      <c r="AD99" s="70">
        <v>0</v>
      </c>
      <c r="AE99" s="61"/>
      <c r="AF99" s="70">
        <f>SUM(E99:AD99)</f>
        <v>0</v>
      </c>
      <c r="AG99" s="61"/>
      <c r="AH99" s="71">
        <v>0</v>
      </c>
      <c r="AI99" s="61"/>
      <c r="AJ99" s="71">
        <f>IF(AH$219,AH99/AH$219*100,0)</f>
        <v>0</v>
      </c>
      <c r="AK99" s="93"/>
      <c r="AL99" s="47">
        <v>10</v>
      </c>
      <c r="AN99" s="93">
        <v>0</v>
      </c>
    </row>
    <row r="100" spans="1:40" ht="8.85" customHeight="1" x14ac:dyDescent="0.3">
      <c r="A100" s="72"/>
      <c r="B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72"/>
      <c r="AM100" s="72"/>
      <c r="AN100" s="61"/>
    </row>
    <row r="101" spans="1:40" ht="8.85" customHeight="1" x14ac:dyDescent="0.3">
      <c r="A101" s="47">
        <v>11</v>
      </c>
      <c r="B101" s="98"/>
      <c r="C101" s="47" t="s">
        <v>136</v>
      </c>
      <c r="D101" s="61"/>
      <c r="E101" s="70">
        <v>471061</v>
      </c>
      <c r="F101" s="61"/>
      <c r="G101" s="70">
        <v>163015</v>
      </c>
      <c r="H101" s="61"/>
      <c r="I101" s="70">
        <v>0</v>
      </c>
      <c r="J101" s="61"/>
      <c r="K101" s="70">
        <v>1686</v>
      </c>
      <c r="L101" s="61"/>
      <c r="M101" s="70">
        <v>118878</v>
      </c>
      <c r="N101" s="61"/>
      <c r="O101" s="70">
        <v>0</v>
      </c>
      <c r="P101" s="61"/>
      <c r="Q101" s="70">
        <v>22910</v>
      </c>
      <c r="R101" s="61"/>
      <c r="S101" s="70">
        <v>0</v>
      </c>
      <c r="T101" s="61"/>
      <c r="U101" s="70">
        <v>0</v>
      </c>
      <c r="V101" s="61"/>
      <c r="W101" s="61"/>
      <c r="X101" s="70">
        <v>15575</v>
      </c>
      <c r="Y101" s="61"/>
      <c r="Z101" s="70">
        <v>181174</v>
      </c>
      <c r="AA101" s="70"/>
      <c r="AB101" s="70">
        <v>0</v>
      </c>
      <c r="AC101" s="70"/>
      <c r="AD101" s="70">
        <v>25986</v>
      </c>
      <c r="AE101" s="61"/>
      <c r="AF101" s="70">
        <f>SUM(E101:AD101)</f>
        <v>1000285</v>
      </c>
      <c r="AG101" s="61"/>
      <c r="AH101" s="71">
        <f t="shared" si="0"/>
        <v>157.1786612193589</v>
      </c>
      <c r="AI101" s="61"/>
      <c r="AJ101" s="71">
        <f>IF(AH$219,AH101/AH$219*100,0)</f>
        <v>42.621628583293088</v>
      </c>
      <c r="AK101" s="93"/>
      <c r="AL101" s="47">
        <v>11</v>
      </c>
      <c r="AN101" s="93">
        <v>6364</v>
      </c>
    </row>
    <row r="102" spans="1:40" ht="8.85" customHeight="1" x14ac:dyDescent="0.3">
      <c r="A102" s="47">
        <v>12</v>
      </c>
      <c r="B102" s="98"/>
      <c r="C102" s="47" t="s">
        <v>137</v>
      </c>
      <c r="D102" s="61"/>
      <c r="E102" s="70">
        <v>3281555</v>
      </c>
      <c r="F102" s="61"/>
      <c r="G102" s="70">
        <v>584390</v>
      </c>
      <c r="H102" s="61"/>
      <c r="I102" s="70">
        <v>976576</v>
      </c>
      <c r="J102" s="61"/>
      <c r="K102" s="70">
        <v>57344</v>
      </c>
      <c r="L102" s="61"/>
      <c r="M102" s="70">
        <v>657354</v>
      </c>
      <c r="N102" s="61"/>
      <c r="O102" s="70">
        <v>199764</v>
      </c>
      <c r="P102" s="61"/>
      <c r="Q102" s="70">
        <v>416941</v>
      </c>
      <c r="R102" s="61"/>
      <c r="S102" s="70">
        <v>0</v>
      </c>
      <c r="T102" s="61"/>
      <c r="U102" s="70">
        <v>0</v>
      </c>
      <c r="V102" s="61"/>
      <c r="W102" s="61"/>
      <c r="X102" s="70">
        <v>411396</v>
      </c>
      <c r="Y102" s="61"/>
      <c r="Z102" s="70">
        <v>1380403</v>
      </c>
      <c r="AA102" s="70"/>
      <c r="AB102" s="70">
        <v>0</v>
      </c>
      <c r="AC102" s="70"/>
      <c r="AD102" s="70">
        <v>151486</v>
      </c>
      <c r="AE102" s="61"/>
      <c r="AF102" s="70">
        <f>SUM(E102:AD102)</f>
        <v>8117209</v>
      </c>
      <c r="AG102" s="61"/>
      <c r="AH102" s="71">
        <f t="shared" si="0"/>
        <v>242.34815190780438</v>
      </c>
      <c r="AI102" s="61"/>
      <c r="AJ102" s="71">
        <f>IF(AH$219,AH102/AH$219*100,0)</f>
        <v>65.716763575472712</v>
      </c>
      <c r="AK102" s="93"/>
      <c r="AL102" s="47">
        <v>12</v>
      </c>
      <c r="AN102" s="93">
        <v>33494</v>
      </c>
    </row>
    <row r="103" spans="1:40" ht="8.85" customHeight="1" x14ac:dyDescent="0.3">
      <c r="A103" s="47">
        <v>13</v>
      </c>
      <c r="B103" s="98"/>
      <c r="C103" s="47" t="s">
        <v>138</v>
      </c>
      <c r="D103" s="61"/>
      <c r="E103" s="70">
        <v>941604</v>
      </c>
      <c r="F103" s="61"/>
      <c r="G103" s="70">
        <v>298771</v>
      </c>
      <c r="H103" s="61"/>
      <c r="I103" s="70">
        <v>0</v>
      </c>
      <c r="J103" s="61"/>
      <c r="K103" s="70">
        <v>14957</v>
      </c>
      <c r="L103" s="61"/>
      <c r="M103" s="70">
        <v>362633</v>
      </c>
      <c r="N103" s="61"/>
      <c r="O103" s="70">
        <v>17510</v>
      </c>
      <c r="P103" s="61"/>
      <c r="Q103" s="70">
        <v>99656</v>
      </c>
      <c r="R103" s="61"/>
      <c r="S103" s="70">
        <v>0</v>
      </c>
      <c r="T103" s="61"/>
      <c r="U103" s="70">
        <v>0</v>
      </c>
      <c r="V103" s="61"/>
      <c r="W103" s="61"/>
      <c r="X103" s="70">
        <v>3681</v>
      </c>
      <c r="Y103" s="61"/>
      <c r="Z103" s="70">
        <v>0</v>
      </c>
      <c r="AA103" s="70"/>
      <c r="AB103" s="70">
        <v>0</v>
      </c>
      <c r="AC103" s="70"/>
      <c r="AD103" s="70">
        <v>0</v>
      </c>
      <c r="AE103" s="61"/>
      <c r="AF103" s="70">
        <f>SUM(E103:AD103)</f>
        <v>1738812</v>
      </c>
      <c r="AG103" s="61"/>
      <c r="AH103" s="71">
        <f t="shared" si="0"/>
        <v>106.72796464522465</v>
      </c>
      <c r="AI103" s="61"/>
      <c r="AJ103" s="71">
        <f>IF(AH$219,AH103/AH$219*100,0)</f>
        <v>28.941076563892587</v>
      </c>
      <c r="AK103" s="93"/>
      <c r="AL103" s="47">
        <v>13</v>
      </c>
      <c r="AN103" s="93">
        <v>16292</v>
      </c>
    </row>
    <row r="104" spans="1:40" ht="8.85" customHeight="1" x14ac:dyDescent="0.3">
      <c r="A104" s="47">
        <v>14</v>
      </c>
      <c r="B104" s="98"/>
      <c r="C104" s="47" t="s">
        <v>139</v>
      </c>
      <c r="D104" s="61"/>
      <c r="E104" s="70">
        <v>1660071</v>
      </c>
      <c r="F104" s="61"/>
      <c r="G104" s="70">
        <v>568054</v>
      </c>
      <c r="H104" s="61"/>
      <c r="I104" s="70">
        <v>0</v>
      </c>
      <c r="J104" s="61"/>
      <c r="K104" s="70">
        <v>27992</v>
      </c>
      <c r="L104" s="61"/>
      <c r="M104" s="70">
        <v>0</v>
      </c>
      <c r="N104" s="61"/>
      <c r="O104" s="70">
        <v>116885</v>
      </c>
      <c r="P104" s="61"/>
      <c r="Q104" s="70">
        <v>20729</v>
      </c>
      <c r="R104" s="61"/>
      <c r="S104" s="70">
        <v>82747</v>
      </c>
      <c r="T104" s="61"/>
      <c r="U104" s="70">
        <v>0</v>
      </c>
      <c r="V104" s="61"/>
      <c r="W104" s="61"/>
      <c r="X104" s="70">
        <v>28536</v>
      </c>
      <c r="Y104" s="61"/>
      <c r="Z104" s="70">
        <v>0</v>
      </c>
      <c r="AA104" s="70"/>
      <c r="AB104" s="70">
        <v>9123187</v>
      </c>
      <c r="AC104" s="70"/>
      <c r="AD104" s="70">
        <v>305747</v>
      </c>
      <c r="AE104" s="61"/>
      <c r="AF104" s="70">
        <f>SUM(E104:AD104)</f>
        <v>11933948</v>
      </c>
      <c r="AG104" s="61"/>
      <c r="AH104" s="71">
        <f t="shared" si="0"/>
        <v>560.41080065743131</v>
      </c>
      <c r="AI104" s="61"/>
      <c r="AJ104" s="71">
        <f>IF(AH$219,AH104/AH$219*100,0)</f>
        <v>151.96478207911511</v>
      </c>
      <c r="AK104" s="93"/>
      <c r="AL104" s="47">
        <v>14</v>
      </c>
      <c r="AN104" s="93">
        <v>21295</v>
      </c>
    </row>
    <row r="105" spans="1:40" ht="8.85" customHeight="1" x14ac:dyDescent="0.3">
      <c r="A105" s="47">
        <v>15</v>
      </c>
      <c r="B105" s="98"/>
      <c r="C105" s="47" t="s">
        <v>140</v>
      </c>
      <c r="D105" s="61"/>
      <c r="E105" s="70">
        <v>863034</v>
      </c>
      <c r="F105" s="61"/>
      <c r="G105" s="70">
        <v>361905</v>
      </c>
      <c r="H105" s="61"/>
      <c r="I105" s="70">
        <v>0</v>
      </c>
      <c r="J105" s="61"/>
      <c r="K105" s="70">
        <v>47375</v>
      </c>
      <c r="L105" s="61"/>
      <c r="M105" s="70">
        <v>349277</v>
      </c>
      <c r="N105" s="61"/>
      <c r="O105" s="70">
        <v>56671</v>
      </c>
      <c r="P105" s="61"/>
      <c r="Q105" s="70">
        <v>95398</v>
      </c>
      <c r="R105" s="61"/>
      <c r="S105" s="70">
        <v>0</v>
      </c>
      <c r="T105" s="61"/>
      <c r="U105" s="70">
        <v>0</v>
      </c>
      <c r="V105" s="61"/>
      <c r="W105" s="61"/>
      <c r="X105" s="70">
        <v>3499</v>
      </c>
      <c r="Y105" s="61"/>
      <c r="Z105" s="70">
        <v>0</v>
      </c>
      <c r="AA105" s="70"/>
      <c r="AB105" s="70">
        <v>0</v>
      </c>
      <c r="AC105" s="70"/>
      <c r="AD105" s="70">
        <v>0</v>
      </c>
      <c r="AE105" s="61"/>
      <c r="AF105" s="70">
        <f>SUM(E105:AD105)</f>
        <v>1777159</v>
      </c>
      <c r="AG105" s="61"/>
      <c r="AH105" s="71">
        <f t="shared" si="0"/>
        <v>104.07959004392387</v>
      </c>
      <c r="AI105" s="61"/>
      <c r="AJ105" s="71">
        <f>IF(AH$219,AH105/AH$219*100,0)</f>
        <v>28.222925399285479</v>
      </c>
      <c r="AK105" s="93"/>
      <c r="AL105" s="47">
        <v>15</v>
      </c>
      <c r="AN105" s="93">
        <v>17075</v>
      </c>
    </row>
    <row r="106" spans="1:40" ht="8.85" customHeight="1" x14ac:dyDescent="0.3">
      <c r="A106" s="72"/>
      <c r="B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72"/>
      <c r="AM106" s="72"/>
      <c r="AN106" s="61"/>
    </row>
    <row r="107" spans="1:40" ht="8.85" customHeight="1" x14ac:dyDescent="0.3">
      <c r="A107" s="47">
        <v>16</v>
      </c>
      <c r="B107" s="98"/>
      <c r="C107" s="47" t="s">
        <v>141</v>
      </c>
      <c r="D107" s="61"/>
      <c r="E107" s="70">
        <v>5585583</v>
      </c>
      <c r="F107" s="61"/>
      <c r="G107" s="70">
        <v>1071311</v>
      </c>
      <c r="H107" s="61"/>
      <c r="I107" s="70">
        <v>2218283</v>
      </c>
      <c r="J107" s="61"/>
      <c r="K107" s="70">
        <v>0</v>
      </c>
      <c r="L107" s="61"/>
      <c r="M107" s="70">
        <v>1652940</v>
      </c>
      <c r="N107" s="61"/>
      <c r="O107" s="70">
        <v>307826</v>
      </c>
      <c r="P107" s="61"/>
      <c r="Q107" s="70">
        <v>584593</v>
      </c>
      <c r="R107" s="61"/>
      <c r="S107" s="70">
        <v>0</v>
      </c>
      <c r="T107" s="61"/>
      <c r="U107" s="70">
        <v>0</v>
      </c>
      <c r="V107" s="61"/>
      <c r="W107" s="61"/>
      <c r="X107" s="70">
        <v>149784</v>
      </c>
      <c r="Y107" s="61"/>
      <c r="Z107" s="70">
        <v>1479268</v>
      </c>
      <c r="AA107" s="70"/>
      <c r="AB107" s="70">
        <v>0</v>
      </c>
      <c r="AC107" s="70"/>
      <c r="AD107" s="70">
        <v>0</v>
      </c>
      <c r="AE107" s="61"/>
      <c r="AF107" s="70">
        <f>SUM(E107:AD107)</f>
        <v>13049588</v>
      </c>
      <c r="AG107" s="61"/>
      <c r="AH107" s="71">
        <f t="shared" si="0"/>
        <v>235.21247296323</v>
      </c>
      <c r="AI107" s="61"/>
      <c r="AJ107" s="71">
        <f>IF(AH$219,AH107/AH$219*100,0)</f>
        <v>63.781804622992368</v>
      </c>
      <c r="AK107" s="93"/>
      <c r="AL107" s="47">
        <v>16</v>
      </c>
      <c r="AN107" s="93">
        <v>55480</v>
      </c>
    </row>
    <row r="108" spans="1:40" ht="8.85" customHeight="1" x14ac:dyDescent="0.3">
      <c r="A108" s="47">
        <v>17</v>
      </c>
      <c r="B108" s="98"/>
      <c r="C108" s="47" t="s">
        <v>142</v>
      </c>
      <c r="D108" s="61"/>
      <c r="E108" s="70">
        <v>2855615</v>
      </c>
      <c r="F108" s="61"/>
      <c r="G108" s="70">
        <v>633744</v>
      </c>
      <c r="H108" s="61"/>
      <c r="I108" s="70">
        <v>890641</v>
      </c>
      <c r="J108" s="61"/>
      <c r="K108" s="70">
        <v>0</v>
      </c>
      <c r="L108" s="61"/>
      <c r="M108" s="70">
        <v>1050059</v>
      </c>
      <c r="N108" s="61"/>
      <c r="O108" s="70">
        <v>89619</v>
      </c>
      <c r="P108" s="61"/>
      <c r="Q108" s="70">
        <v>379097</v>
      </c>
      <c r="R108" s="61"/>
      <c r="S108" s="70">
        <v>0</v>
      </c>
      <c r="T108" s="61"/>
      <c r="U108" s="70">
        <v>0</v>
      </c>
      <c r="V108" s="61"/>
      <c r="W108" s="61"/>
      <c r="X108" s="70">
        <v>140435</v>
      </c>
      <c r="Y108" s="61"/>
      <c r="Z108" s="70">
        <v>1192417</v>
      </c>
      <c r="AA108" s="70"/>
      <c r="AB108" s="70">
        <v>0</v>
      </c>
      <c r="AC108" s="70"/>
      <c r="AD108" s="70">
        <v>0</v>
      </c>
      <c r="AE108" s="61"/>
      <c r="AF108" s="70">
        <f>SUM(E108:AD108)</f>
        <v>7231627</v>
      </c>
      <c r="AG108" s="61"/>
      <c r="AH108" s="71">
        <f>AF108/AN108</f>
        <v>238.52585922554258</v>
      </c>
      <c r="AI108" s="61"/>
      <c r="AJ108" s="71">
        <f>IF(AH$219,AH108/AH$219*100,0)</f>
        <v>64.680284846259966</v>
      </c>
      <c r="AK108" s="93"/>
      <c r="AL108" s="47">
        <v>17</v>
      </c>
      <c r="AN108" s="93">
        <v>30318</v>
      </c>
    </row>
    <row r="109" spans="1:40" ht="8.85" customHeight="1" x14ac:dyDescent="0.3">
      <c r="A109" s="47">
        <v>18</v>
      </c>
      <c r="B109" s="98"/>
      <c r="C109" s="47" t="s">
        <v>143</v>
      </c>
      <c r="D109" s="61"/>
      <c r="E109" s="70">
        <v>2120199</v>
      </c>
      <c r="F109" s="61"/>
      <c r="G109" s="70">
        <v>719227</v>
      </c>
      <c r="H109" s="61"/>
      <c r="I109" s="70">
        <v>0</v>
      </c>
      <c r="J109" s="61"/>
      <c r="K109" s="70">
        <v>0</v>
      </c>
      <c r="L109" s="61"/>
      <c r="M109" s="70">
        <v>743739</v>
      </c>
      <c r="N109" s="61"/>
      <c r="O109" s="70">
        <v>18429</v>
      </c>
      <c r="P109" s="61"/>
      <c r="Q109" s="70">
        <v>177752</v>
      </c>
      <c r="R109" s="61"/>
      <c r="S109" s="70">
        <v>0</v>
      </c>
      <c r="T109" s="61"/>
      <c r="U109" s="70">
        <v>0</v>
      </c>
      <c r="V109" s="61"/>
      <c r="W109" s="61"/>
      <c r="X109" s="70">
        <v>282798</v>
      </c>
      <c r="Y109" s="61"/>
      <c r="Z109" s="70">
        <v>526538</v>
      </c>
      <c r="AA109" s="70"/>
      <c r="AB109" s="70">
        <v>0</v>
      </c>
      <c r="AC109" s="70"/>
      <c r="AD109" s="70">
        <v>97099</v>
      </c>
      <c r="AE109" s="61"/>
      <c r="AF109" s="70">
        <f>SUM(E109:AD109)</f>
        <v>4685781</v>
      </c>
      <c r="AG109" s="61"/>
      <c r="AH109" s="71">
        <f>AF109/AN109</f>
        <v>160.81892439166694</v>
      </c>
      <c r="AI109" s="61"/>
      <c r="AJ109" s="71">
        <f>IF(AH$219,AH109/AH$219*100,0)</f>
        <v>43.608746959743819</v>
      </c>
      <c r="AK109" s="93"/>
      <c r="AL109" s="47">
        <v>18</v>
      </c>
      <c r="AN109" s="93">
        <v>29137</v>
      </c>
    </row>
    <row r="110" spans="1:40" ht="8.85" customHeight="1" x14ac:dyDescent="0.3">
      <c r="A110" s="47">
        <v>19</v>
      </c>
      <c r="B110" s="98"/>
      <c r="C110" s="47" t="s">
        <v>144</v>
      </c>
      <c r="D110" s="61"/>
      <c r="E110" s="70">
        <v>949165</v>
      </c>
      <c r="F110" s="61"/>
      <c r="G110" s="70">
        <v>156212</v>
      </c>
      <c r="H110" s="61"/>
      <c r="I110" s="70">
        <v>0</v>
      </c>
      <c r="J110" s="61"/>
      <c r="K110" s="70">
        <v>1200</v>
      </c>
      <c r="L110" s="61"/>
      <c r="M110" s="70">
        <v>30</v>
      </c>
      <c r="N110" s="61"/>
      <c r="O110" s="70">
        <v>0</v>
      </c>
      <c r="P110" s="61"/>
      <c r="Q110" s="70">
        <v>82443</v>
      </c>
      <c r="R110" s="61"/>
      <c r="S110" s="70">
        <v>0</v>
      </c>
      <c r="T110" s="61"/>
      <c r="U110" s="70">
        <v>0</v>
      </c>
      <c r="V110" s="61"/>
      <c r="W110" s="61"/>
      <c r="X110" s="70">
        <v>4026</v>
      </c>
      <c r="Y110" s="61"/>
      <c r="Z110" s="70">
        <v>0</v>
      </c>
      <c r="AA110" s="70"/>
      <c r="AB110" s="70">
        <v>0</v>
      </c>
      <c r="AC110" s="70"/>
      <c r="AD110" s="70">
        <v>36228</v>
      </c>
      <c r="AE110" s="61"/>
      <c r="AF110" s="70">
        <f>SUM(E110:AD110)</f>
        <v>1229304</v>
      </c>
      <c r="AG110" s="61"/>
      <c r="AH110" s="71">
        <f>AF110/AN110</f>
        <v>175.21436716077537</v>
      </c>
      <c r="AI110" s="61"/>
      <c r="AJ110" s="71">
        <f>IF(AH$219,AH110/AH$219*100,0)</f>
        <v>47.512312559788661</v>
      </c>
      <c r="AK110" s="93"/>
      <c r="AL110" s="47">
        <v>19</v>
      </c>
      <c r="AN110" s="93">
        <v>7016</v>
      </c>
    </row>
    <row r="111" spans="1:40" ht="8.85" customHeight="1" x14ac:dyDescent="0.3">
      <c r="A111" s="47">
        <v>20</v>
      </c>
      <c r="B111" s="98"/>
      <c r="C111" s="47" t="s">
        <v>145</v>
      </c>
      <c r="D111" s="61"/>
      <c r="E111" s="70">
        <v>753317</v>
      </c>
      <c r="F111" s="61"/>
      <c r="G111" s="70">
        <v>233157</v>
      </c>
      <c r="H111" s="61"/>
      <c r="I111" s="70">
        <v>0</v>
      </c>
      <c r="J111" s="61"/>
      <c r="K111" s="70">
        <v>0</v>
      </c>
      <c r="L111" s="61"/>
      <c r="M111" s="70">
        <v>325653</v>
      </c>
      <c r="N111" s="61"/>
      <c r="O111" s="70">
        <v>0</v>
      </c>
      <c r="P111" s="61"/>
      <c r="Q111" s="70">
        <v>64679</v>
      </c>
      <c r="R111" s="61"/>
      <c r="S111" s="70">
        <v>0</v>
      </c>
      <c r="T111" s="61"/>
      <c r="U111" s="70">
        <v>0</v>
      </c>
      <c r="V111" s="61"/>
      <c r="W111" s="61"/>
      <c r="X111" s="70">
        <v>0</v>
      </c>
      <c r="Y111" s="61"/>
      <c r="Z111" s="70">
        <v>0</v>
      </c>
      <c r="AA111" s="70"/>
      <c r="AB111" s="70">
        <v>0</v>
      </c>
      <c r="AC111" s="70"/>
      <c r="AD111" s="70">
        <v>32437</v>
      </c>
      <c r="AE111" s="61"/>
      <c r="AF111" s="70">
        <f>SUM(E111:AD111)</f>
        <v>1409243</v>
      </c>
      <c r="AG111" s="61"/>
      <c r="AH111" s="71">
        <f>AF111/AN111</f>
        <v>118.14579141515762</v>
      </c>
      <c r="AI111" s="61"/>
      <c r="AJ111" s="71">
        <f>IF(AH$219,AH111/AH$219*100,0)</f>
        <v>32.03721167562572</v>
      </c>
      <c r="AK111" s="93"/>
      <c r="AL111" s="47">
        <v>20</v>
      </c>
      <c r="AN111" s="93">
        <v>11928</v>
      </c>
    </row>
    <row r="112" spans="1:40" ht="8.85" customHeight="1" x14ac:dyDescent="0.3">
      <c r="A112" s="72"/>
      <c r="B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93"/>
      <c r="AG112" s="61"/>
      <c r="AH112" s="61"/>
      <c r="AI112" s="61"/>
      <c r="AJ112" s="61"/>
      <c r="AK112" s="61"/>
      <c r="AL112" s="72"/>
      <c r="AM112" s="72"/>
      <c r="AN112" s="61"/>
    </row>
    <row r="113" spans="1:40" ht="8.85" customHeight="1" x14ac:dyDescent="0.3">
      <c r="A113" s="47">
        <v>21</v>
      </c>
      <c r="B113" s="98"/>
      <c r="C113" s="47" t="s">
        <v>146</v>
      </c>
      <c r="D113" s="61"/>
      <c r="E113" s="70">
        <v>54993090</v>
      </c>
      <c r="F113" s="61"/>
      <c r="G113" s="70">
        <v>8283882</v>
      </c>
      <c r="H113" s="61"/>
      <c r="I113" s="70">
        <v>24487081</v>
      </c>
      <c r="J113" s="61"/>
      <c r="K113" s="70">
        <v>0</v>
      </c>
      <c r="L113" s="61"/>
      <c r="M113" s="70">
        <v>15072427</v>
      </c>
      <c r="N113" s="61"/>
      <c r="O113" s="70">
        <v>2388577</v>
      </c>
      <c r="P113" s="61"/>
      <c r="Q113" s="70">
        <v>6249709</v>
      </c>
      <c r="R113" s="61"/>
      <c r="S113" s="70">
        <v>0</v>
      </c>
      <c r="T113" s="61"/>
      <c r="U113" s="70">
        <v>0</v>
      </c>
      <c r="V113" s="61"/>
      <c r="W113" s="61"/>
      <c r="X113" s="70">
        <v>4528009</v>
      </c>
      <c r="Y113" s="61"/>
      <c r="Z113" s="70">
        <v>0</v>
      </c>
      <c r="AA113" s="70"/>
      <c r="AB113" s="70">
        <v>0</v>
      </c>
      <c r="AC113" s="70"/>
      <c r="AD113" s="70">
        <v>649624</v>
      </c>
      <c r="AE113" s="61"/>
      <c r="AF113" s="70">
        <f>SUM(E113:AD113)</f>
        <v>116652399</v>
      </c>
      <c r="AG113" s="61"/>
      <c r="AH113" s="71">
        <f t="shared" ref="AH113:AH128" si="1">AF113/AN113</f>
        <v>332.57041566883339</v>
      </c>
      <c r="AI113" s="61"/>
      <c r="AJ113" s="71">
        <f>IF(AH$219,AH113/AH$219*100,0)</f>
        <v>90.1820426797387</v>
      </c>
      <c r="AK113" s="93"/>
      <c r="AL113" s="47">
        <v>21</v>
      </c>
      <c r="AN113" s="93">
        <v>350760</v>
      </c>
    </row>
    <row r="114" spans="1:40" ht="8.85" customHeight="1" x14ac:dyDescent="0.3">
      <c r="A114" s="47">
        <v>22</v>
      </c>
      <c r="B114" s="98"/>
      <c r="C114" s="47" t="s">
        <v>147</v>
      </c>
      <c r="D114" s="61"/>
      <c r="E114" s="70">
        <v>1281009</v>
      </c>
      <c r="F114" s="61"/>
      <c r="G114" s="70">
        <v>386597</v>
      </c>
      <c r="H114" s="61"/>
      <c r="I114" s="70">
        <v>20940</v>
      </c>
      <c r="J114" s="61"/>
      <c r="K114" s="70">
        <v>0</v>
      </c>
      <c r="L114" s="61"/>
      <c r="M114" s="70">
        <v>296285</v>
      </c>
      <c r="N114" s="61"/>
      <c r="O114" s="70">
        <v>0</v>
      </c>
      <c r="P114" s="61"/>
      <c r="Q114" s="70">
        <v>331018</v>
      </c>
      <c r="R114" s="61"/>
      <c r="S114" s="70">
        <v>0</v>
      </c>
      <c r="T114" s="61"/>
      <c r="U114" s="70">
        <v>0</v>
      </c>
      <c r="V114" s="61"/>
      <c r="W114" s="61"/>
      <c r="X114" s="70">
        <v>29702</v>
      </c>
      <c r="Y114" s="61"/>
      <c r="Z114" s="70">
        <v>0</v>
      </c>
      <c r="AA114" s="70"/>
      <c r="AB114" s="70">
        <v>0</v>
      </c>
      <c r="AC114" s="70"/>
      <c r="AD114" s="70">
        <v>0</v>
      </c>
      <c r="AE114" s="61"/>
      <c r="AF114" s="70">
        <f>SUM(E114:AD114)</f>
        <v>2345551</v>
      </c>
      <c r="AG114" s="61"/>
      <c r="AH114" s="71">
        <f t="shared" si="1"/>
        <v>163.3392061281337</v>
      </c>
      <c r="AI114" s="61"/>
      <c r="AJ114" s="71">
        <f>IF(AH$219,AH114/AH$219*100,0)</f>
        <v>44.292163596987152</v>
      </c>
      <c r="AK114" s="93"/>
      <c r="AL114" s="47">
        <v>22</v>
      </c>
      <c r="AN114" s="93">
        <v>14360</v>
      </c>
    </row>
    <row r="115" spans="1:40" ht="8.85" customHeight="1" x14ac:dyDescent="0.3">
      <c r="A115" s="47">
        <v>23</v>
      </c>
      <c r="B115" s="98"/>
      <c r="C115" s="47" t="s">
        <v>148</v>
      </c>
      <c r="D115" s="61"/>
      <c r="E115" s="70">
        <v>219544</v>
      </c>
      <c r="F115" s="61"/>
      <c r="G115" s="70">
        <v>118093</v>
      </c>
      <c r="H115" s="61"/>
      <c r="I115" s="70">
        <v>0</v>
      </c>
      <c r="J115" s="61"/>
      <c r="K115" s="70">
        <v>4029</v>
      </c>
      <c r="L115" s="61"/>
      <c r="M115" s="70">
        <v>0</v>
      </c>
      <c r="N115" s="61"/>
      <c r="O115" s="70">
        <v>0</v>
      </c>
      <c r="P115" s="61"/>
      <c r="Q115" s="70">
        <v>28666</v>
      </c>
      <c r="R115" s="61"/>
      <c r="S115" s="70">
        <v>0</v>
      </c>
      <c r="T115" s="61"/>
      <c r="U115" s="70">
        <v>0</v>
      </c>
      <c r="V115" s="61"/>
      <c r="W115" s="61"/>
      <c r="X115" s="70">
        <v>16142</v>
      </c>
      <c r="Y115" s="61"/>
      <c r="Z115" s="70">
        <v>76436</v>
      </c>
      <c r="AA115" s="70"/>
      <c r="AB115" s="70">
        <v>0</v>
      </c>
      <c r="AC115" s="70"/>
      <c r="AD115" s="70">
        <v>12924</v>
      </c>
      <c r="AE115" s="61"/>
      <c r="AF115" s="70">
        <f>SUM(E115:AD115)</f>
        <v>475834</v>
      </c>
      <c r="AG115" s="61"/>
      <c r="AH115" s="71">
        <f t="shared" si="1"/>
        <v>93.154659357870003</v>
      </c>
      <c r="AI115" s="61"/>
      <c r="AJ115" s="71">
        <f>IF(AH$219,AH115/AH$219*100,0)</f>
        <v>25.260447322510394</v>
      </c>
      <c r="AK115" s="93"/>
      <c r="AL115" s="47">
        <v>23</v>
      </c>
      <c r="AN115" s="93">
        <v>5108</v>
      </c>
    </row>
    <row r="116" spans="1:40" ht="8.85" customHeight="1" x14ac:dyDescent="0.3">
      <c r="A116" s="47">
        <v>24</v>
      </c>
      <c r="B116" s="98"/>
      <c r="C116" s="47" t="s">
        <v>149</v>
      </c>
      <c r="D116" s="61"/>
      <c r="E116" s="70">
        <v>7144442</v>
      </c>
      <c r="F116" s="61"/>
      <c r="G116" s="70">
        <v>835781</v>
      </c>
      <c r="H116" s="61"/>
      <c r="I116" s="70">
        <v>0</v>
      </c>
      <c r="J116" s="61"/>
      <c r="K116" s="70">
        <v>0</v>
      </c>
      <c r="L116" s="61"/>
      <c r="M116" s="70">
        <v>798671</v>
      </c>
      <c r="N116" s="61"/>
      <c r="O116" s="70">
        <v>0</v>
      </c>
      <c r="P116" s="61"/>
      <c r="Q116" s="70">
        <v>962595</v>
      </c>
      <c r="R116" s="61"/>
      <c r="S116" s="70">
        <v>0</v>
      </c>
      <c r="T116" s="61"/>
      <c r="U116" s="70">
        <v>0</v>
      </c>
      <c r="V116" s="61"/>
      <c r="W116" s="61"/>
      <c r="X116" s="70">
        <v>51875</v>
      </c>
      <c r="Y116" s="61"/>
      <c r="Z116" s="70">
        <v>0</v>
      </c>
      <c r="AA116" s="70"/>
      <c r="AB116" s="70">
        <v>0</v>
      </c>
      <c r="AC116" s="70"/>
      <c r="AD116" s="70">
        <v>0</v>
      </c>
      <c r="AE116" s="61"/>
      <c r="AF116" s="70">
        <f>SUM(E116:AD116)</f>
        <v>9793364</v>
      </c>
      <c r="AG116" s="61"/>
      <c r="AH116" s="71">
        <f t="shared" si="1"/>
        <v>188.34116696796031</v>
      </c>
      <c r="AI116" s="61"/>
      <c r="AJ116" s="71">
        <f>IF(AH$219,AH116/AH$219*100,0)</f>
        <v>51.071864355997562</v>
      </c>
      <c r="AK116" s="93"/>
      <c r="AL116" s="47">
        <v>24</v>
      </c>
      <c r="AN116" s="93">
        <v>51998</v>
      </c>
    </row>
    <row r="117" spans="1:40" ht="8.85" customHeight="1" x14ac:dyDescent="0.3">
      <c r="A117" s="47">
        <v>25</v>
      </c>
      <c r="B117" s="98"/>
      <c r="C117" s="47" t="s">
        <v>150</v>
      </c>
      <c r="D117" s="61"/>
      <c r="E117" s="70">
        <v>608467</v>
      </c>
      <c r="F117" s="61"/>
      <c r="G117" s="70">
        <v>177328</v>
      </c>
      <c r="H117" s="61"/>
      <c r="I117" s="70">
        <v>110847</v>
      </c>
      <c r="J117" s="61"/>
      <c r="K117" s="70">
        <v>0</v>
      </c>
      <c r="L117" s="61"/>
      <c r="M117" s="70">
        <v>241117</v>
      </c>
      <c r="N117" s="61"/>
      <c r="O117" s="70">
        <v>7727</v>
      </c>
      <c r="P117" s="61"/>
      <c r="Q117" s="70">
        <v>122965</v>
      </c>
      <c r="R117" s="61"/>
      <c r="S117" s="70">
        <v>0</v>
      </c>
      <c r="T117" s="61"/>
      <c r="U117" s="70">
        <v>0</v>
      </c>
      <c r="V117" s="61"/>
      <c r="W117" s="61"/>
      <c r="X117" s="70">
        <v>0</v>
      </c>
      <c r="Y117" s="61"/>
      <c r="Z117" s="70">
        <v>0</v>
      </c>
      <c r="AA117" s="70"/>
      <c r="AB117" s="70">
        <v>0</v>
      </c>
      <c r="AC117" s="70"/>
      <c r="AD117" s="70">
        <v>0</v>
      </c>
      <c r="AE117" s="61"/>
      <c r="AF117" s="70">
        <f>SUM(E117:AD117)</f>
        <v>1268451</v>
      </c>
      <c r="AG117" s="61"/>
      <c r="AH117" s="71">
        <f t="shared" si="1"/>
        <v>128.71141552511415</v>
      </c>
      <c r="AI117" s="61"/>
      <c r="AJ117" s="71">
        <f>IF(AH$219,AH117/AH$219*100,0)</f>
        <v>34.902257751675322</v>
      </c>
      <c r="AK117" s="93"/>
      <c r="AL117" s="47">
        <v>25</v>
      </c>
      <c r="AN117" s="93">
        <v>9855</v>
      </c>
    </row>
    <row r="118" spans="1:40" ht="8.85" customHeight="1" x14ac:dyDescent="0.3">
      <c r="A118" s="72"/>
      <c r="B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93"/>
      <c r="AG118" s="61"/>
      <c r="AH118" s="61"/>
      <c r="AI118" s="61"/>
      <c r="AJ118" s="61"/>
      <c r="AK118" s="61"/>
      <c r="AL118" s="72"/>
      <c r="AM118" s="72"/>
      <c r="AN118" s="61"/>
    </row>
    <row r="119" spans="1:40" ht="8.85" customHeight="1" x14ac:dyDescent="0.3">
      <c r="A119" s="47">
        <v>26</v>
      </c>
      <c r="B119" s="98"/>
      <c r="C119" s="47" t="s">
        <v>151</v>
      </c>
      <c r="D119" s="61"/>
      <c r="E119" s="70">
        <v>815881</v>
      </c>
      <c r="F119" s="61"/>
      <c r="G119" s="70">
        <v>307653</v>
      </c>
      <c r="H119" s="61"/>
      <c r="I119" s="70">
        <v>0</v>
      </c>
      <c r="J119" s="61"/>
      <c r="K119" s="70">
        <v>54011</v>
      </c>
      <c r="L119" s="61"/>
      <c r="M119" s="70">
        <v>0</v>
      </c>
      <c r="N119" s="61"/>
      <c r="O119" s="70">
        <v>0</v>
      </c>
      <c r="P119" s="61"/>
      <c r="Q119" s="70">
        <v>128478</v>
      </c>
      <c r="R119" s="61"/>
      <c r="S119" s="70">
        <v>0</v>
      </c>
      <c r="T119" s="61"/>
      <c r="U119" s="70">
        <v>0</v>
      </c>
      <c r="V119" s="61"/>
      <c r="W119" s="61"/>
      <c r="X119" s="70">
        <v>36061</v>
      </c>
      <c r="Y119" s="61"/>
      <c r="Z119" s="70">
        <v>0</v>
      </c>
      <c r="AA119" s="70"/>
      <c r="AB119" s="70">
        <v>6168846</v>
      </c>
      <c r="AC119" s="70"/>
      <c r="AD119" s="70">
        <v>27137</v>
      </c>
      <c r="AE119" s="61"/>
      <c r="AF119" s="70">
        <f>SUM(E119:AD119)</f>
        <v>7538067</v>
      </c>
      <c r="AG119" s="61"/>
      <c r="AH119" s="71">
        <f t="shared" si="1"/>
        <v>527.17441779145395</v>
      </c>
      <c r="AI119" s="61"/>
      <c r="AJ119" s="71">
        <f>IF(AH$219,AH119/AH$219*100,0)</f>
        <v>142.95217976416845</v>
      </c>
      <c r="AK119" s="93"/>
      <c r="AL119" s="47">
        <v>26</v>
      </c>
      <c r="AN119" s="93">
        <v>14299</v>
      </c>
    </row>
    <row r="120" spans="1:40" ht="8.85" customHeight="1" x14ac:dyDescent="0.3">
      <c r="A120" s="47">
        <v>27</v>
      </c>
      <c r="B120" s="98"/>
      <c r="C120" s="47" t="s">
        <v>152</v>
      </c>
      <c r="D120" s="61"/>
      <c r="E120" s="70">
        <v>2243771</v>
      </c>
      <c r="F120" s="61"/>
      <c r="G120" s="70">
        <v>563833</v>
      </c>
      <c r="H120" s="61"/>
      <c r="I120" s="70">
        <v>942783</v>
      </c>
      <c r="J120" s="61"/>
      <c r="K120" s="70">
        <v>0</v>
      </c>
      <c r="L120" s="61"/>
      <c r="M120" s="70">
        <v>577085</v>
      </c>
      <c r="N120" s="61"/>
      <c r="O120" s="70">
        <v>210082</v>
      </c>
      <c r="P120" s="61"/>
      <c r="Q120" s="70">
        <v>270599</v>
      </c>
      <c r="R120" s="61"/>
      <c r="S120" s="70">
        <v>0</v>
      </c>
      <c r="T120" s="61"/>
      <c r="U120" s="70">
        <v>18222</v>
      </c>
      <c r="V120" s="61"/>
      <c r="W120" s="61"/>
      <c r="X120" s="70">
        <v>79934</v>
      </c>
      <c r="Y120" s="61"/>
      <c r="Z120" s="70">
        <v>912801</v>
      </c>
      <c r="AA120" s="70"/>
      <c r="AB120" s="70">
        <v>0</v>
      </c>
      <c r="AC120" s="70"/>
      <c r="AD120" s="70">
        <v>218069</v>
      </c>
      <c r="AE120" s="61"/>
      <c r="AF120" s="70">
        <f>SUM(E120:AD120)</f>
        <v>6037179</v>
      </c>
      <c r="AG120" s="61"/>
      <c r="AH120" s="71">
        <f t="shared" si="1"/>
        <v>210.59681864164369</v>
      </c>
      <c r="AI120" s="61"/>
      <c r="AJ120" s="71">
        <f>IF(AH$219,AH120/AH$219*100,0)</f>
        <v>57.106857351586513</v>
      </c>
      <c r="AK120" s="93"/>
      <c r="AL120" s="47">
        <v>27</v>
      </c>
      <c r="AN120" s="93">
        <v>28667</v>
      </c>
    </row>
    <row r="121" spans="1:40" ht="8.85" customHeight="1" x14ac:dyDescent="0.3">
      <c r="A121" s="47">
        <v>28</v>
      </c>
      <c r="B121" s="98"/>
      <c r="C121" s="47" t="s">
        <v>153</v>
      </c>
      <c r="D121" s="61"/>
      <c r="E121" s="70">
        <v>1962334</v>
      </c>
      <c r="F121" s="61"/>
      <c r="G121" s="70">
        <v>233025</v>
      </c>
      <c r="H121" s="61"/>
      <c r="I121" s="70">
        <v>0</v>
      </c>
      <c r="J121" s="61"/>
      <c r="K121" s="70">
        <v>0</v>
      </c>
      <c r="L121" s="61"/>
      <c r="M121" s="70">
        <v>403691</v>
      </c>
      <c r="N121" s="61"/>
      <c r="O121" s="70">
        <v>0</v>
      </c>
      <c r="P121" s="61"/>
      <c r="Q121" s="70">
        <v>27727</v>
      </c>
      <c r="R121" s="61"/>
      <c r="S121" s="70">
        <v>0</v>
      </c>
      <c r="T121" s="61"/>
      <c r="U121" s="70">
        <v>0</v>
      </c>
      <c r="V121" s="61"/>
      <c r="W121" s="61"/>
      <c r="X121" s="70">
        <v>0</v>
      </c>
      <c r="Y121" s="61"/>
      <c r="Z121" s="70">
        <v>0</v>
      </c>
      <c r="AA121" s="70"/>
      <c r="AB121" s="70">
        <v>0</v>
      </c>
      <c r="AC121" s="70"/>
      <c r="AD121" s="70">
        <v>0</v>
      </c>
      <c r="AE121" s="61"/>
      <c r="AF121" s="70">
        <f>SUM(E121:AD121)</f>
        <v>2626777</v>
      </c>
      <c r="AG121" s="61"/>
      <c r="AH121" s="71">
        <f t="shared" si="1"/>
        <v>244.01086855550395</v>
      </c>
      <c r="AI121" s="61"/>
      <c r="AJ121" s="71">
        <f>IF(AH$219,AH121/AH$219*100,0)</f>
        <v>66.167637064582067</v>
      </c>
      <c r="AK121" s="93"/>
      <c r="AL121" s="47">
        <v>28</v>
      </c>
      <c r="AN121" s="93">
        <v>10765</v>
      </c>
    </row>
    <row r="122" spans="1:40" ht="8.85" customHeight="1" x14ac:dyDescent="0.3">
      <c r="A122" s="47">
        <v>29</v>
      </c>
      <c r="B122" s="98"/>
      <c r="C122" s="47" t="s">
        <v>94</v>
      </c>
      <c r="D122" s="61"/>
      <c r="E122" s="70">
        <v>191092140</v>
      </c>
      <c r="F122" s="61"/>
      <c r="G122" s="70">
        <v>44940753</v>
      </c>
      <c r="H122" s="61"/>
      <c r="I122" s="70">
        <v>178617984</v>
      </c>
      <c r="J122" s="61"/>
      <c r="K122" s="70">
        <v>2951800</v>
      </c>
      <c r="L122" s="61"/>
      <c r="M122" s="70">
        <v>27277652</v>
      </c>
      <c r="N122" s="61"/>
      <c r="O122" s="70">
        <v>21259422</v>
      </c>
      <c r="P122" s="61"/>
      <c r="Q122" s="70">
        <v>34975667</v>
      </c>
      <c r="R122" s="61"/>
      <c r="S122" s="70">
        <v>5428504</v>
      </c>
      <c r="T122" s="61"/>
      <c r="U122" s="70">
        <v>0</v>
      </c>
      <c r="V122" s="61"/>
      <c r="W122" s="61"/>
      <c r="X122" s="70">
        <v>15778991</v>
      </c>
      <c r="Y122" s="61"/>
      <c r="Z122" s="70">
        <v>0</v>
      </c>
      <c r="AA122" s="70"/>
      <c r="AB122" s="70">
        <v>0</v>
      </c>
      <c r="AC122" s="70"/>
      <c r="AD122" s="70">
        <v>4045048</v>
      </c>
      <c r="AE122" s="61"/>
      <c r="AF122" s="70">
        <f>SUM(E122:AD122)</f>
        <v>526367961</v>
      </c>
      <c r="AG122" s="61"/>
      <c r="AH122" s="71">
        <f t="shared" si="1"/>
        <v>460.30176873675151</v>
      </c>
      <c r="AI122" s="61"/>
      <c r="AJ122" s="71">
        <f>IF(AH$219,AH122/AH$219*100,0)</f>
        <v>124.818540068557</v>
      </c>
      <c r="AK122" s="93"/>
      <c r="AL122" s="47">
        <v>29</v>
      </c>
      <c r="AN122" s="93">
        <v>1143528</v>
      </c>
    </row>
    <row r="123" spans="1:40" ht="8.85" customHeight="1" x14ac:dyDescent="0.3">
      <c r="A123" s="47">
        <v>30</v>
      </c>
      <c r="B123" s="98"/>
      <c r="C123" s="47" t="s">
        <v>154</v>
      </c>
      <c r="D123" s="61"/>
      <c r="E123" s="70">
        <v>10533415</v>
      </c>
      <c r="F123" s="61"/>
      <c r="G123" s="70">
        <v>1748470</v>
      </c>
      <c r="H123" s="61"/>
      <c r="I123" s="70">
        <v>1801247</v>
      </c>
      <c r="J123" s="61"/>
      <c r="K123" s="70">
        <v>0</v>
      </c>
      <c r="L123" s="61"/>
      <c r="M123" s="70">
        <v>2011001</v>
      </c>
      <c r="N123" s="61"/>
      <c r="O123" s="70">
        <v>160441</v>
      </c>
      <c r="P123" s="61"/>
      <c r="Q123" s="70">
        <v>2271130</v>
      </c>
      <c r="R123" s="61"/>
      <c r="S123" s="70">
        <v>0</v>
      </c>
      <c r="T123" s="61"/>
      <c r="U123" s="70">
        <v>0</v>
      </c>
      <c r="V123" s="61"/>
      <c r="W123" s="61"/>
      <c r="X123" s="70">
        <v>62989</v>
      </c>
      <c r="Y123" s="61"/>
      <c r="Z123" s="70">
        <v>0</v>
      </c>
      <c r="AA123" s="70"/>
      <c r="AB123" s="70">
        <v>0</v>
      </c>
      <c r="AC123" s="70"/>
      <c r="AD123" s="70">
        <v>0</v>
      </c>
      <c r="AE123" s="61"/>
      <c r="AF123" s="70">
        <f>SUM(E123:AD123)</f>
        <v>18588693</v>
      </c>
      <c r="AG123" s="61"/>
      <c r="AH123" s="71">
        <f t="shared" si="1"/>
        <v>263.37054406347409</v>
      </c>
      <c r="AI123" s="61"/>
      <c r="AJ123" s="71">
        <f>IF(AH$219,AH123/AH$219*100,0)</f>
        <v>71.417337581131264</v>
      </c>
      <c r="AK123" s="93"/>
      <c r="AL123" s="47">
        <v>30</v>
      </c>
      <c r="AN123" s="93">
        <v>70580</v>
      </c>
    </row>
    <row r="124" spans="1:40" ht="8.85" customHeight="1" x14ac:dyDescent="0.3">
      <c r="A124" s="72"/>
      <c r="B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72"/>
      <c r="AM124" s="72"/>
      <c r="AN124" s="61"/>
    </row>
    <row r="125" spans="1:40" ht="8.85" customHeight="1" x14ac:dyDescent="0.3">
      <c r="A125" s="47">
        <v>31</v>
      </c>
      <c r="B125" s="98"/>
      <c r="C125" s="47" t="s">
        <v>155</v>
      </c>
      <c r="D125" s="61"/>
      <c r="E125" s="70">
        <v>1107536</v>
      </c>
      <c r="F125" s="61"/>
      <c r="G125" s="70">
        <v>369071</v>
      </c>
      <c r="H125" s="61"/>
      <c r="I125" s="70">
        <v>0</v>
      </c>
      <c r="J125" s="61"/>
      <c r="K125" s="70">
        <v>45073</v>
      </c>
      <c r="L125" s="61"/>
      <c r="M125" s="70">
        <v>407957</v>
      </c>
      <c r="N125" s="61"/>
      <c r="O125" s="70">
        <v>0</v>
      </c>
      <c r="P125" s="61"/>
      <c r="Q125" s="70">
        <v>4168</v>
      </c>
      <c r="R125" s="61"/>
      <c r="S125" s="70">
        <v>0</v>
      </c>
      <c r="T125" s="61"/>
      <c r="U125" s="70">
        <v>0</v>
      </c>
      <c r="V125" s="61"/>
      <c r="W125" s="61"/>
      <c r="X125" s="70">
        <v>59470</v>
      </c>
      <c r="Y125" s="61"/>
      <c r="Z125" s="70">
        <v>179851</v>
      </c>
      <c r="AA125" s="70"/>
      <c r="AB125" s="70">
        <v>0</v>
      </c>
      <c r="AC125" s="70"/>
      <c r="AD125" s="70">
        <v>55370</v>
      </c>
      <c r="AE125" s="61"/>
      <c r="AF125" s="70">
        <f>SUM(E125:AD125)</f>
        <v>2228496</v>
      </c>
      <c r="AG125" s="61"/>
      <c r="AH125" s="71">
        <f t="shared" si="1"/>
        <v>143.21033352612301</v>
      </c>
      <c r="AI125" s="61"/>
      <c r="AJ125" s="71">
        <f>IF(AH$219,AH125/AH$219*100,0)</f>
        <v>38.833882395278728</v>
      </c>
      <c r="AK125" s="93"/>
      <c r="AL125" s="47">
        <v>31</v>
      </c>
      <c r="AN125" s="93">
        <v>15561</v>
      </c>
    </row>
    <row r="126" spans="1:40" ht="8.85" customHeight="1" x14ac:dyDescent="0.3">
      <c r="A126" s="47">
        <v>32</v>
      </c>
      <c r="B126" s="98"/>
      <c r="C126" s="47" t="s">
        <v>156</v>
      </c>
      <c r="D126" s="61"/>
      <c r="E126" s="70">
        <v>2207343</v>
      </c>
      <c r="F126" s="61"/>
      <c r="G126" s="70">
        <v>554834</v>
      </c>
      <c r="H126" s="61"/>
      <c r="I126" s="70">
        <v>0</v>
      </c>
      <c r="J126" s="61"/>
      <c r="K126" s="70">
        <v>0</v>
      </c>
      <c r="L126" s="61"/>
      <c r="M126" s="70">
        <v>885451</v>
      </c>
      <c r="N126" s="61"/>
      <c r="O126" s="70">
        <v>84931</v>
      </c>
      <c r="P126" s="61"/>
      <c r="Q126" s="70">
        <v>435156</v>
      </c>
      <c r="R126" s="61"/>
      <c r="S126" s="70">
        <v>0</v>
      </c>
      <c r="T126" s="61"/>
      <c r="U126" s="70">
        <v>0</v>
      </c>
      <c r="V126" s="61"/>
      <c r="W126" s="61"/>
      <c r="X126" s="70">
        <v>0</v>
      </c>
      <c r="Y126" s="61"/>
      <c r="Z126" s="70">
        <v>0</v>
      </c>
      <c r="AA126" s="70"/>
      <c r="AB126" s="70">
        <v>0</v>
      </c>
      <c r="AC126" s="70"/>
      <c r="AD126" s="70">
        <v>0</v>
      </c>
      <c r="AE126" s="61"/>
      <c r="AF126" s="70">
        <f>SUM(E126:AD126)</f>
        <v>4167715</v>
      </c>
      <c r="AG126" s="61"/>
      <c r="AH126" s="71">
        <f t="shared" si="1"/>
        <v>154.14287299356462</v>
      </c>
      <c r="AI126" s="61"/>
      <c r="AJ126" s="71">
        <f>IF(AH$219,AH126/AH$219*100,0)</f>
        <v>41.798423720663799</v>
      </c>
      <c r="AK126" s="93"/>
      <c r="AL126" s="47">
        <v>32</v>
      </c>
      <c r="AN126" s="93">
        <v>27038</v>
      </c>
    </row>
    <row r="127" spans="1:40" ht="8.85" customHeight="1" x14ac:dyDescent="0.3">
      <c r="A127" s="47">
        <v>33</v>
      </c>
      <c r="B127" s="98"/>
      <c r="C127" s="47" t="s">
        <v>96</v>
      </c>
      <c r="D127" s="61"/>
      <c r="E127" s="70">
        <v>5664739</v>
      </c>
      <c r="F127" s="61"/>
      <c r="G127" s="70">
        <v>999577</v>
      </c>
      <c r="H127" s="61"/>
      <c r="I127" s="70">
        <v>3633</v>
      </c>
      <c r="J127" s="61"/>
      <c r="K127" s="70">
        <v>209174</v>
      </c>
      <c r="L127" s="61"/>
      <c r="M127" s="70">
        <v>2030181</v>
      </c>
      <c r="N127" s="61"/>
      <c r="O127" s="70">
        <v>156476</v>
      </c>
      <c r="P127" s="61"/>
      <c r="Q127" s="70">
        <v>691985</v>
      </c>
      <c r="R127" s="61"/>
      <c r="S127" s="70">
        <v>0</v>
      </c>
      <c r="T127" s="61"/>
      <c r="U127" s="70">
        <v>0</v>
      </c>
      <c r="V127" s="61"/>
      <c r="W127" s="61"/>
      <c r="X127" s="70">
        <v>144516</v>
      </c>
      <c r="Y127" s="61"/>
      <c r="Z127" s="70">
        <v>1176654</v>
      </c>
      <c r="AA127" s="70"/>
      <c r="AB127" s="70">
        <v>0</v>
      </c>
      <c r="AC127" s="70"/>
      <c r="AD127" s="70">
        <v>0</v>
      </c>
      <c r="AE127" s="61"/>
      <c r="AF127" s="70">
        <f>SUM(E127:AD127)</f>
        <v>11076935</v>
      </c>
      <c r="AG127" s="61"/>
      <c r="AH127" s="71">
        <f t="shared" si="1"/>
        <v>198.57543652074145</v>
      </c>
      <c r="AI127" s="61"/>
      <c r="AJ127" s="71">
        <f>IF(AH$219,AH127/AH$219*100,0)</f>
        <v>53.847058089777875</v>
      </c>
      <c r="AK127" s="93"/>
      <c r="AL127" s="47">
        <v>33</v>
      </c>
      <c r="AN127" s="93">
        <v>55782</v>
      </c>
    </row>
    <row r="128" spans="1:40" ht="8.85" customHeight="1" x14ac:dyDescent="0.3">
      <c r="A128" s="47">
        <v>34</v>
      </c>
      <c r="B128" s="98"/>
      <c r="C128" s="47" t="s">
        <v>157</v>
      </c>
      <c r="D128" s="61"/>
      <c r="E128" s="70">
        <v>16037305</v>
      </c>
      <c r="F128" s="61"/>
      <c r="G128" s="70">
        <v>3773932</v>
      </c>
      <c r="H128" s="61"/>
      <c r="I128" s="70">
        <v>8589974</v>
      </c>
      <c r="J128" s="61"/>
      <c r="K128" s="70">
        <v>0</v>
      </c>
      <c r="L128" s="61"/>
      <c r="M128" s="70">
        <v>2665730</v>
      </c>
      <c r="N128" s="61"/>
      <c r="O128" s="70">
        <v>532223</v>
      </c>
      <c r="P128" s="61"/>
      <c r="Q128" s="70">
        <v>2068695</v>
      </c>
      <c r="R128" s="61"/>
      <c r="S128" s="70">
        <v>0</v>
      </c>
      <c r="T128" s="61"/>
      <c r="U128" s="70">
        <v>0</v>
      </c>
      <c r="V128" s="61"/>
      <c r="W128" s="61"/>
      <c r="X128" s="70">
        <v>782838</v>
      </c>
      <c r="Y128" s="61"/>
      <c r="Z128" s="70">
        <v>5044155</v>
      </c>
      <c r="AA128" s="70"/>
      <c r="AB128" s="70">
        <v>0</v>
      </c>
      <c r="AC128" s="70"/>
      <c r="AD128" s="70">
        <v>31498</v>
      </c>
      <c r="AE128" s="61"/>
      <c r="AF128" s="70">
        <f>SUM(E128:AD128)</f>
        <v>39526350</v>
      </c>
      <c r="AG128" s="61"/>
      <c r="AH128" s="71">
        <f t="shared" si="1"/>
        <v>444.96622762580211</v>
      </c>
      <c r="AI128" s="61"/>
      <c r="AJ128" s="71">
        <f>IF(AH$219,AH128/AH$219*100,0)</f>
        <v>120.66005104540322</v>
      </c>
      <c r="AK128" s="93"/>
      <c r="AL128" s="47">
        <v>34</v>
      </c>
      <c r="AN128" s="93">
        <v>88830</v>
      </c>
    </row>
    <row r="129" spans="1:40" ht="8.85" customHeight="1" x14ac:dyDescent="0.3">
      <c r="A129" s="47">
        <v>35</v>
      </c>
      <c r="B129" s="98"/>
      <c r="C129" s="47" t="s">
        <v>158</v>
      </c>
      <c r="D129" s="61"/>
      <c r="E129" s="70">
        <v>1552683</v>
      </c>
      <c r="F129" s="61"/>
      <c r="G129" s="70">
        <v>244459</v>
      </c>
      <c r="H129" s="61"/>
      <c r="I129" s="70">
        <v>0</v>
      </c>
      <c r="J129" s="61"/>
      <c r="K129" s="70">
        <v>5521</v>
      </c>
      <c r="L129" s="61"/>
      <c r="M129" s="70">
        <v>199639</v>
      </c>
      <c r="N129" s="61"/>
      <c r="O129" s="70">
        <v>0</v>
      </c>
      <c r="P129" s="61"/>
      <c r="Q129" s="70">
        <v>86617</v>
      </c>
      <c r="R129" s="61"/>
      <c r="S129" s="70">
        <v>0</v>
      </c>
      <c r="T129" s="61"/>
      <c r="U129" s="70">
        <v>0</v>
      </c>
      <c r="V129" s="61"/>
      <c r="W129" s="61"/>
      <c r="X129" s="70">
        <v>105718</v>
      </c>
      <c r="Y129" s="61"/>
      <c r="Z129" s="70">
        <v>0</v>
      </c>
      <c r="AA129" s="70"/>
      <c r="AB129" s="70">
        <v>0</v>
      </c>
      <c r="AC129" s="70"/>
      <c r="AD129" s="70">
        <v>46494</v>
      </c>
      <c r="AE129" s="61"/>
      <c r="AF129" s="70">
        <f>SUM(E129:AD129)</f>
        <v>2241131</v>
      </c>
      <c r="AG129" s="61"/>
      <c r="AH129" s="71">
        <f>AF129/AN129</f>
        <v>133.74297308587455</v>
      </c>
      <c r="AI129" s="61"/>
      <c r="AJ129" s="71">
        <f>IF(AH$219,AH129/AH$219*100,0)</f>
        <v>36.266648922121156</v>
      </c>
      <c r="AK129" s="93"/>
      <c r="AL129" s="47">
        <v>35</v>
      </c>
      <c r="AN129" s="93">
        <v>16757</v>
      </c>
    </row>
    <row r="130" spans="1:40" ht="8.85" customHeight="1" x14ac:dyDescent="0.3">
      <c r="A130" s="61"/>
      <c r="B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93"/>
      <c r="AG130" s="61"/>
      <c r="AH130" s="61"/>
      <c r="AI130" s="61"/>
      <c r="AJ130" s="99"/>
      <c r="AK130" s="61"/>
      <c r="AL130" s="61"/>
      <c r="AM130" s="61"/>
      <c r="AN130" s="61"/>
    </row>
    <row r="131" spans="1:40" ht="8.85" customHeight="1" x14ac:dyDescent="0.3">
      <c r="A131" s="47">
        <v>36</v>
      </c>
      <c r="B131" s="98"/>
      <c r="C131" s="47" t="s">
        <v>159</v>
      </c>
      <c r="D131" s="61"/>
      <c r="E131" s="70">
        <v>5469912</v>
      </c>
      <c r="F131" s="61"/>
      <c r="G131" s="70">
        <v>870900</v>
      </c>
      <c r="H131" s="61"/>
      <c r="I131" s="70">
        <v>1867032</v>
      </c>
      <c r="J131" s="61"/>
      <c r="K131" s="70">
        <v>0</v>
      </c>
      <c r="L131" s="61"/>
      <c r="M131" s="70">
        <v>0</v>
      </c>
      <c r="N131" s="61"/>
      <c r="O131" s="70">
        <v>303677</v>
      </c>
      <c r="P131" s="61"/>
      <c r="Q131" s="70">
        <v>603745</v>
      </c>
      <c r="R131" s="61"/>
      <c r="S131" s="70">
        <v>0</v>
      </c>
      <c r="T131" s="61"/>
      <c r="U131" s="70">
        <v>0</v>
      </c>
      <c r="V131" s="61"/>
      <c r="W131" s="61"/>
      <c r="X131" s="70">
        <v>184993</v>
      </c>
      <c r="Y131" s="61"/>
      <c r="Z131" s="70">
        <v>2346997</v>
      </c>
      <c r="AA131" s="70"/>
      <c r="AB131" s="70">
        <v>0</v>
      </c>
      <c r="AC131" s="70"/>
      <c r="AD131" s="70">
        <v>0</v>
      </c>
      <c r="AE131" s="61"/>
      <c r="AF131" s="70">
        <f>SUM(E131:AD131)</f>
        <v>11647256</v>
      </c>
      <c r="AG131" s="61"/>
      <c r="AH131" s="71">
        <f t="shared" ref="AH131:AH146" si="2">AF131/AN131</f>
        <v>314.02685359935293</v>
      </c>
      <c r="AI131" s="61"/>
      <c r="AJ131" s="71">
        <f>IF(AH$219,AH131/AH$219*100,0)</f>
        <v>85.153645001547403</v>
      </c>
      <c r="AK131" s="93"/>
      <c r="AL131" s="47">
        <v>36</v>
      </c>
      <c r="AN131" s="93">
        <v>37090</v>
      </c>
    </row>
    <row r="132" spans="1:40" ht="8.85" customHeight="1" x14ac:dyDescent="0.3">
      <c r="A132" s="47">
        <v>37</v>
      </c>
      <c r="B132" s="98"/>
      <c r="C132" s="47" t="s">
        <v>160</v>
      </c>
      <c r="D132" s="61"/>
      <c r="E132" s="70">
        <v>3883969</v>
      </c>
      <c r="F132" s="61"/>
      <c r="G132" s="70">
        <v>513506</v>
      </c>
      <c r="H132" s="61"/>
      <c r="I132" s="70">
        <v>1030634</v>
      </c>
      <c r="J132" s="61"/>
      <c r="K132" s="70">
        <v>0</v>
      </c>
      <c r="L132" s="61"/>
      <c r="M132" s="70">
        <v>17560</v>
      </c>
      <c r="N132" s="61"/>
      <c r="O132" s="70">
        <v>761956</v>
      </c>
      <c r="P132" s="61"/>
      <c r="Q132" s="70">
        <v>946002</v>
      </c>
      <c r="R132" s="61"/>
      <c r="S132" s="70">
        <v>0</v>
      </c>
      <c r="T132" s="61"/>
      <c r="U132" s="70">
        <v>0</v>
      </c>
      <c r="V132" s="61"/>
      <c r="W132" s="61"/>
      <c r="X132" s="70">
        <v>9940</v>
      </c>
      <c r="Y132" s="61"/>
      <c r="Z132" s="70">
        <v>0</v>
      </c>
      <c r="AA132" s="70"/>
      <c r="AB132" s="70">
        <v>0</v>
      </c>
      <c r="AC132" s="70"/>
      <c r="AD132" s="70">
        <v>87843</v>
      </c>
      <c r="AE132" s="61"/>
      <c r="AF132" s="70">
        <f>SUM(E132:AD132)</f>
        <v>7251410</v>
      </c>
      <c r="AG132" s="61"/>
      <c r="AH132" s="71">
        <f t="shared" si="2"/>
        <v>308.93873551465578</v>
      </c>
      <c r="AI132" s="61"/>
      <c r="AJ132" s="71">
        <f>IF(AH$219,AH132/AH$219*100,0)</f>
        <v>83.773916496981244</v>
      </c>
      <c r="AK132" s="93"/>
      <c r="AL132" s="47">
        <v>37</v>
      </c>
      <c r="AN132" s="93">
        <v>23472</v>
      </c>
    </row>
    <row r="133" spans="1:40" ht="8.85" customHeight="1" x14ac:dyDescent="0.3">
      <c r="A133" s="47">
        <v>38</v>
      </c>
      <c r="B133" s="98"/>
      <c r="C133" s="47" t="s">
        <v>161</v>
      </c>
      <c r="D133" s="61"/>
      <c r="E133" s="70">
        <v>564237</v>
      </c>
      <c r="F133" s="61"/>
      <c r="G133" s="70">
        <v>344259</v>
      </c>
      <c r="H133" s="61"/>
      <c r="I133" s="70">
        <v>0</v>
      </c>
      <c r="J133" s="61"/>
      <c r="K133" s="70">
        <v>0</v>
      </c>
      <c r="L133" s="61"/>
      <c r="M133" s="70">
        <v>347793</v>
      </c>
      <c r="N133" s="61"/>
      <c r="O133" s="70">
        <v>15114</v>
      </c>
      <c r="P133" s="61"/>
      <c r="Q133" s="70">
        <v>123166</v>
      </c>
      <c r="R133" s="61"/>
      <c r="S133" s="70">
        <v>0</v>
      </c>
      <c r="T133" s="61"/>
      <c r="U133" s="70">
        <v>0</v>
      </c>
      <c r="V133" s="61"/>
      <c r="W133" s="61"/>
      <c r="X133" s="70">
        <v>26506</v>
      </c>
      <c r="Y133" s="61"/>
      <c r="Z133" s="70">
        <v>0</v>
      </c>
      <c r="AA133" s="70"/>
      <c r="AB133" s="70">
        <v>0</v>
      </c>
      <c r="AC133" s="70"/>
      <c r="AD133" s="70">
        <v>36338</v>
      </c>
      <c r="AE133" s="61"/>
      <c r="AF133" s="70">
        <f>SUM(E133:AD133)</f>
        <v>1457413</v>
      </c>
      <c r="AG133" s="61"/>
      <c r="AH133" s="71">
        <f t="shared" si="2"/>
        <v>94.361476205891876</v>
      </c>
      <c r="AI133" s="61"/>
      <c r="AJ133" s="71">
        <f>IF(AH$219,AH133/AH$219*100,0)</f>
        <v>25.58769593924638</v>
      </c>
      <c r="AK133" s="93"/>
      <c r="AL133" s="47">
        <v>38</v>
      </c>
      <c r="AN133" s="93">
        <v>15445</v>
      </c>
    </row>
    <row r="134" spans="1:40" ht="8.85" customHeight="1" x14ac:dyDescent="0.3">
      <c r="A134" s="47">
        <v>39</v>
      </c>
      <c r="B134" s="98"/>
      <c r="C134" s="47" t="s">
        <v>162</v>
      </c>
      <c r="D134" s="61"/>
      <c r="E134" s="70">
        <v>2483454</v>
      </c>
      <c r="F134" s="61"/>
      <c r="G134" s="70">
        <v>435985</v>
      </c>
      <c r="H134" s="61"/>
      <c r="I134" s="70">
        <v>664658</v>
      </c>
      <c r="J134" s="61"/>
      <c r="K134" s="70">
        <v>0</v>
      </c>
      <c r="L134" s="61"/>
      <c r="M134" s="70">
        <v>473311</v>
      </c>
      <c r="N134" s="61"/>
      <c r="O134" s="70">
        <v>47509</v>
      </c>
      <c r="P134" s="61"/>
      <c r="Q134" s="70">
        <v>338729</v>
      </c>
      <c r="R134" s="61"/>
      <c r="S134" s="70">
        <v>0</v>
      </c>
      <c r="T134" s="61"/>
      <c r="U134" s="70">
        <v>0</v>
      </c>
      <c r="V134" s="61"/>
      <c r="W134" s="61"/>
      <c r="X134" s="70">
        <v>350413</v>
      </c>
      <c r="Y134" s="61"/>
      <c r="Z134" s="70">
        <v>736245</v>
      </c>
      <c r="AA134" s="70"/>
      <c r="AB134" s="70">
        <v>0</v>
      </c>
      <c r="AC134" s="70"/>
      <c r="AD134" s="70">
        <v>0</v>
      </c>
      <c r="AE134" s="61"/>
      <c r="AF134" s="70">
        <f>SUM(E134:AD134)</f>
        <v>5530304</v>
      </c>
      <c r="AG134" s="61"/>
      <c r="AH134" s="71">
        <f t="shared" si="2"/>
        <v>275.18057421505699</v>
      </c>
      <c r="AI134" s="61"/>
      <c r="AJ134" s="71">
        <f>IF(AH$219,AH134/AH$219*100,0)</f>
        <v>74.619825213824384</v>
      </c>
      <c r="AK134" s="93"/>
      <c r="AL134" s="47">
        <v>39</v>
      </c>
      <c r="AN134" s="93">
        <v>20097</v>
      </c>
    </row>
    <row r="135" spans="1:40" ht="8.85" customHeight="1" x14ac:dyDescent="0.3">
      <c r="A135" s="47">
        <v>40</v>
      </c>
      <c r="B135" s="98"/>
      <c r="C135" s="47" t="s">
        <v>163</v>
      </c>
      <c r="D135" s="61"/>
      <c r="E135" s="100">
        <v>725359</v>
      </c>
      <c r="F135" s="61"/>
      <c r="G135" s="100">
        <v>297698</v>
      </c>
      <c r="H135" s="61"/>
      <c r="I135" s="100">
        <v>473598</v>
      </c>
      <c r="J135" s="61"/>
      <c r="K135" s="100">
        <v>37376</v>
      </c>
      <c r="L135" s="61"/>
      <c r="M135" s="100">
        <v>205051</v>
      </c>
      <c r="N135" s="61"/>
      <c r="O135" s="100">
        <v>0</v>
      </c>
      <c r="P135" s="61"/>
      <c r="Q135" s="100">
        <v>35979</v>
      </c>
      <c r="R135" s="61"/>
      <c r="S135" s="100">
        <v>0</v>
      </c>
      <c r="T135" s="61"/>
      <c r="U135" s="100">
        <v>0</v>
      </c>
      <c r="V135" s="61"/>
      <c r="W135" s="61"/>
      <c r="X135" s="100">
        <v>73747</v>
      </c>
      <c r="Y135" s="61"/>
      <c r="Z135" s="100">
        <v>260308</v>
      </c>
      <c r="AA135" s="100"/>
      <c r="AB135" s="100">
        <v>0</v>
      </c>
      <c r="AC135" s="100"/>
      <c r="AD135" s="100">
        <v>43111</v>
      </c>
      <c r="AE135" s="61"/>
      <c r="AF135" s="100">
        <f>SUM(E135:AD135)</f>
        <v>2152227</v>
      </c>
      <c r="AG135" s="61"/>
      <c r="AH135" s="71">
        <f t="shared" si="2"/>
        <v>188.6594495091164</v>
      </c>
      <c r="AI135" s="61"/>
      <c r="AJ135" s="71">
        <f>IF(AH$219,AH135/AH$219*100,0)</f>
        <v>51.158172002013011</v>
      </c>
      <c r="AK135" s="93"/>
      <c r="AL135" s="47">
        <v>40</v>
      </c>
      <c r="AN135" s="93">
        <v>11408</v>
      </c>
    </row>
    <row r="136" spans="1:40" ht="8.85" customHeight="1" x14ac:dyDescent="0.3">
      <c r="A136" s="72"/>
      <c r="B136" s="61"/>
      <c r="D136" s="61"/>
      <c r="E136" s="93"/>
      <c r="F136" s="61"/>
      <c r="G136" s="93"/>
      <c r="H136" s="61"/>
      <c r="I136" s="93"/>
      <c r="J136" s="61"/>
      <c r="K136" s="93"/>
      <c r="L136" s="61"/>
      <c r="M136" s="93"/>
      <c r="N136" s="61"/>
      <c r="O136" s="93"/>
      <c r="P136" s="61"/>
      <c r="Q136" s="93"/>
      <c r="R136" s="61"/>
      <c r="S136" s="93"/>
      <c r="T136" s="61"/>
      <c r="U136" s="93"/>
      <c r="V136" s="61"/>
      <c r="W136" s="61"/>
      <c r="X136" s="93"/>
      <c r="Y136" s="61"/>
      <c r="Z136" s="93"/>
      <c r="AA136" s="93"/>
      <c r="AB136" s="93"/>
      <c r="AC136" s="93"/>
      <c r="AD136" s="93"/>
      <c r="AE136" s="61"/>
      <c r="AF136" s="93"/>
      <c r="AG136" s="61"/>
      <c r="AH136" s="61"/>
      <c r="AI136" s="61"/>
      <c r="AJ136" s="61"/>
      <c r="AK136" s="61"/>
      <c r="AL136" s="72"/>
      <c r="AM136" s="72"/>
      <c r="AN136" s="61"/>
    </row>
    <row r="137" spans="1:40" ht="8.85" customHeight="1" x14ac:dyDescent="0.3">
      <c r="A137" s="47">
        <v>41</v>
      </c>
      <c r="B137" s="98"/>
      <c r="C137" s="47" t="s">
        <v>164</v>
      </c>
      <c r="D137" s="61"/>
      <c r="E137" s="70">
        <v>3470618</v>
      </c>
      <c r="F137" s="61"/>
      <c r="G137" s="70">
        <v>1027099</v>
      </c>
      <c r="H137" s="61"/>
      <c r="I137" s="70">
        <v>347415</v>
      </c>
      <c r="J137" s="61"/>
      <c r="K137" s="70">
        <v>39182</v>
      </c>
      <c r="L137" s="61"/>
      <c r="M137" s="70">
        <v>1087186</v>
      </c>
      <c r="N137" s="61"/>
      <c r="O137" s="70">
        <v>0</v>
      </c>
      <c r="P137" s="61"/>
      <c r="Q137" s="70">
        <v>222979</v>
      </c>
      <c r="R137" s="61"/>
      <c r="S137" s="70">
        <v>0</v>
      </c>
      <c r="T137" s="61"/>
      <c r="U137" s="70">
        <v>0</v>
      </c>
      <c r="V137" s="61"/>
      <c r="W137" s="61"/>
      <c r="X137" s="70">
        <v>188282</v>
      </c>
      <c r="Y137" s="61"/>
      <c r="Z137" s="70">
        <v>261220</v>
      </c>
      <c r="AA137" s="70"/>
      <c r="AB137" s="70">
        <v>0</v>
      </c>
      <c r="AC137" s="70"/>
      <c r="AD137" s="70">
        <v>910582</v>
      </c>
      <c r="AE137" s="61"/>
      <c r="AF137" s="70">
        <f>SUM(E137:AD137)</f>
        <v>7554563</v>
      </c>
      <c r="AG137" s="61"/>
      <c r="AH137" s="71">
        <f t="shared" si="2"/>
        <v>220.06359055026363</v>
      </c>
      <c r="AI137" s="61"/>
      <c r="AJ137" s="71">
        <f>IF(AH$219,AH137/AH$219*100,0)</f>
        <v>59.673931234528176</v>
      </c>
      <c r="AK137" s="93"/>
      <c r="AL137" s="47">
        <v>41</v>
      </c>
      <c r="AN137" s="93">
        <v>34329</v>
      </c>
    </row>
    <row r="138" spans="1:40" ht="8.85" customHeight="1" x14ac:dyDescent="0.3">
      <c r="A138" s="47">
        <v>42</v>
      </c>
      <c r="B138" s="98"/>
      <c r="C138" s="47" t="s">
        <v>165</v>
      </c>
      <c r="D138" s="61"/>
      <c r="E138" s="70">
        <v>24952021</v>
      </c>
      <c r="F138" s="61"/>
      <c r="G138" s="70">
        <v>2069167</v>
      </c>
      <c r="H138" s="61"/>
      <c r="I138" s="70">
        <v>1160246</v>
      </c>
      <c r="J138" s="61"/>
      <c r="K138" s="70">
        <v>507474</v>
      </c>
      <c r="L138" s="61"/>
      <c r="M138" s="70">
        <v>0</v>
      </c>
      <c r="N138" s="61"/>
      <c r="O138" s="70">
        <v>1030391</v>
      </c>
      <c r="P138" s="61"/>
      <c r="Q138" s="70">
        <v>2950008</v>
      </c>
      <c r="R138" s="61"/>
      <c r="S138" s="70">
        <v>0</v>
      </c>
      <c r="T138" s="61"/>
      <c r="U138" s="70">
        <v>0</v>
      </c>
      <c r="V138" s="61"/>
      <c r="W138" s="61"/>
      <c r="X138" s="70">
        <v>937844</v>
      </c>
      <c r="Y138" s="61"/>
      <c r="Z138" s="70">
        <v>0</v>
      </c>
      <c r="AA138" s="70"/>
      <c r="AB138" s="70">
        <v>0</v>
      </c>
      <c r="AC138" s="70"/>
      <c r="AD138" s="70">
        <v>0</v>
      </c>
      <c r="AE138" s="61"/>
      <c r="AF138" s="70">
        <f>SUM(E138:AD138)</f>
        <v>33607151</v>
      </c>
      <c r="AG138" s="61"/>
      <c r="AH138" s="71">
        <f t="shared" si="2"/>
        <v>311.38491401675191</v>
      </c>
      <c r="AI138" s="61"/>
      <c r="AJ138" s="71">
        <f>IF(AH$219,AH138/AH$219*100,0)</f>
        <v>84.437238800123097</v>
      </c>
      <c r="AK138" s="93"/>
      <c r="AL138" s="47">
        <v>42</v>
      </c>
      <c r="AN138" s="93">
        <v>107928</v>
      </c>
    </row>
    <row r="139" spans="1:40" ht="8.85" customHeight="1" x14ac:dyDescent="0.3">
      <c r="A139" s="47">
        <v>43</v>
      </c>
      <c r="B139" s="98"/>
      <c r="C139" s="47" t="s">
        <v>166</v>
      </c>
      <c r="D139" s="61"/>
      <c r="E139" s="70">
        <v>69907728</v>
      </c>
      <c r="F139" s="61"/>
      <c r="G139" s="70">
        <v>2820509</v>
      </c>
      <c r="H139" s="61"/>
      <c r="I139" s="70">
        <v>39626918</v>
      </c>
      <c r="J139" s="61"/>
      <c r="K139" s="70">
        <v>0</v>
      </c>
      <c r="L139" s="61"/>
      <c r="M139" s="70">
        <v>7480192</v>
      </c>
      <c r="N139" s="61"/>
      <c r="O139" s="70">
        <v>16507646</v>
      </c>
      <c r="P139" s="61"/>
      <c r="Q139" s="70">
        <v>5675782</v>
      </c>
      <c r="R139" s="61"/>
      <c r="S139" s="70">
        <v>0</v>
      </c>
      <c r="T139" s="61"/>
      <c r="U139" s="70">
        <v>0</v>
      </c>
      <c r="V139" s="61"/>
      <c r="W139" s="61"/>
      <c r="X139" s="70">
        <v>11274953</v>
      </c>
      <c r="Y139" s="61"/>
      <c r="Z139" s="70">
        <v>27336089</v>
      </c>
      <c r="AA139" s="70"/>
      <c r="AB139" s="70">
        <v>0</v>
      </c>
      <c r="AC139" s="70"/>
      <c r="AD139" s="70">
        <v>1943537</v>
      </c>
      <c r="AE139" s="61"/>
      <c r="AF139" s="70">
        <f>SUM(E139:AD139)</f>
        <v>182573354</v>
      </c>
      <c r="AG139" s="61"/>
      <c r="AH139" s="71">
        <f t="shared" si="2"/>
        <v>554.93589342216842</v>
      </c>
      <c r="AI139" s="61"/>
      <c r="AJ139" s="71">
        <f>IF(AH$219,AH139/AH$219*100,0)</f>
        <v>150.4801692130996</v>
      </c>
      <c r="AK139" s="93"/>
      <c r="AL139" s="47">
        <v>43</v>
      </c>
      <c r="AN139" s="93">
        <v>328999</v>
      </c>
    </row>
    <row r="140" spans="1:40" ht="8.85" customHeight="1" x14ac:dyDescent="0.3">
      <c r="A140" s="47">
        <v>44</v>
      </c>
      <c r="B140" s="98"/>
      <c r="C140" s="47" t="s">
        <v>167</v>
      </c>
      <c r="D140" s="61"/>
      <c r="E140" s="70">
        <v>5372178</v>
      </c>
      <c r="F140" s="61"/>
      <c r="G140" s="70">
        <v>2665097</v>
      </c>
      <c r="H140" s="61"/>
      <c r="I140" s="70">
        <v>1827121</v>
      </c>
      <c r="J140" s="61"/>
      <c r="K140" s="70">
        <v>0</v>
      </c>
      <c r="L140" s="61"/>
      <c r="M140" s="70">
        <v>965378</v>
      </c>
      <c r="N140" s="61"/>
      <c r="O140" s="70">
        <v>261786</v>
      </c>
      <c r="P140" s="61"/>
      <c r="Q140" s="70">
        <v>231272</v>
      </c>
      <c r="R140" s="61"/>
      <c r="S140" s="70">
        <v>0</v>
      </c>
      <c r="T140" s="61"/>
      <c r="U140" s="70">
        <v>0</v>
      </c>
      <c r="V140" s="61"/>
      <c r="W140" s="61"/>
      <c r="X140" s="70">
        <v>108316</v>
      </c>
      <c r="Y140" s="61"/>
      <c r="Z140" s="70">
        <v>2395206</v>
      </c>
      <c r="AA140" s="70"/>
      <c r="AB140" s="70">
        <v>0</v>
      </c>
      <c r="AC140" s="70"/>
      <c r="AD140" s="70">
        <v>0</v>
      </c>
      <c r="AE140" s="61"/>
      <c r="AF140" s="70">
        <f>SUM(E140:AD140)</f>
        <v>13826354</v>
      </c>
      <c r="AG140" s="61"/>
      <c r="AH140" s="71">
        <f t="shared" si="2"/>
        <v>271.00401811089984</v>
      </c>
      <c r="AI140" s="61"/>
      <c r="AJ140" s="71">
        <f>IF(AH$219,AH140/AH$219*100,0)</f>
        <v>73.487282019680251</v>
      </c>
      <c r="AK140" s="93"/>
      <c r="AL140" s="47">
        <v>44</v>
      </c>
      <c r="AN140" s="93">
        <v>51019</v>
      </c>
    </row>
    <row r="141" spans="1:40" ht="8.85" customHeight="1" x14ac:dyDescent="0.3">
      <c r="A141" s="47">
        <v>45</v>
      </c>
      <c r="B141" s="98"/>
      <c r="C141" s="47" t="s">
        <v>168</v>
      </c>
      <c r="D141" s="61"/>
      <c r="E141" s="70">
        <v>144402</v>
      </c>
      <c r="F141" s="61"/>
      <c r="G141" s="70">
        <v>71039</v>
      </c>
      <c r="H141" s="61"/>
      <c r="I141" s="70">
        <v>0</v>
      </c>
      <c r="J141" s="61"/>
      <c r="K141" s="70">
        <v>0</v>
      </c>
      <c r="L141" s="61"/>
      <c r="M141" s="70">
        <v>57765</v>
      </c>
      <c r="N141" s="61"/>
      <c r="O141" s="70">
        <v>14782</v>
      </c>
      <c r="P141" s="61"/>
      <c r="Q141" s="70">
        <v>8114</v>
      </c>
      <c r="R141" s="61"/>
      <c r="S141" s="70">
        <v>0</v>
      </c>
      <c r="T141" s="61"/>
      <c r="U141" s="70">
        <v>0</v>
      </c>
      <c r="V141" s="61"/>
      <c r="W141" s="61"/>
      <c r="X141" s="70">
        <v>14870</v>
      </c>
      <c r="Y141" s="61"/>
      <c r="Z141" s="70">
        <v>0</v>
      </c>
      <c r="AA141" s="70"/>
      <c r="AB141" s="70">
        <v>0</v>
      </c>
      <c r="AC141" s="70"/>
      <c r="AD141" s="70">
        <v>0</v>
      </c>
      <c r="AE141" s="61"/>
      <c r="AF141" s="70">
        <f>SUM(E141:AD141)</f>
        <v>310972</v>
      </c>
      <c r="AG141" s="61"/>
      <c r="AH141" s="71">
        <f t="shared" si="2"/>
        <v>138.4559216384684</v>
      </c>
      <c r="AI141" s="61"/>
      <c r="AJ141" s="71">
        <f>IF(AH$219,AH141/AH$219*100,0)</f>
        <v>37.544643919549493</v>
      </c>
      <c r="AK141" s="93"/>
      <c r="AL141" s="47">
        <v>45</v>
      </c>
      <c r="AN141" s="93">
        <v>2246</v>
      </c>
    </row>
    <row r="142" spans="1:40" ht="8.85" customHeight="1" x14ac:dyDescent="0.3">
      <c r="A142" s="72"/>
      <c r="B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72"/>
      <c r="AM142" s="72"/>
      <c r="AN142" s="61"/>
    </row>
    <row r="143" spans="1:40" ht="8.85" customHeight="1" x14ac:dyDescent="0.3">
      <c r="A143" s="47">
        <v>46</v>
      </c>
      <c r="B143" s="98"/>
      <c r="C143" s="47" t="s">
        <v>169</v>
      </c>
      <c r="D143" s="61"/>
      <c r="E143" s="70">
        <v>2675566</v>
      </c>
      <c r="F143" s="61"/>
      <c r="G143" s="70">
        <v>971143</v>
      </c>
      <c r="H143" s="61"/>
      <c r="I143" s="70">
        <v>815733</v>
      </c>
      <c r="J143" s="61"/>
      <c r="K143" s="70">
        <v>0</v>
      </c>
      <c r="L143" s="61"/>
      <c r="M143" s="70">
        <v>995345</v>
      </c>
      <c r="N143" s="61"/>
      <c r="O143" s="70">
        <v>11950</v>
      </c>
      <c r="P143" s="61"/>
      <c r="Q143" s="70">
        <v>571991</v>
      </c>
      <c r="R143" s="61"/>
      <c r="S143" s="70">
        <v>0</v>
      </c>
      <c r="T143" s="61"/>
      <c r="U143" s="70">
        <v>0</v>
      </c>
      <c r="V143" s="61"/>
      <c r="W143" s="61"/>
      <c r="X143" s="70">
        <v>65571</v>
      </c>
      <c r="Y143" s="61"/>
      <c r="Z143" s="70">
        <v>502646</v>
      </c>
      <c r="AA143" s="70"/>
      <c r="AB143" s="70">
        <v>0</v>
      </c>
      <c r="AC143" s="70"/>
      <c r="AD143" s="70">
        <v>131127</v>
      </c>
      <c r="AE143" s="61"/>
      <c r="AF143" s="70">
        <f>SUM(E143:AD143)</f>
        <v>6741072</v>
      </c>
      <c r="AG143" s="61"/>
      <c r="AH143" s="71">
        <f t="shared" si="2"/>
        <v>179.0504927089697</v>
      </c>
      <c r="AI143" s="61"/>
      <c r="AJ143" s="71">
        <f>IF(AH$219,AH143/AH$219*100,0)</f>
        <v>48.552542302462427</v>
      </c>
      <c r="AK143" s="93"/>
      <c r="AL143" s="47">
        <v>46</v>
      </c>
      <c r="AN143" s="93">
        <v>37649</v>
      </c>
    </row>
    <row r="144" spans="1:40" ht="8.85" customHeight="1" x14ac:dyDescent="0.3">
      <c r="A144" s="47">
        <v>47</v>
      </c>
      <c r="B144" s="98"/>
      <c r="C144" s="47" t="s">
        <v>170</v>
      </c>
      <c r="D144" s="61"/>
      <c r="E144" s="70">
        <v>14660594</v>
      </c>
      <c r="F144" s="61"/>
      <c r="G144" s="70">
        <v>0</v>
      </c>
      <c r="H144" s="61"/>
      <c r="I144" s="70">
        <v>7187277</v>
      </c>
      <c r="J144" s="61"/>
      <c r="K144" s="70">
        <v>484998</v>
      </c>
      <c r="L144" s="61"/>
      <c r="M144" s="70">
        <v>170761</v>
      </c>
      <c r="N144" s="61"/>
      <c r="O144" s="70">
        <v>0</v>
      </c>
      <c r="P144" s="61"/>
      <c r="Q144" s="70">
        <v>1532445</v>
      </c>
      <c r="R144" s="61"/>
      <c r="S144" s="70">
        <v>0</v>
      </c>
      <c r="T144" s="61"/>
      <c r="U144" s="70">
        <v>0</v>
      </c>
      <c r="V144" s="61"/>
      <c r="W144" s="61"/>
      <c r="X144" s="70">
        <v>2768935</v>
      </c>
      <c r="Y144" s="61"/>
      <c r="Z144" s="70">
        <v>6049097</v>
      </c>
      <c r="AA144" s="70"/>
      <c r="AB144" s="70">
        <v>0</v>
      </c>
      <c r="AC144" s="70"/>
      <c r="AD144" s="70">
        <v>485577</v>
      </c>
      <c r="AE144" s="61"/>
      <c r="AF144" s="70">
        <f>SUM(E144:AD144)</f>
        <v>33339684</v>
      </c>
      <c r="AG144" s="61"/>
      <c r="AH144" s="71">
        <f t="shared" si="2"/>
        <v>439.21751617110414</v>
      </c>
      <c r="AI144" s="61"/>
      <c r="AJ144" s="71">
        <f>IF(AH$219,AH144/AH$219*100,0)</f>
        <v>119.10119157584261</v>
      </c>
      <c r="AK144" s="93"/>
      <c r="AL144" s="47">
        <v>47</v>
      </c>
      <c r="AN144" s="93">
        <v>75907</v>
      </c>
    </row>
    <row r="145" spans="1:40" ht="8.85" customHeight="1" x14ac:dyDescent="0.3">
      <c r="A145" s="47">
        <v>48</v>
      </c>
      <c r="B145" s="98"/>
      <c r="C145" s="47" t="s">
        <v>171</v>
      </c>
      <c r="D145" s="61"/>
      <c r="E145" s="70">
        <v>256207</v>
      </c>
      <c r="F145" s="61"/>
      <c r="G145" s="70">
        <v>179360</v>
      </c>
      <c r="H145" s="61"/>
      <c r="I145" s="70">
        <v>27228</v>
      </c>
      <c r="J145" s="61"/>
      <c r="K145" s="70">
        <v>0</v>
      </c>
      <c r="L145" s="61"/>
      <c r="M145" s="70">
        <v>207603</v>
      </c>
      <c r="N145" s="61"/>
      <c r="O145" s="70">
        <v>-2995</v>
      </c>
      <c r="P145" s="61"/>
      <c r="Q145" s="70">
        <v>52013</v>
      </c>
      <c r="R145" s="61"/>
      <c r="S145" s="70">
        <v>0</v>
      </c>
      <c r="T145" s="61"/>
      <c r="U145" s="70">
        <v>0</v>
      </c>
      <c r="V145" s="61"/>
      <c r="W145" s="61"/>
      <c r="X145" s="70">
        <v>0</v>
      </c>
      <c r="Y145" s="61"/>
      <c r="Z145" s="70">
        <v>0</v>
      </c>
      <c r="AA145" s="70"/>
      <c r="AB145" s="70">
        <v>0</v>
      </c>
      <c r="AC145" s="70"/>
      <c r="AD145" s="70">
        <v>0</v>
      </c>
      <c r="AE145" s="61"/>
      <c r="AF145" s="70">
        <f>SUM(E145:AD145)</f>
        <v>719416</v>
      </c>
      <c r="AG145" s="61"/>
      <c r="AH145" s="71">
        <f t="shared" si="2"/>
        <v>104.23297594900029</v>
      </c>
      <c r="AI145" s="61"/>
      <c r="AJ145" s="71">
        <f>IF(AH$219,AH145/AH$219*100,0)</f>
        <v>28.264518558467284</v>
      </c>
      <c r="AK145" s="93"/>
      <c r="AL145" s="47">
        <v>48</v>
      </c>
      <c r="AN145" s="93">
        <v>6902</v>
      </c>
    </row>
    <row r="146" spans="1:40" ht="8.85" customHeight="1" x14ac:dyDescent="0.3">
      <c r="A146" s="47">
        <v>49</v>
      </c>
      <c r="B146" s="98"/>
      <c r="C146" s="47" t="s">
        <v>172</v>
      </c>
      <c r="D146" s="61"/>
      <c r="E146" s="70">
        <v>3191385</v>
      </c>
      <c r="F146" s="61"/>
      <c r="G146" s="70">
        <v>249808</v>
      </c>
      <c r="H146" s="61"/>
      <c r="I146" s="70">
        <v>1418654</v>
      </c>
      <c r="J146" s="61"/>
      <c r="K146" s="70">
        <v>0</v>
      </c>
      <c r="L146" s="61"/>
      <c r="M146" s="70">
        <v>668937</v>
      </c>
      <c r="N146" s="61"/>
      <c r="O146" s="70">
        <v>151164</v>
      </c>
      <c r="P146" s="61"/>
      <c r="Q146" s="70">
        <v>433176</v>
      </c>
      <c r="R146" s="61"/>
      <c r="S146" s="70">
        <v>0</v>
      </c>
      <c r="T146" s="61"/>
      <c r="U146" s="70">
        <v>0</v>
      </c>
      <c r="V146" s="61"/>
      <c r="W146" s="61"/>
      <c r="X146" s="70">
        <v>281707</v>
      </c>
      <c r="Y146" s="61"/>
      <c r="Z146" s="70">
        <v>1257238</v>
      </c>
      <c r="AA146" s="70"/>
      <c r="AB146" s="70">
        <v>0</v>
      </c>
      <c r="AC146" s="70"/>
      <c r="AD146" s="70">
        <v>895194</v>
      </c>
      <c r="AE146" s="61"/>
      <c r="AF146" s="70">
        <f>SUM(E146:AD146)</f>
        <v>8547263</v>
      </c>
      <c r="AG146" s="61"/>
      <c r="AH146" s="71">
        <f t="shared" si="2"/>
        <v>328.53870694956947</v>
      </c>
      <c r="AI146" s="61"/>
      <c r="AJ146" s="71">
        <f>IF(AH$219,AH146/AH$219*100,0)</f>
        <v>89.088777281907909</v>
      </c>
      <c r="AK146" s="93"/>
      <c r="AL146" s="47">
        <v>49</v>
      </c>
      <c r="AN146" s="93">
        <v>26016</v>
      </c>
    </row>
    <row r="147" spans="1:40" ht="8.85" customHeight="1" x14ac:dyDescent="0.3">
      <c r="A147" s="47">
        <v>50</v>
      </c>
      <c r="B147" s="98"/>
      <c r="C147" s="47" t="s">
        <v>173</v>
      </c>
      <c r="D147" s="61"/>
      <c r="E147" s="100">
        <v>3416083</v>
      </c>
      <c r="F147" s="61"/>
      <c r="G147" s="100">
        <v>313265</v>
      </c>
      <c r="H147" s="61"/>
      <c r="I147" s="100">
        <v>420384</v>
      </c>
      <c r="J147" s="61"/>
      <c r="K147" s="100">
        <v>0</v>
      </c>
      <c r="L147" s="61"/>
      <c r="M147" s="100">
        <v>432214</v>
      </c>
      <c r="N147" s="61"/>
      <c r="O147" s="100">
        <v>134929</v>
      </c>
      <c r="P147" s="61"/>
      <c r="Q147" s="100">
        <v>290488</v>
      </c>
      <c r="R147" s="61"/>
      <c r="S147" s="100">
        <v>0</v>
      </c>
      <c r="T147" s="61"/>
      <c r="U147" s="100">
        <v>0</v>
      </c>
      <c r="V147" s="61"/>
      <c r="W147" s="61"/>
      <c r="X147" s="100">
        <v>0</v>
      </c>
      <c r="Y147" s="61"/>
      <c r="Z147" s="100">
        <v>426402</v>
      </c>
      <c r="AA147" s="100"/>
      <c r="AB147" s="100">
        <v>0</v>
      </c>
      <c r="AC147" s="100"/>
      <c r="AD147" s="100">
        <v>0</v>
      </c>
      <c r="AE147" s="61"/>
      <c r="AF147" s="70">
        <f>SUM(E147:AD147)</f>
        <v>5433765</v>
      </c>
      <c r="AG147" s="61"/>
      <c r="AH147" s="71">
        <f>AF147/AN147</f>
        <v>317.15198739275081</v>
      </c>
      <c r="AI147" s="61"/>
      <c r="AJ147" s="71">
        <f>IF(AH$219,AH147/AH$219*100,0)</f>
        <v>86.001077412422902</v>
      </c>
      <c r="AK147" s="93"/>
      <c r="AL147" s="47">
        <v>50</v>
      </c>
      <c r="AN147" s="93">
        <v>17133</v>
      </c>
    </row>
    <row r="148" spans="1:40" ht="8.85" customHeight="1" x14ac:dyDescent="0.3">
      <c r="A148" s="61"/>
      <c r="B148" s="61"/>
      <c r="D148" s="61"/>
      <c r="E148" s="93"/>
      <c r="F148" s="61"/>
      <c r="G148" s="93"/>
      <c r="H148" s="61"/>
      <c r="I148" s="93"/>
      <c r="J148" s="61"/>
      <c r="K148" s="93"/>
      <c r="L148" s="61"/>
      <c r="M148" s="93"/>
      <c r="N148" s="61"/>
      <c r="O148" s="93"/>
      <c r="P148" s="61"/>
      <c r="Q148" s="93"/>
      <c r="R148" s="61"/>
      <c r="S148" s="93"/>
      <c r="T148" s="61"/>
      <c r="U148" s="93"/>
      <c r="V148" s="61"/>
      <c r="W148" s="61"/>
      <c r="X148" s="93"/>
      <c r="Y148" s="61"/>
      <c r="Z148" s="61"/>
      <c r="AA148" s="61"/>
      <c r="AB148" s="61"/>
      <c r="AC148" s="61"/>
      <c r="AD148" s="61"/>
      <c r="AE148" s="61"/>
      <c r="AF148" s="61"/>
      <c r="AG148" s="61"/>
      <c r="AH148" s="61"/>
      <c r="AI148" s="61"/>
      <c r="AJ148" s="61"/>
      <c r="AK148" s="61"/>
      <c r="AL148" s="61"/>
      <c r="AM148" s="61"/>
      <c r="AN148" s="61"/>
    </row>
    <row r="149" spans="1:40" ht="7.65" customHeight="1" x14ac:dyDescent="0.3">
      <c r="A149" s="61"/>
      <c r="B149" s="61"/>
      <c r="D149" s="61"/>
      <c r="E149" s="93"/>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row>
    <row r="150" spans="1:40" ht="8.85" hidden="1" customHeight="1" x14ac:dyDescent="0.3">
      <c r="A150" s="61"/>
      <c r="B150" s="61"/>
      <c r="D150" s="61"/>
      <c r="E150" s="93"/>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row>
    <row r="151" spans="1:40" s="46" customFormat="1" ht="10.5" customHeight="1" x14ac:dyDescent="0.3">
      <c r="A151" s="81" t="s">
        <v>344</v>
      </c>
      <c r="E151" s="51"/>
      <c r="AM151" s="82" t="s">
        <v>345</v>
      </c>
    </row>
    <row r="152" spans="1:40" s="46" customFormat="1" ht="10.5" customHeight="1" x14ac:dyDescent="0.3">
      <c r="U152" s="49" t="s">
        <v>42</v>
      </c>
      <c r="X152" s="50" t="s">
        <v>43</v>
      </c>
      <c r="Z152" s="50"/>
      <c r="AA152" s="50"/>
      <c r="AB152" s="50"/>
      <c r="AC152" s="50"/>
      <c r="AD152" s="89"/>
      <c r="AL152" s="49" t="s">
        <v>317</v>
      </c>
      <c r="AM152" s="49"/>
    </row>
    <row r="153" spans="1:40" s="46" customFormat="1" ht="10.5" customHeight="1" x14ac:dyDescent="0.3">
      <c r="A153" s="51"/>
      <c r="U153" s="49" t="s">
        <v>255</v>
      </c>
      <c r="X153" s="50" t="s">
        <v>256</v>
      </c>
      <c r="Z153" s="50"/>
      <c r="AA153" s="50"/>
      <c r="AB153" s="50"/>
      <c r="AC153" s="50"/>
      <c r="AD153" s="89"/>
      <c r="AL153" s="49" t="s">
        <v>346</v>
      </c>
      <c r="AM153" s="49"/>
    </row>
    <row r="154" spans="1:40" s="46" customFormat="1" ht="10.5" customHeight="1" x14ac:dyDescent="0.3">
      <c r="A154" s="52"/>
      <c r="U154" s="49" t="s">
        <v>48</v>
      </c>
      <c r="X154" s="53" t="s">
        <v>49</v>
      </c>
      <c r="Z154" s="50"/>
      <c r="AA154" s="50"/>
      <c r="AB154" s="50"/>
      <c r="AC154" s="50"/>
      <c r="AD154" s="89"/>
    </row>
    <row r="155" spans="1:40" ht="9.6" customHeight="1" x14ac:dyDescent="0.3"/>
    <row r="156" spans="1:40" ht="9.6" customHeight="1" x14ac:dyDescent="0.3"/>
    <row r="157" spans="1:40" ht="9.6" customHeight="1" x14ac:dyDescent="0.3"/>
    <row r="158" spans="1:40" ht="9.6" customHeight="1" x14ac:dyDescent="0.3"/>
    <row r="159" spans="1:40" ht="9.6" customHeight="1" x14ac:dyDescent="0.3">
      <c r="AD159" s="54"/>
      <c r="AF159" s="57" t="s">
        <v>65</v>
      </c>
      <c r="AG159" s="57"/>
      <c r="AH159" s="57"/>
      <c r="AI159" s="57"/>
      <c r="AJ159" s="57"/>
    </row>
    <row r="160" spans="1:40" ht="9.6" customHeight="1" x14ac:dyDescent="0.3">
      <c r="M160" s="58"/>
      <c r="AJ160" s="58"/>
    </row>
    <row r="161" spans="1:40" ht="9.6" customHeight="1" x14ac:dyDescent="0.3">
      <c r="E161" s="58" t="s">
        <v>319</v>
      </c>
      <c r="G161" s="58" t="s">
        <v>320</v>
      </c>
      <c r="I161" s="58" t="s">
        <v>321</v>
      </c>
      <c r="K161" s="58" t="s">
        <v>322</v>
      </c>
      <c r="M161" s="58" t="s">
        <v>323</v>
      </c>
      <c r="O161" s="58" t="s">
        <v>324</v>
      </c>
      <c r="Q161" s="58" t="s">
        <v>325</v>
      </c>
      <c r="U161" s="58"/>
      <c r="X161" s="58" t="s">
        <v>326</v>
      </c>
      <c r="Z161" s="58" t="s">
        <v>327</v>
      </c>
      <c r="AA161" s="58"/>
      <c r="AB161" s="58" t="s">
        <v>328</v>
      </c>
      <c r="AC161" s="58"/>
      <c r="AD161" s="58" t="s">
        <v>329</v>
      </c>
      <c r="AH161" s="58" t="s">
        <v>63</v>
      </c>
      <c r="AJ161" s="58" t="s">
        <v>64</v>
      </c>
    </row>
    <row r="162" spans="1:40" ht="9.6" customHeight="1" x14ac:dyDescent="0.3">
      <c r="A162" s="60" t="s">
        <v>71</v>
      </c>
      <c r="C162" s="60" t="s">
        <v>73</v>
      </c>
      <c r="E162" s="60" t="s">
        <v>330</v>
      </c>
      <c r="G162" s="60" t="s">
        <v>331</v>
      </c>
      <c r="I162" s="60" t="s">
        <v>332</v>
      </c>
      <c r="K162" s="60" t="s">
        <v>332</v>
      </c>
      <c r="M162" s="60" t="s">
        <v>332</v>
      </c>
      <c r="O162" s="60" t="s">
        <v>333</v>
      </c>
      <c r="Q162" s="60" t="s">
        <v>334</v>
      </c>
      <c r="S162" s="60" t="s">
        <v>335</v>
      </c>
      <c r="U162" s="60" t="s">
        <v>336</v>
      </c>
      <c r="X162" s="60" t="s">
        <v>337</v>
      </c>
      <c r="Z162" s="60" t="s">
        <v>338</v>
      </c>
      <c r="AA162" s="58"/>
      <c r="AB162" s="60" t="s">
        <v>339</v>
      </c>
      <c r="AC162" s="58"/>
      <c r="AD162" s="60" t="s">
        <v>340</v>
      </c>
      <c r="AF162" s="60" t="s">
        <v>74</v>
      </c>
      <c r="AH162" s="60" t="s">
        <v>75</v>
      </c>
      <c r="AJ162" s="60" t="s">
        <v>80</v>
      </c>
      <c r="AL162" s="60" t="s">
        <v>71</v>
      </c>
      <c r="AM162" s="58"/>
    </row>
    <row r="163" spans="1:40" ht="8.85" customHeight="1" x14ac:dyDescent="0.3">
      <c r="AD163" s="58"/>
    </row>
    <row r="164" spans="1:40" ht="8.85" customHeight="1" x14ac:dyDescent="0.3">
      <c r="B164" s="47" t="s">
        <v>286</v>
      </c>
      <c r="E164" s="67"/>
    </row>
    <row r="165" spans="1:40" ht="8.85" customHeight="1" x14ac:dyDescent="0.3">
      <c r="A165" s="47">
        <v>51</v>
      </c>
      <c r="B165" s="98"/>
      <c r="C165" s="47" t="s">
        <v>175</v>
      </c>
      <c r="D165" s="61"/>
      <c r="E165" s="64">
        <v>1858276</v>
      </c>
      <c r="F165" s="61"/>
      <c r="G165" s="64">
        <v>0</v>
      </c>
      <c r="H165" s="61"/>
      <c r="I165" s="64">
        <v>0</v>
      </c>
      <c r="J165" s="61"/>
      <c r="K165" s="64">
        <v>0</v>
      </c>
      <c r="L165" s="61"/>
      <c r="M165" s="64">
        <v>201441</v>
      </c>
      <c r="N165" s="61"/>
      <c r="O165" s="64">
        <v>38887</v>
      </c>
      <c r="P165" s="61"/>
      <c r="Q165" s="64">
        <v>235218</v>
      </c>
      <c r="R165" s="61"/>
      <c r="S165" s="64">
        <v>0</v>
      </c>
      <c r="T165" s="61"/>
      <c r="U165" s="64">
        <v>0</v>
      </c>
      <c r="V165" s="61"/>
      <c r="W165" s="61"/>
      <c r="X165" s="64">
        <v>1361</v>
      </c>
      <c r="Y165" s="61"/>
      <c r="Z165" s="64">
        <v>0</v>
      </c>
      <c r="AA165" s="64"/>
      <c r="AB165" s="64">
        <v>0</v>
      </c>
      <c r="AC165" s="64"/>
      <c r="AD165" s="64">
        <v>42273</v>
      </c>
      <c r="AE165" s="61"/>
      <c r="AF165" s="64">
        <f>SUM(E165:AD165)</f>
        <v>2377456</v>
      </c>
      <c r="AG165" s="95"/>
      <c r="AH165" s="65">
        <f>AF165/AN165</f>
        <v>219.54529504109337</v>
      </c>
      <c r="AI165" s="61"/>
      <c r="AJ165" s="66">
        <f>IF(AH$219,AH165/AH$219*100,0)</f>
        <v>59.533386719662928</v>
      </c>
      <c r="AK165" s="93"/>
      <c r="AL165" s="47">
        <v>51</v>
      </c>
      <c r="AN165" s="93">
        <v>10829</v>
      </c>
    </row>
    <row r="166" spans="1:40" ht="8.85" customHeight="1" x14ac:dyDescent="0.3">
      <c r="A166" s="47">
        <v>52</v>
      </c>
      <c r="B166" s="98"/>
      <c r="C166" s="47" t="s">
        <v>176</v>
      </c>
      <c r="D166" s="61"/>
      <c r="E166" s="70">
        <v>0</v>
      </c>
      <c r="F166" s="61"/>
      <c r="G166" s="70">
        <v>0</v>
      </c>
      <c r="H166" s="61"/>
      <c r="I166" s="70">
        <v>0</v>
      </c>
      <c r="J166" s="61"/>
      <c r="K166" s="70">
        <v>0</v>
      </c>
      <c r="L166" s="61"/>
      <c r="M166" s="70">
        <v>0</v>
      </c>
      <c r="N166" s="61"/>
      <c r="O166" s="70">
        <v>0</v>
      </c>
      <c r="P166" s="61"/>
      <c r="Q166" s="70">
        <v>0</v>
      </c>
      <c r="R166" s="61"/>
      <c r="S166" s="70">
        <v>0</v>
      </c>
      <c r="T166" s="61"/>
      <c r="U166" s="70">
        <v>0</v>
      </c>
      <c r="V166" s="61"/>
      <c r="W166" s="61"/>
      <c r="X166" s="70">
        <v>0</v>
      </c>
      <c r="Y166" s="61"/>
      <c r="Z166" s="70">
        <v>0</v>
      </c>
      <c r="AA166" s="70"/>
      <c r="AB166" s="70">
        <v>0</v>
      </c>
      <c r="AC166" s="70"/>
      <c r="AD166" s="70">
        <v>0</v>
      </c>
      <c r="AE166" s="61"/>
      <c r="AF166" s="70">
        <f>SUM(E166:AD166)</f>
        <v>0</v>
      </c>
      <c r="AG166" s="61"/>
      <c r="AH166" s="66">
        <v>0</v>
      </c>
      <c r="AI166" s="61"/>
      <c r="AJ166" s="66">
        <f>IF(AH$219,AH166/AH$219*100,0)</f>
        <v>0</v>
      </c>
      <c r="AK166" s="93"/>
      <c r="AL166" s="47">
        <v>52</v>
      </c>
      <c r="AN166" s="93">
        <v>0</v>
      </c>
    </row>
    <row r="167" spans="1:40" ht="8.85" customHeight="1" x14ac:dyDescent="0.3">
      <c r="A167" s="47">
        <v>53</v>
      </c>
      <c r="B167" s="98"/>
      <c r="C167" s="47" t="s">
        <v>177</v>
      </c>
      <c r="D167" s="61"/>
      <c r="E167" s="70">
        <v>80478625</v>
      </c>
      <c r="F167" s="61"/>
      <c r="G167" s="70">
        <v>11641488</v>
      </c>
      <c r="H167" s="61"/>
      <c r="I167" s="70">
        <v>43405100</v>
      </c>
      <c r="J167" s="61"/>
      <c r="K167" s="70">
        <v>0</v>
      </c>
      <c r="L167" s="61"/>
      <c r="M167" s="70">
        <v>7296326</v>
      </c>
      <c r="N167" s="61"/>
      <c r="O167" s="70">
        <v>1955370</v>
      </c>
      <c r="P167" s="61"/>
      <c r="Q167" s="70">
        <v>15579156</v>
      </c>
      <c r="R167" s="61"/>
      <c r="S167" s="70">
        <v>0</v>
      </c>
      <c r="T167" s="61"/>
      <c r="U167" s="70">
        <v>0</v>
      </c>
      <c r="V167" s="61"/>
      <c r="W167" s="61"/>
      <c r="X167" s="70">
        <v>4843313</v>
      </c>
      <c r="Y167" s="61"/>
      <c r="Z167" s="70">
        <v>0</v>
      </c>
      <c r="AA167" s="70"/>
      <c r="AB167" s="70">
        <v>0</v>
      </c>
      <c r="AC167" s="70"/>
      <c r="AD167" s="70">
        <v>21927331</v>
      </c>
      <c r="AE167" s="61"/>
      <c r="AF167" s="70">
        <f>SUM(E167:AD167)</f>
        <v>187126709</v>
      </c>
      <c r="AG167" s="61"/>
      <c r="AH167" s="66">
        <f t="shared" ref="AH167:AH181" si="3">AF167/AN167</f>
        <v>452.4930938758929</v>
      </c>
      <c r="AI167" s="61"/>
      <c r="AJ167" s="66">
        <f>IF(AH$219,AH167/AH$219*100,0)</f>
        <v>122.70108699276872</v>
      </c>
      <c r="AK167" s="93"/>
      <c r="AL167" s="47">
        <v>53</v>
      </c>
      <c r="AN167" s="93">
        <v>413546</v>
      </c>
    </row>
    <row r="168" spans="1:40" ht="8.85" customHeight="1" x14ac:dyDescent="0.3">
      <c r="A168" s="47">
        <v>54</v>
      </c>
      <c r="B168" s="98"/>
      <c r="C168" s="47" t="s">
        <v>178</v>
      </c>
      <c r="D168" s="61"/>
      <c r="E168" s="70">
        <v>4557042</v>
      </c>
      <c r="F168" s="61"/>
      <c r="G168" s="70">
        <v>657398</v>
      </c>
      <c r="H168" s="61"/>
      <c r="I168" s="70">
        <v>257345</v>
      </c>
      <c r="J168" s="61"/>
      <c r="K168" s="70">
        <v>23717</v>
      </c>
      <c r="L168" s="61"/>
      <c r="M168" s="70">
        <v>1438729</v>
      </c>
      <c r="N168" s="61"/>
      <c r="O168" s="70">
        <v>0</v>
      </c>
      <c r="P168" s="61"/>
      <c r="Q168" s="70">
        <v>774923</v>
      </c>
      <c r="R168" s="61"/>
      <c r="S168" s="70">
        <v>0</v>
      </c>
      <c r="T168" s="61"/>
      <c r="U168" s="70">
        <v>0</v>
      </c>
      <c r="V168" s="61"/>
      <c r="W168" s="61"/>
      <c r="X168" s="70">
        <v>189133</v>
      </c>
      <c r="Y168" s="61"/>
      <c r="Z168" s="70">
        <v>1208373</v>
      </c>
      <c r="AA168" s="70"/>
      <c r="AB168" s="70">
        <v>0</v>
      </c>
      <c r="AC168" s="70"/>
      <c r="AD168" s="70">
        <v>0</v>
      </c>
      <c r="AE168" s="61"/>
      <c r="AF168" s="70">
        <f>SUM(E168:AD168)</f>
        <v>9106660</v>
      </c>
      <c r="AG168" s="61"/>
      <c r="AH168" s="66">
        <f t="shared" si="3"/>
        <v>248.67995630802841</v>
      </c>
      <c r="AI168" s="61"/>
      <c r="AJ168" s="66">
        <f>IF(AH$219,AH168/AH$219*100,0)</f>
        <v>67.433738470886638</v>
      </c>
      <c r="AK168" s="93"/>
      <c r="AL168" s="47">
        <v>54</v>
      </c>
      <c r="AN168" s="93">
        <v>36620</v>
      </c>
    </row>
    <row r="169" spans="1:40" ht="8.85" customHeight="1" x14ac:dyDescent="0.3">
      <c r="A169" s="47">
        <v>55</v>
      </c>
      <c r="B169" s="98"/>
      <c r="C169" s="47" t="s">
        <v>179</v>
      </c>
      <c r="D169" s="61"/>
      <c r="E169" s="70">
        <v>507523</v>
      </c>
      <c r="F169" s="61"/>
      <c r="G169" s="70">
        <v>184102</v>
      </c>
      <c r="H169" s="61"/>
      <c r="I169" s="70">
        <v>0</v>
      </c>
      <c r="J169" s="61"/>
      <c r="K169" s="70">
        <v>0</v>
      </c>
      <c r="L169" s="61"/>
      <c r="M169" s="70">
        <v>241963</v>
      </c>
      <c r="N169" s="61"/>
      <c r="O169" s="70">
        <v>0</v>
      </c>
      <c r="P169" s="61"/>
      <c r="Q169" s="70">
        <v>78278</v>
      </c>
      <c r="R169" s="61"/>
      <c r="S169" s="70">
        <v>0</v>
      </c>
      <c r="T169" s="61"/>
      <c r="U169" s="70">
        <v>0</v>
      </c>
      <c r="V169" s="61"/>
      <c r="W169" s="61"/>
      <c r="X169" s="70">
        <v>0</v>
      </c>
      <c r="Y169" s="61"/>
      <c r="Z169" s="70">
        <v>0</v>
      </c>
      <c r="AA169" s="70"/>
      <c r="AB169" s="70">
        <v>0</v>
      </c>
      <c r="AC169" s="70"/>
      <c r="AD169" s="70">
        <v>23791</v>
      </c>
      <c r="AE169" s="61"/>
      <c r="AF169" s="70">
        <f>SUM(E169:AD169)</f>
        <v>1035657</v>
      </c>
      <c r="AG169" s="61"/>
      <c r="AH169" s="71">
        <f t="shared" si="3"/>
        <v>84.571043606075449</v>
      </c>
      <c r="AI169" s="61"/>
      <c r="AJ169" s="71">
        <f>IF(AH$219,AH169/AH$219*100,0)</f>
        <v>22.932856034758466</v>
      </c>
      <c r="AK169" s="93"/>
      <c r="AL169" s="47">
        <v>55</v>
      </c>
      <c r="AN169" s="93">
        <v>12246</v>
      </c>
    </row>
    <row r="170" spans="1:40" ht="8.85" customHeight="1" x14ac:dyDescent="0.3">
      <c r="A170" s="72"/>
      <c r="B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72"/>
      <c r="AM170" s="72"/>
      <c r="AN170" s="61"/>
    </row>
    <row r="171" spans="1:40" ht="8.85" customHeight="1" x14ac:dyDescent="0.3">
      <c r="A171" s="47">
        <v>56</v>
      </c>
      <c r="B171" s="98"/>
      <c r="C171" s="47" t="s">
        <v>180</v>
      </c>
      <c r="D171" s="61"/>
      <c r="E171" s="70">
        <v>1223259</v>
      </c>
      <c r="F171" s="61"/>
      <c r="G171" s="70">
        <v>397686</v>
      </c>
      <c r="H171" s="61"/>
      <c r="I171" s="70">
        <v>0</v>
      </c>
      <c r="J171" s="61"/>
      <c r="K171" s="70">
        <v>15502</v>
      </c>
      <c r="L171" s="61"/>
      <c r="M171" s="70">
        <v>472768</v>
      </c>
      <c r="N171" s="61"/>
      <c r="O171" s="70">
        <v>115133</v>
      </c>
      <c r="P171" s="61"/>
      <c r="Q171" s="70">
        <v>163153</v>
      </c>
      <c r="R171" s="61"/>
      <c r="S171" s="70">
        <v>0</v>
      </c>
      <c r="T171" s="61"/>
      <c r="U171" s="70">
        <v>0</v>
      </c>
      <c r="V171" s="61"/>
      <c r="W171" s="61"/>
      <c r="X171" s="70">
        <v>118565</v>
      </c>
      <c r="Y171" s="61"/>
      <c r="Z171" s="70">
        <v>479074</v>
      </c>
      <c r="AA171" s="70"/>
      <c r="AB171" s="70">
        <v>0</v>
      </c>
      <c r="AC171" s="70"/>
      <c r="AD171" s="70">
        <v>0</v>
      </c>
      <c r="AE171" s="61"/>
      <c r="AF171" s="70">
        <f>SUM(E171:AD171)</f>
        <v>2985140</v>
      </c>
      <c r="AG171" s="61"/>
      <c r="AH171" s="71">
        <f t="shared" si="3"/>
        <v>225.27658289940382</v>
      </c>
      <c r="AI171" s="61"/>
      <c r="AJ171" s="71">
        <f>IF(AH$219,AH171/AH$219*100,0)</f>
        <v>61.087521489012644</v>
      </c>
      <c r="AK171" s="93"/>
      <c r="AL171" s="47">
        <v>56</v>
      </c>
      <c r="AN171" s="93">
        <v>13251</v>
      </c>
    </row>
    <row r="172" spans="1:40" ht="8.85" customHeight="1" x14ac:dyDescent="0.3">
      <c r="A172" s="47">
        <v>57</v>
      </c>
      <c r="B172" s="98"/>
      <c r="C172" s="47" t="s">
        <v>181</v>
      </c>
      <c r="D172" s="61"/>
      <c r="E172" s="70">
        <v>633773</v>
      </c>
      <c r="F172" s="61"/>
      <c r="G172" s="70">
        <v>152689</v>
      </c>
      <c r="H172" s="61"/>
      <c r="I172" s="70">
        <v>158108</v>
      </c>
      <c r="J172" s="61"/>
      <c r="K172" s="70">
        <v>0</v>
      </c>
      <c r="L172" s="61"/>
      <c r="M172" s="70">
        <v>313553</v>
      </c>
      <c r="N172" s="61"/>
      <c r="O172" s="70">
        <v>107362</v>
      </c>
      <c r="P172" s="61"/>
      <c r="Q172" s="70">
        <v>112837</v>
      </c>
      <c r="R172" s="61"/>
      <c r="S172" s="70">
        <v>0</v>
      </c>
      <c r="T172" s="61"/>
      <c r="U172" s="70">
        <v>0</v>
      </c>
      <c r="V172" s="61"/>
      <c r="W172" s="61"/>
      <c r="X172" s="70">
        <v>0</v>
      </c>
      <c r="Y172" s="61"/>
      <c r="Z172" s="70">
        <v>248418</v>
      </c>
      <c r="AA172" s="70"/>
      <c r="AB172" s="70">
        <v>0</v>
      </c>
      <c r="AC172" s="70"/>
      <c r="AD172" s="70">
        <v>35148</v>
      </c>
      <c r="AE172" s="61"/>
      <c r="AF172" s="70">
        <f>SUM(E172:AD172)</f>
        <v>1761888</v>
      </c>
      <c r="AG172" s="61"/>
      <c r="AH172" s="71">
        <f t="shared" si="3"/>
        <v>203.80427993059573</v>
      </c>
      <c r="AI172" s="61"/>
      <c r="AJ172" s="71">
        <f>IF(AH$219,AH172/AH$219*100,0)</f>
        <v>55.264946625066912</v>
      </c>
      <c r="AK172" s="93"/>
      <c r="AL172" s="47">
        <v>57</v>
      </c>
      <c r="AN172" s="93">
        <v>8645</v>
      </c>
    </row>
    <row r="173" spans="1:40" ht="8.85" customHeight="1" x14ac:dyDescent="0.3">
      <c r="A173" s="47">
        <v>58</v>
      </c>
      <c r="B173" s="98"/>
      <c r="C173" s="47" t="s">
        <v>182</v>
      </c>
      <c r="D173" s="61"/>
      <c r="E173" s="70">
        <v>5107176</v>
      </c>
      <c r="F173" s="61"/>
      <c r="G173" s="70">
        <v>528330</v>
      </c>
      <c r="H173" s="61"/>
      <c r="I173" s="70">
        <v>1763</v>
      </c>
      <c r="J173" s="61"/>
      <c r="K173" s="70">
        <v>5701</v>
      </c>
      <c r="L173" s="61"/>
      <c r="M173" s="70">
        <v>641927</v>
      </c>
      <c r="N173" s="61"/>
      <c r="O173" s="70">
        <v>0</v>
      </c>
      <c r="P173" s="61"/>
      <c r="Q173" s="70">
        <v>355978</v>
      </c>
      <c r="R173" s="61"/>
      <c r="S173" s="70">
        <v>0</v>
      </c>
      <c r="T173" s="61"/>
      <c r="U173" s="70">
        <v>0</v>
      </c>
      <c r="V173" s="61"/>
      <c r="W173" s="61"/>
      <c r="X173" s="70">
        <v>73228</v>
      </c>
      <c r="Y173" s="61"/>
      <c r="Z173" s="70">
        <v>0</v>
      </c>
      <c r="AA173" s="70"/>
      <c r="AB173" s="70">
        <v>0</v>
      </c>
      <c r="AC173" s="70"/>
      <c r="AD173" s="70">
        <v>72478</v>
      </c>
      <c r="AE173" s="61"/>
      <c r="AF173" s="70">
        <f>SUM(E173:AD173)</f>
        <v>6786581</v>
      </c>
      <c r="AG173" s="61"/>
      <c r="AH173" s="71">
        <f t="shared" si="3"/>
        <v>219.50968722709189</v>
      </c>
      <c r="AI173" s="61"/>
      <c r="AJ173" s="71">
        <f>IF(AH$219,AH173/AH$219*100,0)</f>
        <v>59.523731064046196</v>
      </c>
      <c r="AK173" s="93"/>
      <c r="AL173" s="47">
        <v>58</v>
      </c>
      <c r="AN173" s="93">
        <v>30917</v>
      </c>
    </row>
    <row r="174" spans="1:40" ht="8.85" customHeight="1" x14ac:dyDescent="0.3">
      <c r="A174" s="47">
        <v>59</v>
      </c>
      <c r="B174" s="98"/>
      <c r="C174" s="47" t="s">
        <v>183</v>
      </c>
      <c r="D174" s="61"/>
      <c r="E174" s="70">
        <v>1274255</v>
      </c>
      <c r="F174" s="61"/>
      <c r="G174" s="70">
        <v>214667</v>
      </c>
      <c r="H174" s="61"/>
      <c r="I174" s="70">
        <v>355577</v>
      </c>
      <c r="J174" s="61"/>
      <c r="K174" s="70">
        <v>0</v>
      </c>
      <c r="L174" s="61"/>
      <c r="M174" s="70">
        <v>285123</v>
      </c>
      <c r="N174" s="61"/>
      <c r="O174" s="70">
        <v>128552</v>
      </c>
      <c r="P174" s="61"/>
      <c r="Q174" s="70">
        <v>226610</v>
      </c>
      <c r="R174" s="61"/>
      <c r="S174" s="70">
        <v>0</v>
      </c>
      <c r="T174" s="61"/>
      <c r="U174" s="70">
        <v>0</v>
      </c>
      <c r="V174" s="61"/>
      <c r="W174" s="61"/>
      <c r="X174" s="70">
        <v>72466</v>
      </c>
      <c r="Y174" s="61"/>
      <c r="Z174" s="70">
        <v>391954</v>
      </c>
      <c r="AA174" s="70"/>
      <c r="AB174" s="70">
        <v>0</v>
      </c>
      <c r="AC174" s="70"/>
      <c r="AD174" s="70">
        <v>44333</v>
      </c>
      <c r="AE174" s="61"/>
      <c r="AF174" s="70">
        <f>SUM(E174:AD174)</f>
        <v>2993537</v>
      </c>
      <c r="AG174" s="61"/>
      <c r="AH174" s="71">
        <f t="shared" si="3"/>
        <v>279.45640403286035</v>
      </c>
      <c r="AI174" s="61"/>
      <c r="AJ174" s="71">
        <f>IF(AH$219,AH174/AH$219*100,0)</f>
        <v>75.779288139427535</v>
      </c>
      <c r="AK174" s="93"/>
      <c r="AL174" s="47">
        <v>59</v>
      </c>
      <c r="AN174" s="93">
        <v>10712</v>
      </c>
    </row>
    <row r="175" spans="1:40" ht="8.85" customHeight="1" x14ac:dyDescent="0.3">
      <c r="A175" s="47">
        <v>60</v>
      </c>
      <c r="B175" s="98"/>
      <c r="C175" s="47" t="s">
        <v>184</v>
      </c>
      <c r="D175" s="61"/>
      <c r="E175" s="70">
        <v>10021532</v>
      </c>
      <c r="F175" s="61"/>
      <c r="G175" s="70">
        <v>832200</v>
      </c>
      <c r="H175" s="61"/>
      <c r="I175" s="70">
        <v>0</v>
      </c>
      <c r="J175" s="61"/>
      <c r="K175" s="70">
        <v>0</v>
      </c>
      <c r="L175" s="61"/>
      <c r="M175" s="70">
        <v>805731</v>
      </c>
      <c r="N175" s="61"/>
      <c r="O175" s="70">
        <v>32371</v>
      </c>
      <c r="P175" s="61"/>
      <c r="Q175" s="70">
        <v>1312098</v>
      </c>
      <c r="R175" s="61"/>
      <c r="S175" s="70">
        <v>0</v>
      </c>
      <c r="T175" s="61"/>
      <c r="U175" s="70">
        <v>0</v>
      </c>
      <c r="V175" s="61"/>
      <c r="W175" s="61"/>
      <c r="X175" s="70">
        <v>45378</v>
      </c>
      <c r="Y175" s="61"/>
      <c r="Z175" s="70">
        <v>257089</v>
      </c>
      <c r="AA175" s="70"/>
      <c r="AB175" s="70">
        <v>0</v>
      </c>
      <c r="AC175" s="70"/>
      <c r="AD175" s="70">
        <v>0</v>
      </c>
      <c r="AE175" s="61"/>
      <c r="AF175" s="70">
        <f>SUM(E175:AD175)</f>
        <v>13306399</v>
      </c>
      <c r="AG175" s="61"/>
      <c r="AH175" s="71">
        <f t="shared" si="3"/>
        <v>132.96692414537387</v>
      </c>
      <c r="AI175" s="61"/>
      <c r="AJ175" s="71">
        <f>IF(AH$219,AH175/AH$219*100,0)</f>
        <v>36.056210243945138</v>
      </c>
      <c r="AK175" s="93"/>
      <c r="AL175" s="47">
        <v>60</v>
      </c>
      <c r="AN175" s="93">
        <v>100073</v>
      </c>
    </row>
    <row r="176" spans="1:40" ht="8.85" customHeight="1" x14ac:dyDescent="0.3">
      <c r="A176" s="72"/>
      <c r="B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72"/>
      <c r="AM176" s="72"/>
      <c r="AN176" s="61"/>
    </row>
    <row r="177" spans="1:40" ht="8.85" customHeight="1" x14ac:dyDescent="0.3">
      <c r="A177" s="47">
        <v>61</v>
      </c>
      <c r="B177" s="98"/>
      <c r="C177" s="47" t="s">
        <v>185</v>
      </c>
      <c r="D177" s="61"/>
      <c r="E177" s="70">
        <v>1480484</v>
      </c>
      <c r="F177" s="61"/>
      <c r="G177" s="70">
        <v>500686</v>
      </c>
      <c r="H177" s="61"/>
      <c r="I177" s="70">
        <v>35445</v>
      </c>
      <c r="J177" s="61"/>
      <c r="K177" s="70">
        <v>85728</v>
      </c>
      <c r="L177" s="61"/>
      <c r="M177" s="70">
        <v>743376</v>
      </c>
      <c r="N177" s="61"/>
      <c r="O177" s="70">
        <v>94184</v>
      </c>
      <c r="P177" s="61"/>
      <c r="Q177" s="70">
        <v>274289</v>
      </c>
      <c r="R177" s="61"/>
      <c r="S177" s="70">
        <v>0</v>
      </c>
      <c r="T177" s="61"/>
      <c r="U177" s="70">
        <v>0</v>
      </c>
      <c r="V177" s="61"/>
      <c r="W177" s="61"/>
      <c r="X177" s="70">
        <v>500408</v>
      </c>
      <c r="Y177" s="61"/>
      <c r="Z177" s="70">
        <v>965975</v>
      </c>
      <c r="AA177" s="70"/>
      <c r="AB177" s="70">
        <v>0</v>
      </c>
      <c r="AC177" s="70"/>
      <c r="AD177" s="70">
        <v>0</v>
      </c>
      <c r="AE177" s="61"/>
      <c r="AF177" s="70">
        <f>SUM(E177:AD177)</f>
        <v>4680575</v>
      </c>
      <c r="AG177" s="61"/>
      <c r="AH177" s="71">
        <f t="shared" si="3"/>
        <v>316.38333108016764</v>
      </c>
      <c r="AI177" s="61"/>
      <c r="AJ177" s="71">
        <f>IF(AH$219,AH177/AH$219*100,0)</f>
        <v>85.792643369220286</v>
      </c>
      <c r="AK177" s="93"/>
      <c r="AL177" s="47">
        <v>61</v>
      </c>
      <c r="AN177" s="93">
        <v>14794</v>
      </c>
    </row>
    <row r="178" spans="1:40" ht="8.85" customHeight="1" x14ac:dyDescent="0.3">
      <c r="A178" s="47">
        <v>62</v>
      </c>
      <c r="B178" s="98"/>
      <c r="C178" s="47" t="s">
        <v>186</v>
      </c>
      <c r="D178" s="61"/>
      <c r="E178" s="70">
        <v>2202411</v>
      </c>
      <c r="F178" s="61"/>
      <c r="G178" s="70">
        <v>325116</v>
      </c>
      <c r="H178" s="61"/>
      <c r="I178" s="70">
        <v>894759</v>
      </c>
      <c r="J178" s="61"/>
      <c r="K178" s="70">
        <v>7845</v>
      </c>
      <c r="L178" s="61"/>
      <c r="M178" s="70">
        <v>609246</v>
      </c>
      <c r="N178" s="61"/>
      <c r="O178" s="70">
        <v>106857</v>
      </c>
      <c r="P178" s="61"/>
      <c r="Q178" s="70">
        <v>522868</v>
      </c>
      <c r="R178" s="61"/>
      <c r="S178" s="70">
        <v>0</v>
      </c>
      <c r="T178" s="61"/>
      <c r="U178" s="70">
        <v>0</v>
      </c>
      <c r="V178" s="61"/>
      <c r="W178" s="61"/>
      <c r="X178" s="70">
        <v>19421</v>
      </c>
      <c r="Y178" s="61"/>
      <c r="Z178" s="70">
        <v>1127391</v>
      </c>
      <c r="AA178" s="70"/>
      <c r="AB178" s="70">
        <v>0</v>
      </c>
      <c r="AC178" s="70"/>
      <c r="AD178" s="70">
        <v>0</v>
      </c>
      <c r="AE178" s="61"/>
      <c r="AF178" s="70">
        <f>SUM(E178:AD178)</f>
        <v>5815914</v>
      </c>
      <c r="AG178" s="61"/>
      <c r="AH178" s="71">
        <f t="shared" si="3"/>
        <v>252.14228734934537</v>
      </c>
      <c r="AI178" s="61"/>
      <c r="AJ178" s="71">
        <f>IF(AH$219,AH178/AH$219*100,0)</f>
        <v>68.372607567560436</v>
      </c>
      <c r="AK178" s="93"/>
      <c r="AL178" s="47">
        <v>62</v>
      </c>
      <c r="AN178" s="93">
        <v>23066</v>
      </c>
    </row>
    <row r="179" spans="1:40" ht="8.85" customHeight="1" x14ac:dyDescent="0.3">
      <c r="A179" s="47">
        <v>63</v>
      </c>
      <c r="B179" s="98"/>
      <c r="C179" s="47" t="s">
        <v>187</v>
      </c>
      <c r="D179" s="61"/>
      <c r="E179" s="70">
        <v>1443547</v>
      </c>
      <c r="F179" s="61"/>
      <c r="G179" s="70">
        <v>324208</v>
      </c>
      <c r="H179" s="61"/>
      <c r="I179" s="70">
        <v>38265</v>
      </c>
      <c r="J179" s="61"/>
      <c r="K179" s="70">
        <v>0</v>
      </c>
      <c r="L179" s="61"/>
      <c r="M179" s="70">
        <v>362175</v>
      </c>
      <c r="N179" s="61"/>
      <c r="O179" s="70">
        <v>28994</v>
      </c>
      <c r="P179" s="61"/>
      <c r="Q179" s="70">
        <v>222204</v>
      </c>
      <c r="R179" s="61"/>
      <c r="S179" s="70">
        <v>0</v>
      </c>
      <c r="T179" s="61"/>
      <c r="U179" s="70">
        <v>0</v>
      </c>
      <c r="V179" s="61"/>
      <c r="W179" s="61"/>
      <c r="X179" s="70">
        <v>475894</v>
      </c>
      <c r="Y179" s="61"/>
      <c r="Z179" s="70">
        <v>329119</v>
      </c>
      <c r="AA179" s="70"/>
      <c r="AB179" s="70">
        <v>0</v>
      </c>
      <c r="AC179" s="70"/>
      <c r="AD179" s="70">
        <v>0</v>
      </c>
      <c r="AE179" s="61"/>
      <c r="AF179" s="70">
        <f>SUM(E179:AD179)</f>
        <v>3224406</v>
      </c>
      <c r="AG179" s="61"/>
      <c r="AH179" s="71">
        <f t="shared" si="3"/>
        <v>273.02337002540219</v>
      </c>
      <c r="AI179" s="61"/>
      <c r="AJ179" s="71">
        <f>IF(AH$219,AH179/AH$219*100,0)</f>
        <v>74.034863139223972</v>
      </c>
      <c r="AK179" s="93"/>
      <c r="AL179" s="47">
        <v>63</v>
      </c>
      <c r="AN179" s="93">
        <v>11810</v>
      </c>
    </row>
    <row r="180" spans="1:40" ht="8.85" customHeight="1" x14ac:dyDescent="0.3">
      <c r="A180" s="47">
        <v>64</v>
      </c>
      <c r="B180" s="98"/>
      <c r="C180" s="47" t="s">
        <v>188</v>
      </c>
      <c r="D180" s="61"/>
      <c r="E180" s="70">
        <v>891303</v>
      </c>
      <c r="F180" s="61"/>
      <c r="G180" s="70">
        <v>360859</v>
      </c>
      <c r="H180" s="61"/>
      <c r="I180" s="70">
        <v>0</v>
      </c>
      <c r="J180" s="61"/>
      <c r="K180" s="70">
        <v>0</v>
      </c>
      <c r="L180" s="61"/>
      <c r="M180" s="70">
        <v>371425</v>
      </c>
      <c r="N180" s="61"/>
      <c r="O180" s="70">
        <v>297131</v>
      </c>
      <c r="P180" s="61"/>
      <c r="Q180" s="70">
        <v>216908</v>
      </c>
      <c r="R180" s="61"/>
      <c r="S180" s="70">
        <v>0</v>
      </c>
      <c r="T180" s="61"/>
      <c r="U180" s="70">
        <v>0</v>
      </c>
      <c r="V180" s="61"/>
      <c r="W180" s="61"/>
      <c r="X180" s="70">
        <v>0</v>
      </c>
      <c r="Y180" s="61"/>
      <c r="Z180" s="70">
        <v>0</v>
      </c>
      <c r="AA180" s="70"/>
      <c r="AB180" s="70">
        <v>0</v>
      </c>
      <c r="AC180" s="70"/>
      <c r="AD180" s="70">
        <v>54953</v>
      </c>
      <c r="AE180" s="61"/>
      <c r="AF180" s="70">
        <f>SUM(E180:AD180)</f>
        <v>2192579</v>
      </c>
      <c r="AG180" s="61"/>
      <c r="AH180" s="71">
        <f t="shared" si="3"/>
        <v>183.00467406727319</v>
      </c>
      <c r="AI180" s="61"/>
      <c r="AJ180" s="71">
        <f>IF(AH$219,AH180/AH$219*100,0)</f>
        <v>49.624784856872445</v>
      </c>
      <c r="AK180" s="93"/>
      <c r="AL180" s="47">
        <v>64</v>
      </c>
      <c r="AN180" s="93">
        <v>11981</v>
      </c>
    </row>
    <row r="181" spans="1:40" ht="8.85" customHeight="1" x14ac:dyDescent="0.3">
      <c r="A181" s="47">
        <v>65</v>
      </c>
      <c r="B181" s="98"/>
      <c r="C181" s="47" t="s">
        <v>189</v>
      </c>
      <c r="D181" s="61"/>
      <c r="E181" s="70">
        <v>1334885</v>
      </c>
      <c r="F181" s="61"/>
      <c r="G181" s="70">
        <v>150646</v>
      </c>
      <c r="H181" s="61"/>
      <c r="I181" s="70">
        <v>219385</v>
      </c>
      <c r="J181" s="61"/>
      <c r="K181" s="70">
        <v>0</v>
      </c>
      <c r="L181" s="61"/>
      <c r="M181" s="70">
        <v>197213</v>
      </c>
      <c r="N181" s="61"/>
      <c r="O181" s="70">
        <v>0</v>
      </c>
      <c r="P181" s="61"/>
      <c r="Q181" s="70">
        <v>63159</v>
      </c>
      <c r="R181" s="61"/>
      <c r="S181" s="70">
        <v>0</v>
      </c>
      <c r="T181" s="61"/>
      <c r="U181" s="70">
        <v>0</v>
      </c>
      <c r="V181" s="61"/>
      <c r="W181" s="61"/>
      <c r="X181" s="70">
        <v>5896</v>
      </c>
      <c r="Y181" s="61"/>
      <c r="Z181" s="70">
        <v>0</v>
      </c>
      <c r="AA181" s="70"/>
      <c r="AB181" s="70">
        <v>0</v>
      </c>
      <c r="AC181" s="70"/>
      <c r="AD181" s="70">
        <v>26899</v>
      </c>
      <c r="AE181" s="61"/>
      <c r="AF181" s="70">
        <f>SUM(E181:AD181)</f>
        <v>1998083</v>
      </c>
      <c r="AG181" s="61"/>
      <c r="AH181" s="71">
        <f t="shared" si="3"/>
        <v>129.63621618114578</v>
      </c>
      <c r="AI181" s="61"/>
      <c r="AJ181" s="71">
        <f>IF(AH$219,AH181/AH$219*100,0)</f>
        <v>35.153032950860641</v>
      </c>
      <c r="AK181" s="93"/>
      <c r="AL181" s="47">
        <v>65</v>
      </c>
      <c r="AN181" s="93">
        <v>15413</v>
      </c>
    </row>
    <row r="182" spans="1:40" ht="8.85" customHeight="1" x14ac:dyDescent="0.3">
      <c r="A182" s="72"/>
      <c r="B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72"/>
      <c r="AM182" s="72"/>
      <c r="AN182" s="61"/>
    </row>
    <row r="183" spans="1:40" ht="8.85" customHeight="1" x14ac:dyDescent="0.3">
      <c r="A183" s="47">
        <v>66</v>
      </c>
      <c r="B183" s="98"/>
      <c r="C183" s="47" t="s">
        <v>190</v>
      </c>
      <c r="D183" s="61"/>
      <c r="E183" s="70">
        <v>3859456</v>
      </c>
      <c r="F183" s="61"/>
      <c r="G183" s="70">
        <v>628659</v>
      </c>
      <c r="H183" s="61"/>
      <c r="I183" s="70">
        <v>0</v>
      </c>
      <c r="J183" s="61"/>
      <c r="K183" s="70">
        <v>16577</v>
      </c>
      <c r="L183" s="61"/>
      <c r="M183" s="70">
        <v>1011268</v>
      </c>
      <c r="N183" s="61"/>
      <c r="O183" s="70">
        <v>91505</v>
      </c>
      <c r="P183" s="61"/>
      <c r="Q183" s="70">
        <v>681011</v>
      </c>
      <c r="R183" s="61"/>
      <c r="S183" s="70">
        <v>0</v>
      </c>
      <c r="T183" s="61"/>
      <c r="U183" s="70">
        <v>0</v>
      </c>
      <c r="V183" s="61"/>
      <c r="W183" s="61"/>
      <c r="X183" s="70">
        <v>46236</v>
      </c>
      <c r="Y183" s="61"/>
      <c r="Z183" s="70">
        <v>791214</v>
      </c>
      <c r="AA183" s="70"/>
      <c r="AB183" s="70">
        <v>0</v>
      </c>
      <c r="AC183" s="70"/>
      <c r="AD183" s="70">
        <v>0</v>
      </c>
      <c r="AE183" s="61"/>
      <c r="AF183" s="70">
        <f>SUM(E183:AD183)</f>
        <v>7125926</v>
      </c>
      <c r="AG183" s="61"/>
      <c r="AH183" s="71">
        <f>AF183/AN183</f>
        <v>198.37771776954983</v>
      </c>
      <c r="AI183" s="61"/>
      <c r="AJ183" s="71">
        <f>IF(AH$219,AH183/AH$219*100,0)</f>
        <v>53.793443336274663</v>
      </c>
      <c r="AK183" s="93"/>
      <c r="AL183" s="47">
        <v>66</v>
      </c>
      <c r="AN183" s="93">
        <v>35921</v>
      </c>
    </row>
    <row r="184" spans="1:40" ht="8.85" customHeight="1" x14ac:dyDescent="0.3">
      <c r="A184" s="47">
        <v>67</v>
      </c>
      <c r="B184" s="98"/>
      <c r="C184" s="47" t="s">
        <v>191</v>
      </c>
      <c r="D184" s="61"/>
      <c r="E184" s="70">
        <v>1864352</v>
      </c>
      <c r="F184" s="61"/>
      <c r="G184" s="70">
        <v>50731</v>
      </c>
      <c r="H184" s="61"/>
      <c r="I184" s="70">
        <v>182237</v>
      </c>
      <c r="J184" s="61"/>
      <c r="K184" s="70">
        <v>0</v>
      </c>
      <c r="L184" s="61"/>
      <c r="M184" s="70">
        <v>504894</v>
      </c>
      <c r="N184" s="61"/>
      <c r="O184" s="70">
        <v>0</v>
      </c>
      <c r="P184" s="61"/>
      <c r="Q184" s="70">
        <v>218689</v>
      </c>
      <c r="R184" s="61"/>
      <c r="S184" s="70">
        <v>0</v>
      </c>
      <c r="T184" s="61"/>
      <c r="U184" s="70">
        <v>0</v>
      </c>
      <c r="V184" s="61"/>
      <c r="W184" s="61"/>
      <c r="X184" s="70">
        <v>869855</v>
      </c>
      <c r="Y184" s="61"/>
      <c r="Z184" s="70">
        <v>262182</v>
      </c>
      <c r="AA184" s="70"/>
      <c r="AB184" s="70">
        <v>0</v>
      </c>
      <c r="AC184" s="70"/>
      <c r="AD184" s="70">
        <v>0</v>
      </c>
      <c r="AE184" s="61"/>
      <c r="AF184" s="70">
        <f>SUM(E184:AD184)</f>
        <v>3952940</v>
      </c>
      <c r="AG184" s="61"/>
      <c r="AH184" s="71">
        <f>AF184/AN184</f>
        <v>165.69308798256276</v>
      </c>
      <c r="AI184" s="61"/>
      <c r="AJ184" s="71">
        <f>IF(AH$219,AH184/AH$219*100,0)</f>
        <v>44.930458117058251</v>
      </c>
      <c r="AK184" s="93"/>
      <c r="AL184" s="47">
        <v>67</v>
      </c>
      <c r="AN184" s="93">
        <v>23857</v>
      </c>
    </row>
    <row r="185" spans="1:40" ht="8.85" customHeight="1" x14ac:dyDescent="0.3">
      <c r="A185" s="47">
        <v>68</v>
      </c>
      <c r="B185" s="98"/>
      <c r="C185" s="47" t="s">
        <v>192</v>
      </c>
      <c r="D185" s="61"/>
      <c r="E185" s="70">
        <v>1341836</v>
      </c>
      <c r="F185" s="61"/>
      <c r="G185" s="70">
        <v>410257</v>
      </c>
      <c r="H185" s="61"/>
      <c r="I185" s="70">
        <v>0</v>
      </c>
      <c r="J185" s="61"/>
      <c r="K185" s="70">
        <v>4475</v>
      </c>
      <c r="L185" s="61"/>
      <c r="M185" s="70">
        <v>455497</v>
      </c>
      <c r="N185" s="61"/>
      <c r="O185" s="70">
        <v>10053</v>
      </c>
      <c r="P185" s="61"/>
      <c r="Q185" s="70">
        <v>131050</v>
      </c>
      <c r="R185" s="61"/>
      <c r="S185" s="70">
        <v>0</v>
      </c>
      <c r="T185" s="61"/>
      <c r="U185" s="70">
        <v>0</v>
      </c>
      <c r="V185" s="61"/>
      <c r="W185" s="61"/>
      <c r="X185" s="70">
        <v>335266</v>
      </c>
      <c r="Y185" s="61"/>
      <c r="Z185" s="70">
        <v>42372</v>
      </c>
      <c r="AA185" s="70"/>
      <c r="AB185" s="70">
        <v>0</v>
      </c>
      <c r="AC185" s="70"/>
      <c r="AD185" s="70">
        <v>54434</v>
      </c>
      <c r="AE185" s="61"/>
      <c r="AF185" s="70">
        <f>SUM(E185:AD185)</f>
        <v>2785240</v>
      </c>
      <c r="AG185" s="61"/>
      <c r="AH185" s="71">
        <f>AF185/AN185</f>
        <v>156.89725101397025</v>
      </c>
      <c r="AI185" s="61"/>
      <c r="AJ185" s="71">
        <f>IF(AH$219,AH185/AH$219*100,0)</f>
        <v>42.545319489166857</v>
      </c>
      <c r="AK185" s="93"/>
      <c r="AL185" s="47">
        <v>68</v>
      </c>
      <c r="AN185" s="93">
        <v>17752</v>
      </c>
    </row>
    <row r="186" spans="1:40" ht="8.85" customHeight="1" x14ac:dyDescent="0.3">
      <c r="A186" s="47">
        <v>69</v>
      </c>
      <c r="B186" s="98"/>
      <c r="C186" s="47" t="s">
        <v>193</v>
      </c>
      <c r="D186" s="61"/>
      <c r="E186" s="70">
        <v>3131819</v>
      </c>
      <c r="F186" s="61"/>
      <c r="G186" s="70">
        <v>1281445</v>
      </c>
      <c r="H186" s="61"/>
      <c r="I186" s="70">
        <v>600</v>
      </c>
      <c r="J186" s="61"/>
      <c r="K186" s="70">
        <v>31479</v>
      </c>
      <c r="L186" s="61"/>
      <c r="M186" s="70">
        <v>2177232</v>
      </c>
      <c r="N186" s="61"/>
      <c r="O186" s="70">
        <v>79312</v>
      </c>
      <c r="P186" s="61"/>
      <c r="Q186" s="70">
        <v>428615</v>
      </c>
      <c r="R186" s="61"/>
      <c r="S186" s="70">
        <v>0</v>
      </c>
      <c r="T186" s="61"/>
      <c r="U186" s="70">
        <v>0</v>
      </c>
      <c r="V186" s="61"/>
      <c r="W186" s="61"/>
      <c r="X186" s="70">
        <v>0</v>
      </c>
      <c r="Y186" s="61"/>
      <c r="Z186" s="70">
        <v>739010</v>
      </c>
      <c r="AA186" s="70"/>
      <c r="AB186" s="70">
        <v>0</v>
      </c>
      <c r="AC186" s="70"/>
      <c r="AD186" s="70">
        <v>192714</v>
      </c>
      <c r="AE186" s="61"/>
      <c r="AF186" s="70">
        <f>SUM(E186:AD186)</f>
        <v>8062226</v>
      </c>
      <c r="AG186" s="61"/>
      <c r="AH186" s="71">
        <f>AF186/AN186</f>
        <v>132.16330612111079</v>
      </c>
      <c r="AI186" s="61"/>
      <c r="AJ186" s="71">
        <f>IF(AH$219,AH186/AH$219*100,0)</f>
        <v>35.83829574660011</v>
      </c>
      <c r="AK186" s="93"/>
      <c r="AL186" s="47">
        <v>69</v>
      </c>
      <c r="AN186" s="93">
        <v>61002</v>
      </c>
    </row>
    <row r="187" spans="1:40" ht="8.85" customHeight="1" x14ac:dyDescent="0.3">
      <c r="A187" s="47">
        <v>70</v>
      </c>
      <c r="B187" s="98"/>
      <c r="C187" s="47" t="s">
        <v>194</v>
      </c>
      <c r="D187" s="61"/>
      <c r="E187" s="70">
        <v>3845645</v>
      </c>
      <c r="F187" s="61"/>
      <c r="G187" s="70">
        <v>708455</v>
      </c>
      <c r="H187" s="61"/>
      <c r="I187" s="70">
        <v>97651</v>
      </c>
      <c r="J187" s="61"/>
      <c r="K187" s="70">
        <v>277071</v>
      </c>
      <c r="L187" s="61"/>
      <c r="M187" s="70">
        <v>1171620</v>
      </c>
      <c r="N187" s="61"/>
      <c r="O187" s="70">
        <v>0</v>
      </c>
      <c r="P187" s="61"/>
      <c r="Q187" s="70">
        <v>587299</v>
      </c>
      <c r="R187" s="61"/>
      <c r="S187" s="70">
        <v>0</v>
      </c>
      <c r="T187" s="61"/>
      <c r="U187" s="70">
        <v>0</v>
      </c>
      <c r="V187" s="61"/>
      <c r="W187" s="61"/>
      <c r="X187" s="70">
        <v>28194</v>
      </c>
      <c r="Y187" s="61"/>
      <c r="Z187" s="70">
        <v>0</v>
      </c>
      <c r="AA187" s="70"/>
      <c r="AB187" s="70">
        <v>0</v>
      </c>
      <c r="AC187" s="70"/>
      <c r="AD187" s="70">
        <v>37222</v>
      </c>
      <c r="AE187" s="61"/>
      <c r="AF187" s="70">
        <f>SUM(E187:AD187)</f>
        <v>6753157</v>
      </c>
      <c r="AG187" s="61"/>
      <c r="AH187" s="71">
        <f>AF187/AN187</f>
        <v>226.10764388790304</v>
      </c>
      <c r="AI187" s="61"/>
      <c r="AJ187" s="71">
        <f>IF(AH$219,AH187/AH$219*100,0)</f>
        <v>61.312877606103143</v>
      </c>
      <c r="AK187" s="93"/>
      <c r="AL187" s="47">
        <v>70</v>
      </c>
      <c r="AN187" s="93">
        <v>29867</v>
      </c>
    </row>
    <row r="188" spans="1:40" ht="8.85" customHeight="1" x14ac:dyDescent="0.3">
      <c r="A188" s="72"/>
      <c r="B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93"/>
      <c r="AG188" s="61"/>
      <c r="AH188" s="61"/>
      <c r="AI188" s="61"/>
      <c r="AJ188" s="61"/>
      <c r="AK188" s="61"/>
      <c r="AL188" s="72"/>
      <c r="AM188" s="72"/>
      <c r="AN188" s="61"/>
    </row>
    <row r="189" spans="1:40" ht="8.85" customHeight="1" x14ac:dyDescent="0.3">
      <c r="A189" s="47">
        <v>71</v>
      </c>
      <c r="B189" s="98"/>
      <c r="C189" s="47" t="s">
        <v>195</v>
      </c>
      <c r="D189" s="61"/>
      <c r="E189" s="70">
        <v>3095612</v>
      </c>
      <c r="F189" s="61"/>
      <c r="G189" s="70">
        <v>306609</v>
      </c>
      <c r="H189" s="61"/>
      <c r="I189" s="70">
        <v>0</v>
      </c>
      <c r="J189" s="61"/>
      <c r="K189" s="70">
        <v>72649</v>
      </c>
      <c r="L189" s="61"/>
      <c r="M189" s="70">
        <v>579777</v>
      </c>
      <c r="N189" s="61"/>
      <c r="O189" s="70">
        <v>0</v>
      </c>
      <c r="P189" s="61"/>
      <c r="Q189" s="70">
        <v>183848</v>
      </c>
      <c r="R189" s="61"/>
      <c r="S189" s="70">
        <v>0</v>
      </c>
      <c r="T189" s="61"/>
      <c r="U189" s="70">
        <v>0</v>
      </c>
      <c r="V189" s="61"/>
      <c r="W189" s="61"/>
      <c r="X189" s="70">
        <v>0</v>
      </c>
      <c r="Y189" s="61"/>
      <c r="Z189" s="70">
        <v>0</v>
      </c>
      <c r="AA189" s="70"/>
      <c r="AB189" s="70">
        <v>0</v>
      </c>
      <c r="AC189" s="70"/>
      <c r="AD189" s="70">
        <v>0</v>
      </c>
      <c r="AE189" s="61"/>
      <c r="AF189" s="70">
        <f>SUM(E189:AD189)</f>
        <v>4238495</v>
      </c>
      <c r="AG189" s="61"/>
      <c r="AH189" s="71">
        <f t="shared" ref="AH189:AH204" si="4">AF189/AN189</f>
        <v>184.61148133629513</v>
      </c>
      <c r="AI189" s="61"/>
      <c r="AJ189" s="71">
        <f>IF(AH$219,AH189/AH$219*100,0)</f>
        <v>50.060497580812822</v>
      </c>
      <c r="AK189" s="93"/>
      <c r="AL189" s="47">
        <v>71</v>
      </c>
      <c r="AN189" s="93">
        <v>22959</v>
      </c>
    </row>
    <row r="190" spans="1:40" ht="8.85" customHeight="1" x14ac:dyDescent="0.3">
      <c r="A190" s="47">
        <v>72</v>
      </c>
      <c r="B190" s="98"/>
      <c r="C190" s="47" t="s">
        <v>196</v>
      </c>
      <c r="D190" s="61"/>
      <c r="E190" s="70">
        <v>3250168</v>
      </c>
      <c r="F190" s="61"/>
      <c r="G190" s="70">
        <v>905824</v>
      </c>
      <c r="H190" s="61"/>
      <c r="I190" s="70">
        <v>1701729</v>
      </c>
      <c r="J190" s="61"/>
      <c r="K190" s="70">
        <v>0</v>
      </c>
      <c r="L190" s="61"/>
      <c r="M190" s="70">
        <v>1088786</v>
      </c>
      <c r="N190" s="61"/>
      <c r="O190" s="70">
        <v>119309</v>
      </c>
      <c r="P190" s="61"/>
      <c r="Q190" s="70">
        <v>438652</v>
      </c>
      <c r="R190" s="61"/>
      <c r="S190" s="70">
        <v>0</v>
      </c>
      <c r="T190" s="61"/>
      <c r="U190" s="70">
        <v>0</v>
      </c>
      <c r="V190" s="61"/>
      <c r="W190" s="61"/>
      <c r="X190" s="70">
        <v>574007</v>
      </c>
      <c r="Y190" s="61"/>
      <c r="Z190" s="70">
        <v>1188368</v>
      </c>
      <c r="AA190" s="70"/>
      <c r="AB190" s="70">
        <v>0</v>
      </c>
      <c r="AC190" s="70"/>
      <c r="AD190" s="70">
        <v>0</v>
      </c>
      <c r="AE190" s="61"/>
      <c r="AF190" s="70">
        <f>SUM(E190:AD190)</f>
        <v>9266843</v>
      </c>
      <c r="AG190" s="61"/>
      <c r="AH190" s="71">
        <f t="shared" si="4"/>
        <v>248.10824631860777</v>
      </c>
      <c r="AI190" s="61"/>
      <c r="AJ190" s="71">
        <f>IF(AH$219,AH190/AH$219*100,0)</f>
        <v>67.278709724379894</v>
      </c>
      <c r="AK190" s="93"/>
      <c r="AL190" s="47">
        <v>72</v>
      </c>
      <c r="AN190" s="93">
        <v>37350</v>
      </c>
    </row>
    <row r="191" spans="1:40" ht="8.85" customHeight="1" x14ac:dyDescent="0.3">
      <c r="A191" s="47">
        <v>73</v>
      </c>
      <c r="B191" s="98"/>
      <c r="C191" s="47" t="s">
        <v>197</v>
      </c>
      <c r="D191" s="61"/>
      <c r="E191" s="70">
        <v>72342000</v>
      </c>
      <c r="F191" s="61"/>
      <c r="G191" s="70">
        <v>14408000</v>
      </c>
      <c r="H191" s="61"/>
      <c r="I191" s="70">
        <v>28236000</v>
      </c>
      <c r="J191" s="61"/>
      <c r="K191" s="70">
        <v>1600000</v>
      </c>
      <c r="L191" s="61"/>
      <c r="M191" s="70">
        <v>9086000</v>
      </c>
      <c r="N191" s="61"/>
      <c r="O191" s="70">
        <v>1816000</v>
      </c>
      <c r="P191" s="61"/>
      <c r="Q191" s="70">
        <v>10611000</v>
      </c>
      <c r="R191" s="61"/>
      <c r="S191" s="70">
        <v>0</v>
      </c>
      <c r="T191" s="61"/>
      <c r="U191" s="70">
        <v>0</v>
      </c>
      <c r="V191" s="61"/>
      <c r="W191" s="61"/>
      <c r="X191" s="70">
        <v>4685000</v>
      </c>
      <c r="Y191" s="61"/>
      <c r="Z191" s="70">
        <v>0</v>
      </c>
      <c r="AA191" s="70"/>
      <c r="AB191" s="70">
        <v>0</v>
      </c>
      <c r="AC191" s="70"/>
      <c r="AD191" s="70">
        <v>8216000</v>
      </c>
      <c r="AE191" s="61"/>
      <c r="AF191" s="70">
        <f>SUM(E191:AD191)</f>
        <v>151000000</v>
      </c>
      <c r="AG191" s="61"/>
      <c r="AH191" s="71">
        <f t="shared" si="4"/>
        <v>324.383778233204</v>
      </c>
      <c r="AI191" s="61"/>
      <c r="AJ191" s="71">
        <f>IF(AH$219,AH191/AH$219*100,0)</f>
        <v>87.962098716476945</v>
      </c>
      <c r="AK191" s="93"/>
      <c r="AL191" s="47">
        <v>73</v>
      </c>
      <c r="AN191" s="93">
        <v>465498</v>
      </c>
    </row>
    <row r="192" spans="1:40" ht="8.85" customHeight="1" x14ac:dyDescent="0.3">
      <c r="A192" s="47">
        <v>74</v>
      </c>
      <c r="B192" s="98"/>
      <c r="C192" s="47" t="s">
        <v>198</v>
      </c>
      <c r="D192" s="61"/>
      <c r="E192" s="70">
        <v>3883192</v>
      </c>
      <c r="F192" s="61"/>
      <c r="G192" s="70">
        <v>681589</v>
      </c>
      <c r="H192" s="61"/>
      <c r="I192" s="70">
        <v>947738</v>
      </c>
      <c r="J192" s="61"/>
      <c r="K192" s="70">
        <v>0</v>
      </c>
      <c r="L192" s="61"/>
      <c r="M192" s="70">
        <v>597153</v>
      </c>
      <c r="N192" s="61"/>
      <c r="O192" s="70">
        <v>7955</v>
      </c>
      <c r="P192" s="61"/>
      <c r="Q192" s="70">
        <v>264667</v>
      </c>
      <c r="R192" s="61"/>
      <c r="S192" s="70">
        <v>0</v>
      </c>
      <c r="T192" s="61"/>
      <c r="U192" s="70">
        <v>0</v>
      </c>
      <c r="V192" s="61"/>
      <c r="W192" s="61"/>
      <c r="X192" s="70">
        <v>344864</v>
      </c>
      <c r="Y192" s="61"/>
      <c r="Z192" s="70">
        <v>1448275</v>
      </c>
      <c r="AA192" s="70"/>
      <c r="AB192" s="70">
        <v>0</v>
      </c>
      <c r="AC192" s="70"/>
      <c r="AD192" s="70">
        <v>95356</v>
      </c>
      <c r="AE192" s="61"/>
      <c r="AF192" s="70">
        <f>SUM(E192:AD192)</f>
        <v>8270789</v>
      </c>
      <c r="AG192" s="61"/>
      <c r="AH192" s="71">
        <f t="shared" si="4"/>
        <v>242.56647212364723</v>
      </c>
      <c r="AI192" s="61"/>
      <c r="AJ192" s="71">
        <f>IF(AH$219,AH192/AH$219*100,0)</f>
        <v>65.775964761433272</v>
      </c>
      <c r="AK192" s="93"/>
      <c r="AL192" s="47">
        <v>74</v>
      </c>
      <c r="AN192" s="93">
        <v>34097</v>
      </c>
    </row>
    <row r="193" spans="1:40" ht="8.85" customHeight="1" x14ac:dyDescent="0.3">
      <c r="A193" s="47">
        <v>75</v>
      </c>
      <c r="B193" s="98"/>
      <c r="C193" s="47" t="s">
        <v>199</v>
      </c>
      <c r="D193" s="61"/>
      <c r="E193" s="70">
        <v>685517</v>
      </c>
      <c r="F193" s="61"/>
      <c r="G193" s="70">
        <v>174660</v>
      </c>
      <c r="H193" s="61"/>
      <c r="I193" s="70">
        <v>0</v>
      </c>
      <c r="J193" s="61"/>
      <c r="K193" s="70">
        <v>30337</v>
      </c>
      <c r="L193" s="61"/>
      <c r="M193" s="70">
        <v>209143</v>
      </c>
      <c r="N193" s="61"/>
      <c r="O193" s="70">
        <v>97150</v>
      </c>
      <c r="P193" s="61"/>
      <c r="Q193" s="70">
        <v>163767</v>
      </c>
      <c r="R193" s="61"/>
      <c r="S193" s="70">
        <v>0</v>
      </c>
      <c r="T193" s="61"/>
      <c r="U193" s="70">
        <v>0</v>
      </c>
      <c r="V193" s="61"/>
      <c r="W193" s="61"/>
      <c r="X193" s="70">
        <v>54866</v>
      </c>
      <c r="Y193" s="61"/>
      <c r="Z193" s="70">
        <v>219465</v>
      </c>
      <c r="AA193" s="70"/>
      <c r="AB193" s="70">
        <v>0</v>
      </c>
      <c r="AC193" s="70"/>
      <c r="AD193" s="70">
        <v>0</v>
      </c>
      <c r="AE193" s="61"/>
      <c r="AF193" s="70">
        <f>SUM(E193:AD193)</f>
        <v>1634905</v>
      </c>
      <c r="AG193" s="61"/>
      <c r="AH193" s="71">
        <f t="shared" si="4"/>
        <v>224.42072752230609</v>
      </c>
      <c r="AI193" s="61"/>
      <c r="AJ193" s="71">
        <f>IF(AH$219,AH193/AH$219*100,0)</f>
        <v>60.855441957855639</v>
      </c>
      <c r="AK193" s="93"/>
      <c r="AL193" s="47">
        <v>75</v>
      </c>
      <c r="AN193" s="93">
        <v>7285</v>
      </c>
    </row>
    <row r="194" spans="1:40" ht="8.85" customHeight="1" x14ac:dyDescent="0.3">
      <c r="A194" s="72"/>
      <c r="B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93"/>
      <c r="AG194" s="61"/>
      <c r="AH194" s="61"/>
      <c r="AI194" s="61"/>
      <c r="AJ194" s="61"/>
      <c r="AK194" s="61"/>
      <c r="AL194" s="72"/>
      <c r="AM194" s="72"/>
      <c r="AN194" s="61"/>
    </row>
    <row r="195" spans="1:40" ht="8.85" customHeight="1" x14ac:dyDescent="0.3">
      <c r="A195" s="47">
        <v>76</v>
      </c>
      <c r="B195" s="98"/>
      <c r="C195" s="47" t="s">
        <v>114</v>
      </c>
      <c r="D195" s="61"/>
      <c r="E195" s="70">
        <v>1585626</v>
      </c>
      <c r="F195" s="61"/>
      <c r="G195" s="70">
        <v>123087</v>
      </c>
      <c r="H195" s="61"/>
      <c r="I195" s="70">
        <v>0</v>
      </c>
      <c r="J195" s="61"/>
      <c r="K195" s="70">
        <v>0</v>
      </c>
      <c r="L195" s="61"/>
      <c r="M195" s="70">
        <v>256218</v>
      </c>
      <c r="N195" s="61"/>
      <c r="O195" s="70">
        <v>0</v>
      </c>
      <c r="P195" s="61"/>
      <c r="Q195" s="70">
        <v>84147</v>
      </c>
      <c r="R195" s="61"/>
      <c r="S195" s="70">
        <v>0</v>
      </c>
      <c r="T195" s="61"/>
      <c r="U195" s="70">
        <v>0</v>
      </c>
      <c r="V195" s="61"/>
      <c r="W195" s="61"/>
      <c r="X195" s="70">
        <v>0</v>
      </c>
      <c r="Y195" s="61"/>
      <c r="Z195" s="70">
        <v>0</v>
      </c>
      <c r="AA195" s="70"/>
      <c r="AB195" s="70">
        <v>0</v>
      </c>
      <c r="AC195" s="70"/>
      <c r="AD195" s="70">
        <v>20174</v>
      </c>
      <c r="AE195" s="61"/>
      <c r="AF195" s="70">
        <f>SUM(E195:AD195)</f>
        <v>2069252</v>
      </c>
      <c r="AG195" s="61"/>
      <c r="AH195" s="71">
        <f t="shared" si="4"/>
        <v>225.11444734551785</v>
      </c>
      <c r="AI195" s="61"/>
      <c r="AJ195" s="71">
        <f>IF(AH$219,AH195/AH$219*100,0)</f>
        <v>61.043555715896467</v>
      </c>
      <c r="AK195" s="93"/>
      <c r="AL195" s="47">
        <v>76</v>
      </c>
      <c r="AN195" s="93">
        <v>9192</v>
      </c>
    </row>
    <row r="196" spans="1:40" ht="8.85" customHeight="1" x14ac:dyDescent="0.3">
      <c r="A196" s="47">
        <v>77</v>
      </c>
      <c r="B196" s="98"/>
      <c r="C196" s="47" t="s">
        <v>115</v>
      </c>
      <c r="D196" s="61"/>
      <c r="E196" s="70">
        <v>12101531</v>
      </c>
      <c r="F196" s="61"/>
      <c r="G196" s="70">
        <v>3596614</v>
      </c>
      <c r="H196" s="61"/>
      <c r="I196" s="70">
        <v>7325144</v>
      </c>
      <c r="J196" s="61"/>
      <c r="K196" s="70">
        <v>719995</v>
      </c>
      <c r="L196" s="61"/>
      <c r="M196" s="70">
        <v>2467320</v>
      </c>
      <c r="N196" s="61"/>
      <c r="O196" s="70">
        <v>659071</v>
      </c>
      <c r="P196" s="61"/>
      <c r="Q196" s="70">
        <v>1305964</v>
      </c>
      <c r="R196" s="61"/>
      <c r="S196" s="70">
        <v>0</v>
      </c>
      <c r="T196" s="61"/>
      <c r="U196" s="70">
        <v>70138</v>
      </c>
      <c r="V196" s="61"/>
      <c r="W196" s="61"/>
      <c r="X196" s="70">
        <v>1265570</v>
      </c>
      <c r="Y196" s="61"/>
      <c r="Z196" s="70">
        <v>4276844</v>
      </c>
      <c r="AA196" s="70"/>
      <c r="AB196" s="70">
        <v>0</v>
      </c>
      <c r="AC196" s="70"/>
      <c r="AD196" s="70">
        <v>0</v>
      </c>
      <c r="AE196" s="61"/>
      <c r="AF196" s="70">
        <f>SUM(E196:AD196)</f>
        <v>33788191</v>
      </c>
      <c r="AG196" s="61"/>
      <c r="AH196" s="71">
        <f t="shared" si="4"/>
        <v>360.19605564735355</v>
      </c>
      <c r="AI196" s="61"/>
      <c r="AJ196" s="71">
        <f>IF(AH$219,AH196/AH$219*100,0)</f>
        <v>97.673198014730417</v>
      </c>
      <c r="AK196" s="93"/>
      <c r="AL196" s="47">
        <v>77</v>
      </c>
      <c r="AN196" s="93">
        <v>93805</v>
      </c>
    </row>
    <row r="197" spans="1:40" ht="8.85" customHeight="1" x14ac:dyDescent="0.3">
      <c r="A197" s="47">
        <v>78</v>
      </c>
      <c r="B197" s="98"/>
      <c r="C197" s="47" t="s">
        <v>200</v>
      </c>
      <c r="D197" s="61"/>
      <c r="E197" s="70">
        <v>3039608</v>
      </c>
      <c r="F197" s="61"/>
      <c r="G197" s="70">
        <v>601508</v>
      </c>
      <c r="H197" s="61"/>
      <c r="I197" s="70">
        <v>942041</v>
      </c>
      <c r="J197" s="61"/>
      <c r="K197" s="70">
        <v>0</v>
      </c>
      <c r="L197" s="61"/>
      <c r="M197" s="70">
        <v>469104</v>
      </c>
      <c r="N197" s="61"/>
      <c r="O197" s="70">
        <v>196822</v>
      </c>
      <c r="P197" s="61"/>
      <c r="Q197" s="70">
        <v>285043</v>
      </c>
      <c r="R197" s="61"/>
      <c r="S197" s="70">
        <v>0</v>
      </c>
      <c r="T197" s="61"/>
      <c r="U197" s="70">
        <v>0</v>
      </c>
      <c r="V197" s="61"/>
      <c r="W197" s="61"/>
      <c r="X197" s="70">
        <v>1335612</v>
      </c>
      <c r="Y197" s="61"/>
      <c r="Z197" s="70">
        <v>1398932</v>
      </c>
      <c r="AA197" s="70"/>
      <c r="AB197" s="70">
        <v>0</v>
      </c>
      <c r="AC197" s="70"/>
      <c r="AD197" s="70">
        <v>0</v>
      </c>
      <c r="AE197" s="61"/>
      <c r="AF197" s="70">
        <f>SUM(E197:AD197)</f>
        <v>8268670</v>
      </c>
      <c r="AG197" s="61"/>
      <c r="AH197" s="71">
        <f t="shared" si="4"/>
        <v>367.49644444444442</v>
      </c>
      <c r="AI197" s="61"/>
      <c r="AJ197" s="71">
        <f>IF(AH$219,AH197/AH$219*100,0)</f>
        <v>99.65282080455043</v>
      </c>
      <c r="AK197" s="93"/>
      <c r="AL197" s="47">
        <v>78</v>
      </c>
      <c r="AN197" s="93">
        <v>22500</v>
      </c>
    </row>
    <row r="198" spans="1:40" ht="8.85" customHeight="1" x14ac:dyDescent="0.3">
      <c r="A198" s="47">
        <v>79</v>
      </c>
      <c r="B198" s="98"/>
      <c r="C198" s="47" t="s">
        <v>201</v>
      </c>
      <c r="D198" s="61"/>
      <c r="E198" s="70">
        <v>8047919</v>
      </c>
      <c r="F198" s="61"/>
      <c r="G198" s="70">
        <v>1733524</v>
      </c>
      <c r="H198" s="61"/>
      <c r="I198" s="70">
        <v>326346</v>
      </c>
      <c r="J198" s="61"/>
      <c r="K198" s="70">
        <v>0</v>
      </c>
      <c r="L198" s="61"/>
      <c r="M198" s="70">
        <v>1342514</v>
      </c>
      <c r="N198" s="61"/>
      <c r="O198" s="70">
        <v>123430</v>
      </c>
      <c r="P198" s="61"/>
      <c r="Q198" s="70">
        <v>1221494</v>
      </c>
      <c r="R198" s="61"/>
      <c r="S198" s="70">
        <v>0</v>
      </c>
      <c r="T198" s="61"/>
      <c r="U198" s="70">
        <v>0</v>
      </c>
      <c r="V198" s="61"/>
      <c r="W198" s="61"/>
      <c r="X198" s="70">
        <v>827571</v>
      </c>
      <c r="Y198" s="61"/>
      <c r="Z198" s="70">
        <v>1187022</v>
      </c>
      <c r="AA198" s="70"/>
      <c r="AB198" s="70">
        <v>0</v>
      </c>
      <c r="AC198" s="70"/>
      <c r="AD198" s="70">
        <v>0</v>
      </c>
      <c r="AE198" s="61"/>
      <c r="AF198" s="70">
        <f>SUM(E198:AD198)</f>
        <v>14809820</v>
      </c>
      <c r="AG198" s="61"/>
      <c r="AH198" s="71">
        <f t="shared" si="4"/>
        <v>180.15059361619308</v>
      </c>
      <c r="AI198" s="61"/>
      <c r="AJ198" s="71">
        <f>IF(AH$219,AH198/AH$219*100,0)</f>
        <v>48.850853103102096</v>
      </c>
      <c r="AK198" s="93"/>
      <c r="AL198" s="47">
        <v>79</v>
      </c>
      <c r="AN198" s="93">
        <v>82208</v>
      </c>
    </row>
    <row r="199" spans="1:40" ht="8.85" customHeight="1" x14ac:dyDescent="0.3">
      <c r="A199" s="47">
        <v>80</v>
      </c>
      <c r="B199" s="98"/>
      <c r="C199" s="47" t="s">
        <v>202</v>
      </c>
      <c r="D199" s="61"/>
      <c r="E199" s="70">
        <v>1931777</v>
      </c>
      <c r="F199" s="61"/>
      <c r="G199" s="70">
        <v>526756</v>
      </c>
      <c r="H199" s="61"/>
      <c r="I199" s="70">
        <v>0</v>
      </c>
      <c r="J199" s="61"/>
      <c r="K199" s="70">
        <v>0</v>
      </c>
      <c r="L199" s="61"/>
      <c r="M199" s="70">
        <v>4019</v>
      </c>
      <c r="N199" s="61"/>
      <c r="O199" s="70">
        <v>24374</v>
      </c>
      <c r="P199" s="61"/>
      <c r="Q199" s="70">
        <v>43783</v>
      </c>
      <c r="R199" s="61"/>
      <c r="S199" s="70">
        <v>0</v>
      </c>
      <c r="T199" s="61"/>
      <c r="U199" s="70">
        <v>0</v>
      </c>
      <c r="V199" s="61"/>
      <c r="W199" s="61"/>
      <c r="X199" s="70">
        <v>0</v>
      </c>
      <c r="Y199" s="61"/>
      <c r="Z199" s="70">
        <v>0</v>
      </c>
      <c r="AA199" s="70"/>
      <c r="AB199" s="70">
        <v>323826</v>
      </c>
      <c r="AC199" s="70"/>
      <c r="AD199" s="70">
        <v>180574</v>
      </c>
      <c r="AE199" s="61"/>
      <c r="AF199" s="70">
        <f>SUM(E199:AD199)</f>
        <v>3035109</v>
      </c>
      <c r="AG199" s="61"/>
      <c r="AH199" s="71">
        <f>AF199/AN199</f>
        <v>113.12370480805069</v>
      </c>
      <c r="AI199" s="61"/>
      <c r="AJ199" s="71">
        <f>IF(AH$219,AH199/AH$219*100,0)</f>
        <v>30.675388713013042</v>
      </c>
      <c r="AK199" s="93"/>
      <c r="AL199" s="47">
        <v>80</v>
      </c>
      <c r="AN199" s="93">
        <v>26830</v>
      </c>
    </row>
    <row r="200" spans="1:40" ht="8.85" customHeight="1" x14ac:dyDescent="0.3">
      <c r="A200" s="72"/>
      <c r="B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72"/>
      <c r="AM200" s="72"/>
      <c r="AN200" s="61"/>
    </row>
    <row r="201" spans="1:40" ht="8.85" customHeight="1" x14ac:dyDescent="0.3">
      <c r="A201" s="47">
        <v>81</v>
      </c>
      <c r="B201" s="98"/>
      <c r="C201" s="47" t="s">
        <v>203</v>
      </c>
      <c r="D201" s="61"/>
      <c r="E201" s="70">
        <v>1684505</v>
      </c>
      <c r="F201" s="61"/>
      <c r="G201" s="70">
        <v>397788</v>
      </c>
      <c r="H201" s="61"/>
      <c r="I201" s="70">
        <v>0</v>
      </c>
      <c r="J201" s="61"/>
      <c r="K201" s="70">
        <v>64986</v>
      </c>
      <c r="L201" s="61"/>
      <c r="M201" s="70">
        <v>442824</v>
      </c>
      <c r="N201" s="61"/>
      <c r="O201" s="70">
        <v>27628</v>
      </c>
      <c r="P201" s="61"/>
      <c r="Q201" s="70">
        <v>108112</v>
      </c>
      <c r="R201" s="61"/>
      <c r="S201" s="70">
        <v>0</v>
      </c>
      <c r="T201" s="61"/>
      <c r="U201" s="70">
        <v>0</v>
      </c>
      <c r="V201" s="61"/>
      <c r="W201" s="61"/>
      <c r="X201" s="70">
        <v>854</v>
      </c>
      <c r="Y201" s="61"/>
      <c r="Z201" s="70">
        <v>0</v>
      </c>
      <c r="AA201" s="70"/>
      <c r="AB201" s="70">
        <v>3609</v>
      </c>
      <c r="AC201" s="70"/>
      <c r="AD201" s="70">
        <v>0</v>
      </c>
      <c r="AE201" s="61"/>
      <c r="AF201" s="70">
        <f>SUM(E201:AD201)</f>
        <v>2730306</v>
      </c>
      <c r="AG201" s="61"/>
      <c r="AH201" s="71">
        <f t="shared" si="4"/>
        <v>124.7170655947378</v>
      </c>
      <c r="AI201" s="61"/>
      <c r="AJ201" s="71">
        <f>IF(AH$219,AH201/AH$219*100,0)</f>
        <v>33.819122815651106</v>
      </c>
      <c r="AK201" s="93"/>
      <c r="AL201" s="47">
        <v>81</v>
      </c>
      <c r="AN201" s="93">
        <v>21892</v>
      </c>
    </row>
    <row r="202" spans="1:40" ht="8.85" customHeight="1" x14ac:dyDescent="0.3">
      <c r="A202" s="47">
        <v>82</v>
      </c>
      <c r="B202" s="98"/>
      <c r="C202" s="47" t="s">
        <v>204</v>
      </c>
      <c r="D202" s="61"/>
      <c r="E202" s="70">
        <v>4364517</v>
      </c>
      <c r="F202" s="61"/>
      <c r="G202" s="70">
        <v>768244</v>
      </c>
      <c r="H202" s="61"/>
      <c r="I202" s="70">
        <v>0</v>
      </c>
      <c r="J202" s="61"/>
      <c r="K202" s="70">
        <v>24710</v>
      </c>
      <c r="L202" s="61"/>
      <c r="M202" s="70">
        <v>916402</v>
      </c>
      <c r="N202" s="61"/>
      <c r="O202" s="70">
        <v>0</v>
      </c>
      <c r="P202" s="61"/>
      <c r="Q202" s="70">
        <v>463305</v>
      </c>
      <c r="R202" s="61"/>
      <c r="S202" s="70">
        <v>0</v>
      </c>
      <c r="T202" s="61"/>
      <c r="U202" s="70">
        <v>0</v>
      </c>
      <c r="V202" s="61"/>
      <c r="W202" s="61"/>
      <c r="X202" s="70">
        <v>132705</v>
      </c>
      <c r="Y202" s="61"/>
      <c r="Z202" s="70">
        <v>0</v>
      </c>
      <c r="AA202" s="70"/>
      <c r="AB202" s="70">
        <v>0</v>
      </c>
      <c r="AC202" s="70"/>
      <c r="AD202" s="70">
        <v>0</v>
      </c>
      <c r="AE202" s="61"/>
      <c r="AF202" s="70">
        <f>SUM(E202:AD202)</f>
        <v>6669883</v>
      </c>
      <c r="AG202" s="61"/>
      <c r="AH202" s="71">
        <f t="shared" si="4"/>
        <v>155.16046711796591</v>
      </c>
      <c r="AI202" s="61"/>
      <c r="AJ202" s="71">
        <f>IF(AH$219,AH202/AH$219*100,0)</f>
        <v>42.074361424180964</v>
      </c>
      <c r="AK202" s="93"/>
      <c r="AL202" s="47">
        <v>82</v>
      </c>
      <c r="AN202" s="93">
        <v>42987</v>
      </c>
    </row>
    <row r="203" spans="1:40" ht="8.85" customHeight="1" x14ac:dyDescent="0.3">
      <c r="A203" s="47">
        <v>83</v>
      </c>
      <c r="B203" s="98"/>
      <c r="C203" s="47" t="s">
        <v>205</v>
      </c>
      <c r="D203" s="61"/>
      <c r="E203" s="70">
        <v>2431494</v>
      </c>
      <c r="F203" s="61"/>
      <c r="G203" s="70">
        <v>495326</v>
      </c>
      <c r="H203" s="61"/>
      <c r="I203" s="70">
        <v>0</v>
      </c>
      <c r="J203" s="61"/>
      <c r="K203" s="70">
        <v>0</v>
      </c>
      <c r="L203" s="61"/>
      <c r="M203" s="70">
        <v>470778</v>
      </c>
      <c r="N203" s="61"/>
      <c r="O203" s="70">
        <v>0</v>
      </c>
      <c r="P203" s="61"/>
      <c r="Q203" s="70">
        <v>128947</v>
      </c>
      <c r="R203" s="61"/>
      <c r="S203" s="70">
        <v>0</v>
      </c>
      <c r="T203" s="61"/>
      <c r="U203" s="70">
        <v>0</v>
      </c>
      <c r="V203" s="61"/>
      <c r="W203" s="61"/>
      <c r="X203" s="70">
        <v>61068</v>
      </c>
      <c r="Y203" s="61"/>
      <c r="Z203" s="70">
        <v>0</v>
      </c>
      <c r="AA203" s="70"/>
      <c r="AB203" s="70">
        <v>0</v>
      </c>
      <c r="AC203" s="70"/>
      <c r="AD203" s="70">
        <v>203731</v>
      </c>
      <c r="AE203" s="61"/>
      <c r="AF203" s="70">
        <f>SUM(E203:AD203)</f>
        <v>3791344</v>
      </c>
      <c r="AG203" s="61"/>
      <c r="AH203" s="71">
        <f t="shared" si="4"/>
        <v>126.06297589359933</v>
      </c>
      <c r="AI203" s="61"/>
      <c r="AJ203" s="71">
        <f>IF(AH$219,AH203/AH$219*100,0)</f>
        <v>34.184088953035655</v>
      </c>
      <c r="AK203" s="93"/>
      <c r="AL203" s="47">
        <v>83</v>
      </c>
      <c r="AN203" s="93">
        <v>30075</v>
      </c>
    </row>
    <row r="204" spans="1:40" ht="8.85" customHeight="1" x14ac:dyDescent="0.3">
      <c r="A204" s="47">
        <v>84</v>
      </c>
      <c r="B204" s="98"/>
      <c r="C204" s="47" t="s">
        <v>206</v>
      </c>
      <c r="D204" s="61"/>
      <c r="E204" s="70">
        <v>799265</v>
      </c>
      <c r="F204" s="61"/>
      <c r="G204" s="70">
        <v>523656</v>
      </c>
      <c r="H204" s="61"/>
      <c r="I204" s="70">
        <v>138742</v>
      </c>
      <c r="J204" s="61"/>
      <c r="K204" s="70">
        <v>0</v>
      </c>
      <c r="L204" s="61"/>
      <c r="M204" s="70">
        <v>513327</v>
      </c>
      <c r="N204" s="61"/>
      <c r="O204" s="70">
        <v>32865</v>
      </c>
      <c r="P204" s="61"/>
      <c r="Q204" s="70">
        <v>164562</v>
      </c>
      <c r="R204" s="61"/>
      <c r="S204" s="70">
        <v>0</v>
      </c>
      <c r="T204" s="61"/>
      <c r="U204" s="70">
        <v>0</v>
      </c>
      <c r="V204" s="61"/>
      <c r="W204" s="61"/>
      <c r="X204" s="70">
        <v>9385</v>
      </c>
      <c r="Y204" s="61"/>
      <c r="Z204" s="70">
        <v>165225</v>
      </c>
      <c r="AA204" s="70"/>
      <c r="AB204" s="70">
        <v>0</v>
      </c>
      <c r="AC204" s="70"/>
      <c r="AD204" s="70">
        <v>68777</v>
      </c>
      <c r="AE204" s="61"/>
      <c r="AF204" s="70">
        <f>SUM(E204:AD204)</f>
        <v>2415804</v>
      </c>
      <c r="AG204" s="61"/>
      <c r="AH204" s="71">
        <f t="shared" si="4"/>
        <v>135.30126015121814</v>
      </c>
      <c r="AI204" s="61"/>
      <c r="AJ204" s="71">
        <f>IF(AH$219,AH204/AH$219*100,0)</f>
        <v>36.689204579549319</v>
      </c>
      <c r="AK204" s="93"/>
      <c r="AL204" s="47">
        <v>84</v>
      </c>
      <c r="AN204" s="93">
        <v>17855</v>
      </c>
    </row>
    <row r="205" spans="1:40" ht="8.85" customHeight="1" x14ac:dyDescent="0.3">
      <c r="A205" s="47">
        <v>85</v>
      </c>
      <c r="B205" s="98"/>
      <c r="C205" s="47" t="s">
        <v>207</v>
      </c>
      <c r="D205" s="61"/>
      <c r="E205" s="70">
        <v>20731314</v>
      </c>
      <c r="F205" s="61"/>
      <c r="G205" s="70">
        <v>2624828</v>
      </c>
      <c r="H205" s="61"/>
      <c r="I205" s="70">
        <v>5283414</v>
      </c>
      <c r="J205" s="61"/>
      <c r="K205" s="70">
        <v>732076</v>
      </c>
      <c r="L205" s="61"/>
      <c r="M205" s="70">
        <v>3292754</v>
      </c>
      <c r="N205" s="61"/>
      <c r="O205" s="70">
        <v>802914</v>
      </c>
      <c r="P205" s="61"/>
      <c r="Q205" s="70">
        <v>2793094</v>
      </c>
      <c r="R205" s="61"/>
      <c r="S205" s="70">
        <v>0</v>
      </c>
      <c r="T205" s="61"/>
      <c r="U205" s="70">
        <v>0</v>
      </c>
      <c r="V205" s="61"/>
      <c r="W205" s="61"/>
      <c r="X205" s="70">
        <v>1275878</v>
      </c>
      <c r="Y205" s="61"/>
      <c r="Z205" s="70">
        <v>9363282</v>
      </c>
      <c r="AA205" s="70"/>
      <c r="AB205" s="70">
        <v>0</v>
      </c>
      <c r="AC205" s="70"/>
      <c r="AD205" s="70">
        <v>5671360</v>
      </c>
      <c r="AE205" s="61"/>
      <c r="AF205" s="70">
        <f>SUM(E205:AD205)</f>
        <v>52570914</v>
      </c>
      <c r="AG205" s="61"/>
      <c r="AH205" s="71">
        <f>AF205/AN205</f>
        <v>387.36259072320672</v>
      </c>
      <c r="AI205" s="61"/>
      <c r="AJ205" s="71">
        <f>IF(AH$219,AH205/AH$219*100,0)</f>
        <v>105.03985935995001</v>
      </c>
      <c r="AK205" s="93"/>
      <c r="AL205" s="47">
        <v>85</v>
      </c>
      <c r="AN205" s="93">
        <v>135715</v>
      </c>
    </row>
    <row r="206" spans="1:40" ht="8.85" customHeight="1" x14ac:dyDescent="0.3">
      <c r="A206" s="61"/>
      <c r="B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93"/>
      <c r="AG206" s="61"/>
      <c r="AH206" s="61"/>
      <c r="AI206" s="61"/>
      <c r="AJ206" s="99"/>
      <c r="AK206" s="61"/>
      <c r="AL206" s="61"/>
      <c r="AM206" s="61"/>
      <c r="AN206" s="61"/>
    </row>
    <row r="207" spans="1:40" ht="8.85" customHeight="1" x14ac:dyDescent="0.3">
      <c r="A207" s="47">
        <v>86</v>
      </c>
      <c r="B207" s="98"/>
      <c r="C207" s="47" t="s">
        <v>208</v>
      </c>
      <c r="D207" s="61"/>
      <c r="E207" s="70">
        <v>17540447</v>
      </c>
      <c r="F207" s="61"/>
      <c r="G207" s="70">
        <v>6597960</v>
      </c>
      <c r="H207" s="61"/>
      <c r="I207" s="70">
        <v>0</v>
      </c>
      <c r="J207" s="61"/>
      <c r="K207" s="70">
        <v>283500</v>
      </c>
      <c r="L207" s="61"/>
      <c r="M207" s="70">
        <v>3000160</v>
      </c>
      <c r="N207" s="61"/>
      <c r="O207" s="70">
        <v>530217</v>
      </c>
      <c r="P207" s="61"/>
      <c r="Q207" s="70">
        <v>3845119</v>
      </c>
      <c r="R207" s="61"/>
      <c r="S207" s="70">
        <v>0</v>
      </c>
      <c r="T207" s="61"/>
      <c r="U207" s="70">
        <v>0</v>
      </c>
      <c r="V207" s="61"/>
      <c r="W207" s="61"/>
      <c r="X207" s="70">
        <v>1574349</v>
      </c>
      <c r="Y207" s="61"/>
      <c r="Z207" s="70">
        <v>8356499</v>
      </c>
      <c r="AA207" s="70"/>
      <c r="AB207" s="70">
        <v>0</v>
      </c>
      <c r="AC207" s="70"/>
      <c r="AD207" s="70">
        <v>8210254</v>
      </c>
      <c r="AE207" s="61"/>
      <c r="AF207" s="70">
        <f>SUM(E207:AD207)</f>
        <v>49938505</v>
      </c>
      <c r="AG207" s="61"/>
      <c r="AH207" s="71">
        <f t="shared" ref="AH207:AH219" si="5">AF207/AN207</f>
        <v>329.21639011398321</v>
      </c>
      <c r="AI207" s="61"/>
      <c r="AJ207" s="71">
        <f>IF(AH$219,AH207/AH$219*100,0)</f>
        <v>89.272542431112754</v>
      </c>
      <c r="AK207" s="93"/>
      <c r="AL207" s="47">
        <v>86</v>
      </c>
      <c r="AN207" s="93">
        <v>151689</v>
      </c>
    </row>
    <row r="208" spans="1:40" ht="8.85" customHeight="1" x14ac:dyDescent="0.3">
      <c r="A208" s="47">
        <v>87</v>
      </c>
      <c r="B208" s="98"/>
      <c r="C208" s="47" t="s">
        <v>209</v>
      </c>
      <c r="D208" s="61"/>
      <c r="E208" s="70">
        <v>634915</v>
      </c>
      <c r="F208" s="61"/>
      <c r="G208" s="70">
        <v>0</v>
      </c>
      <c r="H208" s="61"/>
      <c r="I208" s="70">
        <v>270789</v>
      </c>
      <c r="J208" s="61"/>
      <c r="K208" s="70">
        <v>0</v>
      </c>
      <c r="L208" s="61"/>
      <c r="M208" s="70">
        <v>132391</v>
      </c>
      <c r="N208" s="61"/>
      <c r="O208" s="70">
        <v>0</v>
      </c>
      <c r="P208" s="61"/>
      <c r="Q208" s="70">
        <v>61187</v>
      </c>
      <c r="R208" s="61"/>
      <c r="S208" s="70">
        <v>0</v>
      </c>
      <c r="T208" s="61"/>
      <c r="U208" s="70">
        <v>0</v>
      </c>
      <c r="V208" s="61"/>
      <c r="W208" s="61"/>
      <c r="X208" s="70">
        <v>0</v>
      </c>
      <c r="Y208" s="61"/>
      <c r="Z208" s="70">
        <v>0</v>
      </c>
      <c r="AA208" s="70"/>
      <c r="AB208" s="70">
        <v>0</v>
      </c>
      <c r="AC208" s="70"/>
      <c r="AD208" s="70">
        <v>18863</v>
      </c>
      <c r="AE208" s="61"/>
      <c r="AF208" s="70">
        <f>SUM(E208:AD208)</f>
        <v>1118145</v>
      </c>
      <c r="AG208" s="61"/>
      <c r="AH208" s="71">
        <f t="shared" si="5"/>
        <v>170.42295381801554</v>
      </c>
      <c r="AI208" s="61"/>
      <c r="AJ208" s="71">
        <f>IF(AH$219,AH208/AH$219*100,0)</f>
        <v>46.213040519297508</v>
      </c>
      <c r="AK208" s="93"/>
      <c r="AL208" s="47">
        <v>87</v>
      </c>
      <c r="AN208" s="93">
        <v>6561</v>
      </c>
    </row>
    <row r="209" spans="1:40" ht="8.85" customHeight="1" x14ac:dyDescent="0.3">
      <c r="A209" s="47">
        <v>88</v>
      </c>
      <c r="B209" s="98"/>
      <c r="C209" s="47" t="s">
        <v>210</v>
      </c>
      <c r="D209" s="61"/>
      <c r="E209" s="70">
        <v>929808</v>
      </c>
      <c r="F209" s="61"/>
      <c r="G209" s="70">
        <v>93110</v>
      </c>
      <c r="H209" s="61"/>
      <c r="I209" s="70">
        <v>29812</v>
      </c>
      <c r="J209" s="61"/>
      <c r="K209" s="70">
        <v>0</v>
      </c>
      <c r="L209" s="61"/>
      <c r="M209" s="70">
        <v>222586</v>
      </c>
      <c r="N209" s="61"/>
      <c r="O209" s="70">
        <v>0</v>
      </c>
      <c r="P209" s="61"/>
      <c r="Q209" s="70">
        <v>0</v>
      </c>
      <c r="R209" s="61"/>
      <c r="S209" s="70">
        <v>0</v>
      </c>
      <c r="T209" s="61"/>
      <c r="U209" s="70">
        <v>0</v>
      </c>
      <c r="V209" s="61"/>
      <c r="W209" s="61"/>
      <c r="X209" s="70">
        <v>48121</v>
      </c>
      <c r="Y209" s="61"/>
      <c r="Z209" s="70">
        <v>0</v>
      </c>
      <c r="AA209" s="70"/>
      <c r="AB209" s="70">
        <v>0</v>
      </c>
      <c r="AC209" s="70"/>
      <c r="AD209" s="70">
        <v>36783</v>
      </c>
      <c r="AE209" s="61"/>
      <c r="AF209" s="70">
        <f>SUM(E209:AD209)</f>
        <v>1360220</v>
      </c>
      <c r="AG209" s="61"/>
      <c r="AH209" s="71">
        <f t="shared" si="5"/>
        <v>118.80688269717879</v>
      </c>
      <c r="AI209" s="61"/>
      <c r="AJ209" s="71">
        <f>IF(AH$219,AH209/AH$219*100,0)</f>
        <v>32.216477657810394</v>
      </c>
      <c r="AK209" s="93"/>
      <c r="AL209" s="47">
        <v>88</v>
      </c>
      <c r="AN209" s="93">
        <v>11449</v>
      </c>
    </row>
    <row r="210" spans="1:40" ht="8.85" customHeight="1" x14ac:dyDescent="0.3">
      <c r="A210" s="47">
        <v>89</v>
      </c>
      <c r="B210" s="98"/>
      <c r="C210" s="47" t="s">
        <v>211</v>
      </c>
      <c r="D210" s="61"/>
      <c r="E210" s="70">
        <v>5182934</v>
      </c>
      <c r="F210" s="61"/>
      <c r="G210" s="70">
        <v>834337</v>
      </c>
      <c r="H210" s="61"/>
      <c r="I210" s="70">
        <v>0</v>
      </c>
      <c r="J210" s="61"/>
      <c r="K210" s="70">
        <v>19837</v>
      </c>
      <c r="L210" s="61"/>
      <c r="M210" s="70">
        <v>0</v>
      </c>
      <c r="N210" s="61"/>
      <c r="O210" s="70">
        <v>67499</v>
      </c>
      <c r="P210" s="61"/>
      <c r="Q210" s="70">
        <v>223594</v>
      </c>
      <c r="R210" s="61"/>
      <c r="S210" s="70">
        <v>0</v>
      </c>
      <c r="T210" s="61"/>
      <c r="U210" s="70">
        <v>0</v>
      </c>
      <c r="V210" s="61"/>
      <c r="W210" s="61"/>
      <c r="X210" s="70">
        <v>164283</v>
      </c>
      <c r="Y210" s="61"/>
      <c r="Z210" s="70">
        <v>0</v>
      </c>
      <c r="AA210" s="70"/>
      <c r="AB210" s="70">
        <v>2017460</v>
      </c>
      <c r="AC210" s="70"/>
      <c r="AD210" s="70">
        <v>10882</v>
      </c>
      <c r="AE210" s="61"/>
      <c r="AF210" s="70">
        <f>SUM(E210:AD210)</f>
        <v>8520826</v>
      </c>
      <c r="AG210" s="61"/>
      <c r="AH210" s="71">
        <f t="shared" si="5"/>
        <v>206.1556663118165</v>
      </c>
      <c r="AI210" s="61"/>
      <c r="AJ210" s="71">
        <f>IF(AH$219,AH210/AH$219*100,0)</f>
        <v>55.90256445574903</v>
      </c>
      <c r="AK210" s="93"/>
      <c r="AL210" s="47">
        <v>89</v>
      </c>
      <c r="AN210" s="93">
        <v>41332</v>
      </c>
    </row>
    <row r="211" spans="1:40" ht="8.85" customHeight="1" x14ac:dyDescent="0.3">
      <c r="A211" s="47">
        <v>90</v>
      </c>
      <c r="B211" s="98"/>
      <c r="C211" s="47" t="s">
        <v>212</v>
      </c>
      <c r="D211" s="61"/>
      <c r="E211" s="100">
        <v>4575698</v>
      </c>
      <c r="F211" s="61"/>
      <c r="G211" s="100">
        <v>741898</v>
      </c>
      <c r="H211" s="61"/>
      <c r="I211" s="100">
        <v>977580</v>
      </c>
      <c r="J211" s="61"/>
      <c r="K211" s="100">
        <v>0</v>
      </c>
      <c r="L211" s="61"/>
      <c r="M211" s="100">
        <v>850319</v>
      </c>
      <c r="N211" s="61"/>
      <c r="O211" s="100">
        <v>0</v>
      </c>
      <c r="P211" s="61"/>
      <c r="Q211" s="100">
        <v>761318</v>
      </c>
      <c r="R211" s="61"/>
      <c r="S211" s="100">
        <v>0</v>
      </c>
      <c r="T211" s="61"/>
      <c r="U211" s="100">
        <v>0</v>
      </c>
      <c r="V211" s="61"/>
      <c r="W211" s="61"/>
      <c r="X211" s="100">
        <v>210189</v>
      </c>
      <c r="Y211" s="61"/>
      <c r="Z211" s="100">
        <v>898042</v>
      </c>
      <c r="AA211" s="100"/>
      <c r="AB211" s="100">
        <v>0</v>
      </c>
      <c r="AC211" s="100"/>
      <c r="AD211" s="100">
        <v>123134</v>
      </c>
      <c r="AE211" s="61"/>
      <c r="AF211" s="70">
        <f>SUM(E211:AD211)</f>
        <v>9138178</v>
      </c>
      <c r="AG211" s="61"/>
      <c r="AH211" s="71">
        <f>AF211/AN211</f>
        <v>228.82056290064102</v>
      </c>
      <c r="AI211" s="61"/>
      <c r="AJ211" s="71">
        <f>IF(AH$219,AH211/AH$219*100,0)</f>
        <v>62.048531069750481</v>
      </c>
      <c r="AK211" s="93"/>
      <c r="AL211" s="47">
        <v>90</v>
      </c>
      <c r="AN211" s="93">
        <v>39936</v>
      </c>
    </row>
    <row r="212" spans="1:40" ht="8.85" customHeight="1" x14ac:dyDescent="0.3">
      <c r="A212" s="61"/>
      <c r="B212" s="61"/>
      <c r="D212" s="61"/>
      <c r="E212" s="93"/>
      <c r="F212" s="61"/>
      <c r="G212" s="93"/>
      <c r="H212" s="61"/>
      <c r="I212" s="93"/>
      <c r="J212" s="61"/>
      <c r="K212" s="93"/>
      <c r="L212" s="61"/>
      <c r="M212" s="93"/>
      <c r="N212" s="61"/>
      <c r="O212" s="93"/>
      <c r="P212" s="61"/>
      <c r="Q212" s="93"/>
      <c r="R212" s="61"/>
      <c r="S212" s="93"/>
      <c r="T212" s="61"/>
      <c r="U212" s="93"/>
      <c r="V212" s="61"/>
      <c r="W212" s="61"/>
      <c r="X212" s="93"/>
      <c r="Y212" s="61"/>
      <c r="Z212" s="93"/>
      <c r="AA212" s="93"/>
      <c r="AB212" s="93"/>
      <c r="AC212" s="93"/>
      <c r="AD212" s="93"/>
      <c r="AE212" s="61"/>
      <c r="AF212" s="93"/>
      <c r="AG212" s="61"/>
      <c r="AH212" s="61"/>
      <c r="AI212" s="61"/>
      <c r="AJ212" s="99"/>
      <c r="AK212" s="93"/>
      <c r="AL212" s="61"/>
      <c r="AM212" s="61"/>
      <c r="AN212" s="61"/>
    </row>
    <row r="213" spans="1:40" ht="8.85" customHeight="1" x14ac:dyDescent="0.3">
      <c r="A213" s="47">
        <v>91</v>
      </c>
      <c r="B213" s="98"/>
      <c r="C213" s="47" t="s">
        <v>213</v>
      </c>
      <c r="D213" s="61"/>
      <c r="E213" s="70">
        <v>7648906</v>
      </c>
      <c r="F213" s="61"/>
      <c r="G213" s="70">
        <v>1136827</v>
      </c>
      <c r="H213" s="61"/>
      <c r="I213" s="70">
        <v>0</v>
      </c>
      <c r="J213" s="61"/>
      <c r="K213" s="70">
        <v>140019</v>
      </c>
      <c r="L213" s="61"/>
      <c r="M213" s="70">
        <v>1112830</v>
      </c>
      <c r="N213" s="61"/>
      <c r="O213" s="70">
        <v>41637</v>
      </c>
      <c r="P213" s="61"/>
      <c r="Q213" s="70">
        <v>541082</v>
      </c>
      <c r="R213" s="61"/>
      <c r="S213" s="70">
        <v>0</v>
      </c>
      <c r="T213" s="61"/>
      <c r="U213" s="70">
        <v>0</v>
      </c>
      <c r="V213" s="61"/>
      <c r="W213" s="61"/>
      <c r="X213" s="70">
        <v>102188</v>
      </c>
      <c r="Y213" s="61"/>
      <c r="Z213" s="70">
        <v>0</v>
      </c>
      <c r="AA213" s="70"/>
      <c r="AB213" s="70">
        <v>0</v>
      </c>
      <c r="AC213" s="70"/>
      <c r="AD213" s="70">
        <v>0</v>
      </c>
      <c r="AE213" s="61"/>
      <c r="AF213" s="70">
        <f>SUM(E213:AD213)</f>
        <v>10723489</v>
      </c>
      <c r="AG213" s="61"/>
      <c r="AH213" s="71">
        <f t="shared" si="5"/>
        <v>200.75049141659022</v>
      </c>
      <c r="AI213" s="61"/>
      <c r="AJ213" s="71">
        <f>IF(AH$219,AH213/AH$219*100,0)</f>
        <v>54.43686068257233</v>
      </c>
      <c r="AK213" s="93"/>
      <c r="AL213" s="47">
        <v>91</v>
      </c>
      <c r="AN213" s="93">
        <v>53417</v>
      </c>
    </row>
    <row r="214" spans="1:40" ht="8.85" customHeight="1" x14ac:dyDescent="0.3">
      <c r="A214" s="47">
        <v>92</v>
      </c>
      <c r="B214" s="98"/>
      <c r="C214" s="47" t="s">
        <v>214</v>
      </c>
      <c r="D214" s="61"/>
      <c r="E214" s="70">
        <v>1003512</v>
      </c>
      <c r="F214" s="61"/>
      <c r="G214" s="70">
        <v>340464</v>
      </c>
      <c r="H214" s="61"/>
      <c r="I214" s="70">
        <v>0</v>
      </c>
      <c r="J214" s="61"/>
      <c r="K214" s="70">
        <v>51344</v>
      </c>
      <c r="L214" s="61"/>
      <c r="M214" s="70">
        <v>800075</v>
      </c>
      <c r="N214" s="61"/>
      <c r="O214" s="70">
        <v>0</v>
      </c>
      <c r="P214" s="61"/>
      <c r="Q214" s="70">
        <v>239358</v>
      </c>
      <c r="R214" s="61"/>
      <c r="S214" s="70">
        <v>0</v>
      </c>
      <c r="T214" s="61"/>
      <c r="U214" s="70">
        <v>0</v>
      </c>
      <c r="V214" s="61"/>
      <c r="W214" s="61"/>
      <c r="X214" s="70">
        <v>0</v>
      </c>
      <c r="Y214" s="61"/>
      <c r="Z214" s="70">
        <v>0</v>
      </c>
      <c r="AA214" s="70"/>
      <c r="AB214" s="70">
        <v>0</v>
      </c>
      <c r="AC214" s="70"/>
      <c r="AD214" s="70">
        <v>5050</v>
      </c>
      <c r="AE214" s="61"/>
      <c r="AF214" s="70">
        <f>SUM(E214:AD214)</f>
        <v>2439803</v>
      </c>
      <c r="AG214" s="61"/>
      <c r="AH214" s="71">
        <f t="shared" si="5"/>
        <v>136.33992735400949</v>
      </c>
      <c r="AI214" s="61"/>
      <c r="AJ214" s="71">
        <f>IF(AH$219,AH214/AH$219*100,0)</f>
        <v>36.970856601494191</v>
      </c>
      <c r="AK214" s="93"/>
      <c r="AL214" s="47">
        <v>92</v>
      </c>
      <c r="AN214" s="93">
        <v>17895</v>
      </c>
    </row>
    <row r="215" spans="1:40" ht="8.85" customHeight="1" x14ac:dyDescent="0.3">
      <c r="A215" s="47">
        <v>93</v>
      </c>
      <c r="B215" s="98"/>
      <c r="C215" s="47" t="s">
        <v>215</v>
      </c>
      <c r="D215" s="61"/>
      <c r="E215" s="70">
        <v>2864553</v>
      </c>
      <c r="F215" s="61"/>
      <c r="G215" s="70">
        <v>467244</v>
      </c>
      <c r="H215" s="61"/>
      <c r="I215" s="70">
        <v>0</v>
      </c>
      <c r="J215" s="61"/>
      <c r="K215" s="70">
        <v>29012</v>
      </c>
      <c r="L215" s="61"/>
      <c r="M215" s="70">
        <v>0</v>
      </c>
      <c r="N215" s="61"/>
      <c r="O215" s="70">
        <v>19141</v>
      </c>
      <c r="P215" s="61"/>
      <c r="Q215" s="70">
        <v>193539</v>
      </c>
      <c r="R215" s="61"/>
      <c r="S215" s="70">
        <v>0</v>
      </c>
      <c r="T215" s="61"/>
      <c r="U215" s="70">
        <v>0</v>
      </c>
      <c r="V215" s="61"/>
      <c r="W215" s="61"/>
      <c r="X215" s="70">
        <v>63148</v>
      </c>
      <c r="Y215" s="61"/>
      <c r="Z215" s="70">
        <v>0</v>
      </c>
      <c r="AA215" s="70"/>
      <c r="AB215" s="70">
        <v>1809213</v>
      </c>
      <c r="AC215" s="70"/>
      <c r="AD215" s="70">
        <v>110115</v>
      </c>
      <c r="AE215" s="61"/>
      <c r="AF215" s="70">
        <f>SUM(E215:AD215)</f>
        <v>5555965</v>
      </c>
      <c r="AG215" s="61"/>
      <c r="AH215" s="71">
        <f t="shared" si="5"/>
        <v>147.1700837041746</v>
      </c>
      <c r="AI215" s="61"/>
      <c r="AJ215" s="71">
        <f>IF(AH$219,AH215/AH$219*100,0)</f>
        <v>39.90763502850676</v>
      </c>
      <c r="AK215" s="93"/>
      <c r="AL215" s="47">
        <v>93</v>
      </c>
      <c r="AN215" s="93">
        <v>37752</v>
      </c>
    </row>
    <row r="216" spans="1:40" ht="8.85" customHeight="1" x14ac:dyDescent="0.3">
      <c r="A216" s="47">
        <v>94</v>
      </c>
      <c r="B216" s="98"/>
      <c r="C216" s="47" t="s">
        <v>216</v>
      </c>
      <c r="D216" s="61"/>
      <c r="E216" s="70">
        <v>4153137</v>
      </c>
      <c r="F216" s="61"/>
      <c r="G216" s="70">
        <v>767688</v>
      </c>
      <c r="H216" s="61"/>
      <c r="I216" s="70">
        <v>0</v>
      </c>
      <c r="J216" s="61"/>
      <c r="K216" s="70">
        <v>0</v>
      </c>
      <c r="L216" s="61"/>
      <c r="M216" s="70">
        <v>443646</v>
      </c>
      <c r="N216" s="61"/>
      <c r="O216" s="70">
        <v>36020</v>
      </c>
      <c r="P216" s="61"/>
      <c r="Q216" s="70">
        <v>230367</v>
      </c>
      <c r="R216" s="61"/>
      <c r="S216" s="70">
        <v>0</v>
      </c>
      <c r="T216" s="61"/>
      <c r="U216" s="70">
        <v>20708</v>
      </c>
      <c r="V216" s="61"/>
      <c r="W216" s="61"/>
      <c r="X216" s="70">
        <v>152541</v>
      </c>
      <c r="Y216" s="61"/>
      <c r="Z216" s="70">
        <v>747263</v>
      </c>
      <c r="AA216" s="70"/>
      <c r="AB216" s="70">
        <v>0</v>
      </c>
      <c r="AC216" s="70"/>
      <c r="AD216" s="70">
        <v>0</v>
      </c>
      <c r="AE216" s="61"/>
      <c r="AF216" s="70">
        <f>SUM(E216:AD216)</f>
        <v>6551370</v>
      </c>
      <c r="AG216" s="61"/>
      <c r="AH216" s="71">
        <f t="shared" si="5"/>
        <v>230.03405898876406</v>
      </c>
      <c r="AI216" s="61"/>
      <c r="AJ216" s="71">
        <f>IF(AH$219,AH216/AH$219*100,0)</f>
        <v>62.377590874395828</v>
      </c>
      <c r="AK216" s="93"/>
      <c r="AL216" s="47">
        <v>94</v>
      </c>
      <c r="AN216" s="93">
        <v>28480</v>
      </c>
    </row>
    <row r="217" spans="1:40" ht="8.85" customHeight="1" x14ac:dyDescent="0.3">
      <c r="A217" s="74">
        <v>95</v>
      </c>
      <c r="B217" s="61"/>
      <c r="C217" s="47" t="s">
        <v>217</v>
      </c>
      <c r="D217" s="61"/>
      <c r="E217" s="75">
        <v>15881318</v>
      </c>
      <c r="F217" s="61"/>
      <c r="G217" s="75">
        <v>224860</v>
      </c>
      <c r="H217" s="61"/>
      <c r="I217" s="75">
        <v>7527828</v>
      </c>
      <c r="J217" s="61"/>
      <c r="K217" s="75">
        <v>4713</v>
      </c>
      <c r="L217" s="61"/>
      <c r="M217" s="75">
        <v>1648997</v>
      </c>
      <c r="N217" s="61"/>
      <c r="O217" s="75">
        <v>257274</v>
      </c>
      <c r="P217" s="61"/>
      <c r="Q217" s="75">
        <v>1538756</v>
      </c>
      <c r="R217" s="61"/>
      <c r="S217" s="75">
        <v>0</v>
      </c>
      <c r="T217" s="61"/>
      <c r="U217" s="75">
        <v>0</v>
      </c>
      <c r="V217" s="61"/>
      <c r="W217" s="61"/>
      <c r="X217" s="75">
        <v>3757890</v>
      </c>
      <c r="Y217" s="101"/>
      <c r="Z217" s="75">
        <v>2997053</v>
      </c>
      <c r="AA217" s="70"/>
      <c r="AB217" s="75">
        <v>0</v>
      </c>
      <c r="AC217" s="70"/>
      <c r="AD217" s="75">
        <v>10004</v>
      </c>
      <c r="AE217" s="61"/>
      <c r="AF217" s="75">
        <f>SUM(E217:AD217)</f>
        <v>33848693</v>
      </c>
      <c r="AG217" s="61"/>
      <c r="AH217" s="71">
        <f t="shared" si="5"/>
        <v>487.68413848747247</v>
      </c>
      <c r="AI217" s="61"/>
      <c r="AJ217" s="71">
        <f>IF(AH$219,AH217/AH$219*100,0)</f>
        <v>132.24372860363965</v>
      </c>
      <c r="AK217" s="93"/>
      <c r="AL217" s="74">
        <v>95</v>
      </c>
      <c r="AN217" s="107">
        <v>69407</v>
      </c>
    </row>
    <row r="218" spans="1:40" ht="9.75" customHeight="1" x14ac:dyDescent="0.3">
      <c r="A218" s="61"/>
      <c r="B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row>
    <row r="219" spans="1:40" ht="10.5" customHeight="1" x14ac:dyDescent="0.3">
      <c r="A219" s="74">
        <v>95</v>
      </c>
      <c r="B219" s="61"/>
      <c r="C219" s="58" t="s">
        <v>65</v>
      </c>
      <c r="D219" s="61"/>
      <c r="E219" s="76">
        <f>SUM(E89:E218)</f>
        <v>866329578</v>
      </c>
      <c r="F219" s="61"/>
      <c r="G219" s="76">
        <f>SUM(G89:G218)</f>
        <v>166697616</v>
      </c>
      <c r="H219" s="61"/>
      <c r="I219" s="76">
        <f>SUM(I89:I218)</f>
        <v>466010991</v>
      </c>
      <c r="J219" s="61"/>
      <c r="K219" s="76">
        <f>SUM(K89:K218)</f>
        <v>9234112</v>
      </c>
      <c r="L219" s="61"/>
      <c r="M219" s="76">
        <f>SUM(M89:M218)</f>
        <v>133022195</v>
      </c>
      <c r="N219" s="93"/>
      <c r="O219" s="76">
        <f>SUM(O89:O218)</f>
        <v>57530028</v>
      </c>
      <c r="P219" s="93"/>
      <c r="Q219" s="76">
        <f>SUM(Q89:Q218)</f>
        <v>123651220</v>
      </c>
      <c r="R219" s="61"/>
      <c r="S219" s="76">
        <f>SUM(S89:S218)</f>
        <v>7433318</v>
      </c>
      <c r="T219" s="61"/>
      <c r="U219" s="76">
        <f>SUM(U89:U218)</f>
        <v>184757</v>
      </c>
      <c r="V219" s="61"/>
      <c r="W219" s="61"/>
      <c r="X219" s="76">
        <f>SUM(X89:X218)</f>
        <v>84847665</v>
      </c>
      <c r="Y219" s="61"/>
      <c r="Z219" s="76">
        <f>SUM(Z89:Z218)</f>
        <v>137970423</v>
      </c>
      <c r="AA219" s="77"/>
      <c r="AB219" s="76">
        <f>SUM(AB89:AB218)</f>
        <v>19446141</v>
      </c>
      <c r="AC219" s="77"/>
      <c r="AD219" s="76">
        <f>SUM(AD89:AD217)</f>
        <v>88145685</v>
      </c>
      <c r="AE219" s="61"/>
      <c r="AF219" s="76">
        <f>SUM(AF89:AF218)</f>
        <v>2160503729</v>
      </c>
      <c r="AG219" s="95"/>
      <c r="AH219" s="79">
        <f t="shared" si="5"/>
        <v>368.77676063502207</v>
      </c>
      <c r="AI219" s="61"/>
      <c r="AJ219" s="71">
        <f>IF(AH$219,AH219/AH$219*100,0)</f>
        <v>100</v>
      </c>
      <c r="AK219" s="93"/>
      <c r="AL219" s="74">
        <v>95</v>
      </c>
      <c r="AN219" s="97">
        <f>SUM(AN89:AN217)</f>
        <v>5858568</v>
      </c>
    </row>
    <row r="220" spans="1:40" ht="8.85" customHeight="1" x14ac:dyDescent="0.3">
      <c r="A220" s="61"/>
      <c r="B220" s="61"/>
      <c r="D220" s="61"/>
      <c r="E220" s="93"/>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row>
    <row r="221" spans="1:40" ht="8.85" customHeight="1" x14ac:dyDescent="0.3">
      <c r="A221" s="61"/>
      <c r="B221" s="61"/>
      <c r="D221" s="61"/>
      <c r="E221" s="93"/>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row>
    <row r="222" spans="1:40" ht="5.4" customHeight="1" x14ac:dyDescent="0.3">
      <c r="A222" s="61"/>
      <c r="B222" s="61"/>
      <c r="D222" s="61"/>
      <c r="E222" s="93"/>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row>
    <row r="223" spans="1:40" ht="8.85" customHeight="1" x14ac:dyDescent="0.3">
      <c r="A223" s="61"/>
      <c r="B223" s="61"/>
      <c r="D223" s="61"/>
      <c r="E223" s="93"/>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row>
    <row r="224" spans="1:40" ht="7.65" customHeight="1" x14ac:dyDescent="0.3">
      <c r="A224" s="61"/>
      <c r="B224" s="61"/>
      <c r="D224" s="61"/>
      <c r="E224" s="93"/>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row>
    <row r="225" spans="1:40" ht="8.85" hidden="1" customHeight="1" x14ac:dyDescent="0.3">
      <c r="A225" s="61"/>
      <c r="B225" s="61"/>
      <c r="D225" s="61"/>
      <c r="E225" s="93"/>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row>
    <row r="226" spans="1:40" ht="8.85" customHeight="1" x14ac:dyDescent="0.3">
      <c r="A226" s="61"/>
      <c r="B226" s="61"/>
      <c r="D226" s="61"/>
      <c r="E226" s="93"/>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row>
    <row r="227" spans="1:40" s="46" customFormat="1" ht="10.5" customHeight="1" x14ac:dyDescent="0.3">
      <c r="A227" s="81" t="s">
        <v>347</v>
      </c>
      <c r="E227" s="51"/>
      <c r="AM227" s="82" t="s">
        <v>348</v>
      </c>
    </row>
    <row r="228" spans="1:40" s="46" customFormat="1" ht="10.5" customHeight="1" x14ac:dyDescent="0.3">
      <c r="U228" s="49" t="s">
        <v>42</v>
      </c>
      <c r="X228" s="50" t="s">
        <v>43</v>
      </c>
      <c r="Z228" s="50"/>
      <c r="AA228" s="50"/>
      <c r="AB228" s="50"/>
      <c r="AC228" s="50"/>
      <c r="AD228" s="89"/>
      <c r="AL228" s="49" t="s">
        <v>317</v>
      </c>
      <c r="AM228" s="49"/>
    </row>
    <row r="229" spans="1:40" s="46" customFormat="1" ht="10.5" customHeight="1" x14ac:dyDescent="0.3">
      <c r="A229" s="51"/>
      <c r="U229" s="49" t="s">
        <v>255</v>
      </c>
      <c r="X229" s="50" t="s">
        <v>256</v>
      </c>
      <c r="Z229" s="50"/>
      <c r="AA229" s="50"/>
      <c r="AB229" s="50"/>
      <c r="AC229" s="50"/>
      <c r="AD229" s="89"/>
      <c r="AL229" s="49" t="s">
        <v>349</v>
      </c>
      <c r="AM229" s="49"/>
    </row>
    <row r="230" spans="1:40" s="46" customFormat="1" ht="10.5" customHeight="1" x14ac:dyDescent="0.3">
      <c r="A230" s="52"/>
      <c r="U230" s="49" t="s">
        <v>48</v>
      </c>
      <c r="X230" s="53" t="s">
        <v>49</v>
      </c>
      <c r="Z230" s="50"/>
      <c r="AA230" s="50"/>
      <c r="AB230" s="50"/>
      <c r="AC230" s="50"/>
      <c r="AD230" s="89"/>
    </row>
    <row r="231" spans="1:40" ht="9.6" customHeight="1" x14ac:dyDescent="0.3"/>
    <row r="232" spans="1:40" ht="9.6" customHeight="1" x14ac:dyDescent="0.3"/>
    <row r="233" spans="1:40" ht="9.6" customHeight="1" x14ac:dyDescent="0.3"/>
    <row r="234" spans="1:40" ht="9.6" customHeight="1" x14ac:dyDescent="0.3"/>
    <row r="235" spans="1:40" ht="9.6" customHeight="1" x14ac:dyDescent="0.3">
      <c r="AD235" s="54"/>
      <c r="AF235" s="57" t="s">
        <v>65</v>
      </c>
      <c r="AG235" s="57"/>
      <c r="AH235" s="57"/>
      <c r="AI235" s="57"/>
      <c r="AJ235" s="57"/>
    </row>
    <row r="236" spans="1:40" ht="9.6" customHeight="1" x14ac:dyDescent="0.3">
      <c r="M236" s="58"/>
      <c r="AJ236" s="58"/>
    </row>
    <row r="237" spans="1:40" ht="9.6" customHeight="1" x14ac:dyDescent="0.3">
      <c r="E237" s="58" t="s">
        <v>319</v>
      </c>
      <c r="G237" s="58" t="s">
        <v>320</v>
      </c>
      <c r="I237" s="58" t="s">
        <v>321</v>
      </c>
      <c r="K237" s="58" t="s">
        <v>322</v>
      </c>
      <c r="M237" s="58" t="s">
        <v>323</v>
      </c>
      <c r="O237" s="58" t="s">
        <v>324</v>
      </c>
      <c r="Q237" s="58" t="s">
        <v>325</v>
      </c>
      <c r="U237" s="58"/>
      <c r="X237" s="58" t="s">
        <v>326</v>
      </c>
      <c r="Z237" s="58" t="s">
        <v>327</v>
      </c>
      <c r="AA237" s="58"/>
      <c r="AB237" s="58" t="s">
        <v>328</v>
      </c>
      <c r="AC237" s="58"/>
      <c r="AD237" s="58" t="s">
        <v>329</v>
      </c>
      <c r="AH237" s="58" t="s">
        <v>63</v>
      </c>
      <c r="AJ237" s="58" t="s">
        <v>64</v>
      </c>
    </row>
    <row r="238" spans="1:40" ht="9.6" customHeight="1" x14ac:dyDescent="0.3">
      <c r="A238" s="60" t="s">
        <v>71</v>
      </c>
      <c r="C238" s="60" t="s">
        <v>73</v>
      </c>
      <c r="E238" s="60" t="s">
        <v>330</v>
      </c>
      <c r="G238" s="60" t="s">
        <v>331</v>
      </c>
      <c r="I238" s="60" t="s">
        <v>332</v>
      </c>
      <c r="K238" s="60" t="s">
        <v>332</v>
      </c>
      <c r="M238" s="60" t="s">
        <v>332</v>
      </c>
      <c r="O238" s="60" t="s">
        <v>333</v>
      </c>
      <c r="Q238" s="60" t="s">
        <v>334</v>
      </c>
      <c r="S238" s="60" t="s">
        <v>335</v>
      </c>
      <c r="U238" s="60" t="s">
        <v>336</v>
      </c>
      <c r="X238" s="60" t="s">
        <v>337</v>
      </c>
      <c r="Z238" s="60" t="s">
        <v>338</v>
      </c>
      <c r="AA238" s="58"/>
      <c r="AB238" s="60" t="s">
        <v>339</v>
      </c>
      <c r="AC238" s="58"/>
      <c r="AD238" s="60" t="s">
        <v>340</v>
      </c>
      <c r="AF238" s="60" t="s">
        <v>74</v>
      </c>
      <c r="AH238" s="60" t="s">
        <v>75</v>
      </c>
      <c r="AJ238" s="60" t="s">
        <v>80</v>
      </c>
      <c r="AL238" s="60" t="s">
        <v>71</v>
      </c>
      <c r="AM238" s="58"/>
    </row>
    <row r="239" spans="1:40" ht="8.85" customHeight="1" x14ac:dyDescent="0.3"/>
    <row r="240" spans="1:40" ht="8.85" customHeight="1" x14ac:dyDescent="0.3">
      <c r="B240" s="47" t="s">
        <v>291</v>
      </c>
      <c r="E240" s="67"/>
    </row>
    <row r="241" spans="1:40" ht="8.85" customHeight="1" x14ac:dyDescent="0.3">
      <c r="A241" s="47">
        <v>1</v>
      </c>
      <c r="B241" s="58"/>
      <c r="C241" s="47" t="s">
        <v>220</v>
      </c>
      <c r="D241" s="61"/>
      <c r="E241" s="64">
        <v>517472</v>
      </c>
      <c r="F241" s="61"/>
      <c r="G241" s="64">
        <v>83572</v>
      </c>
      <c r="H241" s="61"/>
      <c r="I241" s="64">
        <v>872946</v>
      </c>
      <c r="J241" s="61"/>
      <c r="K241" s="64">
        <v>57917</v>
      </c>
      <c r="L241" s="61"/>
      <c r="M241" s="64">
        <v>155419</v>
      </c>
      <c r="N241" s="61"/>
      <c r="O241" s="64">
        <v>583927</v>
      </c>
      <c r="P241" s="61"/>
      <c r="Q241" s="64">
        <v>0</v>
      </c>
      <c r="R241" s="61"/>
      <c r="S241" s="64">
        <v>198608</v>
      </c>
      <c r="T241" s="61"/>
      <c r="U241" s="64">
        <v>0</v>
      </c>
      <c r="V241" s="61"/>
      <c r="W241" s="61"/>
      <c r="X241" s="64">
        <v>2842245</v>
      </c>
      <c r="Y241" s="61"/>
      <c r="Z241" s="64">
        <v>731585</v>
      </c>
      <c r="AA241" s="64"/>
      <c r="AB241" s="64">
        <v>0</v>
      </c>
      <c r="AC241" s="64"/>
      <c r="AD241" s="64">
        <v>0</v>
      </c>
      <c r="AE241" s="61"/>
      <c r="AF241" s="64">
        <f>SUM(E241:AD241)</f>
        <v>6043691</v>
      </c>
      <c r="AG241" s="95"/>
      <c r="AH241" s="65">
        <f>AF241/AN241</f>
        <v>737.84531803198638</v>
      </c>
      <c r="AI241" s="61"/>
      <c r="AJ241" s="66">
        <f>IF(AH$287,AH241/AH$287*100,0)</f>
        <v>145.84166664956055</v>
      </c>
      <c r="AK241" s="93"/>
      <c r="AL241" s="47">
        <v>1</v>
      </c>
      <c r="AN241" s="93">
        <v>8191</v>
      </c>
    </row>
    <row r="242" spans="1:40" ht="8.85" customHeight="1" x14ac:dyDescent="0.3">
      <c r="A242" s="47">
        <v>2</v>
      </c>
      <c r="B242" s="58"/>
      <c r="C242" s="47" t="s">
        <v>221</v>
      </c>
      <c r="D242" s="61"/>
      <c r="E242" s="70">
        <v>615528</v>
      </c>
      <c r="F242" s="61"/>
      <c r="G242" s="70">
        <v>169973</v>
      </c>
      <c r="H242" s="61"/>
      <c r="I242" s="70">
        <v>532600</v>
      </c>
      <c r="J242" s="61"/>
      <c r="K242" s="70">
        <v>0</v>
      </c>
      <c r="L242" s="61"/>
      <c r="M242" s="70">
        <v>126807</v>
      </c>
      <c r="N242" s="61"/>
      <c r="O242" s="70">
        <v>289779</v>
      </c>
      <c r="P242" s="61"/>
      <c r="Q242" s="70">
        <v>0</v>
      </c>
      <c r="R242" s="61"/>
      <c r="S242" s="70">
        <v>232379</v>
      </c>
      <c r="T242" s="61"/>
      <c r="U242" s="70">
        <v>0</v>
      </c>
      <c r="V242" s="61"/>
      <c r="W242" s="61"/>
      <c r="X242" s="70">
        <v>641204</v>
      </c>
      <c r="Y242" s="61"/>
      <c r="Z242" s="70">
        <v>2641703</v>
      </c>
      <c r="AA242" s="70"/>
      <c r="AB242" s="70">
        <v>0</v>
      </c>
      <c r="AC242" s="70"/>
      <c r="AD242" s="70">
        <v>37893</v>
      </c>
      <c r="AE242" s="61"/>
      <c r="AF242" s="70">
        <f>SUM(E242:AD242)</f>
        <v>5287866</v>
      </c>
      <c r="AG242" s="61"/>
      <c r="AH242" s="66">
        <f>AF242/AN242</f>
        <v>731.88456747404848</v>
      </c>
      <c r="AI242" s="61"/>
      <c r="AJ242" s="66">
        <f>IF(AH$287,AH242/AH$287*100,0)</f>
        <v>144.66347147151066</v>
      </c>
      <c r="AK242" s="93"/>
      <c r="AL242" s="47">
        <v>2</v>
      </c>
      <c r="AN242" s="93">
        <v>7225</v>
      </c>
    </row>
    <row r="243" spans="1:40" ht="8.85" customHeight="1" x14ac:dyDescent="0.3">
      <c r="A243" s="47">
        <v>3</v>
      </c>
      <c r="B243" s="58"/>
      <c r="C243" s="47" t="s">
        <v>135</v>
      </c>
      <c r="D243" s="61"/>
      <c r="E243" s="70">
        <v>216875</v>
      </c>
      <c r="F243" s="61"/>
      <c r="G243" s="70">
        <v>0</v>
      </c>
      <c r="H243" s="61"/>
      <c r="I243" s="70">
        <v>20010</v>
      </c>
      <c r="J243" s="61"/>
      <c r="K243" s="70">
        <v>0</v>
      </c>
      <c r="L243" s="61"/>
      <c r="M243" s="70">
        <v>0</v>
      </c>
      <c r="N243" s="61"/>
      <c r="O243" s="70">
        <v>340957</v>
      </c>
      <c r="P243" s="61"/>
      <c r="Q243" s="70">
        <v>0</v>
      </c>
      <c r="R243" s="61"/>
      <c r="S243" s="70">
        <v>244260</v>
      </c>
      <c r="T243" s="61"/>
      <c r="U243" s="70">
        <v>0</v>
      </c>
      <c r="V243" s="61"/>
      <c r="W243" s="61"/>
      <c r="X243" s="70">
        <v>46245</v>
      </c>
      <c r="Y243" s="61"/>
      <c r="Z243" s="70">
        <v>1384880</v>
      </c>
      <c r="AA243" s="70"/>
      <c r="AB243" s="70">
        <v>0</v>
      </c>
      <c r="AC243" s="70"/>
      <c r="AD243" s="70">
        <v>0</v>
      </c>
      <c r="AE243" s="61"/>
      <c r="AF243" s="70">
        <f>SUM(E243:AD243)</f>
        <v>2253227</v>
      </c>
      <c r="AG243" s="61"/>
      <c r="AH243" s="66">
        <f>AF243/AN243</f>
        <v>365.07242384964354</v>
      </c>
      <c r="AI243" s="61"/>
      <c r="AJ243" s="66">
        <f>IF(AH$287,AH243/AH$287*100,0)</f>
        <v>72.159800219425733</v>
      </c>
      <c r="AK243" s="93"/>
      <c r="AL243" s="47">
        <v>3</v>
      </c>
      <c r="AN243" s="93">
        <v>6172</v>
      </c>
    </row>
    <row r="244" spans="1:40" ht="8.85" customHeight="1" x14ac:dyDescent="0.3">
      <c r="A244" s="47">
        <v>4</v>
      </c>
      <c r="B244" s="58"/>
      <c r="C244" s="47" t="s">
        <v>222</v>
      </c>
      <c r="D244" s="61"/>
      <c r="E244" s="70">
        <v>216188</v>
      </c>
      <c r="F244" s="61"/>
      <c r="G244" s="70">
        <v>97050</v>
      </c>
      <c r="H244" s="61"/>
      <c r="I244" s="70">
        <v>226560</v>
      </c>
      <c r="J244" s="61"/>
      <c r="K244" s="70">
        <v>0</v>
      </c>
      <c r="L244" s="61"/>
      <c r="M244" s="70">
        <v>99283</v>
      </c>
      <c r="N244" s="61"/>
      <c r="O244" s="70">
        <v>130426</v>
      </c>
      <c r="P244" s="61"/>
      <c r="Q244" s="70">
        <v>0</v>
      </c>
      <c r="R244" s="61"/>
      <c r="S244" s="70">
        <v>14082</v>
      </c>
      <c r="T244" s="61"/>
      <c r="U244" s="70">
        <v>0</v>
      </c>
      <c r="V244" s="61"/>
      <c r="W244" s="61"/>
      <c r="X244" s="70">
        <v>6247</v>
      </c>
      <c r="Y244" s="61"/>
      <c r="Z244" s="70">
        <v>294075</v>
      </c>
      <c r="AA244" s="70"/>
      <c r="AB244" s="70">
        <v>0</v>
      </c>
      <c r="AC244" s="70"/>
      <c r="AD244" s="70">
        <v>0</v>
      </c>
      <c r="AE244" s="61"/>
      <c r="AF244" s="70">
        <f>SUM(E244:AD244)</f>
        <v>1083911</v>
      </c>
      <c r="AG244" s="61"/>
      <c r="AH244" s="66">
        <f>AF244/AN244</f>
        <v>258.99904420549581</v>
      </c>
      <c r="AI244" s="61"/>
      <c r="AJ244" s="66">
        <f>IF(AH$287,AH244/AH$287*100,0)</f>
        <v>51.193456601882538</v>
      </c>
      <c r="AK244" s="93"/>
      <c r="AL244" s="47">
        <v>4</v>
      </c>
      <c r="AN244" s="93">
        <v>4185</v>
      </c>
    </row>
    <row r="245" spans="1:40" ht="8.85" customHeight="1" x14ac:dyDescent="0.3">
      <c r="A245" s="47">
        <v>5</v>
      </c>
      <c r="B245" s="58"/>
      <c r="C245" s="47" t="s">
        <v>223</v>
      </c>
      <c r="D245" s="61"/>
      <c r="E245" s="70">
        <v>212558</v>
      </c>
      <c r="F245" s="61"/>
      <c r="G245" s="70">
        <v>110989</v>
      </c>
      <c r="H245" s="61"/>
      <c r="I245" s="70">
        <v>241834</v>
      </c>
      <c r="J245" s="61"/>
      <c r="K245" s="70">
        <v>0</v>
      </c>
      <c r="L245" s="61"/>
      <c r="M245" s="70">
        <v>63501</v>
      </c>
      <c r="N245" s="61"/>
      <c r="O245" s="70">
        <v>81915</v>
      </c>
      <c r="P245" s="61"/>
      <c r="Q245" s="70">
        <v>0</v>
      </c>
      <c r="R245" s="61"/>
      <c r="S245" s="70">
        <v>46687</v>
      </c>
      <c r="T245" s="61"/>
      <c r="U245" s="70">
        <v>0</v>
      </c>
      <c r="V245" s="61"/>
      <c r="W245" s="61"/>
      <c r="X245" s="70">
        <v>3806</v>
      </c>
      <c r="Y245" s="61"/>
      <c r="Z245" s="70">
        <v>735202</v>
      </c>
      <c r="AA245" s="70"/>
      <c r="AB245" s="70">
        <v>30561</v>
      </c>
      <c r="AC245" s="70"/>
      <c r="AD245" s="70">
        <v>0</v>
      </c>
      <c r="AE245" s="61"/>
      <c r="AF245" s="70">
        <f>SUM(E245:AD245)</f>
        <v>1527053</v>
      </c>
      <c r="AG245" s="61"/>
      <c r="AH245" s="71">
        <f>AF245/AN245</f>
        <v>272.00801567509797</v>
      </c>
      <c r="AI245" s="61"/>
      <c r="AJ245" s="71">
        <f>IF(AH$287,AH245/AH$287*100,0)</f>
        <v>53.764795111671816</v>
      </c>
      <c r="AK245" s="93"/>
      <c r="AL245" s="47">
        <v>5</v>
      </c>
      <c r="AN245" s="93">
        <v>5614</v>
      </c>
    </row>
    <row r="246" spans="1:40" ht="8.85" customHeight="1" x14ac:dyDescent="0.3">
      <c r="A246" s="73"/>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72"/>
      <c r="AM246" s="72"/>
      <c r="AN246" s="61"/>
    </row>
    <row r="247" spans="1:40" ht="8.85" customHeight="1" x14ac:dyDescent="0.3">
      <c r="A247" s="47">
        <v>6</v>
      </c>
      <c r="B247" s="58"/>
      <c r="C247" s="47" t="s">
        <v>224</v>
      </c>
      <c r="D247" s="61"/>
      <c r="E247" s="70">
        <v>1680496</v>
      </c>
      <c r="F247" s="61"/>
      <c r="G247" s="70">
        <v>874465</v>
      </c>
      <c r="H247" s="61"/>
      <c r="I247" s="70">
        <v>2823101</v>
      </c>
      <c r="J247" s="61"/>
      <c r="K247" s="70">
        <v>528814</v>
      </c>
      <c r="L247" s="61"/>
      <c r="M247" s="70">
        <v>271724</v>
      </c>
      <c r="N247" s="61"/>
      <c r="O247" s="70">
        <v>638157</v>
      </c>
      <c r="P247" s="61"/>
      <c r="Q247" s="70">
        <v>0</v>
      </c>
      <c r="R247" s="61"/>
      <c r="S247" s="70">
        <v>192315</v>
      </c>
      <c r="T247" s="61"/>
      <c r="U247" s="70">
        <v>0</v>
      </c>
      <c r="V247" s="61"/>
      <c r="W247" s="61"/>
      <c r="X247" s="70">
        <v>1378051</v>
      </c>
      <c r="Y247" s="61"/>
      <c r="Z247" s="70">
        <v>4953659</v>
      </c>
      <c r="AA247" s="70"/>
      <c r="AB247" s="70">
        <v>0</v>
      </c>
      <c r="AC247" s="70"/>
      <c r="AD247" s="70">
        <v>0</v>
      </c>
      <c r="AE247" s="61"/>
      <c r="AF247" s="70">
        <f>SUM(E247:AD247)</f>
        <v>13340782</v>
      </c>
      <c r="AG247" s="61"/>
      <c r="AH247" s="71">
        <f>AF247/AN247</f>
        <v>313.01694040356642</v>
      </c>
      <c r="AI247" s="61"/>
      <c r="AJ247" s="71">
        <f>IF(AH$287,AH247/AH$287*100,0)</f>
        <v>61.870572547325267</v>
      </c>
      <c r="AK247" s="93"/>
      <c r="AL247" s="47">
        <v>6</v>
      </c>
      <c r="AN247" s="93">
        <v>42620</v>
      </c>
    </row>
    <row r="248" spans="1:40" ht="8.85" customHeight="1" x14ac:dyDescent="0.3">
      <c r="A248" s="47">
        <v>7</v>
      </c>
      <c r="B248" s="58"/>
      <c r="C248" s="47" t="s">
        <v>225</v>
      </c>
      <c r="D248" s="61"/>
      <c r="E248" s="70">
        <v>202798</v>
      </c>
      <c r="F248" s="61"/>
      <c r="G248" s="70">
        <v>14611</v>
      </c>
      <c r="H248" s="61"/>
      <c r="I248" s="70">
        <v>185259</v>
      </c>
      <c r="J248" s="61"/>
      <c r="K248" s="70">
        <v>0</v>
      </c>
      <c r="L248" s="61"/>
      <c r="M248" s="70">
        <v>63584</v>
      </c>
      <c r="N248" s="61"/>
      <c r="O248" s="70">
        <v>128686</v>
      </c>
      <c r="P248" s="61"/>
      <c r="Q248" s="70">
        <v>0</v>
      </c>
      <c r="R248" s="61"/>
      <c r="S248" s="70">
        <v>93672</v>
      </c>
      <c r="T248" s="61"/>
      <c r="U248" s="70">
        <v>0</v>
      </c>
      <c r="V248" s="61"/>
      <c r="W248" s="61"/>
      <c r="X248" s="70">
        <v>18700</v>
      </c>
      <c r="Y248" s="61"/>
      <c r="Z248" s="70">
        <v>564724</v>
      </c>
      <c r="AA248" s="70"/>
      <c r="AB248" s="70">
        <v>0</v>
      </c>
      <c r="AC248" s="70"/>
      <c r="AD248" s="70">
        <v>0</v>
      </c>
      <c r="AE248" s="61"/>
      <c r="AF248" s="70">
        <f>SUM(E248:AD248)</f>
        <v>1272034</v>
      </c>
      <c r="AG248" s="61"/>
      <c r="AH248" s="71">
        <f>AF248/AN248</f>
        <v>351.29356531344934</v>
      </c>
      <c r="AI248" s="61"/>
      <c r="AJ248" s="71">
        <f>IF(AH$287,AH248/AH$287*100,0)</f>
        <v>69.43628670739723</v>
      </c>
      <c r="AK248" s="93"/>
      <c r="AL248" s="47">
        <v>7</v>
      </c>
      <c r="AN248" s="93">
        <v>3621</v>
      </c>
    </row>
    <row r="249" spans="1:40" ht="8.85" customHeight="1" x14ac:dyDescent="0.3">
      <c r="A249" s="47">
        <v>8</v>
      </c>
      <c r="B249" s="58"/>
      <c r="C249" s="47" t="s">
        <v>226</v>
      </c>
      <c r="D249" s="61"/>
      <c r="E249" s="70">
        <v>365971</v>
      </c>
      <c r="F249" s="61"/>
      <c r="G249" s="70">
        <v>117734</v>
      </c>
      <c r="H249" s="61"/>
      <c r="I249" s="70">
        <v>619545</v>
      </c>
      <c r="J249" s="61"/>
      <c r="K249" s="70">
        <v>7458</v>
      </c>
      <c r="L249" s="61"/>
      <c r="M249" s="70">
        <v>30361</v>
      </c>
      <c r="N249" s="61"/>
      <c r="O249" s="70">
        <v>175716</v>
      </c>
      <c r="P249" s="61"/>
      <c r="Q249" s="70">
        <v>0</v>
      </c>
      <c r="R249" s="61"/>
      <c r="S249" s="70">
        <v>307520</v>
      </c>
      <c r="T249" s="61"/>
      <c r="U249" s="70">
        <v>0</v>
      </c>
      <c r="V249" s="61"/>
      <c r="W249" s="61"/>
      <c r="X249" s="70">
        <v>0</v>
      </c>
      <c r="Y249" s="61"/>
      <c r="Z249" s="70">
        <v>1528788</v>
      </c>
      <c r="AA249" s="70"/>
      <c r="AB249" s="70">
        <v>0</v>
      </c>
      <c r="AC249" s="70"/>
      <c r="AD249" s="70">
        <v>25351</v>
      </c>
      <c r="AE249" s="61"/>
      <c r="AF249" s="70">
        <f>SUM(E249:AD249)</f>
        <v>3178444</v>
      </c>
      <c r="AG249" s="61"/>
      <c r="AH249" s="71">
        <f>AF249/AN249</f>
        <v>583.8434974283615</v>
      </c>
      <c r="AI249" s="61"/>
      <c r="AJ249" s="71">
        <f>IF(AH$287,AH249/AH$287*100,0)</f>
        <v>115.4018418854687</v>
      </c>
      <c r="AK249" s="93"/>
      <c r="AL249" s="47">
        <v>8</v>
      </c>
      <c r="AN249" s="93">
        <v>5444</v>
      </c>
    </row>
    <row r="250" spans="1:40" ht="8.85" customHeight="1" x14ac:dyDescent="0.3">
      <c r="A250" s="47">
        <v>9</v>
      </c>
      <c r="B250" s="58"/>
      <c r="C250" s="47" t="s">
        <v>227</v>
      </c>
      <c r="D250" s="61"/>
      <c r="E250" s="70">
        <v>235473</v>
      </c>
      <c r="F250" s="61"/>
      <c r="G250" s="70">
        <v>755307</v>
      </c>
      <c r="H250" s="61"/>
      <c r="I250" s="70">
        <v>232684</v>
      </c>
      <c r="J250" s="61"/>
      <c r="K250" s="70">
        <v>0</v>
      </c>
      <c r="L250" s="61"/>
      <c r="M250" s="70">
        <v>90800</v>
      </c>
      <c r="N250" s="61"/>
      <c r="O250" s="70">
        <v>147837</v>
      </c>
      <c r="P250" s="61"/>
      <c r="Q250" s="70">
        <v>0</v>
      </c>
      <c r="R250" s="61"/>
      <c r="S250" s="70">
        <v>17097</v>
      </c>
      <c r="T250" s="61"/>
      <c r="U250" s="70">
        <v>0</v>
      </c>
      <c r="V250" s="61"/>
      <c r="W250" s="61"/>
      <c r="X250" s="70">
        <v>0</v>
      </c>
      <c r="Y250" s="61"/>
      <c r="Z250" s="70">
        <v>709943</v>
      </c>
      <c r="AA250" s="70"/>
      <c r="AB250" s="70">
        <v>0</v>
      </c>
      <c r="AC250" s="70"/>
      <c r="AD250" s="70">
        <v>47115</v>
      </c>
      <c r="AE250" s="61"/>
      <c r="AF250" s="70">
        <f>SUM(E250:AD250)</f>
        <v>2236256</v>
      </c>
      <c r="AG250" s="61"/>
      <c r="AH250" s="71">
        <f>AF250/AN250</f>
        <v>396.21828490432318</v>
      </c>
      <c r="AI250" s="61"/>
      <c r="AJ250" s="71">
        <f>IF(AH$287,AH250/AH$287*100,0)</f>
        <v>78.316055703387761</v>
      </c>
      <c r="AK250" s="93"/>
      <c r="AL250" s="47">
        <v>9</v>
      </c>
      <c r="AN250" s="93">
        <v>5644</v>
      </c>
    </row>
    <row r="251" spans="1:40" ht="8.85" customHeight="1" x14ac:dyDescent="0.3">
      <c r="A251" s="47">
        <v>10</v>
      </c>
      <c r="B251" s="58"/>
      <c r="C251" s="47" t="s">
        <v>228</v>
      </c>
      <c r="D251" s="61"/>
      <c r="E251" s="70">
        <v>232194</v>
      </c>
      <c r="F251" s="61"/>
      <c r="G251" s="70">
        <v>71307</v>
      </c>
      <c r="H251" s="61"/>
      <c r="I251" s="70">
        <v>82048</v>
      </c>
      <c r="J251" s="61"/>
      <c r="K251" s="70">
        <v>0</v>
      </c>
      <c r="L251" s="61"/>
      <c r="M251" s="70">
        <v>77146</v>
      </c>
      <c r="N251" s="61"/>
      <c r="O251" s="70">
        <v>101061</v>
      </c>
      <c r="P251" s="61"/>
      <c r="Q251" s="70">
        <v>0</v>
      </c>
      <c r="R251" s="61"/>
      <c r="S251" s="70">
        <v>62951</v>
      </c>
      <c r="T251" s="61"/>
      <c r="U251" s="70">
        <v>0</v>
      </c>
      <c r="V251" s="61"/>
      <c r="W251" s="61"/>
      <c r="X251" s="70">
        <v>0</v>
      </c>
      <c r="Y251" s="61"/>
      <c r="Z251" s="70">
        <v>148276</v>
      </c>
      <c r="AA251" s="70"/>
      <c r="AB251" s="70">
        <v>0</v>
      </c>
      <c r="AC251" s="70"/>
      <c r="AD251" s="70">
        <v>0</v>
      </c>
      <c r="AE251" s="61"/>
      <c r="AF251" s="70">
        <f>SUM(E251:AD251)</f>
        <v>774983</v>
      </c>
      <c r="AG251" s="61"/>
      <c r="AH251" s="71">
        <f>AF251/AN251</f>
        <v>209.96559198049309</v>
      </c>
      <c r="AI251" s="61"/>
      <c r="AJ251" s="71">
        <f>IF(AH$287,AH251/AH$287*100,0)</f>
        <v>41.501560184961733</v>
      </c>
      <c r="AK251" s="93"/>
      <c r="AL251" s="47">
        <v>10</v>
      </c>
      <c r="AN251" s="93">
        <v>3691</v>
      </c>
    </row>
    <row r="252" spans="1:40" ht="8.85" customHeight="1" x14ac:dyDescent="0.3">
      <c r="A252" s="73"/>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72"/>
      <c r="AM252" s="72"/>
      <c r="AN252" s="61"/>
    </row>
    <row r="253" spans="1:40" ht="8.85" customHeight="1" x14ac:dyDescent="0.3">
      <c r="A253" s="47">
        <v>11</v>
      </c>
      <c r="B253" s="58"/>
      <c r="C253" s="47" t="s">
        <v>229</v>
      </c>
      <c r="D253" s="61"/>
      <c r="E253" s="70">
        <v>2142903</v>
      </c>
      <c r="F253" s="61"/>
      <c r="G253" s="70">
        <v>600518</v>
      </c>
      <c r="H253" s="61"/>
      <c r="I253" s="70">
        <v>2722613</v>
      </c>
      <c r="J253" s="61"/>
      <c r="K253" s="70">
        <v>131474</v>
      </c>
      <c r="L253" s="61"/>
      <c r="M253" s="70">
        <v>572669</v>
      </c>
      <c r="N253" s="61"/>
      <c r="O253" s="70">
        <v>884585</v>
      </c>
      <c r="P253" s="61"/>
      <c r="Q253" s="70">
        <v>0</v>
      </c>
      <c r="R253" s="61"/>
      <c r="S253" s="70">
        <v>470310</v>
      </c>
      <c r="T253" s="61"/>
      <c r="U253" s="70">
        <v>0</v>
      </c>
      <c r="V253" s="61"/>
      <c r="W253" s="61"/>
      <c r="X253" s="70">
        <v>1405149</v>
      </c>
      <c r="Y253" s="61"/>
      <c r="Z253" s="70">
        <v>6692216</v>
      </c>
      <c r="AA253" s="70"/>
      <c r="AB253" s="70">
        <v>0</v>
      </c>
      <c r="AC253" s="70"/>
      <c r="AD253" s="70">
        <v>0</v>
      </c>
      <c r="AE253" s="61"/>
      <c r="AF253" s="70">
        <f>SUM(E253:AD253)</f>
        <v>15622437</v>
      </c>
      <c r="AG253" s="61"/>
      <c r="AH253" s="71">
        <f>AF253/AN253</f>
        <v>742.47597547645069</v>
      </c>
      <c r="AI253" s="61"/>
      <c r="AJ253" s="71">
        <f>IF(AH$287,AH253/AH$287*100,0)</f>
        <v>146.75695713508557</v>
      </c>
      <c r="AK253" s="93"/>
      <c r="AL253" s="47">
        <v>11</v>
      </c>
      <c r="AN253" s="93">
        <v>21041</v>
      </c>
    </row>
    <row r="254" spans="1:40" ht="8.85" customHeight="1" x14ac:dyDescent="0.3">
      <c r="A254" s="47">
        <v>12</v>
      </c>
      <c r="B254" s="58"/>
      <c r="C254" s="47" t="s">
        <v>230</v>
      </c>
      <c r="D254" s="61"/>
      <c r="E254" s="70">
        <v>121123</v>
      </c>
      <c r="F254" s="61"/>
      <c r="G254" s="70">
        <v>161466</v>
      </c>
      <c r="H254" s="61"/>
      <c r="I254" s="70">
        <v>184528</v>
      </c>
      <c r="J254" s="61"/>
      <c r="K254" s="70">
        <v>0</v>
      </c>
      <c r="L254" s="61"/>
      <c r="M254" s="70">
        <v>43487</v>
      </c>
      <c r="N254" s="61"/>
      <c r="O254" s="70">
        <v>92918</v>
      </c>
      <c r="P254" s="61"/>
      <c r="Q254" s="70">
        <v>0</v>
      </c>
      <c r="R254" s="61"/>
      <c r="S254" s="70">
        <v>8942</v>
      </c>
      <c r="T254" s="61"/>
      <c r="U254" s="70">
        <v>0</v>
      </c>
      <c r="V254" s="61"/>
      <c r="W254" s="61"/>
      <c r="X254" s="70">
        <v>10638</v>
      </c>
      <c r="Y254" s="61"/>
      <c r="Z254" s="70">
        <v>395400</v>
      </c>
      <c r="AA254" s="70"/>
      <c r="AB254" s="70">
        <v>0</v>
      </c>
      <c r="AC254" s="70"/>
      <c r="AD254" s="70">
        <v>0</v>
      </c>
      <c r="AE254" s="61"/>
      <c r="AF254" s="70">
        <f>SUM(E254:AD254)</f>
        <v>1018502</v>
      </c>
      <c r="AG254" s="61"/>
      <c r="AH254" s="71">
        <f>AF254/AN254</f>
        <v>262.23017507723995</v>
      </c>
      <c r="AI254" s="61"/>
      <c r="AJ254" s="71">
        <f>IF(AH$287,AH254/AH$287*100,0)</f>
        <v>51.832118256272253</v>
      </c>
      <c r="AK254" s="93"/>
      <c r="AL254" s="47">
        <v>12</v>
      </c>
      <c r="AN254" s="93">
        <v>3884</v>
      </c>
    </row>
    <row r="255" spans="1:40" ht="8.85" customHeight="1" x14ac:dyDescent="0.3">
      <c r="A255" s="47">
        <v>13</v>
      </c>
      <c r="B255" s="58"/>
      <c r="C255" s="47" t="s">
        <v>231</v>
      </c>
      <c r="D255" s="61"/>
      <c r="E255" s="70">
        <v>289034</v>
      </c>
      <c r="F255" s="61"/>
      <c r="G255" s="70">
        <v>105121</v>
      </c>
      <c r="H255" s="61"/>
      <c r="I255" s="70">
        <v>111329</v>
      </c>
      <c r="J255" s="61"/>
      <c r="K255" s="70">
        <v>0</v>
      </c>
      <c r="L255" s="61"/>
      <c r="M255" s="70">
        <v>53366</v>
      </c>
      <c r="N255" s="61"/>
      <c r="O255" s="70">
        <v>69485</v>
      </c>
      <c r="P255" s="61"/>
      <c r="Q255" s="70">
        <v>0</v>
      </c>
      <c r="R255" s="61"/>
      <c r="S255" s="70">
        <v>82291</v>
      </c>
      <c r="T255" s="61"/>
      <c r="U255" s="70">
        <v>0</v>
      </c>
      <c r="V255" s="61"/>
      <c r="W255" s="61"/>
      <c r="X255" s="70">
        <v>65498</v>
      </c>
      <c r="Y255" s="61"/>
      <c r="Z255" s="70">
        <v>482898</v>
      </c>
      <c r="AA255" s="70"/>
      <c r="AB255" s="70">
        <v>0</v>
      </c>
      <c r="AC255" s="70"/>
      <c r="AD255" s="70">
        <v>0</v>
      </c>
      <c r="AE255" s="61"/>
      <c r="AF255" s="70">
        <f>SUM(E255:AD255)</f>
        <v>1259022</v>
      </c>
      <c r="AG255" s="61"/>
      <c r="AH255" s="71">
        <f>AF255/AN255</f>
        <v>355.45511010728404</v>
      </c>
      <c r="AI255" s="61"/>
      <c r="AJ255" s="71">
        <f>IF(AH$287,AH255/AH$287*100,0)</f>
        <v>70.258852919768785</v>
      </c>
      <c r="AK255" s="93"/>
      <c r="AL255" s="47">
        <v>13</v>
      </c>
      <c r="AN255" s="93">
        <v>3542</v>
      </c>
    </row>
    <row r="256" spans="1:40" ht="8.85" customHeight="1" x14ac:dyDescent="0.3">
      <c r="A256" s="47">
        <v>14</v>
      </c>
      <c r="B256" s="58"/>
      <c r="C256" s="47" t="s">
        <v>149</v>
      </c>
      <c r="D256" s="61"/>
      <c r="E256" s="70">
        <v>1623384</v>
      </c>
      <c r="F256" s="61"/>
      <c r="G256" s="70">
        <v>62461</v>
      </c>
      <c r="H256" s="61"/>
      <c r="I256" s="70">
        <v>1028437</v>
      </c>
      <c r="J256" s="61"/>
      <c r="K256" s="70">
        <v>0</v>
      </c>
      <c r="L256" s="61"/>
      <c r="M256" s="70">
        <v>0</v>
      </c>
      <c r="N256" s="61"/>
      <c r="O256" s="70">
        <v>402494</v>
      </c>
      <c r="P256" s="61"/>
      <c r="Q256" s="70">
        <v>0</v>
      </c>
      <c r="R256" s="61"/>
      <c r="S256" s="70">
        <v>225899</v>
      </c>
      <c r="T256" s="61"/>
      <c r="U256" s="70">
        <v>30997</v>
      </c>
      <c r="V256" s="61"/>
      <c r="W256" s="61"/>
      <c r="X256" s="70">
        <v>358721</v>
      </c>
      <c r="Y256" s="61"/>
      <c r="Z256" s="70">
        <v>4156443</v>
      </c>
      <c r="AA256" s="70"/>
      <c r="AB256" s="70">
        <v>0</v>
      </c>
      <c r="AC256" s="70"/>
      <c r="AD256" s="70">
        <v>0</v>
      </c>
      <c r="AE256" s="61"/>
      <c r="AF256" s="70">
        <f>SUM(E256:AD256)</f>
        <v>7888836</v>
      </c>
      <c r="AG256" s="61"/>
      <c r="AH256" s="71">
        <f>AF256/AN256</f>
        <v>481.64332376823984</v>
      </c>
      <c r="AI256" s="61"/>
      <c r="AJ256" s="71">
        <f>IF(AH$287,AH256/AH$287*100,0)</f>
        <v>95.201071758984654</v>
      </c>
      <c r="AK256" s="93"/>
      <c r="AL256" s="47">
        <v>14</v>
      </c>
      <c r="AN256" s="93">
        <v>16379</v>
      </c>
    </row>
    <row r="257" spans="1:40" ht="8.85" customHeight="1" x14ac:dyDescent="0.3">
      <c r="A257" s="47">
        <v>15</v>
      </c>
      <c r="B257" s="58"/>
      <c r="C257" s="47" t="s">
        <v>232</v>
      </c>
      <c r="D257" s="61"/>
      <c r="E257" s="70">
        <v>389411</v>
      </c>
      <c r="F257" s="61"/>
      <c r="G257" s="70">
        <v>185507</v>
      </c>
      <c r="H257" s="61"/>
      <c r="I257" s="70">
        <v>353320</v>
      </c>
      <c r="J257" s="61"/>
      <c r="K257" s="70">
        <v>75732</v>
      </c>
      <c r="L257" s="61"/>
      <c r="M257" s="70">
        <v>38589</v>
      </c>
      <c r="N257" s="61"/>
      <c r="O257" s="70">
        <v>0</v>
      </c>
      <c r="P257" s="61"/>
      <c r="Q257" s="70">
        <v>0</v>
      </c>
      <c r="R257" s="61"/>
      <c r="S257" s="70">
        <v>180595</v>
      </c>
      <c r="T257" s="61"/>
      <c r="U257" s="70">
        <v>0</v>
      </c>
      <c r="V257" s="61"/>
      <c r="W257" s="61"/>
      <c r="X257" s="70">
        <v>159484</v>
      </c>
      <c r="Y257" s="61"/>
      <c r="Z257" s="70">
        <v>675250</v>
      </c>
      <c r="AA257" s="70"/>
      <c r="AB257" s="70">
        <v>0</v>
      </c>
      <c r="AC257" s="70"/>
      <c r="AD257" s="70">
        <v>28577</v>
      </c>
      <c r="AE257" s="61"/>
      <c r="AF257" s="70">
        <f>SUM(E257:AD257)</f>
        <v>2086465</v>
      </c>
      <c r="AG257" s="61"/>
      <c r="AH257" s="71">
        <f>AF257/AN257</f>
        <v>420.57347309010282</v>
      </c>
      <c r="AI257" s="61"/>
      <c r="AJ257" s="71">
        <f>IF(AH$287,AH257/AH$287*100,0)</f>
        <v>83.130074508917147</v>
      </c>
      <c r="AK257" s="93"/>
      <c r="AL257" s="47">
        <v>15</v>
      </c>
      <c r="AN257" s="93">
        <v>4961</v>
      </c>
    </row>
    <row r="258" spans="1:40" ht="8.85" customHeight="1" x14ac:dyDescent="0.3">
      <c r="A258" s="73"/>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72"/>
      <c r="AM258" s="72"/>
      <c r="AN258" s="61"/>
    </row>
    <row r="259" spans="1:40" ht="8.85" customHeight="1" x14ac:dyDescent="0.3">
      <c r="A259" s="47">
        <v>16</v>
      </c>
      <c r="B259" s="58"/>
      <c r="C259" s="47" t="s">
        <v>233</v>
      </c>
      <c r="D259" s="61"/>
      <c r="E259" s="70">
        <v>394407</v>
      </c>
      <c r="F259" s="61"/>
      <c r="G259" s="70">
        <v>365688</v>
      </c>
      <c r="H259" s="61"/>
      <c r="I259" s="70">
        <v>1530476</v>
      </c>
      <c r="J259" s="61"/>
      <c r="K259" s="70">
        <v>28219</v>
      </c>
      <c r="L259" s="61"/>
      <c r="M259" s="70">
        <v>88952</v>
      </c>
      <c r="N259" s="61"/>
      <c r="O259" s="70">
        <v>193110</v>
      </c>
      <c r="P259" s="61"/>
      <c r="Q259" s="70">
        <v>0</v>
      </c>
      <c r="R259" s="61"/>
      <c r="S259" s="70">
        <v>211100</v>
      </c>
      <c r="T259" s="61"/>
      <c r="U259" s="70">
        <v>0</v>
      </c>
      <c r="V259" s="61"/>
      <c r="W259" s="61"/>
      <c r="X259" s="70">
        <v>475922</v>
      </c>
      <c r="Y259" s="61"/>
      <c r="Z259" s="70">
        <v>2611917</v>
      </c>
      <c r="AA259" s="70"/>
      <c r="AB259" s="70">
        <v>0</v>
      </c>
      <c r="AC259" s="70"/>
      <c r="AD259" s="70">
        <v>29548</v>
      </c>
      <c r="AE259" s="61"/>
      <c r="AF259" s="70">
        <f>SUM(E259:AD259)</f>
        <v>5929339</v>
      </c>
      <c r="AG259" s="61"/>
      <c r="AH259" s="71">
        <f>AF259/AN259</f>
        <v>721.68196202531647</v>
      </c>
      <c r="AI259" s="61"/>
      <c r="AJ259" s="71">
        <f>IF(AH$287,AH259/AH$287*100,0)</f>
        <v>142.64683607863492</v>
      </c>
      <c r="AK259" s="93"/>
      <c r="AL259" s="47">
        <v>16</v>
      </c>
      <c r="AN259" s="93">
        <v>8216</v>
      </c>
    </row>
    <row r="260" spans="1:40" ht="8.85" customHeight="1" x14ac:dyDescent="0.3">
      <c r="A260" s="47">
        <v>17</v>
      </c>
      <c r="B260" s="58"/>
      <c r="C260" s="47" t="s">
        <v>234</v>
      </c>
      <c r="D260" s="61"/>
      <c r="E260" s="70">
        <v>1054716</v>
      </c>
      <c r="F260" s="61"/>
      <c r="G260" s="70">
        <v>227433</v>
      </c>
      <c r="H260" s="61"/>
      <c r="I260" s="70">
        <v>812015</v>
      </c>
      <c r="J260" s="61"/>
      <c r="K260" s="70">
        <v>121306</v>
      </c>
      <c r="L260" s="61"/>
      <c r="M260" s="70">
        <v>390178</v>
      </c>
      <c r="N260" s="61"/>
      <c r="O260" s="70">
        <v>251478</v>
      </c>
      <c r="P260" s="61"/>
      <c r="Q260" s="70">
        <v>0</v>
      </c>
      <c r="R260" s="61"/>
      <c r="S260" s="70">
        <v>0</v>
      </c>
      <c r="T260" s="61"/>
      <c r="U260" s="70">
        <v>0</v>
      </c>
      <c r="V260" s="61"/>
      <c r="W260" s="61"/>
      <c r="X260" s="70">
        <v>270799</v>
      </c>
      <c r="Y260" s="61"/>
      <c r="Z260" s="70">
        <v>1824235</v>
      </c>
      <c r="AA260" s="70"/>
      <c r="AB260" s="70">
        <v>0</v>
      </c>
      <c r="AC260" s="70"/>
      <c r="AD260" s="70">
        <v>0</v>
      </c>
      <c r="AE260" s="61"/>
      <c r="AF260" s="70">
        <f>SUM(E260:AD260)</f>
        <v>4952160</v>
      </c>
      <c r="AG260" s="61"/>
      <c r="AH260" s="71">
        <f t="shared" ref="AH260:AH277" si="6">AF260/AN260</f>
        <v>342.94736842105266</v>
      </c>
      <c r="AI260" s="61"/>
      <c r="AJ260" s="71">
        <f>IF(AH$287,AH260/AH$287*100,0)</f>
        <v>67.786586919074196</v>
      </c>
      <c r="AK260" s="93"/>
      <c r="AL260" s="47">
        <v>17</v>
      </c>
      <c r="AN260" s="93">
        <v>14440</v>
      </c>
    </row>
    <row r="261" spans="1:40" ht="8.85" customHeight="1" x14ac:dyDescent="0.3">
      <c r="A261" s="47">
        <v>18</v>
      </c>
      <c r="B261" s="58"/>
      <c r="C261" s="47" t="s">
        <v>235</v>
      </c>
      <c r="D261" s="61"/>
      <c r="E261" s="70">
        <v>1897945</v>
      </c>
      <c r="F261" s="61"/>
      <c r="G261" s="70">
        <v>788674</v>
      </c>
      <c r="H261" s="61"/>
      <c r="I261" s="70">
        <v>5767393</v>
      </c>
      <c r="J261" s="61"/>
      <c r="K261" s="70">
        <v>0</v>
      </c>
      <c r="L261" s="61"/>
      <c r="M261" s="70">
        <v>455175</v>
      </c>
      <c r="N261" s="61"/>
      <c r="O261" s="70">
        <v>288186</v>
      </c>
      <c r="P261" s="61"/>
      <c r="Q261" s="70">
        <v>0</v>
      </c>
      <c r="R261" s="61"/>
      <c r="S261" s="70">
        <v>209757</v>
      </c>
      <c r="T261" s="61"/>
      <c r="U261" s="70">
        <v>0</v>
      </c>
      <c r="V261" s="61"/>
      <c r="W261" s="61"/>
      <c r="X261" s="70">
        <v>1573340</v>
      </c>
      <c r="Y261" s="61"/>
      <c r="Z261" s="70">
        <v>2845607</v>
      </c>
      <c r="AA261" s="70"/>
      <c r="AB261" s="70">
        <v>0</v>
      </c>
      <c r="AC261" s="70"/>
      <c r="AD261" s="70">
        <v>385982</v>
      </c>
      <c r="AE261" s="61"/>
      <c r="AF261" s="70">
        <f>SUM(E261:AD261)</f>
        <v>14212059</v>
      </c>
      <c r="AG261" s="61"/>
      <c r="AH261" s="71">
        <f t="shared" si="6"/>
        <v>610.16911385883566</v>
      </c>
      <c r="AI261" s="61"/>
      <c r="AJ261" s="71">
        <f>IF(AH$287,AH261/AH$287*100,0)</f>
        <v>120.60533329751418</v>
      </c>
      <c r="AK261" s="93"/>
      <c r="AL261" s="47">
        <v>18</v>
      </c>
      <c r="AN261" s="93">
        <v>23292</v>
      </c>
    </row>
    <row r="262" spans="1:40" ht="8.85" customHeight="1" x14ac:dyDescent="0.3">
      <c r="A262" s="47">
        <v>19</v>
      </c>
      <c r="B262" s="58"/>
      <c r="C262" s="47" t="s">
        <v>236</v>
      </c>
      <c r="D262" s="61"/>
      <c r="E262" s="70">
        <v>6088771</v>
      </c>
      <c r="F262" s="61"/>
      <c r="G262" s="70">
        <v>1354066</v>
      </c>
      <c r="H262" s="61"/>
      <c r="I262" s="70">
        <v>3928783</v>
      </c>
      <c r="J262" s="61"/>
      <c r="K262" s="70">
        <v>245256</v>
      </c>
      <c r="L262" s="61"/>
      <c r="M262" s="70">
        <v>1009151</v>
      </c>
      <c r="N262" s="61"/>
      <c r="O262" s="70">
        <v>1262358</v>
      </c>
      <c r="P262" s="61"/>
      <c r="Q262" s="70">
        <v>0</v>
      </c>
      <c r="R262" s="61"/>
      <c r="S262" s="70">
        <v>675880</v>
      </c>
      <c r="T262" s="61"/>
      <c r="U262" s="70">
        <v>0</v>
      </c>
      <c r="V262" s="61"/>
      <c r="W262" s="61"/>
      <c r="X262" s="70">
        <v>558215</v>
      </c>
      <c r="Y262" s="61"/>
      <c r="Z262" s="70">
        <v>5039915</v>
      </c>
      <c r="AA262" s="70"/>
      <c r="AB262" s="70">
        <v>0</v>
      </c>
      <c r="AC262" s="70"/>
      <c r="AD262" s="70">
        <v>312621</v>
      </c>
      <c r="AE262" s="61"/>
      <c r="AF262" s="70">
        <f>SUM(E262:AD262)</f>
        <v>20475016</v>
      </c>
      <c r="AG262" s="61"/>
      <c r="AH262" s="71">
        <f t="shared" si="6"/>
        <v>480.45372629998121</v>
      </c>
      <c r="AI262" s="61"/>
      <c r="AJ262" s="71">
        <f>IF(AH$287,AH262/AH$287*100,0)</f>
        <v>94.965937275952797</v>
      </c>
      <c r="AK262" s="93"/>
      <c r="AL262" s="47">
        <v>19</v>
      </c>
      <c r="AN262" s="93">
        <v>42616</v>
      </c>
    </row>
    <row r="263" spans="1:40" ht="8.85" customHeight="1" x14ac:dyDescent="0.3">
      <c r="A263" s="47">
        <v>20</v>
      </c>
      <c r="B263" s="58"/>
      <c r="C263" s="47" t="s">
        <v>237</v>
      </c>
      <c r="D263" s="61"/>
      <c r="E263" s="70">
        <v>208687</v>
      </c>
      <c r="F263" s="61"/>
      <c r="G263" s="70">
        <v>68787</v>
      </c>
      <c r="H263" s="61"/>
      <c r="I263" s="70">
        <v>322034</v>
      </c>
      <c r="J263" s="61"/>
      <c r="K263" s="70">
        <v>33467</v>
      </c>
      <c r="L263" s="61"/>
      <c r="M263" s="70">
        <v>64223</v>
      </c>
      <c r="N263" s="61"/>
      <c r="O263" s="70">
        <v>209192</v>
      </c>
      <c r="P263" s="61"/>
      <c r="Q263" s="70">
        <v>0</v>
      </c>
      <c r="R263" s="61"/>
      <c r="S263" s="70">
        <v>134573</v>
      </c>
      <c r="T263" s="61"/>
      <c r="U263" s="70">
        <v>0</v>
      </c>
      <c r="V263" s="61"/>
      <c r="W263" s="61"/>
      <c r="X263" s="70">
        <v>155849</v>
      </c>
      <c r="Y263" s="61"/>
      <c r="Z263" s="70">
        <v>638506</v>
      </c>
      <c r="AA263" s="70"/>
      <c r="AB263" s="70">
        <v>0</v>
      </c>
      <c r="AC263" s="70"/>
      <c r="AD263" s="70">
        <v>31057</v>
      </c>
      <c r="AE263" s="61"/>
      <c r="AF263" s="70">
        <f>SUM(E263:AD263)</f>
        <v>1866375</v>
      </c>
      <c r="AG263" s="61"/>
      <c r="AH263" s="71">
        <f t="shared" si="6"/>
        <v>381.28192032686417</v>
      </c>
      <c r="AI263" s="61"/>
      <c r="AJ263" s="71">
        <f>IF(AH$287,AH263/AH$287*100,0)</f>
        <v>75.363750863299799</v>
      </c>
      <c r="AK263" s="93"/>
      <c r="AL263" s="47">
        <v>20</v>
      </c>
      <c r="AN263" s="93">
        <v>4895</v>
      </c>
    </row>
    <row r="264" spans="1:40" ht="8.85" customHeight="1" x14ac:dyDescent="0.3">
      <c r="A264" s="73"/>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93"/>
      <c r="AG264" s="61"/>
      <c r="AH264" s="61"/>
      <c r="AI264" s="61"/>
      <c r="AJ264" s="61"/>
      <c r="AK264" s="61"/>
      <c r="AL264" s="72"/>
      <c r="AM264" s="72"/>
      <c r="AN264" s="61"/>
    </row>
    <row r="265" spans="1:40" ht="8.85" customHeight="1" x14ac:dyDescent="0.3">
      <c r="A265" s="47">
        <v>21</v>
      </c>
      <c r="B265" s="58"/>
      <c r="C265" s="47" t="s">
        <v>238</v>
      </c>
      <c r="D265" s="61"/>
      <c r="E265" s="70">
        <v>219327</v>
      </c>
      <c r="F265" s="61"/>
      <c r="G265" s="70">
        <v>112521</v>
      </c>
      <c r="H265" s="61"/>
      <c r="I265" s="70">
        <v>585482</v>
      </c>
      <c r="J265" s="61"/>
      <c r="K265" s="70">
        <v>5955</v>
      </c>
      <c r="L265" s="61"/>
      <c r="M265" s="70">
        <v>94621</v>
      </c>
      <c r="N265" s="61"/>
      <c r="O265" s="70">
        <v>186173</v>
      </c>
      <c r="P265" s="61"/>
      <c r="Q265" s="70">
        <v>0</v>
      </c>
      <c r="R265" s="61"/>
      <c r="S265" s="70">
        <v>136218</v>
      </c>
      <c r="T265" s="61"/>
      <c r="U265" s="70">
        <v>0</v>
      </c>
      <c r="V265" s="61"/>
      <c r="W265" s="61"/>
      <c r="X265" s="70">
        <v>107869</v>
      </c>
      <c r="Y265" s="61"/>
      <c r="Z265" s="70">
        <v>1321074</v>
      </c>
      <c r="AA265" s="70"/>
      <c r="AB265" s="70">
        <v>0</v>
      </c>
      <c r="AC265" s="70"/>
      <c r="AD265" s="70">
        <v>0</v>
      </c>
      <c r="AE265" s="61"/>
      <c r="AF265" s="70">
        <f t="shared" ref="AF265:AF277" si="7">SUM(E265:AD265)</f>
        <v>2769240</v>
      </c>
      <c r="AG265" s="61"/>
      <c r="AH265" s="71">
        <f t="shared" si="6"/>
        <v>464.01474530831098</v>
      </c>
      <c r="AI265" s="61"/>
      <c r="AJ265" s="71">
        <f>IF(AH$287,AH265/AH$287*100,0)</f>
        <v>91.71662698387108</v>
      </c>
      <c r="AK265" s="93"/>
      <c r="AL265" s="47">
        <v>21</v>
      </c>
      <c r="AN265" s="93">
        <v>5968</v>
      </c>
    </row>
    <row r="266" spans="1:40" ht="8.85" customHeight="1" x14ac:dyDescent="0.3">
      <c r="A266" s="47">
        <v>22</v>
      </c>
      <c r="B266" s="58"/>
      <c r="C266" s="47" t="s">
        <v>190</v>
      </c>
      <c r="D266" s="61"/>
      <c r="E266" s="70">
        <v>252390</v>
      </c>
      <c r="F266" s="61"/>
      <c r="G266" s="70">
        <v>254178</v>
      </c>
      <c r="H266" s="61"/>
      <c r="I266" s="70">
        <v>256</v>
      </c>
      <c r="J266" s="61"/>
      <c r="K266" s="70">
        <v>0</v>
      </c>
      <c r="L266" s="61"/>
      <c r="M266" s="70">
        <v>88880</v>
      </c>
      <c r="N266" s="61"/>
      <c r="O266" s="70">
        <v>167894</v>
      </c>
      <c r="P266" s="61"/>
      <c r="Q266" s="70">
        <v>0</v>
      </c>
      <c r="R266" s="61"/>
      <c r="S266" s="70">
        <v>81120</v>
      </c>
      <c r="T266" s="61"/>
      <c r="U266" s="70">
        <v>0</v>
      </c>
      <c r="V266" s="61"/>
      <c r="W266" s="61"/>
      <c r="X266" s="70">
        <v>124381</v>
      </c>
      <c r="Y266" s="61"/>
      <c r="Z266" s="70">
        <v>1249067</v>
      </c>
      <c r="AA266" s="70"/>
      <c r="AB266" s="70">
        <v>0</v>
      </c>
      <c r="AC266" s="70"/>
      <c r="AD266" s="70">
        <v>0</v>
      </c>
      <c r="AE266" s="61"/>
      <c r="AF266" s="70">
        <f t="shared" si="7"/>
        <v>2218166</v>
      </c>
      <c r="AG266" s="61"/>
      <c r="AH266" s="71">
        <f t="shared" si="6"/>
        <v>469.85087905104848</v>
      </c>
      <c r="AI266" s="61"/>
      <c r="AJ266" s="71">
        <f>IF(AH$287,AH266/AH$287*100,0)</f>
        <v>92.870190543914816</v>
      </c>
      <c r="AK266" s="93"/>
      <c r="AL266" s="47">
        <v>22</v>
      </c>
      <c r="AN266" s="93">
        <v>4721</v>
      </c>
    </row>
    <row r="267" spans="1:40" ht="8.85" customHeight="1" x14ac:dyDescent="0.3">
      <c r="A267" s="47">
        <v>23</v>
      </c>
      <c r="B267" s="58"/>
      <c r="C267" s="47" t="s">
        <v>198</v>
      </c>
      <c r="D267" s="61"/>
      <c r="E267" s="70">
        <v>649600</v>
      </c>
      <c r="F267" s="61"/>
      <c r="G267" s="70">
        <v>229543</v>
      </c>
      <c r="H267" s="61"/>
      <c r="I267" s="70">
        <v>498862</v>
      </c>
      <c r="J267" s="61"/>
      <c r="K267" s="70">
        <v>0</v>
      </c>
      <c r="L267" s="61"/>
      <c r="M267" s="70">
        <v>85434</v>
      </c>
      <c r="N267" s="61"/>
      <c r="O267" s="70">
        <v>184464</v>
      </c>
      <c r="P267" s="61"/>
      <c r="Q267" s="70">
        <v>0</v>
      </c>
      <c r="R267" s="61"/>
      <c r="S267" s="70">
        <v>178543</v>
      </c>
      <c r="T267" s="61"/>
      <c r="U267" s="70">
        <v>0</v>
      </c>
      <c r="V267" s="61"/>
      <c r="W267" s="61"/>
      <c r="X267" s="70">
        <v>21894</v>
      </c>
      <c r="Y267" s="61"/>
      <c r="Z267" s="70">
        <v>944005</v>
      </c>
      <c r="AA267" s="70"/>
      <c r="AB267" s="70">
        <v>0</v>
      </c>
      <c r="AC267" s="70"/>
      <c r="AD267" s="70">
        <v>46422</v>
      </c>
      <c r="AE267" s="61"/>
      <c r="AF267" s="70">
        <f t="shared" si="7"/>
        <v>2838767</v>
      </c>
      <c r="AG267" s="61"/>
      <c r="AH267" s="71">
        <f t="shared" si="6"/>
        <v>312.43308386528724</v>
      </c>
      <c r="AI267" s="61"/>
      <c r="AJ267" s="71">
        <f>IF(AH$287,AH267/AH$287*100,0)</f>
        <v>61.75516812780004</v>
      </c>
      <c r="AK267" s="93"/>
      <c r="AL267" s="47">
        <v>23</v>
      </c>
      <c r="AN267" s="93">
        <v>9086</v>
      </c>
    </row>
    <row r="268" spans="1:40" ht="8.85" customHeight="1" x14ac:dyDescent="0.3">
      <c r="A268" s="47">
        <v>24</v>
      </c>
      <c r="B268" s="58"/>
      <c r="C268" s="84" t="s">
        <v>239</v>
      </c>
      <c r="D268" s="61"/>
      <c r="E268" s="70">
        <v>1315763</v>
      </c>
      <c r="F268" s="61"/>
      <c r="G268" s="70">
        <v>219145</v>
      </c>
      <c r="H268" s="61"/>
      <c r="I268" s="70">
        <v>854839</v>
      </c>
      <c r="J268" s="61"/>
      <c r="K268" s="70">
        <v>12019</v>
      </c>
      <c r="L268" s="61"/>
      <c r="M268" s="70">
        <v>176334</v>
      </c>
      <c r="N268" s="61"/>
      <c r="O268" s="70">
        <v>287906</v>
      </c>
      <c r="P268" s="61"/>
      <c r="Q268" s="70">
        <v>0</v>
      </c>
      <c r="R268" s="61"/>
      <c r="S268" s="70">
        <v>217575</v>
      </c>
      <c r="T268" s="61"/>
      <c r="U268" s="70">
        <v>0</v>
      </c>
      <c r="V268" s="61"/>
      <c r="W268" s="61"/>
      <c r="X268" s="70">
        <v>0</v>
      </c>
      <c r="Y268" s="61"/>
      <c r="Z268" s="70">
        <v>1906056</v>
      </c>
      <c r="AA268" s="70"/>
      <c r="AB268" s="70">
        <v>0</v>
      </c>
      <c r="AC268" s="70"/>
      <c r="AD268" s="70">
        <v>0</v>
      </c>
      <c r="AE268" s="61"/>
      <c r="AF268" s="70">
        <f t="shared" si="7"/>
        <v>4989637</v>
      </c>
      <c r="AG268" s="61"/>
      <c r="AH268" s="71">
        <f t="shared" si="6"/>
        <v>645.74052025365597</v>
      </c>
      <c r="AI268" s="61"/>
      <c r="AJ268" s="71">
        <f>IF(AH$287,AH268/AH$287*100,0)</f>
        <v>127.63633704166821</v>
      </c>
      <c r="AK268" s="93"/>
      <c r="AL268" s="47">
        <v>24</v>
      </c>
      <c r="AN268" s="93">
        <v>7727</v>
      </c>
    </row>
    <row r="269" spans="1:40" ht="8.85" customHeight="1" x14ac:dyDescent="0.3">
      <c r="A269" s="47">
        <v>25</v>
      </c>
      <c r="B269" s="58"/>
      <c r="C269" s="47" t="s">
        <v>240</v>
      </c>
      <c r="D269" s="61"/>
      <c r="E269" s="70">
        <v>411917</v>
      </c>
      <c r="F269" s="61"/>
      <c r="G269" s="70">
        <v>250754</v>
      </c>
      <c r="H269" s="61"/>
      <c r="I269" s="70">
        <v>477390</v>
      </c>
      <c r="J269" s="61"/>
      <c r="K269" s="70">
        <v>0</v>
      </c>
      <c r="L269" s="61"/>
      <c r="M269" s="70">
        <v>32630</v>
      </c>
      <c r="N269" s="61"/>
      <c r="O269" s="70">
        <v>181930</v>
      </c>
      <c r="P269" s="61"/>
      <c r="Q269" s="70">
        <v>0</v>
      </c>
      <c r="R269" s="61"/>
      <c r="S269" s="70">
        <v>80370</v>
      </c>
      <c r="T269" s="61"/>
      <c r="U269" s="70">
        <v>0</v>
      </c>
      <c r="V269" s="61"/>
      <c r="W269" s="61"/>
      <c r="X269" s="70">
        <v>0</v>
      </c>
      <c r="Y269" s="61"/>
      <c r="Z269" s="70">
        <v>674961</v>
      </c>
      <c r="AA269" s="70"/>
      <c r="AB269" s="70">
        <v>0</v>
      </c>
      <c r="AC269" s="70"/>
      <c r="AD269" s="70">
        <v>0</v>
      </c>
      <c r="AE269" s="61"/>
      <c r="AF269" s="70">
        <f t="shared" si="7"/>
        <v>2109952</v>
      </c>
      <c r="AG269" s="61"/>
      <c r="AH269" s="71">
        <f t="shared" si="6"/>
        <v>362.34793061995538</v>
      </c>
      <c r="AI269" s="61"/>
      <c r="AJ269" s="71">
        <f>IF(AH$287,AH269/AH$287*100,0)</f>
        <v>71.621279985329821</v>
      </c>
      <c r="AK269" s="93"/>
      <c r="AL269" s="47">
        <v>25</v>
      </c>
      <c r="AN269" s="93">
        <v>5823</v>
      </c>
    </row>
    <row r="270" spans="1:40" ht="8.85" customHeight="1" x14ac:dyDescent="0.3">
      <c r="A270" s="73"/>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93"/>
      <c r="AG270" s="61"/>
      <c r="AH270" s="61"/>
      <c r="AI270" s="61"/>
      <c r="AJ270" s="61"/>
      <c r="AK270" s="61"/>
      <c r="AL270" s="72"/>
      <c r="AM270" s="72"/>
      <c r="AN270" s="61"/>
    </row>
    <row r="271" spans="1:40" ht="8.85" customHeight="1" x14ac:dyDescent="0.3">
      <c r="A271" s="47">
        <v>26</v>
      </c>
      <c r="B271" s="58"/>
      <c r="C271" s="47" t="s">
        <v>241</v>
      </c>
      <c r="D271" s="61"/>
      <c r="E271" s="70">
        <v>0</v>
      </c>
      <c r="F271" s="61"/>
      <c r="G271" s="70">
        <v>0</v>
      </c>
      <c r="H271" s="61"/>
      <c r="I271" s="70">
        <v>0</v>
      </c>
      <c r="J271" s="61"/>
      <c r="K271" s="70">
        <v>0</v>
      </c>
      <c r="L271" s="61"/>
      <c r="M271" s="70">
        <v>0</v>
      </c>
      <c r="N271" s="61"/>
      <c r="O271" s="70">
        <v>0</v>
      </c>
      <c r="P271" s="61"/>
      <c r="Q271" s="70">
        <v>0</v>
      </c>
      <c r="R271" s="61"/>
      <c r="S271" s="70">
        <v>0</v>
      </c>
      <c r="T271" s="61"/>
      <c r="U271" s="70">
        <v>0</v>
      </c>
      <c r="V271" s="61"/>
      <c r="W271" s="61"/>
      <c r="X271" s="70">
        <v>0</v>
      </c>
      <c r="Y271" s="61"/>
      <c r="Z271" s="70">
        <v>0</v>
      </c>
      <c r="AA271" s="70"/>
      <c r="AB271" s="70">
        <v>0</v>
      </c>
      <c r="AC271" s="70"/>
      <c r="AD271" s="70">
        <v>0</v>
      </c>
      <c r="AE271" s="61"/>
      <c r="AF271" s="70">
        <f t="shared" si="7"/>
        <v>0</v>
      </c>
      <c r="AG271" s="61"/>
      <c r="AH271" s="71">
        <v>0</v>
      </c>
      <c r="AI271" s="61"/>
      <c r="AJ271" s="71">
        <f>IF(AH$287,AH271/AH$287*100,0)</f>
        <v>0</v>
      </c>
      <c r="AK271" s="93"/>
      <c r="AL271" s="47">
        <v>26</v>
      </c>
      <c r="AN271" s="93">
        <v>0</v>
      </c>
    </row>
    <row r="272" spans="1:40" ht="8.85" customHeight="1" x14ac:dyDescent="0.3">
      <c r="A272" s="47">
        <v>27</v>
      </c>
      <c r="B272" s="58"/>
      <c r="C272" s="47" t="s">
        <v>242</v>
      </c>
      <c r="D272" s="61"/>
      <c r="E272" s="70">
        <v>414610</v>
      </c>
      <c r="F272" s="61"/>
      <c r="G272" s="70">
        <v>201256</v>
      </c>
      <c r="H272" s="61"/>
      <c r="I272" s="70">
        <v>362256</v>
      </c>
      <c r="J272" s="61"/>
      <c r="K272" s="70">
        <v>0</v>
      </c>
      <c r="L272" s="61"/>
      <c r="M272" s="70">
        <v>218872</v>
      </c>
      <c r="N272" s="61"/>
      <c r="O272" s="70">
        <v>115999</v>
      </c>
      <c r="P272" s="61"/>
      <c r="Q272" s="70">
        <v>0</v>
      </c>
      <c r="R272" s="61"/>
      <c r="S272" s="70">
        <v>228865</v>
      </c>
      <c r="T272" s="61"/>
      <c r="U272" s="70">
        <v>0</v>
      </c>
      <c r="V272" s="61"/>
      <c r="W272" s="61"/>
      <c r="X272" s="70">
        <v>182901</v>
      </c>
      <c r="Y272" s="61"/>
      <c r="Z272" s="70">
        <v>1802305</v>
      </c>
      <c r="AA272" s="70"/>
      <c r="AB272" s="70">
        <v>0</v>
      </c>
      <c r="AC272" s="70"/>
      <c r="AD272" s="70">
        <v>49202</v>
      </c>
      <c r="AE272" s="61"/>
      <c r="AF272" s="70">
        <f t="shared" si="7"/>
        <v>3576266</v>
      </c>
      <c r="AG272" s="61"/>
      <c r="AH272" s="71">
        <f t="shared" si="6"/>
        <v>442.1147236988503</v>
      </c>
      <c r="AI272" s="61"/>
      <c r="AJ272" s="71">
        <f>IF(AH$287,AH272/AH$287*100,0)</f>
        <v>87.387893612350695</v>
      </c>
      <c r="AK272" s="93"/>
      <c r="AL272" s="47">
        <v>27</v>
      </c>
      <c r="AN272" s="93">
        <v>8089</v>
      </c>
    </row>
    <row r="273" spans="1:40" ht="8.85" customHeight="1" x14ac:dyDescent="0.3">
      <c r="A273" s="47">
        <v>28</v>
      </c>
      <c r="B273" s="58"/>
      <c r="C273" s="47" t="s">
        <v>243</v>
      </c>
      <c r="D273" s="61"/>
      <c r="E273" s="70">
        <v>476726</v>
      </c>
      <c r="F273" s="61"/>
      <c r="G273" s="70">
        <v>399826</v>
      </c>
      <c r="H273" s="61"/>
      <c r="I273" s="70">
        <v>590484</v>
      </c>
      <c r="J273" s="61"/>
      <c r="K273" s="70">
        <v>15310</v>
      </c>
      <c r="L273" s="61"/>
      <c r="M273" s="70">
        <v>140945</v>
      </c>
      <c r="N273" s="61"/>
      <c r="O273" s="70">
        <v>303644</v>
      </c>
      <c r="P273" s="61"/>
      <c r="Q273" s="70">
        <v>0</v>
      </c>
      <c r="R273" s="61"/>
      <c r="S273" s="70">
        <v>128080</v>
      </c>
      <c r="T273" s="61"/>
      <c r="U273" s="70">
        <v>0</v>
      </c>
      <c r="V273" s="61"/>
      <c r="W273" s="61"/>
      <c r="X273" s="70">
        <v>184136</v>
      </c>
      <c r="Y273" s="61"/>
      <c r="Z273" s="70">
        <v>1983875</v>
      </c>
      <c r="AA273" s="70"/>
      <c r="AB273" s="70">
        <v>0</v>
      </c>
      <c r="AC273" s="70"/>
      <c r="AD273" s="70">
        <v>101389</v>
      </c>
      <c r="AE273" s="61"/>
      <c r="AF273" s="70">
        <f t="shared" si="7"/>
        <v>4324415</v>
      </c>
      <c r="AG273" s="61"/>
      <c r="AH273" s="71">
        <f t="shared" si="6"/>
        <v>531.12441660525667</v>
      </c>
      <c r="AI273" s="61"/>
      <c r="AJ273" s="71">
        <f>IF(AH$287,AH273/AH$287*100,0)</f>
        <v>104.98144831031941</v>
      </c>
      <c r="AK273" s="93"/>
      <c r="AL273" s="47">
        <v>28</v>
      </c>
      <c r="AN273" s="93">
        <v>8142</v>
      </c>
    </row>
    <row r="274" spans="1:40" ht="8.85" customHeight="1" x14ac:dyDescent="0.3">
      <c r="A274" s="47">
        <v>29</v>
      </c>
      <c r="B274" s="58"/>
      <c r="C274" s="47" t="s">
        <v>244</v>
      </c>
      <c r="D274" s="61"/>
      <c r="E274" s="70">
        <v>630223</v>
      </c>
      <c r="F274" s="61"/>
      <c r="G274" s="70">
        <v>199791</v>
      </c>
      <c r="H274" s="61"/>
      <c r="I274" s="70">
        <v>889759</v>
      </c>
      <c r="J274" s="61"/>
      <c r="K274" s="70">
        <v>0</v>
      </c>
      <c r="L274" s="61"/>
      <c r="M274" s="70">
        <v>46917</v>
      </c>
      <c r="N274" s="61"/>
      <c r="O274" s="70">
        <v>224301</v>
      </c>
      <c r="P274" s="61"/>
      <c r="Q274" s="70">
        <v>0</v>
      </c>
      <c r="R274" s="61"/>
      <c r="S274" s="70">
        <v>0</v>
      </c>
      <c r="T274" s="61"/>
      <c r="U274" s="70">
        <v>0</v>
      </c>
      <c r="V274" s="61"/>
      <c r="W274" s="61"/>
      <c r="X274" s="70">
        <v>498458</v>
      </c>
      <c r="Y274" s="61"/>
      <c r="Z274" s="70">
        <v>1921869</v>
      </c>
      <c r="AA274" s="70"/>
      <c r="AB274" s="70">
        <v>0</v>
      </c>
      <c r="AC274" s="70"/>
      <c r="AD274" s="70">
        <v>245330</v>
      </c>
      <c r="AE274" s="61"/>
      <c r="AF274" s="70">
        <f t="shared" si="7"/>
        <v>4656648</v>
      </c>
      <c r="AG274" s="61"/>
      <c r="AH274" s="71">
        <f t="shared" si="6"/>
        <v>1001.4296774193548</v>
      </c>
      <c r="AI274" s="61"/>
      <c r="AJ274" s="71">
        <f>IF(AH$287,AH274/AH$287*100,0)</f>
        <v>197.94145143689732</v>
      </c>
      <c r="AK274" s="93"/>
      <c r="AL274" s="47">
        <v>29</v>
      </c>
      <c r="AN274" s="93">
        <v>4650</v>
      </c>
    </row>
    <row r="275" spans="1:40" ht="8.85" customHeight="1" x14ac:dyDescent="0.3">
      <c r="A275" s="47">
        <v>30</v>
      </c>
      <c r="B275" s="58"/>
      <c r="C275" s="47" t="s">
        <v>245</v>
      </c>
      <c r="D275" s="61"/>
      <c r="E275" s="70">
        <v>460590</v>
      </c>
      <c r="F275" s="61"/>
      <c r="G275" s="70">
        <v>144462</v>
      </c>
      <c r="H275" s="61"/>
      <c r="I275" s="70">
        <v>141740</v>
      </c>
      <c r="J275" s="61"/>
      <c r="K275" s="70">
        <v>10662</v>
      </c>
      <c r="L275" s="61"/>
      <c r="M275" s="70">
        <v>160004</v>
      </c>
      <c r="N275" s="61"/>
      <c r="O275" s="70">
        <v>116373</v>
      </c>
      <c r="P275" s="61"/>
      <c r="Q275" s="70">
        <v>0</v>
      </c>
      <c r="R275" s="61"/>
      <c r="S275" s="70">
        <v>102457</v>
      </c>
      <c r="T275" s="61"/>
      <c r="U275" s="70">
        <v>0</v>
      </c>
      <c r="V275" s="61"/>
      <c r="W275" s="61"/>
      <c r="X275" s="70">
        <v>144944</v>
      </c>
      <c r="Y275" s="61"/>
      <c r="Z275" s="70">
        <v>770085</v>
      </c>
      <c r="AA275" s="70"/>
      <c r="AB275" s="70">
        <v>0</v>
      </c>
      <c r="AC275" s="70"/>
      <c r="AD275" s="70">
        <v>0</v>
      </c>
      <c r="AE275" s="61"/>
      <c r="AF275" s="70">
        <f t="shared" si="7"/>
        <v>2051317</v>
      </c>
      <c r="AG275" s="61"/>
      <c r="AH275" s="71">
        <f t="shared" si="6"/>
        <v>320.61847452328851</v>
      </c>
      <c r="AI275" s="61"/>
      <c r="AJ275" s="71">
        <f>IF(AH$287,AH275/AH$287*100,0)</f>
        <v>63.373083138665365</v>
      </c>
      <c r="AK275" s="93"/>
      <c r="AL275" s="47">
        <v>30</v>
      </c>
      <c r="AN275" s="93">
        <v>6398</v>
      </c>
    </row>
    <row r="276" spans="1:40" ht="8.85" customHeight="1" x14ac:dyDescent="0.3">
      <c r="A276" s="73"/>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93"/>
      <c r="AG276" s="61"/>
      <c r="AH276" s="61"/>
      <c r="AI276" s="61"/>
      <c r="AJ276" s="99"/>
      <c r="AK276" s="61"/>
      <c r="AL276" s="61"/>
      <c r="AM276" s="61"/>
      <c r="AN276" s="61"/>
    </row>
    <row r="277" spans="1:40" ht="8.85" customHeight="1" x14ac:dyDescent="0.3">
      <c r="A277" s="47">
        <v>31</v>
      </c>
      <c r="B277" s="58"/>
      <c r="C277" s="47" t="s">
        <v>211</v>
      </c>
      <c r="D277" s="61"/>
      <c r="E277" s="70">
        <v>314921</v>
      </c>
      <c r="F277" s="61"/>
      <c r="G277" s="70">
        <v>15863</v>
      </c>
      <c r="H277" s="61"/>
      <c r="I277" s="70">
        <v>284538</v>
      </c>
      <c r="J277" s="61"/>
      <c r="K277" s="70">
        <v>0</v>
      </c>
      <c r="L277" s="61"/>
      <c r="M277" s="70">
        <v>67089</v>
      </c>
      <c r="N277" s="61"/>
      <c r="O277" s="70">
        <v>187273</v>
      </c>
      <c r="P277" s="61"/>
      <c r="Q277" s="70">
        <v>0</v>
      </c>
      <c r="R277" s="61"/>
      <c r="S277" s="70">
        <v>201164</v>
      </c>
      <c r="T277" s="61"/>
      <c r="U277" s="70">
        <v>0</v>
      </c>
      <c r="V277" s="61"/>
      <c r="W277" s="61"/>
      <c r="X277" s="70">
        <v>14502</v>
      </c>
      <c r="Y277" s="61"/>
      <c r="Z277" s="70">
        <v>777280</v>
      </c>
      <c r="AA277" s="70"/>
      <c r="AB277" s="70">
        <v>0</v>
      </c>
      <c r="AC277" s="70"/>
      <c r="AD277" s="70">
        <v>0</v>
      </c>
      <c r="AE277" s="61"/>
      <c r="AF277" s="70">
        <f t="shared" si="7"/>
        <v>1862630</v>
      </c>
      <c r="AG277" s="61"/>
      <c r="AH277" s="71">
        <f t="shared" si="6"/>
        <v>402.55673222390317</v>
      </c>
      <c r="AI277" s="61"/>
      <c r="AJ277" s="71">
        <f t="shared" ref="AJ277:AJ285" si="8">IF(AH$287,AH277/AH$287*100,0)</f>
        <v>79.568905993911542</v>
      </c>
      <c r="AK277" s="93"/>
      <c r="AL277" s="47">
        <v>31</v>
      </c>
      <c r="AN277" s="93">
        <v>4627</v>
      </c>
    </row>
    <row r="278" spans="1:40" ht="8.85" customHeight="1" x14ac:dyDescent="0.3">
      <c r="A278" s="47">
        <v>32</v>
      </c>
      <c r="B278" s="58"/>
      <c r="C278" s="47" t="s">
        <v>246</v>
      </c>
      <c r="D278" s="61"/>
      <c r="E278" s="70">
        <v>1513816</v>
      </c>
      <c r="F278" s="61"/>
      <c r="G278" s="70">
        <v>669780</v>
      </c>
      <c r="H278" s="61"/>
      <c r="I278" s="70">
        <v>2390002</v>
      </c>
      <c r="J278" s="61"/>
      <c r="K278" s="70">
        <v>456063</v>
      </c>
      <c r="L278" s="61"/>
      <c r="M278" s="70">
        <v>403875</v>
      </c>
      <c r="N278" s="61"/>
      <c r="O278" s="70">
        <v>996631</v>
      </c>
      <c r="P278" s="61"/>
      <c r="Q278" s="70">
        <v>0</v>
      </c>
      <c r="R278" s="61"/>
      <c r="S278" s="70">
        <v>185378</v>
      </c>
      <c r="T278" s="61"/>
      <c r="U278" s="70">
        <v>0</v>
      </c>
      <c r="V278" s="61"/>
      <c r="W278" s="61"/>
      <c r="X278" s="70">
        <v>0</v>
      </c>
      <c r="Y278" s="61"/>
      <c r="Z278" s="70">
        <v>2476476</v>
      </c>
      <c r="AA278" s="70"/>
      <c r="AB278" s="70">
        <v>0</v>
      </c>
      <c r="AC278" s="70"/>
      <c r="AD278" s="70">
        <v>754046</v>
      </c>
      <c r="AE278" s="61"/>
      <c r="AF278" s="70">
        <f>SUM(E278:AD278)</f>
        <v>9846067</v>
      </c>
      <c r="AG278" s="61"/>
      <c r="AH278" s="71">
        <f>AF278/AN278</f>
        <v>627.65774207942877</v>
      </c>
      <c r="AI278" s="61"/>
      <c r="AJ278" s="71">
        <f t="shared" si="8"/>
        <v>124.06211566744074</v>
      </c>
      <c r="AK278" s="93"/>
      <c r="AL278" s="47">
        <v>32</v>
      </c>
      <c r="AN278" s="93">
        <v>15687</v>
      </c>
    </row>
    <row r="279" spans="1:40" ht="8.85" customHeight="1" x14ac:dyDescent="0.3">
      <c r="A279" s="47">
        <v>33</v>
      </c>
      <c r="B279" s="58"/>
      <c r="C279" s="47" t="s">
        <v>247</v>
      </c>
      <c r="D279" s="61"/>
      <c r="E279" s="70">
        <v>1181933</v>
      </c>
      <c r="F279" s="61"/>
      <c r="G279" s="70">
        <v>402141</v>
      </c>
      <c r="H279" s="61"/>
      <c r="I279" s="70">
        <v>638889</v>
      </c>
      <c r="J279" s="61"/>
      <c r="K279" s="70">
        <v>59434</v>
      </c>
      <c r="L279" s="61"/>
      <c r="M279" s="70">
        <v>184717</v>
      </c>
      <c r="N279" s="61"/>
      <c r="O279" s="70">
        <v>182081</v>
      </c>
      <c r="P279" s="61"/>
      <c r="Q279" s="70">
        <v>0</v>
      </c>
      <c r="R279" s="61"/>
      <c r="S279" s="70">
        <v>175687</v>
      </c>
      <c r="T279" s="61"/>
      <c r="U279" s="70">
        <v>2587</v>
      </c>
      <c r="V279" s="61"/>
      <c r="W279" s="61"/>
      <c r="X279" s="70">
        <v>2466</v>
      </c>
      <c r="Y279" s="61"/>
      <c r="Z279" s="70">
        <v>1289456</v>
      </c>
      <c r="AA279" s="70"/>
      <c r="AB279" s="70">
        <v>0</v>
      </c>
      <c r="AC279" s="70"/>
      <c r="AD279" s="70">
        <v>462607</v>
      </c>
      <c r="AE279" s="61"/>
      <c r="AF279" s="70">
        <f>SUM(E279:AD279)</f>
        <v>4581998</v>
      </c>
      <c r="AG279" s="61"/>
      <c r="AH279" s="71">
        <f>AF279/AN279</f>
        <v>565.81847369720924</v>
      </c>
      <c r="AI279" s="61"/>
      <c r="AJ279" s="71">
        <f t="shared" si="8"/>
        <v>111.83903618879398</v>
      </c>
      <c r="AK279" s="93"/>
      <c r="AL279" s="47">
        <v>33</v>
      </c>
      <c r="AN279" s="93">
        <v>8098</v>
      </c>
    </row>
    <row r="280" spans="1:40" ht="8.85" customHeight="1" x14ac:dyDescent="0.3">
      <c r="A280" s="47">
        <v>34</v>
      </c>
      <c r="B280" s="58"/>
      <c r="C280" s="47" t="s">
        <v>248</v>
      </c>
      <c r="D280" s="61"/>
      <c r="E280" s="70">
        <v>781649</v>
      </c>
      <c r="F280" s="61"/>
      <c r="G280" s="70">
        <v>501058</v>
      </c>
      <c r="H280" s="61"/>
      <c r="I280" s="70">
        <v>2103568</v>
      </c>
      <c r="J280" s="61"/>
      <c r="K280" s="70">
        <v>22221</v>
      </c>
      <c r="L280" s="61"/>
      <c r="M280" s="70">
        <v>237353</v>
      </c>
      <c r="N280" s="61"/>
      <c r="O280" s="70">
        <v>830298</v>
      </c>
      <c r="P280" s="61"/>
      <c r="Q280" s="70">
        <v>0</v>
      </c>
      <c r="R280" s="61"/>
      <c r="S280" s="70">
        <v>202138</v>
      </c>
      <c r="T280" s="61"/>
      <c r="U280" s="70">
        <v>0</v>
      </c>
      <c r="V280" s="61"/>
      <c r="W280" s="61"/>
      <c r="X280" s="70">
        <v>182606</v>
      </c>
      <c r="Y280" s="61"/>
      <c r="Z280" s="70">
        <v>2515018</v>
      </c>
      <c r="AA280" s="70"/>
      <c r="AB280" s="70">
        <v>0</v>
      </c>
      <c r="AC280" s="70"/>
      <c r="AD280" s="70">
        <v>45910</v>
      </c>
      <c r="AE280" s="61"/>
      <c r="AF280" s="70">
        <f>SUM(E280:AD280)</f>
        <v>7421819</v>
      </c>
      <c r="AG280" s="61"/>
      <c r="AH280" s="71">
        <f>AF280/AN280</f>
        <v>772.22130891686606</v>
      </c>
      <c r="AI280" s="61"/>
      <c r="AJ280" s="71">
        <f t="shared" si="8"/>
        <v>152.63638592317884</v>
      </c>
      <c r="AK280" s="93"/>
      <c r="AL280" s="47">
        <v>34</v>
      </c>
      <c r="AN280" s="93">
        <v>9611</v>
      </c>
    </row>
    <row r="281" spans="1:40" ht="8.85" customHeight="1" x14ac:dyDescent="0.3">
      <c r="A281" s="47">
        <v>35</v>
      </c>
      <c r="B281" s="58"/>
      <c r="C281" s="47" t="s">
        <v>249</v>
      </c>
      <c r="D281" s="61"/>
      <c r="E281" s="70">
        <v>341245</v>
      </c>
      <c r="F281" s="61"/>
      <c r="G281" s="70">
        <v>115696</v>
      </c>
      <c r="H281" s="61"/>
      <c r="I281" s="70">
        <v>209565</v>
      </c>
      <c r="J281" s="61"/>
      <c r="K281" s="70">
        <v>0</v>
      </c>
      <c r="L281" s="61"/>
      <c r="M281" s="70">
        <v>49455</v>
      </c>
      <c r="N281" s="61"/>
      <c r="O281" s="70">
        <v>78512</v>
      </c>
      <c r="P281" s="61"/>
      <c r="Q281" s="70">
        <v>0</v>
      </c>
      <c r="R281" s="61"/>
      <c r="S281" s="70">
        <v>0</v>
      </c>
      <c r="T281" s="61"/>
      <c r="U281" s="70">
        <v>0</v>
      </c>
      <c r="V281" s="61"/>
      <c r="W281" s="61"/>
      <c r="X281" s="70">
        <v>0</v>
      </c>
      <c r="Y281" s="61"/>
      <c r="Z281" s="70">
        <v>293737</v>
      </c>
      <c r="AA281" s="70"/>
      <c r="AB281" s="70">
        <v>0</v>
      </c>
      <c r="AC281" s="70"/>
      <c r="AD281" s="70">
        <v>37050</v>
      </c>
      <c r="AE281" s="61"/>
      <c r="AF281" s="70">
        <f>SUM(E281:AD281)</f>
        <v>1125260</v>
      </c>
      <c r="AG281" s="61"/>
      <c r="AH281" s="71">
        <f>AF281/AN281</f>
        <v>340.36902601330911</v>
      </c>
      <c r="AI281" s="61"/>
      <c r="AJ281" s="71">
        <f t="shared" si="8"/>
        <v>67.276954690273826</v>
      </c>
      <c r="AK281" s="93"/>
      <c r="AL281" s="47">
        <v>35</v>
      </c>
      <c r="AN281" s="93">
        <v>3306</v>
      </c>
    </row>
    <row r="282" spans="1:40" ht="8.85" customHeight="1" x14ac:dyDescent="0.3">
      <c r="B282" s="58"/>
      <c r="D282" s="61"/>
      <c r="E282" s="70"/>
      <c r="F282" s="61"/>
      <c r="G282" s="70"/>
      <c r="H282" s="61"/>
      <c r="I282" s="70"/>
      <c r="J282" s="61"/>
      <c r="K282" s="70"/>
      <c r="L282" s="61"/>
      <c r="M282" s="70"/>
      <c r="N282" s="61"/>
      <c r="O282" s="70"/>
      <c r="P282" s="61"/>
      <c r="Q282" s="70"/>
      <c r="R282" s="61"/>
      <c r="S282" s="70"/>
      <c r="T282" s="61"/>
      <c r="U282" s="70"/>
      <c r="V282" s="61"/>
      <c r="W282" s="61"/>
      <c r="X282" s="70"/>
      <c r="Y282" s="61"/>
      <c r="Z282" s="70"/>
      <c r="AA282" s="70"/>
      <c r="AB282" s="70"/>
      <c r="AC282" s="70"/>
      <c r="AD282" s="70"/>
      <c r="AE282" s="61"/>
      <c r="AF282" s="70"/>
      <c r="AG282" s="61"/>
      <c r="AH282" s="71"/>
      <c r="AI282" s="61"/>
      <c r="AJ282" s="71"/>
      <c r="AK282" s="93"/>
      <c r="AN282" s="93"/>
    </row>
    <row r="283" spans="1:40" ht="8.85" customHeight="1" x14ac:dyDescent="0.3">
      <c r="A283" s="47">
        <v>36</v>
      </c>
      <c r="B283" s="58"/>
      <c r="C283" s="47" t="s">
        <v>215</v>
      </c>
      <c r="D283" s="61"/>
      <c r="E283" s="70">
        <v>117743</v>
      </c>
      <c r="F283" s="61"/>
      <c r="G283" s="70">
        <v>89794</v>
      </c>
      <c r="H283" s="61"/>
      <c r="I283" s="70">
        <v>378659</v>
      </c>
      <c r="J283" s="61"/>
      <c r="K283" s="70">
        <v>4465</v>
      </c>
      <c r="L283" s="61"/>
      <c r="M283" s="70">
        <v>0</v>
      </c>
      <c r="N283" s="61"/>
      <c r="O283" s="70">
        <v>167366</v>
      </c>
      <c r="P283" s="61"/>
      <c r="Q283" s="70">
        <v>0</v>
      </c>
      <c r="R283" s="61"/>
      <c r="S283" s="70">
        <v>44290</v>
      </c>
      <c r="T283" s="61"/>
      <c r="U283" s="70">
        <v>0</v>
      </c>
      <c r="V283" s="61"/>
      <c r="W283" s="61"/>
      <c r="X283" s="70">
        <v>97421</v>
      </c>
      <c r="Y283" s="61"/>
      <c r="Z283" s="70">
        <v>1111587</v>
      </c>
      <c r="AA283" s="70"/>
      <c r="AB283" s="70">
        <v>28256</v>
      </c>
      <c r="AC283" s="70"/>
      <c r="AD283" s="70">
        <v>0</v>
      </c>
      <c r="AE283" s="61"/>
      <c r="AF283" s="70">
        <f>SUM(E283:AD283)</f>
        <v>2039581</v>
      </c>
      <c r="AG283" s="61"/>
      <c r="AH283" s="71">
        <f>AF283/AN283</f>
        <v>620.68807060255631</v>
      </c>
      <c r="AI283" s="61"/>
      <c r="AJ283" s="71">
        <f>IF(AH$287,AH283/AH$287*100,0)</f>
        <v>122.68449832767345</v>
      </c>
      <c r="AK283" s="93"/>
      <c r="AL283" s="47">
        <v>36</v>
      </c>
      <c r="AN283" s="93">
        <v>3286</v>
      </c>
    </row>
    <row r="284" spans="1:40" ht="8.85" customHeight="1" x14ac:dyDescent="0.3">
      <c r="A284" s="47">
        <v>37</v>
      </c>
      <c r="B284" s="58"/>
      <c r="C284" s="47" t="s">
        <v>250</v>
      </c>
      <c r="D284" s="61"/>
      <c r="E284" s="70">
        <v>304668</v>
      </c>
      <c r="F284" s="61"/>
      <c r="G284" s="70">
        <v>90481</v>
      </c>
      <c r="H284" s="61"/>
      <c r="I284" s="70">
        <v>378493</v>
      </c>
      <c r="J284" s="61"/>
      <c r="K284" s="70">
        <v>0</v>
      </c>
      <c r="L284" s="61"/>
      <c r="M284" s="70">
        <v>119418</v>
      </c>
      <c r="N284" s="61"/>
      <c r="O284" s="70">
        <v>176565</v>
      </c>
      <c r="P284" s="61"/>
      <c r="Q284" s="70">
        <v>0</v>
      </c>
      <c r="R284" s="61"/>
      <c r="S284" s="70">
        <v>199482</v>
      </c>
      <c r="T284" s="61"/>
      <c r="U284" s="70">
        <v>0</v>
      </c>
      <c r="V284" s="61"/>
      <c r="W284" s="61"/>
      <c r="X284" s="70">
        <v>235259</v>
      </c>
      <c r="Y284" s="61"/>
      <c r="Z284" s="70">
        <v>1454092</v>
      </c>
      <c r="AA284" s="70"/>
      <c r="AB284" s="70">
        <v>0</v>
      </c>
      <c r="AC284" s="70"/>
      <c r="AD284" s="70">
        <v>23635</v>
      </c>
      <c r="AE284" s="61"/>
      <c r="AF284" s="70">
        <f>SUM(E284:AD284)</f>
        <v>2982093</v>
      </c>
      <c r="AG284" s="61"/>
      <c r="AH284" s="71">
        <f>AF284/AN284</f>
        <v>585.06827545615067</v>
      </c>
      <c r="AI284" s="61"/>
      <c r="AJ284" s="71">
        <f>IF(AH$287,AH284/AH$287*100,0)</f>
        <v>115.64393011789791</v>
      </c>
      <c r="AK284" s="93"/>
      <c r="AL284" s="47">
        <v>37</v>
      </c>
      <c r="AN284" s="93">
        <v>5097</v>
      </c>
    </row>
    <row r="285" spans="1:40" ht="8.85" customHeight="1" x14ac:dyDescent="0.3">
      <c r="A285" s="74">
        <v>38</v>
      </c>
      <c r="B285" s="58"/>
      <c r="C285" s="47" t="s">
        <v>251</v>
      </c>
      <c r="D285" s="61"/>
      <c r="E285" s="75">
        <v>619979</v>
      </c>
      <c r="F285" s="61"/>
      <c r="G285" s="75">
        <v>234246</v>
      </c>
      <c r="H285" s="61"/>
      <c r="I285" s="75">
        <v>1572252</v>
      </c>
      <c r="J285" s="61"/>
      <c r="K285" s="75">
        <v>0</v>
      </c>
      <c r="L285" s="61"/>
      <c r="M285" s="75">
        <v>128869</v>
      </c>
      <c r="N285" s="61"/>
      <c r="O285" s="75">
        <v>389849</v>
      </c>
      <c r="P285" s="61"/>
      <c r="Q285" s="75">
        <v>0</v>
      </c>
      <c r="R285" s="61"/>
      <c r="S285" s="75">
        <v>180135</v>
      </c>
      <c r="T285" s="61"/>
      <c r="U285" s="75">
        <v>0</v>
      </c>
      <c r="V285" s="61"/>
      <c r="W285" s="61"/>
      <c r="X285" s="75">
        <v>1367305</v>
      </c>
      <c r="Y285" s="61"/>
      <c r="Z285" s="75">
        <v>2932151</v>
      </c>
      <c r="AA285" s="70"/>
      <c r="AB285" s="75">
        <v>0</v>
      </c>
      <c r="AC285" s="70"/>
      <c r="AD285" s="75">
        <v>70531</v>
      </c>
      <c r="AE285" s="61"/>
      <c r="AF285" s="75">
        <f>SUM(E285:AD285)</f>
        <v>7495317</v>
      </c>
      <c r="AG285" s="61"/>
      <c r="AH285" s="71">
        <f>AF285/AN285</f>
        <v>912.83850931677023</v>
      </c>
      <c r="AI285" s="61"/>
      <c r="AJ285" s="71">
        <f t="shared" si="8"/>
        <v>180.43062187579923</v>
      </c>
      <c r="AK285" s="93"/>
      <c r="AL285" s="74">
        <v>38</v>
      </c>
      <c r="AN285" s="93">
        <v>8211</v>
      </c>
    </row>
    <row r="286" spans="1:40" ht="8.85" customHeight="1" x14ac:dyDescent="0.3">
      <c r="A286" s="61"/>
      <c r="B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93"/>
      <c r="AE286" s="61"/>
      <c r="AF286" s="61"/>
      <c r="AG286" s="61"/>
      <c r="AH286" s="61"/>
      <c r="AI286" s="61"/>
      <c r="AJ286" s="61"/>
      <c r="AK286" s="61"/>
      <c r="AL286" s="61"/>
      <c r="AM286" s="61"/>
      <c r="AN286" s="61"/>
    </row>
    <row r="287" spans="1:40" ht="8.85" customHeight="1" x14ac:dyDescent="0.3">
      <c r="A287" s="74">
        <f>A285</f>
        <v>38</v>
      </c>
      <c r="B287" s="61"/>
      <c r="C287" s="58" t="s">
        <v>65</v>
      </c>
      <c r="D287" s="61"/>
      <c r="E287" s="76">
        <f>SUM(E241:E285)</f>
        <v>28713034</v>
      </c>
      <c r="F287" s="61"/>
      <c r="G287" s="76">
        <f>SUM(G241:G285)</f>
        <v>10345264</v>
      </c>
      <c r="H287" s="61"/>
      <c r="I287" s="76">
        <f>SUM(I241:I285)</f>
        <v>34954549</v>
      </c>
      <c r="J287" s="61"/>
      <c r="K287" s="76">
        <f>SUM(K241:K285)</f>
        <v>1815772</v>
      </c>
      <c r="L287" s="61"/>
      <c r="M287" s="76">
        <f>SUM(M241:M285)</f>
        <v>5929828</v>
      </c>
      <c r="N287" s="93"/>
      <c r="O287" s="76">
        <f>SUM(O241:O285)</f>
        <v>11049526</v>
      </c>
      <c r="P287" s="93"/>
      <c r="Q287" s="76">
        <f>SUM(Q241:Q285)</f>
        <v>0</v>
      </c>
      <c r="R287" s="61"/>
      <c r="S287" s="76">
        <f>SUM(S241:S285)</f>
        <v>5950420</v>
      </c>
      <c r="T287" s="61"/>
      <c r="U287" s="76">
        <f>SUM(U241:U285)</f>
        <v>33584</v>
      </c>
      <c r="V287" s="61"/>
      <c r="W287" s="61"/>
      <c r="X287" s="76">
        <f>SUM(X241:X285)</f>
        <v>13134255</v>
      </c>
      <c r="Y287" s="61"/>
      <c r="Z287" s="76">
        <f>SUM(Z241:Z285)</f>
        <v>64478316</v>
      </c>
      <c r="AA287" s="77"/>
      <c r="AB287" s="76">
        <f>SUM(AB241:AB285)</f>
        <v>58817</v>
      </c>
      <c r="AC287" s="77"/>
      <c r="AD287" s="76">
        <f>SUM(AD241:AD285)</f>
        <v>2734266</v>
      </c>
      <c r="AE287" s="61"/>
      <c r="AF287" s="76">
        <f>SUM(AF241:AF285)</f>
        <v>179197631</v>
      </c>
      <c r="AG287" s="95"/>
      <c r="AH287" s="79">
        <f>AF287/AN287</f>
        <v>505.92216544325242</v>
      </c>
      <c r="AI287" s="61"/>
      <c r="AJ287" s="71">
        <f>IF(AH$287,AH287/AH$287*100,0)</f>
        <v>100</v>
      </c>
      <c r="AK287" s="93"/>
      <c r="AL287" s="74">
        <f>AL285</f>
        <v>38</v>
      </c>
      <c r="AN287" s="97">
        <f>SUM(AN241:AN285)</f>
        <v>354200</v>
      </c>
    </row>
    <row r="288" spans="1:40" ht="8.85" customHeight="1" x14ac:dyDescent="0.3">
      <c r="A288" s="61"/>
      <c r="B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row>
    <row r="289" spans="1:40" ht="12" thickBot="1" x14ac:dyDescent="0.35">
      <c r="A289" s="86">
        <f>A60+A219+A287</f>
        <v>171</v>
      </c>
      <c r="B289" s="61"/>
      <c r="C289" s="58" t="s">
        <v>252</v>
      </c>
      <c r="D289" s="61"/>
      <c r="E289" s="87">
        <f>E60+E219+E287</f>
        <v>1358780167</v>
      </c>
      <c r="F289" s="61"/>
      <c r="G289" s="87">
        <f>G60+G219+G287</f>
        <v>328698818</v>
      </c>
      <c r="H289" s="61"/>
      <c r="I289" s="87">
        <f>I60+I219+I287</f>
        <v>836265467</v>
      </c>
      <c r="J289" s="61"/>
      <c r="K289" s="87">
        <f>K60+K219+K287</f>
        <v>13265341</v>
      </c>
      <c r="L289" s="61"/>
      <c r="M289" s="87">
        <f>M60+M219+M287</f>
        <v>196519368</v>
      </c>
      <c r="N289" s="93"/>
      <c r="O289" s="87">
        <f>O60+O219+O287</f>
        <v>103456529</v>
      </c>
      <c r="P289" s="93"/>
      <c r="Q289" s="87">
        <f>Q60+Q219+Q287</f>
        <v>153046726</v>
      </c>
      <c r="R289" s="61"/>
      <c r="S289" s="87">
        <f>S60+S219+S287</f>
        <v>67625258</v>
      </c>
      <c r="T289" s="61"/>
      <c r="U289" s="87">
        <f>U60+U219+U287</f>
        <v>17817136</v>
      </c>
      <c r="V289" s="61"/>
      <c r="W289" s="61"/>
      <c r="X289" s="87">
        <f>X60+X219+X287</f>
        <v>198742881</v>
      </c>
      <c r="Y289" s="61"/>
      <c r="Z289" s="87">
        <f>Z60+Z219+Z287</f>
        <v>589633867</v>
      </c>
      <c r="AA289" s="77"/>
      <c r="AB289" s="87">
        <f>AB60+AB219+AB287</f>
        <v>19536955</v>
      </c>
      <c r="AC289" s="77"/>
      <c r="AD289" s="87">
        <f>(AD60+AD219+AD287)</f>
        <v>100372631</v>
      </c>
      <c r="AE289" s="61"/>
      <c r="AF289" s="87">
        <f>AF60+AF219+AF287</f>
        <v>3983761144</v>
      </c>
      <c r="AG289" s="95"/>
      <c r="AH289" s="79">
        <f>AF289/AN289</f>
        <v>454.81808343649362</v>
      </c>
      <c r="AI289" s="61"/>
      <c r="AJ289" s="71"/>
      <c r="AK289" s="93"/>
      <c r="AL289" s="86">
        <f>AL60+AL219+AL287</f>
        <v>171</v>
      </c>
      <c r="AN289" s="97">
        <f>AN60+AN219+AN287</f>
        <v>8759021</v>
      </c>
    </row>
    <row r="290" spans="1:40" ht="8.85" customHeight="1" thickTop="1" x14ac:dyDescent="0.3">
      <c r="A290" s="61"/>
      <c r="B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row>
    <row r="291" spans="1:40" ht="8.85" customHeight="1" x14ac:dyDescent="0.3">
      <c r="A291" s="61"/>
      <c r="B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row>
    <row r="292" spans="1:40" ht="11.1" customHeight="1" x14ac:dyDescent="0.3">
      <c r="A292" s="61"/>
      <c r="B292" s="61"/>
      <c r="C292" s="47" t="s">
        <v>253</v>
      </c>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row>
    <row r="293" spans="1:40" ht="5.7" customHeight="1" x14ac:dyDescent="0.3">
      <c r="A293" s="61"/>
      <c r="B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row>
    <row r="294" spans="1:40" ht="8.85" customHeight="1" x14ac:dyDescent="0.3">
      <c r="A294" s="61"/>
      <c r="B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row>
    <row r="295" spans="1:40" ht="8.85" customHeight="1" x14ac:dyDescent="0.3">
      <c r="A295" s="61"/>
      <c r="B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row>
    <row r="296" spans="1:40" ht="8.85" customHeight="1" x14ac:dyDescent="0.3">
      <c r="A296" s="61"/>
      <c r="B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row>
    <row r="297" spans="1:40" ht="8.85" customHeight="1" x14ac:dyDescent="0.3">
      <c r="A297" s="61"/>
      <c r="B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row>
    <row r="298" spans="1:40" ht="8.85" customHeight="1" x14ac:dyDescent="0.3">
      <c r="A298" s="61"/>
      <c r="B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row>
    <row r="299" spans="1:40" ht="8.85" customHeight="1" x14ac:dyDescent="0.3">
      <c r="A299" s="61"/>
      <c r="B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row>
    <row r="300" spans="1:40" ht="8.85" hidden="1" customHeight="1" x14ac:dyDescent="0.3">
      <c r="A300" s="61"/>
      <c r="B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row>
    <row r="301" spans="1:40" ht="8.85" hidden="1" customHeight="1" x14ac:dyDescent="0.3">
      <c r="A301" s="61"/>
      <c r="B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row>
    <row r="302" spans="1:40" ht="8.85" customHeight="1" x14ac:dyDescent="0.3">
      <c r="A302" s="61"/>
      <c r="B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row>
    <row r="303" spans="1:40" ht="8.85" customHeight="1" x14ac:dyDescent="0.3">
      <c r="A303" s="61"/>
      <c r="B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row>
    <row r="304" spans="1:40" s="46" customFormat="1" ht="10.5" customHeight="1" x14ac:dyDescent="0.3">
      <c r="A304" s="81" t="s">
        <v>350</v>
      </c>
      <c r="AM304" s="82" t="s">
        <v>351</v>
      </c>
    </row>
  </sheetData>
  <printOptions gridLinesSet="0"/>
  <pageMargins left="3.75" right="0.25" top="0.5" bottom="0.3" header="0.5" footer="0.5"/>
  <pageSetup paperSize="17" pageOrder="overThenDown" orientation="landscape" r:id="rId1"/>
  <headerFooter alignWithMargins="0"/>
  <rowBreaks count="3" manualBreakCount="3">
    <brk id="75" max="44" man="1"/>
    <brk id="151" max="44" man="1"/>
    <brk id="227" max="44" man="1"/>
  </rowBreaks>
  <colBreaks count="1" manualBreakCount="1">
    <brk id="22" max="303" man="1"/>
  </colBreaks>
  <ignoredErrors>
    <ignoredError sqref="A75 AM75 A151 AM151 A227 AM227 A304 AM30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79BA-06B0-41E0-AB63-AF3C8BE64467}">
  <sheetPr transitionEvaluation="1" transitionEntry="1"/>
  <dimension ref="A1:CD304"/>
  <sheetViews>
    <sheetView showGridLines="0" zoomScale="130" zoomScaleNormal="13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3.77734375" style="47" customWidth="1"/>
    <col min="2" max="2" width="1.44140625" style="47" customWidth="1"/>
    <col min="3" max="3" width="13.109375" style="47" customWidth="1"/>
    <col min="4" max="4" width="1.109375" style="47" customWidth="1"/>
    <col min="5" max="5" width="11.5546875" style="47" customWidth="1"/>
    <col min="6" max="6" width="1.44140625" style="47" customWidth="1"/>
    <col min="7" max="7" width="6.88671875" style="47" customWidth="1"/>
    <col min="8" max="8" width="1.44140625" style="47" customWidth="1"/>
    <col min="9" max="9" width="6.88671875" style="47" customWidth="1"/>
    <col min="10" max="10" width="1.6640625" style="47" customWidth="1"/>
    <col min="11" max="11" width="10.77734375" style="47" customWidth="1"/>
    <col min="12" max="12" width="0.77734375" style="47" customWidth="1"/>
    <col min="13" max="13" width="6.77734375" style="47" customWidth="1"/>
    <col min="14" max="14" width="1.88671875" style="47" customWidth="1"/>
    <col min="15" max="15" width="6.109375" style="47" customWidth="1"/>
    <col min="16" max="16" width="1.109375" style="47" customWidth="1"/>
    <col min="17" max="17" width="11.5546875" style="47" customWidth="1"/>
    <col min="18" max="18" width="1.44140625" style="47" customWidth="1"/>
    <col min="19" max="19" width="7.33203125" style="47" customWidth="1"/>
    <col min="20" max="20" width="1.44140625" style="47" customWidth="1"/>
    <col min="21" max="21" width="6.109375" style="47" customWidth="1"/>
    <col min="22" max="22" width="1.109375" style="47" customWidth="1"/>
    <col min="23" max="23" width="11.5546875" style="47" customWidth="1"/>
    <col min="24" max="24" width="1.109375" style="47" customWidth="1"/>
    <col min="25" max="25" width="7.33203125" style="47" customWidth="1"/>
    <col min="26" max="26" width="1.44140625" style="47" customWidth="1"/>
    <col min="27" max="27" width="6.109375" style="47" customWidth="1"/>
    <col min="28" max="28" width="1.109375" style="47" customWidth="1"/>
    <col min="29" max="29" width="11.5546875" style="47" customWidth="1"/>
    <col min="30" max="30" width="0.77734375" style="47" customWidth="1"/>
    <col min="31" max="31" width="7.33203125" style="47" customWidth="1"/>
    <col min="32" max="32" width="1.5546875" style="47" customWidth="1"/>
    <col min="33" max="33" width="7.6640625" style="47" customWidth="1"/>
    <col min="34" max="35" width="1.44140625" style="47" customWidth="1"/>
    <col min="36" max="36" width="13.109375" style="47" customWidth="1"/>
    <col min="37" max="37" width="1.44140625" style="47" customWidth="1"/>
    <col min="38" max="38" width="8.44140625" style="47" customWidth="1"/>
    <col min="39" max="39" width="1.44140625" style="47" customWidth="1"/>
    <col min="40" max="40" width="7.6640625" style="47" customWidth="1"/>
    <col min="41" max="41" width="1.44140625" style="47" customWidth="1"/>
    <col min="42" max="42" width="13.109375" style="47" customWidth="1"/>
    <col min="43" max="43" width="1.44140625" style="47" customWidth="1"/>
    <col min="44" max="44" width="8.44140625" style="47" customWidth="1"/>
    <col min="45" max="45" width="1.44140625" style="47" customWidth="1"/>
    <col min="46" max="46" width="8.44140625" style="47" customWidth="1"/>
    <col min="47" max="47" width="1.44140625" style="47" customWidth="1"/>
    <col min="48" max="48" width="13.109375" style="47" customWidth="1"/>
    <col min="49" max="49" width="1.44140625" style="47" customWidth="1"/>
    <col min="50" max="50" width="8.44140625" style="47" customWidth="1"/>
    <col min="51" max="51" width="1.44140625" style="47" customWidth="1"/>
    <col min="52" max="52" width="8.44140625" style="47" customWidth="1"/>
    <col min="53" max="53" width="1.44140625" style="47" customWidth="1"/>
    <col min="54" max="54" width="11.5546875" style="47" customWidth="1"/>
    <col min="55" max="55" width="1.44140625" style="47" customWidth="1"/>
    <col min="56" max="56" width="8.44140625" style="47" customWidth="1"/>
    <col min="57" max="57" width="1.44140625" style="47" customWidth="1"/>
    <col min="58" max="58" width="8.44140625" style="47" customWidth="1"/>
    <col min="59" max="59" width="1.44140625" style="47" customWidth="1"/>
    <col min="60" max="60" width="13.109375" style="47" customWidth="1"/>
    <col min="61" max="61" width="1.44140625" style="47" customWidth="1"/>
    <col min="62" max="62" width="4.5546875" style="47" customWidth="1"/>
    <col min="63" max="63" width="4.88671875" style="47" customWidth="1"/>
    <col min="64" max="64" width="8.44140625" style="47" hidden="1" customWidth="1"/>
    <col min="65" max="65" width="1.44140625" style="47" hidden="1" customWidth="1"/>
    <col min="66" max="66" width="11.5546875" style="47" hidden="1" customWidth="1"/>
    <col min="67" max="67" width="1.44140625" style="47" hidden="1" customWidth="1"/>
    <col min="68" max="68" width="11.5546875" style="47" hidden="1" customWidth="1"/>
    <col min="69" max="69" width="1.44140625" style="47" hidden="1" customWidth="1"/>
    <col min="70" max="70" width="11.5546875" style="47" hidden="1" customWidth="1"/>
    <col min="71" max="71" width="1.44140625" style="47" hidden="1" customWidth="1"/>
    <col min="72" max="72" width="11.5546875" style="47" hidden="1" customWidth="1"/>
    <col min="73" max="73" width="1.44140625" style="47" hidden="1" customWidth="1"/>
    <col min="74" max="74" width="11.5546875" style="47" hidden="1" customWidth="1"/>
    <col min="75" max="75" width="1.44140625" style="47" hidden="1" customWidth="1"/>
    <col min="76" max="76" width="11.5546875" style="47" hidden="1" customWidth="1"/>
    <col min="77" max="77" width="1.44140625" style="47" hidden="1" customWidth="1"/>
    <col min="78" max="78" width="11.5546875" style="47" hidden="1" customWidth="1"/>
    <col min="79" max="79" width="1.44140625" style="47" hidden="1" customWidth="1"/>
    <col min="80" max="80" width="11.5546875" style="47" hidden="1" customWidth="1"/>
    <col min="81" max="81" width="1.44140625" style="47" hidden="1" customWidth="1"/>
    <col min="82" max="82" width="11.5546875" style="47" hidden="1" customWidth="1"/>
    <col min="83" max="256" width="11.5546875" style="47"/>
    <col min="257" max="257" width="3.77734375" style="47" customWidth="1"/>
    <col min="258" max="258" width="1.44140625" style="47" customWidth="1"/>
    <col min="259" max="259" width="13.109375" style="47" customWidth="1"/>
    <col min="260" max="260" width="1.109375" style="47" customWidth="1"/>
    <col min="261" max="261" width="11.5546875" style="47"/>
    <col min="262" max="262" width="1.44140625" style="47" customWidth="1"/>
    <col min="263" max="263" width="6.88671875" style="47" customWidth="1"/>
    <col min="264" max="264" width="1.44140625" style="47" customWidth="1"/>
    <col min="265" max="265" width="6.88671875" style="47" customWidth="1"/>
    <col min="266" max="266" width="1.6640625" style="47" customWidth="1"/>
    <col min="267" max="267" width="10.77734375" style="47" customWidth="1"/>
    <col min="268" max="268" width="0.77734375" style="47" customWidth="1"/>
    <col min="269" max="269" width="6.77734375" style="47" customWidth="1"/>
    <col min="270" max="270" width="1.88671875" style="47" customWidth="1"/>
    <col min="271" max="271" width="6.109375" style="47" customWidth="1"/>
    <col min="272" max="272" width="1.109375" style="47" customWidth="1"/>
    <col min="273" max="273" width="11.5546875" style="47"/>
    <col min="274" max="274" width="1.44140625" style="47" customWidth="1"/>
    <col min="275" max="275" width="7.33203125" style="47" customWidth="1"/>
    <col min="276" max="276" width="1.44140625" style="47" customWidth="1"/>
    <col min="277" max="277" width="6.109375" style="47" customWidth="1"/>
    <col min="278" max="278" width="1.109375" style="47" customWidth="1"/>
    <col min="279" max="279" width="11.5546875" style="47"/>
    <col min="280" max="280" width="1.109375" style="47" customWidth="1"/>
    <col min="281" max="281" width="7.33203125" style="47" customWidth="1"/>
    <col min="282" max="282" width="1.44140625" style="47" customWidth="1"/>
    <col min="283" max="283" width="6.109375" style="47" customWidth="1"/>
    <col min="284" max="284" width="1.109375" style="47" customWidth="1"/>
    <col min="285" max="285" width="11.5546875" style="47"/>
    <col min="286" max="286" width="0.77734375" style="47" customWidth="1"/>
    <col min="287" max="287" width="7.33203125" style="47" customWidth="1"/>
    <col min="288" max="288" width="1.5546875" style="47" customWidth="1"/>
    <col min="289" max="289" width="7.6640625" style="47" customWidth="1"/>
    <col min="290" max="291" width="1.44140625" style="47" customWidth="1"/>
    <col min="292" max="292" width="13.109375" style="47" customWidth="1"/>
    <col min="293" max="293" width="1.44140625" style="47" customWidth="1"/>
    <col min="294" max="294" width="8.44140625" style="47" customWidth="1"/>
    <col min="295" max="295" width="1.44140625" style="47" customWidth="1"/>
    <col min="296" max="296" width="7.6640625" style="47" customWidth="1"/>
    <col min="297" max="297" width="1.44140625" style="47" customWidth="1"/>
    <col min="298" max="298" width="13.109375" style="47" customWidth="1"/>
    <col min="299" max="299" width="1.44140625" style="47" customWidth="1"/>
    <col min="300" max="300" width="8.44140625" style="47" customWidth="1"/>
    <col min="301" max="301" width="1.44140625" style="47" customWidth="1"/>
    <col min="302" max="302" width="8.44140625" style="47" customWidth="1"/>
    <col min="303" max="303" width="1.44140625" style="47" customWidth="1"/>
    <col min="304" max="304" width="13.109375" style="47" customWidth="1"/>
    <col min="305" max="305" width="1.44140625" style="47" customWidth="1"/>
    <col min="306" max="306" width="8.44140625" style="47" customWidth="1"/>
    <col min="307" max="307" width="1.44140625" style="47" customWidth="1"/>
    <col min="308" max="308" width="8.44140625" style="47" customWidth="1"/>
    <col min="309" max="309" width="1.44140625" style="47" customWidth="1"/>
    <col min="310" max="310" width="11.5546875" style="47"/>
    <col min="311" max="311" width="1.44140625" style="47" customWidth="1"/>
    <col min="312" max="312" width="8.44140625" style="47" customWidth="1"/>
    <col min="313" max="313" width="1.44140625" style="47" customWidth="1"/>
    <col min="314" max="314" width="8.44140625" style="47" customWidth="1"/>
    <col min="315" max="315" width="1.44140625" style="47" customWidth="1"/>
    <col min="316" max="316" width="13.109375" style="47" customWidth="1"/>
    <col min="317" max="317" width="1.44140625" style="47" customWidth="1"/>
    <col min="318" max="318" width="4.5546875" style="47" customWidth="1"/>
    <col min="319" max="319" width="4.88671875" style="47" customWidth="1"/>
    <col min="320" max="320" width="8.44140625" style="47" customWidth="1"/>
    <col min="321" max="321" width="1.44140625" style="47" customWidth="1"/>
    <col min="322" max="322" width="11.5546875" style="47"/>
    <col min="323" max="323" width="1.44140625" style="47" customWidth="1"/>
    <col min="324" max="324" width="11.5546875" style="47"/>
    <col min="325" max="325" width="1.44140625" style="47" customWidth="1"/>
    <col min="326" max="326" width="11.5546875" style="47"/>
    <col min="327" max="327" width="1.44140625" style="47" customWidth="1"/>
    <col min="328" max="328" width="11.5546875" style="47"/>
    <col min="329" max="329" width="1.44140625" style="47" customWidth="1"/>
    <col min="330" max="330" width="11.5546875" style="47"/>
    <col min="331" max="331" width="1.44140625" style="47" customWidth="1"/>
    <col min="332" max="332" width="11.5546875" style="47"/>
    <col min="333" max="333" width="1.44140625" style="47" customWidth="1"/>
    <col min="334" max="334" width="11.5546875" style="47"/>
    <col min="335" max="335" width="1.44140625" style="47" customWidth="1"/>
    <col min="336" max="336" width="11.5546875" style="47"/>
    <col min="337" max="337" width="1.44140625" style="47" customWidth="1"/>
    <col min="338" max="512" width="11.5546875" style="47"/>
    <col min="513" max="513" width="3.77734375" style="47" customWidth="1"/>
    <col min="514" max="514" width="1.44140625" style="47" customWidth="1"/>
    <col min="515" max="515" width="13.109375" style="47" customWidth="1"/>
    <col min="516" max="516" width="1.109375" style="47" customWidth="1"/>
    <col min="517" max="517" width="11.5546875" style="47"/>
    <col min="518" max="518" width="1.44140625" style="47" customWidth="1"/>
    <col min="519" max="519" width="6.88671875" style="47" customWidth="1"/>
    <col min="520" max="520" width="1.44140625" style="47" customWidth="1"/>
    <col min="521" max="521" width="6.88671875" style="47" customWidth="1"/>
    <col min="522" max="522" width="1.6640625" style="47" customWidth="1"/>
    <col min="523" max="523" width="10.77734375" style="47" customWidth="1"/>
    <col min="524" max="524" width="0.77734375" style="47" customWidth="1"/>
    <col min="525" max="525" width="6.77734375" style="47" customWidth="1"/>
    <col min="526" max="526" width="1.88671875" style="47" customWidth="1"/>
    <col min="527" max="527" width="6.109375" style="47" customWidth="1"/>
    <col min="528" max="528" width="1.109375" style="47" customWidth="1"/>
    <col min="529" max="529" width="11.5546875" style="47"/>
    <col min="530" max="530" width="1.44140625" style="47" customWidth="1"/>
    <col min="531" max="531" width="7.33203125" style="47" customWidth="1"/>
    <col min="532" max="532" width="1.44140625" style="47" customWidth="1"/>
    <col min="533" max="533" width="6.109375" style="47" customWidth="1"/>
    <col min="534" max="534" width="1.109375" style="47" customWidth="1"/>
    <col min="535" max="535" width="11.5546875" style="47"/>
    <col min="536" max="536" width="1.109375" style="47" customWidth="1"/>
    <col min="537" max="537" width="7.33203125" style="47" customWidth="1"/>
    <col min="538" max="538" width="1.44140625" style="47" customWidth="1"/>
    <col min="539" max="539" width="6.109375" style="47" customWidth="1"/>
    <col min="540" max="540" width="1.109375" style="47" customWidth="1"/>
    <col min="541" max="541" width="11.5546875" style="47"/>
    <col min="542" max="542" width="0.77734375" style="47" customWidth="1"/>
    <col min="543" max="543" width="7.33203125" style="47" customWidth="1"/>
    <col min="544" max="544" width="1.5546875" style="47" customWidth="1"/>
    <col min="545" max="545" width="7.6640625" style="47" customWidth="1"/>
    <col min="546" max="547" width="1.44140625" style="47" customWidth="1"/>
    <col min="548" max="548" width="13.109375" style="47" customWidth="1"/>
    <col min="549" max="549" width="1.44140625" style="47" customWidth="1"/>
    <col min="550" max="550" width="8.44140625" style="47" customWidth="1"/>
    <col min="551" max="551" width="1.44140625" style="47" customWidth="1"/>
    <col min="552" max="552" width="7.6640625" style="47" customWidth="1"/>
    <col min="553" max="553" width="1.44140625" style="47" customWidth="1"/>
    <col min="554" max="554" width="13.109375" style="47" customWidth="1"/>
    <col min="555" max="555" width="1.44140625" style="47" customWidth="1"/>
    <col min="556" max="556" width="8.44140625" style="47" customWidth="1"/>
    <col min="557" max="557" width="1.44140625" style="47" customWidth="1"/>
    <col min="558" max="558" width="8.44140625" style="47" customWidth="1"/>
    <col min="559" max="559" width="1.44140625" style="47" customWidth="1"/>
    <col min="560" max="560" width="13.109375" style="47" customWidth="1"/>
    <col min="561" max="561" width="1.44140625" style="47" customWidth="1"/>
    <col min="562" max="562" width="8.44140625" style="47" customWidth="1"/>
    <col min="563" max="563" width="1.44140625" style="47" customWidth="1"/>
    <col min="564" max="564" width="8.44140625" style="47" customWidth="1"/>
    <col min="565" max="565" width="1.44140625" style="47" customWidth="1"/>
    <col min="566" max="566" width="11.5546875" style="47"/>
    <col min="567" max="567" width="1.44140625" style="47" customWidth="1"/>
    <col min="568" max="568" width="8.44140625" style="47" customWidth="1"/>
    <col min="569" max="569" width="1.44140625" style="47" customWidth="1"/>
    <col min="570" max="570" width="8.44140625" style="47" customWidth="1"/>
    <col min="571" max="571" width="1.44140625" style="47" customWidth="1"/>
    <col min="572" max="572" width="13.109375" style="47" customWidth="1"/>
    <col min="573" max="573" width="1.44140625" style="47" customWidth="1"/>
    <col min="574" max="574" width="4.5546875" style="47" customWidth="1"/>
    <col min="575" max="575" width="4.88671875" style="47" customWidth="1"/>
    <col min="576" max="576" width="8.44140625" style="47" customWidth="1"/>
    <col min="577" max="577" width="1.44140625" style="47" customWidth="1"/>
    <col min="578" max="578" width="11.5546875" style="47"/>
    <col min="579" max="579" width="1.44140625" style="47" customWidth="1"/>
    <col min="580" max="580" width="11.5546875" style="47"/>
    <col min="581" max="581" width="1.44140625" style="47" customWidth="1"/>
    <col min="582" max="582" width="11.5546875" style="47"/>
    <col min="583" max="583" width="1.44140625" style="47" customWidth="1"/>
    <col min="584" max="584" width="11.5546875" style="47"/>
    <col min="585" max="585" width="1.44140625" style="47" customWidth="1"/>
    <col min="586" max="586" width="11.5546875" style="47"/>
    <col min="587" max="587" width="1.44140625" style="47" customWidth="1"/>
    <col min="588" max="588" width="11.5546875" style="47"/>
    <col min="589" max="589" width="1.44140625" style="47" customWidth="1"/>
    <col min="590" max="590" width="11.5546875" style="47"/>
    <col min="591" max="591" width="1.44140625" style="47" customWidth="1"/>
    <col min="592" max="592" width="11.5546875" style="47"/>
    <col min="593" max="593" width="1.44140625" style="47" customWidth="1"/>
    <col min="594" max="768" width="11.5546875" style="47"/>
    <col min="769" max="769" width="3.77734375" style="47" customWidth="1"/>
    <col min="770" max="770" width="1.44140625" style="47" customWidth="1"/>
    <col min="771" max="771" width="13.109375" style="47" customWidth="1"/>
    <col min="772" max="772" width="1.109375" style="47" customWidth="1"/>
    <col min="773" max="773" width="11.5546875" style="47"/>
    <col min="774" max="774" width="1.44140625" style="47" customWidth="1"/>
    <col min="775" max="775" width="6.88671875" style="47" customWidth="1"/>
    <col min="776" max="776" width="1.44140625" style="47" customWidth="1"/>
    <col min="777" max="777" width="6.88671875" style="47" customWidth="1"/>
    <col min="778" max="778" width="1.6640625" style="47" customWidth="1"/>
    <col min="779" max="779" width="10.77734375" style="47" customWidth="1"/>
    <col min="780" max="780" width="0.77734375" style="47" customWidth="1"/>
    <col min="781" max="781" width="6.77734375" style="47" customWidth="1"/>
    <col min="782" max="782" width="1.88671875" style="47" customWidth="1"/>
    <col min="783" max="783" width="6.109375" style="47" customWidth="1"/>
    <col min="784" max="784" width="1.109375" style="47" customWidth="1"/>
    <col min="785" max="785" width="11.5546875" style="47"/>
    <col min="786" max="786" width="1.44140625" style="47" customWidth="1"/>
    <col min="787" max="787" width="7.33203125" style="47" customWidth="1"/>
    <col min="788" max="788" width="1.44140625" style="47" customWidth="1"/>
    <col min="789" max="789" width="6.109375" style="47" customWidth="1"/>
    <col min="790" max="790" width="1.109375" style="47" customWidth="1"/>
    <col min="791" max="791" width="11.5546875" style="47"/>
    <col min="792" max="792" width="1.109375" style="47" customWidth="1"/>
    <col min="793" max="793" width="7.33203125" style="47" customWidth="1"/>
    <col min="794" max="794" width="1.44140625" style="47" customWidth="1"/>
    <col min="795" max="795" width="6.109375" style="47" customWidth="1"/>
    <col min="796" max="796" width="1.109375" style="47" customWidth="1"/>
    <col min="797" max="797" width="11.5546875" style="47"/>
    <col min="798" max="798" width="0.77734375" style="47" customWidth="1"/>
    <col min="799" max="799" width="7.33203125" style="47" customWidth="1"/>
    <col min="800" max="800" width="1.5546875" style="47" customWidth="1"/>
    <col min="801" max="801" width="7.6640625" style="47" customWidth="1"/>
    <col min="802" max="803" width="1.44140625" style="47" customWidth="1"/>
    <col min="804" max="804" width="13.109375" style="47" customWidth="1"/>
    <col min="805" max="805" width="1.44140625" style="47" customWidth="1"/>
    <col min="806" max="806" width="8.44140625" style="47" customWidth="1"/>
    <col min="807" max="807" width="1.44140625" style="47" customWidth="1"/>
    <col min="808" max="808" width="7.6640625" style="47" customWidth="1"/>
    <col min="809" max="809" width="1.44140625" style="47" customWidth="1"/>
    <col min="810" max="810" width="13.109375" style="47" customWidth="1"/>
    <col min="811" max="811" width="1.44140625" style="47" customWidth="1"/>
    <col min="812" max="812" width="8.44140625" style="47" customWidth="1"/>
    <col min="813" max="813" width="1.44140625" style="47" customWidth="1"/>
    <col min="814" max="814" width="8.44140625" style="47" customWidth="1"/>
    <col min="815" max="815" width="1.44140625" style="47" customWidth="1"/>
    <col min="816" max="816" width="13.109375" style="47" customWidth="1"/>
    <col min="817" max="817" width="1.44140625" style="47" customWidth="1"/>
    <col min="818" max="818" width="8.44140625" style="47" customWidth="1"/>
    <col min="819" max="819" width="1.44140625" style="47" customWidth="1"/>
    <col min="820" max="820" width="8.44140625" style="47" customWidth="1"/>
    <col min="821" max="821" width="1.44140625" style="47" customWidth="1"/>
    <col min="822" max="822" width="11.5546875" style="47"/>
    <col min="823" max="823" width="1.44140625" style="47" customWidth="1"/>
    <col min="824" max="824" width="8.44140625" style="47" customWidth="1"/>
    <col min="825" max="825" width="1.44140625" style="47" customWidth="1"/>
    <col min="826" max="826" width="8.44140625" style="47" customWidth="1"/>
    <col min="827" max="827" width="1.44140625" style="47" customWidth="1"/>
    <col min="828" max="828" width="13.109375" style="47" customWidth="1"/>
    <col min="829" max="829" width="1.44140625" style="47" customWidth="1"/>
    <col min="830" max="830" width="4.5546875" style="47" customWidth="1"/>
    <col min="831" max="831" width="4.88671875" style="47" customWidth="1"/>
    <col min="832" max="832" width="8.44140625" style="47" customWidth="1"/>
    <col min="833" max="833" width="1.44140625" style="47" customWidth="1"/>
    <col min="834" max="834" width="11.5546875" style="47"/>
    <col min="835" max="835" width="1.44140625" style="47" customWidth="1"/>
    <col min="836" max="836" width="11.5546875" style="47"/>
    <col min="837" max="837" width="1.44140625" style="47" customWidth="1"/>
    <col min="838" max="838" width="11.5546875" style="47"/>
    <col min="839" max="839" width="1.44140625" style="47" customWidth="1"/>
    <col min="840" max="840" width="11.5546875" style="47"/>
    <col min="841" max="841" width="1.44140625" style="47" customWidth="1"/>
    <col min="842" max="842" width="11.5546875" style="47"/>
    <col min="843" max="843" width="1.44140625" style="47" customWidth="1"/>
    <col min="844" max="844" width="11.5546875" style="47"/>
    <col min="845" max="845" width="1.44140625" style="47" customWidth="1"/>
    <col min="846" max="846" width="11.5546875" style="47"/>
    <col min="847" max="847" width="1.44140625" style="47" customWidth="1"/>
    <col min="848" max="848" width="11.5546875" style="47"/>
    <col min="849" max="849" width="1.44140625" style="47" customWidth="1"/>
    <col min="850" max="1024" width="11.5546875" style="47"/>
    <col min="1025" max="1025" width="3.77734375" style="47" customWidth="1"/>
    <col min="1026" max="1026" width="1.44140625" style="47" customWidth="1"/>
    <col min="1027" max="1027" width="13.109375" style="47" customWidth="1"/>
    <col min="1028" max="1028" width="1.109375" style="47" customWidth="1"/>
    <col min="1029" max="1029" width="11.5546875" style="47"/>
    <col min="1030" max="1030" width="1.44140625" style="47" customWidth="1"/>
    <col min="1031" max="1031" width="6.88671875" style="47" customWidth="1"/>
    <col min="1032" max="1032" width="1.44140625" style="47" customWidth="1"/>
    <col min="1033" max="1033" width="6.88671875" style="47" customWidth="1"/>
    <col min="1034" max="1034" width="1.6640625" style="47" customWidth="1"/>
    <col min="1035" max="1035" width="10.77734375" style="47" customWidth="1"/>
    <col min="1036" max="1036" width="0.77734375" style="47" customWidth="1"/>
    <col min="1037" max="1037" width="6.77734375" style="47" customWidth="1"/>
    <col min="1038" max="1038" width="1.88671875" style="47" customWidth="1"/>
    <col min="1039" max="1039" width="6.109375" style="47" customWidth="1"/>
    <col min="1040" max="1040" width="1.109375" style="47" customWidth="1"/>
    <col min="1041" max="1041" width="11.5546875" style="47"/>
    <col min="1042" max="1042" width="1.44140625" style="47" customWidth="1"/>
    <col min="1043" max="1043" width="7.33203125" style="47" customWidth="1"/>
    <col min="1044" max="1044" width="1.44140625" style="47" customWidth="1"/>
    <col min="1045" max="1045" width="6.109375" style="47" customWidth="1"/>
    <col min="1046" max="1046" width="1.109375" style="47" customWidth="1"/>
    <col min="1047" max="1047" width="11.5546875" style="47"/>
    <col min="1048" max="1048" width="1.109375" style="47" customWidth="1"/>
    <col min="1049" max="1049" width="7.33203125" style="47" customWidth="1"/>
    <col min="1050" max="1050" width="1.44140625" style="47" customWidth="1"/>
    <col min="1051" max="1051" width="6.109375" style="47" customWidth="1"/>
    <col min="1052" max="1052" width="1.109375" style="47" customWidth="1"/>
    <col min="1053" max="1053" width="11.5546875" style="47"/>
    <col min="1054" max="1054" width="0.77734375" style="47" customWidth="1"/>
    <col min="1055" max="1055" width="7.33203125" style="47" customWidth="1"/>
    <col min="1056" max="1056" width="1.5546875" style="47" customWidth="1"/>
    <col min="1057" max="1057" width="7.6640625" style="47" customWidth="1"/>
    <col min="1058" max="1059" width="1.44140625" style="47" customWidth="1"/>
    <col min="1060" max="1060" width="13.109375" style="47" customWidth="1"/>
    <col min="1061" max="1061" width="1.44140625" style="47" customWidth="1"/>
    <col min="1062" max="1062" width="8.44140625" style="47" customWidth="1"/>
    <col min="1063" max="1063" width="1.44140625" style="47" customWidth="1"/>
    <col min="1064" max="1064" width="7.6640625" style="47" customWidth="1"/>
    <col min="1065" max="1065" width="1.44140625" style="47" customWidth="1"/>
    <col min="1066" max="1066" width="13.109375" style="47" customWidth="1"/>
    <col min="1067" max="1067" width="1.44140625" style="47" customWidth="1"/>
    <col min="1068" max="1068" width="8.44140625" style="47" customWidth="1"/>
    <col min="1069" max="1069" width="1.44140625" style="47" customWidth="1"/>
    <col min="1070" max="1070" width="8.44140625" style="47" customWidth="1"/>
    <col min="1071" max="1071" width="1.44140625" style="47" customWidth="1"/>
    <col min="1072" max="1072" width="13.109375" style="47" customWidth="1"/>
    <col min="1073" max="1073" width="1.44140625" style="47" customWidth="1"/>
    <col min="1074" max="1074" width="8.44140625" style="47" customWidth="1"/>
    <col min="1075" max="1075" width="1.44140625" style="47" customWidth="1"/>
    <col min="1076" max="1076" width="8.44140625" style="47" customWidth="1"/>
    <col min="1077" max="1077" width="1.44140625" style="47" customWidth="1"/>
    <col min="1078" max="1078" width="11.5546875" style="47"/>
    <col min="1079" max="1079" width="1.44140625" style="47" customWidth="1"/>
    <col min="1080" max="1080" width="8.44140625" style="47" customWidth="1"/>
    <col min="1081" max="1081" width="1.44140625" style="47" customWidth="1"/>
    <col min="1082" max="1082" width="8.44140625" style="47" customWidth="1"/>
    <col min="1083" max="1083" width="1.44140625" style="47" customWidth="1"/>
    <col min="1084" max="1084" width="13.109375" style="47" customWidth="1"/>
    <col min="1085" max="1085" width="1.44140625" style="47" customWidth="1"/>
    <col min="1086" max="1086" width="4.5546875" style="47" customWidth="1"/>
    <col min="1087" max="1087" width="4.88671875" style="47" customWidth="1"/>
    <col min="1088" max="1088" width="8.44140625" style="47" customWidth="1"/>
    <col min="1089" max="1089" width="1.44140625" style="47" customWidth="1"/>
    <col min="1090" max="1090" width="11.5546875" style="47"/>
    <col min="1091" max="1091" width="1.44140625" style="47" customWidth="1"/>
    <col min="1092" max="1092" width="11.5546875" style="47"/>
    <col min="1093" max="1093" width="1.44140625" style="47" customWidth="1"/>
    <col min="1094" max="1094" width="11.5546875" style="47"/>
    <col min="1095" max="1095" width="1.44140625" style="47" customWidth="1"/>
    <col min="1096" max="1096" width="11.5546875" style="47"/>
    <col min="1097" max="1097" width="1.44140625" style="47" customWidth="1"/>
    <col min="1098" max="1098" width="11.5546875" style="47"/>
    <col min="1099" max="1099" width="1.44140625" style="47" customWidth="1"/>
    <col min="1100" max="1100" width="11.5546875" style="47"/>
    <col min="1101" max="1101" width="1.44140625" style="47" customWidth="1"/>
    <col min="1102" max="1102" width="11.5546875" style="47"/>
    <col min="1103" max="1103" width="1.44140625" style="47" customWidth="1"/>
    <col min="1104" max="1104" width="11.5546875" style="47"/>
    <col min="1105" max="1105" width="1.44140625" style="47" customWidth="1"/>
    <col min="1106" max="1280" width="11.5546875" style="47"/>
    <col min="1281" max="1281" width="3.77734375" style="47" customWidth="1"/>
    <col min="1282" max="1282" width="1.44140625" style="47" customWidth="1"/>
    <col min="1283" max="1283" width="13.109375" style="47" customWidth="1"/>
    <col min="1284" max="1284" width="1.109375" style="47" customWidth="1"/>
    <col min="1285" max="1285" width="11.5546875" style="47"/>
    <col min="1286" max="1286" width="1.44140625" style="47" customWidth="1"/>
    <col min="1287" max="1287" width="6.88671875" style="47" customWidth="1"/>
    <col min="1288" max="1288" width="1.44140625" style="47" customWidth="1"/>
    <col min="1289" max="1289" width="6.88671875" style="47" customWidth="1"/>
    <col min="1290" max="1290" width="1.6640625" style="47" customWidth="1"/>
    <col min="1291" max="1291" width="10.77734375" style="47" customWidth="1"/>
    <col min="1292" max="1292" width="0.77734375" style="47" customWidth="1"/>
    <col min="1293" max="1293" width="6.77734375" style="47" customWidth="1"/>
    <col min="1294" max="1294" width="1.88671875" style="47" customWidth="1"/>
    <col min="1295" max="1295" width="6.109375" style="47" customWidth="1"/>
    <col min="1296" max="1296" width="1.109375" style="47" customWidth="1"/>
    <col min="1297" max="1297" width="11.5546875" style="47"/>
    <col min="1298" max="1298" width="1.44140625" style="47" customWidth="1"/>
    <col min="1299" max="1299" width="7.33203125" style="47" customWidth="1"/>
    <col min="1300" max="1300" width="1.44140625" style="47" customWidth="1"/>
    <col min="1301" max="1301" width="6.109375" style="47" customWidth="1"/>
    <col min="1302" max="1302" width="1.109375" style="47" customWidth="1"/>
    <col min="1303" max="1303" width="11.5546875" style="47"/>
    <col min="1304" max="1304" width="1.109375" style="47" customWidth="1"/>
    <col min="1305" max="1305" width="7.33203125" style="47" customWidth="1"/>
    <col min="1306" max="1306" width="1.44140625" style="47" customWidth="1"/>
    <col min="1307" max="1307" width="6.109375" style="47" customWidth="1"/>
    <col min="1308" max="1308" width="1.109375" style="47" customWidth="1"/>
    <col min="1309" max="1309" width="11.5546875" style="47"/>
    <col min="1310" max="1310" width="0.77734375" style="47" customWidth="1"/>
    <col min="1311" max="1311" width="7.33203125" style="47" customWidth="1"/>
    <col min="1312" max="1312" width="1.5546875" style="47" customWidth="1"/>
    <col min="1313" max="1313" width="7.6640625" style="47" customWidth="1"/>
    <col min="1314" max="1315" width="1.44140625" style="47" customWidth="1"/>
    <col min="1316" max="1316" width="13.109375" style="47" customWidth="1"/>
    <col min="1317" max="1317" width="1.44140625" style="47" customWidth="1"/>
    <col min="1318" max="1318" width="8.44140625" style="47" customWidth="1"/>
    <col min="1319" max="1319" width="1.44140625" style="47" customWidth="1"/>
    <col min="1320" max="1320" width="7.6640625" style="47" customWidth="1"/>
    <col min="1321" max="1321" width="1.44140625" style="47" customWidth="1"/>
    <col min="1322" max="1322" width="13.109375" style="47" customWidth="1"/>
    <col min="1323" max="1323" width="1.44140625" style="47" customWidth="1"/>
    <col min="1324" max="1324" width="8.44140625" style="47" customWidth="1"/>
    <col min="1325" max="1325" width="1.44140625" style="47" customWidth="1"/>
    <col min="1326" max="1326" width="8.44140625" style="47" customWidth="1"/>
    <col min="1327" max="1327" width="1.44140625" style="47" customWidth="1"/>
    <col min="1328" max="1328" width="13.109375" style="47" customWidth="1"/>
    <col min="1329" max="1329" width="1.44140625" style="47" customWidth="1"/>
    <col min="1330" max="1330" width="8.44140625" style="47" customWidth="1"/>
    <col min="1331" max="1331" width="1.44140625" style="47" customWidth="1"/>
    <col min="1332" max="1332" width="8.44140625" style="47" customWidth="1"/>
    <col min="1333" max="1333" width="1.44140625" style="47" customWidth="1"/>
    <col min="1334" max="1334" width="11.5546875" style="47"/>
    <col min="1335" max="1335" width="1.44140625" style="47" customWidth="1"/>
    <col min="1336" max="1336" width="8.44140625" style="47" customWidth="1"/>
    <col min="1337" max="1337" width="1.44140625" style="47" customWidth="1"/>
    <col min="1338" max="1338" width="8.44140625" style="47" customWidth="1"/>
    <col min="1339" max="1339" width="1.44140625" style="47" customWidth="1"/>
    <col min="1340" max="1340" width="13.109375" style="47" customWidth="1"/>
    <col min="1341" max="1341" width="1.44140625" style="47" customWidth="1"/>
    <col min="1342" max="1342" width="4.5546875" style="47" customWidth="1"/>
    <col min="1343" max="1343" width="4.88671875" style="47" customWidth="1"/>
    <col min="1344" max="1344" width="8.44140625" style="47" customWidth="1"/>
    <col min="1345" max="1345" width="1.44140625" style="47" customWidth="1"/>
    <col min="1346" max="1346" width="11.5546875" style="47"/>
    <col min="1347" max="1347" width="1.44140625" style="47" customWidth="1"/>
    <col min="1348" max="1348" width="11.5546875" style="47"/>
    <col min="1349" max="1349" width="1.44140625" style="47" customWidth="1"/>
    <col min="1350" max="1350" width="11.5546875" style="47"/>
    <col min="1351" max="1351" width="1.44140625" style="47" customWidth="1"/>
    <col min="1352" max="1352" width="11.5546875" style="47"/>
    <col min="1353" max="1353" width="1.44140625" style="47" customWidth="1"/>
    <col min="1354" max="1354" width="11.5546875" style="47"/>
    <col min="1355" max="1355" width="1.44140625" style="47" customWidth="1"/>
    <col min="1356" max="1356" width="11.5546875" style="47"/>
    <col min="1357" max="1357" width="1.44140625" style="47" customWidth="1"/>
    <col min="1358" max="1358" width="11.5546875" style="47"/>
    <col min="1359" max="1359" width="1.44140625" style="47" customWidth="1"/>
    <col min="1360" max="1360" width="11.5546875" style="47"/>
    <col min="1361" max="1361" width="1.44140625" style="47" customWidth="1"/>
    <col min="1362" max="1536" width="11.5546875" style="47"/>
    <col min="1537" max="1537" width="3.77734375" style="47" customWidth="1"/>
    <col min="1538" max="1538" width="1.44140625" style="47" customWidth="1"/>
    <col min="1539" max="1539" width="13.109375" style="47" customWidth="1"/>
    <col min="1540" max="1540" width="1.109375" style="47" customWidth="1"/>
    <col min="1541" max="1541" width="11.5546875" style="47"/>
    <col min="1542" max="1542" width="1.44140625" style="47" customWidth="1"/>
    <col min="1543" max="1543" width="6.88671875" style="47" customWidth="1"/>
    <col min="1544" max="1544" width="1.44140625" style="47" customWidth="1"/>
    <col min="1545" max="1545" width="6.88671875" style="47" customWidth="1"/>
    <col min="1546" max="1546" width="1.6640625" style="47" customWidth="1"/>
    <col min="1547" max="1547" width="10.77734375" style="47" customWidth="1"/>
    <col min="1548" max="1548" width="0.77734375" style="47" customWidth="1"/>
    <col min="1549" max="1549" width="6.77734375" style="47" customWidth="1"/>
    <col min="1550" max="1550" width="1.88671875" style="47" customWidth="1"/>
    <col min="1551" max="1551" width="6.109375" style="47" customWidth="1"/>
    <col min="1552" max="1552" width="1.109375" style="47" customWidth="1"/>
    <col min="1553" max="1553" width="11.5546875" style="47"/>
    <col min="1554" max="1554" width="1.44140625" style="47" customWidth="1"/>
    <col min="1555" max="1555" width="7.33203125" style="47" customWidth="1"/>
    <col min="1556" max="1556" width="1.44140625" style="47" customWidth="1"/>
    <col min="1557" max="1557" width="6.109375" style="47" customWidth="1"/>
    <col min="1558" max="1558" width="1.109375" style="47" customWidth="1"/>
    <col min="1559" max="1559" width="11.5546875" style="47"/>
    <col min="1560" max="1560" width="1.109375" style="47" customWidth="1"/>
    <col min="1561" max="1561" width="7.33203125" style="47" customWidth="1"/>
    <col min="1562" max="1562" width="1.44140625" style="47" customWidth="1"/>
    <col min="1563" max="1563" width="6.109375" style="47" customWidth="1"/>
    <col min="1564" max="1564" width="1.109375" style="47" customWidth="1"/>
    <col min="1565" max="1565" width="11.5546875" style="47"/>
    <col min="1566" max="1566" width="0.77734375" style="47" customWidth="1"/>
    <col min="1567" max="1567" width="7.33203125" style="47" customWidth="1"/>
    <col min="1568" max="1568" width="1.5546875" style="47" customWidth="1"/>
    <col min="1569" max="1569" width="7.6640625" style="47" customWidth="1"/>
    <col min="1570" max="1571" width="1.44140625" style="47" customWidth="1"/>
    <col min="1572" max="1572" width="13.109375" style="47" customWidth="1"/>
    <col min="1573" max="1573" width="1.44140625" style="47" customWidth="1"/>
    <col min="1574" max="1574" width="8.44140625" style="47" customWidth="1"/>
    <col min="1575" max="1575" width="1.44140625" style="47" customWidth="1"/>
    <col min="1576" max="1576" width="7.6640625" style="47" customWidth="1"/>
    <col min="1577" max="1577" width="1.44140625" style="47" customWidth="1"/>
    <col min="1578" max="1578" width="13.109375" style="47" customWidth="1"/>
    <col min="1579" max="1579" width="1.44140625" style="47" customWidth="1"/>
    <col min="1580" max="1580" width="8.44140625" style="47" customWidth="1"/>
    <col min="1581" max="1581" width="1.44140625" style="47" customWidth="1"/>
    <col min="1582" max="1582" width="8.44140625" style="47" customWidth="1"/>
    <col min="1583" max="1583" width="1.44140625" style="47" customWidth="1"/>
    <col min="1584" max="1584" width="13.109375" style="47" customWidth="1"/>
    <col min="1585" max="1585" width="1.44140625" style="47" customWidth="1"/>
    <col min="1586" max="1586" width="8.44140625" style="47" customWidth="1"/>
    <col min="1587" max="1587" width="1.44140625" style="47" customWidth="1"/>
    <col min="1588" max="1588" width="8.44140625" style="47" customWidth="1"/>
    <col min="1589" max="1589" width="1.44140625" style="47" customWidth="1"/>
    <col min="1590" max="1590" width="11.5546875" style="47"/>
    <col min="1591" max="1591" width="1.44140625" style="47" customWidth="1"/>
    <col min="1592" max="1592" width="8.44140625" style="47" customWidth="1"/>
    <col min="1593" max="1593" width="1.44140625" style="47" customWidth="1"/>
    <col min="1594" max="1594" width="8.44140625" style="47" customWidth="1"/>
    <col min="1595" max="1595" width="1.44140625" style="47" customWidth="1"/>
    <col min="1596" max="1596" width="13.109375" style="47" customWidth="1"/>
    <col min="1597" max="1597" width="1.44140625" style="47" customWidth="1"/>
    <col min="1598" max="1598" width="4.5546875" style="47" customWidth="1"/>
    <col min="1599" max="1599" width="4.88671875" style="47" customWidth="1"/>
    <col min="1600" max="1600" width="8.44140625" style="47" customWidth="1"/>
    <col min="1601" max="1601" width="1.44140625" style="47" customWidth="1"/>
    <col min="1602" max="1602" width="11.5546875" style="47"/>
    <col min="1603" max="1603" width="1.44140625" style="47" customWidth="1"/>
    <col min="1604" max="1604" width="11.5546875" style="47"/>
    <col min="1605" max="1605" width="1.44140625" style="47" customWidth="1"/>
    <col min="1606" max="1606" width="11.5546875" style="47"/>
    <col min="1607" max="1607" width="1.44140625" style="47" customWidth="1"/>
    <col min="1608" max="1608" width="11.5546875" style="47"/>
    <col min="1609" max="1609" width="1.44140625" style="47" customWidth="1"/>
    <col min="1610" max="1610" width="11.5546875" style="47"/>
    <col min="1611" max="1611" width="1.44140625" style="47" customWidth="1"/>
    <col min="1612" max="1612" width="11.5546875" style="47"/>
    <col min="1613" max="1613" width="1.44140625" style="47" customWidth="1"/>
    <col min="1614" max="1614" width="11.5546875" style="47"/>
    <col min="1615" max="1615" width="1.44140625" style="47" customWidth="1"/>
    <col min="1616" max="1616" width="11.5546875" style="47"/>
    <col min="1617" max="1617" width="1.44140625" style="47" customWidth="1"/>
    <col min="1618" max="1792" width="11.5546875" style="47"/>
    <col min="1793" max="1793" width="3.77734375" style="47" customWidth="1"/>
    <col min="1794" max="1794" width="1.44140625" style="47" customWidth="1"/>
    <col min="1795" max="1795" width="13.109375" style="47" customWidth="1"/>
    <col min="1796" max="1796" width="1.109375" style="47" customWidth="1"/>
    <col min="1797" max="1797" width="11.5546875" style="47"/>
    <col min="1798" max="1798" width="1.44140625" style="47" customWidth="1"/>
    <col min="1799" max="1799" width="6.88671875" style="47" customWidth="1"/>
    <col min="1800" max="1800" width="1.44140625" style="47" customWidth="1"/>
    <col min="1801" max="1801" width="6.88671875" style="47" customWidth="1"/>
    <col min="1802" max="1802" width="1.6640625" style="47" customWidth="1"/>
    <col min="1803" max="1803" width="10.77734375" style="47" customWidth="1"/>
    <col min="1804" max="1804" width="0.77734375" style="47" customWidth="1"/>
    <col min="1805" max="1805" width="6.77734375" style="47" customWidth="1"/>
    <col min="1806" max="1806" width="1.88671875" style="47" customWidth="1"/>
    <col min="1807" max="1807" width="6.109375" style="47" customWidth="1"/>
    <col min="1808" max="1808" width="1.109375" style="47" customWidth="1"/>
    <col min="1809" max="1809" width="11.5546875" style="47"/>
    <col min="1810" max="1810" width="1.44140625" style="47" customWidth="1"/>
    <col min="1811" max="1811" width="7.33203125" style="47" customWidth="1"/>
    <col min="1812" max="1812" width="1.44140625" style="47" customWidth="1"/>
    <col min="1813" max="1813" width="6.109375" style="47" customWidth="1"/>
    <col min="1814" max="1814" width="1.109375" style="47" customWidth="1"/>
    <col min="1815" max="1815" width="11.5546875" style="47"/>
    <col min="1816" max="1816" width="1.109375" style="47" customWidth="1"/>
    <col min="1817" max="1817" width="7.33203125" style="47" customWidth="1"/>
    <col min="1818" max="1818" width="1.44140625" style="47" customWidth="1"/>
    <col min="1819" max="1819" width="6.109375" style="47" customWidth="1"/>
    <col min="1820" max="1820" width="1.109375" style="47" customWidth="1"/>
    <col min="1821" max="1821" width="11.5546875" style="47"/>
    <col min="1822" max="1822" width="0.77734375" style="47" customWidth="1"/>
    <col min="1823" max="1823" width="7.33203125" style="47" customWidth="1"/>
    <col min="1824" max="1824" width="1.5546875" style="47" customWidth="1"/>
    <col min="1825" max="1825" width="7.6640625" style="47" customWidth="1"/>
    <col min="1826" max="1827" width="1.44140625" style="47" customWidth="1"/>
    <col min="1828" max="1828" width="13.109375" style="47" customWidth="1"/>
    <col min="1829" max="1829" width="1.44140625" style="47" customWidth="1"/>
    <col min="1830" max="1830" width="8.44140625" style="47" customWidth="1"/>
    <col min="1831" max="1831" width="1.44140625" style="47" customWidth="1"/>
    <col min="1832" max="1832" width="7.6640625" style="47" customWidth="1"/>
    <col min="1833" max="1833" width="1.44140625" style="47" customWidth="1"/>
    <col min="1834" max="1834" width="13.109375" style="47" customWidth="1"/>
    <col min="1835" max="1835" width="1.44140625" style="47" customWidth="1"/>
    <col min="1836" max="1836" width="8.44140625" style="47" customWidth="1"/>
    <col min="1837" max="1837" width="1.44140625" style="47" customWidth="1"/>
    <col min="1838" max="1838" width="8.44140625" style="47" customWidth="1"/>
    <col min="1839" max="1839" width="1.44140625" style="47" customWidth="1"/>
    <col min="1840" max="1840" width="13.109375" style="47" customWidth="1"/>
    <col min="1841" max="1841" width="1.44140625" style="47" customWidth="1"/>
    <col min="1842" max="1842" width="8.44140625" style="47" customWidth="1"/>
    <col min="1843" max="1843" width="1.44140625" style="47" customWidth="1"/>
    <col min="1844" max="1844" width="8.44140625" style="47" customWidth="1"/>
    <col min="1845" max="1845" width="1.44140625" style="47" customWidth="1"/>
    <col min="1846" max="1846" width="11.5546875" style="47"/>
    <col min="1847" max="1847" width="1.44140625" style="47" customWidth="1"/>
    <col min="1848" max="1848" width="8.44140625" style="47" customWidth="1"/>
    <col min="1849" max="1849" width="1.44140625" style="47" customWidth="1"/>
    <col min="1850" max="1850" width="8.44140625" style="47" customWidth="1"/>
    <col min="1851" max="1851" width="1.44140625" style="47" customWidth="1"/>
    <col min="1852" max="1852" width="13.109375" style="47" customWidth="1"/>
    <col min="1853" max="1853" width="1.44140625" style="47" customWidth="1"/>
    <col min="1854" max="1854" width="4.5546875" style="47" customWidth="1"/>
    <col min="1855" max="1855" width="4.88671875" style="47" customWidth="1"/>
    <col min="1856" max="1856" width="8.44140625" style="47" customWidth="1"/>
    <col min="1857" max="1857" width="1.44140625" style="47" customWidth="1"/>
    <col min="1858" max="1858" width="11.5546875" style="47"/>
    <col min="1859" max="1859" width="1.44140625" style="47" customWidth="1"/>
    <col min="1860" max="1860" width="11.5546875" style="47"/>
    <col min="1861" max="1861" width="1.44140625" style="47" customWidth="1"/>
    <col min="1862" max="1862" width="11.5546875" style="47"/>
    <col min="1863" max="1863" width="1.44140625" style="47" customWidth="1"/>
    <col min="1864" max="1864" width="11.5546875" style="47"/>
    <col min="1865" max="1865" width="1.44140625" style="47" customWidth="1"/>
    <col min="1866" max="1866" width="11.5546875" style="47"/>
    <col min="1867" max="1867" width="1.44140625" style="47" customWidth="1"/>
    <col min="1868" max="1868" width="11.5546875" style="47"/>
    <col min="1869" max="1869" width="1.44140625" style="47" customWidth="1"/>
    <col min="1870" max="1870" width="11.5546875" style="47"/>
    <col min="1871" max="1871" width="1.44140625" style="47" customWidth="1"/>
    <col min="1872" max="1872" width="11.5546875" style="47"/>
    <col min="1873" max="1873" width="1.44140625" style="47" customWidth="1"/>
    <col min="1874" max="2048" width="11.5546875" style="47"/>
    <col min="2049" max="2049" width="3.77734375" style="47" customWidth="1"/>
    <col min="2050" max="2050" width="1.44140625" style="47" customWidth="1"/>
    <col min="2051" max="2051" width="13.109375" style="47" customWidth="1"/>
    <col min="2052" max="2052" width="1.109375" style="47" customWidth="1"/>
    <col min="2053" max="2053" width="11.5546875" style="47"/>
    <col min="2054" max="2054" width="1.44140625" style="47" customWidth="1"/>
    <col min="2055" max="2055" width="6.88671875" style="47" customWidth="1"/>
    <col min="2056" max="2056" width="1.44140625" style="47" customWidth="1"/>
    <col min="2057" max="2057" width="6.88671875" style="47" customWidth="1"/>
    <col min="2058" max="2058" width="1.6640625" style="47" customWidth="1"/>
    <col min="2059" max="2059" width="10.77734375" style="47" customWidth="1"/>
    <col min="2060" max="2060" width="0.77734375" style="47" customWidth="1"/>
    <col min="2061" max="2061" width="6.77734375" style="47" customWidth="1"/>
    <col min="2062" max="2062" width="1.88671875" style="47" customWidth="1"/>
    <col min="2063" max="2063" width="6.109375" style="47" customWidth="1"/>
    <col min="2064" max="2064" width="1.109375" style="47" customWidth="1"/>
    <col min="2065" max="2065" width="11.5546875" style="47"/>
    <col min="2066" max="2066" width="1.44140625" style="47" customWidth="1"/>
    <col min="2067" max="2067" width="7.33203125" style="47" customWidth="1"/>
    <col min="2068" max="2068" width="1.44140625" style="47" customWidth="1"/>
    <col min="2069" max="2069" width="6.109375" style="47" customWidth="1"/>
    <col min="2070" max="2070" width="1.109375" style="47" customWidth="1"/>
    <col min="2071" max="2071" width="11.5546875" style="47"/>
    <col min="2072" max="2072" width="1.109375" style="47" customWidth="1"/>
    <col min="2073" max="2073" width="7.33203125" style="47" customWidth="1"/>
    <col min="2074" max="2074" width="1.44140625" style="47" customWidth="1"/>
    <col min="2075" max="2075" width="6.109375" style="47" customWidth="1"/>
    <col min="2076" max="2076" width="1.109375" style="47" customWidth="1"/>
    <col min="2077" max="2077" width="11.5546875" style="47"/>
    <col min="2078" max="2078" width="0.77734375" style="47" customWidth="1"/>
    <col min="2079" max="2079" width="7.33203125" style="47" customWidth="1"/>
    <col min="2080" max="2080" width="1.5546875" style="47" customWidth="1"/>
    <col min="2081" max="2081" width="7.6640625" style="47" customWidth="1"/>
    <col min="2082" max="2083" width="1.44140625" style="47" customWidth="1"/>
    <col min="2084" max="2084" width="13.109375" style="47" customWidth="1"/>
    <col min="2085" max="2085" width="1.44140625" style="47" customWidth="1"/>
    <col min="2086" max="2086" width="8.44140625" style="47" customWidth="1"/>
    <col min="2087" max="2087" width="1.44140625" style="47" customWidth="1"/>
    <col min="2088" max="2088" width="7.6640625" style="47" customWidth="1"/>
    <col min="2089" max="2089" width="1.44140625" style="47" customWidth="1"/>
    <col min="2090" max="2090" width="13.109375" style="47" customWidth="1"/>
    <col min="2091" max="2091" width="1.44140625" style="47" customWidth="1"/>
    <col min="2092" max="2092" width="8.44140625" style="47" customWidth="1"/>
    <col min="2093" max="2093" width="1.44140625" style="47" customWidth="1"/>
    <col min="2094" max="2094" width="8.44140625" style="47" customWidth="1"/>
    <col min="2095" max="2095" width="1.44140625" style="47" customWidth="1"/>
    <col min="2096" max="2096" width="13.109375" style="47" customWidth="1"/>
    <col min="2097" max="2097" width="1.44140625" style="47" customWidth="1"/>
    <col min="2098" max="2098" width="8.44140625" style="47" customWidth="1"/>
    <col min="2099" max="2099" width="1.44140625" style="47" customWidth="1"/>
    <col min="2100" max="2100" width="8.44140625" style="47" customWidth="1"/>
    <col min="2101" max="2101" width="1.44140625" style="47" customWidth="1"/>
    <col min="2102" max="2102" width="11.5546875" style="47"/>
    <col min="2103" max="2103" width="1.44140625" style="47" customWidth="1"/>
    <col min="2104" max="2104" width="8.44140625" style="47" customWidth="1"/>
    <col min="2105" max="2105" width="1.44140625" style="47" customWidth="1"/>
    <col min="2106" max="2106" width="8.44140625" style="47" customWidth="1"/>
    <col min="2107" max="2107" width="1.44140625" style="47" customWidth="1"/>
    <col min="2108" max="2108" width="13.109375" style="47" customWidth="1"/>
    <col min="2109" max="2109" width="1.44140625" style="47" customWidth="1"/>
    <col min="2110" max="2110" width="4.5546875" style="47" customWidth="1"/>
    <col min="2111" max="2111" width="4.88671875" style="47" customWidth="1"/>
    <col min="2112" max="2112" width="8.44140625" style="47" customWidth="1"/>
    <col min="2113" max="2113" width="1.44140625" style="47" customWidth="1"/>
    <col min="2114" max="2114" width="11.5546875" style="47"/>
    <col min="2115" max="2115" width="1.44140625" style="47" customWidth="1"/>
    <col min="2116" max="2116" width="11.5546875" style="47"/>
    <col min="2117" max="2117" width="1.44140625" style="47" customWidth="1"/>
    <col min="2118" max="2118" width="11.5546875" style="47"/>
    <col min="2119" max="2119" width="1.44140625" style="47" customWidth="1"/>
    <col min="2120" max="2120" width="11.5546875" style="47"/>
    <col min="2121" max="2121" width="1.44140625" style="47" customWidth="1"/>
    <col min="2122" max="2122" width="11.5546875" style="47"/>
    <col min="2123" max="2123" width="1.44140625" style="47" customWidth="1"/>
    <col min="2124" max="2124" width="11.5546875" style="47"/>
    <col min="2125" max="2125" width="1.44140625" style="47" customWidth="1"/>
    <col min="2126" max="2126" width="11.5546875" style="47"/>
    <col min="2127" max="2127" width="1.44140625" style="47" customWidth="1"/>
    <col min="2128" max="2128" width="11.5546875" style="47"/>
    <col min="2129" max="2129" width="1.44140625" style="47" customWidth="1"/>
    <col min="2130" max="2304" width="11.5546875" style="47"/>
    <col min="2305" max="2305" width="3.77734375" style="47" customWidth="1"/>
    <col min="2306" max="2306" width="1.44140625" style="47" customWidth="1"/>
    <col min="2307" max="2307" width="13.109375" style="47" customWidth="1"/>
    <col min="2308" max="2308" width="1.109375" style="47" customWidth="1"/>
    <col min="2309" max="2309" width="11.5546875" style="47"/>
    <col min="2310" max="2310" width="1.44140625" style="47" customWidth="1"/>
    <col min="2311" max="2311" width="6.88671875" style="47" customWidth="1"/>
    <col min="2312" max="2312" width="1.44140625" style="47" customWidth="1"/>
    <col min="2313" max="2313" width="6.88671875" style="47" customWidth="1"/>
    <col min="2314" max="2314" width="1.6640625" style="47" customWidth="1"/>
    <col min="2315" max="2315" width="10.77734375" style="47" customWidth="1"/>
    <col min="2316" max="2316" width="0.77734375" style="47" customWidth="1"/>
    <col min="2317" max="2317" width="6.77734375" style="47" customWidth="1"/>
    <col min="2318" max="2318" width="1.88671875" style="47" customWidth="1"/>
    <col min="2319" max="2319" width="6.109375" style="47" customWidth="1"/>
    <col min="2320" max="2320" width="1.109375" style="47" customWidth="1"/>
    <col min="2321" max="2321" width="11.5546875" style="47"/>
    <col min="2322" max="2322" width="1.44140625" style="47" customWidth="1"/>
    <col min="2323" max="2323" width="7.33203125" style="47" customWidth="1"/>
    <col min="2324" max="2324" width="1.44140625" style="47" customWidth="1"/>
    <col min="2325" max="2325" width="6.109375" style="47" customWidth="1"/>
    <col min="2326" max="2326" width="1.109375" style="47" customWidth="1"/>
    <col min="2327" max="2327" width="11.5546875" style="47"/>
    <col min="2328" max="2328" width="1.109375" style="47" customWidth="1"/>
    <col min="2329" max="2329" width="7.33203125" style="47" customWidth="1"/>
    <col min="2330" max="2330" width="1.44140625" style="47" customWidth="1"/>
    <col min="2331" max="2331" width="6.109375" style="47" customWidth="1"/>
    <col min="2332" max="2332" width="1.109375" style="47" customWidth="1"/>
    <col min="2333" max="2333" width="11.5546875" style="47"/>
    <col min="2334" max="2334" width="0.77734375" style="47" customWidth="1"/>
    <col min="2335" max="2335" width="7.33203125" style="47" customWidth="1"/>
    <col min="2336" max="2336" width="1.5546875" style="47" customWidth="1"/>
    <col min="2337" max="2337" width="7.6640625" style="47" customWidth="1"/>
    <col min="2338" max="2339" width="1.44140625" style="47" customWidth="1"/>
    <col min="2340" max="2340" width="13.109375" style="47" customWidth="1"/>
    <col min="2341" max="2341" width="1.44140625" style="47" customWidth="1"/>
    <col min="2342" max="2342" width="8.44140625" style="47" customWidth="1"/>
    <col min="2343" max="2343" width="1.44140625" style="47" customWidth="1"/>
    <col min="2344" max="2344" width="7.6640625" style="47" customWidth="1"/>
    <col min="2345" max="2345" width="1.44140625" style="47" customWidth="1"/>
    <col min="2346" max="2346" width="13.109375" style="47" customWidth="1"/>
    <col min="2347" max="2347" width="1.44140625" style="47" customWidth="1"/>
    <col min="2348" max="2348" width="8.44140625" style="47" customWidth="1"/>
    <col min="2349" max="2349" width="1.44140625" style="47" customWidth="1"/>
    <col min="2350" max="2350" width="8.44140625" style="47" customWidth="1"/>
    <col min="2351" max="2351" width="1.44140625" style="47" customWidth="1"/>
    <col min="2352" max="2352" width="13.109375" style="47" customWidth="1"/>
    <col min="2353" max="2353" width="1.44140625" style="47" customWidth="1"/>
    <col min="2354" max="2354" width="8.44140625" style="47" customWidth="1"/>
    <col min="2355" max="2355" width="1.44140625" style="47" customWidth="1"/>
    <col min="2356" max="2356" width="8.44140625" style="47" customWidth="1"/>
    <col min="2357" max="2357" width="1.44140625" style="47" customWidth="1"/>
    <col min="2358" max="2358" width="11.5546875" style="47"/>
    <col min="2359" max="2359" width="1.44140625" style="47" customWidth="1"/>
    <col min="2360" max="2360" width="8.44140625" style="47" customWidth="1"/>
    <col min="2361" max="2361" width="1.44140625" style="47" customWidth="1"/>
    <col min="2362" max="2362" width="8.44140625" style="47" customWidth="1"/>
    <col min="2363" max="2363" width="1.44140625" style="47" customWidth="1"/>
    <col min="2364" max="2364" width="13.109375" style="47" customWidth="1"/>
    <col min="2365" max="2365" width="1.44140625" style="47" customWidth="1"/>
    <col min="2366" max="2366" width="4.5546875" style="47" customWidth="1"/>
    <col min="2367" max="2367" width="4.88671875" style="47" customWidth="1"/>
    <col min="2368" max="2368" width="8.44140625" style="47" customWidth="1"/>
    <col min="2369" max="2369" width="1.44140625" style="47" customWidth="1"/>
    <col min="2370" max="2370" width="11.5546875" style="47"/>
    <col min="2371" max="2371" width="1.44140625" style="47" customWidth="1"/>
    <col min="2372" max="2372" width="11.5546875" style="47"/>
    <col min="2373" max="2373" width="1.44140625" style="47" customWidth="1"/>
    <col min="2374" max="2374" width="11.5546875" style="47"/>
    <col min="2375" max="2375" width="1.44140625" style="47" customWidth="1"/>
    <col min="2376" max="2376" width="11.5546875" style="47"/>
    <col min="2377" max="2377" width="1.44140625" style="47" customWidth="1"/>
    <col min="2378" max="2378" width="11.5546875" style="47"/>
    <col min="2379" max="2379" width="1.44140625" style="47" customWidth="1"/>
    <col min="2380" max="2380" width="11.5546875" style="47"/>
    <col min="2381" max="2381" width="1.44140625" style="47" customWidth="1"/>
    <col min="2382" max="2382" width="11.5546875" style="47"/>
    <col min="2383" max="2383" width="1.44140625" style="47" customWidth="1"/>
    <col min="2384" max="2384" width="11.5546875" style="47"/>
    <col min="2385" max="2385" width="1.44140625" style="47" customWidth="1"/>
    <col min="2386" max="2560" width="11.5546875" style="47"/>
    <col min="2561" max="2561" width="3.77734375" style="47" customWidth="1"/>
    <col min="2562" max="2562" width="1.44140625" style="47" customWidth="1"/>
    <col min="2563" max="2563" width="13.109375" style="47" customWidth="1"/>
    <col min="2564" max="2564" width="1.109375" style="47" customWidth="1"/>
    <col min="2565" max="2565" width="11.5546875" style="47"/>
    <col min="2566" max="2566" width="1.44140625" style="47" customWidth="1"/>
    <col min="2567" max="2567" width="6.88671875" style="47" customWidth="1"/>
    <col min="2568" max="2568" width="1.44140625" style="47" customWidth="1"/>
    <col min="2569" max="2569" width="6.88671875" style="47" customWidth="1"/>
    <col min="2570" max="2570" width="1.6640625" style="47" customWidth="1"/>
    <col min="2571" max="2571" width="10.77734375" style="47" customWidth="1"/>
    <col min="2572" max="2572" width="0.77734375" style="47" customWidth="1"/>
    <col min="2573" max="2573" width="6.77734375" style="47" customWidth="1"/>
    <col min="2574" max="2574" width="1.88671875" style="47" customWidth="1"/>
    <col min="2575" max="2575" width="6.109375" style="47" customWidth="1"/>
    <col min="2576" max="2576" width="1.109375" style="47" customWidth="1"/>
    <col min="2577" max="2577" width="11.5546875" style="47"/>
    <col min="2578" max="2578" width="1.44140625" style="47" customWidth="1"/>
    <col min="2579" max="2579" width="7.33203125" style="47" customWidth="1"/>
    <col min="2580" max="2580" width="1.44140625" style="47" customWidth="1"/>
    <col min="2581" max="2581" width="6.109375" style="47" customWidth="1"/>
    <col min="2582" max="2582" width="1.109375" style="47" customWidth="1"/>
    <col min="2583" max="2583" width="11.5546875" style="47"/>
    <col min="2584" max="2584" width="1.109375" style="47" customWidth="1"/>
    <col min="2585" max="2585" width="7.33203125" style="47" customWidth="1"/>
    <col min="2586" max="2586" width="1.44140625" style="47" customWidth="1"/>
    <col min="2587" max="2587" width="6.109375" style="47" customWidth="1"/>
    <col min="2588" max="2588" width="1.109375" style="47" customWidth="1"/>
    <col min="2589" max="2589" width="11.5546875" style="47"/>
    <col min="2590" max="2590" width="0.77734375" style="47" customWidth="1"/>
    <col min="2591" max="2591" width="7.33203125" style="47" customWidth="1"/>
    <col min="2592" max="2592" width="1.5546875" style="47" customWidth="1"/>
    <col min="2593" max="2593" width="7.6640625" style="47" customWidth="1"/>
    <col min="2594" max="2595" width="1.44140625" style="47" customWidth="1"/>
    <col min="2596" max="2596" width="13.109375" style="47" customWidth="1"/>
    <col min="2597" max="2597" width="1.44140625" style="47" customWidth="1"/>
    <col min="2598" max="2598" width="8.44140625" style="47" customWidth="1"/>
    <col min="2599" max="2599" width="1.44140625" style="47" customWidth="1"/>
    <col min="2600" max="2600" width="7.6640625" style="47" customWidth="1"/>
    <col min="2601" max="2601" width="1.44140625" style="47" customWidth="1"/>
    <col min="2602" max="2602" width="13.109375" style="47" customWidth="1"/>
    <col min="2603" max="2603" width="1.44140625" style="47" customWidth="1"/>
    <col min="2604" max="2604" width="8.44140625" style="47" customWidth="1"/>
    <col min="2605" max="2605" width="1.44140625" style="47" customWidth="1"/>
    <col min="2606" max="2606" width="8.44140625" style="47" customWidth="1"/>
    <col min="2607" max="2607" width="1.44140625" style="47" customWidth="1"/>
    <col min="2608" max="2608" width="13.109375" style="47" customWidth="1"/>
    <col min="2609" max="2609" width="1.44140625" style="47" customWidth="1"/>
    <col min="2610" max="2610" width="8.44140625" style="47" customWidth="1"/>
    <col min="2611" max="2611" width="1.44140625" style="47" customWidth="1"/>
    <col min="2612" max="2612" width="8.44140625" style="47" customWidth="1"/>
    <col min="2613" max="2613" width="1.44140625" style="47" customWidth="1"/>
    <col min="2614" max="2614" width="11.5546875" style="47"/>
    <col min="2615" max="2615" width="1.44140625" style="47" customWidth="1"/>
    <col min="2616" max="2616" width="8.44140625" style="47" customWidth="1"/>
    <col min="2617" max="2617" width="1.44140625" style="47" customWidth="1"/>
    <col min="2618" max="2618" width="8.44140625" style="47" customWidth="1"/>
    <col min="2619" max="2619" width="1.44140625" style="47" customWidth="1"/>
    <col min="2620" max="2620" width="13.109375" style="47" customWidth="1"/>
    <col min="2621" max="2621" width="1.44140625" style="47" customWidth="1"/>
    <col min="2622" max="2622" width="4.5546875" style="47" customWidth="1"/>
    <col min="2623" max="2623" width="4.88671875" style="47" customWidth="1"/>
    <col min="2624" max="2624" width="8.44140625" style="47" customWidth="1"/>
    <col min="2625" max="2625" width="1.44140625" style="47" customWidth="1"/>
    <col min="2626" max="2626" width="11.5546875" style="47"/>
    <col min="2627" max="2627" width="1.44140625" style="47" customWidth="1"/>
    <col min="2628" max="2628" width="11.5546875" style="47"/>
    <col min="2629" max="2629" width="1.44140625" style="47" customWidth="1"/>
    <col min="2630" max="2630" width="11.5546875" style="47"/>
    <col min="2631" max="2631" width="1.44140625" style="47" customWidth="1"/>
    <col min="2632" max="2632" width="11.5546875" style="47"/>
    <col min="2633" max="2633" width="1.44140625" style="47" customWidth="1"/>
    <col min="2634" max="2634" width="11.5546875" style="47"/>
    <col min="2635" max="2635" width="1.44140625" style="47" customWidth="1"/>
    <col min="2636" max="2636" width="11.5546875" style="47"/>
    <col min="2637" max="2637" width="1.44140625" style="47" customWidth="1"/>
    <col min="2638" max="2638" width="11.5546875" style="47"/>
    <col min="2639" max="2639" width="1.44140625" style="47" customWidth="1"/>
    <col min="2640" max="2640" width="11.5546875" style="47"/>
    <col min="2641" max="2641" width="1.44140625" style="47" customWidth="1"/>
    <col min="2642" max="2816" width="11.5546875" style="47"/>
    <col min="2817" max="2817" width="3.77734375" style="47" customWidth="1"/>
    <col min="2818" max="2818" width="1.44140625" style="47" customWidth="1"/>
    <col min="2819" max="2819" width="13.109375" style="47" customWidth="1"/>
    <col min="2820" max="2820" width="1.109375" style="47" customWidth="1"/>
    <col min="2821" max="2821" width="11.5546875" style="47"/>
    <col min="2822" max="2822" width="1.44140625" style="47" customWidth="1"/>
    <col min="2823" max="2823" width="6.88671875" style="47" customWidth="1"/>
    <col min="2824" max="2824" width="1.44140625" style="47" customWidth="1"/>
    <col min="2825" max="2825" width="6.88671875" style="47" customWidth="1"/>
    <col min="2826" max="2826" width="1.6640625" style="47" customWidth="1"/>
    <col min="2827" max="2827" width="10.77734375" style="47" customWidth="1"/>
    <col min="2828" max="2828" width="0.77734375" style="47" customWidth="1"/>
    <col min="2829" max="2829" width="6.77734375" style="47" customWidth="1"/>
    <col min="2830" max="2830" width="1.88671875" style="47" customWidth="1"/>
    <col min="2831" max="2831" width="6.109375" style="47" customWidth="1"/>
    <col min="2832" max="2832" width="1.109375" style="47" customWidth="1"/>
    <col min="2833" max="2833" width="11.5546875" style="47"/>
    <col min="2834" max="2834" width="1.44140625" style="47" customWidth="1"/>
    <col min="2835" max="2835" width="7.33203125" style="47" customWidth="1"/>
    <col min="2836" max="2836" width="1.44140625" style="47" customWidth="1"/>
    <col min="2837" max="2837" width="6.109375" style="47" customWidth="1"/>
    <col min="2838" max="2838" width="1.109375" style="47" customWidth="1"/>
    <col min="2839" max="2839" width="11.5546875" style="47"/>
    <col min="2840" max="2840" width="1.109375" style="47" customWidth="1"/>
    <col min="2841" max="2841" width="7.33203125" style="47" customWidth="1"/>
    <col min="2842" max="2842" width="1.44140625" style="47" customWidth="1"/>
    <col min="2843" max="2843" width="6.109375" style="47" customWidth="1"/>
    <col min="2844" max="2844" width="1.109375" style="47" customWidth="1"/>
    <col min="2845" max="2845" width="11.5546875" style="47"/>
    <col min="2846" max="2846" width="0.77734375" style="47" customWidth="1"/>
    <col min="2847" max="2847" width="7.33203125" style="47" customWidth="1"/>
    <col min="2848" max="2848" width="1.5546875" style="47" customWidth="1"/>
    <col min="2849" max="2849" width="7.6640625" style="47" customWidth="1"/>
    <col min="2850" max="2851" width="1.44140625" style="47" customWidth="1"/>
    <col min="2852" max="2852" width="13.109375" style="47" customWidth="1"/>
    <col min="2853" max="2853" width="1.44140625" style="47" customWidth="1"/>
    <col min="2854" max="2854" width="8.44140625" style="47" customWidth="1"/>
    <col min="2855" max="2855" width="1.44140625" style="47" customWidth="1"/>
    <col min="2856" max="2856" width="7.6640625" style="47" customWidth="1"/>
    <col min="2857" max="2857" width="1.44140625" style="47" customWidth="1"/>
    <col min="2858" max="2858" width="13.109375" style="47" customWidth="1"/>
    <col min="2859" max="2859" width="1.44140625" style="47" customWidth="1"/>
    <col min="2860" max="2860" width="8.44140625" style="47" customWidth="1"/>
    <col min="2861" max="2861" width="1.44140625" style="47" customWidth="1"/>
    <col min="2862" max="2862" width="8.44140625" style="47" customWidth="1"/>
    <col min="2863" max="2863" width="1.44140625" style="47" customWidth="1"/>
    <col min="2864" max="2864" width="13.109375" style="47" customWidth="1"/>
    <col min="2865" max="2865" width="1.44140625" style="47" customWidth="1"/>
    <col min="2866" max="2866" width="8.44140625" style="47" customWidth="1"/>
    <col min="2867" max="2867" width="1.44140625" style="47" customWidth="1"/>
    <col min="2868" max="2868" width="8.44140625" style="47" customWidth="1"/>
    <col min="2869" max="2869" width="1.44140625" style="47" customWidth="1"/>
    <col min="2870" max="2870" width="11.5546875" style="47"/>
    <col min="2871" max="2871" width="1.44140625" style="47" customWidth="1"/>
    <col min="2872" max="2872" width="8.44140625" style="47" customWidth="1"/>
    <col min="2873" max="2873" width="1.44140625" style="47" customWidth="1"/>
    <col min="2874" max="2874" width="8.44140625" style="47" customWidth="1"/>
    <col min="2875" max="2875" width="1.44140625" style="47" customWidth="1"/>
    <col min="2876" max="2876" width="13.109375" style="47" customWidth="1"/>
    <col min="2877" max="2877" width="1.44140625" style="47" customWidth="1"/>
    <col min="2878" max="2878" width="4.5546875" style="47" customWidth="1"/>
    <col min="2879" max="2879" width="4.88671875" style="47" customWidth="1"/>
    <col min="2880" max="2880" width="8.44140625" style="47" customWidth="1"/>
    <col min="2881" max="2881" width="1.44140625" style="47" customWidth="1"/>
    <col min="2882" max="2882" width="11.5546875" style="47"/>
    <col min="2883" max="2883" width="1.44140625" style="47" customWidth="1"/>
    <col min="2884" max="2884" width="11.5546875" style="47"/>
    <col min="2885" max="2885" width="1.44140625" style="47" customWidth="1"/>
    <col min="2886" max="2886" width="11.5546875" style="47"/>
    <col min="2887" max="2887" width="1.44140625" style="47" customWidth="1"/>
    <col min="2888" max="2888" width="11.5546875" style="47"/>
    <col min="2889" max="2889" width="1.44140625" style="47" customWidth="1"/>
    <col min="2890" max="2890" width="11.5546875" style="47"/>
    <col min="2891" max="2891" width="1.44140625" style="47" customWidth="1"/>
    <col min="2892" max="2892" width="11.5546875" style="47"/>
    <col min="2893" max="2893" width="1.44140625" style="47" customWidth="1"/>
    <col min="2894" max="2894" width="11.5546875" style="47"/>
    <col min="2895" max="2895" width="1.44140625" style="47" customWidth="1"/>
    <col min="2896" max="2896" width="11.5546875" style="47"/>
    <col min="2897" max="2897" width="1.44140625" style="47" customWidth="1"/>
    <col min="2898" max="3072" width="11.5546875" style="47"/>
    <col min="3073" max="3073" width="3.77734375" style="47" customWidth="1"/>
    <col min="3074" max="3074" width="1.44140625" style="47" customWidth="1"/>
    <col min="3075" max="3075" width="13.109375" style="47" customWidth="1"/>
    <col min="3076" max="3076" width="1.109375" style="47" customWidth="1"/>
    <col min="3077" max="3077" width="11.5546875" style="47"/>
    <col min="3078" max="3078" width="1.44140625" style="47" customWidth="1"/>
    <col min="3079" max="3079" width="6.88671875" style="47" customWidth="1"/>
    <col min="3080" max="3080" width="1.44140625" style="47" customWidth="1"/>
    <col min="3081" max="3081" width="6.88671875" style="47" customWidth="1"/>
    <col min="3082" max="3082" width="1.6640625" style="47" customWidth="1"/>
    <col min="3083" max="3083" width="10.77734375" style="47" customWidth="1"/>
    <col min="3084" max="3084" width="0.77734375" style="47" customWidth="1"/>
    <col min="3085" max="3085" width="6.77734375" style="47" customWidth="1"/>
    <col min="3086" max="3086" width="1.88671875" style="47" customWidth="1"/>
    <col min="3087" max="3087" width="6.109375" style="47" customWidth="1"/>
    <col min="3088" max="3088" width="1.109375" style="47" customWidth="1"/>
    <col min="3089" max="3089" width="11.5546875" style="47"/>
    <col min="3090" max="3090" width="1.44140625" style="47" customWidth="1"/>
    <col min="3091" max="3091" width="7.33203125" style="47" customWidth="1"/>
    <col min="3092" max="3092" width="1.44140625" style="47" customWidth="1"/>
    <col min="3093" max="3093" width="6.109375" style="47" customWidth="1"/>
    <col min="3094" max="3094" width="1.109375" style="47" customWidth="1"/>
    <col min="3095" max="3095" width="11.5546875" style="47"/>
    <col min="3096" max="3096" width="1.109375" style="47" customWidth="1"/>
    <col min="3097" max="3097" width="7.33203125" style="47" customWidth="1"/>
    <col min="3098" max="3098" width="1.44140625" style="47" customWidth="1"/>
    <col min="3099" max="3099" width="6.109375" style="47" customWidth="1"/>
    <col min="3100" max="3100" width="1.109375" style="47" customWidth="1"/>
    <col min="3101" max="3101" width="11.5546875" style="47"/>
    <col min="3102" max="3102" width="0.77734375" style="47" customWidth="1"/>
    <col min="3103" max="3103" width="7.33203125" style="47" customWidth="1"/>
    <col min="3104" max="3104" width="1.5546875" style="47" customWidth="1"/>
    <col min="3105" max="3105" width="7.6640625" style="47" customWidth="1"/>
    <col min="3106" max="3107" width="1.44140625" style="47" customWidth="1"/>
    <col min="3108" max="3108" width="13.109375" style="47" customWidth="1"/>
    <col min="3109" max="3109" width="1.44140625" style="47" customWidth="1"/>
    <col min="3110" max="3110" width="8.44140625" style="47" customWidth="1"/>
    <col min="3111" max="3111" width="1.44140625" style="47" customWidth="1"/>
    <col min="3112" max="3112" width="7.6640625" style="47" customWidth="1"/>
    <col min="3113" max="3113" width="1.44140625" style="47" customWidth="1"/>
    <col min="3114" max="3114" width="13.109375" style="47" customWidth="1"/>
    <col min="3115" max="3115" width="1.44140625" style="47" customWidth="1"/>
    <col min="3116" max="3116" width="8.44140625" style="47" customWidth="1"/>
    <col min="3117" max="3117" width="1.44140625" style="47" customWidth="1"/>
    <col min="3118" max="3118" width="8.44140625" style="47" customWidth="1"/>
    <col min="3119" max="3119" width="1.44140625" style="47" customWidth="1"/>
    <col min="3120" max="3120" width="13.109375" style="47" customWidth="1"/>
    <col min="3121" max="3121" width="1.44140625" style="47" customWidth="1"/>
    <col min="3122" max="3122" width="8.44140625" style="47" customWidth="1"/>
    <col min="3123" max="3123" width="1.44140625" style="47" customWidth="1"/>
    <col min="3124" max="3124" width="8.44140625" style="47" customWidth="1"/>
    <col min="3125" max="3125" width="1.44140625" style="47" customWidth="1"/>
    <col min="3126" max="3126" width="11.5546875" style="47"/>
    <col min="3127" max="3127" width="1.44140625" style="47" customWidth="1"/>
    <col min="3128" max="3128" width="8.44140625" style="47" customWidth="1"/>
    <col min="3129" max="3129" width="1.44140625" style="47" customWidth="1"/>
    <col min="3130" max="3130" width="8.44140625" style="47" customWidth="1"/>
    <col min="3131" max="3131" width="1.44140625" style="47" customWidth="1"/>
    <col min="3132" max="3132" width="13.109375" style="47" customWidth="1"/>
    <col min="3133" max="3133" width="1.44140625" style="47" customWidth="1"/>
    <col min="3134" max="3134" width="4.5546875" style="47" customWidth="1"/>
    <col min="3135" max="3135" width="4.88671875" style="47" customWidth="1"/>
    <col min="3136" max="3136" width="8.44140625" style="47" customWidth="1"/>
    <col min="3137" max="3137" width="1.44140625" style="47" customWidth="1"/>
    <col min="3138" max="3138" width="11.5546875" style="47"/>
    <col min="3139" max="3139" width="1.44140625" style="47" customWidth="1"/>
    <col min="3140" max="3140" width="11.5546875" style="47"/>
    <col min="3141" max="3141" width="1.44140625" style="47" customWidth="1"/>
    <col min="3142" max="3142" width="11.5546875" style="47"/>
    <col min="3143" max="3143" width="1.44140625" style="47" customWidth="1"/>
    <col min="3144" max="3144" width="11.5546875" style="47"/>
    <col min="3145" max="3145" width="1.44140625" style="47" customWidth="1"/>
    <col min="3146" max="3146" width="11.5546875" style="47"/>
    <col min="3147" max="3147" width="1.44140625" style="47" customWidth="1"/>
    <col min="3148" max="3148" width="11.5546875" style="47"/>
    <col min="3149" max="3149" width="1.44140625" style="47" customWidth="1"/>
    <col min="3150" max="3150" width="11.5546875" style="47"/>
    <col min="3151" max="3151" width="1.44140625" style="47" customWidth="1"/>
    <col min="3152" max="3152" width="11.5546875" style="47"/>
    <col min="3153" max="3153" width="1.44140625" style="47" customWidth="1"/>
    <col min="3154" max="3328" width="11.5546875" style="47"/>
    <col min="3329" max="3329" width="3.77734375" style="47" customWidth="1"/>
    <col min="3330" max="3330" width="1.44140625" style="47" customWidth="1"/>
    <col min="3331" max="3331" width="13.109375" style="47" customWidth="1"/>
    <col min="3332" max="3332" width="1.109375" style="47" customWidth="1"/>
    <col min="3333" max="3333" width="11.5546875" style="47"/>
    <col min="3334" max="3334" width="1.44140625" style="47" customWidth="1"/>
    <col min="3335" max="3335" width="6.88671875" style="47" customWidth="1"/>
    <col min="3336" max="3336" width="1.44140625" style="47" customWidth="1"/>
    <col min="3337" max="3337" width="6.88671875" style="47" customWidth="1"/>
    <col min="3338" max="3338" width="1.6640625" style="47" customWidth="1"/>
    <col min="3339" max="3339" width="10.77734375" style="47" customWidth="1"/>
    <col min="3340" max="3340" width="0.77734375" style="47" customWidth="1"/>
    <col min="3341" max="3341" width="6.77734375" style="47" customWidth="1"/>
    <col min="3342" max="3342" width="1.88671875" style="47" customWidth="1"/>
    <col min="3343" max="3343" width="6.109375" style="47" customWidth="1"/>
    <col min="3344" max="3344" width="1.109375" style="47" customWidth="1"/>
    <col min="3345" max="3345" width="11.5546875" style="47"/>
    <col min="3346" max="3346" width="1.44140625" style="47" customWidth="1"/>
    <col min="3347" max="3347" width="7.33203125" style="47" customWidth="1"/>
    <col min="3348" max="3348" width="1.44140625" style="47" customWidth="1"/>
    <col min="3349" max="3349" width="6.109375" style="47" customWidth="1"/>
    <col min="3350" max="3350" width="1.109375" style="47" customWidth="1"/>
    <col min="3351" max="3351" width="11.5546875" style="47"/>
    <col min="3352" max="3352" width="1.109375" style="47" customWidth="1"/>
    <col min="3353" max="3353" width="7.33203125" style="47" customWidth="1"/>
    <col min="3354" max="3354" width="1.44140625" style="47" customWidth="1"/>
    <col min="3355" max="3355" width="6.109375" style="47" customWidth="1"/>
    <col min="3356" max="3356" width="1.109375" style="47" customWidth="1"/>
    <col min="3357" max="3357" width="11.5546875" style="47"/>
    <col min="3358" max="3358" width="0.77734375" style="47" customWidth="1"/>
    <col min="3359" max="3359" width="7.33203125" style="47" customWidth="1"/>
    <col min="3360" max="3360" width="1.5546875" style="47" customWidth="1"/>
    <col min="3361" max="3361" width="7.6640625" style="47" customWidth="1"/>
    <col min="3362" max="3363" width="1.44140625" style="47" customWidth="1"/>
    <col min="3364" max="3364" width="13.109375" style="47" customWidth="1"/>
    <col min="3365" max="3365" width="1.44140625" style="47" customWidth="1"/>
    <col min="3366" max="3366" width="8.44140625" style="47" customWidth="1"/>
    <col min="3367" max="3367" width="1.44140625" style="47" customWidth="1"/>
    <col min="3368" max="3368" width="7.6640625" style="47" customWidth="1"/>
    <col min="3369" max="3369" width="1.44140625" style="47" customWidth="1"/>
    <col min="3370" max="3370" width="13.109375" style="47" customWidth="1"/>
    <col min="3371" max="3371" width="1.44140625" style="47" customWidth="1"/>
    <col min="3372" max="3372" width="8.44140625" style="47" customWidth="1"/>
    <col min="3373" max="3373" width="1.44140625" style="47" customWidth="1"/>
    <col min="3374" max="3374" width="8.44140625" style="47" customWidth="1"/>
    <col min="3375" max="3375" width="1.44140625" style="47" customWidth="1"/>
    <col min="3376" max="3376" width="13.109375" style="47" customWidth="1"/>
    <col min="3377" max="3377" width="1.44140625" style="47" customWidth="1"/>
    <col min="3378" max="3378" width="8.44140625" style="47" customWidth="1"/>
    <col min="3379" max="3379" width="1.44140625" style="47" customWidth="1"/>
    <col min="3380" max="3380" width="8.44140625" style="47" customWidth="1"/>
    <col min="3381" max="3381" width="1.44140625" style="47" customWidth="1"/>
    <col min="3382" max="3382" width="11.5546875" style="47"/>
    <col min="3383" max="3383" width="1.44140625" style="47" customWidth="1"/>
    <col min="3384" max="3384" width="8.44140625" style="47" customWidth="1"/>
    <col min="3385" max="3385" width="1.44140625" style="47" customWidth="1"/>
    <col min="3386" max="3386" width="8.44140625" style="47" customWidth="1"/>
    <col min="3387" max="3387" width="1.44140625" style="47" customWidth="1"/>
    <col min="3388" max="3388" width="13.109375" style="47" customWidth="1"/>
    <col min="3389" max="3389" width="1.44140625" style="47" customWidth="1"/>
    <col min="3390" max="3390" width="4.5546875" style="47" customWidth="1"/>
    <col min="3391" max="3391" width="4.88671875" style="47" customWidth="1"/>
    <col min="3392" max="3392" width="8.44140625" style="47" customWidth="1"/>
    <col min="3393" max="3393" width="1.44140625" style="47" customWidth="1"/>
    <col min="3394" max="3394" width="11.5546875" style="47"/>
    <col min="3395" max="3395" width="1.44140625" style="47" customWidth="1"/>
    <col min="3396" max="3396" width="11.5546875" style="47"/>
    <col min="3397" max="3397" width="1.44140625" style="47" customWidth="1"/>
    <col min="3398" max="3398" width="11.5546875" style="47"/>
    <col min="3399" max="3399" width="1.44140625" style="47" customWidth="1"/>
    <col min="3400" max="3400" width="11.5546875" style="47"/>
    <col min="3401" max="3401" width="1.44140625" style="47" customWidth="1"/>
    <col min="3402" max="3402" width="11.5546875" style="47"/>
    <col min="3403" max="3403" width="1.44140625" style="47" customWidth="1"/>
    <col min="3404" max="3404" width="11.5546875" style="47"/>
    <col min="3405" max="3405" width="1.44140625" style="47" customWidth="1"/>
    <col min="3406" max="3406" width="11.5546875" style="47"/>
    <col min="3407" max="3407" width="1.44140625" style="47" customWidth="1"/>
    <col min="3408" max="3408" width="11.5546875" style="47"/>
    <col min="3409" max="3409" width="1.44140625" style="47" customWidth="1"/>
    <col min="3410" max="3584" width="11.5546875" style="47"/>
    <col min="3585" max="3585" width="3.77734375" style="47" customWidth="1"/>
    <col min="3586" max="3586" width="1.44140625" style="47" customWidth="1"/>
    <col min="3587" max="3587" width="13.109375" style="47" customWidth="1"/>
    <col min="3588" max="3588" width="1.109375" style="47" customWidth="1"/>
    <col min="3589" max="3589" width="11.5546875" style="47"/>
    <col min="3590" max="3590" width="1.44140625" style="47" customWidth="1"/>
    <col min="3591" max="3591" width="6.88671875" style="47" customWidth="1"/>
    <col min="3592" max="3592" width="1.44140625" style="47" customWidth="1"/>
    <col min="3593" max="3593" width="6.88671875" style="47" customWidth="1"/>
    <col min="3594" max="3594" width="1.6640625" style="47" customWidth="1"/>
    <col min="3595" max="3595" width="10.77734375" style="47" customWidth="1"/>
    <col min="3596" max="3596" width="0.77734375" style="47" customWidth="1"/>
    <col min="3597" max="3597" width="6.77734375" style="47" customWidth="1"/>
    <col min="3598" max="3598" width="1.88671875" style="47" customWidth="1"/>
    <col min="3599" max="3599" width="6.109375" style="47" customWidth="1"/>
    <col min="3600" max="3600" width="1.109375" style="47" customWidth="1"/>
    <col min="3601" max="3601" width="11.5546875" style="47"/>
    <col min="3602" max="3602" width="1.44140625" style="47" customWidth="1"/>
    <col min="3603" max="3603" width="7.33203125" style="47" customWidth="1"/>
    <col min="3604" max="3604" width="1.44140625" style="47" customWidth="1"/>
    <col min="3605" max="3605" width="6.109375" style="47" customWidth="1"/>
    <col min="3606" max="3606" width="1.109375" style="47" customWidth="1"/>
    <col min="3607" max="3607" width="11.5546875" style="47"/>
    <col min="3608" max="3608" width="1.109375" style="47" customWidth="1"/>
    <col min="3609" max="3609" width="7.33203125" style="47" customWidth="1"/>
    <col min="3610" max="3610" width="1.44140625" style="47" customWidth="1"/>
    <col min="3611" max="3611" width="6.109375" style="47" customWidth="1"/>
    <col min="3612" max="3612" width="1.109375" style="47" customWidth="1"/>
    <col min="3613" max="3613" width="11.5546875" style="47"/>
    <col min="3614" max="3614" width="0.77734375" style="47" customWidth="1"/>
    <col min="3615" max="3615" width="7.33203125" style="47" customWidth="1"/>
    <col min="3616" max="3616" width="1.5546875" style="47" customWidth="1"/>
    <col min="3617" max="3617" width="7.6640625" style="47" customWidth="1"/>
    <col min="3618" max="3619" width="1.44140625" style="47" customWidth="1"/>
    <col min="3620" max="3620" width="13.109375" style="47" customWidth="1"/>
    <col min="3621" max="3621" width="1.44140625" style="47" customWidth="1"/>
    <col min="3622" max="3622" width="8.44140625" style="47" customWidth="1"/>
    <col min="3623" max="3623" width="1.44140625" style="47" customWidth="1"/>
    <col min="3624" max="3624" width="7.6640625" style="47" customWidth="1"/>
    <col min="3625" max="3625" width="1.44140625" style="47" customWidth="1"/>
    <col min="3626" max="3626" width="13.109375" style="47" customWidth="1"/>
    <col min="3627" max="3627" width="1.44140625" style="47" customWidth="1"/>
    <col min="3628" max="3628" width="8.44140625" style="47" customWidth="1"/>
    <col min="3629" max="3629" width="1.44140625" style="47" customWidth="1"/>
    <col min="3630" max="3630" width="8.44140625" style="47" customWidth="1"/>
    <col min="3631" max="3631" width="1.44140625" style="47" customWidth="1"/>
    <col min="3632" max="3632" width="13.109375" style="47" customWidth="1"/>
    <col min="3633" max="3633" width="1.44140625" style="47" customWidth="1"/>
    <col min="3634" max="3634" width="8.44140625" style="47" customWidth="1"/>
    <col min="3635" max="3635" width="1.44140625" style="47" customWidth="1"/>
    <col min="3636" max="3636" width="8.44140625" style="47" customWidth="1"/>
    <col min="3637" max="3637" width="1.44140625" style="47" customWidth="1"/>
    <col min="3638" max="3638" width="11.5546875" style="47"/>
    <col min="3639" max="3639" width="1.44140625" style="47" customWidth="1"/>
    <col min="3640" max="3640" width="8.44140625" style="47" customWidth="1"/>
    <col min="3641" max="3641" width="1.44140625" style="47" customWidth="1"/>
    <col min="3642" max="3642" width="8.44140625" style="47" customWidth="1"/>
    <col min="3643" max="3643" width="1.44140625" style="47" customWidth="1"/>
    <col min="3644" max="3644" width="13.109375" style="47" customWidth="1"/>
    <col min="3645" max="3645" width="1.44140625" style="47" customWidth="1"/>
    <col min="3646" max="3646" width="4.5546875" style="47" customWidth="1"/>
    <col min="3647" max="3647" width="4.88671875" style="47" customWidth="1"/>
    <col min="3648" max="3648" width="8.44140625" style="47" customWidth="1"/>
    <col min="3649" max="3649" width="1.44140625" style="47" customWidth="1"/>
    <col min="3650" max="3650" width="11.5546875" style="47"/>
    <col min="3651" max="3651" width="1.44140625" style="47" customWidth="1"/>
    <col min="3652" max="3652" width="11.5546875" style="47"/>
    <col min="3653" max="3653" width="1.44140625" style="47" customWidth="1"/>
    <col min="3654" max="3654" width="11.5546875" style="47"/>
    <col min="3655" max="3655" width="1.44140625" style="47" customWidth="1"/>
    <col min="3656" max="3656" width="11.5546875" style="47"/>
    <col min="3657" max="3657" width="1.44140625" style="47" customWidth="1"/>
    <col min="3658" max="3658" width="11.5546875" style="47"/>
    <col min="3659" max="3659" width="1.44140625" style="47" customWidth="1"/>
    <col min="3660" max="3660" width="11.5546875" style="47"/>
    <col min="3661" max="3661" width="1.44140625" style="47" customWidth="1"/>
    <col min="3662" max="3662" width="11.5546875" style="47"/>
    <col min="3663" max="3663" width="1.44140625" style="47" customWidth="1"/>
    <col min="3664" max="3664" width="11.5546875" style="47"/>
    <col min="3665" max="3665" width="1.44140625" style="47" customWidth="1"/>
    <col min="3666" max="3840" width="11.5546875" style="47"/>
    <col min="3841" max="3841" width="3.77734375" style="47" customWidth="1"/>
    <col min="3842" max="3842" width="1.44140625" style="47" customWidth="1"/>
    <col min="3843" max="3843" width="13.109375" style="47" customWidth="1"/>
    <col min="3844" max="3844" width="1.109375" style="47" customWidth="1"/>
    <col min="3845" max="3845" width="11.5546875" style="47"/>
    <col min="3846" max="3846" width="1.44140625" style="47" customWidth="1"/>
    <col min="3847" max="3847" width="6.88671875" style="47" customWidth="1"/>
    <col min="3848" max="3848" width="1.44140625" style="47" customWidth="1"/>
    <col min="3849" max="3849" width="6.88671875" style="47" customWidth="1"/>
    <col min="3850" max="3850" width="1.6640625" style="47" customWidth="1"/>
    <col min="3851" max="3851" width="10.77734375" style="47" customWidth="1"/>
    <col min="3852" max="3852" width="0.77734375" style="47" customWidth="1"/>
    <col min="3853" max="3853" width="6.77734375" style="47" customWidth="1"/>
    <col min="3854" max="3854" width="1.88671875" style="47" customWidth="1"/>
    <col min="3855" max="3855" width="6.109375" style="47" customWidth="1"/>
    <col min="3856" max="3856" width="1.109375" style="47" customWidth="1"/>
    <col min="3857" max="3857" width="11.5546875" style="47"/>
    <col min="3858" max="3858" width="1.44140625" style="47" customWidth="1"/>
    <col min="3859" max="3859" width="7.33203125" style="47" customWidth="1"/>
    <col min="3860" max="3860" width="1.44140625" style="47" customWidth="1"/>
    <col min="3861" max="3861" width="6.109375" style="47" customWidth="1"/>
    <col min="3862" max="3862" width="1.109375" style="47" customWidth="1"/>
    <col min="3863" max="3863" width="11.5546875" style="47"/>
    <col min="3864" max="3864" width="1.109375" style="47" customWidth="1"/>
    <col min="3865" max="3865" width="7.33203125" style="47" customWidth="1"/>
    <col min="3866" max="3866" width="1.44140625" style="47" customWidth="1"/>
    <col min="3867" max="3867" width="6.109375" style="47" customWidth="1"/>
    <col min="3868" max="3868" width="1.109375" style="47" customWidth="1"/>
    <col min="3869" max="3869" width="11.5546875" style="47"/>
    <col min="3870" max="3870" width="0.77734375" style="47" customWidth="1"/>
    <col min="3871" max="3871" width="7.33203125" style="47" customWidth="1"/>
    <col min="3872" max="3872" width="1.5546875" style="47" customWidth="1"/>
    <col min="3873" max="3873" width="7.6640625" style="47" customWidth="1"/>
    <col min="3874" max="3875" width="1.44140625" style="47" customWidth="1"/>
    <col min="3876" max="3876" width="13.109375" style="47" customWidth="1"/>
    <col min="3877" max="3877" width="1.44140625" style="47" customWidth="1"/>
    <col min="3878" max="3878" width="8.44140625" style="47" customWidth="1"/>
    <col min="3879" max="3879" width="1.44140625" style="47" customWidth="1"/>
    <col min="3880" max="3880" width="7.6640625" style="47" customWidth="1"/>
    <col min="3881" max="3881" width="1.44140625" style="47" customWidth="1"/>
    <col min="3882" max="3882" width="13.109375" style="47" customWidth="1"/>
    <col min="3883" max="3883" width="1.44140625" style="47" customWidth="1"/>
    <col min="3884" max="3884" width="8.44140625" style="47" customWidth="1"/>
    <col min="3885" max="3885" width="1.44140625" style="47" customWidth="1"/>
    <col min="3886" max="3886" width="8.44140625" style="47" customWidth="1"/>
    <col min="3887" max="3887" width="1.44140625" style="47" customWidth="1"/>
    <col min="3888" max="3888" width="13.109375" style="47" customWidth="1"/>
    <col min="3889" max="3889" width="1.44140625" style="47" customWidth="1"/>
    <col min="3890" max="3890" width="8.44140625" style="47" customWidth="1"/>
    <col min="3891" max="3891" width="1.44140625" style="47" customWidth="1"/>
    <col min="3892" max="3892" width="8.44140625" style="47" customWidth="1"/>
    <col min="3893" max="3893" width="1.44140625" style="47" customWidth="1"/>
    <col min="3894" max="3894" width="11.5546875" style="47"/>
    <col min="3895" max="3895" width="1.44140625" style="47" customWidth="1"/>
    <col min="3896" max="3896" width="8.44140625" style="47" customWidth="1"/>
    <col min="3897" max="3897" width="1.44140625" style="47" customWidth="1"/>
    <col min="3898" max="3898" width="8.44140625" style="47" customWidth="1"/>
    <col min="3899" max="3899" width="1.44140625" style="47" customWidth="1"/>
    <col min="3900" max="3900" width="13.109375" style="47" customWidth="1"/>
    <col min="3901" max="3901" width="1.44140625" style="47" customWidth="1"/>
    <col min="3902" max="3902" width="4.5546875" style="47" customWidth="1"/>
    <col min="3903" max="3903" width="4.88671875" style="47" customWidth="1"/>
    <col min="3904" max="3904" width="8.44140625" style="47" customWidth="1"/>
    <col min="3905" max="3905" width="1.44140625" style="47" customWidth="1"/>
    <col min="3906" max="3906" width="11.5546875" style="47"/>
    <col min="3907" max="3907" width="1.44140625" style="47" customWidth="1"/>
    <col min="3908" max="3908" width="11.5546875" style="47"/>
    <col min="3909" max="3909" width="1.44140625" style="47" customWidth="1"/>
    <col min="3910" max="3910" width="11.5546875" style="47"/>
    <col min="3911" max="3911" width="1.44140625" style="47" customWidth="1"/>
    <col min="3912" max="3912" width="11.5546875" style="47"/>
    <col min="3913" max="3913" width="1.44140625" style="47" customWidth="1"/>
    <col min="3914" max="3914" width="11.5546875" style="47"/>
    <col min="3915" max="3915" width="1.44140625" style="47" customWidth="1"/>
    <col min="3916" max="3916" width="11.5546875" style="47"/>
    <col min="3917" max="3917" width="1.44140625" style="47" customWidth="1"/>
    <col min="3918" max="3918" width="11.5546875" style="47"/>
    <col min="3919" max="3919" width="1.44140625" style="47" customWidth="1"/>
    <col min="3920" max="3920" width="11.5546875" style="47"/>
    <col min="3921" max="3921" width="1.44140625" style="47" customWidth="1"/>
    <col min="3922" max="4096" width="11.5546875" style="47"/>
    <col min="4097" max="4097" width="3.77734375" style="47" customWidth="1"/>
    <col min="4098" max="4098" width="1.44140625" style="47" customWidth="1"/>
    <col min="4099" max="4099" width="13.109375" style="47" customWidth="1"/>
    <col min="4100" max="4100" width="1.109375" style="47" customWidth="1"/>
    <col min="4101" max="4101" width="11.5546875" style="47"/>
    <col min="4102" max="4102" width="1.44140625" style="47" customWidth="1"/>
    <col min="4103" max="4103" width="6.88671875" style="47" customWidth="1"/>
    <col min="4104" max="4104" width="1.44140625" style="47" customWidth="1"/>
    <col min="4105" max="4105" width="6.88671875" style="47" customWidth="1"/>
    <col min="4106" max="4106" width="1.6640625" style="47" customWidth="1"/>
    <col min="4107" max="4107" width="10.77734375" style="47" customWidth="1"/>
    <col min="4108" max="4108" width="0.77734375" style="47" customWidth="1"/>
    <col min="4109" max="4109" width="6.77734375" style="47" customWidth="1"/>
    <col min="4110" max="4110" width="1.88671875" style="47" customWidth="1"/>
    <col min="4111" max="4111" width="6.109375" style="47" customWidth="1"/>
    <col min="4112" max="4112" width="1.109375" style="47" customWidth="1"/>
    <col min="4113" max="4113" width="11.5546875" style="47"/>
    <col min="4114" max="4114" width="1.44140625" style="47" customWidth="1"/>
    <col min="4115" max="4115" width="7.33203125" style="47" customWidth="1"/>
    <col min="4116" max="4116" width="1.44140625" style="47" customWidth="1"/>
    <col min="4117" max="4117" width="6.109375" style="47" customWidth="1"/>
    <col min="4118" max="4118" width="1.109375" style="47" customWidth="1"/>
    <col min="4119" max="4119" width="11.5546875" style="47"/>
    <col min="4120" max="4120" width="1.109375" style="47" customWidth="1"/>
    <col min="4121" max="4121" width="7.33203125" style="47" customWidth="1"/>
    <col min="4122" max="4122" width="1.44140625" style="47" customWidth="1"/>
    <col min="4123" max="4123" width="6.109375" style="47" customWidth="1"/>
    <col min="4124" max="4124" width="1.109375" style="47" customWidth="1"/>
    <col min="4125" max="4125" width="11.5546875" style="47"/>
    <col min="4126" max="4126" width="0.77734375" style="47" customWidth="1"/>
    <col min="4127" max="4127" width="7.33203125" style="47" customWidth="1"/>
    <col min="4128" max="4128" width="1.5546875" style="47" customWidth="1"/>
    <col min="4129" max="4129" width="7.6640625" style="47" customWidth="1"/>
    <col min="4130" max="4131" width="1.44140625" style="47" customWidth="1"/>
    <col min="4132" max="4132" width="13.109375" style="47" customWidth="1"/>
    <col min="4133" max="4133" width="1.44140625" style="47" customWidth="1"/>
    <col min="4134" max="4134" width="8.44140625" style="47" customWidth="1"/>
    <col min="4135" max="4135" width="1.44140625" style="47" customWidth="1"/>
    <col min="4136" max="4136" width="7.6640625" style="47" customWidth="1"/>
    <col min="4137" max="4137" width="1.44140625" style="47" customWidth="1"/>
    <col min="4138" max="4138" width="13.109375" style="47" customWidth="1"/>
    <col min="4139" max="4139" width="1.44140625" style="47" customWidth="1"/>
    <col min="4140" max="4140" width="8.44140625" style="47" customWidth="1"/>
    <col min="4141" max="4141" width="1.44140625" style="47" customWidth="1"/>
    <col min="4142" max="4142" width="8.44140625" style="47" customWidth="1"/>
    <col min="4143" max="4143" width="1.44140625" style="47" customWidth="1"/>
    <col min="4144" max="4144" width="13.109375" style="47" customWidth="1"/>
    <col min="4145" max="4145" width="1.44140625" style="47" customWidth="1"/>
    <col min="4146" max="4146" width="8.44140625" style="47" customWidth="1"/>
    <col min="4147" max="4147" width="1.44140625" style="47" customWidth="1"/>
    <col min="4148" max="4148" width="8.44140625" style="47" customWidth="1"/>
    <col min="4149" max="4149" width="1.44140625" style="47" customWidth="1"/>
    <col min="4150" max="4150" width="11.5546875" style="47"/>
    <col min="4151" max="4151" width="1.44140625" style="47" customWidth="1"/>
    <col min="4152" max="4152" width="8.44140625" style="47" customWidth="1"/>
    <col min="4153" max="4153" width="1.44140625" style="47" customWidth="1"/>
    <col min="4154" max="4154" width="8.44140625" style="47" customWidth="1"/>
    <col min="4155" max="4155" width="1.44140625" style="47" customWidth="1"/>
    <col min="4156" max="4156" width="13.109375" style="47" customWidth="1"/>
    <col min="4157" max="4157" width="1.44140625" style="47" customWidth="1"/>
    <col min="4158" max="4158" width="4.5546875" style="47" customWidth="1"/>
    <col min="4159" max="4159" width="4.88671875" style="47" customWidth="1"/>
    <col min="4160" max="4160" width="8.44140625" style="47" customWidth="1"/>
    <col min="4161" max="4161" width="1.44140625" style="47" customWidth="1"/>
    <col min="4162" max="4162" width="11.5546875" style="47"/>
    <col min="4163" max="4163" width="1.44140625" style="47" customWidth="1"/>
    <col min="4164" max="4164" width="11.5546875" style="47"/>
    <col min="4165" max="4165" width="1.44140625" style="47" customWidth="1"/>
    <col min="4166" max="4166" width="11.5546875" style="47"/>
    <col min="4167" max="4167" width="1.44140625" style="47" customWidth="1"/>
    <col min="4168" max="4168" width="11.5546875" style="47"/>
    <col min="4169" max="4169" width="1.44140625" style="47" customWidth="1"/>
    <col min="4170" max="4170" width="11.5546875" style="47"/>
    <col min="4171" max="4171" width="1.44140625" style="47" customWidth="1"/>
    <col min="4172" max="4172" width="11.5546875" style="47"/>
    <col min="4173" max="4173" width="1.44140625" style="47" customWidth="1"/>
    <col min="4174" max="4174" width="11.5546875" style="47"/>
    <col min="4175" max="4175" width="1.44140625" style="47" customWidth="1"/>
    <col min="4176" max="4176" width="11.5546875" style="47"/>
    <col min="4177" max="4177" width="1.44140625" style="47" customWidth="1"/>
    <col min="4178" max="4352" width="11.5546875" style="47"/>
    <col min="4353" max="4353" width="3.77734375" style="47" customWidth="1"/>
    <col min="4354" max="4354" width="1.44140625" style="47" customWidth="1"/>
    <col min="4355" max="4355" width="13.109375" style="47" customWidth="1"/>
    <col min="4356" max="4356" width="1.109375" style="47" customWidth="1"/>
    <col min="4357" max="4357" width="11.5546875" style="47"/>
    <col min="4358" max="4358" width="1.44140625" style="47" customWidth="1"/>
    <col min="4359" max="4359" width="6.88671875" style="47" customWidth="1"/>
    <col min="4360" max="4360" width="1.44140625" style="47" customWidth="1"/>
    <col min="4361" max="4361" width="6.88671875" style="47" customWidth="1"/>
    <col min="4362" max="4362" width="1.6640625" style="47" customWidth="1"/>
    <col min="4363" max="4363" width="10.77734375" style="47" customWidth="1"/>
    <col min="4364" max="4364" width="0.77734375" style="47" customWidth="1"/>
    <col min="4365" max="4365" width="6.77734375" style="47" customWidth="1"/>
    <col min="4366" max="4366" width="1.88671875" style="47" customWidth="1"/>
    <col min="4367" max="4367" width="6.109375" style="47" customWidth="1"/>
    <col min="4368" max="4368" width="1.109375" style="47" customWidth="1"/>
    <col min="4369" max="4369" width="11.5546875" style="47"/>
    <col min="4370" max="4370" width="1.44140625" style="47" customWidth="1"/>
    <col min="4371" max="4371" width="7.33203125" style="47" customWidth="1"/>
    <col min="4372" max="4372" width="1.44140625" style="47" customWidth="1"/>
    <col min="4373" max="4373" width="6.109375" style="47" customWidth="1"/>
    <col min="4374" max="4374" width="1.109375" style="47" customWidth="1"/>
    <col min="4375" max="4375" width="11.5546875" style="47"/>
    <col min="4376" max="4376" width="1.109375" style="47" customWidth="1"/>
    <col min="4377" max="4377" width="7.33203125" style="47" customWidth="1"/>
    <col min="4378" max="4378" width="1.44140625" style="47" customWidth="1"/>
    <col min="4379" max="4379" width="6.109375" style="47" customWidth="1"/>
    <col min="4380" max="4380" width="1.109375" style="47" customWidth="1"/>
    <col min="4381" max="4381" width="11.5546875" style="47"/>
    <col min="4382" max="4382" width="0.77734375" style="47" customWidth="1"/>
    <col min="4383" max="4383" width="7.33203125" style="47" customWidth="1"/>
    <col min="4384" max="4384" width="1.5546875" style="47" customWidth="1"/>
    <col min="4385" max="4385" width="7.6640625" style="47" customWidth="1"/>
    <col min="4386" max="4387" width="1.44140625" style="47" customWidth="1"/>
    <col min="4388" max="4388" width="13.109375" style="47" customWidth="1"/>
    <col min="4389" max="4389" width="1.44140625" style="47" customWidth="1"/>
    <col min="4390" max="4390" width="8.44140625" style="47" customWidth="1"/>
    <col min="4391" max="4391" width="1.44140625" style="47" customWidth="1"/>
    <col min="4392" max="4392" width="7.6640625" style="47" customWidth="1"/>
    <col min="4393" max="4393" width="1.44140625" style="47" customWidth="1"/>
    <col min="4394" max="4394" width="13.109375" style="47" customWidth="1"/>
    <col min="4395" max="4395" width="1.44140625" style="47" customWidth="1"/>
    <col min="4396" max="4396" width="8.44140625" style="47" customWidth="1"/>
    <col min="4397" max="4397" width="1.44140625" style="47" customWidth="1"/>
    <col min="4398" max="4398" width="8.44140625" style="47" customWidth="1"/>
    <col min="4399" max="4399" width="1.44140625" style="47" customWidth="1"/>
    <col min="4400" max="4400" width="13.109375" style="47" customWidth="1"/>
    <col min="4401" max="4401" width="1.44140625" style="47" customWidth="1"/>
    <col min="4402" max="4402" width="8.44140625" style="47" customWidth="1"/>
    <col min="4403" max="4403" width="1.44140625" style="47" customWidth="1"/>
    <col min="4404" max="4404" width="8.44140625" style="47" customWidth="1"/>
    <col min="4405" max="4405" width="1.44140625" style="47" customWidth="1"/>
    <col min="4406" max="4406" width="11.5546875" style="47"/>
    <col min="4407" max="4407" width="1.44140625" style="47" customWidth="1"/>
    <col min="4408" max="4408" width="8.44140625" style="47" customWidth="1"/>
    <col min="4409" max="4409" width="1.44140625" style="47" customWidth="1"/>
    <col min="4410" max="4410" width="8.44140625" style="47" customWidth="1"/>
    <col min="4411" max="4411" width="1.44140625" style="47" customWidth="1"/>
    <col min="4412" max="4412" width="13.109375" style="47" customWidth="1"/>
    <col min="4413" max="4413" width="1.44140625" style="47" customWidth="1"/>
    <col min="4414" max="4414" width="4.5546875" style="47" customWidth="1"/>
    <col min="4415" max="4415" width="4.88671875" style="47" customWidth="1"/>
    <col min="4416" max="4416" width="8.44140625" style="47" customWidth="1"/>
    <col min="4417" max="4417" width="1.44140625" style="47" customWidth="1"/>
    <col min="4418" max="4418" width="11.5546875" style="47"/>
    <col min="4419" max="4419" width="1.44140625" style="47" customWidth="1"/>
    <col min="4420" max="4420" width="11.5546875" style="47"/>
    <col min="4421" max="4421" width="1.44140625" style="47" customWidth="1"/>
    <col min="4422" max="4422" width="11.5546875" style="47"/>
    <col min="4423" max="4423" width="1.44140625" style="47" customWidth="1"/>
    <col min="4424" max="4424" width="11.5546875" style="47"/>
    <col min="4425" max="4425" width="1.44140625" style="47" customWidth="1"/>
    <col min="4426" max="4426" width="11.5546875" style="47"/>
    <col min="4427" max="4427" width="1.44140625" style="47" customWidth="1"/>
    <col min="4428" max="4428" width="11.5546875" style="47"/>
    <col min="4429" max="4429" width="1.44140625" style="47" customWidth="1"/>
    <col min="4430" max="4430" width="11.5546875" style="47"/>
    <col min="4431" max="4431" width="1.44140625" style="47" customWidth="1"/>
    <col min="4432" max="4432" width="11.5546875" style="47"/>
    <col min="4433" max="4433" width="1.44140625" style="47" customWidth="1"/>
    <col min="4434" max="4608" width="11.5546875" style="47"/>
    <col min="4609" max="4609" width="3.77734375" style="47" customWidth="1"/>
    <col min="4610" max="4610" width="1.44140625" style="47" customWidth="1"/>
    <col min="4611" max="4611" width="13.109375" style="47" customWidth="1"/>
    <col min="4612" max="4612" width="1.109375" style="47" customWidth="1"/>
    <col min="4613" max="4613" width="11.5546875" style="47"/>
    <col min="4614" max="4614" width="1.44140625" style="47" customWidth="1"/>
    <col min="4615" max="4615" width="6.88671875" style="47" customWidth="1"/>
    <col min="4616" max="4616" width="1.44140625" style="47" customWidth="1"/>
    <col min="4617" max="4617" width="6.88671875" style="47" customWidth="1"/>
    <col min="4618" max="4618" width="1.6640625" style="47" customWidth="1"/>
    <col min="4619" max="4619" width="10.77734375" style="47" customWidth="1"/>
    <col min="4620" max="4620" width="0.77734375" style="47" customWidth="1"/>
    <col min="4621" max="4621" width="6.77734375" style="47" customWidth="1"/>
    <col min="4622" max="4622" width="1.88671875" style="47" customWidth="1"/>
    <col min="4623" max="4623" width="6.109375" style="47" customWidth="1"/>
    <col min="4624" max="4624" width="1.109375" style="47" customWidth="1"/>
    <col min="4625" max="4625" width="11.5546875" style="47"/>
    <col min="4626" max="4626" width="1.44140625" style="47" customWidth="1"/>
    <col min="4627" max="4627" width="7.33203125" style="47" customWidth="1"/>
    <col min="4628" max="4628" width="1.44140625" style="47" customWidth="1"/>
    <col min="4629" max="4629" width="6.109375" style="47" customWidth="1"/>
    <col min="4630" max="4630" width="1.109375" style="47" customWidth="1"/>
    <col min="4631" max="4631" width="11.5546875" style="47"/>
    <col min="4632" max="4632" width="1.109375" style="47" customWidth="1"/>
    <col min="4633" max="4633" width="7.33203125" style="47" customWidth="1"/>
    <col min="4634" max="4634" width="1.44140625" style="47" customWidth="1"/>
    <col min="4635" max="4635" width="6.109375" style="47" customWidth="1"/>
    <col min="4636" max="4636" width="1.109375" style="47" customWidth="1"/>
    <col min="4637" max="4637" width="11.5546875" style="47"/>
    <col min="4638" max="4638" width="0.77734375" style="47" customWidth="1"/>
    <col min="4639" max="4639" width="7.33203125" style="47" customWidth="1"/>
    <col min="4640" max="4640" width="1.5546875" style="47" customWidth="1"/>
    <col min="4641" max="4641" width="7.6640625" style="47" customWidth="1"/>
    <col min="4642" max="4643" width="1.44140625" style="47" customWidth="1"/>
    <col min="4644" max="4644" width="13.109375" style="47" customWidth="1"/>
    <col min="4645" max="4645" width="1.44140625" style="47" customWidth="1"/>
    <col min="4646" max="4646" width="8.44140625" style="47" customWidth="1"/>
    <col min="4647" max="4647" width="1.44140625" style="47" customWidth="1"/>
    <col min="4648" max="4648" width="7.6640625" style="47" customWidth="1"/>
    <col min="4649" max="4649" width="1.44140625" style="47" customWidth="1"/>
    <col min="4650" max="4650" width="13.109375" style="47" customWidth="1"/>
    <col min="4651" max="4651" width="1.44140625" style="47" customWidth="1"/>
    <col min="4652" max="4652" width="8.44140625" style="47" customWidth="1"/>
    <col min="4653" max="4653" width="1.44140625" style="47" customWidth="1"/>
    <col min="4654" max="4654" width="8.44140625" style="47" customWidth="1"/>
    <col min="4655" max="4655" width="1.44140625" style="47" customWidth="1"/>
    <col min="4656" max="4656" width="13.109375" style="47" customWidth="1"/>
    <col min="4657" max="4657" width="1.44140625" style="47" customWidth="1"/>
    <col min="4658" max="4658" width="8.44140625" style="47" customWidth="1"/>
    <col min="4659" max="4659" width="1.44140625" style="47" customWidth="1"/>
    <col min="4660" max="4660" width="8.44140625" style="47" customWidth="1"/>
    <col min="4661" max="4661" width="1.44140625" style="47" customWidth="1"/>
    <col min="4662" max="4662" width="11.5546875" style="47"/>
    <col min="4663" max="4663" width="1.44140625" style="47" customWidth="1"/>
    <col min="4664" max="4664" width="8.44140625" style="47" customWidth="1"/>
    <col min="4665" max="4665" width="1.44140625" style="47" customWidth="1"/>
    <col min="4666" max="4666" width="8.44140625" style="47" customWidth="1"/>
    <col min="4667" max="4667" width="1.44140625" style="47" customWidth="1"/>
    <col min="4668" max="4668" width="13.109375" style="47" customWidth="1"/>
    <col min="4669" max="4669" width="1.44140625" style="47" customWidth="1"/>
    <col min="4670" max="4670" width="4.5546875" style="47" customWidth="1"/>
    <col min="4671" max="4671" width="4.88671875" style="47" customWidth="1"/>
    <col min="4672" max="4672" width="8.44140625" style="47" customWidth="1"/>
    <col min="4673" max="4673" width="1.44140625" style="47" customWidth="1"/>
    <col min="4674" max="4674" width="11.5546875" style="47"/>
    <col min="4675" max="4675" width="1.44140625" style="47" customWidth="1"/>
    <col min="4676" max="4676" width="11.5546875" style="47"/>
    <col min="4677" max="4677" width="1.44140625" style="47" customWidth="1"/>
    <col min="4678" max="4678" width="11.5546875" style="47"/>
    <col min="4679" max="4679" width="1.44140625" style="47" customWidth="1"/>
    <col min="4680" max="4680" width="11.5546875" style="47"/>
    <col min="4681" max="4681" width="1.44140625" style="47" customWidth="1"/>
    <col min="4682" max="4682" width="11.5546875" style="47"/>
    <col min="4683" max="4683" width="1.44140625" style="47" customWidth="1"/>
    <col min="4684" max="4684" width="11.5546875" style="47"/>
    <col min="4685" max="4685" width="1.44140625" style="47" customWidth="1"/>
    <col min="4686" max="4686" width="11.5546875" style="47"/>
    <col min="4687" max="4687" width="1.44140625" style="47" customWidth="1"/>
    <col min="4688" max="4688" width="11.5546875" style="47"/>
    <col min="4689" max="4689" width="1.44140625" style="47" customWidth="1"/>
    <col min="4690" max="4864" width="11.5546875" style="47"/>
    <col min="4865" max="4865" width="3.77734375" style="47" customWidth="1"/>
    <col min="4866" max="4866" width="1.44140625" style="47" customWidth="1"/>
    <col min="4867" max="4867" width="13.109375" style="47" customWidth="1"/>
    <col min="4868" max="4868" width="1.109375" style="47" customWidth="1"/>
    <col min="4869" max="4869" width="11.5546875" style="47"/>
    <col min="4870" max="4870" width="1.44140625" style="47" customWidth="1"/>
    <col min="4871" max="4871" width="6.88671875" style="47" customWidth="1"/>
    <col min="4872" max="4872" width="1.44140625" style="47" customWidth="1"/>
    <col min="4873" max="4873" width="6.88671875" style="47" customWidth="1"/>
    <col min="4874" max="4874" width="1.6640625" style="47" customWidth="1"/>
    <col min="4875" max="4875" width="10.77734375" style="47" customWidth="1"/>
    <col min="4876" max="4876" width="0.77734375" style="47" customWidth="1"/>
    <col min="4877" max="4877" width="6.77734375" style="47" customWidth="1"/>
    <col min="4878" max="4878" width="1.88671875" style="47" customWidth="1"/>
    <col min="4879" max="4879" width="6.109375" style="47" customWidth="1"/>
    <col min="4880" max="4880" width="1.109375" style="47" customWidth="1"/>
    <col min="4881" max="4881" width="11.5546875" style="47"/>
    <col min="4882" max="4882" width="1.44140625" style="47" customWidth="1"/>
    <col min="4883" max="4883" width="7.33203125" style="47" customWidth="1"/>
    <col min="4884" max="4884" width="1.44140625" style="47" customWidth="1"/>
    <col min="4885" max="4885" width="6.109375" style="47" customWidth="1"/>
    <col min="4886" max="4886" width="1.109375" style="47" customWidth="1"/>
    <col min="4887" max="4887" width="11.5546875" style="47"/>
    <col min="4888" max="4888" width="1.109375" style="47" customWidth="1"/>
    <col min="4889" max="4889" width="7.33203125" style="47" customWidth="1"/>
    <col min="4890" max="4890" width="1.44140625" style="47" customWidth="1"/>
    <col min="4891" max="4891" width="6.109375" style="47" customWidth="1"/>
    <col min="4892" max="4892" width="1.109375" style="47" customWidth="1"/>
    <col min="4893" max="4893" width="11.5546875" style="47"/>
    <col min="4894" max="4894" width="0.77734375" style="47" customWidth="1"/>
    <col min="4895" max="4895" width="7.33203125" style="47" customWidth="1"/>
    <col min="4896" max="4896" width="1.5546875" style="47" customWidth="1"/>
    <col min="4897" max="4897" width="7.6640625" style="47" customWidth="1"/>
    <col min="4898" max="4899" width="1.44140625" style="47" customWidth="1"/>
    <col min="4900" max="4900" width="13.109375" style="47" customWidth="1"/>
    <col min="4901" max="4901" width="1.44140625" style="47" customWidth="1"/>
    <col min="4902" max="4902" width="8.44140625" style="47" customWidth="1"/>
    <col min="4903" max="4903" width="1.44140625" style="47" customWidth="1"/>
    <col min="4904" max="4904" width="7.6640625" style="47" customWidth="1"/>
    <col min="4905" max="4905" width="1.44140625" style="47" customWidth="1"/>
    <col min="4906" max="4906" width="13.109375" style="47" customWidth="1"/>
    <col min="4907" max="4907" width="1.44140625" style="47" customWidth="1"/>
    <col min="4908" max="4908" width="8.44140625" style="47" customWidth="1"/>
    <col min="4909" max="4909" width="1.44140625" style="47" customWidth="1"/>
    <col min="4910" max="4910" width="8.44140625" style="47" customWidth="1"/>
    <col min="4911" max="4911" width="1.44140625" style="47" customWidth="1"/>
    <col min="4912" max="4912" width="13.109375" style="47" customWidth="1"/>
    <col min="4913" max="4913" width="1.44140625" style="47" customWidth="1"/>
    <col min="4914" max="4914" width="8.44140625" style="47" customWidth="1"/>
    <col min="4915" max="4915" width="1.44140625" style="47" customWidth="1"/>
    <col min="4916" max="4916" width="8.44140625" style="47" customWidth="1"/>
    <col min="4917" max="4917" width="1.44140625" style="47" customWidth="1"/>
    <col min="4918" max="4918" width="11.5546875" style="47"/>
    <col min="4919" max="4919" width="1.44140625" style="47" customWidth="1"/>
    <col min="4920" max="4920" width="8.44140625" style="47" customWidth="1"/>
    <col min="4921" max="4921" width="1.44140625" style="47" customWidth="1"/>
    <col min="4922" max="4922" width="8.44140625" style="47" customWidth="1"/>
    <col min="4923" max="4923" width="1.44140625" style="47" customWidth="1"/>
    <col min="4924" max="4924" width="13.109375" style="47" customWidth="1"/>
    <col min="4925" max="4925" width="1.44140625" style="47" customWidth="1"/>
    <col min="4926" max="4926" width="4.5546875" style="47" customWidth="1"/>
    <col min="4927" max="4927" width="4.88671875" style="47" customWidth="1"/>
    <col min="4928" max="4928" width="8.44140625" style="47" customWidth="1"/>
    <col min="4929" max="4929" width="1.44140625" style="47" customWidth="1"/>
    <col min="4930" max="4930" width="11.5546875" style="47"/>
    <col min="4931" max="4931" width="1.44140625" style="47" customWidth="1"/>
    <col min="4932" max="4932" width="11.5546875" style="47"/>
    <col min="4933" max="4933" width="1.44140625" style="47" customWidth="1"/>
    <col min="4934" max="4934" width="11.5546875" style="47"/>
    <col min="4935" max="4935" width="1.44140625" style="47" customWidth="1"/>
    <col min="4936" max="4936" width="11.5546875" style="47"/>
    <col min="4937" max="4937" width="1.44140625" style="47" customWidth="1"/>
    <col min="4938" max="4938" width="11.5546875" style="47"/>
    <col min="4939" max="4939" width="1.44140625" style="47" customWidth="1"/>
    <col min="4940" max="4940" width="11.5546875" style="47"/>
    <col min="4941" max="4941" width="1.44140625" style="47" customWidth="1"/>
    <col min="4942" max="4942" width="11.5546875" style="47"/>
    <col min="4943" max="4943" width="1.44140625" style="47" customWidth="1"/>
    <col min="4944" max="4944" width="11.5546875" style="47"/>
    <col min="4945" max="4945" width="1.44140625" style="47" customWidth="1"/>
    <col min="4946" max="5120" width="11.5546875" style="47"/>
    <col min="5121" max="5121" width="3.77734375" style="47" customWidth="1"/>
    <col min="5122" max="5122" width="1.44140625" style="47" customWidth="1"/>
    <col min="5123" max="5123" width="13.109375" style="47" customWidth="1"/>
    <col min="5124" max="5124" width="1.109375" style="47" customWidth="1"/>
    <col min="5125" max="5125" width="11.5546875" style="47"/>
    <col min="5126" max="5126" width="1.44140625" style="47" customWidth="1"/>
    <col min="5127" max="5127" width="6.88671875" style="47" customWidth="1"/>
    <col min="5128" max="5128" width="1.44140625" style="47" customWidth="1"/>
    <col min="5129" max="5129" width="6.88671875" style="47" customWidth="1"/>
    <col min="5130" max="5130" width="1.6640625" style="47" customWidth="1"/>
    <col min="5131" max="5131" width="10.77734375" style="47" customWidth="1"/>
    <col min="5132" max="5132" width="0.77734375" style="47" customWidth="1"/>
    <col min="5133" max="5133" width="6.77734375" style="47" customWidth="1"/>
    <col min="5134" max="5134" width="1.88671875" style="47" customWidth="1"/>
    <col min="5135" max="5135" width="6.109375" style="47" customWidth="1"/>
    <col min="5136" max="5136" width="1.109375" style="47" customWidth="1"/>
    <col min="5137" max="5137" width="11.5546875" style="47"/>
    <col min="5138" max="5138" width="1.44140625" style="47" customWidth="1"/>
    <col min="5139" max="5139" width="7.33203125" style="47" customWidth="1"/>
    <col min="5140" max="5140" width="1.44140625" style="47" customWidth="1"/>
    <col min="5141" max="5141" width="6.109375" style="47" customWidth="1"/>
    <col min="5142" max="5142" width="1.109375" style="47" customWidth="1"/>
    <col min="5143" max="5143" width="11.5546875" style="47"/>
    <col min="5144" max="5144" width="1.109375" style="47" customWidth="1"/>
    <col min="5145" max="5145" width="7.33203125" style="47" customWidth="1"/>
    <col min="5146" max="5146" width="1.44140625" style="47" customWidth="1"/>
    <col min="5147" max="5147" width="6.109375" style="47" customWidth="1"/>
    <col min="5148" max="5148" width="1.109375" style="47" customWidth="1"/>
    <col min="5149" max="5149" width="11.5546875" style="47"/>
    <col min="5150" max="5150" width="0.77734375" style="47" customWidth="1"/>
    <col min="5151" max="5151" width="7.33203125" style="47" customWidth="1"/>
    <col min="5152" max="5152" width="1.5546875" style="47" customWidth="1"/>
    <col min="5153" max="5153" width="7.6640625" style="47" customWidth="1"/>
    <col min="5154" max="5155" width="1.44140625" style="47" customWidth="1"/>
    <col min="5156" max="5156" width="13.109375" style="47" customWidth="1"/>
    <col min="5157" max="5157" width="1.44140625" style="47" customWidth="1"/>
    <col min="5158" max="5158" width="8.44140625" style="47" customWidth="1"/>
    <col min="5159" max="5159" width="1.44140625" style="47" customWidth="1"/>
    <col min="5160" max="5160" width="7.6640625" style="47" customWidth="1"/>
    <col min="5161" max="5161" width="1.44140625" style="47" customWidth="1"/>
    <col min="5162" max="5162" width="13.109375" style="47" customWidth="1"/>
    <col min="5163" max="5163" width="1.44140625" style="47" customWidth="1"/>
    <col min="5164" max="5164" width="8.44140625" style="47" customWidth="1"/>
    <col min="5165" max="5165" width="1.44140625" style="47" customWidth="1"/>
    <col min="5166" max="5166" width="8.44140625" style="47" customWidth="1"/>
    <col min="5167" max="5167" width="1.44140625" style="47" customWidth="1"/>
    <col min="5168" max="5168" width="13.109375" style="47" customWidth="1"/>
    <col min="5169" max="5169" width="1.44140625" style="47" customWidth="1"/>
    <col min="5170" max="5170" width="8.44140625" style="47" customWidth="1"/>
    <col min="5171" max="5171" width="1.44140625" style="47" customWidth="1"/>
    <col min="5172" max="5172" width="8.44140625" style="47" customWidth="1"/>
    <col min="5173" max="5173" width="1.44140625" style="47" customWidth="1"/>
    <col min="5174" max="5174" width="11.5546875" style="47"/>
    <col min="5175" max="5175" width="1.44140625" style="47" customWidth="1"/>
    <col min="5176" max="5176" width="8.44140625" style="47" customWidth="1"/>
    <col min="5177" max="5177" width="1.44140625" style="47" customWidth="1"/>
    <col min="5178" max="5178" width="8.44140625" style="47" customWidth="1"/>
    <col min="5179" max="5179" width="1.44140625" style="47" customWidth="1"/>
    <col min="5180" max="5180" width="13.109375" style="47" customWidth="1"/>
    <col min="5181" max="5181" width="1.44140625" style="47" customWidth="1"/>
    <col min="5182" max="5182" width="4.5546875" style="47" customWidth="1"/>
    <col min="5183" max="5183" width="4.88671875" style="47" customWidth="1"/>
    <col min="5184" max="5184" width="8.44140625" style="47" customWidth="1"/>
    <col min="5185" max="5185" width="1.44140625" style="47" customWidth="1"/>
    <col min="5186" max="5186" width="11.5546875" style="47"/>
    <col min="5187" max="5187" width="1.44140625" style="47" customWidth="1"/>
    <col min="5188" max="5188" width="11.5546875" style="47"/>
    <col min="5189" max="5189" width="1.44140625" style="47" customWidth="1"/>
    <col min="5190" max="5190" width="11.5546875" style="47"/>
    <col min="5191" max="5191" width="1.44140625" style="47" customWidth="1"/>
    <col min="5192" max="5192" width="11.5546875" style="47"/>
    <col min="5193" max="5193" width="1.44140625" style="47" customWidth="1"/>
    <col min="5194" max="5194" width="11.5546875" style="47"/>
    <col min="5195" max="5195" width="1.44140625" style="47" customWidth="1"/>
    <col min="5196" max="5196" width="11.5546875" style="47"/>
    <col min="5197" max="5197" width="1.44140625" style="47" customWidth="1"/>
    <col min="5198" max="5198" width="11.5546875" style="47"/>
    <col min="5199" max="5199" width="1.44140625" style="47" customWidth="1"/>
    <col min="5200" max="5200" width="11.5546875" style="47"/>
    <col min="5201" max="5201" width="1.44140625" style="47" customWidth="1"/>
    <col min="5202" max="5376" width="11.5546875" style="47"/>
    <col min="5377" max="5377" width="3.77734375" style="47" customWidth="1"/>
    <col min="5378" max="5378" width="1.44140625" style="47" customWidth="1"/>
    <col min="5379" max="5379" width="13.109375" style="47" customWidth="1"/>
    <col min="5380" max="5380" width="1.109375" style="47" customWidth="1"/>
    <col min="5381" max="5381" width="11.5546875" style="47"/>
    <col min="5382" max="5382" width="1.44140625" style="47" customWidth="1"/>
    <col min="5383" max="5383" width="6.88671875" style="47" customWidth="1"/>
    <col min="5384" max="5384" width="1.44140625" style="47" customWidth="1"/>
    <col min="5385" max="5385" width="6.88671875" style="47" customWidth="1"/>
    <col min="5386" max="5386" width="1.6640625" style="47" customWidth="1"/>
    <col min="5387" max="5387" width="10.77734375" style="47" customWidth="1"/>
    <col min="5388" max="5388" width="0.77734375" style="47" customWidth="1"/>
    <col min="5389" max="5389" width="6.77734375" style="47" customWidth="1"/>
    <col min="5390" max="5390" width="1.88671875" style="47" customWidth="1"/>
    <col min="5391" max="5391" width="6.109375" style="47" customWidth="1"/>
    <col min="5392" max="5392" width="1.109375" style="47" customWidth="1"/>
    <col min="5393" max="5393" width="11.5546875" style="47"/>
    <col min="5394" max="5394" width="1.44140625" style="47" customWidth="1"/>
    <col min="5395" max="5395" width="7.33203125" style="47" customWidth="1"/>
    <col min="5396" max="5396" width="1.44140625" style="47" customWidth="1"/>
    <col min="5397" max="5397" width="6.109375" style="47" customWidth="1"/>
    <col min="5398" max="5398" width="1.109375" style="47" customWidth="1"/>
    <col min="5399" max="5399" width="11.5546875" style="47"/>
    <col min="5400" max="5400" width="1.109375" style="47" customWidth="1"/>
    <col min="5401" max="5401" width="7.33203125" style="47" customWidth="1"/>
    <col min="5402" max="5402" width="1.44140625" style="47" customWidth="1"/>
    <col min="5403" max="5403" width="6.109375" style="47" customWidth="1"/>
    <col min="5404" max="5404" width="1.109375" style="47" customWidth="1"/>
    <col min="5405" max="5405" width="11.5546875" style="47"/>
    <col min="5406" max="5406" width="0.77734375" style="47" customWidth="1"/>
    <col min="5407" max="5407" width="7.33203125" style="47" customWidth="1"/>
    <col min="5408" max="5408" width="1.5546875" style="47" customWidth="1"/>
    <col min="5409" max="5409" width="7.6640625" style="47" customWidth="1"/>
    <col min="5410" max="5411" width="1.44140625" style="47" customWidth="1"/>
    <col min="5412" max="5412" width="13.109375" style="47" customWidth="1"/>
    <col min="5413" max="5413" width="1.44140625" style="47" customWidth="1"/>
    <col min="5414" max="5414" width="8.44140625" style="47" customWidth="1"/>
    <col min="5415" max="5415" width="1.44140625" style="47" customWidth="1"/>
    <col min="5416" max="5416" width="7.6640625" style="47" customWidth="1"/>
    <col min="5417" max="5417" width="1.44140625" style="47" customWidth="1"/>
    <col min="5418" max="5418" width="13.109375" style="47" customWidth="1"/>
    <col min="5419" max="5419" width="1.44140625" style="47" customWidth="1"/>
    <col min="5420" max="5420" width="8.44140625" style="47" customWidth="1"/>
    <col min="5421" max="5421" width="1.44140625" style="47" customWidth="1"/>
    <col min="5422" max="5422" width="8.44140625" style="47" customWidth="1"/>
    <col min="5423" max="5423" width="1.44140625" style="47" customWidth="1"/>
    <col min="5424" max="5424" width="13.109375" style="47" customWidth="1"/>
    <col min="5425" max="5425" width="1.44140625" style="47" customWidth="1"/>
    <col min="5426" max="5426" width="8.44140625" style="47" customWidth="1"/>
    <col min="5427" max="5427" width="1.44140625" style="47" customWidth="1"/>
    <col min="5428" max="5428" width="8.44140625" style="47" customWidth="1"/>
    <col min="5429" max="5429" width="1.44140625" style="47" customWidth="1"/>
    <col min="5430" max="5430" width="11.5546875" style="47"/>
    <col min="5431" max="5431" width="1.44140625" style="47" customWidth="1"/>
    <col min="5432" max="5432" width="8.44140625" style="47" customWidth="1"/>
    <col min="5433" max="5433" width="1.44140625" style="47" customWidth="1"/>
    <col min="5434" max="5434" width="8.44140625" style="47" customWidth="1"/>
    <col min="5435" max="5435" width="1.44140625" style="47" customWidth="1"/>
    <col min="5436" max="5436" width="13.109375" style="47" customWidth="1"/>
    <col min="5437" max="5437" width="1.44140625" style="47" customWidth="1"/>
    <col min="5438" max="5438" width="4.5546875" style="47" customWidth="1"/>
    <col min="5439" max="5439" width="4.88671875" style="47" customWidth="1"/>
    <col min="5440" max="5440" width="8.44140625" style="47" customWidth="1"/>
    <col min="5441" max="5441" width="1.44140625" style="47" customWidth="1"/>
    <col min="5442" max="5442" width="11.5546875" style="47"/>
    <col min="5443" max="5443" width="1.44140625" style="47" customWidth="1"/>
    <col min="5444" max="5444" width="11.5546875" style="47"/>
    <col min="5445" max="5445" width="1.44140625" style="47" customWidth="1"/>
    <col min="5446" max="5446" width="11.5546875" style="47"/>
    <col min="5447" max="5447" width="1.44140625" style="47" customWidth="1"/>
    <col min="5448" max="5448" width="11.5546875" style="47"/>
    <col min="5449" max="5449" width="1.44140625" style="47" customWidth="1"/>
    <col min="5450" max="5450" width="11.5546875" style="47"/>
    <col min="5451" max="5451" width="1.44140625" style="47" customWidth="1"/>
    <col min="5452" max="5452" width="11.5546875" style="47"/>
    <col min="5453" max="5453" width="1.44140625" style="47" customWidth="1"/>
    <col min="5454" max="5454" width="11.5546875" style="47"/>
    <col min="5455" max="5455" width="1.44140625" style="47" customWidth="1"/>
    <col min="5456" max="5456" width="11.5546875" style="47"/>
    <col min="5457" max="5457" width="1.44140625" style="47" customWidth="1"/>
    <col min="5458" max="5632" width="11.5546875" style="47"/>
    <col min="5633" max="5633" width="3.77734375" style="47" customWidth="1"/>
    <col min="5634" max="5634" width="1.44140625" style="47" customWidth="1"/>
    <col min="5635" max="5635" width="13.109375" style="47" customWidth="1"/>
    <col min="5636" max="5636" width="1.109375" style="47" customWidth="1"/>
    <col min="5637" max="5637" width="11.5546875" style="47"/>
    <col min="5638" max="5638" width="1.44140625" style="47" customWidth="1"/>
    <col min="5639" max="5639" width="6.88671875" style="47" customWidth="1"/>
    <col min="5640" max="5640" width="1.44140625" style="47" customWidth="1"/>
    <col min="5641" max="5641" width="6.88671875" style="47" customWidth="1"/>
    <col min="5642" max="5642" width="1.6640625" style="47" customWidth="1"/>
    <col min="5643" max="5643" width="10.77734375" style="47" customWidth="1"/>
    <col min="5644" max="5644" width="0.77734375" style="47" customWidth="1"/>
    <col min="5645" max="5645" width="6.77734375" style="47" customWidth="1"/>
    <col min="5646" max="5646" width="1.88671875" style="47" customWidth="1"/>
    <col min="5647" max="5647" width="6.109375" style="47" customWidth="1"/>
    <col min="5648" max="5648" width="1.109375" style="47" customWidth="1"/>
    <col min="5649" max="5649" width="11.5546875" style="47"/>
    <col min="5650" max="5650" width="1.44140625" style="47" customWidth="1"/>
    <col min="5651" max="5651" width="7.33203125" style="47" customWidth="1"/>
    <col min="5652" max="5652" width="1.44140625" style="47" customWidth="1"/>
    <col min="5653" max="5653" width="6.109375" style="47" customWidth="1"/>
    <col min="5654" max="5654" width="1.109375" style="47" customWidth="1"/>
    <col min="5655" max="5655" width="11.5546875" style="47"/>
    <col min="5656" max="5656" width="1.109375" style="47" customWidth="1"/>
    <col min="5657" max="5657" width="7.33203125" style="47" customWidth="1"/>
    <col min="5658" max="5658" width="1.44140625" style="47" customWidth="1"/>
    <col min="5659" max="5659" width="6.109375" style="47" customWidth="1"/>
    <col min="5660" max="5660" width="1.109375" style="47" customWidth="1"/>
    <col min="5661" max="5661" width="11.5546875" style="47"/>
    <col min="5662" max="5662" width="0.77734375" style="47" customWidth="1"/>
    <col min="5663" max="5663" width="7.33203125" style="47" customWidth="1"/>
    <col min="5664" max="5664" width="1.5546875" style="47" customWidth="1"/>
    <col min="5665" max="5665" width="7.6640625" style="47" customWidth="1"/>
    <col min="5666" max="5667" width="1.44140625" style="47" customWidth="1"/>
    <col min="5668" max="5668" width="13.109375" style="47" customWidth="1"/>
    <col min="5669" max="5669" width="1.44140625" style="47" customWidth="1"/>
    <col min="5670" max="5670" width="8.44140625" style="47" customWidth="1"/>
    <col min="5671" max="5671" width="1.44140625" style="47" customWidth="1"/>
    <col min="5672" max="5672" width="7.6640625" style="47" customWidth="1"/>
    <col min="5673" max="5673" width="1.44140625" style="47" customWidth="1"/>
    <col min="5674" max="5674" width="13.109375" style="47" customWidth="1"/>
    <col min="5675" max="5675" width="1.44140625" style="47" customWidth="1"/>
    <col min="5676" max="5676" width="8.44140625" style="47" customWidth="1"/>
    <col min="5677" max="5677" width="1.44140625" style="47" customWidth="1"/>
    <col min="5678" max="5678" width="8.44140625" style="47" customWidth="1"/>
    <col min="5679" max="5679" width="1.44140625" style="47" customWidth="1"/>
    <col min="5680" max="5680" width="13.109375" style="47" customWidth="1"/>
    <col min="5681" max="5681" width="1.44140625" style="47" customWidth="1"/>
    <col min="5682" max="5682" width="8.44140625" style="47" customWidth="1"/>
    <col min="5683" max="5683" width="1.44140625" style="47" customWidth="1"/>
    <col min="5684" max="5684" width="8.44140625" style="47" customWidth="1"/>
    <col min="5685" max="5685" width="1.44140625" style="47" customWidth="1"/>
    <col min="5686" max="5686" width="11.5546875" style="47"/>
    <col min="5687" max="5687" width="1.44140625" style="47" customWidth="1"/>
    <col min="5688" max="5688" width="8.44140625" style="47" customWidth="1"/>
    <col min="5689" max="5689" width="1.44140625" style="47" customWidth="1"/>
    <col min="5690" max="5690" width="8.44140625" style="47" customWidth="1"/>
    <col min="5691" max="5691" width="1.44140625" style="47" customWidth="1"/>
    <col min="5692" max="5692" width="13.109375" style="47" customWidth="1"/>
    <col min="5693" max="5693" width="1.44140625" style="47" customWidth="1"/>
    <col min="5694" max="5694" width="4.5546875" style="47" customWidth="1"/>
    <col min="5695" max="5695" width="4.88671875" style="47" customWidth="1"/>
    <col min="5696" max="5696" width="8.44140625" style="47" customWidth="1"/>
    <col min="5697" max="5697" width="1.44140625" style="47" customWidth="1"/>
    <col min="5698" max="5698" width="11.5546875" style="47"/>
    <col min="5699" max="5699" width="1.44140625" style="47" customWidth="1"/>
    <col min="5700" max="5700" width="11.5546875" style="47"/>
    <col min="5701" max="5701" width="1.44140625" style="47" customWidth="1"/>
    <col min="5702" max="5702" width="11.5546875" style="47"/>
    <col min="5703" max="5703" width="1.44140625" style="47" customWidth="1"/>
    <col min="5704" max="5704" width="11.5546875" style="47"/>
    <col min="5705" max="5705" width="1.44140625" style="47" customWidth="1"/>
    <col min="5706" max="5706" width="11.5546875" style="47"/>
    <col min="5707" max="5707" width="1.44140625" style="47" customWidth="1"/>
    <col min="5708" max="5708" width="11.5546875" style="47"/>
    <col min="5709" max="5709" width="1.44140625" style="47" customWidth="1"/>
    <col min="5710" max="5710" width="11.5546875" style="47"/>
    <col min="5711" max="5711" width="1.44140625" style="47" customWidth="1"/>
    <col min="5712" max="5712" width="11.5546875" style="47"/>
    <col min="5713" max="5713" width="1.44140625" style="47" customWidth="1"/>
    <col min="5714" max="5888" width="11.5546875" style="47"/>
    <col min="5889" max="5889" width="3.77734375" style="47" customWidth="1"/>
    <col min="5890" max="5890" width="1.44140625" style="47" customWidth="1"/>
    <col min="5891" max="5891" width="13.109375" style="47" customWidth="1"/>
    <col min="5892" max="5892" width="1.109375" style="47" customWidth="1"/>
    <col min="5893" max="5893" width="11.5546875" style="47"/>
    <col min="5894" max="5894" width="1.44140625" style="47" customWidth="1"/>
    <col min="5895" max="5895" width="6.88671875" style="47" customWidth="1"/>
    <col min="5896" max="5896" width="1.44140625" style="47" customWidth="1"/>
    <col min="5897" max="5897" width="6.88671875" style="47" customWidth="1"/>
    <col min="5898" max="5898" width="1.6640625" style="47" customWidth="1"/>
    <col min="5899" max="5899" width="10.77734375" style="47" customWidth="1"/>
    <col min="5900" max="5900" width="0.77734375" style="47" customWidth="1"/>
    <col min="5901" max="5901" width="6.77734375" style="47" customWidth="1"/>
    <col min="5902" max="5902" width="1.88671875" style="47" customWidth="1"/>
    <col min="5903" max="5903" width="6.109375" style="47" customWidth="1"/>
    <col min="5904" max="5904" width="1.109375" style="47" customWidth="1"/>
    <col min="5905" max="5905" width="11.5546875" style="47"/>
    <col min="5906" max="5906" width="1.44140625" style="47" customWidth="1"/>
    <col min="5907" max="5907" width="7.33203125" style="47" customWidth="1"/>
    <col min="5908" max="5908" width="1.44140625" style="47" customWidth="1"/>
    <col min="5909" max="5909" width="6.109375" style="47" customWidth="1"/>
    <col min="5910" max="5910" width="1.109375" style="47" customWidth="1"/>
    <col min="5911" max="5911" width="11.5546875" style="47"/>
    <col min="5912" max="5912" width="1.109375" style="47" customWidth="1"/>
    <col min="5913" max="5913" width="7.33203125" style="47" customWidth="1"/>
    <col min="5914" max="5914" width="1.44140625" style="47" customWidth="1"/>
    <col min="5915" max="5915" width="6.109375" style="47" customWidth="1"/>
    <col min="5916" max="5916" width="1.109375" style="47" customWidth="1"/>
    <col min="5917" max="5917" width="11.5546875" style="47"/>
    <col min="5918" max="5918" width="0.77734375" style="47" customWidth="1"/>
    <col min="5919" max="5919" width="7.33203125" style="47" customWidth="1"/>
    <col min="5920" max="5920" width="1.5546875" style="47" customWidth="1"/>
    <col min="5921" max="5921" width="7.6640625" style="47" customWidth="1"/>
    <col min="5922" max="5923" width="1.44140625" style="47" customWidth="1"/>
    <col min="5924" max="5924" width="13.109375" style="47" customWidth="1"/>
    <col min="5925" max="5925" width="1.44140625" style="47" customWidth="1"/>
    <col min="5926" max="5926" width="8.44140625" style="47" customWidth="1"/>
    <col min="5927" max="5927" width="1.44140625" style="47" customWidth="1"/>
    <col min="5928" max="5928" width="7.6640625" style="47" customWidth="1"/>
    <col min="5929" max="5929" width="1.44140625" style="47" customWidth="1"/>
    <col min="5930" max="5930" width="13.109375" style="47" customWidth="1"/>
    <col min="5931" max="5931" width="1.44140625" style="47" customWidth="1"/>
    <col min="5932" max="5932" width="8.44140625" style="47" customWidth="1"/>
    <col min="5933" max="5933" width="1.44140625" style="47" customWidth="1"/>
    <col min="5934" max="5934" width="8.44140625" style="47" customWidth="1"/>
    <col min="5935" max="5935" width="1.44140625" style="47" customWidth="1"/>
    <col min="5936" max="5936" width="13.109375" style="47" customWidth="1"/>
    <col min="5937" max="5937" width="1.44140625" style="47" customWidth="1"/>
    <col min="5938" max="5938" width="8.44140625" style="47" customWidth="1"/>
    <col min="5939" max="5939" width="1.44140625" style="47" customWidth="1"/>
    <col min="5940" max="5940" width="8.44140625" style="47" customWidth="1"/>
    <col min="5941" max="5941" width="1.44140625" style="47" customWidth="1"/>
    <col min="5942" max="5942" width="11.5546875" style="47"/>
    <col min="5943" max="5943" width="1.44140625" style="47" customWidth="1"/>
    <col min="5944" max="5944" width="8.44140625" style="47" customWidth="1"/>
    <col min="5945" max="5945" width="1.44140625" style="47" customWidth="1"/>
    <col min="5946" max="5946" width="8.44140625" style="47" customWidth="1"/>
    <col min="5947" max="5947" width="1.44140625" style="47" customWidth="1"/>
    <col min="5948" max="5948" width="13.109375" style="47" customWidth="1"/>
    <col min="5949" max="5949" width="1.44140625" style="47" customWidth="1"/>
    <col min="5950" max="5950" width="4.5546875" style="47" customWidth="1"/>
    <col min="5951" max="5951" width="4.88671875" style="47" customWidth="1"/>
    <col min="5952" max="5952" width="8.44140625" style="47" customWidth="1"/>
    <col min="5953" max="5953" width="1.44140625" style="47" customWidth="1"/>
    <col min="5954" max="5954" width="11.5546875" style="47"/>
    <col min="5955" max="5955" width="1.44140625" style="47" customWidth="1"/>
    <col min="5956" max="5956" width="11.5546875" style="47"/>
    <col min="5957" max="5957" width="1.44140625" style="47" customWidth="1"/>
    <col min="5958" max="5958" width="11.5546875" style="47"/>
    <col min="5959" max="5959" width="1.44140625" style="47" customWidth="1"/>
    <col min="5960" max="5960" width="11.5546875" style="47"/>
    <col min="5961" max="5961" width="1.44140625" style="47" customWidth="1"/>
    <col min="5962" max="5962" width="11.5546875" style="47"/>
    <col min="5963" max="5963" width="1.44140625" style="47" customWidth="1"/>
    <col min="5964" max="5964" width="11.5546875" style="47"/>
    <col min="5965" max="5965" width="1.44140625" style="47" customWidth="1"/>
    <col min="5966" max="5966" width="11.5546875" style="47"/>
    <col min="5967" max="5967" width="1.44140625" style="47" customWidth="1"/>
    <col min="5968" max="5968" width="11.5546875" style="47"/>
    <col min="5969" max="5969" width="1.44140625" style="47" customWidth="1"/>
    <col min="5970" max="6144" width="11.5546875" style="47"/>
    <col min="6145" max="6145" width="3.77734375" style="47" customWidth="1"/>
    <col min="6146" max="6146" width="1.44140625" style="47" customWidth="1"/>
    <col min="6147" max="6147" width="13.109375" style="47" customWidth="1"/>
    <col min="6148" max="6148" width="1.109375" style="47" customWidth="1"/>
    <col min="6149" max="6149" width="11.5546875" style="47"/>
    <col min="6150" max="6150" width="1.44140625" style="47" customWidth="1"/>
    <col min="6151" max="6151" width="6.88671875" style="47" customWidth="1"/>
    <col min="6152" max="6152" width="1.44140625" style="47" customWidth="1"/>
    <col min="6153" max="6153" width="6.88671875" style="47" customWidth="1"/>
    <col min="6154" max="6154" width="1.6640625" style="47" customWidth="1"/>
    <col min="6155" max="6155" width="10.77734375" style="47" customWidth="1"/>
    <col min="6156" max="6156" width="0.77734375" style="47" customWidth="1"/>
    <col min="6157" max="6157" width="6.77734375" style="47" customWidth="1"/>
    <col min="6158" max="6158" width="1.88671875" style="47" customWidth="1"/>
    <col min="6159" max="6159" width="6.109375" style="47" customWidth="1"/>
    <col min="6160" max="6160" width="1.109375" style="47" customWidth="1"/>
    <col min="6161" max="6161" width="11.5546875" style="47"/>
    <col min="6162" max="6162" width="1.44140625" style="47" customWidth="1"/>
    <col min="6163" max="6163" width="7.33203125" style="47" customWidth="1"/>
    <col min="6164" max="6164" width="1.44140625" style="47" customWidth="1"/>
    <col min="6165" max="6165" width="6.109375" style="47" customWidth="1"/>
    <col min="6166" max="6166" width="1.109375" style="47" customWidth="1"/>
    <col min="6167" max="6167" width="11.5546875" style="47"/>
    <col min="6168" max="6168" width="1.109375" style="47" customWidth="1"/>
    <col min="6169" max="6169" width="7.33203125" style="47" customWidth="1"/>
    <col min="6170" max="6170" width="1.44140625" style="47" customWidth="1"/>
    <col min="6171" max="6171" width="6.109375" style="47" customWidth="1"/>
    <col min="6172" max="6172" width="1.109375" style="47" customWidth="1"/>
    <col min="6173" max="6173" width="11.5546875" style="47"/>
    <col min="6174" max="6174" width="0.77734375" style="47" customWidth="1"/>
    <col min="6175" max="6175" width="7.33203125" style="47" customWidth="1"/>
    <col min="6176" max="6176" width="1.5546875" style="47" customWidth="1"/>
    <col min="6177" max="6177" width="7.6640625" style="47" customWidth="1"/>
    <col min="6178" max="6179" width="1.44140625" style="47" customWidth="1"/>
    <col min="6180" max="6180" width="13.109375" style="47" customWidth="1"/>
    <col min="6181" max="6181" width="1.44140625" style="47" customWidth="1"/>
    <col min="6182" max="6182" width="8.44140625" style="47" customWidth="1"/>
    <col min="6183" max="6183" width="1.44140625" style="47" customWidth="1"/>
    <col min="6184" max="6184" width="7.6640625" style="47" customWidth="1"/>
    <col min="6185" max="6185" width="1.44140625" style="47" customWidth="1"/>
    <col min="6186" max="6186" width="13.109375" style="47" customWidth="1"/>
    <col min="6187" max="6187" width="1.44140625" style="47" customWidth="1"/>
    <col min="6188" max="6188" width="8.44140625" style="47" customWidth="1"/>
    <col min="6189" max="6189" width="1.44140625" style="47" customWidth="1"/>
    <col min="6190" max="6190" width="8.44140625" style="47" customWidth="1"/>
    <col min="6191" max="6191" width="1.44140625" style="47" customWidth="1"/>
    <col min="6192" max="6192" width="13.109375" style="47" customWidth="1"/>
    <col min="6193" max="6193" width="1.44140625" style="47" customWidth="1"/>
    <col min="6194" max="6194" width="8.44140625" style="47" customWidth="1"/>
    <col min="6195" max="6195" width="1.44140625" style="47" customWidth="1"/>
    <col min="6196" max="6196" width="8.44140625" style="47" customWidth="1"/>
    <col min="6197" max="6197" width="1.44140625" style="47" customWidth="1"/>
    <col min="6198" max="6198" width="11.5546875" style="47"/>
    <col min="6199" max="6199" width="1.44140625" style="47" customWidth="1"/>
    <col min="6200" max="6200" width="8.44140625" style="47" customWidth="1"/>
    <col min="6201" max="6201" width="1.44140625" style="47" customWidth="1"/>
    <col min="6202" max="6202" width="8.44140625" style="47" customWidth="1"/>
    <col min="6203" max="6203" width="1.44140625" style="47" customWidth="1"/>
    <col min="6204" max="6204" width="13.109375" style="47" customWidth="1"/>
    <col min="6205" max="6205" width="1.44140625" style="47" customWidth="1"/>
    <col min="6206" max="6206" width="4.5546875" style="47" customWidth="1"/>
    <col min="6207" max="6207" width="4.88671875" style="47" customWidth="1"/>
    <col min="6208" max="6208" width="8.44140625" style="47" customWidth="1"/>
    <col min="6209" max="6209" width="1.44140625" style="47" customWidth="1"/>
    <col min="6210" max="6210" width="11.5546875" style="47"/>
    <col min="6211" max="6211" width="1.44140625" style="47" customWidth="1"/>
    <col min="6212" max="6212" width="11.5546875" style="47"/>
    <col min="6213" max="6213" width="1.44140625" style="47" customWidth="1"/>
    <col min="6214" max="6214" width="11.5546875" style="47"/>
    <col min="6215" max="6215" width="1.44140625" style="47" customWidth="1"/>
    <col min="6216" max="6216" width="11.5546875" style="47"/>
    <col min="6217" max="6217" width="1.44140625" style="47" customWidth="1"/>
    <col min="6218" max="6218" width="11.5546875" style="47"/>
    <col min="6219" max="6219" width="1.44140625" style="47" customWidth="1"/>
    <col min="6220" max="6220" width="11.5546875" style="47"/>
    <col min="6221" max="6221" width="1.44140625" style="47" customWidth="1"/>
    <col min="6222" max="6222" width="11.5546875" style="47"/>
    <col min="6223" max="6223" width="1.44140625" style="47" customWidth="1"/>
    <col min="6224" max="6224" width="11.5546875" style="47"/>
    <col min="6225" max="6225" width="1.44140625" style="47" customWidth="1"/>
    <col min="6226" max="6400" width="11.5546875" style="47"/>
    <col min="6401" max="6401" width="3.77734375" style="47" customWidth="1"/>
    <col min="6402" max="6402" width="1.44140625" style="47" customWidth="1"/>
    <col min="6403" max="6403" width="13.109375" style="47" customWidth="1"/>
    <col min="6404" max="6404" width="1.109375" style="47" customWidth="1"/>
    <col min="6405" max="6405" width="11.5546875" style="47"/>
    <col min="6406" max="6406" width="1.44140625" style="47" customWidth="1"/>
    <col min="6407" max="6407" width="6.88671875" style="47" customWidth="1"/>
    <col min="6408" max="6408" width="1.44140625" style="47" customWidth="1"/>
    <col min="6409" max="6409" width="6.88671875" style="47" customWidth="1"/>
    <col min="6410" max="6410" width="1.6640625" style="47" customWidth="1"/>
    <col min="6411" max="6411" width="10.77734375" style="47" customWidth="1"/>
    <col min="6412" max="6412" width="0.77734375" style="47" customWidth="1"/>
    <col min="6413" max="6413" width="6.77734375" style="47" customWidth="1"/>
    <col min="6414" max="6414" width="1.88671875" style="47" customWidth="1"/>
    <col min="6415" max="6415" width="6.109375" style="47" customWidth="1"/>
    <col min="6416" max="6416" width="1.109375" style="47" customWidth="1"/>
    <col min="6417" max="6417" width="11.5546875" style="47"/>
    <col min="6418" max="6418" width="1.44140625" style="47" customWidth="1"/>
    <col min="6419" max="6419" width="7.33203125" style="47" customWidth="1"/>
    <col min="6420" max="6420" width="1.44140625" style="47" customWidth="1"/>
    <col min="6421" max="6421" width="6.109375" style="47" customWidth="1"/>
    <col min="6422" max="6422" width="1.109375" style="47" customWidth="1"/>
    <col min="6423" max="6423" width="11.5546875" style="47"/>
    <col min="6424" max="6424" width="1.109375" style="47" customWidth="1"/>
    <col min="6425" max="6425" width="7.33203125" style="47" customWidth="1"/>
    <col min="6426" max="6426" width="1.44140625" style="47" customWidth="1"/>
    <col min="6427" max="6427" width="6.109375" style="47" customWidth="1"/>
    <col min="6428" max="6428" width="1.109375" style="47" customWidth="1"/>
    <col min="6429" max="6429" width="11.5546875" style="47"/>
    <col min="6430" max="6430" width="0.77734375" style="47" customWidth="1"/>
    <col min="6431" max="6431" width="7.33203125" style="47" customWidth="1"/>
    <col min="6432" max="6432" width="1.5546875" style="47" customWidth="1"/>
    <col min="6433" max="6433" width="7.6640625" style="47" customWidth="1"/>
    <col min="6434" max="6435" width="1.44140625" style="47" customWidth="1"/>
    <col min="6436" max="6436" width="13.109375" style="47" customWidth="1"/>
    <col min="6437" max="6437" width="1.44140625" style="47" customWidth="1"/>
    <col min="6438" max="6438" width="8.44140625" style="47" customWidth="1"/>
    <col min="6439" max="6439" width="1.44140625" style="47" customWidth="1"/>
    <col min="6440" max="6440" width="7.6640625" style="47" customWidth="1"/>
    <col min="6441" max="6441" width="1.44140625" style="47" customWidth="1"/>
    <col min="6442" max="6442" width="13.109375" style="47" customWidth="1"/>
    <col min="6443" max="6443" width="1.44140625" style="47" customWidth="1"/>
    <col min="6444" max="6444" width="8.44140625" style="47" customWidth="1"/>
    <col min="6445" max="6445" width="1.44140625" style="47" customWidth="1"/>
    <col min="6446" max="6446" width="8.44140625" style="47" customWidth="1"/>
    <col min="6447" max="6447" width="1.44140625" style="47" customWidth="1"/>
    <col min="6448" max="6448" width="13.109375" style="47" customWidth="1"/>
    <col min="6449" max="6449" width="1.44140625" style="47" customWidth="1"/>
    <col min="6450" max="6450" width="8.44140625" style="47" customWidth="1"/>
    <col min="6451" max="6451" width="1.44140625" style="47" customWidth="1"/>
    <col min="6452" max="6452" width="8.44140625" style="47" customWidth="1"/>
    <col min="6453" max="6453" width="1.44140625" style="47" customWidth="1"/>
    <col min="6454" max="6454" width="11.5546875" style="47"/>
    <col min="6455" max="6455" width="1.44140625" style="47" customWidth="1"/>
    <col min="6456" max="6456" width="8.44140625" style="47" customWidth="1"/>
    <col min="6457" max="6457" width="1.44140625" style="47" customWidth="1"/>
    <col min="6458" max="6458" width="8.44140625" style="47" customWidth="1"/>
    <col min="6459" max="6459" width="1.44140625" style="47" customWidth="1"/>
    <col min="6460" max="6460" width="13.109375" style="47" customWidth="1"/>
    <col min="6461" max="6461" width="1.44140625" style="47" customWidth="1"/>
    <col min="6462" max="6462" width="4.5546875" style="47" customWidth="1"/>
    <col min="6463" max="6463" width="4.88671875" style="47" customWidth="1"/>
    <col min="6464" max="6464" width="8.44140625" style="47" customWidth="1"/>
    <col min="6465" max="6465" width="1.44140625" style="47" customWidth="1"/>
    <col min="6466" max="6466" width="11.5546875" style="47"/>
    <col min="6467" max="6467" width="1.44140625" style="47" customWidth="1"/>
    <col min="6468" max="6468" width="11.5546875" style="47"/>
    <col min="6469" max="6469" width="1.44140625" style="47" customWidth="1"/>
    <col min="6470" max="6470" width="11.5546875" style="47"/>
    <col min="6471" max="6471" width="1.44140625" style="47" customWidth="1"/>
    <col min="6472" max="6472" width="11.5546875" style="47"/>
    <col min="6473" max="6473" width="1.44140625" style="47" customWidth="1"/>
    <col min="6474" max="6474" width="11.5546875" style="47"/>
    <col min="6475" max="6475" width="1.44140625" style="47" customWidth="1"/>
    <col min="6476" max="6476" width="11.5546875" style="47"/>
    <col min="6477" max="6477" width="1.44140625" style="47" customWidth="1"/>
    <col min="6478" max="6478" width="11.5546875" style="47"/>
    <col min="6479" max="6479" width="1.44140625" style="47" customWidth="1"/>
    <col min="6480" max="6480" width="11.5546875" style="47"/>
    <col min="6481" max="6481" width="1.44140625" style="47" customWidth="1"/>
    <col min="6482" max="6656" width="11.5546875" style="47"/>
    <col min="6657" max="6657" width="3.77734375" style="47" customWidth="1"/>
    <col min="6658" max="6658" width="1.44140625" style="47" customWidth="1"/>
    <col min="6659" max="6659" width="13.109375" style="47" customWidth="1"/>
    <col min="6660" max="6660" width="1.109375" style="47" customWidth="1"/>
    <col min="6661" max="6661" width="11.5546875" style="47"/>
    <col min="6662" max="6662" width="1.44140625" style="47" customWidth="1"/>
    <col min="6663" max="6663" width="6.88671875" style="47" customWidth="1"/>
    <col min="6664" max="6664" width="1.44140625" style="47" customWidth="1"/>
    <col min="6665" max="6665" width="6.88671875" style="47" customWidth="1"/>
    <col min="6666" max="6666" width="1.6640625" style="47" customWidth="1"/>
    <col min="6667" max="6667" width="10.77734375" style="47" customWidth="1"/>
    <col min="6668" max="6668" width="0.77734375" style="47" customWidth="1"/>
    <col min="6669" max="6669" width="6.77734375" style="47" customWidth="1"/>
    <col min="6670" max="6670" width="1.88671875" style="47" customWidth="1"/>
    <col min="6671" max="6671" width="6.109375" style="47" customWidth="1"/>
    <col min="6672" max="6672" width="1.109375" style="47" customWidth="1"/>
    <col min="6673" max="6673" width="11.5546875" style="47"/>
    <col min="6674" max="6674" width="1.44140625" style="47" customWidth="1"/>
    <col min="6675" max="6675" width="7.33203125" style="47" customWidth="1"/>
    <col min="6676" max="6676" width="1.44140625" style="47" customWidth="1"/>
    <col min="6677" max="6677" width="6.109375" style="47" customWidth="1"/>
    <col min="6678" max="6678" width="1.109375" style="47" customWidth="1"/>
    <col min="6679" max="6679" width="11.5546875" style="47"/>
    <col min="6680" max="6680" width="1.109375" style="47" customWidth="1"/>
    <col min="6681" max="6681" width="7.33203125" style="47" customWidth="1"/>
    <col min="6682" max="6682" width="1.44140625" style="47" customWidth="1"/>
    <col min="6683" max="6683" width="6.109375" style="47" customWidth="1"/>
    <col min="6684" max="6684" width="1.109375" style="47" customWidth="1"/>
    <col min="6685" max="6685" width="11.5546875" style="47"/>
    <col min="6686" max="6686" width="0.77734375" style="47" customWidth="1"/>
    <col min="6687" max="6687" width="7.33203125" style="47" customWidth="1"/>
    <col min="6688" max="6688" width="1.5546875" style="47" customWidth="1"/>
    <col min="6689" max="6689" width="7.6640625" style="47" customWidth="1"/>
    <col min="6690" max="6691" width="1.44140625" style="47" customWidth="1"/>
    <col min="6692" max="6692" width="13.109375" style="47" customWidth="1"/>
    <col min="6693" max="6693" width="1.44140625" style="47" customWidth="1"/>
    <col min="6694" max="6694" width="8.44140625" style="47" customWidth="1"/>
    <col min="6695" max="6695" width="1.44140625" style="47" customWidth="1"/>
    <col min="6696" max="6696" width="7.6640625" style="47" customWidth="1"/>
    <col min="6697" max="6697" width="1.44140625" style="47" customWidth="1"/>
    <col min="6698" max="6698" width="13.109375" style="47" customWidth="1"/>
    <col min="6699" max="6699" width="1.44140625" style="47" customWidth="1"/>
    <col min="6700" max="6700" width="8.44140625" style="47" customWidth="1"/>
    <col min="6701" max="6701" width="1.44140625" style="47" customWidth="1"/>
    <col min="6702" max="6702" width="8.44140625" style="47" customWidth="1"/>
    <col min="6703" max="6703" width="1.44140625" style="47" customWidth="1"/>
    <col min="6704" max="6704" width="13.109375" style="47" customWidth="1"/>
    <col min="6705" max="6705" width="1.44140625" style="47" customWidth="1"/>
    <col min="6706" max="6706" width="8.44140625" style="47" customWidth="1"/>
    <col min="6707" max="6707" width="1.44140625" style="47" customWidth="1"/>
    <col min="6708" max="6708" width="8.44140625" style="47" customWidth="1"/>
    <col min="6709" max="6709" width="1.44140625" style="47" customWidth="1"/>
    <col min="6710" max="6710" width="11.5546875" style="47"/>
    <col min="6711" max="6711" width="1.44140625" style="47" customWidth="1"/>
    <col min="6712" max="6712" width="8.44140625" style="47" customWidth="1"/>
    <col min="6713" max="6713" width="1.44140625" style="47" customWidth="1"/>
    <col min="6714" max="6714" width="8.44140625" style="47" customWidth="1"/>
    <col min="6715" max="6715" width="1.44140625" style="47" customWidth="1"/>
    <col min="6716" max="6716" width="13.109375" style="47" customWidth="1"/>
    <col min="6717" max="6717" width="1.44140625" style="47" customWidth="1"/>
    <col min="6718" max="6718" width="4.5546875" style="47" customWidth="1"/>
    <col min="6719" max="6719" width="4.88671875" style="47" customWidth="1"/>
    <col min="6720" max="6720" width="8.44140625" style="47" customWidth="1"/>
    <col min="6721" max="6721" width="1.44140625" style="47" customWidth="1"/>
    <col min="6722" max="6722" width="11.5546875" style="47"/>
    <col min="6723" max="6723" width="1.44140625" style="47" customWidth="1"/>
    <col min="6724" max="6724" width="11.5546875" style="47"/>
    <col min="6725" max="6725" width="1.44140625" style="47" customWidth="1"/>
    <col min="6726" max="6726" width="11.5546875" style="47"/>
    <col min="6727" max="6727" width="1.44140625" style="47" customWidth="1"/>
    <col min="6728" max="6728" width="11.5546875" style="47"/>
    <col min="6729" max="6729" width="1.44140625" style="47" customWidth="1"/>
    <col min="6730" max="6730" width="11.5546875" style="47"/>
    <col min="6731" max="6731" width="1.44140625" style="47" customWidth="1"/>
    <col min="6732" max="6732" width="11.5546875" style="47"/>
    <col min="6733" max="6733" width="1.44140625" style="47" customWidth="1"/>
    <col min="6734" max="6734" width="11.5546875" style="47"/>
    <col min="6735" max="6735" width="1.44140625" style="47" customWidth="1"/>
    <col min="6736" max="6736" width="11.5546875" style="47"/>
    <col min="6737" max="6737" width="1.44140625" style="47" customWidth="1"/>
    <col min="6738" max="6912" width="11.5546875" style="47"/>
    <col min="6913" max="6913" width="3.77734375" style="47" customWidth="1"/>
    <col min="6914" max="6914" width="1.44140625" style="47" customWidth="1"/>
    <col min="6915" max="6915" width="13.109375" style="47" customWidth="1"/>
    <col min="6916" max="6916" width="1.109375" style="47" customWidth="1"/>
    <col min="6917" max="6917" width="11.5546875" style="47"/>
    <col min="6918" max="6918" width="1.44140625" style="47" customWidth="1"/>
    <col min="6919" max="6919" width="6.88671875" style="47" customWidth="1"/>
    <col min="6920" max="6920" width="1.44140625" style="47" customWidth="1"/>
    <col min="6921" max="6921" width="6.88671875" style="47" customWidth="1"/>
    <col min="6922" max="6922" width="1.6640625" style="47" customWidth="1"/>
    <col min="6923" max="6923" width="10.77734375" style="47" customWidth="1"/>
    <col min="6924" max="6924" width="0.77734375" style="47" customWidth="1"/>
    <col min="6925" max="6925" width="6.77734375" style="47" customWidth="1"/>
    <col min="6926" max="6926" width="1.88671875" style="47" customWidth="1"/>
    <col min="6927" max="6927" width="6.109375" style="47" customWidth="1"/>
    <col min="6928" max="6928" width="1.109375" style="47" customWidth="1"/>
    <col min="6929" max="6929" width="11.5546875" style="47"/>
    <col min="6930" max="6930" width="1.44140625" style="47" customWidth="1"/>
    <col min="6931" max="6931" width="7.33203125" style="47" customWidth="1"/>
    <col min="6932" max="6932" width="1.44140625" style="47" customWidth="1"/>
    <col min="6933" max="6933" width="6.109375" style="47" customWidth="1"/>
    <col min="6934" max="6934" width="1.109375" style="47" customWidth="1"/>
    <col min="6935" max="6935" width="11.5546875" style="47"/>
    <col min="6936" max="6936" width="1.109375" style="47" customWidth="1"/>
    <col min="6937" max="6937" width="7.33203125" style="47" customWidth="1"/>
    <col min="6938" max="6938" width="1.44140625" style="47" customWidth="1"/>
    <col min="6939" max="6939" width="6.109375" style="47" customWidth="1"/>
    <col min="6940" max="6940" width="1.109375" style="47" customWidth="1"/>
    <col min="6941" max="6941" width="11.5546875" style="47"/>
    <col min="6942" max="6942" width="0.77734375" style="47" customWidth="1"/>
    <col min="6943" max="6943" width="7.33203125" style="47" customWidth="1"/>
    <col min="6944" max="6944" width="1.5546875" style="47" customWidth="1"/>
    <col min="6945" max="6945" width="7.6640625" style="47" customWidth="1"/>
    <col min="6946" max="6947" width="1.44140625" style="47" customWidth="1"/>
    <col min="6948" max="6948" width="13.109375" style="47" customWidth="1"/>
    <col min="6949" max="6949" width="1.44140625" style="47" customWidth="1"/>
    <col min="6950" max="6950" width="8.44140625" style="47" customWidth="1"/>
    <col min="6951" max="6951" width="1.44140625" style="47" customWidth="1"/>
    <col min="6952" max="6952" width="7.6640625" style="47" customWidth="1"/>
    <col min="6953" max="6953" width="1.44140625" style="47" customWidth="1"/>
    <col min="6954" max="6954" width="13.109375" style="47" customWidth="1"/>
    <col min="6955" max="6955" width="1.44140625" style="47" customWidth="1"/>
    <col min="6956" max="6956" width="8.44140625" style="47" customWidth="1"/>
    <col min="6957" max="6957" width="1.44140625" style="47" customWidth="1"/>
    <col min="6958" max="6958" width="8.44140625" style="47" customWidth="1"/>
    <col min="6959" max="6959" width="1.44140625" style="47" customWidth="1"/>
    <col min="6960" max="6960" width="13.109375" style="47" customWidth="1"/>
    <col min="6961" max="6961" width="1.44140625" style="47" customWidth="1"/>
    <col min="6962" max="6962" width="8.44140625" style="47" customWidth="1"/>
    <col min="6963" max="6963" width="1.44140625" style="47" customWidth="1"/>
    <col min="6964" max="6964" width="8.44140625" style="47" customWidth="1"/>
    <col min="6965" max="6965" width="1.44140625" style="47" customWidth="1"/>
    <col min="6966" max="6966" width="11.5546875" style="47"/>
    <col min="6967" max="6967" width="1.44140625" style="47" customWidth="1"/>
    <col min="6968" max="6968" width="8.44140625" style="47" customWidth="1"/>
    <col min="6969" max="6969" width="1.44140625" style="47" customWidth="1"/>
    <col min="6970" max="6970" width="8.44140625" style="47" customWidth="1"/>
    <col min="6971" max="6971" width="1.44140625" style="47" customWidth="1"/>
    <col min="6972" max="6972" width="13.109375" style="47" customWidth="1"/>
    <col min="6973" max="6973" width="1.44140625" style="47" customWidth="1"/>
    <col min="6974" max="6974" width="4.5546875" style="47" customWidth="1"/>
    <col min="6975" max="6975" width="4.88671875" style="47" customWidth="1"/>
    <col min="6976" max="6976" width="8.44140625" style="47" customWidth="1"/>
    <col min="6977" max="6977" width="1.44140625" style="47" customWidth="1"/>
    <col min="6978" max="6978" width="11.5546875" style="47"/>
    <col min="6979" max="6979" width="1.44140625" style="47" customWidth="1"/>
    <col min="6980" max="6980" width="11.5546875" style="47"/>
    <col min="6981" max="6981" width="1.44140625" style="47" customWidth="1"/>
    <col min="6982" max="6982" width="11.5546875" style="47"/>
    <col min="6983" max="6983" width="1.44140625" style="47" customWidth="1"/>
    <col min="6984" max="6984" width="11.5546875" style="47"/>
    <col min="6985" max="6985" width="1.44140625" style="47" customWidth="1"/>
    <col min="6986" max="6986" width="11.5546875" style="47"/>
    <col min="6987" max="6987" width="1.44140625" style="47" customWidth="1"/>
    <col min="6988" max="6988" width="11.5546875" style="47"/>
    <col min="6989" max="6989" width="1.44140625" style="47" customWidth="1"/>
    <col min="6990" max="6990" width="11.5546875" style="47"/>
    <col min="6991" max="6991" width="1.44140625" style="47" customWidth="1"/>
    <col min="6992" max="6992" width="11.5546875" style="47"/>
    <col min="6993" max="6993" width="1.44140625" style="47" customWidth="1"/>
    <col min="6994" max="7168" width="11.5546875" style="47"/>
    <col min="7169" max="7169" width="3.77734375" style="47" customWidth="1"/>
    <col min="7170" max="7170" width="1.44140625" style="47" customWidth="1"/>
    <col min="7171" max="7171" width="13.109375" style="47" customWidth="1"/>
    <col min="7172" max="7172" width="1.109375" style="47" customWidth="1"/>
    <col min="7173" max="7173" width="11.5546875" style="47"/>
    <col min="7174" max="7174" width="1.44140625" style="47" customWidth="1"/>
    <col min="7175" max="7175" width="6.88671875" style="47" customWidth="1"/>
    <col min="7176" max="7176" width="1.44140625" style="47" customWidth="1"/>
    <col min="7177" max="7177" width="6.88671875" style="47" customWidth="1"/>
    <col min="7178" max="7178" width="1.6640625" style="47" customWidth="1"/>
    <col min="7179" max="7179" width="10.77734375" style="47" customWidth="1"/>
    <col min="7180" max="7180" width="0.77734375" style="47" customWidth="1"/>
    <col min="7181" max="7181" width="6.77734375" style="47" customWidth="1"/>
    <col min="7182" max="7182" width="1.88671875" style="47" customWidth="1"/>
    <col min="7183" max="7183" width="6.109375" style="47" customWidth="1"/>
    <col min="7184" max="7184" width="1.109375" style="47" customWidth="1"/>
    <col min="7185" max="7185" width="11.5546875" style="47"/>
    <col min="7186" max="7186" width="1.44140625" style="47" customWidth="1"/>
    <col min="7187" max="7187" width="7.33203125" style="47" customWidth="1"/>
    <col min="7188" max="7188" width="1.44140625" style="47" customWidth="1"/>
    <col min="7189" max="7189" width="6.109375" style="47" customWidth="1"/>
    <col min="7190" max="7190" width="1.109375" style="47" customWidth="1"/>
    <col min="7191" max="7191" width="11.5546875" style="47"/>
    <col min="7192" max="7192" width="1.109375" style="47" customWidth="1"/>
    <col min="7193" max="7193" width="7.33203125" style="47" customWidth="1"/>
    <col min="7194" max="7194" width="1.44140625" style="47" customWidth="1"/>
    <col min="7195" max="7195" width="6.109375" style="47" customWidth="1"/>
    <col min="7196" max="7196" width="1.109375" style="47" customWidth="1"/>
    <col min="7197" max="7197" width="11.5546875" style="47"/>
    <col min="7198" max="7198" width="0.77734375" style="47" customWidth="1"/>
    <col min="7199" max="7199" width="7.33203125" style="47" customWidth="1"/>
    <col min="7200" max="7200" width="1.5546875" style="47" customWidth="1"/>
    <col min="7201" max="7201" width="7.6640625" style="47" customWidth="1"/>
    <col min="7202" max="7203" width="1.44140625" style="47" customWidth="1"/>
    <col min="7204" max="7204" width="13.109375" style="47" customWidth="1"/>
    <col min="7205" max="7205" width="1.44140625" style="47" customWidth="1"/>
    <col min="7206" max="7206" width="8.44140625" style="47" customWidth="1"/>
    <col min="7207" max="7207" width="1.44140625" style="47" customWidth="1"/>
    <col min="7208" max="7208" width="7.6640625" style="47" customWidth="1"/>
    <col min="7209" max="7209" width="1.44140625" style="47" customWidth="1"/>
    <col min="7210" max="7210" width="13.109375" style="47" customWidth="1"/>
    <col min="7211" max="7211" width="1.44140625" style="47" customWidth="1"/>
    <col min="7212" max="7212" width="8.44140625" style="47" customWidth="1"/>
    <col min="7213" max="7213" width="1.44140625" style="47" customWidth="1"/>
    <col min="7214" max="7214" width="8.44140625" style="47" customWidth="1"/>
    <col min="7215" max="7215" width="1.44140625" style="47" customWidth="1"/>
    <col min="7216" max="7216" width="13.109375" style="47" customWidth="1"/>
    <col min="7217" max="7217" width="1.44140625" style="47" customWidth="1"/>
    <col min="7218" max="7218" width="8.44140625" style="47" customWidth="1"/>
    <col min="7219" max="7219" width="1.44140625" style="47" customWidth="1"/>
    <col min="7220" max="7220" width="8.44140625" style="47" customWidth="1"/>
    <col min="7221" max="7221" width="1.44140625" style="47" customWidth="1"/>
    <col min="7222" max="7222" width="11.5546875" style="47"/>
    <col min="7223" max="7223" width="1.44140625" style="47" customWidth="1"/>
    <col min="7224" max="7224" width="8.44140625" style="47" customWidth="1"/>
    <col min="7225" max="7225" width="1.44140625" style="47" customWidth="1"/>
    <col min="7226" max="7226" width="8.44140625" style="47" customWidth="1"/>
    <col min="7227" max="7227" width="1.44140625" style="47" customWidth="1"/>
    <col min="7228" max="7228" width="13.109375" style="47" customWidth="1"/>
    <col min="7229" max="7229" width="1.44140625" style="47" customWidth="1"/>
    <col min="7230" max="7230" width="4.5546875" style="47" customWidth="1"/>
    <col min="7231" max="7231" width="4.88671875" style="47" customWidth="1"/>
    <col min="7232" max="7232" width="8.44140625" style="47" customWidth="1"/>
    <col min="7233" max="7233" width="1.44140625" style="47" customWidth="1"/>
    <col min="7234" max="7234" width="11.5546875" style="47"/>
    <col min="7235" max="7235" width="1.44140625" style="47" customWidth="1"/>
    <col min="7236" max="7236" width="11.5546875" style="47"/>
    <col min="7237" max="7237" width="1.44140625" style="47" customWidth="1"/>
    <col min="7238" max="7238" width="11.5546875" style="47"/>
    <col min="7239" max="7239" width="1.44140625" style="47" customWidth="1"/>
    <col min="7240" max="7240" width="11.5546875" style="47"/>
    <col min="7241" max="7241" width="1.44140625" style="47" customWidth="1"/>
    <col min="7242" max="7242" width="11.5546875" style="47"/>
    <col min="7243" max="7243" width="1.44140625" style="47" customWidth="1"/>
    <col min="7244" max="7244" width="11.5546875" style="47"/>
    <col min="7245" max="7245" width="1.44140625" style="47" customWidth="1"/>
    <col min="7246" max="7246" width="11.5546875" style="47"/>
    <col min="7247" max="7247" width="1.44140625" style="47" customWidth="1"/>
    <col min="7248" max="7248" width="11.5546875" style="47"/>
    <col min="7249" max="7249" width="1.44140625" style="47" customWidth="1"/>
    <col min="7250" max="7424" width="11.5546875" style="47"/>
    <col min="7425" max="7425" width="3.77734375" style="47" customWidth="1"/>
    <col min="7426" max="7426" width="1.44140625" style="47" customWidth="1"/>
    <col min="7427" max="7427" width="13.109375" style="47" customWidth="1"/>
    <col min="7428" max="7428" width="1.109375" style="47" customWidth="1"/>
    <col min="7429" max="7429" width="11.5546875" style="47"/>
    <col min="7430" max="7430" width="1.44140625" style="47" customWidth="1"/>
    <col min="7431" max="7431" width="6.88671875" style="47" customWidth="1"/>
    <col min="7432" max="7432" width="1.44140625" style="47" customWidth="1"/>
    <col min="7433" max="7433" width="6.88671875" style="47" customWidth="1"/>
    <col min="7434" max="7434" width="1.6640625" style="47" customWidth="1"/>
    <col min="7435" max="7435" width="10.77734375" style="47" customWidth="1"/>
    <col min="7436" max="7436" width="0.77734375" style="47" customWidth="1"/>
    <col min="7437" max="7437" width="6.77734375" style="47" customWidth="1"/>
    <col min="7438" max="7438" width="1.88671875" style="47" customWidth="1"/>
    <col min="7439" max="7439" width="6.109375" style="47" customWidth="1"/>
    <col min="7440" max="7440" width="1.109375" style="47" customWidth="1"/>
    <col min="7441" max="7441" width="11.5546875" style="47"/>
    <col min="7442" max="7442" width="1.44140625" style="47" customWidth="1"/>
    <col min="7443" max="7443" width="7.33203125" style="47" customWidth="1"/>
    <col min="7444" max="7444" width="1.44140625" style="47" customWidth="1"/>
    <col min="7445" max="7445" width="6.109375" style="47" customWidth="1"/>
    <col min="7446" max="7446" width="1.109375" style="47" customWidth="1"/>
    <col min="7447" max="7447" width="11.5546875" style="47"/>
    <col min="7448" max="7448" width="1.109375" style="47" customWidth="1"/>
    <col min="7449" max="7449" width="7.33203125" style="47" customWidth="1"/>
    <col min="7450" max="7450" width="1.44140625" style="47" customWidth="1"/>
    <col min="7451" max="7451" width="6.109375" style="47" customWidth="1"/>
    <col min="7452" max="7452" width="1.109375" style="47" customWidth="1"/>
    <col min="7453" max="7453" width="11.5546875" style="47"/>
    <col min="7454" max="7454" width="0.77734375" style="47" customWidth="1"/>
    <col min="7455" max="7455" width="7.33203125" style="47" customWidth="1"/>
    <col min="7456" max="7456" width="1.5546875" style="47" customWidth="1"/>
    <col min="7457" max="7457" width="7.6640625" style="47" customWidth="1"/>
    <col min="7458" max="7459" width="1.44140625" style="47" customWidth="1"/>
    <col min="7460" max="7460" width="13.109375" style="47" customWidth="1"/>
    <col min="7461" max="7461" width="1.44140625" style="47" customWidth="1"/>
    <col min="7462" max="7462" width="8.44140625" style="47" customWidth="1"/>
    <col min="7463" max="7463" width="1.44140625" style="47" customWidth="1"/>
    <col min="7464" max="7464" width="7.6640625" style="47" customWidth="1"/>
    <col min="7465" max="7465" width="1.44140625" style="47" customWidth="1"/>
    <col min="7466" max="7466" width="13.109375" style="47" customWidth="1"/>
    <col min="7467" max="7467" width="1.44140625" style="47" customWidth="1"/>
    <col min="7468" max="7468" width="8.44140625" style="47" customWidth="1"/>
    <col min="7469" max="7469" width="1.44140625" style="47" customWidth="1"/>
    <col min="7470" max="7470" width="8.44140625" style="47" customWidth="1"/>
    <col min="7471" max="7471" width="1.44140625" style="47" customWidth="1"/>
    <col min="7472" max="7472" width="13.109375" style="47" customWidth="1"/>
    <col min="7473" max="7473" width="1.44140625" style="47" customWidth="1"/>
    <col min="7474" max="7474" width="8.44140625" style="47" customWidth="1"/>
    <col min="7475" max="7475" width="1.44140625" style="47" customWidth="1"/>
    <col min="7476" max="7476" width="8.44140625" style="47" customWidth="1"/>
    <col min="7477" max="7477" width="1.44140625" style="47" customWidth="1"/>
    <col min="7478" max="7478" width="11.5546875" style="47"/>
    <col min="7479" max="7479" width="1.44140625" style="47" customWidth="1"/>
    <col min="7480" max="7480" width="8.44140625" style="47" customWidth="1"/>
    <col min="7481" max="7481" width="1.44140625" style="47" customWidth="1"/>
    <col min="7482" max="7482" width="8.44140625" style="47" customWidth="1"/>
    <col min="7483" max="7483" width="1.44140625" style="47" customWidth="1"/>
    <col min="7484" max="7484" width="13.109375" style="47" customWidth="1"/>
    <col min="7485" max="7485" width="1.44140625" style="47" customWidth="1"/>
    <col min="7486" max="7486" width="4.5546875" style="47" customWidth="1"/>
    <col min="7487" max="7487" width="4.88671875" style="47" customWidth="1"/>
    <col min="7488" max="7488" width="8.44140625" style="47" customWidth="1"/>
    <col min="7489" max="7489" width="1.44140625" style="47" customWidth="1"/>
    <col min="7490" max="7490" width="11.5546875" style="47"/>
    <col min="7491" max="7491" width="1.44140625" style="47" customWidth="1"/>
    <col min="7492" max="7492" width="11.5546875" style="47"/>
    <col min="7493" max="7493" width="1.44140625" style="47" customWidth="1"/>
    <col min="7494" max="7494" width="11.5546875" style="47"/>
    <col min="7495" max="7495" width="1.44140625" style="47" customWidth="1"/>
    <col min="7496" max="7496" width="11.5546875" style="47"/>
    <col min="7497" max="7497" width="1.44140625" style="47" customWidth="1"/>
    <col min="7498" max="7498" width="11.5546875" style="47"/>
    <col min="7499" max="7499" width="1.44140625" style="47" customWidth="1"/>
    <col min="7500" max="7500" width="11.5546875" style="47"/>
    <col min="7501" max="7501" width="1.44140625" style="47" customWidth="1"/>
    <col min="7502" max="7502" width="11.5546875" style="47"/>
    <col min="7503" max="7503" width="1.44140625" style="47" customWidth="1"/>
    <col min="7504" max="7504" width="11.5546875" style="47"/>
    <col min="7505" max="7505" width="1.44140625" style="47" customWidth="1"/>
    <col min="7506" max="7680" width="11.5546875" style="47"/>
    <col min="7681" max="7681" width="3.77734375" style="47" customWidth="1"/>
    <col min="7682" max="7682" width="1.44140625" style="47" customWidth="1"/>
    <col min="7683" max="7683" width="13.109375" style="47" customWidth="1"/>
    <col min="7684" max="7684" width="1.109375" style="47" customWidth="1"/>
    <col min="7685" max="7685" width="11.5546875" style="47"/>
    <col min="7686" max="7686" width="1.44140625" style="47" customWidth="1"/>
    <col min="7687" max="7687" width="6.88671875" style="47" customWidth="1"/>
    <col min="7688" max="7688" width="1.44140625" style="47" customWidth="1"/>
    <col min="7689" max="7689" width="6.88671875" style="47" customWidth="1"/>
    <col min="7690" max="7690" width="1.6640625" style="47" customWidth="1"/>
    <col min="7691" max="7691" width="10.77734375" style="47" customWidth="1"/>
    <col min="7692" max="7692" width="0.77734375" style="47" customWidth="1"/>
    <col min="7693" max="7693" width="6.77734375" style="47" customWidth="1"/>
    <col min="7694" max="7694" width="1.88671875" style="47" customWidth="1"/>
    <col min="7695" max="7695" width="6.109375" style="47" customWidth="1"/>
    <col min="7696" max="7696" width="1.109375" style="47" customWidth="1"/>
    <col min="7697" max="7697" width="11.5546875" style="47"/>
    <col min="7698" max="7698" width="1.44140625" style="47" customWidth="1"/>
    <col min="7699" max="7699" width="7.33203125" style="47" customWidth="1"/>
    <col min="7700" max="7700" width="1.44140625" style="47" customWidth="1"/>
    <col min="7701" max="7701" width="6.109375" style="47" customWidth="1"/>
    <col min="7702" max="7702" width="1.109375" style="47" customWidth="1"/>
    <col min="7703" max="7703" width="11.5546875" style="47"/>
    <col min="7704" max="7704" width="1.109375" style="47" customWidth="1"/>
    <col min="7705" max="7705" width="7.33203125" style="47" customWidth="1"/>
    <col min="7706" max="7706" width="1.44140625" style="47" customWidth="1"/>
    <col min="7707" max="7707" width="6.109375" style="47" customWidth="1"/>
    <col min="7708" max="7708" width="1.109375" style="47" customWidth="1"/>
    <col min="7709" max="7709" width="11.5546875" style="47"/>
    <col min="7710" max="7710" width="0.77734375" style="47" customWidth="1"/>
    <col min="7711" max="7711" width="7.33203125" style="47" customWidth="1"/>
    <col min="7712" max="7712" width="1.5546875" style="47" customWidth="1"/>
    <col min="7713" max="7713" width="7.6640625" style="47" customWidth="1"/>
    <col min="7714" max="7715" width="1.44140625" style="47" customWidth="1"/>
    <col min="7716" max="7716" width="13.109375" style="47" customWidth="1"/>
    <col min="7717" max="7717" width="1.44140625" style="47" customWidth="1"/>
    <col min="7718" max="7718" width="8.44140625" style="47" customWidth="1"/>
    <col min="7719" max="7719" width="1.44140625" style="47" customWidth="1"/>
    <col min="7720" max="7720" width="7.6640625" style="47" customWidth="1"/>
    <col min="7721" max="7721" width="1.44140625" style="47" customWidth="1"/>
    <col min="7722" max="7722" width="13.109375" style="47" customWidth="1"/>
    <col min="7723" max="7723" width="1.44140625" style="47" customWidth="1"/>
    <col min="7724" max="7724" width="8.44140625" style="47" customWidth="1"/>
    <col min="7725" max="7725" width="1.44140625" style="47" customWidth="1"/>
    <col min="7726" max="7726" width="8.44140625" style="47" customWidth="1"/>
    <col min="7727" max="7727" width="1.44140625" style="47" customWidth="1"/>
    <col min="7728" max="7728" width="13.109375" style="47" customWidth="1"/>
    <col min="7729" max="7729" width="1.44140625" style="47" customWidth="1"/>
    <col min="7730" max="7730" width="8.44140625" style="47" customWidth="1"/>
    <col min="7731" max="7731" width="1.44140625" style="47" customWidth="1"/>
    <col min="7732" max="7732" width="8.44140625" style="47" customWidth="1"/>
    <col min="7733" max="7733" width="1.44140625" style="47" customWidth="1"/>
    <col min="7734" max="7734" width="11.5546875" style="47"/>
    <col min="7735" max="7735" width="1.44140625" style="47" customWidth="1"/>
    <col min="7736" max="7736" width="8.44140625" style="47" customWidth="1"/>
    <col min="7737" max="7737" width="1.44140625" style="47" customWidth="1"/>
    <col min="7738" max="7738" width="8.44140625" style="47" customWidth="1"/>
    <col min="7739" max="7739" width="1.44140625" style="47" customWidth="1"/>
    <col min="7740" max="7740" width="13.109375" style="47" customWidth="1"/>
    <col min="7741" max="7741" width="1.44140625" style="47" customWidth="1"/>
    <col min="7742" max="7742" width="4.5546875" style="47" customWidth="1"/>
    <col min="7743" max="7743" width="4.88671875" style="47" customWidth="1"/>
    <col min="7744" max="7744" width="8.44140625" style="47" customWidth="1"/>
    <col min="7745" max="7745" width="1.44140625" style="47" customWidth="1"/>
    <col min="7746" max="7746" width="11.5546875" style="47"/>
    <col min="7747" max="7747" width="1.44140625" style="47" customWidth="1"/>
    <col min="7748" max="7748" width="11.5546875" style="47"/>
    <col min="7749" max="7749" width="1.44140625" style="47" customWidth="1"/>
    <col min="7750" max="7750" width="11.5546875" style="47"/>
    <col min="7751" max="7751" width="1.44140625" style="47" customWidth="1"/>
    <col min="7752" max="7752" width="11.5546875" style="47"/>
    <col min="7753" max="7753" width="1.44140625" style="47" customWidth="1"/>
    <col min="7754" max="7754" width="11.5546875" style="47"/>
    <col min="7755" max="7755" width="1.44140625" style="47" customWidth="1"/>
    <col min="7756" max="7756" width="11.5546875" style="47"/>
    <col min="7757" max="7757" width="1.44140625" style="47" customWidth="1"/>
    <col min="7758" max="7758" width="11.5546875" style="47"/>
    <col min="7759" max="7759" width="1.44140625" style="47" customWidth="1"/>
    <col min="7760" max="7760" width="11.5546875" style="47"/>
    <col min="7761" max="7761" width="1.44140625" style="47" customWidth="1"/>
    <col min="7762" max="7936" width="11.5546875" style="47"/>
    <col min="7937" max="7937" width="3.77734375" style="47" customWidth="1"/>
    <col min="7938" max="7938" width="1.44140625" style="47" customWidth="1"/>
    <col min="7939" max="7939" width="13.109375" style="47" customWidth="1"/>
    <col min="7940" max="7940" width="1.109375" style="47" customWidth="1"/>
    <col min="7941" max="7941" width="11.5546875" style="47"/>
    <col min="7942" max="7942" width="1.44140625" style="47" customWidth="1"/>
    <col min="7943" max="7943" width="6.88671875" style="47" customWidth="1"/>
    <col min="7944" max="7944" width="1.44140625" style="47" customWidth="1"/>
    <col min="7945" max="7945" width="6.88671875" style="47" customWidth="1"/>
    <col min="7946" max="7946" width="1.6640625" style="47" customWidth="1"/>
    <col min="7947" max="7947" width="10.77734375" style="47" customWidth="1"/>
    <col min="7948" max="7948" width="0.77734375" style="47" customWidth="1"/>
    <col min="7949" max="7949" width="6.77734375" style="47" customWidth="1"/>
    <col min="7950" max="7950" width="1.88671875" style="47" customWidth="1"/>
    <col min="7951" max="7951" width="6.109375" style="47" customWidth="1"/>
    <col min="7952" max="7952" width="1.109375" style="47" customWidth="1"/>
    <col min="7953" max="7953" width="11.5546875" style="47"/>
    <col min="7954" max="7954" width="1.44140625" style="47" customWidth="1"/>
    <col min="7955" max="7955" width="7.33203125" style="47" customWidth="1"/>
    <col min="7956" max="7956" width="1.44140625" style="47" customWidth="1"/>
    <col min="7957" max="7957" width="6.109375" style="47" customWidth="1"/>
    <col min="7958" max="7958" width="1.109375" style="47" customWidth="1"/>
    <col min="7959" max="7959" width="11.5546875" style="47"/>
    <col min="7960" max="7960" width="1.109375" style="47" customWidth="1"/>
    <col min="7961" max="7961" width="7.33203125" style="47" customWidth="1"/>
    <col min="7962" max="7962" width="1.44140625" style="47" customWidth="1"/>
    <col min="7963" max="7963" width="6.109375" style="47" customWidth="1"/>
    <col min="7964" max="7964" width="1.109375" style="47" customWidth="1"/>
    <col min="7965" max="7965" width="11.5546875" style="47"/>
    <col min="7966" max="7966" width="0.77734375" style="47" customWidth="1"/>
    <col min="7967" max="7967" width="7.33203125" style="47" customWidth="1"/>
    <col min="7968" max="7968" width="1.5546875" style="47" customWidth="1"/>
    <col min="7969" max="7969" width="7.6640625" style="47" customWidth="1"/>
    <col min="7970" max="7971" width="1.44140625" style="47" customWidth="1"/>
    <col min="7972" max="7972" width="13.109375" style="47" customWidth="1"/>
    <col min="7973" max="7973" width="1.44140625" style="47" customWidth="1"/>
    <col min="7974" max="7974" width="8.44140625" style="47" customWidth="1"/>
    <col min="7975" max="7975" width="1.44140625" style="47" customWidth="1"/>
    <col min="7976" max="7976" width="7.6640625" style="47" customWidth="1"/>
    <col min="7977" max="7977" width="1.44140625" style="47" customWidth="1"/>
    <col min="7978" max="7978" width="13.109375" style="47" customWidth="1"/>
    <col min="7979" max="7979" width="1.44140625" style="47" customWidth="1"/>
    <col min="7980" max="7980" width="8.44140625" style="47" customWidth="1"/>
    <col min="7981" max="7981" width="1.44140625" style="47" customWidth="1"/>
    <col min="7982" max="7982" width="8.44140625" style="47" customWidth="1"/>
    <col min="7983" max="7983" width="1.44140625" style="47" customWidth="1"/>
    <col min="7984" max="7984" width="13.109375" style="47" customWidth="1"/>
    <col min="7985" max="7985" width="1.44140625" style="47" customWidth="1"/>
    <col min="7986" max="7986" width="8.44140625" style="47" customWidth="1"/>
    <col min="7987" max="7987" width="1.44140625" style="47" customWidth="1"/>
    <col min="7988" max="7988" width="8.44140625" style="47" customWidth="1"/>
    <col min="7989" max="7989" width="1.44140625" style="47" customWidth="1"/>
    <col min="7990" max="7990" width="11.5546875" style="47"/>
    <col min="7991" max="7991" width="1.44140625" style="47" customWidth="1"/>
    <col min="7992" max="7992" width="8.44140625" style="47" customWidth="1"/>
    <col min="7993" max="7993" width="1.44140625" style="47" customWidth="1"/>
    <col min="7994" max="7994" width="8.44140625" style="47" customWidth="1"/>
    <col min="7995" max="7995" width="1.44140625" style="47" customWidth="1"/>
    <col min="7996" max="7996" width="13.109375" style="47" customWidth="1"/>
    <col min="7997" max="7997" width="1.44140625" style="47" customWidth="1"/>
    <col min="7998" max="7998" width="4.5546875" style="47" customWidth="1"/>
    <col min="7999" max="7999" width="4.88671875" style="47" customWidth="1"/>
    <col min="8000" max="8000" width="8.44140625" style="47" customWidth="1"/>
    <col min="8001" max="8001" width="1.44140625" style="47" customWidth="1"/>
    <col min="8002" max="8002" width="11.5546875" style="47"/>
    <col min="8003" max="8003" width="1.44140625" style="47" customWidth="1"/>
    <col min="8004" max="8004" width="11.5546875" style="47"/>
    <col min="8005" max="8005" width="1.44140625" style="47" customWidth="1"/>
    <col min="8006" max="8006" width="11.5546875" style="47"/>
    <col min="8007" max="8007" width="1.44140625" style="47" customWidth="1"/>
    <col min="8008" max="8008" width="11.5546875" style="47"/>
    <col min="8009" max="8009" width="1.44140625" style="47" customWidth="1"/>
    <col min="8010" max="8010" width="11.5546875" style="47"/>
    <col min="8011" max="8011" width="1.44140625" style="47" customWidth="1"/>
    <col min="8012" max="8012" width="11.5546875" style="47"/>
    <col min="8013" max="8013" width="1.44140625" style="47" customWidth="1"/>
    <col min="8014" max="8014" width="11.5546875" style="47"/>
    <col min="8015" max="8015" width="1.44140625" style="47" customWidth="1"/>
    <col min="8016" max="8016" width="11.5546875" style="47"/>
    <col min="8017" max="8017" width="1.44140625" style="47" customWidth="1"/>
    <col min="8018" max="8192" width="11.5546875" style="47"/>
    <col min="8193" max="8193" width="3.77734375" style="47" customWidth="1"/>
    <col min="8194" max="8194" width="1.44140625" style="47" customWidth="1"/>
    <col min="8195" max="8195" width="13.109375" style="47" customWidth="1"/>
    <col min="8196" max="8196" width="1.109375" style="47" customWidth="1"/>
    <col min="8197" max="8197" width="11.5546875" style="47"/>
    <col min="8198" max="8198" width="1.44140625" style="47" customWidth="1"/>
    <col min="8199" max="8199" width="6.88671875" style="47" customWidth="1"/>
    <col min="8200" max="8200" width="1.44140625" style="47" customWidth="1"/>
    <col min="8201" max="8201" width="6.88671875" style="47" customWidth="1"/>
    <col min="8202" max="8202" width="1.6640625" style="47" customWidth="1"/>
    <col min="8203" max="8203" width="10.77734375" style="47" customWidth="1"/>
    <col min="8204" max="8204" width="0.77734375" style="47" customWidth="1"/>
    <col min="8205" max="8205" width="6.77734375" style="47" customWidth="1"/>
    <col min="8206" max="8206" width="1.88671875" style="47" customWidth="1"/>
    <col min="8207" max="8207" width="6.109375" style="47" customWidth="1"/>
    <col min="8208" max="8208" width="1.109375" style="47" customWidth="1"/>
    <col min="8209" max="8209" width="11.5546875" style="47"/>
    <col min="8210" max="8210" width="1.44140625" style="47" customWidth="1"/>
    <col min="8211" max="8211" width="7.33203125" style="47" customWidth="1"/>
    <col min="8212" max="8212" width="1.44140625" style="47" customWidth="1"/>
    <col min="8213" max="8213" width="6.109375" style="47" customWidth="1"/>
    <col min="8214" max="8214" width="1.109375" style="47" customWidth="1"/>
    <col min="8215" max="8215" width="11.5546875" style="47"/>
    <col min="8216" max="8216" width="1.109375" style="47" customWidth="1"/>
    <col min="8217" max="8217" width="7.33203125" style="47" customWidth="1"/>
    <col min="8218" max="8218" width="1.44140625" style="47" customWidth="1"/>
    <col min="8219" max="8219" width="6.109375" style="47" customWidth="1"/>
    <col min="8220" max="8220" width="1.109375" style="47" customWidth="1"/>
    <col min="8221" max="8221" width="11.5546875" style="47"/>
    <col min="8222" max="8222" width="0.77734375" style="47" customWidth="1"/>
    <col min="8223" max="8223" width="7.33203125" style="47" customWidth="1"/>
    <col min="8224" max="8224" width="1.5546875" style="47" customWidth="1"/>
    <col min="8225" max="8225" width="7.6640625" style="47" customWidth="1"/>
    <col min="8226" max="8227" width="1.44140625" style="47" customWidth="1"/>
    <col min="8228" max="8228" width="13.109375" style="47" customWidth="1"/>
    <col min="8229" max="8229" width="1.44140625" style="47" customWidth="1"/>
    <col min="8230" max="8230" width="8.44140625" style="47" customWidth="1"/>
    <col min="8231" max="8231" width="1.44140625" style="47" customWidth="1"/>
    <col min="8232" max="8232" width="7.6640625" style="47" customWidth="1"/>
    <col min="8233" max="8233" width="1.44140625" style="47" customWidth="1"/>
    <col min="8234" max="8234" width="13.109375" style="47" customWidth="1"/>
    <col min="8235" max="8235" width="1.44140625" style="47" customWidth="1"/>
    <col min="8236" max="8236" width="8.44140625" style="47" customWidth="1"/>
    <col min="8237" max="8237" width="1.44140625" style="47" customWidth="1"/>
    <col min="8238" max="8238" width="8.44140625" style="47" customWidth="1"/>
    <col min="8239" max="8239" width="1.44140625" style="47" customWidth="1"/>
    <col min="8240" max="8240" width="13.109375" style="47" customWidth="1"/>
    <col min="8241" max="8241" width="1.44140625" style="47" customWidth="1"/>
    <col min="8242" max="8242" width="8.44140625" style="47" customWidth="1"/>
    <col min="8243" max="8243" width="1.44140625" style="47" customWidth="1"/>
    <col min="8244" max="8244" width="8.44140625" style="47" customWidth="1"/>
    <col min="8245" max="8245" width="1.44140625" style="47" customWidth="1"/>
    <col min="8246" max="8246" width="11.5546875" style="47"/>
    <col min="8247" max="8247" width="1.44140625" style="47" customWidth="1"/>
    <col min="8248" max="8248" width="8.44140625" style="47" customWidth="1"/>
    <col min="8249" max="8249" width="1.44140625" style="47" customWidth="1"/>
    <col min="8250" max="8250" width="8.44140625" style="47" customWidth="1"/>
    <col min="8251" max="8251" width="1.44140625" style="47" customWidth="1"/>
    <col min="8252" max="8252" width="13.109375" style="47" customWidth="1"/>
    <col min="8253" max="8253" width="1.44140625" style="47" customWidth="1"/>
    <col min="8254" max="8254" width="4.5546875" style="47" customWidth="1"/>
    <col min="8255" max="8255" width="4.88671875" style="47" customWidth="1"/>
    <col min="8256" max="8256" width="8.44140625" style="47" customWidth="1"/>
    <col min="8257" max="8257" width="1.44140625" style="47" customWidth="1"/>
    <col min="8258" max="8258" width="11.5546875" style="47"/>
    <col min="8259" max="8259" width="1.44140625" style="47" customWidth="1"/>
    <col min="8260" max="8260" width="11.5546875" style="47"/>
    <col min="8261" max="8261" width="1.44140625" style="47" customWidth="1"/>
    <col min="8262" max="8262" width="11.5546875" style="47"/>
    <col min="8263" max="8263" width="1.44140625" style="47" customWidth="1"/>
    <col min="8264" max="8264" width="11.5546875" style="47"/>
    <col min="8265" max="8265" width="1.44140625" style="47" customWidth="1"/>
    <col min="8266" max="8266" width="11.5546875" style="47"/>
    <col min="8267" max="8267" width="1.44140625" style="47" customWidth="1"/>
    <col min="8268" max="8268" width="11.5546875" style="47"/>
    <col min="8269" max="8269" width="1.44140625" style="47" customWidth="1"/>
    <col min="8270" max="8270" width="11.5546875" style="47"/>
    <col min="8271" max="8271" width="1.44140625" style="47" customWidth="1"/>
    <col min="8272" max="8272" width="11.5546875" style="47"/>
    <col min="8273" max="8273" width="1.44140625" style="47" customWidth="1"/>
    <col min="8274" max="8448" width="11.5546875" style="47"/>
    <col min="8449" max="8449" width="3.77734375" style="47" customWidth="1"/>
    <col min="8450" max="8450" width="1.44140625" style="47" customWidth="1"/>
    <col min="8451" max="8451" width="13.109375" style="47" customWidth="1"/>
    <col min="8452" max="8452" width="1.109375" style="47" customWidth="1"/>
    <col min="8453" max="8453" width="11.5546875" style="47"/>
    <col min="8454" max="8454" width="1.44140625" style="47" customWidth="1"/>
    <col min="8455" max="8455" width="6.88671875" style="47" customWidth="1"/>
    <col min="8456" max="8456" width="1.44140625" style="47" customWidth="1"/>
    <col min="8457" max="8457" width="6.88671875" style="47" customWidth="1"/>
    <col min="8458" max="8458" width="1.6640625" style="47" customWidth="1"/>
    <col min="8459" max="8459" width="10.77734375" style="47" customWidth="1"/>
    <col min="8460" max="8460" width="0.77734375" style="47" customWidth="1"/>
    <col min="8461" max="8461" width="6.77734375" style="47" customWidth="1"/>
    <col min="8462" max="8462" width="1.88671875" style="47" customWidth="1"/>
    <col min="8463" max="8463" width="6.109375" style="47" customWidth="1"/>
    <col min="8464" max="8464" width="1.109375" style="47" customWidth="1"/>
    <col min="8465" max="8465" width="11.5546875" style="47"/>
    <col min="8466" max="8466" width="1.44140625" style="47" customWidth="1"/>
    <col min="8467" max="8467" width="7.33203125" style="47" customWidth="1"/>
    <col min="8468" max="8468" width="1.44140625" style="47" customWidth="1"/>
    <col min="8469" max="8469" width="6.109375" style="47" customWidth="1"/>
    <col min="8470" max="8470" width="1.109375" style="47" customWidth="1"/>
    <col min="8471" max="8471" width="11.5546875" style="47"/>
    <col min="8472" max="8472" width="1.109375" style="47" customWidth="1"/>
    <col min="8473" max="8473" width="7.33203125" style="47" customWidth="1"/>
    <col min="8474" max="8474" width="1.44140625" style="47" customWidth="1"/>
    <col min="8475" max="8475" width="6.109375" style="47" customWidth="1"/>
    <col min="8476" max="8476" width="1.109375" style="47" customWidth="1"/>
    <col min="8477" max="8477" width="11.5546875" style="47"/>
    <col min="8478" max="8478" width="0.77734375" style="47" customWidth="1"/>
    <col min="8479" max="8479" width="7.33203125" style="47" customWidth="1"/>
    <col min="8480" max="8480" width="1.5546875" style="47" customWidth="1"/>
    <col min="8481" max="8481" width="7.6640625" style="47" customWidth="1"/>
    <col min="8482" max="8483" width="1.44140625" style="47" customWidth="1"/>
    <col min="8484" max="8484" width="13.109375" style="47" customWidth="1"/>
    <col min="8485" max="8485" width="1.44140625" style="47" customWidth="1"/>
    <col min="8486" max="8486" width="8.44140625" style="47" customWidth="1"/>
    <col min="8487" max="8487" width="1.44140625" style="47" customWidth="1"/>
    <col min="8488" max="8488" width="7.6640625" style="47" customWidth="1"/>
    <col min="8489" max="8489" width="1.44140625" style="47" customWidth="1"/>
    <col min="8490" max="8490" width="13.109375" style="47" customWidth="1"/>
    <col min="8491" max="8491" width="1.44140625" style="47" customWidth="1"/>
    <col min="8492" max="8492" width="8.44140625" style="47" customWidth="1"/>
    <col min="8493" max="8493" width="1.44140625" style="47" customWidth="1"/>
    <col min="8494" max="8494" width="8.44140625" style="47" customWidth="1"/>
    <col min="8495" max="8495" width="1.44140625" style="47" customWidth="1"/>
    <col min="8496" max="8496" width="13.109375" style="47" customWidth="1"/>
    <col min="8497" max="8497" width="1.44140625" style="47" customWidth="1"/>
    <col min="8498" max="8498" width="8.44140625" style="47" customWidth="1"/>
    <col min="8499" max="8499" width="1.44140625" style="47" customWidth="1"/>
    <col min="8500" max="8500" width="8.44140625" style="47" customWidth="1"/>
    <col min="8501" max="8501" width="1.44140625" style="47" customWidth="1"/>
    <col min="8502" max="8502" width="11.5546875" style="47"/>
    <col min="8503" max="8503" width="1.44140625" style="47" customWidth="1"/>
    <col min="8504" max="8504" width="8.44140625" style="47" customWidth="1"/>
    <col min="8505" max="8505" width="1.44140625" style="47" customWidth="1"/>
    <col min="8506" max="8506" width="8.44140625" style="47" customWidth="1"/>
    <col min="8507" max="8507" width="1.44140625" style="47" customWidth="1"/>
    <col min="8508" max="8508" width="13.109375" style="47" customWidth="1"/>
    <col min="8509" max="8509" width="1.44140625" style="47" customWidth="1"/>
    <col min="8510" max="8510" width="4.5546875" style="47" customWidth="1"/>
    <col min="8511" max="8511" width="4.88671875" style="47" customWidth="1"/>
    <col min="8512" max="8512" width="8.44140625" style="47" customWidth="1"/>
    <col min="8513" max="8513" width="1.44140625" style="47" customWidth="1"/>
    <col min="8514" max="8514" width="11.5546875" style="47"/>
    <col min="8515" max="8515" width="1.44140625" style="47" customWidth="1"/>
    <col min="8516" max="8516" width="11.5546875" style="47"/>
    <col min="8517" max="8517" width="1.44140625" style="47" customWidth="1"/>
    <col min="8518" max="8518" width="11.5546875" style="47"/>
    <col min="8519" max="8519" width="1.44140625" style="47" customWidth="1"/>
    <col min="8520" max="8520" width="11.5546875" style="47"/>
    <col min="8521" max="8521" width="1.44140625" style="47" customWidth="1"/>
    <col min="8522" max="8522" width="11.5546875" style="47"/>
    <col min="8523" max="8523" width="1.44140625" style="47" customWidth="1"/>
    <col min="8524" max="8524" width="11.5546875" style="47"/>
    <col min="8525" max="8525" width="1.44140625" style="47" customWidth="1"/>
    <col min="8526" max="8526" width="11.5546875" style="47"/>
    <col min="8527" max="8527" width="1.44140625" style="47" customWidth="1"/>
    <col min="8528" max="8528" width="11.5546875" style="47"/>
    <col min="8529" max="8529" width="1.44140625" style="47" customWidth="1"/>
    <col min="8530" max="8704" width="11.5546875" style="47"/>
    <col min="8705" max="8705" width="3.77734375" style="47" customWidth="1"/>
    <col min="8706" max="8706" width="1.44140625" style="47" customWidth="1"/>
    <col min="8707" max="8707" width="13.109375" style="47" customWidth="1"/>
    <col min="8708" max="8708" width="1.109375" style="47" customWidth="1"/>
    <col min="8709" max="8709" width="11.5546875" style="47"/>
    <col min="8710" max="8710" width="1.44140625" style="47" customWidth="1"/>
    <col min="8711" max="8711" width="6.88671875" style="47" customWidth="1"/>
    <col min="8712" max="8712" width="1.44140625" style="47" customWidth="1"/>
    <col min="8713" max="8713" width="6.88671875" style="47" customWidth="1"/>
    <col min="8714" max="8714" width="1.6640625" style="47" customWidth="1"/>
    <col min="8715" max="8715" width="10.77734375" style="47" customWidth="1"/>
    <col min="8716" max="8716" width="0.77734375" style="47" customWidth="1"/>
    <col min="8717" max="8717" width="6.77734375" style="47" customWidth="1"/>
    <col min="8718" max="8718" width="1.88671875" style="47" customWidth="1"/>
    <col min="8719" max="8719" width="6.109375" style="47" customWidth="1"/>
    <col min="8720" max="8720" width="1.109375" style="47" customWidth="1"/>
    <col min="8721" max="8721" width="11.5546875" style="47"/>
    <col min="8722" max="8722" width="1.44140625" style="47" customWidth="1"/>
    <col min="8723" max="8723" width="7.33203125" style="47" customWidth="1"/>
    <col min="8724" max="8724" width="1.44140625" style="47" customWidth="1"/>
    <col min="8725" max="8725" width="6.109375" style="47" customWidth="1"/>
    <col min="8726" max="8726" width="1.109375" style="47" customWidth="1"/>
    <col min="8727" max="8727" width="11.5546875" style="47"/>
    <col min="8728" max="8728" width="1.109375" style="47" customWidth="1"/>
    <col min="8729" max="8729" width="7.33203125" style="47" customWidth="1"/>
    <col min="8730" max="8730" width="1.44140625" style="47" customWidth="1"/>
    <col min="8731" max="8731" width="6.109375" style="47" customWidth="1"/>
    <col min="8732" max="8732" width="1.109375" style="47" customWidth="1"/>
    <col min="8733" max="8733" width="11.5546875" style="47"/>
    <col min="8734" max="8734" width="0.77734375" style="47" customWidth="1"/>
    <col min="8735" max="8735" width="7.33203125" style="47" customWidth="1"/>
    <col min="8736" max="8736" width="1.5546875" style="47" customWidth="1"/>
    <col min="8737" max="8737" width="7.6640625" style="47" customWidth="1"/>
    <col min="8738" max="8739" width="1.44140625" style="47" customWidth="1"/>
    <col min="8740" max="8740" width="13.109375" style="47" customWidth="1"/>
    <col min="8741" max="8741" width="1.44140625" style="47" customWidth="1"/>
    <col min="8742" max="8742" width="8.44140625" style="47" customWidth="1"/>
    <col min="8743" max="8743" width="1.44140625" style="47" customWidth="1"/>
    <col min="8744" max="8744" width="7.6640625" style="47" customWidth="1"/>
    <col min="8745" max="8745" width="1.44140625" style="47" customWidth="1"/>
    <col min="8746" max="8746" width="13.109375" style="47" customWidth="1"/>
    <col min="8747" max="8747" width="1.44140625" style="47" customWidth="1"/>
    <col min="8748" max="8748" width="8.44140625" style="47" customWidth="1"/>
    <col min="8749" max="8749" width="1.44140625" style="47" customWidth="1"/>
    <col min="8750" max="8750" width="8.44140625" style="47" customWidth="1"/>
    <col min="8751" max="8751" width="1.44140625" style="47" customWidth="1"/>
    <col min="8752" max="8752" width="13.109375" style="47" customWidth="1"/>
    <col min="8753" max="8753" width="1.44140625" style="47" customWidth="1"/>
    <col min="8754" max="8754" width="8.44140625" style="47" customWidth="1"/>
    <col min="8755" max="8755" width="1.44140625" style="47" customWidth="1"/>
    <col min="8756" max="8756" width="8.44140625" style="47" customWidth="1"/>
    <col min="8757" max="8757" width="1.44140625" style="47" customWidth="1"/>
    <col min="8758" max="8758" width="11.5546875" style="47"/>
    <col min="8759" max="8759" width="1.44140625" style="47" customWidth="1"/>
    <col min="8760" max="8760" width="8.44140625" style="47" customWidth="1"/>
    <col min="8761" max="8761" width="1.44140625" style="47" customWidth="1"/>
    <col min="8762" max="8762" width="8.44140625" style="47" customWidth="1"/>
    <col min="8763" max="8763" width="1.44140625" style="47" customWidth="1"/>
    <col min="8764" max="8764" width="13.109375" style="47" customWidth="1"/>
    <col min="8765" max="8765" width="1.44140625" style="47" customWidth="1"/>
    <col min="8766" max="8766" width="4.5546875" style="47" customWidth="1"/>
    <col min="8767" max="8767" width="4.88671875" style="47" customWidth="1"/>
    <col min="8768" max="8768" width="8.44140625" style="47" customWidth="1"/>
    <col min="8769" max="8769" width="1.44140625" style="47" customWidth="1"/>
    <col min="8770" max="8770" width="11.5546875" style="47"/>
    <col min="8771" max="8771" width="1.44140625" style="47" customWidth="1"/>
    <col min="8772" max="8772" width="11.5546875" style="47"/>
    <col min="8773" max="8773" width="1.44140625" style="47" customWidth="1"/>
    <col min="8774" max="8774" width="11.5546875" style="47"/>
    <col min="8775" max="8775" width="1.44140625" style="47" customWidth="1"/>
    <col min="8776" max="8776" width="11.5546875" style="47"/>
    <col min="8777" max="8777" width="1.44140625" style="47" customWidth="1"/>
    <col min="8778" max="8778" width="11.5546875" style="47"/>
    <col min="8779" max="8779" width="1.44140625" style="47" customWidth="1"/>
    <col min="8780" max="8780" width="11.5546875" style="47"/>
    <col min="8781" max="8781" width="1.44140625" style="47" customWidth="1"/>
    <col min="8782" max="8782" width="11.5546875" style="47"/>
    <col min="8783" max="8783" width="1.44140625" style="47" customWidth="1"/>
    <col min="8784" max="8784" width="11.5546875" style="47"/>
    <col min="8785" max="8785" width="1.44140625" style="47" customWidth="1"/>
    <col min="8786" max="8960" width="11.5546875" style="47"/>
    <col min="8961" max="8961" width="3.77734375" style="47" customWidth="1"/>
    <col min="8962" max="8962" width="1.44140625" style="47" customWidth="1"/>
    <col min="8963" max="8963" width="13.109375" style="47" customWidth="1"/>
    <col min="8964" max="8964" width="1.109375" style="47" customWidth="1"/>
    <col min="8965" max="8965" width="11.5546875" style="47"/>
    <col min="8966" max="8966" width="1.44140625" style="47" customWidth="1"/>
    <col min="8967" max="8967" width="6.88671875" style="47" customWidth="1"/>
    <col min="8968" max="8968" width="1.44140625" style="47" customWidth="1"/>
    <col min="8969" max="8969" width="6.88671875" style="47" customWidth="1"/>
    <col min="8970" max="8970" width="1.6640625" style="47" customWidth="1"/>
    <col min="8971" max="8971" width="10.77734375" style="47" customWidth="1"/>
    <col min="8972" max="8972" width="0.77734375" style="47" customWidth="1"/>
    <col min="8973" max="8973" width="6.77734375" style="47" customWidth="1"/>
    <col min="8974" max="8974" width="1.88671875" style="47" customWidth="1"/>
    <col min="8975" max="8975" width="6.109375" style="47" customWidth="1"/>
    <col min="8976" max="8976" width="1.109375" style="47" customWidth="1"/>
    <col min="8977" max="8977" width="11.5546875" style="47"/>
    <col min="8978" max="8978" width="1.44140625" style="47" customWidth="1"/>
    <col min="8979" max="8979" width="7.33203125" style="47" customWidth="1"/>
    <col min="8980" max="8980" width="1.44140625" style="47" customWidth="1"/>
    <col min="8981" max="8981" width="6.109375" style="47" customWidth="1"/>
    <col min="8982" max="8982" width="1.109375" style="47" customWidth="1"/>
    <col min="8983" max="8983" width="11.5546875" style="47"/>
    <col min="8984" max="8984" width="1.109375" style="47" customWidth="1"/>
    <col min="8985" max="8985" width="7.33203125" style="47" customWidth="1"/>
    <col min="8986" max="8986" width="1.44140625" style="47" customWidth="1"/>
    <col min="8987" max="8987" width="6.109375" style="47" customWidth="1"/>
    <col min="8988" max="8988" width="1.109375" style="47" customWidth="1"/>
    <col min="8989" max="8989" width="11.5546875" style="47"/>
    <col min="8990" max="8990" width="0.77734375" style="47" customWidth="1"/>
    <col min="8991" max="8991" width="7.33203125" style="47" customWidth="1"/>
    <col min="8992" max="8992" width="1.5546875" style="47" customWidth="1"/>
    <col min="8993" max="8993" width="7.6640625" style="47" customWidth="1"/>
    <col min="8994" max="8995" width="1.44140625" style="47" customWidth="1"/>
    <col min="8996" max="8996" width="13.109375" style="47" customWidth="1"/>
    <col min="8997" max="8997" width="1.44140625" style="47" customWidth="1"/>
    <col min="8998" max="8998" width="8.44140625" style="47" customWidth="1"/>
    <col min="8999" max="8999" width="1.44140625" style="47" customWidth="1"/>
    <col min="9000" max="9000" width="7.6640625" style="47" customWidth="1"/>
    <col min="9001" max="9001" width="1.44140625" style="47" customWidth="1"/>
    <col min="9002" max="9002" width="13.109375" style="47" customWidth="1"/>
    <col min="9003" max="9003" width="1.44140625" style="47" customWidth="1"/>
    <col min="9004" max="9004" width="8.44140625" style="47" customWidth="1"/>
    <col min="9005" max="9005" width="1.44140625" style="47" customWidth="1"/>
    <col min="9006" max="9006" width="8.44140625" style="47" customWidth="1"/>
    <col min="9007" max="9007" width="1.44140625" style="47" customWidth="1"/>
    <col min="9008" max="9008" width="13.109375" style="47" customWidth="1"/>
    <col min="9009" max="9009" width="1.44140625" style="47" customWidth="1"/>
    <col min="9010" max="9010" width="8.44140625" style="47" customWidth="1"/>
    <col min="9011" max="9011" width="1.44140625" style="47" customWidth="1"/>
    <col min="9012" max="9012" width="8.44140625" style="47" customWidth="1"/>
    <col min="9013" max="9013" width="1.44140625" style="47" customWidth="1"/>
    <col min="9014" max="9014" width="11.5546875" style="47"/>
    <col min="9015" max="9015" width="1.44140625" style="47" customWidth="1"/>
    <col min="9016" max="9016" width="8.44140625" style="47" customWidth="1"/>
    <col min="9017" max="9017" width="1.44140625" style="47" customWidth="1"/>
    <col min="9018" max="9018" width="8.44140625" style="47" customWidth="1"/>
    <col min="9019" max="9019" width="1.44140625" style="47" customWidth="1"/>
    <col min="9020" max="9020" width="13.109375" style="47" customWidth="1"/>
    <col min="9021" max="9021" width="1.44140625" style="47" customWidth="1"/>
    <col min="9022" max="9022" width="4.5546875" style="47" customWidth="1"/>
    <col min="9023" max="9023" width="4.88671875" style="47" customWidth="1"/>
    <col min="9024" max="9024" width="8.44140625" style="47" customWidth="1"/>
    <col min="9025" max="9025" width="1.44140625" style="47" customWidth="1"/>
    <col min="9026" max="9026" width="11.5546875" style="47"/>
    <col min="9027" max="9027" width="1.44140625" style="47" customWidth="1"/>
    <col min="9028" max="9028" width="11.5546875" style="47"/>
    <col min="9029" max="9029" width="1.44140625" style="47" customWidth="1"/>
    <col min="9030" max="9030" width="11.5546875" style="47"/>
    <col min="9031" max="9031" width="1.44140625" style="47" customWidth="1"/>
    <col min="9032" max="9032" width="11.5546875" style="47"/>
    <col min="9033" max="9033" width="1.44140625" style="47" customWidth="1"/>
    <col min="9034" max="9034" width="11.5546875" style="47"/>
    <col min="9035" max="9035" width="1.44140625" style="47" customWidth="1"/>
    <col min="9036" max="9036" width="11.5546875" style="47"/>
    <col min="9037" max="9037" width="1.44140625" style="47" customWidth="1"/>
    <col min="9038" max="9038" width="11.5546875" style="47"/>
    <col min="9039" max="9039" width="1.44140625" style="47" customWidth="1"/>
    <col min="9040" max="9040" width="11.5546875" style="47"/>
    <col min="9041" max="9041" width="1.44140625" style="47" customWidth="1"/>
    <col min="9042" max="9216" width="11.5546875" style="47"/>
    <col min="9217" max="9217" width="3.77734375" style="47" customWidth="1"/>
    <col min="9218" max="9218" width="1.44140625" style="47" customWidth="1"/>
    <col min="9219" max="9219" width="13.109375" style="47" customWidth="1"/>
    <col min="9220" max="9220" width="1.109375" style="47" customWidth="1"/>
    <col min="9221" max="9221" width="11.5546875" style="47"/>
    <col min="9222" max="9222" width="1.44140625" style="47" customWidth="1"/>
    <col min="9223" max="9223" width="6.88671875" style="47" customWidth="1"/>
    <col min="9224" max="9224" width="1.44140625" style="47" customWidth="1"/>
    <col min="9225" max="9225" width="6.88671875" style="47" customWidth="1"/>
    <col min="9226" max="9226" width="1.6640625" style="47" customWidth="1"/>
    <col min="9227" max="9227" width="10.77734375" style="47" customWidth="1"/>
    <col min="9228" max="9228" width="0.77734375" style="47" customWidth="1"/>
    <col min="9229" max="9229" width="6.77734375" style="47" customWidth="1"/>
    <col min="9230" max="9230" width="1.88671875" style="47" customWidth="1"/>
    <col min="9231" max="9231" width="6.109375" style="47" customWidth="1"/>
    <col min="9232" max="9232" width="1.109375" style="47" customWidth="1"/>
    <col min="9233" max="9233" width="11.5546875" style="47"/>
    <col min="9234" max="9234" width="1.44140625" style="47" customWidth="1"/>
    <col min="9235" max="9235" width="7.33203125" style="47" customWidth="1"/>
    <col min="9236" max="9236" width="1.44140625" style="47" customWidth="1"/>
    <col min="9237" max="9237" width="6.109375" style="47" customWidth="1"/>
    <col min="9238" max="9238" width="1.109375" style="47" customWidth="1"/>
    <col min="9239" max="9239" width="11.5546875" style="47"/>
    <col min="9240" max="9240" width="1.109375" style="47" customWidth="1"/>
    <col min="9241" max="9241" width="7.33203125" style="47" customWidth="1"/>
    <col min="9242" max="9242" width="1.44140625" style="47" customWidth="1"/>
    <col min="9243" max="9243" width="6.109375" style="47" customWidth="1"/>
    <col min="9244" max="9244" width="1.109375" style="47" customWidth="1"/>
    <col min="9245" max="9245" width="11.5546875" style="47"/>
    <col min="9246" max="9246" width="0.77734375" style="47" customWidth="1"/>
    <col min="9247" max="9247" width="7.33203125" style="47" customWidth="1"/>
    <col min="9248" max="9248" width="1.5546875" style="47" customWidth="1"/>
    <col min="9249" max="9249" width="7.6640625" style="47" customWidth="1"/>
    <col min="9250" max="9251" width="1.44140625" style="47" customWidth="1"/>
    <col min="9252" max="9252" width="13.109375" style="47" customWidth="1"/>
    <col min="9253" max="9253" width="1.44140625" style="47" customWidth="1"/>
    <col min="9254" max="9254" width="8.44140625" style="47" customWidth="1"/>
    <col min="9255" max="9255" width="1.44140625" style="47" customWidth="1"/>
    <col min="9256" max="9256" width="7.6640625" style="47" customWidth="1"/>
    <col min="9257" max="9257" width="1.44140625" style="47" customWidth="1"/>
    <col min="9258" max="9258" width="13.109375" style="47" customWidth="1"/>
    <col min="9259" max="9259" width="1.44140625" style="47" customWidth="1"/>
    <col min="9260" max="9260" width="8.44140625" style="47" customWidth="1"/>
    <col min="9261" max="9261" width="1.44140625" style="47" customWidth="1"/>
    <col min="9262" max="9262" width="8.44140625" style="47" customWidth="1"/>
    <col min="9263" max="9263" width="1.44140625" style="47" customWidth="1"/>
    <col min="9264" max="9264" width="13.109375" style="47" customWidth="1"/>
    <col min="9265" max="9265" width="1.44140625" style="47" customWidth="1"/>
    <col min="9266" max="9266" width="8.44140625" style="47" customWidth="1"/>
    <col min="9267" max="9267" width="1.44140625" style="47" customWidth="1"/>
    <col min="9268" max="9268" width="8.44140625" style="47" customWidth="1"/>
    <col min="9269" max="9269" width="1.44140625" style="47" customWidth="1"/>
    <col min="9270" max="9270" width="11.5546875" style="47"/>
    <col min="9271" max="9271" width="1.44140625" style="47" customWidth="1"/>
    <col min="9272" max="9272" width="8.44140625" style="47" customWidth="1"/>
    <col min="9273" max="9273" width="1.44140625" style="47" customWidth="1"/>
    <col min="9274" max="9274" width="8.44140625" style="47" customWidth="1"/>
    <col min="9275" max="9275" width="1.44140625" style="47" customWidth="1"/>
    <col min="9276" max="9276" width="13.109375" style="47" customWidth="1"/>
    <col min="9277" max="9277" width="1.44140625" style="47" customWidth="1"/>
    <col min="9278" max="9278" width="4.5546875" style="47" customWidth="1"/>
    <col min="9279" max="9279" width="4.88671875" style="47" customWidth="1"/>
    <col min="9280" max="9280" width="8.44140625" style="47" customWidth="1"/>
    <col min="9281" max="9281" width="1.44140625" style="47" customWidth="1"/>
    <col min="9282" max="9282" width="11.5546875" style="47"/>
    <col min="9283" max="9283" width="1.44140625" style="47" customWidth="1"/>
    <col min="9284" max="9284" width="11.5546875" style="47"/>
    <col min="9285" max="9285" width="1.44140625" style="47" customWidth="1"/>
    <col min="9286" max="9286" width="11.5546875" style="47"/>
    <col min="9287" max="9287" width="1.44140625" style="47" customWidth="1"/>
    <col min="9288" max="9288" width="11.5546875" style="47"/>
    <col min="9289" max="9289" width="1.44140625" style="47" customWidth="1"/>
    <col min="9290" max="9290" width="11.5546875" style="47"/>
    <col min="9291" max="9291" width="1.44140625" style="47" customWidth="1"/>
    <col min="9292" max="9292" width="11.5546875" style="47"/>
    <col min="9293" max="9293" width="1.44140625" style="47" customWidth="1"/>
    <col min="9294" max="9294" width="11.5546875" style="47"/>
    <col min="9295" max="9295" width="1.44140625" style="47" customWidth="1"/>
    <col min="9296" max="9296" width="11.5546875" style="47"/>
    <col min="9297" max="9297" width="1.44140625" style="47" customWidth="1"/>
    <col min="9298" max="9472" width="11.5546875" style="47"/>
    <col min="9473" max="9473" width="3.77734375" style="47" customWidth="1"/>
    <col min="9474" max="9474" width="1.44140625" style="47" customWidth="1"/>
    <col min="9475" max="9475" width="13.109375" style="47" customWidth="1"/>
    <col min="9476" max="9476" width="1.109375" style="47" customWidth="1"/>
    <col min="9477" max="9477" width="11.5546875" style="47"/>
    <col min="9478" max="9478" width="1.44140625" style="47" customWidth="1"/>
    <col min="9479" max="9479" width="6.88671875" style="47" customWidth="1"/>
    <col min="9480" max="9480" width="1.44140625" style="47" customWidth="1"/>
    <col min="9481" max="9481" width="6.88671875" style="47" customWidth="1"/>
    <col min="9482" max="9482" width="1.6640625" style="47" customWidth="1"/>
    <col min="9483" max="9483" width="10.77734375" style="47" customWidth="1"/>
    <col min="9484" max="9484" width="0.77734375" style="47" customWidth="1"/>
    <col min="9485" max="9485" width="6.77734375" style="47" customWidth="1"/>
    <col min="9486" max="9486" width="1.88671875" style="47" customWidth="1"/>
    <col min="9487" max="9487" width="6.109375" style="47" customWidth="1"/>
    <col min="9488" max="9488" width="1.109375" style="47" customWidth="1"/>
    <col min="9489" max="9489" width="11.5546875" style="47"/>
    <col min="9490" max="9490" width="1.44140625" style="47" customWidth="1"/>
    <col min="9491" max="9491" width="7.33203125" style="47" customWidth="1"/>
    <col min="9492" max="9492" width="1.44140625" style="47" customWidth="1"/>
    <col min="9493" max="9493" width="6.109375" style="47" customWidth="1"/>
    <col min="9494" max="9494" width="1.109375" style="47" customWidth="1"/>
    <col min="9495" max="9495" width="11.5546875" style="47"/>
    <col min="9496" max="9496" width="1.109375" style="47" customWidth="1"/>
    <col min="9497" max="9497" width="7.33203125" style="47" customWidth="1"/>
    <col min="9498" max="9498" width="1.44140625" style="47" customWidth="1"/>
    <col min="9499" max="9499" width="6.109375" style="47" customWidth="1"/>
    <col min="9500" max="9500" width="1.109375" style="47" customWidth="1"/>
    <col min="9501" max="9501" width="11.5546875" style="47"/>
    <col min="9502" max="9502" width="0.77734375" style="47" customWidth="1"/>
    <col min="9503" max="9503" width="7.33203125" style="47" customWidth="1"/>
    <col min="9504" max="9504" width="1.5546875" style="47" customWidth="1"/>
    <col min="9505" max="9505" width="7.6640625" style="47" customWidth="1"/>
    <col min="9506" max="9507" width="1.44140625" style="47" customWidth="1"/>
    <col min="9508" max="9508" width="13.109375" style="47" customWidth="1"/>
    <col min="9509" max="9509" width="1.44140625" style="47" customWidth="1"/>
    <col min="9510" max="9510" width="8.44140625" style="47" customWidth="1"/>
    <col min="9511" max="9511" width="1.44140625" style="47" customWidth="1"/>
    <col min="9512" max="9512" width="7.6640625" style="47" customWidth="1"/>
    <col min="9513" max="9513" width="1.44140625" style="47" customWidth="1"/>
    <col min="9514" max="9514" width="13.109375" style="47" customWidth="1"/>
    <col min="9515" max="9515" width="1.44140625" style="47" customWidth="1"/>
    <col min="9516" max="9516" width="8.44140625" style="47" customWidth="1"/>
    <col min="9517" max="9517" width="1.44140625" style="47" customWidth="1"/>
    <col min="9518" max="9518" width="8.44140625" style="47" customWidth="1"/>
    <col min="9519" max="9519" width="1.44140625" style="47" customWidth="1"/>
    <col min="9520" max="9520" width="13.109375" style="47" customWidth="1"/>
    <col min="9521" max="9521" width="1.44140625" style="47" customWidth="1"/>
    <col min="9522" max="9522" width="8.44140625" style="47" customWidth="1"/>
    <col min="9523" max="9523" width="1.44140625" style="47" customWidth="1"/>
    <col min="9524" max="9524" width="8.44140625" style="47" customWidth="1"/>
    <col min="9525" max="9525" width="1.44140625" style="47" customWidth="1"/>
    <col min="9526" max="9526" width="11.5546875" style="47"/>
    <col min="9527" max="9527" width="1.44140625" style="47" customWidth="1"/>
    <col min="9528" max="9528" width="8.44140625" style="47" customWidth="1"/>
    <col min="9529" max="9529" width="1.44140625" style="47" customWidth="1"/>
    <col min="9530" max="9530" width="8.44140625" style="47" customWidth="1"/>
    <col min="9531" max="9531" width="1.44140625" style="47" customWidth="1"/>
    <col min="9532" max="9532" width="13.109375" style="47" customWidth="1"/>
    <col min="9533" max="9533" width="1.44140625" style="47" customWidth="1"/>
    <col min="9534" max="9534" width="4.5546875" style="47" customWidth="1"/>
    <col min="9535" max="9535" width="4.88671875" style="47" customWidth="1"/>
    <col min="9536" max="9536" width="8.44140625" style="47" customWidth="1"/>
    <col min="9537" max="9537" width="1.44140625" style="47" customWidth="1"/>
    <col min="9538" max="9538" width="11.5546875" style="47"/>
    <col min="9539" max="9539" width="1.44140625" style="47" customWidth="1"/>
    <col min="9540" max="9540" width="11.5546875" style="47"/>
    <col min="9541" max="9541" width="1.44140625" style="47" customWidth="1"/>
    <col min="9542" max="9542" width="11.5546875" style="47"/>
    <col min="9543" max="9543" width="1.44140625" style="47" customWidth="1"/>
    <col min="9544" max="9544" width="11.5546875" style="47"/>
    <col min="9545" max="9545" width="1.44140625" style="47" customWidth="1"/>
    <col min="9546" max="9546" width="11.5546875" style="47"/>
    <col min="9547" max="9547" width="1.44140625" style="47" customWidth="1"/>
    <col min="9548" max="9548" width="11.5546875" style="47"/>
    <col min="9549" max="9549" width="1.44140625" style="47" customWidth="1"/>
    <col min="9550" max="9550" width="11.5546875" style="47"/>
    <col min="9551" max="9551" width="1.44140625" style="47" customWidth="1"/>
    <col min="9552" max="9552" width="11.5546875" style="47"/>
    <col min="9553" max="9553" width="1.44140625" style="47" customWidth="1"/>
    <col min="9554" max="9728" width="11.5546875" style="47"/>
    <col min="9729" max="9729" width="3.77734375" style="47" customWidth="1"/>
    <col min="9730" max="9730" width="1.44140625" style="47" customWidth="1"/>
    <col min="9731" max="9731" width="13.109375" style="47" customWidth="1"/>
    <col min="9732" max="9732" width="1.109375" style="47" customWidth="1"/>
    <col min="9733" max="9733" width="11.5546875" style="47"/>
    <col min="9734" max="9734" width="1.44140625" style="47" customWidth="1"/>
    <col min="9735" max="9735" width="6.88671875" style="47" customWidth="1"/>
    <col min="9736" max="9736" width="1.44140625" style="47" customWidth="1"/>
    <col min="9737" max="9737" width="6.88671875" style="47" customWidth="1"/>
    <col min="9738" max="9738" width="1.6640625" style="47" customWidth="1"/>
    <col min="9739" max="9739" width="10.77734375" style="47" customWidth="1"/>
    <col min="9740" max="9740" width="0.77734375" style="47" customWidth="1"/>
    <col min="9741" max="9741" width="6.77734375" style="47" customWidth="1"/>
    <col min="9742" max="9742" width="1.88671875" style="47" customWidth="1"/>
    <col min="9743" max="9743" width="6.109375" style="47" customWidth="1"/>
    <col min="9744" max="9744" width="1.109375" style="47" customWidth="1"/>
    <col min="9745" max="9745" width="11.5546875" style="47"/>
    <col min="9746" max="9746" width="1.44140625" style="47" customWidth="1"/>
    <col min="9747" max="9747" width="7.33203125" style="47" customWidth="1"/>
    <col min="9748" max="9748" width="1.44140625" style="47" customWidth="1"/>
    <col min="9749" max="9749" width="6.109375" style="47" customWidth="1"/>
    <col min="9750" max="9750" width="1.109375" style="47" customWidth="1"/>
    <col min="9751" max="9751" width="11.5546875" style="47"/>
    <col min="9752" max="9752" width="1.109375" style="47" customWidth="1"/>
    <col min="9753" max="9753" width="7.33203125" style="47" customWidth="1"/>
    <col min="9754" max="9754" width="1.44140625" style="47" customWidth="1"/>
    <col min="9755" max="9755" width="6.109375" style="47" customWidth="1"/>
    <col min="9756" max="9756" width="1.109375" style="47" customWidth="1"/>
    <col min="9757" max="9757" width="11.5546875" style="47"/>
    <col min="9758" max="9758" width="0.77734375" style="47" customWidth="1"/>
    <col min="9759" max="9759" width="7.33203125" style="47" customWidth="1"/>
    <col min="9760" max="9760" width="1.5546875" style="47" customWidth="1"/>
    <col min="9761" max="9761" width="7.6640625" style="47" customWidth="1"/>
    <col min="9762" max="9763" width="1.44140625" style="47" customWidth="1"/>
    <col min="9764" max="9764" width="13.109375" style="47" customWidth="1"/>
    <col min="9765" max="9765" width="1.44140625" style="47" customWidth="1"/>
    <col min="9766" max="9766" width="8.44140625" style="47" customWidth="1"/>
    <col min="9767" max="9767" width="1.44140625" style="47" customWidth="1"/>
    <col min="9768" max="9768" width="7.6640625" style="47" customWidth="1"/>
    <col min="9769" max="9769" width="1.44140625" style="47" customWidth="1"/>
    <col min="9770" max="9770" width="13.109375" style="47" customWidth="1"/>
    <col min="9771" max="9771" width="1.44140625" style="47" customWidth="1"/>
    <col min="9772" max="9772" width="8.44140625" style="47" customWidth="1"/>
    <col min="9773" max="9773" width="1.44140625" style="47" customWidth="1"/>
    <col min="9774" max="9774" width="8.44140625" style="47" customWidth="1"/>
    <col min="9775" max="9775" width="1.44140625" style="47" customWidth="1"/>
    <col min="9776" max="9776" width="13.109375" style="47" customWidth="1"/>
    <col min="9777" max="9777" width="1.44140625" style="47" customWidth="1"/>
    <col min="9778" max="9778" width="8.44140625" style="47" customWidth="1"/>
    <col min="9779" max="9779" width="1.44140625" style="47" customWidth="1"/>
    <col min="9780" max="9780" width="8.44140625" style="47" customWidth="1"/>
    <col min="9781" max="9781" width="1.44140625" style="47" customWidth="1"/>
    <col min="9782" max="9782" width="11.5546875" style="47"/>
    <col min="9783" max="9783" width="1.44140625" style="47" customWidth="1"/>
    <col min="9784" max="9784" width="8.44140625" style="47" customWidth="1"/>
    <col min="9785" max="9785" width="1.44140625" style="47" customWidth="1"/>
    <col min="9786" max="9786" width="8.44140625" style="47" customWidth="1"/>
    <col min="9787" max="9787" width="1.44140625" style="47" customWidth="1"/>
    <col min="9788" max="9788" width="13.109375" style="47" customWidth="1"/>
    <col min="9789" max="9789" width="1.44140625" style="47" customWidth="1"/>
    <col min="9790" max="9790" width="4.5546875" style="47" customWidth="1"/>
    <col min="9791" max="9791" width="4.88671875" style="47" customWidth="1"/>
    <col min="9792" max="9792" width="8.44140625" style="47" customWidth="1"/>
    <col min="9793" max="9793" width="1.44140625" style="47" customWidth="1"/>
    <col min="9794" max="9794" width="11.5546875" style="47"/>
    <col min="9795" max="9795" width="1.44140625" style="47" customWidth="1"/>
    <col min="9796" max="9796" width="11.5546875" style="47"/>
    <col min="9797" max="9797" width="1.44140625" style="47" customWidth="1"/>
    <col min="9798" max="9798" width="11.5546875" style="47"/>
    <col min="9799" max="9799" width="1.44140625" style="47" customWidth="1"/>
    <col min="9800" max="9800" width="11.5546875" style="47"/>
    <col min="9801" max="9801" width="1.44140625" style="47" customWidth="1"/>
    <col min="9802" max="9802" width="11.5546875" style="47"/>
    <col min="9803" max="9803" width="1.44140625" style="47" customWidth="1"/>
    <col min="9804" max="9804" width="11.5546875" style="47"/>
    <col min="9805" max="9805" width="1.44140625" style="47" customWidth="1"/>
    <col min="9806" max="9806" width="11.5546875" style="47"/>
    <col min="9807" max="9807" width="1.44140625" style="47" customWidth="1"/>
    <col min="9808" max="9808" width="11.5546875" style="47"/>
    <col min="9809" max="9809" width="1.44140625" style="47" customWidth="1"/>
    <col min="9810" max="9984" width="11.5546875" style="47"/>
    <col min="9985" max="9985" width="3.77734375" style="47" customWidth="1"/>
    <col min="9986" max="9986" width="1.44140625" style="47" customWidth="1"/>
    <col min="9987" max="9987" width="13.109375" style="47" customWidth="1"/>
    <col min="9988" max="9988" width="1.109375" style="47" customWidth="1"/>
    <col min="9989" max="9989" width="11.5546875" style="47"/>
    <col min="9990" max="9990" width="1.44140625" style="47" customWidth="1"/>
    <col min="9991" max="9991" width="6.88671875" style="47" customWidth="1"/>
    <col min="9992" max="9992" width="1.44140625" style="47" customWidth="1"/>
    <col min="9993" max="9993" width="6.88671875" style="47" customWidth="1"/>
    <col min="9994" max="9994" width="1.6640625" style="47" customWidth="1"/>
    <col min="9995" max="9995" width="10.77734375" style="47" customWidth="1"/>
    <col min="9996" max="9996" width="0.77734375" style="47" customWidth="1"/>
    <col min="9997" max="9997" width="6.77734375" style="47" customWidth="1"/>
    <col min="9998" max="9998" width="1.88671875" style="47" customWidth="1"/>
    <col min="9999" max="9999" width="6.109375" style="47" customWidth="1"/>
    <col min="10000" max="10000" width="1.109375" style="47" customWidth="1"/>
    <col min="10001" max="10001" width="11.5546875" style="47"/>
    <col min="10002" max="10002" width="1.44140625" style="47" customWidth="1"/>
    <col min="10003" max="10003" width="7.33203125" style="47" customWidth="1"/>
    <col min="10004" max="10004" width="1.44140625" style="47" customWidth="1"/>
    <col min="10005" max="10005" width="6.109375" style="47" customWidth="1"/>
    <col min="10006" max="10006" width="1.109375" style="47" customWidth="1"/>
    <col min="10007" max="10007" width="11.5546875" style="47"/>
    <col min="10008" max="10008" width="1.109375" style="47" customWidth="1"/>
    <col min="10009" max="10009" width="7.33203125" style="47" customWidth="1"/>
    <col min="10010" max="10010" width="1.44140625" style="47" customWidth="1"/>
    <col min="10011" max="10011" width="6.109375" style="47" customWidth="1"/>
    <col min="10012" max="10012" width="1.109375" style="47" customWidth="1"/>
    <col min="10013" max="10013" width="11.5546875" style="47"/>
    <col min="10014" max="10014" width="0.77734375" style="47" customWidth="1"/>
    <col min="10015" max="10015" width="7.33203125" style="47" customWidth="1"/>
    <col min="10016" max="10016" width="1.5546875" style="47" customWidth="1"/>
    <col min="10017" max="10017" width="7.6640625" style="47" customWidth="1"/>
    <col min="10018" max="10019" width="1.44140625" style="47" customWidth="1"/>
    <col min="10020" max="10020" width="13.109375" style="47" customWidth="1"/>
    <col min="10021" max="10021" width="1.44140625" style="47" customWidth="1"/>
    <col min="10022" max="10022" width="8.44140625" style="47" customWidth="1"/>
    <col min="10023" max="10023" width="1.44140625" style="47" customWidth="1"/>
    <col min="10024" max="10024" width="7.6640625" style="47" customWidth="1"/>
    <col min="10025" max="10025" width="1.44140625" style="47" customWidth="1"/>
    <col min="10026" max="10026" width="13.109375" style="47" customWidth="1"/>
    <col min="10027" max="10027" width="1.44140625" style="47" customWidth="1"/>
    <col min="10028" max="10028" width="8.44140625" style="47" customWidth="1"/>
    <col min="10029" max="10029" width="1.44140625" style="47" customWidth="1"/>
    <col min="10030" max="10030" width="8.44140625" style="47" customWidth="1"/>
    <col min="10031" max="10031" width="1.44140625" style="47" customWidth="1"/>
    <col min="10032" max="10032" width="13.109375" style="47" customWidth="1"/>
    <col min="10033" max="10033" width="1.44140625" style="47" customWidth="1"/>
    <col min="10034" max="10034" width="8.44140625" style="47" customWidth="1"/>
    <col min="10035" max="10035" width="1.44140625" style="47" customWidth="1"/>
    <col min="10036" max="10036" width="8.44140625" style="47" customWidth="1"/>
    <col min="10037" max="10037" width="1.44140625" style="47" customWidth="1"/>
    <col min="10038" max="10038" width="11.5546875" style="47"/>
    <col min="10039" max="10039" width="1.44140625" style="47" customWidth="1"/>
    <col min="10040" max="10040" width="8.44140625" style="47" customWidth="1"/>
    <col min="10041" max="10041" width="1.44140625" style="47" customWidth="1"/>
    <col min="10042" max="10042" width="8.44140625" style="47" customWidth="1"/>
    <col min="10043" max="10043" width="1.44140625" style="47" customWidth="1"/>
    <col min="10044" max="10044" width="13.109375" style="47" customWidth="1"/>
    <col min="10045" max="10045" width="1.44140625" style="47" customWidth="1"/>
    <col min="10046" max="10046" width="4.5546875" style="47" customWidth="1"/>
    <col min="10047" max="10047" width="4.88671875" style="47" customWidth="1"/>
    <col min="10048" max="10048" width="8.44140625" style="47" customWidth="1"/>
    <col min="10049" max="10049" width="1.44140625" style="47" customWidth="1"/>
    <col min="10050" max="10050" width="11.5546875" style="47"/>
    <col min="10051" max="10051" width="1.44140625" style="47" customWidth="1"/>
    <col min="10052" max="10052" width="11.5546875" style="47"/>
    <col min="10053" max="10053" width="1.44140625" style="47" customWidth="1"/>
    <col min="10054" max="10054" width="11.5546875" style="47"/>
    <col min="10055" max="10055" width="1.44140625" style="47" customWidth="1"/>
    <col min="10056" max="10056" width="11.5546875" style="47"/>
    <col min="10057" max="10057" width="1.44140625" style="47" customWidth="1"/>
    <col min="10058" max="10058" width="11.5546875" style="47"/>
    <col min="10059" max="10059" width="1.44140625" style="47" customWidth="1"/>
    <col min="10060" max="10060" width="11.5546875" style="47"/>
    <col min="10061" max="10061" width="1.44140625" style="47" customWidth="1"/>
    <col min="10062" max="10062" width="11.5546875" style="47"/>
    <col min="10063" max="10063" width="1.44140625" style="47" customWidth="1"/>
    <col min="10064" max="10064" width="11.5546875" style="47"/>
    <col min="10065" max="10065" width="1.44140625" style="47" customWidth="1"/>
    <col min="10066" max="10240" width="11.5546875" style="47"/>
    <col min="10241" max="10241" width="3.77734375" style="47" customWidth="1"/>
    <col min="10242" max="10242" width="1.44140625" style="47" customWidth="1"/>
    <col min="10243" max="10243" width="13.109375" style="47" customWidth="1"/>
    <col min="10244" max="10244" width="1.109375" style="47" customWidth="1"/>
    <col min="10245" max="10245" width="11.5546875" style="47"/>
    <col min="10246" max="10246" width="1.44140625" style="47" customWidth="1"/>
    <col min="10247" max="10247" width="6.88671875" style="47" customWidth="1"/>
    <col min="10248" max="10248" width="1.44140625" style="47" customWidth="1"/>
    <col min="10249" max="10249" width="6.88671875" style="47" customWidth="1"/>
    <col min="10250" max="10250" width="1.6640625" style="47" customWidth="1"/>
    <col min="10251" max="10251" width="10.77734375" style="47" customWidth="1"/>
    <col min="10252" max="10252" width="0.77734375" style="47" customWidth="1"/>
    <col min="10253" max="10253" width="6.77734375" style="47" customWidth="1"/>
    <col min="10254" max="10254" width="1.88671875" style="47" customWidth="1"/>
    <col min="10255" max="10255" width="6.109375" style="47" customWidth="1"/>
    <col min="10256" max="10256" width="1.109375" style="47" customWidth="1"/>
    <col min="10257" max="10257" width="11.5546875" style="47"/>
    <col min="10258" max="10258" width="1.44140625" style="47" customWidth="1"/>
    <col min="10259" max="10259" width="7.33203125" style="47" customWidth="1"/>
    <col min="10260" max="10260" width="1.44140625" style="47" customWidth="1"/>
    <col min="10261" max="10261" width="6.109375" style="47" customWidth="1"/>
    <col min="10262" max="10262" width="1.109375" style="47" customWidth="1"/>
    <col min="10263" max="10263" width="11.5546875" style="47"/>
    <col min="10264" max="10264" width="1.109375" style="47" customWidth="1"/>
    <col min="10265" max="10265" width="7.33203125" style="47" customWidth="1"/>
    <col min="10266" max="10266" width="1.44140625" style="47" customWidth="1"/>
    <col min="10267" max="10267" width="6.109375" style="47" customWidth="1"/>
    <col min="10268" max="10268" width="1.109375" style="47" customWidth="1"/>
    <col min="10269" max="10269" width="11.5546875" style="47"/>
    <col min="10270" max="10270" width="0.77734375" style="47" customWidth="1"/>
    <col min="10271" max="10271" width="7.33203125" style="47" customWidth="1"/>
    <col min="10272" max="10272" width="1.5546875" style="47" customWidth="1"/>
    <col min="10273" max="10273" width="7.6640625" style="47" customWidth="1"/>
    <col min="10274" max="10275" width="1.44140625" style="47" customWidth="1"/>
    <col min="10276" max="10276" width="13.109375" style="47" customWidth="1"/>
    <col min="10277" max="10277" width="1.44140625" style="47" customWidth="1"/>
    <col min="10278" max="10278" width="8.44140625" style="47" customWidth="1"/>
    <col min="10279" max="10279" width="1.44140625" style="47" customWidth="1"/>
    <col min="10280" max="10280" width="7.6640625" style="47" customWidth="1"/>
    <col min="10281" max="10281" width="1.44140625" style="47" customWidth="1"/>
    <col min="10282" max="10282" width="13.109375" style="47" customWidth="1"/>
    <col min="10283" max="10283" width="1.44140625" style="47" customWidth="1"/>
    <col min="10284" max="10284" width="8.44140625" style="47" customWidth="1"/>
    <col min="10285" max="10285" width="1.44140625" style="47" customWidth="1"/>
    <col min="10286" max="10286" width="8.44140625" style="47" customWidth="1"/>
    <col min="10287" max="10287" width="1.44140625" style="47" customWidth="1"/>
    <col min="10288" max="10288" width="13.109375" style="47" customWidth="1"/>
    <col min="10289" max="10289" width="1.44140625" style="47" customWidth="1"/>
    <col min="10290" max="10290" width="8.44140625" style="47" customWidth="1"/>
    <col min="10291" max="10291" width="1.44140625" style="47" customWidth="1"/>
    <col min="10292" max="10292" width="8.44140625" style="47" customWidth="1"/>
    <col min="10293" max="10293" width="1.44140625" style="47" customWidth="1"/>
    <col min="10294" max="10294" width="11.5546875" style="47"/>
    <col min="10295" max="10295" width="1.44140625" style="47" customWidth="1"/>
    <col min="10296" max="10296" width="8.44140625" style="47" customWidth="1"/>
    <col min="10297" max="10297" width="1.44140625" style="47" customWidth="1"/>
    <col min="10298" max="10298" width="8.44140625" style="47" customWidth="1"/>
    <col min="10299" max="10299" width="1.44140625" style="47" customWidth="1"/>
    <col min="10300" max="10300" width="13.109375" style="47" customWidth="1"/>
    <col min="10301" max="10301" width="1.44140625" style="47" customWidth="1"/>
    <col min="10302" max="10302" width="4.5546875" style="47" customWidth="1"/>
    <col min="10303" max="10303" width="4.88671875" style="47" customWidth="1"/>
    <col min="10304" max="10304" width="8.44140625" style="47" customWidth="1"/>
    <col min="10305" max="10305" width="1.44140625" style="47" customWidth="1"/>
    <col min="10306" max="10306" width="11.5546875" style="47"/>
    <col min="10307" max="10307" width="1.44140625" style="47" customWidth="1"/>
    <col min="10308" max="10308" width="11.5546875" style="47"/>
    <col min="10309" max="10309" width="1.44140625" style="47" customWidth="1"/>
    <col min="10310" max="10310" width="11.5546875" style="47"/>
    <col min="10311" max="10311" width="1.44140625" style="47" customWidth="1"/>
    <col min="10312" max="10312" width="11.5546875" style="47"/>
    <col min="10313" max="10313" width="1.44140625" style="47" customWidth="1"/>
    <col min="10314" max="10314" width="11.5546875" style="47"/>
    <col min="10315" max="10315" width="1.44140625" style="47" customWidth="1"/>
    <col min="10316" max="10316" width="11.5546875" style="47"/>
    <col min="10317" max="10317" width="1.44140625" style="47" customWidth="1"/>
    <col min="10318" max="10318" width="11.5546875" style="47"/>
    <col min="10319" max="10319" width="1.44140625" style="47" customWidth="1"/>
    <col min="10320" max="10320" width="11.5546875" style="47"/>
    <col min="10321" max="10321" width="1.44140625" style="47" customWidth="1"/>
    <col min="10322" max="10496" width="11.5546875" style="47"/>
    <col min="10497" max="10497" width="3.77734375" style="47" customWidth="1"/>
    <col min="10498" max="10498" width="1.44140625" style="47" customWidth="1"/>
    <col min="10499" max="10499" width="13.109375" style="47" customWidth="1"/>
    <col min="10500" max="10500" width="1.109375" style="47" customWidth="1"/>
    <col min="10501" max="10501" width="11.5546875" style="47"/>
    <col min="10502" max="10502" width="1.44140625" style="47" customWidth="1"/>
    <col min="10503" max="10503" width="6.88671875" style="47" customWidth="1"/>
    <col min="10504" max="10504" width="1.44140625" style="47" customWidth="1"/>
    <col min="10505" max="10505" width="6.88671875" style="47" customWidth="1"/>
    <col min="10506" max="10506" width="1.6640625" style="47" customWidth="1"/>
    <col min="10507" max="10507" width="10.77734375" style="47" customWidth="1"/>
    <col min="10508" max="10508" width="0.77734375" style="47" customWidth="1"/>
    <col min="10509" max="10509" width="6.77734375" style="47" customWidth="1"/>
    <col min="10510" max="10510" width="1.88671875" style="47" customWidth="1"/>
    <col min="10511" max="10511" width="6.109375" style="47" customWidth="1"/>
    <col min="10512" max="10512" width="1.109375" style="47" customWidth="1"/>
    <col min="10513" max="10513" width="11.5546875" style="47"/>
    <col min="10514" max="10514" width="1.44140625" style="47" customWidth="1"/>
    <col min="10515" max="10515" width="7.33203125" style="47" customWidth="1"/>
    <col min="10516" max="10516" width="1.44140625" style="47" customWidth="1"/>
    <col min="10517" max="10517" width="6.109375" style="47" customWidth="1"/>
    <col min="10518" max="10518" width="1.109375" style="47" customWidth="1"/>
    <col min="10519" max="10519" width="11.5546875" style="47"/>
    <col min="10520" max="10520" width="1.109375" style="47" customWidth="1"/>
    <col min="10521" max="10521" width="7.33203125" style="47" customWidth="1"/>
    <col min="10522" max="10522" width="1.44140625" style="47" customWidth="1"/>
    <col min="10523" max="10523" width="6.109375" style="47" customWidth="1"/>
    <col min="10524" max="10524" width="1.109375" style="47" customWidth="1"/>
    <col min="10525" max="10525" width="11.5546875" style="47"/>
    <col min="10526" max="10526" width="0.77734375" style="47" customWidth="1"/>
    <col min="10527" max="10527" width="7.33203125" style="47" customWidth="1"/>
    <col min="10528" max="10528" width="1.5546875" style="47" customWidth="1"/>
    <col min="10529" max="10529" width="7.6640625" style="47" customWidth="1"/>
    <col min="10530" max="10531" width="1.44140625" style="47" customWidth="1"/>
    <col min="10532" max="10532" width="13.109375" style="47" customWidth="1"/>
    <col min="10533" max="10533" width="1.44140625" style="47" customWidth="1"/>
    <col min="10534" max="10534" width="8.44140625" style="47" customWidth="1"/>
    <col min="10535" max="10535" width="1.44140625" style="47" customWidth="1"/>
    <col min="10536" max="10536" width="7.6640625" style="47" customWidth="1"/>
    <col min="10537" max="10537" width="1.44140625" style="47" customWidth="1"/>
    <col min="10538" max="10538" width="13.109375" style="47" customWidth="1"/>
    <col min="10539" max="10539" width="1.44140625" style="47" customWidth="1"/>
    <col min="10540" max="10540" width="8.44140625" style="47" customWidth="1"/>
    <col min="10541" max="10541" width="1.44140625" style="47" customWidth="1"/>
    <col min="10542" max="10542" width="8.44140625" style="47" customWidth="1"/>
    <col min="10543" max="10543" width="1.44140625" style="47" customWidth="1"/>
    <col min="10544" max="10544" width="13.109375" style="47" customWidth="1"/>
    <col min="10545" max="10545" width="1.44140625" style="47" customWidth="1"/>
    <col min="10546" max="10546" width="8.44140625" style="47" customWidth="1"/>
    <col min="10547" max="10547" width="1.44140625" style="47" customWidth="1"/>
    <col min="10548" max="10548" width="8.44140625" style="47" customWidth="1"/>
    <col min="10549" max="10549" width="1.44140625" style="47" customWidth="1"/>
    <col min="10550" max="10550" width="11.5546875" style="47"/>
    <col min="10551" max="10551" width="1.44140625" style="47" customWidth="1"/>
    <col min="10552" max="10552" width="8.44140625" style="47" customWidth="1"/>
    <col min="10553" max="10553" width="1.44140625" style="47" customWidth="1"/>
    <col min="10554" max="10554" width="8.44140625" style="47" customWidth="1"/>
    <col min="10555" max="10555" width="1.44140625" style="47" customWidth="1"/>
    <col min="10556" max="10556" width="13.109375" style="47" customWidth="1"/>
    <col min="10557" max="10557" width="1.44140625" style="47" customWidth="1"/>
    <col min="10558" max="10558" width="4.5546875" style="47" customWidth="1"/>
    <col min="10559" max="10559" width="4.88671875" style="47" customWidth="1"/>
    <col min="10560" max="10560" width="8.44140625" style="47" customWidth="1"/>
    <col min="10561" max="10561" width="1.44140625" style="47" customWidth="1"/>
    <col min="10562" max="10562" width="11.5546875" style="47"/>
    <col min="10563" max="10563" width="1.44140625" style="47" customWidth="1"/>
    <col min="10564" max="10564" width="11.5546875" style="47"/>
    <col min="10565" max="10565" width="1.44140625" style="47" customWidth="1"/>
    <col min="10566" max="10566" width="11.5546875" style="47"/>
    <col min="10567" max="10567" width="1.44140625" style="47" customWidth="1"/>
    <col min="10568" max="10568" width="11.5546875" style="47"/>
    <col min="10569" max="10569" width="1.44140625" style="47" customWidth="1"/>
    <col min="10570" max="10570" width="11.5546875" style="47"/>
    <col min="10571" max="10571" width="1.44140625" style="47" customWidth="1"/>
    <col min="10572" max="10572" width="11.5546875" style="47"/>
    <col min="10573" max="10573" width="1.44140625" style="47" customWidth="1"/>
    <col min="10574" max="10574" width="11.5546875" style="47"/>
    <col min="10575" max="10575" width="1.44140625" style="47" customWidth="1"/>
    <col min="10576" max="10576" width="11.5546875" style="47"/>
    <col min="10577" max="10577" width="1.44140625" style="47" customWidth="1"/>
    <col min="10578" max="10752" width="11.5546875" style="47"/>
    <col min="10753" max="10753" width="3.77734375" style="47" customWidth="1"/>
    <col min="10754" max="10754" width="1.44140625" style="47" customWidth="1"/>
    <col min="10755" max="10755" width="13.109375" style="47" customWidth="1"/>
    <col min="10756" max="10756" width="1.109375" style="47" customWidth="1"/>
    <col min="10757" max="10757" width="11.5546875" style="47"/>
    <col min="10758" max="10758" width="1.44140625" style="47" customWidth="1"/>
    <col min="10759" max="10759" width="6.88671875" style="47" customWidth="1"/>
    <col min="10760" max="10760" width="1.44140625" style="47" customWidth="1"/>
    <col min="10761" max="10761" width="6.88671875" style="47" customWidth="1"/>
    <col min="10762" max="10762" width="1.6640625" style="47" customWidth="1"/>
    <col min="10763" max="10763" width="10.77734375" style="47" customWidth="1"/>
    <col min="10764" max="10764" width="0.77734375" style="47" customWidth="1"/>
    <col min="10765" max="10765" width="6.77734375" style="47" customWidth="1"/>
    <col min="10766" max="10766" width="1.88671875" style="47" customWidth="1"/>
    <col min="10767" max="10767" width="6.109375" style="47" customWidth="1"/>
    <col min="10768" max="10768" width="1.109375" style="47" customWidth="1"/>
    <col min="10769" max="10769" width="11.5546875" style="47"/>
    <col min="10770" max="10770" width="1.44140625" style="47" customWidth="1"/>
    <col min="10771" max="10771" width="7.33203125" style="47" customWidth="1"/>
    <col min="10772" max="10772" width="1.44140625" style="47" customWidth="1"/>
    <col min="10773" max="10773" width="6.109375" style="47" customWidth="1"/>
    <col min="10774" max="10774" width="1.109375" style="47" customWidth="1"/>
    <col min="10775" max="10775" width="11.5546875" style="47"/>
    <col min="10776" max="10776" width="1.109375" style="47" customWidth="1"/>
    <col min="10777" max="10777" width="7.33203125" style="47" customWidth="1"/>
    <col min="10778" max="10778" width="1.44140625" style="47" customWidth="1"/>
    <col min="10779" max="10779" width="6.109375" style="47" customWidth="1"/>
    <col min="10780" max="10780" width="1.109375" style="47" customWidth="1"/>
    <col min="10781" max="10781" width="11.5546875" style="47"/>
    <col min="10782" max="10782" width="0.77734375" style="47" customWidth="1"/>
    <col min="10783" max="10783" width="7.33203125" style="47" customWidth="1"/>
    <col min="10784" max="10784" width="1.5546875" style="47" customWidth="1"/>
    <col min="10785" max="10785" width="7.6640625" style="47" customWidth="1"/>
    <col min="10786" max="10787" width="1.44140625" style="47" customWidth="1"/>
    <col min="10788" max="10788" width="13.109375" style="47" customWidth="1"/>
    <col min="10789" max="10789" width="1.44140625" style="47" customWidth="1"/>
    <col min="10790" max="10790" width="8.44140625" style="47" customWidth="1"/>
    <col min="10791" max="10791" width="1.44140625" style="47" customWidth="1"/>
    <col min="10792" max="10792" width="7.6640625" style="47" customWidth="1"/>
    <col min="10793" max="10793" width="1.44140625" style="47" customWidth="1"/>
    <col min="10794" max="10794" width="13.109375" style="47" customWidth="1"/>
    <col min="10795" max="10795" width="1.44140625" style="47" customWidth="1"/>
    <col min="10796" max="10796" width="8.44140625" style="47" customWidth="1"/>
    <col min="10797" max="10797" width="1.44140625" style="47" customWidth="1"/>
    <col min="10798" max="10798" width="8.44140625" style="47" customWidth="1"/>
    <col min="10799" max="10799" width="1.44140625" style="47" customWidth="1"/>
    <col min="10800" max="10800" width="13.109375" style="47" customWidth="1"/>
    <col min="10801" max="10801" width="1.44140625" style="47" customWidth="1"/>
    <col min="10802" max="10802" width="8.44140625" style="47" customWidth="1"/>
    <col min="10803" max="10803" width="1.44140625" style="47" customWidth="1"/>
    <col min="10804" max="10804" width="8.44140625" style="47" customWidth="1"/>
    <col min="10805" max="10805" width="1.44140625" style="47" customWidth="1"/>
    <col min="10806" max="10806" width="11.5546875" style="47"/>
    <col min="10807" max="10807" width="1.44140625" style="47" customWidth="1"/>
    <col min="10808" max="10808" width="8.44140625" style="47" customWidth="1"/>
    <col min="10809" max="10809" width="1.44140625" style="47" customWidth="1"/>
    <col min="10810" max="10810" width="8.44140625" style="47" customWidth="1"/>
    <col min="10811" max="10811" width="1.44140625" style="47" customWidth="1"/>
    <col min="10812" max="10812" width="13.109375" style="47" customWidth="1"/>
    <col min="10813" max="10813" width="1.44140625" style="47" customWidth="1"/>
    <col min="10814" max="10814" width="4.5546875" style="47" customWidth="1"/>
    <col min="10815" max="10815" width="4.88671875" style="47" customWidth="1"/>
    <col min="10816" max="10816" width="8.44140625" style="47" customWidth="1"/>
    <col min="10817" max="10817" width="1.44140625" style="47" customWidth="1"/>
    <col min="10818" max="10818" width="11.5546875" style="47"/>
    <col min="10819" max="10819" width="1.44140625" style="47" customWidth="1"/>
    <col min="10820" max="10820" width="11.5546875" style="47"/>
    <col min="10821" max="10821" width="1.44140625" style="47" customWidth="1"/>
    <col min="10822" max="10822" width="11.5546875" style="47"/>
    <col min="10823" max="10823" width="1.44140625" style="47" customWidth="1"/>
    <col min="10824" max="10824" width="11.5546875" style="47"/>
    <col min="10825" max="10825" width="1.44140625" style="47" customWidth="1"/>
    <col min="10826" max="10826" width="11.5546875" style="47"/>
    <col min="10827" max="10827" width="1.44140625" style="47" customWidth="1"/>
    <col min="10828" max="10828" width="11.5546875" style="47"/>
    <col min="10829" max="10829" width="1.44140625" style="47" customWidth="1"/>
    <col min="10830" max="10830" width="11.5546875" style="47"/>
    <col min="10831" max="10831" width="1.44140625" style="47" customWidth="1"/>
    <col min="10832" max="10832" width="11.5546875" style="47"/>
    <col min="10833" max="10833" width="1.44140625" style="47" customWidth="1"/>
    <col min="10834" max="11008" width="11.5546875" style="47"/>
    <col min="11009" max="11009" width="3.77734375" style="47" customWidth="1"/>
    <col min="11010" max="11010" width="1.44140625" style="47" customWidth="1"/>
    <col min="11011" max="11011" width="13.109375" style="47" customWidth="1"/>
    <col min="11012" max="11012" width="1.109375" style="47" customWidth="1"/>
    <col min="11013" max="11013" width="11.5546875" style="47"/>
    <col min="11014" max="11014" width="1.44140625" style="47" customWidth="1"/>
    <col min="11015" max="11015" width="6.88671875" style="47" customWidth="1"/>
    <col min="11016" max="11016" width="1.44140625" style="47" customWidth="1"/>
    <col min="11017" max="11017" width="6.88671875" style="47" customWidth="1"/>
    <col min="11018" max="11018" width="1.6640625" style="47" customWidth="1"/>
    <col min="11019" max="11019" width="10.77734375" style="47" customWidth="1"/>
    <col min="11020" max="11020" width="0.77734375" style="47" customWidth="1"/>
    <col min="11021" max="11021" width="6.77734375" style="47" customWidth="1"/>
    <col min="11022" max="11022" width="1.88671875" style="47" customWidth="1"/>
    <col min="11023" max="11023" width="6.109375" style="47" customWidth="1"/>
    <col min="11024" max="11024" width="1.109375" style="47" customWidth="1"/>
    <col min="11025" max="11025" width="11.5546875" style="47"/>
    <col min="11026" max="11026" width="1.44140625" style="47" customWidth="1"/>
    <col min="11027" max="11027" width="7.33203125" style="47" customWidth="1"/>
    <col min="11028" max="11028" width="1.44140625" style="47" customWidth="1"/>
    <col min="11029" max="11029" width="6.109375" style="47" customWidth="1"/>
    <col min="11030" max="11030" width="1.109375" style="47" customWidth="1"/>
    <col min="11031" max="11031" width="11.5546875" style="47"/>
    <col min="11032" max="11032" width="1.109375" style="47" customWidth="1"/>
    <col min="11033" max="11033" width="7.33203125" style="47" customWidth="1"/>
    <col min="11034" max="11034" width="1.44140625" style="47" customWidth="1"/>
    <col min="11035" max="11035" width="6.109375" style="47" customWidth="1"/>
    <col min="11036" max="11036" width="1.109375" style="47" customWidth="1"/>
    <col min="11037" max="11037" width="11.5546875" style="47"/>
    <col min="11038" max="11038" width="0.77734375" style="47" customWidth="1"/>
    <col min="11039" max="11039" width="7.33203125" style="47" customWidth="1"/>
    <col min="11040" max="11040" width="1.5546875" style="47" customWidth="1"/>
    <col min="11041" max="11041" width="7.6640625" style="47" customWidth="1"/>
    <col min="11042" max="11043" width="1.44140625" style="47" customWidth="1"/>
    <col min="11044" max="11044" width="13.109375" style="47" customWidth="1"/>
    <col min="11045" max="11045" width="1.44140625" style="47" customWidth="1"/>
    <col min="11046" max="11046" width="8.44140625" style="47" customWidth="1"/>
    <col min="11047" max="11047" width="1.44140625" style="47" customWidth="1"/>
    <col min="11048" max="11048" width="7.6640625" style="47" customWidth="1"/>
    <col min="11049" max="11049" width="1.44140625" style="47" customWidth="1"/>
    <col min="11050" max="11050" width="13.109375" style="47" customWidth="1"/>
    <col min="11051" max="11051" width="1.44140625" style="47" customWidth="1"/>
    <col min="11052" max="11052" width="8.44140625" style="47" customWidth="1"/>
    <col min="11053" max="11053" width="1.44140625" style="47" customWidth="1"/>
    <col min="11054" max="11054" width="8.44140625" style="47" customWidth="1"/>
    <col min="11055" max="11055" width="1.44140625" style="47" customWidth="1"/>
    <col min="11056" max="11056" width="13.109375" style="47" customWidth="1"/>
    <col min="11057" max="11057" width="1.44140625" style="47" customWidth="1"/>
    <col min="11058" max="11058" width="8.44140625" style="47" customWidth="1"/>
    <col min="11059" max="11059" width="1.44140625" style="47" customWidth="1"/>
    <col min="11060" max="11060" width="8.44140625" style="47" customWidth="1"/>
    <col min="11061" max="11061" width="1.44140625" style="47" customWidth="1"/>
    <col min="11062" max="11062" width="11.5546875" style="47"/>
    <col min="11063" max="11063" width="1.44140625" style="47" customWidth="1"/>
    <col min="11064" max="11064" width="8.44140625" style="47" customWidth="1"/>
    <col min="11065" max="11065" width="1.44140625" style="47" customWidth="1"/>
    <col min="11066" max="11066" width="8.44140625" style="47" customWidth="1"/>
    <col min="11067" max="11067" width="1.44140625" style="47" customWidth="1"/>
    <col min="11068" max="11068" width="13.109375" style="47" customWidth="1"/>
    <col min="11069" max="11069" width="1.44140625" style="47" customWidth="1"/>
    <col min="11070" max="11070" width="4.5546875" style="47" customWidth="1"/>
    <col min="11071" max="11071" width="4.88671875" style="47" customWidth="1"/>
    <col min="11072" max="11072" width="8.44140625" style="47" customWidth="1"/>
    <col min="11073" max="11073" width="1.44140625" style="47" customWidth="1"/>
    <col min="11074" max="11074" width="11.5546875" style="47"/>
    <col min="11075" max="11075" width="1.44140625" style="47" customWidth="1"/>
    <col min="11076" max="11076" width="11.5546875" style="47"/>
    <col min="11077" max="11077" width="1.44140625" style="47" customWidth="1"/>
    <col min="11078" max="11078" width="11.5546875" style="47"/>
    <col min="11079" max="11079" width="1.44140625" style="47" customWidth="1"/>
    <col min="11080" max="11080" width="11.5546875" style="47"/>
    <col min="11081" max="11081" width="1.44140625" style="47" customWidth="1"/>
    <col min="11082" max="11082" width="11.5546875" style="47"/>
    <col min="11083" max="11083" width="1.44140625" style="47" customWidth="1"/>
    <col min="11084" max="11084" width="11.5546875" style="47"/>
    <col min="11085" max="11085" width="1.44140625" style="47" customWidth="1"/>
    <col min="11086" max="11086" width="11.5546875" style="47"/>
    <col min="11087" max="11087" width="1.44140625" style="47" customWidth="1"/>
    <col min="11088" max="11088" width="11.5546875" style="47"/>
    <col min="11089" max="11089" width="1.44140625" style="47" customWidth="1"/>
    <col min="11090" max="11264" width="11.5546875" style="47"/>
    <col min="11265" max="11265" width="3.77734375" style="47" customWidth="1"/>
    <col min="11266" max="11266" width="1.44140625" style="47" customWidth="1"/>
    <col min="11267" max="11267" width="13.109375" style="47" customWidth="1"/>
    <col min="11268" max="11268" width="1.109375" style="47" customWidth="1"/>
    <col min="11269" max="11269" width="11.5546875" style="47"/>
    <col min="11270" max="11270" width="1.44140625" style="47" customWidth="1"/>
    <col min="11271" max="11271" width="6.88671875" style="47" customWidth="1"/>
    <col min="11272" max="11272" width="1.44140625" style="47" customWidth="1"/>
    <col min="11273" max="11273" width="6.88671875" style="47" customWidth="1"/>
    <col min="11274" max="11274" width="1.6640625" style="47" customWidth="1"/>
    <col min="11275" max="11275" width="10.77734375" style="47" customWidth="1"/>
    <col min="11276" max="11276" width="0.77734375" style="47" customWidth="1"/>
    <col min="11277" max="11277" width="6.77734375" style="47" customWidth="1"/>
    <col min="11278" max="11278" width="1.88671875" style="47" customWidth="1"/>
    <col min="11279" max="11279" width="6.109375" style="47" customWidth="1"/>
    <col min="11280" max="11280" width="1.109375" style="47" customWidth="1"/>
    <col min="11281" max="11281" width="11.5546875" style="47"/>
    <col min="11282" max="11282" width="1.44140625" style="47" customWidth="1"/>
    <col min="11283" max="11283" width="7.33203125" style="47" customWidth="1"/>
    <col min="11284" max="11284" width="1.44140625" style="47" customWidth="1"/>
    <col min="11285" max="11285" width="6.109375" style="47" customWidth="1"/>
    <col min="11286" max="11286" width="1.109375" style="47" customWidth="1"/>
    <col min="11287" max="11287" width="11.5546875" style="47"/>
    <col min="11288" max="11288" width="1.109375" style="47" customWidth="1"/>
    <col min="11289" max="11289" width="7.33203125" style="47" customWidth="1"/>
    <col min="11290" max="11290" width="1.44140625" style="47" customWidth="1"/>
    <col min="11291" max="11291" width="6.109375" style="47" customWidth="1"/>
    <col min="11292" max="11292" width="1.109375" style="47" customWidth="1"/>
    <col min="11293" max="11293" width="11.5546875" style="47"/>
    <col min="11294" max="11294" width="0.77734375" style="47" customWidth="1"/>
    <col min="11295" max="11295" width="7.33203125" style="47" customWidth="1"/>
    <col min="11296" max="11296" width="1.5546875" style="47" customWidth="1"/>
    <col min="11297" max="11297" width="7.6640625" style="47" customWidth="1"/>
    <col min="11298" max="11299" width="1.44140625" style="47" customWidth="1"/>
    <col min="11300" max="11300" width="13.109375" style="47" customWidth="1"/>
    <col min="11301" max="11301" width="1.44140625" style="47" customWidth="1"/>
    <col min="11302" max="11302" width="8.44140625" style="47" customWidth="1"/>
    <col min="11303" max="11303" width="1.44140625" style="47" customWidth="1"/>
    <col min="11304" max="11304" width="7.6640625" style="47" customWidth="1"/>
    <col min="11305" max="11305" width="1.44140625" style="47" customWidth="1"/>
    <col min="11306" max="11306" width="13.109375" style="47" customWidth="1"/>
    <col min="11307" max="11307" width="1.44140625" style="47" customWidth="1"/>
    <col min="11308" max="11308" width="8.44140625" style="47" customWidth="1"/>
    <col min="11309" max="11309" width="1.44140625" style="47" customWidth="1"/>
    <col min="11310" max="11310" width="8.44140625" style="47" customWidth="1"/>
    <col min="11311" max="11311" width="1.44140625" style="47" customWidth="1"/>
    <col min="11312" max="11312" width="13.109375" style="47" customWidth="1"/>
    <col min="11313" max="11313" width="1.44140625" style="47" customWidth="1"/>
    <col min="11314" max="11314" width="8.44140625" style="47" customWidth="1"/>
    <col min="11315" max="11315" width="1.44140625" style="47" customWidth="1"/>
    <col min="11316" max="11316" width="8.44140625" style="47" customWidth="1"/>
    <col min="11317" max="11317" width="1.44140625" style="47" customWidth="1"/>
    <col min="11318" max="11318" width="11.5546875" style="47"/>
    <col min="11319" max="11319" width="1.44140625" style="47" customWidth="1"/>
    <col min="11320" max="11320" width="8.44140625" style="47" customWidth="1"/>
    <col min="11321" max="11321" width="1.44140625" style="47" customWidth="1"/>
    <col min="11322" max="11322" width="8.44140625" style="47" customWidth="1"/>
    <col min="11323" max="11323" width="1.44140625" style="47" customWidth="1"/>
    <col min="11324" max="11324" width="13.109375" style="47" customWidth="1"/>
    <col min="11325" max="11325" width="1.44140625" style="47" customWidth="1"/>
    <col min="11326" max="11326" width="4.5546875" style="47" customWidth="1"/>
    <col min="11327" max="11327" width="4.88671875" style="47" customWidth="1"/>
    <col min="11328" max="11328" width="8.44140625" style="47" customWidth="1"/>
    <col min="11329" max="11329" width="1.44140625" style="47" customWidth="1"/>
    <col min="11330" max="11330" width="11.5546875" style="47"/>
    <col min="11331" max="11331" width="1.44140625" style="47" customWidth="1"/>
    <col min="11332" max="11332" width="11.5546875" style="47"/>
    <col min="11333" max="11333" width="1.44140625" style="47" customWidth="1"/>
    <col min="11334" max="11334" width="11.5546875" style="47"/>
    <col min="11335" max="11335" width="1.44140625" style="47" customWidth="1"/>
    <col min="11336" max="11336" width="11.5546875" style="47"/>
    <col min="11337" max="11337" width="1.44140625" style="47" customWidth="1"/>
    <col min="11338" max="11338" width="11.5546875" style="47"/>
    <col min="11339" max="11339" width="1.44140625" style="47" customWidth="1"/>
    <col min="11340" max="11340" width="11.5546875" style="47"/>
    <col min="11341" max="11341" width="1.44140625" style="47" customWidth="1"/>
    <col min="11342" max="11342" width="11.5546875" style="47"/>
    <col min="11343" max="11343" width="1.44140625" style="47" customWidth="1"/>
    <col min="11344" max="11344" width="11.5546875" style="47"/>
    <col min="11345" max="11345" width="1.44140625" style="47" customWidth="1"/>
    <col min="11346" max="11520" width="11.5546875" style="47"/>
    <col min="11521" max="11521" width="3.77734375" style="47" customWidth="1"/>
    <col min="11522" max="11522" width="1.44140625" style="47" customWidth="1"/>
    <col min="11523" max="11523" width="13.109375" style="47" customWidth="1"/>
    <col min="11524" max="11524" width="1.109375" style="47" customWidth="1"/>
    <col min="11525" max="11525" width="11.5546875" style="47"/>
    <col min="11526" max="11526" width="1.44140625" style="47" customWidth="1"/>
    <col min="11527" max="11527" width="6.88671875" style="47" customWidth="1"/>
    <col min="11528" max="11528" width="1.44140625" style="47" customWidth="1"/>
    <col min="11529" max="11529" width="6.88671875" style="47" customWidth="1"/>
    <col min="11530" max="11530" width="1.6640625" style="47" customWidth="1"/>
    <col min="11531" max="11531" width="10.77734375" style="47" customWidth="1"/>
    <col min="11532" max="11532" width="0.77734375" style="47" customWidth="1"/>
    <col min="11533" max="11533" width="6.77734375" style="47" customWidth="1"/>
    <col min="11534" max="11534" width="1.88671875" style="47" customWidth="1"/>
    <col min="11535" max="11535" width="6.109375" style="47" customWidth="1"/>
    <col min="11536" max="11536" width="1.109375" style="47" customWidth="1"/>
    <col min="11537" max="11537" width="11.5546875" style="47"/>
    <col min="11538" max="11538" width="1.44140625" style="47" customWidth="1"/>
    <col min="11539" max="11539" width="7.33203125" style="47" customWidth="1"/>
    <col min="11540" max="11540" width="1.44140625" style="47" customWidth="1"/>
    <col min="11541" max="11541" width="6.109375" style="47" customWidth="1"/>
    <col min="11542" max="11542" width="1.109375" style="47" customWidth="1"/>
    <col min="11543" max="11543" width="11.5546875" style="47"/>
    <col min="11544" max="11544" width="1.109375" style="47" customWidth="1"/>
    <col min="11545" max="11545" width="7.33203125" style="47" customWidth="1"/>
    <col min="11546" max="11546" width="1.44140625" style="47" customWidth="1"/>
    <col min="11547" max="11547" width="6.109375" style="47" customWidth="1"/>
    <col min="11548" max="11548" width="1.109375" style="47" customWidth="1"/>
    <col min="11549" max="11549" width="11.5546875" style="47"/>
    <col min="11550" max="11550" width="0.77734375" style="47" customWidth="1"/>
    <col min="11551" max="11551" width="7.33203125" style="47" customWidth="1"/>
    <col min="11552" max="11552" width="1.5546875" style="47" customWidth="1"/>
    <col min="11553" max="11553" width="7.6640625" style="47" customWidth="1"/>
    <col min="11554" max="11555" width="1.44140625" style="47" customWidth="1"/>
    <col min="11556" max="11556" width="13.109375" style="47" customWidth="1"/>
    <col min="11557" max="11557" width="1.44140625" style="47" customWidth="1"/>
    <col min="11558" max="11558" width="8.44140625" style="47" customWidth="1"/>
    <col min="11559" max="11559" width="1.44140625" style="47" customWidth="1"/>
    <col min="11560" max="11560" width="7.6640625" style="47" customWidth="1"/>
    <col min="11561" max="11561" width="1.44140625" style="47" customWidth="1"/>
    <col min="11562" max="11562" width="13.109375" style="47" customWidth="1"/>
    <col min="11563" max="11563" width="1.44140625" style="47" customWidth="1"/>
    <col min="11564" max="11564" width="8.44140625" style="47" customWidth="1"/>
    <col min="11565" max="11565" width="1.44140625" style="47" customWidth="1"/>
    <col min="11566" max="11566" width="8.44140625" style="47" customWidth="1"/>
    <col min="11567" max="11567" width="1.44140625" style="47" customWidth="1"/>
    <col min="11568" max="11568" width="13.109375" style="47" customWidth="1"/>
    <col min="11569" max="11569" width="1.44140625" style="47" customWidth="1"/>
    <col min="11570" max="11570" width="8.44140625" style="47" customWidth="1"/>
    <col min="11571" max="11571" width="1.44140625" style="47" customWidth="1"/>
    <col min="11572" max="11572" width="8.44140625" style="47" customWidth="1"/>
    <col min="11573" max="11573" width="1.44140625" style="47" customWidth="1"/>
    <col min="11574" max="11574" width="11.5546875" style="47"/>
    <col min="11575" max="11575" width="1.44140625" style="47" customWidth="1"/>
    <col min="11576" max="11576" width="8.44140625" style="47" customWidth="1"/>
    <col min="11577" max="11577" width="1.44140625" style="47" customWidth="1"/>
    <col min="11578" max="11578" width="8.44140625" style="47" customWidth="1"/>
    <col min="11579" max="11579" width="1.44140625" style="47" customWidth="1"/>
    <col min="11580" max="11580" width="13.109375" style="47" customWidth="1"/>
    <col min="11581" max="11581" width="1.44140625" style="47" customWidth="1"/>
    <col min="11582" max="11582" width="4.5546875" style="47" customWidth="1"/>
    <col min="11583" max="11583" width="4.88671875" style="47" customWidth="1"/>
    <col min="11584" max="11584" width="8.44140625" style="47" customWidth="1"/>
    <col min="11585" max="11585" width="1.44140625" style="47" customWidth="1"/>
    <col min="11586" max="11586" width="11.5546875" style="47"/>
    <col min="11587" max="11587" width="1.44140625" style="47" customWidth="1"/>
    <col min="11588" max="11588" width="11.5546875" style="47"/>
    <col min="11589" max="11589" width="1.44140625" style="47" customWidth="1"/>
    <col min="11590" max="11590" width="11.5546875" style="47"/>
    <col min="11591" max="11591" width="1.44140625" style="47" customWidth="1"/>
    <col min="11592" max="11592" width="11.5546875" style="47"/>
    <col min="11593" max="11593" width="1.44140625" style="47" customWidth="1"/>
    <col min="11594" max="11594" width="11.5546875" style="47"/>
    <col min="11595" max="11595" width="1.44140625" style="47" customWidth="1"/>
    <col min="11596" max="11596" width="11.5546875" style="47"/>
    <col min="11597" max="11597" width="1.44140625" style="47" customWidth="1"/>
    <col min="11598" max="11598" width="11.5546875" style="47"/>
    <col min="11599" max="11599" width="1.44140625" style="47" customWidth="1"/>
    <col min="11600" max="11600" width="11.5546875" style="47"/>
    <col min="11601" max="11601" width="1.44140625" style="47" customWidth="1"/>
    <col min="11602" max="11776" width="11.5546875" style="47"/>
    <col min="11777" max="11777" width="3.77734375" style="47" customWidth="1"/>
    <col min="11778" max="11778" width="1.44140625" style="47" customWidth="1"/>
    <col min="11779" max="11779" width="13.109375" style="47" customWidth="1"/>
    <col min="11780" max="11780" width="1.109375" style="47" customWidth="1"/>
    <col min="11781" max="11781" width="11.5546875" style="47"/>
    <col min="11782" max="11782" width="1.44140625" style="47" customWidth="1"/>
    <col min="11783" max="11783" width="6.88671875" style="47" customWidth="1"/>
    <col min="11784" max="11784" width="1.44140625" style="47" customWidth="1"/>
    <col min="11785" max="11785" width="6.88671875" style="47" customWidth="1"/>
    <col min="11786" max="11786" width="1.6640625" style="47" customWidth="1"/>
    <col min="11787" max="11787" width="10.77734375" style="47" customWidth="1"/>
    <col min="11788" max="11788" width="0.77734375" style="47" customWidth="1"/>
    <col min="11789" max="11789" width="6.77734375" style="47" customWidth="1"/>
    <col min="11790" max="11790" width="1.88671875" style="47" customWidth="1"/>
    <col min="11791" max="11791" width="6.109375" style="47" customWidth="1"/>
    <col min="11792" max="11792" width="1.109375" style="47" customWidth="1"/>
    <col min="11793" max="11793" width="11.5546875" style="47"/>
    <col min="11794" max="11794" width="1.44140625" style="47" customWidth="1"/>
    <col min="11795" max="11795" width="7.33203125" style="47" customWidth="1"/>
    <col min="11796" max="11796" width="1.44140625" style="47" customWidth="1"/>
    <col min="11797" max="11797" width="6.109375" style="47" customWidth="1"/>
    <col min="11798" max="11798" width="1.109375" style="47" customWidth="1"/>
    <col min="11799" max="11799" width="11.5546875" style="47"/>
    <col min="11800" max="11800" width="1.109375" style="47" customWidth="1"/>
    <col min="11801" max="11801" width="7.33203125" style="47" customWidth="1"/>
    <col min="11802" max="11802" width="1.44140625" style="47" customWidth="1"/>
    <col min="11803" max="11803" width="6.109375" style="47" customWidth="1"/>
    <col min="11804" max="11804" width="1.109375" style="47" customWidth="1"/>
    <col min="11805" max="11805" width="11.5546875" style="47"/>
    <col min="11806" max="11806" width="0.77734375" style="47" customWidth="1"/>
    <col min="11807" max="11807" width="7.33203125" style="47" customWidth="1"/>
    <col min="11808" max="11808" width="1.5546875" style="47" customWidth="1"/>
    <col min="11809" max="11809" width="7.6640625" style="47" customWidth="1"/>
    <col min="11810" max="11811" width="1.44140625" style="47" customWidth="1"/>
    <col min="11812" max="11812" width="13.109375" style="47" customWidth="1"/>
    <col min="11813" max="11813" width="1.44140625" style="47" customWidth="1"/>
    <col min="11814" max="11814" width="8.44140625" style="47" customWidth="1"/>
    <col min="11815" max="11815" width="1.44140625" style="47" customWidth="1"/>
    <col min="11816" max="11816" width="7.6640625" style="47" customWidth="1"/>
    <col min="11817" max="11817" width="1.44140625" style="47" customWidth="1"/>
    <col min="11818" max="11818" width="13.109375" style="47" customWidth="1"/>
    <col min="11819" max="11819" width="1.44140625" style="47" customWidth="1"/>
    <col min="11820" max="11820" width="8.44140625" style="47" customWidth="1"/>
    <col min="11821" max="11821" width="1.44140625" style="47" customWidth="1"/>
    <col min="11822" max="11822" width="8.44140625" style="47" customWidth="1"/>
    <col min="11823" max="11823" width="1.44140625" style="47" customWidth="1"/>
    <col min="11824" max="11824" width="13.109375" style="47" customWidth="1"/>
    <col min="11825" max="11825" width="1.44140625" style="47" customWidth="1"/>
    <col min="11826" max="11826" width="8.44140625" style="47" customWidth="1"/>
    <col min="11827" max="11827" width="1.44140625" style="47" customWidth="1"/>
    <col min="11828" max="11828" width="8.44140625" style="47" customWidth="1"/>
    <col min="11829" max="11829" width="1.44140625" style="47" customWidth="1"/>
    <col min="11830" max="11830" width="11.5546875" style="47"/>
    <col min="11831" max="11831" width="1.44140625" style="47" customWidth="1"/>
    <col min="11832" max="11832" width="8.44140625" style="47" customWidth="1"/>
    <col min="11833" max="11833" width="1.44140625" style="47" customWidth="1"/>
    <col min="11834" max="11834" width="8.44140625" style="47" customWidth="1"/>
    <col min="11835" max="11835" width="1.44140625" style="47" customWidth="1"/>
    <col min="11836" max="11836" width="13.109375" style="47" customWidth="1"/>
    <col min="11837" max="11837" width="1.44140625" style="47" customWidth="1"/>
    <col min="11838" max="11838" width="4.5546875" style="47" customWidth="1"/>
    <col min="11839" max="11839" width="4.88671875" style="47" customWidth="1"/>
    <col min="11840" max="11840" width="8.44140625" style="47" customWidth="1"/>
    <col min="11841" max="11841" width="1.44140625" style="47" customWidth="1"/>
    <col min="11842" max="11842" width="11.5546875" style="47"/>
    <col min="11843" max="11843" width="1.44140625" style="47" customWidth="1"/>
    <col min="11844" max="11844" width="11.5546875" style="47"/>
    <col min="11845" max="11845" width="1.44140625" style="47" customWidth="1"/>
    <col min="11846" max="11846" width="11.5546875" style="47"/>
    <col min="11847" max="11847" width="1.44140625" style="47" customWidth="1"/>
    <col min="11848" max="11848" width="11.5546875" style="47"/>
    <col min="11849" max="11849" width="1.44140625" style="47" customWidth="1"/>
    <col min="11850" max="11850" width="11.5546875" style="47"/>
    <col min="11851" max="11851" width="1.44140625" style="47" customWidth="1"/>
    <col min="11852" max="11852" width="11.5546875" style="47"/>
    <col min="11853" max="11853" width="1.44140625" style="47" customWidth="1"/>
    <col min="11854" max="11854" width="11.5546875" style="47"/>
    <col min="11855" max="11855" width="1.44140625" style="47" customWidth="1"/>
    <col min="11856" max="11856" width="11.5546875" style="47"/>
    <col min="11857" max="11857" width="1.44140625" style="47" customWidth="1"/>
    <col min="11858" max="12032" width="11.5546875" style="47"/>
    <col min="12033" max="12033" width="3.77734375" style="47" customWidth="1"/>
    <col min="12034" max="12034" width="1.44140625" style="47" customWidth="1"/>
    <col min="12035" max="12035" width="13.109375" style="47" customWidth="1"/>
    <col min="12036" max="12036" width="1.109375" style="47" customWidth="1"/>
    <col min="12037" max="12037" width="11.5546875" style="47"/>
    <col min="12038" max="12038" width="1.44140625" style="47" customWidth="1"/>
    <col min="12039" max="12039" width="6.88671875" style="47" customWidth="1"/>
    <col min="12040" max="12040" width="1.44140625" style="47" customWidth="1"/>
    <col min="12041" max="12041" width="6.88671875" style="47" customWidth="1"/>
    <col min="12042" max="12042" width="1.6640625" style="47" customWidth="1"/>
    <col min="12043" max="12043" width="10.77734375" style="47" customWidth="1"/>
    <col min="12044" max="12044" width="0.77734375" style="47" customWidth="1"/>
    <col min="12045" max="12045" width="6.77734375" style="47" customWidth="1"/>
    <col min="12046" max="12046" width="1.88671875" style="47" customWidth="1"/>
    <col min="12047" max="12047" width="6.109375" style="47" customWidth="1"/>
    <col min="12048" max="12048" width="1.109375" style="47" customWidth="1"/>
    <col min="12049" max="12049" width="11.5546875" style="47"/>
    <col min="12050" max="12050" width="1.44140625" style="47" customWidth="1"/>
    <col min="12051" max="12051" width="7.33203125" style="47" customWidth="1"/>
    <col min="12052" max="12052" width="1.44140625" style="47" customWidth="1"/>
    <col min="12053" max="12053" width="6.109375" style="47" customWidth="1"/>
    <col min="12054" max="12054" width="1.109375" style="47" customWidth="1"/>
    <col min="12055" max="12055" width="11.5546875" style="47"/>
    <col min="12056" max="12056" width="1.109375" style="47" customWidth="1"/>
    <col min="12057" max="12057" width="7.33203125" style="47" customWidth="1"/>
    <col min="12058" max="12058" width="1.44140625" style="47" customWidth="1"/>
    <col min="12059" max="12059" width="6.109375" style="47" customWidth="1"/>
    <col min="12060" max="12060" width="1.109375" style="47" customWidth="1"/>
    <col min="12061" max="12061" width="11.5546875" style="47"/>
    <col min="12062" max="12062" width="0.77734375" style="47" customWidth="1"/>
    <col min="12063" max="12063" width="7.33203125" style="47" customWidth="1"/>
    <col min="12064" max="12064" width="1.5546875" style="47" customWidth="1"/>
    <col min="12065" max="12065" width="7.6640625" style="47" customWidth="1"/>
    <col min="12066" max="12067" width="1.44140625" style="47" customWidth="1"/>
    <col min="12068" max="12068" width="13.109375" style="47" customWidth="1"/>
    <col min="12069" max="12069" width="1.44140625" style="47" customWidth="1"/>
    <col min="12070" max="12070" width="8.44140625" style="47" customWidth="1"/>
    <col min="12071" max="12071" width="1.44140625" style="47" customWidth="1"/>
    <col min="12072" max="12072" width="7.6640625" style="47" customWidth="1"/>
    <col min="12073" max="12073" width="1.44140625" style="47" customWidth="1"/>
    <col min="12074" max="12074" width="13.109375" style="47" customWidth="1"/>
    <col min="12075" max="12075" width="1.44140625" style="47" customWidth="1"/>
    <col min="12076" max="12076" width="8.44140625" style="47" customWidth="1"/>
    <col min="12077" max="12077" width="1.44140625" style="47" customWidth="1"/>
    <col min="12078" max="12078" width="8.44140625" style="47" customWidth="1"/>
    <col min="12079" max="12079" width="1.44140625" style="47" customWidth="1"/>
    <col min="12080" max="12080" width="13.109375" style="47" customWidth="1"/>
    <col min="12081" max="12081" width="1.44140625" style="47" customWidth="1"/>
    <col min="12082" max="12082" width="8.44140625" style="47" customWidth="1"/>
    <col min="12083" max="12083" width="1.44140625" style="47" customWidth="1"/>
    <col min="12084" max="12084" width="8.44140625" style="47" customWidth="1"/>
    <col min="12085" max="12085" width="1.44140625" style="47" customWidth="1"/>
    <col min="12086" max="12086" width="11.5546875" style="47"/>
    <col min="12087" max="12087" width="1.44140625" style="47" customWidth="1"/>
    <col min="12088" max="12088" width="8.44140625" style="47" customWidth="1"/>
    <col min="12089" max="12089" width="1.44140625" style="47" customWidth="1"/>
    <col min="12090" max="12090" width="8.44140625" style="47" customWidth="1"/>
    <col min="12091" max="12091" width="1.44140625" style="47" customWidth="1"/>
    <col min="12092" max="12092" width="13.109375" style="47" customWidth="1"/>
    <col min="12093" max="12093" width="1.44140625" style="47" customWidth="1"/>
    <col min="12094" max="12094" width="4.5546875" style="47" customWidth="1"/>
    <col min="12095" max="12095" width="4.88671875" style="47" customWidth="1"/>
    <col min="12096" max="12096" width="8.44140625" style="47" customWidth="1"/>
    <col min="12097" max="12097" width="1.44140625" style="47" customWidth="1"/>
    <col min="12098" max="12098" width="11.5546875" style="47"/>
    <col min="12099" max="12099" width="1.44140625" style="47" customWidth="1"/>
    <col min="12100" max="12100" width="11.5546875" style="47"/>
    <col min="12101" max="12101" width="1.44140625" style="47" customWidth="1"/>
    <col min="12102" max="12102" width="11.5546875" style="47"/>
    <col min="12103" max="12103" width="1.44140625" style="47" customWidth="1"/>
    <col min="12104" max="12104" width="11.5546875" style="47"/>
    <col min="12105" max="12105" width="1.44140625" style="47" customWidth="1"/>
    <col min="12106" max="12106" width="11.5546875" style="47"/>
    <col min="12107" max="12107" width="1.44140625" style="47" customWidth="1"/>
    <col min="12108" max="12108" width="11.5546875" style="47"/>
    <col min="12109" max="12109" width="1.44140625" style="47" customWidth="1"/>
    <col min="12110" max="12110" width="11.5546875" style="47"/>
    <col min="12111" max="12111" width="1.44140625" style="47" customWidth="1"/>
    <col min="12112" max="12112" width="11.5546875" style="47"/>
    <col min="12113" max="12113" width="1.44140625" style="47" customWidth="1"/>
    <col min="12114" max="12288" width="11.5546875" style="47"/>
    <col min="12289" max="12289" width="3.77734375" style="47" customWidth="1"/>
    <col min="12290" max="12290" width="1.44140625" style="47" customWidth="1"/>
    <col min="12291" max="12291" width="13.109375" style="47" customWidth="1"/>
    <col min="12292" max="12292" width="1.109375" style="47" customWidth="1"/>
    <col min="12293" max="12293" width="11.5546875" style="47"/>
    <col min="12294" max="12294" width="1.44140625" style="47" customWidth="1"/>
    <col min="12295" max="12295" width="6.88671875" style="47" customWidth="1"/>
    <col min="12296" max="12296" width="1.44140625" style="47" customWidth="1"/>
    <col min="12297" max="12297" width="6.88671875" style="47" customWidth="1"/>
    <col min="12298" max="12298" width="1.6640625" style="47" customWidth="1"/>
    <col min="12299" max="12299" width="10.77734375" style="47" customWidth="1"/>
    <col min="12300" max="12300" width="0.77734375" style="47" customWidth="1"/>
    <col min="12301" max="12301" width="6.77734375" style="47" customWidth="1"/>
    <col min="12302" max="12302" width="1.88671875" style="47" customWidth="1"/>
    <col min="12303" max="12303" width="6.109375" style="47" customWidth="1"/>
    <col min="12304" max="12304" width="1.109375" style="47" customWidth="1"/>
    <col min="12305" max="12305" width="11.5546875" style="47"/>
    <col min="12306" max="12306" width="1.44140625" style="47" customWidth="1"/>
    <col min="12307" max="12307" width="7.33203125" style="47" customWidth="1"/>
    <col min="12308" max="12308" width="1.44140625" style="47" customWidth="1"/>
    <col min="12309" max="12309" width="6.109375" style="47" customWidth="1"/>
    <col min="12310" max="12310" width="1.109375" style="47" customWidth="1"/>
    <col min="12311" max="12311" width="11.5546875" style="47"/>
    <col min="12312" max="12312" width="1.109375" style="47" customWidth="1"/>
    <col min="12313" max="12313" width="7.33203125" style="47" customWidth="1"/>
    <col min="12314" max="12314" width="1.44140625" style="47" customWidth="1"/>
    <col min="12315" max="12315" width="6.109375" style="47" customWidth="1"/>
    <col min="12316" max="12316" width="1.109375" style="47" customWidth="1"/>
    <col min="12317" max="12317" width="11.5546875" style="47"/>
    <col min="12318" max="12318" width="0.77734375" style="47" customWidth="1"/>
    <col min="12319" max="12319" width="7.33203125" style="47" customWidth="1"/>
    <col min="12320" max="12320" width="1.5546875" style="47" customWidth="1"/>
    <col min="12321" max="12321" width="7.6640625" style="47" customWidth="1"/>
    <col min="12322" max="12323" width="1.44140625" style="47" customWidth="1"/>
    <col min="12324" max="12324" width="13.109375" style="47" customWidth="1"/>
    <col min="12325" max="12325" width="1.44140625" style="47" customWidth="1"/>
    <col min="12326" max="12326" width="8.44140625" style="47" customWidth="1"/>
    <col min="12327" max="12327" width="1.44140625" style="47" customWidth="1"/>
    <col min="12328" max="12328" width="7.6640625" style="47" customWidth="1"/>
    <col min="12329" max="12329" width="1.44140625" style="47" customWidth="1"/>
    <col min="12330" max="12330" width="13.109375" style="47" customWidth="1"/>
    <col min="12331" max="12331" width="1.44140625" style="47" customWidth="1"/>
    <col min="12332" max="12332" width="8.44140625" style="47" customWidth="1"/>
    <col min="12333" max="12333" width="1.44140625" style="47" customWidth="1"/>
    <col min="12334" max="12334" width="8.44140625" style="47" customWidth="1"/>
    <col min="12335" max="12335" width="1.44140625" style="47" customWidth="1"/>
    <col min="12336" max="12336" width="13.109375" style="47" customWidth="1"/>
    <col min="12337" max="12337" width="1.44140625" style="47" customWidth="1"/>
    <col min="12338" max="12338" width="8.44140625" style="47" customWidth="1"/>
    <col min="12339" max="12339" width="1.44140625" style="47" customWidth="1"/>
    <col min="12340" max="12340" width="8.44140625" style="47" customWidth="1"/>
    <col min="12341" max="12341" width="1.44140625" style="47" customWidth="1"/>
    <col min="12342" max="12342" width="11.5546875" style="47"/>
    <col min="12343" max="12343" width="1.44140625" style="47" customWidth="1"/>
    <col min="12344" max="12344" width="8.44140625" style="47" customWidth="1"/>
    <col min="12345" max="12345" width="1.44140625" style="47" customWidth="1"/>
    <col min="12346" max="12346" width="8.44140625" style="47" customWidth="1"/>
    <col min="12347" max="12347" width="1.44140625" style="47" customWidth="1"/>
    <col min="12348" max="12348" width="13.109375" style="47" customWidth="1"/>
    <col min="12349" max="12349" width="1.44140625" style="47" customWidth="1"/>
    <col min="12350" max="12350" width="4.5546875" style="47" customWidth="1"/>
    <col min="12351" max="12351" width="4.88671875" style="47" customWidth="1"/>
    <col min="12352" max="12352" width="8.44140625" style="47" customWidth="1"/>
    <col min="12353" max="12353" width="1.44140625" style="47" customWidth="1"/>
    <col min="12354" max="12354" width="11.5546875" style="47"/>
    <col min="12355" max="12355" width="1.44140625" style="47" customWidth="1"/>
    <col min="12356" max="12356" width="11.5546875" style="47"/>
    <col min="12357" max="12357" width="1.44140625" style="47" customWidth="1"/>
    <col min="12358" max="12358" width="11.5546875" style="47"/>
    <col min="12359" max="12359" width="1.44140625" style="47" customWidth="1"/>
    <col min="12360" max="12360" width="11.5546875" style="47"/>
    <col min="12361" max="12361" width="1.44140625" style="47" customWidth="1"/>
    <col min="12362" max="12362" width="11.5546875" style="47"/>
    <col min="12363" max="12363" width="1.44140625" style="47" customWidth="1"/>
    <col min="12364" max="12364" width="11.5546875" style="47"/>
    <col min="12365" max="12365" width="1.44140625" style="47" customWidth="1"/>
    <col min="12366" max="12366" width="11.5546875" style="47"/>
    <col min="12367" max="12367" width="1.44140625" style="47" customWidth="1"/>
    <col min="12368" max="12368" width="11.5546875" style="47"/>
    <col min="12369" max="12369" width="1.44140625" style="47" customWidth="1"/>
    <col min="12370" max="12544" width="11.5546875" style="47"/>
    <col min="12545" max="12545" width="3.77734375" style="47" customWidth="1"/>
    <col min="12546" max="12546" width="1.44140625" style="47" customWidth="1"/>
    <col min="12547" max="12547" width="13.109375" style="47" customWidth="1"/>
    <col min="12548" max="12548" width="1.109375" style="47" customWidth="1"/>
    <col min="12549" max="12549" width="11.5546875" style="47"/>
    <col min="12550" max="12550" width="1.44140625" style="47" customWidth="1"/>
    <col min="12551" max="12551" width="6.88671875" style="47" customWidth="1"/>
    <col min="12552" max="12552" width="1.44140625" style="47" customWidth="1"/>
    <col min="12553" max="12553" width="6.88671875" style="47" customWidth="1"/>
    <col min="12554" max="12554" width="1.6640625" style="47" customWidth="1"/>
    <col min="12555" max="12555" width="10.77734375" style="47" customWidth="1"/>
    <col min="12556" max="12556" width="0.77734375" style="47" customWidth="1"/>
    <col min="12557" max="12557" width="6.77734375" style="47" customWidth="1"/>
    <col min="12558" max="12558" width="1.88671875" style="47" customWidth="1"/>
    <col min="12559" max="12559" width="6.109375" style="47" customWidth="1"/>
    <col min="12560" max="12560" width="1.109375" style="47" customWidth="1"/>
    <col min="12561" max="12561" width="11.5546875" style="47"/>
    <col min="12562" max="12562" width="1.44140625" style="47" customWidth="1"/>
    <col min="12563" max="12563" width="7.33203125" style="47" customWidth="1"/>
    <col min="12564" max="12564" width="1.44140625" style="47" customWidth="1"/>
    <col min="12565" max="12565" width="6.109375" style="47" customWidth="1"/>
    <col min="12566" max="12566" width="1.109375" style="47" customWidth="1"/>
    <col min="12567" max="12567" width="11.5546875" style="47"/>
    <col min="12568" max="12568" width="1.109375" style="47" customWidth="1"/>
    <col min="12569" max="12569" width="7.33203125" style="47" customWidth="1"/>
    <col min="12570" max="12570" width="1.44140625" style="47" customWidth="1"/>
    <col min="12571" max="12571" width="6.109375" style="47" customWidth="1"/>
    <col min="12572" max="12572" width="1.109375" style="47" customWidth="1"/>
    <col min="12573" max="12573" width="11.5546875" style="47"/>
    <col min="12574" max="12574" width="0.77734375" style="47" customWidth="1"/>
    <col min="12575" max="12575" width="7.33203125" style="47" customWidth="1"/>
    <col min="12576" max="12576" width="1.5546875" style="47" customWidth="1"/>
    <col min="12577" max="12577" width="7.6640625" style="47" customWidth="1"/>
    <col min="12578" max="12579" width="1.44140625" style="47" customWidth="1"/>
    <col min="12580" max="12580" width="13.109375" style="47" customWidth="1"/>
    <col min="12581" max="12581" width="1.44140625" style="47" customWidth="1"/>
    <col min="12582" max="12582" width="8.44140625" style="47" customWidth="1"/>
    <col min="12583" max="12583" width="1.44140625" style="47" customWidth="1"/>
    <col min="12584" max="12584" width="7.6640625" style="47" customWidth="1"/>
    <col min="12585" max="12585" width="1.44140625" style="47" customWidth="1"/>
    <col min="12586" max="12586" width="13.109375" style="47" customWidth="1"/>
    <col min="12587" max="12587" width="1.44140625" style="47" customWidth="1"/>
    <col min="12588" max="12588" width="8.44140625" style="47" customWidth="1"/>
    <col min="12589" max="12589" width="1.44140625" style="47" customWidth="1"/>
    <col min="12590" max="12590" width="8.44140625" style="47" customWidth="1"/>
    <col min="12591" max="12591" width="1.44140625" style="47" customWidth="1"/>
    <col min="12592" max="12592" width="13.109375" style="47" customWidth="1"/>
    <col min="12593" max="12593" width="1.44140625" style="47" customWidth="1"/>
    <col min="12594" max="12594" width="8.44140625" style="47" customWidth="1"/>
    <col min="12595" max="12595" width="1.44140625" style="47" customWidth="1"/>
    <col min="12596" max="12596" width="8.44140625" style="47" customWidth="1"/>
    <col min="12597" max="12597" width="1.44140625" style="47" customWidth="1"/>
    <col min="12598" max="12598" width="11.5546875" style="47"/>
    <col min="12599" max="12599" width="1.44140625" style="47" customWidth="1"/>
    <col min="12600" max="12600" width="8.44140625" style="47" customWidth="1"/>
    <col min="12601" max="12601" width="1.44140625" style="47" customWidth="1"/>
    <col min="12602" max="12602" width="8.44140625" style="47" customWidth="1"/>
    <col min="12603" max="12603" width="1.44140625" style="47" customWidth="1"/>
    <col min="12604" max="12604" width="13.109375" style="47" customWidth="1"/>
    <col min="12605" max="12605" width="1.44140625" style="47" customWidth="1"/>
    <col min="12606" max="12606" width="4.5546875" style="47" customWidth="1"/>
    <col min="12607" max="12607" width="4.88671875" style="47" customWidth="1"/>
    <col min="12608" max="12608" width="8.44140625" style="47" customWidth="1"/>
    <col min="12609" max="12609" width="1.44140625" style="47" customWidth="1"/>
    <col min="12610" max="12610" width="11.5546875" style="47"/>
    <col min="12611" max="12611" width="1.44140625" style="47" customWidth="1"/>
    <col min="12612" max="12612" width="11.5546875" style="47"/>
    <col min="12613" max="12613" width="1.44140625" style="47" customWidth="1"/>
    <col min="12614" max="12614" width="11.5546875" style="47"/>
    <col min="12615" max="12615" width="1.44140625" style="47" customWidth="1"/>
    <col min="12616" max="12616" width="11.5546875" style="47"/>
    <col min="12617" max="12617" width="1.44140625" style="47" customWidth="1"/>
    <col min="12618" max="12618" width="11.5546875" style="47"/>
    <col min="12619" max="12619" width="1.44140625" style="47" customWidth="1"/>
    <col min="12620" max="12620" width="11.5546875" style="47"/>
    <col min="12621" max="12621" width="1.44140625" style="47" customWidth="1"/>
    <col min="12622" max="12622" width="11.5546875" style="47"/>
    <col min="12623" max="12623" width="1.44140625" style="47" customWidth="1"/>
    <col min="12624" max="12624" width="11.5546875" style="47"/>
    <col min="12625" max="12625" width="1.44140625" style="47" customWidth="1"/>
    <col min="12626" max="12800" width="11.5546875" style="47"/>
    <col min="12801" max="12801" width="3.77734375" style="47" customWidth="1"/>
    <col min="12802" max="12802" width="1.44140625" style="47" customWidth="1"/>
    <col min="12803" max="12803" width="13.109375" style="47" customWidth="1"/>
    <col min="12804" max="12804" width="1.109375" style="47" customWidth="1"/>
    <col min="12805" max="12805" width="11.5546875" style="47"/>
    <col min="12806" max="12806" width="1.44140625" style="47" customWidth="1"/>
    <col min="12807" max="12807" width="6.88671875" style="47" customWidth="1"/>
    <col min="12808" max="12808" width="1.44140625" style="47" customWidth="1"/>
    <col min="12809" max="12809" width="6.88671875" style="47" customWidth="1"/>
    <col min="12810" max="12810" width="1.6640625" style="47" customWidth="1"/>
    <col min="12811" max="12811" width="10.77734375" style="47" customWidth="1"/>
    <col min="12812" max="12812" width="0.77734375" style="47" customWidth="1"/>
    <col min="12813" max="12813" width="6.77734375" style="47" customWidth="1"/>
    <col min="12814" max="12814" width="1.88671875" style="47" customWidth="1"/>
    <col min="12815" max="12815" width="6.109375" style="47" customWidth="1"/>
    <col min="12816" max="12816" width="1.109375" style="47" customWidth="1"/>
    <col min="12817" max="12817" width="11.5546875" style="47"/>
    <col min="12818" max="12818" width="1.44140625" style="47" customWidth="1"/>
    <col min="12819" max="12819" width="7.33203125" style="47" customWidth="1"/>
    <col min="12820" max="12820" width="1.44140625" style="47" customWidth="1"/>
    <col min="12821" max="12821" width="6.109375" style="47" customWidth="1"/>
    <col min="12822" max="12822" width="1.109375" style="47" customWidth="1"/>
    <col min="12823" max="12823" width="11.5546875" style="47"/>
    <col min="12824" max="12824" width="1.109375" style="47" customWidth="1"/>
    <col min="12825" max="12825" width="7.33203125" style="47" customWidth="1"/>
    <col min="12826" max="12826" width="1.44140625" style="47" customWidth="1"/>
    <col min="12827" max="12827" width="6.109375" style="47" customWidth="1"/>
    <col min="12828" max="12828" width="1.109375" style="47" customWidth="1"/>
    <col min="12829" max="12829" width="11.5546875" style="47"/>
    <col min="12830" max="12830" width="0.77734375" style="47" customWidth="1"/>
    <col min="12831" max="12831" width="7.33203125" style="47" customWidth="1"/>
    <col min="12832" max="12832" width="1.5546875" style="47" customWidth="1"/>
    <col min="12833" max="12833" width="7.6640625" style="47" customWidth="1"/>
    <col min="12834" max="12835" width="1.44140625" style="47" customWidth="1"/>
    <col min="12836" max="12836" width="13.109375" style="47" customWidth="1"/>
    <col min="12837" max="12837" width="1.44140625" style="47" customWidth="1"/>
    <col min="12838" max="12838" width="8.44140625" style="47" customWidth="1"/>
    <col min="12839" max="12839" width="1.44140625" style="47" customWidth="1"/>
    <col min="12840" max="12840" width="7.6640625" style="47" customWidth="1"/>
    <col min="12841" max="12841" width="1.44140625" style="47" customWidth="1"/>
    <col min="12842" max="12842" width="13.109375" style="47" customWidth="1"/>
    <col min="12843" max="12843" width="1.44140625" style="47" customWidth="1"/>
    <col min="12844" max="12844" width="8.44140625" style="47" customWidth="1"/>
    <col min="12845" max="12845" width="1.44140625" style="47" customWidth="1"/>
    <col min="12846" max="12846" width="8.44140625" style="47" customWidth="1"/>
    <col min="12847" max="12847" width="1.44140625" style="47" customWidth="1"/>
    <col min="12848" max="12848" width="13.109375" style="47" customWidth="1"/>
    <col min="12849" max="12849" width="1.44140625" style="47" customWidth="1"/>
    <col min="12850" max="12850" width="8.44140625" style="47" customWidth="1"/>
    <col min="12851" max="12851" width="1.44140625" style="47" customWidth="1"/>
    <col min="12852" max="12852" width="8.44140625" style="47" customWidth="1"/>
    <col min="12853" max="12853" width="1.44140625" style="47" customWidth="1"/>
    <col min="12854" max="12854" width="11.5546875" style="47"/>
    <col min="12855" max="12855" width="1.44140625" style="47" customWidth="1"/>
    <col min="12856" max="12856" width="8.44140625" style="47" customWidth="1"/>
    <col min="12857" max="12857" width="1.44140625" style="47" customWidth="1"/>
    <col min="12858" max="12858" width="8.44140625" style="47" customWidth="1"/>
    <col min="12859" max="12859" width="1.44140625" style="47" customWidth="1"/>
    <col min="12860" max="12860" width="13.109375" style="47" customWidth="1"/>
    <col min="12861" max="12861" width="1.44140625" style="47" customWidth="1"/>
    <col min="12862" max="12862" width="4.5546875" style="47" customWidth="1"/>
    <col min="12863" max="12863" width="4.88671875" style="47" customWidth="1"/>
    <col min="12864" max="12864" width="8.44140625" style="47" customWidth="1"/>
    <col min="12865" max="12865" width="1.44140625" style="47" customWidth="1"/>
    <col min="12866" max="12866" width="11.5546875" style="47"/>
    <col min="12867" max="12867" width="1.44140625" style="47" customWidth="1"/>
    <col min="12868" max="12868" width="11.5546875" style="47"/>
    <col min="12869" max="12869" width="1.44140625" style="47" customWidth="1"/>
    <col min="12870" max="12870" width="11.5546875" style="47"/>
    <col min="12871" max="12871" width="1.44140625" style="47" customWidth="1"/>
    <col min="12872" max="12872" width="11.5546875" style="47"/>
    <col min="12873" max="12873" width="1.44140625" style="47" customWidth="1"/>
    <col min="12874" max="12874" width="11.5546875" style="47"/>
    <col min="12875" max="12875" width="1.44140625" style="47" customWidth="1"/>
    <col min="12876" max="12876" width="11.5546875" style="47"/>
    <col min="12877" max="12877" width="1.44140625" style="47" customWidth="1"/>
    <col min="12878" max="12878" width="11.5546875" style="47"/>
    <col min="12879" max="12879" width="1.44140625" style="47" customWidth="1"/>
    <col min="12880" max="12880" width="11.5546875" style="47"/>
    <col min="12881" max="12881" width="1.44140625" style="47" customWidth="1"/>
    <col min="12882" max="13056" width="11.5546875" style="47"/>
    <col min="13057" max="13057" width="3.77734375" style="47" customWidth="1"/>
    <col min="13058" max="13058" width="1.44140625" style="47" customWidth="1"/>
    <col min="13059" max="13059" width="13.109375" style="47" customWidth="1"/>
    <col min="13060" max="13060" width="1.109375" style="47" customWidth="1"/>
    <col min="13061" max="13061" width="11.5546875" style="47"/>
    <col min="13062" max="13062" width="1.44140625" style="47" customWidth="1"/>
    <col min="13063" max="13063" width="6.88671875" style="47" customWidth="1"/>
    <col min="13064" max="13064" width="1.44140625" style="47" customWidth="1"/>
    <col min="13065" max="13065" width="6.88671875" style="47" customWidth="1"/>
    <col min="13066" max="13066" width="1.6640625" style="47" customWidth="1"/>
    <col min="13067" max="13067" width="10.77734375" style="47" customWidth="1"/>
    <col min="13068" max="13068" width="0.77734375" style="47" customWidth="1"/>
    <col min="13069" max="13069" width="6.77734375" style="47" customWidth="1"/>
    <col min="13070" max="13070" width="1.88671875" style="47" customWidth="1"/>
    <col min="13071" max="13071" width="6.109375" style="47" customWidth="1"/>
    <col min="13072" max="13072" width="1.109375" style="47" customWidth="1"/>
    <col min="13073" max="13073" width="11.5546875" style="47"/>
    <col min="13074" max="13074" width="1.44140625" style="47" customWidth="1"/>
    <col min="13075" max="13075" width="7.33203125" style="47" customWidth="1"/>
    <col min="13076" max="13076" width="1.44140625" style="47" customWidth="1"/>
    <col min="13077" max="13077" width="6.109375" style="47" customWidth="1"/>
    <col min="13078" max="13078" width="1.109375" style="47" customWidth="1"/>
    <col min="13079" max="13079" width="11.5546875" style="47"/>
    <col min="13080" max="13080" width="1.109375" style="47" customWidth="1"/>
    <col min="13081" max="13081" width="7.33203125" style="47" customWidth="1"/>
    <col min="13082" max="13082" width="1.44140625" style="47" customWidth="1"/>
    <col min="13083" max="13083" width="6.109375" style="47" customWidth="1"/>
    <col min="13084" max="13084" width="1.109375" style="47" customWidth="1"/>
    <col min="13085" max="13085" width="11.5546875" style="47"/>
    <col min="13086" max="13086" width="0.77734375" style="47" customWidth="1"/>
    <col min="13087" max="13087" width="7.33203125" style="47" customWidth="1"/>
    <col min="13088" max="13088" width="1.5546875" style="47" customWidth="1"/>
    <col min="13089" max="13089" width="7.6640625" style="47" customWidth="1"/>
    <col min="13090" max="13091" width="1.44140625" style="47" customWidth="1"/>
    <col min="13092" max="13092" width="13.109375" style="47" customWidth="1"/>
    <col min="13093" max="13093" width="1.44140625" style="47" customWidth="1"/>
    <col min="13094" max="13094" width="8.44140625" style="47" customWidth="1"/>
    <col min="13095" max="13095" width="1.44140625" style="47" customWidth="1"/>
    <col min="13096" max="13096" width="7.6640625" style="47" customWidth="1"/>
    <col min="13097" max="13097" width="1.44140625" style="47" customWidth="1"/>
    <col min="13098" max="13098" width="13.109375" style="47" customWidth="1"/>
    <col min="13099" max="13099" width="1.44140625" style="47" customWidth="1"/>
    <col min="13100" max="13100" width="8.44140625" style="47" customWidth="1"/>
    <col min="13101" max="13101" width="1.44140625" style="47" customWidth="1"/>
    <col min="13102" max="13102" width="8.44140625" style="47" customWidth="1"/>
    <col min="13103" max="13103" width="1.44140625" style="47" customWidth="1"/>
    <col min="13104" max="13104" width="13.109375" style="47" customWidth="1"/>
    <col min="13105" max="13105" width="1.44140625" style="47" customWidth="1"/>
    <col min="13106" max="13106" width="8.44140625" style="47" customWidth="1"/>
    <col min="13107" max="13107" width="1.44140625" style="47" customWidth="1"/>
    <col min="13108" max="13108" width="8.44140625" style="47" customWidth="1"/>
    <col min="13109" max="13109" width="1.44140625" style="47" customWidth="1"/>
    <col min="13110" max="13110" width="11.5546875" style="47"/>
    <col min="13111" max="13111" width="1.44140625" style="47" customWidth="1"/>
    <col min="13112" max="13112" width="8.44140625" style="47" customWidth="1"/>
    <col min="13113" max="13113" width="1.44140625" style="47" customWidth="1"/>
    <col min="13114" max="13114" width="8.44140625" style="47" customWidth="1"/>
    <col min="13115" max="13115" width="1.44140625" style="47" customWidth="1"/>
    <col min="13116" max="13116" width="13.109375" style="47" customWidth="1"/>
    <col min="13117" max="13117" width="1.44140625" style="47" customWidth="1"/>
    <col min="13118" max="13118" width="4.5546875" style="47" customWidth="1"/>
    <col min="13119" max="13119" width="4.88671875" style="47" customWidth="1"/>
    <col min="13120" max="13120" width="8.44140625" style="47" customWidth="1"/>
    <col min="13121" max="13121" width="1.44140625" style="47" customWidth="1"/>
    <col min="13122" max="13122" width="11.5546875" style="47"/>
    <col min="13123" max="13123" width="1.44140625" style="47" customWidth="1"/>
    <col min="13124" max="13124" width="11.5546875" style="47"/>
    <col min="13125" max="13125" width="1.44140625" style="47" customWidth="1"/>
    <col min="13126" max="13126" width="11.5546875" style="47"/>
    <col min="13127" max="13127" width="1.44140625" style="47" customWidth="1"/>
    <col min="13128" max="13128" width="11.5546875" style="47"/>
    <col min="13129" max="13129" width="1.44140625" style="47" customWidth="1"/>
    <col min="13130" max="13130" width="11.5546875" style="47"/>
    <col min="13131" max="13131" width="1.44140625" style="47" customWidth="1"/>
    <col min="13132" max="13132" width="11.5546875" style="47"/>
    <col min="13133" max="13133" width="1.44140625" style="47" customWidth="1"/>
    <col min="13134" max="13134" width="11.5546875" style="47"/>
    <col min="13135" max="13135" width="1.44140625" style="47" customWidth="1"/>
    <col min="13136" max="13136" width="11.5546875" style="47"/>
    <col min="13137" max="13137" width="1.44140625" style="47" customWidth="1"/>
    <col min="13138" max="13312" width="11.5546875" style="47"/>
    <col min="13313" max="13313" width="3.77734375" style="47" customWidth="1"/>
    <col min="13314" max="13314" width="1.44140625" style="47" customWidth="1"/>
    <col min="13315" max="13315" width="13.109375" style="47" customWidth="1"/>
    <col min="13316" max="13316" width="1.109375" style="47" customWidth="1"/>
    <col min="13317" max="13317" width="11.5546875" style="47"/>
    <col min="13318" max="13318" width="1.44140625" style="47" customWidth="1"/>
    <col min="13319" max="13319" width="6.88671875" style="47" customWidth="1"/>
    <col min="13320" max="13320" width="1.44140625" style="47" customWidth="1"/>
    <col min="13321" max="13321" width="6.88671875" style="47" customWidth="1"/>
    <col min="13322" max="13322" width="1.6640625" style="47" customWidth="1"/>
    <col min="13323" max="13323" width="10.77734375" style="47" customWidth="1"/>
    <col min="13324" max="13324" width="0.77734375" style="47" customWidth="1"/>
    <col min="13325" max="13325" width="6.77734375" style="47" customWidth="1"/>
    <col min="13326" max="13326" width="1.88671875" style="47" customWidth="1"/>
    <col min="13327" max="13327" width="6.109375" style="47" customWidth="1"/>
    <col min="13328" max="13328" width="1.109375" style="47" customWidth="1"/>
    <col min="13329" max="13329" width="11.5546875" style="47"/>
    <col min="13330" max="13330" width="1.44140625" style="47" customWidth="1"/>
    <col min="13331" max="13331" width="7.33203125" style="47" customWidth="1"/>
    <col min="13332" max="13332" width="1.44140625" style="47" customWidth="1"/>
    <col min="13333" max="13333" width="6.109375" style="47" customWidth="1"/>
    <col min="13334" max="13334" width="1.109375" style="47" customWidth="1"/>
    <col min="13335" max="13335" width="11.5546875" style="47"/>
    <col min="13336" max="13336" width="1.109375" style="47" customWidth="1"/>
    <col min="13337" max="13337" width="7.33203125" style="47" customWidth="1"/>
    <col min="13338" max="13338" width="1.44140625" style="47" customWidth="1"/>
    <col min="13339" max="13339" width="6.109375" style="47" customWidth="1"/>
    <col min="13340" max="13340" width="1.109375" style="47" customWidth="1"/>
    <col min="13341" max="13341" width="11.5546875" style="47"/>
    <col min="13342" max="13342" width="0.77734375" style="47" customWidth="1"/>
    <col min="13343" max="13343" width="7.33203125" style="47" customWidth="1"/>
    <col min="13344" max="13344" width="1.5546875" style="47" customWidth="1"/>
    <col min="13345" max="13345" width="7.6640625" style="47" customWidth="1"/>
    <col min="13346" max="13347" width="1.44140625" style="47" customWidth="1"/>
    <col min="13348" max="13348" width="13.109375" style="47" customWidth="1"/>
    <col min="13349" max="13349" width="1.44140625" style="47" customWidth="1"/>
    <col min="13350" max="13350" width="8.44140625" style="47" customWidth="1"/>
    <col min="13351" max="13351" width="1.44140625" style="47" customWidth="1"/>
    <col min="13352" max="13352" width="7.6640625" style="47" customWidth="1"/>
    <col min="13353" max="13353" width="1.44140625" style="47" customWidth="1"/>
    <col min="13354" max="13354" width="13.109375" style="47" customWidth="1"/>
    <col min="13355" max="13355" width="1.44140625" style="47" customWidth="1"/>
    <col min="13356" max="13356" width="8.44140625" style="47" customWidth="1"/>
    <col min="13357" max="13357" width="1.44140625" style="47" customWidth="1"/>
    <col min="13358" max="13358" width="8.44140625" style="47" customWidth="1"/>
    <col min="13359" max="13359" width="1.44140625" style="47" customWidth="1"/>
    <col min="13360" max="13360" width="13.109375" style="47" customWidth="1"/>
    <col min="13361" max="13361" width="1.44140625" style="47" customWidth="1"/>
    <col min="13362" max="13362" width="8.44140625" style="47" customWidth="1"/>
    <col min="13363" max="13363" width="1.44140625" style="47" customWidth="1"/>
    <col min="13364" max="13364" width="8.44140625" style="47" customWidth="1"/>
    <col min="13365" max="13365" width="1.44140625" style="47" customWidth="1"/>
    <col min="13366" max="13366" width="11.5546875" style="47"/>
    <col min="13367" max="13367" width="1.44140625" style="47" customWidth="1"/>
    <col min="13368" max="13368" width="8.44140625" style="47" customWidth="1"/>
    <col min="13369" max="13369" width="1.44140625" style="47" customWidth="1"/>
    <col min="13370" max="13370" width="8.44140625" style="47" customWidth="1"/>
    <col min="13371" max="13371" width="1.44140625" style="47" customWidth="1"/>
    <col min="13372" max="13372" width="13.109375" style="47" customWidth="1"/>
    <col min="13373" max="13373" width="1.44140625" style="47" customWidth="1"/>
    <col min="13374" max="13374" width="4.5546875" style="47" customWidth="1"/>
    <col min="13375" max="13375" width="4.88671875" style="47" customWidth="1"/>
    <col min="13376" max="13376" width="8.44140625" style="47" customWidth="1"/>
    <col min="13377" max="13377" width="1.44140625" style="47" customWidth="1"/>
    <col min="13378" max="13378" width="11.5546875" style="47"/>
    <col min="13379" max="13379" width="1.44140625" style="47" customWidth="1"/>
    <col min="13380" max="13380" width="11.5546875" style="47"/>
    <col min="13381" max="13381" width="1.44140625" style="47" customWidth="1"/>
    <col min="13382" max="13382" width="11.5546875" style="47"/>
    <col min="13383" max="13383" width="1.44140625" style="47" customWidth="1"/>
    <col min="13384" max="13384" width="11.5546875" style="47"/>
    <col min="13385" max="13385" width="1.44140625" style="47" customWidth="1"/>
    <col min="13386" max="13386" width="11.5546875" style="47"/>
    <col min="13387" max="13387" width="1.44140625" style="47" customWidth="1"/>
    <col min="13388" max="13388" width="11.5546875" style="47"/>
    <col min="13389" max="13389" width="1.44140625" style="47" customWidth="1"/>
    <col min="13390" max="13390" width="11.5546875" style="47"/>
    <col min="13391" max="13391" width="1.44140625" style="47" customWidth="1"/>
    <col min="13392" max="13392" width="11.5546875" style="47"/>
    <col min="13393" max="13393" width="1.44140625" style="47" customWidth="1"/>
    <col min="13394" max="13568" width="11.5546875" style="47"/>
    <col min="13569" max="13569" width="3.77734375" style="47" customWidth="1"/>
    <col min="13570" max="13570" width="1.44140625" style="47" customWidth="1"/>
    <col min="13571" max="13571" width="13.109375" style="47" customWidth="1"/>
    <col min="13572" max="13572" width="1.109375" style="47" customWidth="1"/>
    <col min="13573" max="13573" width="11.5546875" style="47"/>
    <col min="13574" max="13574" width="1.44140625" style="47" customWidth="1"/>
    <col min="13575" max="13575" width="6.88671875" style="47" customWidth="1"/>
    <col min="13576" max="13576" width="1.44140625" style="47" customWidth="1"/>
    <col min="13577" max="13577" width="6.88671875" style="47" customWidth="1"/>
    <col min="13578" max="13578" width="1.6640625" style="47" customWidth="1"/>
    <col min="13579" max="13579" width="10.77734375" style="47" customWidth="1"/>
    <col min="13580" max="13580" width="0.77734375" style="47" customWidth="1"/>
    <col min="13581" max="13581" width="6.77734375" style="47" customWidth="1"/>
    <col min="13582" max="13582" width="1.88671875" style="47" customWidth="1"/>
    <col min="13583" max="13583" width="6.109375" style="47" customWidth="1"/>
    <col min="13584" max="13584" width="1.109375" style="47" customWidth="1"/>
    <col min="13585" max="13585" width="11.5546875" style="47"/>
    <col min="13586" max="13586" width="1.44140625" style="47" customWidth="1"/>
    <col min="13587" max="13587" width="7.33203125" style="47" customWidth="1"/>
    <col min="13588" max="13588" width="1.44140625" style="47" customWidth="1"/>
    <col min="13589" max="13589" width="6.109375" style="47" customWidth="1"/>
    <col min="13590" max="13590" width="1.109375" style="47" customWidth="1"/>
    <col min="13591" max="13591" width="11.5546875" style="47"/>
    <col min="13592" max="13592" width="1.109375" style="47" customWidth="1"/>
    <col min="13593" max="13593" width="7.33203125" style="47" customWidth="1"/>
    <col min="13594" max="13594" width="1.44140625" style="47" customWidth="1"/>
    <col min="13595" max="13595" width="6.109375" style="47" customWidth="1"/>
    <col min="13596" max="13596" width="1.109375" style="47" customWidth="1"/>
    <col min="13597" max="13597" width="11.5546875" style="47"/>
    <col min="13598" max="13598" width="0.77734375" style="47" customWidth="1"/>
    <col min="13599" max="13599" width="7.33203125" style="47" customWidth="1"/>
    <col min="13600" max="13600" width="1.5546875" style="47" customWidth="1"/>
    <col min="13601" max="13601" width="7.6640625" style="47" customWidth="1"/>
    <col min="13602" max="13603" width="1.44140625" style="47" customWidth="1"/>
    <col min="13604" max="13604" width="13.109375" style="47" customWidth="1"/>
    <col min="13605" max="13605" width="1.44140625" style="47" customWidth="1"/>
    <col min="13606" max="13606" width="8.44140625" style="47" customWidth="1"/>
    <col min="13607" max="13607" width="1.44140625" style="47" customWidth="1"/>
    <col min="13608" max="13608" width="7.6640625" style="47" customWidth="1"/>
    <col min="13609" max="13609" width="1.44140625" style="47" customWidth="1"/>
    <col min="13610" max="13610" width="13.109375" style="47" customWidth="1"/>
    <col min="13611" max="13611" width="1.44140625" style="47" customWidth="1"/>
    <col min="13612" max="13612" width="8.44140625" style="47" customWidth="1"/>
    <col min="13613" max="13613" width="1.44140625" style="47" customWidth="1"/>
    <col min="13614" max="13614" width="8.44140625" style="47" customWidth="1"/>
    <col min="13615" max="13615" width="1.44140625" style="47" customWidth="1"/>
    <col min="13616" max="13616" width="13.109375" style="47" customWidth="1"/>
    <col min="13617" max="13617" width="1.44140625" style="47" customWidth="1"/>
    <col min="13618" max="13618" width="8.44140625" style="47" customWidth="1"/>
    <col min="13619" max="13619" width="1.44140625" style="47" customWidth="1"/>
    <col min="13620" max="13620" width="8.44140625" style="47" customWidth="1"/>
    <col min="13621" max="13621" width="1.44140625" style="47" customWidth="1"/>
    <col min="13622" max="13622" width="11.5546875" style="47"/>
    <col min="13623" max="13623" width="1.44140625" style="47" customWidth="1"/>
    <col min="13624" max="13624" width="8.44140625" style="47" customWidth="1"/>
    <col min="13625" max="13625" width="1.44140625" style="47" customWidth="1"/>
    <col min="13626" max="13626" width="8.44140625" style="47" customWidth="1"/>
    <col min="13627" max="13627" width="1.44140625" style="47" customWidth="1"/>
    <col min="13628" max="13628" width="13.109375" style="47" customWidth="1"/>
    <col min="13629" max="13629" width="1.44140625" style="47" customWidth="1"/>
    <col min="13630" max="13630" width="4.5546875" style="47" customWidth="1"/>
    <col min="13631" max="13631" width="4.88671875" style="47" customWidth="1"/>
    <col min="13632" max="13632" width="8.44140625" style="47" customWidth="1"/>
    <col min="13633" max="13633" width="1.44140625" style="47" customWidth="1"/>
    <col min="13634" max="13634" width="11.5546875" style="47"/>
    <col min="13635" max="13635" width="1.44140625" style="47" customWidth="1"/>
    <col min="13636" max="13636" width="11.5546875" style="47"/>
    <col min="13637" max="13637" width="1.44140625" style="47" customWidth="1"/>
    <col min="13638" max="13638" width="11.5546875" style="47"/>
    <col min="13639" max="13639" width="1.44140625" style="47" customWidth="1"/>
    <col min="13640" max="13640" width="11.5546875" style="47"/>
    <col min="13641" max="13641" width="1.44140625" style="47" customWidth="1"/>
    <col min="13642" max="13642" width="11.5546875" style="47"/>
    <col min="13643" max="13643" width="1.44140625" style="47" customWidth="1"/>
    <col min="13644" max="13644" width="11.5546875" style="47"/>
    <col min="13645" max="13645" width="1.44140625" style="47" customWidth="1"/>
    <col min="13646" max="13646" width="11.5546875" style="47"/>
    <col min="13647" max="13647" width="1.44140625" style="47" customWidth="1"/>
    <col min="13648" max="13648" width="11.5546875" style="47"/>
    <col min="13649" max="13649" width="1.44140625" style="47" customWidth="1"/>
    <col min="13650" max="13824" width="11.5546875" style="47"/>
    <col min="13825" max="13825" width="3.77734375" style="47" customWidth="1"/>
    <col min="13826" max="13826" width="1.44140625" style="47" customWidth="1"/>
    <col min="13827" max="13827" width="13.109375" style="47" customWidth="1"/>
    <col min="13828" max="13828" width="1.109375" style="47" customWidth="1"/>
    <col min="13829" max="13829" width="11.5546875" style="47"/>
    <col min="13830" max="13830" width="1.44140625" style="47" customWidth="1"/>
    <col min="13831" max="13831" width="6.88671875" style="47" customWidth="1"/>
    <col min="13832" max="13832" width="1.44140625" style="47" customWidth="1"/>
    <col min="13833" max="13833" width="6.88671875" style="47" customWidth="1"/>
    <col min="13834" max="13834" width="1.6640625" style="47" customWidth="1"/>
    <col min="13835" max="13835" width="10.77734375" style="47" customWidth="1"/>
    <col min="13836" max="13836" width="0.77734375" style="47" customWidth="1"/>
    <col min="13837" max="13837" width="6.77734375" style="47" customWidth="1"/>
    <col min="13838" max="13838" width="1.88671875" style="47" customWidth="1"/>
    <col min="13839" max="13839" width="6.109375" style="47" customWidth="1"/>
    <col min="13840" max="13840" width="1.109375" style="47" customWidth="1"/>
    <col min="13841" max="13841" width="11.5546875" style="47"/>
    <col min="13842" max="13842" width="1.44140625" style="47" customWidth="1"/>
    <col min="13843" max="13843" width="7.33203125" style="47" customWidth="1"/>
    <col min="13844" max="13844" width="1.44140625" style="47" customWidth="1"/>
    <col min="13845" max="13845" width="6.109375" style="47" customWidth="1"/>
    <col min="13846" max="13846" width="1.109375" style="47" customWidth="1"/>
    <col min="13847" max="13847" width="11.5546875" style="47"/>
    <col min="13848" max="13848" width="1.109375" style="47" customWidth="1"/>
    <col min="13849" max="13849" width="7.33203125" style="47" customWidth="1"/>
    <col min="13850" max="13850" width="1.44140625" style="47" customWidth="1"/>
    <col min="13851" max="13851" width="6.109375" style="47" customWidth="1"/>
    <col min="13852" max="13852" width="1.109375" style="47" customWidth="1"/>
    <col min="13853" max="13853" width="11.5546875" style="47"/>
    <col min="13854" max="13854" width="0.77734375" style="47" customWidth="1"/>
    <col min="13855" max="13855" width="7.33203125" style="47" customWidth="1"/>
    <col min="13856" max="13856" width="1.5546875" style="47" customWidth="1"/>
    <col min="13857" max="13857" width="7.6640625" style="47" customWidth="1"/>
    <col min="13858" max="13859" width="1.44140625" style="47" customWidth="1"/>
    <col min="13860" max="13860" width="13.109375" style="47" customWidth="1"/>
    <col min="13861" max="13861" width="1.44140625" style="47" customWidth="1"/>
    <col min="13862" max="13862" width="8.44140625" style="47" customWidth="1"/>
    <col min="13863" max="13863" width="1.44140625" style="47" customWidth="1"/>
    <col min="13864" max="13864" width="7.6640625" style="47" customWidth="1"/>
    <col min="13865" max="13865" width="1.44140625" style="47" customWidth="1"/>
    <col min="13866" max="13866" width="13.109375" style="47" customWidth="1"/>
    <col min="13867" max="13867" width="1.44140625" style="47" customWidth="1"/>
    <col min="13868" max="13868" width="8.44140625" style="47" customWidth="1"/>
    <col min="13869" max="13869" width="1.44140625" style="47" customWidth="1"/>
    <col min="13870" max="13870" width="8.44140625" style="47" customWidth="1"/>
    <col min="13871" max="13871" width="1.44140625" style="47" customWidth="1"/>
    <col min="13872" max="13872" width="13.109375" style="47" customWidth="1"/>
    <col min="13873" max="13873" width="1.44140625" style="47" customWidth="1"/>
    <col min="13874" max="13874" width="8.44140625" style="47" customWidth="1"/>
    <col min="13875" max="13875" width="1.44140625" style="47" customWidth="1"/>
    <col min="13876" max="13876" width="8.44140625" style="47" customWidth="1"/>
    <col min="13877" max="13877" width="1.44140625" style="47" customWidth="1"/>
    <col min="13878" max="13878" width="11.5546875" style="47"/>
    <col min="13879" max="13879" width="1.44140625" style="47" customWidth="1"/>
    <col min="13880" max="13880" width="8.44140625" style="47" customWidth="1"/>
    <col min="13881" max="13881" width="1.44140625" style="47" customWidth="1"/>
    <col min="13882" max="13882" width="8.44140625" style="47" customWidth="1"/>
    <col min="13883" max="13883" width="1.44140625" style="47" customWidth="1"/>
    <col min="13884" max="13884" width="13.109375" style="47" customWidth="1"/>
    <col min="13885" max="13885" width="1.44140625" style="47" customWidth="1"/>
    <col min="13886" max="13886" width="4.5546875" style="47" customWidth="1"/>
    <col min="13887" max="13887" width="4.88671875" style="47" customWidth="1"/>
    <col min="13888" max="13888" width="8.44140625" style="47" customWidth="1"/>
    <col min="13889" max="13889" width="1.44140625" style="47" customWidth="1"/>
    <col min="13890" max="13890" width="11.5546875" style="47"/>
    <col min="13891" max="13891" width="1.44140625" style="47" customWidth="1"/>
    <col min="13892" max="13892" width="11.5546875" style="47"/>
    <col min="13893" max="13893" width="1.44140625" style="47" customWidth="1"/>
    <col min="13894" max="13894" width="11.5546875" style="47"/>
    <col min="13895" max="13895" width="1.44140625" style="47" customWidth="1"/>
    <col min="13896" max="13896" width="11.5546875" style="47"/>
    <col min="13897" max="13897" width="1.44140625" style="47" customWidth="1"/>
    <col min="13898" max="13898" width="11.5546875" style="47"/>
    <col min="13899" max="13899" width="1.44140625" style="47" customWidth="1"/>
    <col min="13900" max="13900" width="11.5546875" style="47"/>
    <col min="13901" max="13901" width="1.44140625" style="47" customWidth="1"/>
    <col min="13902" max="13902" width="11.5546875" style="47"/>
    <col min="13903" max="13903" width="1.44140625" style="47" customWidth="1"/>
    <col min="13904" max="13904" width="11.5546875" style="47"/>
    <col min="13905" max="13905" width="1.44140625" style="47" customWidth="1"/>
    <col min="13906" max="14080" width="11.5546875" style="47"/>
    <col min="14081" max="14081" width="3.77734375" style="47" customWidth="1"/>
    <col min="14082" max="14082" width="1.44140625" style="47" customWidth="1"/>
    <col min="14083" max="14083" width="13.109375" style="47" customWidth="1"/>
    <col min="14084" max="14084" width="1.109375" style="47" customWidth="1"/>
    <col min="14085" max="14085" width="11.5546875" style="47"/>
    <col min="14086" max="14086" width="1.44140625" style="47" customWidth="1"/>
    <col min="14087" max="14087" width="6.88671875" style="47" customWidth="1"/>
    <col min="14088" max="14088" width="1.44140625" style="47" customWidth="1"/>
    <col min="14089" max="14089" width="6.88671875" style="47" customWidth="1"/>
    <col min="14090" max="14090" width="1.6640625" style="47" customWidth="1"/>
    <col min="14091" max="14091" width="10.77734375" style="47" customWidth="1"/>
    <col min="14092" max="14092" width="0.77734375" style="47" customWidth="1"/>
    <col min="14093" max="14093" width="6.77734375" style="47" customWidth="1"/>
    <col min="14094" max="14094" width="1.88671875" style="47" customWidth="1"/>
    <col min="14095" max="14095" width="6.109375" style="47" customWidth="1"/>
    <col min="14096" max="14096" width="1.109375" style="47" customWidth="1"/>
    <col min="14097" max="14097" width="11.5546875" style="47"/>
    <col min="14098" max="14098" width="1.44140625" style="47" customWidth="1"/>
    <col min="14099" max="14099" width="7.33203125" style="47" customWidth="1"/>
    <col min="14100" max="14100" width="1.44140625" style="47" customWidth="1"/>
    <col min="14101" max="14101" width="6.109375" style="47" customWidth="1"/>
    <col min="14102" max="14102" width="1.109375" style="47" customWidth="1"/>
    <col min="14103" max="14103" width="11.5546875" style="47"/>
    <col min="14104" max="14104" width="1.109375" style="47" customWidth="1"/>
    <col min="14105" max="14105" width="7.33203125" style="47" customWidth="1"/>
    <col min="14106" max="14106" width="1.44140625" style="47" customWidth="1"/>
    <col min="14107" max="14107" width="6.109375" style="47" customWidth="1"/>
    <col min="14108" max="14108" width="1.109375" style="47" customWidth="1"/>
    <col min="14109" max="14109" width="11.5546875" style="47"/>
    <col min="14110" max="14110" width="0.77734375" style="47" customWidth="1"/>
    <col min="14111" max="14111" width="7.33203125" style="47" customWidth="1"/>
    <col min="14112" max="14112" width="1.5546875" style="47" customWidth="1"/>
    <col min="14113" max="14113" width="7.6640625" style="47" customWidth="1"/>
    <col min="14114" max="14115" width="1.44140625" style="47" customWidth="1"/>
    <col min="14116" max="14116" width="13.109375" style="47" customWidth="1"/>
    <col min="14117" max="14117" width="1.44140625" style="47" customWidth="1"/>
    <col min="14118" max="14118" width="8.44140625" style="47" customWidth="1"/>
    <col min="14119" max="14119" width="1.44140625" style="47" customWidth="1"/>
    <col min="14120" max="14120" width="7.6640625" style="47" customWidth="1"/>
    <col min="14121" max="14121" width="1.44140625" style="47" customWidth="1"/>
    <col min="14122" max="14122" width="13.109375" style="47" customWidth="1"/>
    <col min="14123" max="14123" width="1.44140625" style="47" customWidth="1"/>
    <col min="14124" max="14124" width="8.44140625" style="47" customWidth="1"/>
    <col min="14125" max="14125" width="1.44140625" style="47" customWidth="1"/>
    <col min="14126" max="14126" width="8.44140625" style="47" customWidth="1"/>
    <col min="14127" max="14127" width="1.44140625" style="47" customWidth="1"/>
    <col min="14128" max="14128" width="13.109375" style="47" customWidth="1"/>
    <col min="14129" max="14129" width="1.44140625" style="47" customWidth="1"/>
    <col min="14130" max="14130" width="8.44140625" style="47" customWidth="1"/>
    <col min="14131" max="14131" width="1.44140625" style="47" customWidth="1"/>
    <col min="14132" max="14132" width="8.44140625" style="47" customWidth="1"/>
    <col min="14133" max="14133" width="1.44140625" style="47" customWidth="1"/>
    <col min="14134" max="14134" width="11.5546875" style="47"/>
    <col min="14135" max="14135" width="1.44140625" style="47" customWidth="1"/>
    <col min="14136" max="14136" width="8.44140625" style="47" customWidth="1"/>
    <col min="14137" max="14137" width="1.44140625" style="47" customWidth="1"/>
    <col min="14138" max="14138" width="8.44140625" style="47" customWidth="1"/>
    <col min="14139" max="14139" width="1.44140625" style="47" customWidth="1"/>
    <col min="14140" max="14140" width="13.109375" style="47" customWidth="1"/>
    <col min="14141" max="14141" width="1.44140625" style="47" customWidth="1"/>
    <col min="14142" max="14142" width="4.5546875" style="47" customWidth="1"/>
    <col min="14143" max="14143" width="4.88671875" style="47" customWidth="1"/>
    <col min="14144" max="14144" width="8.44140625" style="47" customWidth="1"/>
    <col min="14145" max="14145" width="1.44140625" style="47" customWidth="1"/>
    <col min="14146" max="14146" width="11.5546875" style="47"/>
    <col min="14147" max="14147" width="1.44140625" style="47" customWidth="1"/>
    <col min="14148" max="14148" width="11.5546875" style="47"/>
    <col min="14149" max="14149" width="1.44140625" style="47" customWidth="1"/>
    <col min="14150" max="14150" width="11.5546875" style="47"/>
    <col min="14151" max="14151" width="1.44140625" style="47" customWidth="1"/>
    <col min="14152" max="14152" width="11.5546875" style="47"/>
    <col min="14153" max="14153" width="1.44140625" style="47" customWidth="1"/>
    <col min="14154" max="14154" width="11.5546875" style="47"/>
    <col min="14155" max="14155" width="1.44140625" style="47" customWidth="1"/>
    <col min="14156" max="14156" width="11.5546875" style="47"/>
    <col min="14157" max="14157" width="1.44140625" style="47" customWidth="1"/>
    <col min="14158" max="14158" width="11.5546875" style="47"/>
    <col min="14159" max="14159" width="1.44140625" style="47" customWidth="1"/>
    <col min="14160" max="14160" width="11.5546875" style="47"/>
    <col min="14161" max="14161" width="1.44140625" style="47" customWidth="1"/>
    <col min="14162" max="14336" width="11.5546875" style="47"/>
    <col min="14337" max="14337" width="3.77734375" style="47" customWidth="1"/>
    <col min="14338" max="14338" width="1.44140625" style="47" customWidth="1"/>
    <col min="14339" max="14339" width="13.109375" style="47" customWidth="1"/>
    <col min="14340" max="14340" width="1.109375" style="47" customWidth="1"/>
    <col min="14341" max="14341" width="11.5546875" style="47"/>
    <col min="14342" max="14342" width="1.44140625" style="47" customWidth="1"/>
    <col min="14343" max="14343" width="6.88671875" style="47" customWidth="1"/>
    <col min="14344" max="14344" width="1.44140625" style="47" customWidth="1"/>
    <col min="14345" max="14345" width="6.88671875" style="47" customWidth="1"/>
    <col min="14346" max="14346" width="1.6640625" style="47" customWidth="1"/>
    <col min="14347" max="14347" width="10.77734375" style="47" customWidth="1"/>
    <col min="14348" max="14348" width="0.77734375" style="47" customWidth="1"/>
    <col min="14349" max="14349" width="6.77734375" style="47" customWidth="1"/>
    <col min="14350" max="14350" width="1.88671875" style="47" customWidth="1"/>
    <col min="14351" max="14351" width="6.109375" style="47" customWidth="1"/>
    <col min="14352" max="14352" width="1.109375" style="47" customWidth="1"/>
    <col min="14353" max="14353" width="11.5546875" style="47"/>
    <col min="14354" max="14354" width="1.44140625" style="47" customWidth="1"/>
    <col min="14355" max="14355" width="7.33203125" style="47" customWidth="1"/>
    <col min="14356" max="14356" width="1.44140625" style="47" customWidth="1"/>
    <col min="14357" max="14357" width="6.109375" style="47" customWidth="1"/>
    <col min="14358" max="14358" width="1.109375" style="47" customWidth="1"/>
    <col min="14359" max="14359" width="11.5546875" style="47"/>
    <col min="14360" max="14360" width="1.109375" style="47" customWidth="1"/>
    <col min="14361" max="14361" width="7.33203125" style="47" customWidth="1"/>
    <col min="14362" max="14362" width="1.44140625" style="47" customWidth="1"/>
    <col min="14363" max="14363" width="6.109375" style="47" customWidth="1"/>
    <col min="14364" max="14364" width="1.109375" style="47" customWidth="1"/>
    <col min="14365" max="14365" width="11.5546875" style="47"/>
    <col min="14366" max="14366" width="0.77734375" style="47" customWidth="1"/>
    <col min="14367" max="14367" width="7.33203125" style="47" customWidth="1"/>
    <col min="14368" max="14368" width="1.5546875" style="47" customWidth="1"/>
    <col min="14369" max="14369" width="7.6640625" style="47" customWidth="1"/>
    <col min="14370" max="14371" width="1.44140625" style="47" customWidth="1"/>
    <col min="14372" max="14372" width="13.109375" style="47" customWidth="1"/>
    <col min="14373" max="14373" width="1.44140625" style="47" customWidth="1"/>
    <col min="14374" max="14374" width="8.44140625" style="47" customWidth="1"/>
    <col min="14375" max="14375" width="1.44140625" style="47" customWidth="1"/>
    <col min="14376" max="14376" width="7.6640625" style="47" customWidth="1"/>
    <col min="14377" max="14377" width="1.44140625" style="47" customWidth="1"/>
    <col min="14378" max="14378" width="13.109375" style="47" customWidth="1"/>
    <col min="14379" max="14379" width="1.44140625" style="47" customWidth="1"/>
    <col min="14380" max="14380" width="8.44140625" style="47" customWidth="1"/>
    <col min="14381" max="14381" width="1.44140625" style="47" customWidth="1"/>
    <col min="14382" max="14382" width="8.44140625" style="47" customWidth="1"/>
    <col min="14383" max="14383" width="1.44140625" style="47" customWidth="1"/>
    <col min="14384" max="14384" width="13.109375" style="47" customWidth="1"/>
    <col min="14385" max="14385" width="1.44140625" style="47" customWidth="1"/>
    <col min="14386" max="14386" width="8.44140625" style="47" customWidth="1"/>
    <col min="14387" max="14387" width="1.44140625" style="47" customWidth="1"/>
    <col min="14388" max="14388" width="8.44140625" style="47" customWidth="1"/>
    <col min="14389" max="14389" width="1.44140625" style="47" customWidth="1"/>
    <col min="14390" max="14390" width="11.5546875" style="47"/>
    <col min="14391" max="14391" width="1.44140625" style="47" customWidth="1"/>
    <col min="14392" max="14392" width="8.44140625" style="47" customWidth="1"/>
    <col min="14393" max="14393" width="1.44140625" style="47" customWidth="1"/>
    <col min="14394" max="14394" width="8.44140625" style="47" customWidth="1"/>
    <col min="14395" max="14395" width="1.44140625" style="47" customWidth="1"/>
    <col min="14396" max="14396" width="13.109375" style="47" customWidth="1"/>
    <col min="14397" max="14397" width="1.44140625" style="47" customWidth="1"/>
    <col min="14398" max="14398" width="4.5546875" style="47" customWidth="1"/>
    <col min="14399" max="14399" width="4.88671875" style="47" customWidth="1"/>
    <col min="14400" max="14400" width="8.44140625" style="47" customWidth="1"/>
    <col min="14401" max="14401" width="1.44140625" style="47" customWidth="1"/>
    <col min="14402" max="14402" width="11.5546875" style="47"/>
    <col min="14403" max="14403" width="1.44140625" style="47" customWidth="1"/>
    <col min="14404" max="14404" width="11.5546875" style="47"/>
    <col min="14405" max="14405" width="1.44140625" style="47" customWidth="1"/>
    <col min="14406" max="14406" width="11.5546875" style="47"/>
    <col min="14407" max="14407" width="1.44140625" style="47" customWidth="1"/>
    <col min="14408" max="14408" width="11.5546875" style="47"/>
    <col min="14409" max="14409" width="1.44140625" style="47" customWidth="1"/>
    <col min="14410" max="14410" width="11.5546875" style="47"/>
    <col min="14411" max="14411" width="1.44140625" style="47" customWidth="1"/>
    <col min="14412" max="14412" width="11.5546875" style="47"/>
    <col min="14413" max="14413" width="1.44140625" style="47" customWidth="1"/>
    <col min="14414" max="14414" width="11.5546875" style="47"/>
    <col min="14415" max="14415" width="1.44140625" style="47" customWidth="1"/>
    <col min="14416" max="14416" width="11.5546875" style="47"/>
    <col min="14417" max="14417" width="1.44140625" style="47" customWidth="1"/>
    <col min="14418" max="14592" width="11.5546875" style="47"/>
    <col min="14593" max="14593" width="3.77734375" style="47" customWidth="1"/>
    <col min="14594" max="14594" width="1.44140625" style="47" customWidth="1"/>
    <col min="14595" max="14595" width="13.109375" style="47" customWidth="1"/>
    <col min="14596" max="14596" width="1.109375" style="47" customWidth="1"/>
    <col min="14597" max="14597" width="11.5546875" style="47"/>
    <col min="14598" max="14598" width="1.44140625" style="47" customWidth="1"/>
    <col min="14599" max="14599" width="6.88671875" style="47" customWidth="1"/>
    <col min="14600" max="14600" width="1.44140625" style="47" customWidth="1"/>
    <col min="14601" max="14601" width="6.88671875" style="47" customWidth="1"/>
    <col min="14602" max="14602" width="1.6640625" style="47" customWidth="1"/>
    <col min="14603" max="14603" width="10.77734375" style="47" customWidth="1"/>
    <col min="14604" max="14604" width="0.77734375" style="47" customWidth="1"/>
    <col min="14605" max="14605" width="6.77734375" style="47" customWidth="1"/>
    <col min="14606" max="14606" width="1.88671875" style="47" customWidth="1"/>
    <col min="14607" max="14607" width="6.109375" style="47" customWidth="1"/>
    <col min="14608" max="14608" width="1.109375" style="47" customWidth="1"/>
    <col min="14609" max="14609" width="11.5546875" style="47"/>
    <col min="14610" max="14610" width="1.44140625" style="47" customWidth="1"/>
    <col min="14611" max="14611" width="7.33203125" style="47" customWidth="1"/>
    <col min="14612" max="14612" width="1.44140625" style="47" customWidth="1"/>
    <col min="14613" max="14613" width="6.109375" style="47" customWidth="1"/>
    <col min="14614" max="14614" width="1.109375" style="47" customWidth="1"/>
    <col min="14615" max="14615" width="11.5546875" style="47"/>
    <col min="14616" max="14616" width="1.109375" style="47" customWidth="1"/>
    <col min="14617" max="14617" width="7.33203125" style="47" customWidth="1"/>
    <col min="14618" max="14618" width="1.44140625" style="47" customWidth="1"/>
    <col min="14619" max="14619" width="6.109375" style="47" customWidth="1"/>
    <col min="14620" max="14620" width="1.109375" style="47" customWidth="1"/>
    <col min="14621" max="14621" width="11.5546875" style="47"/>
    <col min="14622" max="14622" width="0.77734375" style="47" customWidth="1"/>
    <col min="14623" max="14623" width="7.33203125" style="47" customWidth="1"/>
    <col min="14624" max="14624" width="1.5546875" style="47" customWidth="1"/>
    <col min="14625" max="14625" width="7.6640625" style="47" customWidth="1"/>
    <col min="14626" max="14627" width="1.44140625" style="47" customWidth="1"/>
    <col min="14628" max="14628" width="13.109375" style="47" customWidth="1"/>
    <col min="14629" max="14629" width="1.44140625" style="47" customWidth="1"/>
    <col min="14630" max="14630" width="8.44140625" style="47" customWidth="1"/>
    <col min="14631" max="14631" width="1.44140625" style="47" customWidth="1"/>
    <col min="14632" max="14632" width="7.6640625" style="47" customWidth="1"/>
    <col min="14633" max="14633" width="1.44140625" style="47" customWidth="1"/>
    <col min="14634" max="14634" width="13.109375" style="47" customWidth="1"/>
    <col min="14635" max="14635" width="1.44140625" style="47" customWidth="1"/>
    <col min="14636" max="14636" width="8.44140625" style="47" customWidth="1"/>
    <col min="14637" max="14637" width="1.44140625" style="47" customWidth="1"/>
    <col min="14638" max="14638" width="8.44140625" style="47" customWidth="1"/>
    <col min="14639" max="14639" width="1.44140625" style="47" customWidth="1"/>
    <col min="14640" max="14640" width="13.109375" style="47" customWidth="1"/>
    <col min="14641" max="14641" width="1.44140625" style="47" customWidth="1"/>
    <col min="14642" max="14642" width="8.44140625" style="47" customWidth="1"/>
    <col min="14643" max="14643" width="1.44140625" style="47" customWidth="1"/>
    <col min="14644" max="14644" width="8.44140625" style="47" customWidth="1"/>
    <col min="14645" max="14645" width="1.44140625" style="47" customWidth="1"/>
    <col min="14646" max="14646" width="11.5546875" style="47"/>
    <col min="14647" max="14647" width="1.44140625" style="47" customWidth="1"/>
    <col min="14648" max="14648" width="8.44140625" style="47" customWidth="1"/>
    <col min="14649" max="14649" width="1.44140625" style="47" customWidth="1"/>
    <col min="14650" max="14650" width="8.44140625" style="47" customWidth="1"/>
    <col min="14651" max="14651" width="1.44140625" style="47" customWidth="1"/>
    <col min="14652" max="14652" width="13.109375" style="47" customWidth="1"/>
    <col min="14653" max="14653" width="1.44140625" style="47" customWidth="1"/>
    <col min="14654" max="14654" width="4.5546875" style="47" customWidth="1"/>
    <col min="14655" max="14655" width="4.88671875" style="47" customWidth="1"/>
    <col min="14656" max="14656" width="8.44140625" style="47" customWidth="1"/>
    <col min="14657" max="14657" width="1.44140625" style="47" customWidth="1"/>
    <col min="14658" max="14658" width="11.5546875" style="47"/>
    <col min="14659" max="14659" width="1.44140625" style="47" customWidth="1"/>
    <col min="14660" max="14660" width="11.5546875" style="47"/>
    <col min="14661" max="14661" width="1.44140625" style="47" customWidth="1"/>
    <col min="14662" max="14662" width="11.5546875" style="47"/>
    <col min="14663" max="14663" width="1.44140625" style="47" customWidth="1"/>
    <col min="14664" max="14664" width="11.5546875" style="47"/>
    <col min="14665" max="14665" width="1.44140625" style="47" customWidth="1"/>
    <col min="14666" max="14666" width="11.5546875" style="47"/>
    <col min="14667" max="14667" width="1.44140625" style="47" customWidth="1"/>
    <col min="14668" max="14668" width="11.5546875" style="47"/>
    <col min="14669" max="14669" width="1.44140625" style="47" customWidth="1"/>
    <col min="14670" max="14670" width="11.5546875" style="47"/>
    <col min="14671" max="14671" width="1.44140625" style="47" customWidth="1"/>
    <col min="14672" max="14672" width="11.5546875" style="47"/>
    <col min="14673" max="14673" width="1.44140625" style="47" customWidth="1"/>
    <col min="14674" max="14848" width="11.5546875" style="47"/>
    <col min="14849" max="14849" width="3.77734375" style="47" customWidth="1"/>
    <col min="14850" max="14850" width="1.44140625" style="47" customWidth="1"/>
    <col min="14851" max="14851" width="13.109375" style="47" customWidth="1"/>
    <col min="14852" max="14852" width="1.109375" style="47" customWidth="1"/>
    <col min="14853" max="14853" width="11.5546875" style="47"/>
    <col min="14854" max="14854" width="1.44140625" style="47" customWidth="1"/>
    <col min="14855" max="14855" width="6.88671875" style="47" customWidth="1"/>
    <col min="14856" max="14856" width="1.44140625" style="47" customWidth="1"/>
    <col min="14857" max="14857" width="6.88671875" style="47" customWidth="1"/>
    <col min="14858" max="14858" width="1.6640625" style="47" customWidth="1"/>
    <col min="14859" max="14859" width="10.77734375" style="47" customWidth="1"/>
    <col min="14860" max="14860" width="0.77734375" style="47" customWidth="1"/>
    <col min="14861" max="14861" width="6.77734375" style="47" customWidth="1"/>
    <col min="14862" max="14862" width="1.88671875" style="47" customWidth="1"/>
    <col min="14863" max="14863" width="6.109375" style="47" customWidth="1"/>
    <col min="14864" max="14864" width="1.109375" style="47" customWidth="1"/>
    <col min="14865" max="14865" width="11.5546875" style="47"/>
    <col min="14866" max="14866" width="1.44140625" style="47" customWidth="1"/>
    <col min="14867" max="14867" width="7.33203125" style="47" customWidth="1"/>
    <col min="14868" max="14868" width="1.44140625" style="47" customWidth="1"/>
    <col min="14869" max="14869" width="6.109375" style="47" customWidth="1"/>
    <col min="14870" max="14870" width="1.109375" style="47" customWidth="1"/>
    <col min="14871" max="14871" width="11.5546875" style="47"/>
    <col min="14872" max="14872" width="1.109375" style="47" customWidth="1"/>
    <col min="14873" max="14873" width="7.33203125" style="47" customWidth="1"/>
    <col min="14874" max="14874" width="1.44140625" style="47" customWidth="1"/>
    <col min="14875" max="14875" width="6.109375" style="47" customWidth="1"/>
    <col min="14876" max="14876" width="1.109375" style="47" customWidth="1"/>
    <col min="14877" max="14877" width="11.5546875" style="47"/>
    <col min="14878" max="14878" width="0.77734375" style="47" customWidth="1"/>
    <col min="14879" max="14879" width="7.33203125" style="47" customWidth="1"/>
    <col min="14880" max="14880" width="1.5546875" style="47" customWidth="1"/>
    <col min="14881" max="14881" width="7.6640625" style="47" customWidth="1"/>
    <col min="14882" max="14883" width="1.44140625" style="47" customWidth="1"/>
    <col min="14884" max="14884" width="13.109375" style="47" customWidth="1"/>
    <col min="14885" max="14885" width="1.44140625" style="47" customWidth="1"/>
    <col min="14886" max="14886" width="8.44140625" style="47" customWidth="1"/>
    <col min="14887" max="14887" width="1.44140625" style="47" customWidth="1"/>
    <col min="14888" max="14888" width="7.6640625" style="47" customWidth="1"/>
    <col min="14889" max="14889" width="1.44140625" style="47" customWidth="1"/>
    <col min="14890" max="14890" width="13.109375" style="47" customWidth="1"/>
    <col min="14891" max="14891" width="1.44140625" style="47" customWidth="1"/>
    <col min="14892" max="14892" width="8.44140625" style="47" customWidth="1"/>
    <col min="14893" max="14893" width="1.44140625" style="47" customWidth="1"/>
    <col min="14894" max="14894" width="8.44140625" style="47" customWidth="1"/>
    <col min="14895" max="14895" width="1.44140625" style="47" customWidth="1"/>
    <col min="14896" max="14896" width="13.109375" style="47" customWidth="1"/>
    <col min="14897" max="14897" width="1.44140625" style="47" customWidth="1"/>
    <col min="14898" max="14898" width="8.44140625" style="47" customWidth="1"/>
    <col min="14899" max="14899" width="1.44140625" style="47" customWidth="1"/>
    <col min="14900" max="14900" width="8.44140625" style="47" customWidth="1"/>
    <col min="14901" max="14901" width="1.44140625" style="47" customWidth="1"/>
    <col min="14902" max="14902" width="11.5546875" style="47"/>
    <col min="14903" max="14903" width="1.44140625" style="47" customWidth="1"/>
    <col min="14904" max="14904" width="8.44140625" style="47" customWidth="1"/>
    <col min="14905" max="14905" width="1.44140625" style="47" customWidth="1"/>
    <col min="14906" max="14906" width="8.44140625" style="47" customWidth="1"/>
    <col min="14907" max="14907" width="1.44140625" style="47" customWidth="1"/>
    <col min="14908" max="14908" width="13.109375" style="47" customWidth="1"/>
    <col min="14909" max="14909" width="1.44140625" style="47" customWidth="1"/>
    <col min="14910" max="14910" width="4.5546875" style="47" customWidth="1"/>
    <col min="14911" max="14911" width="4.88671875" style="47" customWidth="1"/>
    <col min="14912" max="14912" width="8.44140625" style="47" customWidth="1"/>
    <col min="14913" max="14913" width="1.44140625" style="47" customWidth="1"/>
    <col min="14914" max="14914" width="11.5546875" style="47"/>
    <col min="14915" max="14915" width="1.44140625" style="47" customWidth="1"/>
    <col min="14916" max="14916" width="11.5546875" style="47"/>
    <col min="14917" max="14917" width="1.44140625" style="47" customWidth="1"/>
    <col min="14918" max="14918" width="11.5546875" style="47"/>
    <col min="14919" max="14919" width="1.44140625" style="47" customWidth="1"/>
    <col min="14920" max="14920" width="11.5546875" style="47"/>
    <col min="14921" max="14921" width="1.44140625" style="47" customWidth="1"/>
    <col min="14922" max="14922" width="11.5546875" style="47"/>
    <col min="14923" max="14923" width="1.44140625" style="47" customWidth="1"/>
    <col min="14924" max="14924" width="11.5546875" style="47"/>
    <col min="14925" max="14925" width="1.44140625" style="47" customWidth="1"/>
    <col min="14926" max="14926" width="11.5546875" style="47"/>
    <col min="14927" max="14927" width="1.44140625" style="47" customWidth="1"/>
    <col min="14928" max="14928" width="11.5546875" style="47"/>
    <col min="14929" max="14929" width="1.44140625" style="47" customWidth="1"/>
    <col min="14930" max="15104" width="11.5546875" style="47"/>
    <col min="15105" max="15105" width="3.77734375" style="47" customWidth="1"/>
    <col min="15106" max="15106" width="1.44140625" style="47" customWidth="1"/>
    <col min="15107" max="15107" width="13.109375" style="47" customWidth="1"/>
    <col min="15108" max="15108" width="1.109375" style="47" customWidth="1"/>
    <col min="15109" max="15109" width="11.5546875" style="47"/>
    <col min="15110" max="15110" width="1.44140625" style="47" customWidth="1"/>
    <col min="15111" max="15111" width="6.88671875" style="47" customWidth="1"/>
    <col min="15112" max="15112" width="1.44140625" style="47" customWidth="1"/>
    <col min="15113" max="15113" width="6.88671875" style="47" customWidth="1"/>
    <col min="15114" max="15114" width="1.6640625" style="47" customWidth="1"/>
    <col min="15115" max="15115" width="10.77734375" style="47" customWidth="1"/>
    <col min="15116" max="15116" width="0.77734375" style="47" customWidth="1"/>
    <col min="15117" max="15117" width="6.77734375" style="47" customWidth="1"/>
    <col min="15118" max="15118" width="1.88671875" style="47" customWidth="1"/>
    <col min="15119" max="15119" width="6.109375" style="47" customWidth="1"/>
    <col min="15120" max="15120" width="1.109375" style="47" customWidth="1"/>
    <col min="15121" max="15121" width="11.5546875" style="47"/>
    <col min="15122" max="15122" width="1.44140625" style="47" customWidth="1"/>
    <col min="15123" max="15123" width="7.33203125" style="47" customWidth="1"/>
    <col min="15124" max="15124" width="1.44140625" style="47" customWidth="1"/>
    <col min="15125" max="15125" width="6.109375" style="47" customWidth="1"/>
    <col min="15126" max="15126" width="1.109375" style="47" customWidth="1"/>
    <col min="15127" max="15127" width="11.5546875" style="47"/>
    <col min="15128" max="15128" width="1.109375" style="47" customWidth="1"/>
    <col min="15129" max="15129" width="7.33203125" style="47" customWidth="1"/>
    <col min="15130" max="15130" width="1.44140625" style="47" customWidth="1"/>
    <col min="15131" max="15131" width="6.109375" style="47" customWidth="1"/>
    <col min="15132" max="15132" width="1.109375" style="47" customWidth="1"/>
    <col min="15133" max="15133" width="11.5546875" style="47"/>
    <col min="15134" max="15134" width="0.77734375" style="47" customWidth="1"/>
    <col min="15135" max="15135" width="7.33203125" style="47" customWidth="1"/>
    <col min="15136" max="15136" width="1.5546875" style="47" customWidth="1"/>
    <col min="15137" max="15137" width="7.6640625" style="47" customWidth="1"/>
    <col min="15138" max="15139" width="1.44140625" style="47" customWidth="1"/>
    <col min="15140" max="15140" width="13.109375" style="47" customWidth="1"/>
    <col min="15141" max="15141" width="1.44140625" style="47" customWidth="1"/>
    <col min="15142" max="15142" width="8.44140625" style="47" customWidth="1"/>
    <col min="15143" max="15143" width="1.44140625" style="47" customWidth="1"/>
    <col min="15144" max="15144" width="7.6640625" style="47" customWidth="1"/>
    <col min="15145" max="15145" width="1.44140625" style="47" customWidth="1"/>
    <col min="15146" max="15146" width="13.109375" style="47" customWidth="1"/>
    <col min="15147" max="15147" width="1.44140625" style="47" customWidth="1"/>
    <col min="15148" max="15148" width="8.44140625" style="47" customWidth="1"/>
    <col min="15149" max="15149" width="1.44140625" style="47" customWidth="1"/>
    <col min="15150" max="15150" width="8.44140625" style="47" customWidth="1"/>
    <col min="15151" max="15151" width="1.44140625" style="47" customWidth="1"/>
    <col min="15152" max="15152" width="13.109375" style="47" customWidth="1"/>
    <col min="15153" max="15153" width="1.44140625" style="47" customWidth="1"/>
    <col min="15154" max="15154" width="8.44140625" style="47" customWidth="1"/>
    <col min="15155" max="15155" width="1.44140625" style="47" customWidth="1"/>
    <col min="15156" max="15156" width="8.44140625" style="47" customWidth="1"/>
    <col min="15157" max="15157" width="1.44140625" style="47" customWidth="1"/>
    <col min="15158" max="15158" width="11.5546875" style="47"/>
    <col min="15159" max="15159" width="1.44140625" style="47" customWidth="1"/>
    <col min="15160" max="15160" width="8.44140625" style="47" customWidth="1"/>
    <col min="15161" max="15161" width="1.44140625" style="47" customWidth="1"/>
    <col min="15162" max="15162" width="8.44140625" style="47" customWidth="1"/>
    <col min="15163" max="15163" width="1.44140625" style="47" customWidth="1"/>
    <col min="15164" max="15164" width="13.109375" style="47" customWidth="1"/>
    <col min="15165" max="15165" width="1.44140625" style="47" customWidth="1"/>
    <col min="15166" max="15166" width="4.5546875" style="47" customWidth="1"/>
    <col min="15167" max="15167" width="4.88671875" style="47" customWidth="1"/>
    <col min="15168" max="15168" width="8.44140625" style="47" customWidth="1"/>
    <col min="15169" max="15169" width="1.44140625" style="47" customWidth="1"/>
    <col min="15170" max="15170" width="11.5546875" style="47"/>
    <col min="15171" max="15171" width="1.44140625" style="47" customWidth="1"/>
    <col min="15172" max="15172" width="11.5546875" style="47"/>
    <col min="15173" max="15173" width="1.44140625" style="47" customWidth="1"/>
    <col min="15174" max="15174" width="11.5546875" style="47"/>
    <col min="15175" max="15175" width="1.44140625" style="47" customWidth="1"/>
    <col min="15176" max="15176" width="11.5546875" style="47"/>
    <col min="15177" max="15177" width="1.44140625" style="47" customWidth="1"/>
    <col min="15178" max="15178" width="11.5546875" style="47"/>
    <col min="15179" max="15179" width="1.44140625" style="47" customWidth="1"/>
    <col min="15180" max="15180" width="11.5546875" style="47"/>
    <col min="15181" max="15181" width="1.44140625" style="47" customWidth="1"/>
    <col min="15182" max="15182" width="11.5546875" style="47"/>
    <col min="15183" max="15183" width="1.44140625" style="47" customWidth="1"/>
    <col min="15184" max="15184" width="11.5546875" style="47"/>
    <col min="15185" max="15185" width="1.44140625" style="47" customWidth="1"/>
    <col min="15186" max="15360" width="11.5546875" style="47"/>
    <col min="15361" max="15361" width="3.77734375" style="47" customWidth="1"/>
    <col min="15362" max="15362" width="1.44140625" style="47" customWidth="1"/>
    <col min="15363" max="15363" width="13.109375" style="47" customWidth="1"/>
    <col min="15364" max="15364" width="1.109375" style="47" customWidth="1"/>
    <col min="15365" max="15365" width="11.5546875" style="47"/>
    <col min="15366" max="15366" width="1.44140625" style="47" customWidth="1"/>
    <col min="15367" max="15367" width="6.88671875" style="47" customWidth="1"/>
    <col min="15368" max="15368" width="1.44140625" style="47" customWidth="1"/>
    <col min="15369" max="15369" width="6.88671875" style="47" customWidth="1"/>
    <col min="15370" max="15370" width="1.6640625" style="47" customWidth="1"/>
    <col min="15371" max="15371" width="10.77734375" style="47" customWidth="1"/>
    <col min="15372" max="15372" width="0.77734375" style="47" customWidth="1"/>
    <col min="15373" max="15373" width="6.77734375" style="47" customWidth="1"/>
    <col min="15374" max="15374" width="1.88671875" style="47" customWidth="1"/>
    <col min="15375" max="15375" width="6.109375" style="47" customWidth="1"/>
    <col min="15376" max="15376" width="1.109375" style="47" customWidth="1"/>
    <col min="15377" max="15377" width="11.5546875" style="47"/>
    <col min="15378" max="15378" width="1.44140625" style="47" customWidth="1"/>
    <col min="15379" max="15379" width="7.33203125" style="47" customWidth="1"/>
    <col min="15380" max="15380" width="1.44140625" style="47" customWidth="1"/>
    <col min="15381" max="15381" width="6.109375" style="47" customWidth="1"/>
    <col min="15382" max="15382" width="1.109375" style="47" customWidth="1"/>
    <col min="15383" max="15383" width="11.5546875" style="47"/>
    <col min="15384" max="15384" width="1.109375" style="47" customWidth="1"/>
    <col min="15385" max="15385" width="7.33203125" style="47" customWidth="1"/>
    <col min="15386" max="15386" width="1.44140625" style="47" customWidth="1"/>
    <col min="15387" max="15387" width="6.109375" style="47" customWidth="1"/>
    <col min="15388" max="15388" width="1.109375" style="47" customWidth="1"/>
    <col min="15389" max="15389" width="11.5546875" style="47"/>
    <col min="15390" max="15390" width="0.77734375" style="47" customWidth="1"/>
    <col min="15391" max="15391" width="7.33203125" style="47" customWidth="1"/>
    <col min="15392" max="15392" width="1.5546875" style="47" customWidth="1"/>
    <col min="15393" max="15393" width="7.6640625" style="47" customWidth="1"/>
    <col min="15394" max="15395" width="1.44140625" style="47" customWidth="1"/>
    <col min="15396" max="15396" width="13.109375" style="47" customWidth="1"/>
    <col min="15397" max="15397" width="1.44140625" style="47" customWidth="1"/>
    <col min="15398" max="15398" width="8.44140625" style="47" customWidth="1"/>
    <col min="15399" max="15399" width="1.44140625" style="47" customWidth="1"/>
    <col min="15400" max="15400" width="7.6640625" style="47" customWidth="1"/>
    <col min="15401" max="15401" width="1.44140625" style="47" customWidth="1"/>
    <col min="15402" max="15402" width="13.109375" style="47" customWidth="1"/>
    <col min="15403" max="15403" width="1.44140625" style="47" customWidth="1"/>
    <col min="15404" max="15404" width="8.44140625" style="47" customWidth="1"/>
    <col min="15405" max="15405" width="1.44140625" style="47" customWidth="1"/>
    <col min="15406" max="15406" width="8.44140625" style="47" customWidth="1"/>
    <col min="15407" max="15407" width="1.44140625" style="47" customWidth="1"/>
    <col min="15408" max="15408" width="13.109375" style="47" customWidth="1"/>
    <col min="15409" max="15409" width="1.44140625" style="47" customWidth="1"/>
    <col min="15410" max="15410" width="8.44140625" style="47" customWidth="1"/>
    <col min="15411" max="15411" width="1.44140625" style="47" customWidth="1"/>
    <col min="15412" max="15412" width="8.44140625" style="47" customWidth="1"/>
    <col min="15413" max="15413" width="1.44140625" style="47" customWidth="1"/>
    <col min="15414" max="15414" width="11.5546875" style="47"/>
    <col min="15415" max="15415" width="1.44140625" style="47" customWidth="1"/>
    <col min="15416" max="15416" width="8.44140625" style="47" customWidth="1"/>
    <col min="15417" max="15417" width="1.44140625" style="47" customWidth="1"/>
    <col min="15418" max="15418" width="8.44140625" style="47" customWidth="1"/>
    <col min="15419" max="15419" width="1.44140625" style="47" customWidth="1"/>
    <col min="15420" max="15420" width="13.109375" style="47" customWidth="1"/>
    <col min="15421" max="15421" width="1.44140625" style="47" customWidth="1"/>
    <col min="15422" max="15422" width="4.5546875" style="47" customWidth="1"/>
    <col min="15423" max="15423" width="4.88671875" style="47" customWidth="1"/>
    <col min="15424" max="15424" width="8.44140625" style="47" customWidth="1"/>
    <col min="15425" max="15425" width="1.44140625" style="47" customWidth="1"/>
    <col min="15426" max="15426" width="11.5546875" style="47"/>
    <col min="15427" max="15427" width="1.44140625" style="47" customWidth="1"/>
    <col min="15428" max="15428" width="11.5546875" style="47"/>
    <col min="15429" max="15429" width="1.44140625" style="47" customWidth="1"/>
    <col min="15430" max="15430" width="11.5546875" style="47"/>
    <col min="15431" max="15431" width="1.44140625" style="47" customWidth="1"/>
    <col min="15432" max="15432" width="11.5546875" style="47"/>
    <col min="15433" max="15433" width="1.44140625" style="47" customWidth="1"/>
    <col min="15434" max="15434" width="11.5546875" style="47"/>
    <col min="15435" max="15435" width="1.44140625" style="47" customWidth="1"/>
    <col min="15436" max="15436" width="11.5546875" style="47"/>
    <col min="15437" max="15437" width="1.44140625" style="47" customWidth="1"/>
    <col min="15438" max="15438" width="11.5546875" style="47"/>
    <col min="15439" max="15439" width="1.44140625" style="47" customWidth="1"/>
    <col min="15440" max="15440" width="11.5546875" style="47"/>
    <col min="15441" max="15441" width="1.44140625" style="47" customWidth="1"/>
    <col min="15442" max="15616" width="11.5546875" style="47"/>
    <col min="15617" max="15617" width="3.77734375" style="47" customWidth="1"/>
    <col min="15618" max="15618" width="1.44140625" style="47" customWidth="1"/>
    <col min="15619" max="15619" width="13.109375" style="47" customWidth="1"/>
    <col min="15620" max="15620" width="1.109375" style="47" customWidth="1"/>
    <col min="15621" max="15621" width="11.5546875" style="47"/>
    <col min="15622" max="15622" width="1.44140625" style="47" customWidth="1"/>
    <col min="15623" max="15623" width="6.88671875" style="47" customWidth="1"/>
    <col min="15624" max="15624" width="1.44140625" style="47" customWidth="1"/>
    <col min="15625" max="15625" width="6.88671875" style="47" customWidth="1"/>
    <col min="15626" max="15626" width="1.6640625" style="47" customWidth="1"/>
    <col min="15627" max="15627" width="10.77734375" style="47" customWidth="1"/>
    <col min="15628" max="15628" width="0.77734375" style="47" customWidth="1"/>
    <col min="15629" max="15629" width="6.77734375" style="47" customWidth="1"/>
    <col min="15630" max="15630" width="1.88671875" style="47" customWidth="1"/>
    <col min="15631" max="15631" width="6.109375" style="47" customWidth="1"/>
    <col min="15632" max="15632" width="1.109375" style="47" customWidth="1"/>
    <col min="15633" max="15633" width="11.5546875" style="47"/>
    <col min="15634" max="15634" width="1.44140625" style="47" customWidth="1"/>
    <col min="15635" max="15635" width="7.33203125" style="47" customWidth="1"/>
    <col min="15636" max="15636" width="1.44140625" style="47" customWidth="1"/>
    <col min="15637" max="15637" width="6.109375" style="47" customWidth="1"/>
    <col min="15638" max="15638" width="1.109375" style="47" customWidth="1"/>
    <col min="15639" max="15639" width="11.5546875" style="47"/>
    <col min="15640" max="15640" width="1.109375" style="47" customWidth="1"/>
    <col min="15641" max="15641" width="7.33203125" style="47" customWidth="1"/>
    <col min="15642" max="15642" width="1.44140625" style="47" customWidth="1"/>
    <col min="15643" max="15643" width="6.109375" style="47" customWidth="1"/>
    <col min="15644" max="15644" width="1.109375" style="47" customWidth="1"/>
    <col min="15645" max="15645" width="11.5546875" style="47"/>
    <col min="15646" max="15646" width="0.77734375" style="47" customWidth="1"/>
    <col min="15647" max="15647" width="7.33203125" style="47" customWidth="1"/>
    <col min="15648" max="15648" width="1.5546875" style="47" customWidth="1"/>
    <col min="15649" max="15649" width="7.6640625" style="47" customWidth="1"/>
    <col min="15650" max="15651" width="1.44140625" style="47" customWidth="1"/>
    <col min="15652" max="15652" width="13.109375" style="47" customWidth="1"/>
    <col min="15653" max="15653" width="1.44140625" style="47" customWidth="1"/>
    <col min="15654" max="15654" width="8.44140625" style="47" customWidth="1"/>
    <col min="15655" max="15655" width="1.44140625" style="47" customWidth="1"/>
    <col min="15656" max="15656" width="7.6640625" style="47" customWidth="1"/>
    <col min="15657" max="15657" width="1.44140625" style="47" customWidth="1"/>
    <col min="15658" max="15658" width="13.109375" style="47" customWidth="1"/>
    <col min="15659" max="15659" width="1.44140625" style="47" customWidth="1"/>
    <col min="15660" max="15660" width="8.44140625" style="47" customWidth="1"/>
    <col min="15661" max="15661" width="1.44140625" style="47" customWidth="1"/>
    <col min="15662" max="15662" width="8.44140625" style="47" customWidth="1"/>
    <col min="15663" max="15663" width="1.44140625" style="47" customWidth="1"/>
    <col min="15664" max="15664" width="13.109375" style="47" customWidth="1"/>
    <col min="15665" max="15665" width="1.44140625" style="47" customWidth="1"/>
    <col min="15666" max="15666" width="8.44140625" style="47" customWidth="1"/>
    <col min="15667" max="15667" width="1.44140625" style="47" customWidth="1"/>
    <col min="15668" max="15668" width="8.44140625" style="47" customWidth="1"/>
    <col min="15669" max="15669" width="1.44140625" style="47" customWidth="1"/>
    <col min="15670" max="15670" width="11.5546875" style="47"/>
    <col min="15671" max="15671" width="1.44140625" style="47" customWidth="1"/>
    <col min="15672" max="15672" width="8.44140625" style="47" customWidth="1"/>
    <col min="15673" max="15673" width="1.44140625" style="47" customWidth="1"/>
    <col min="15674" max="15674" width="8.44140625" style="47" customWidth="1"/>
    <col min="15675" max="15675" width="1.44140625" style="47" customWidth="1"/>
    <col min="15676" max="15676" width="13.109375" style="47" customWidth="1"/>
    <col min="15677" max="15677" width="1.44140625" style="47" customWidth="1"/>
    <col min="15678" max="15678" width="4.5546875" style="47" customWidth="1"/>
    <col min="15679" max="15679" width="4.88671875" style="47" customWidth="1"/>
    <col min="15680" max="15680" width="8.44140625" style="47" customWidth="1"/>
    <col min="15681" max="15681" width="1.44140625" style="47" customWidth="1"/>
    <col min="15682" max="15682" width="11.5546875" style="47"/>
    <col min="15683" max="15683" width="1.44140625" style="47" customWidth="1"/>
    <col min="15684" max="15684" width="11.5546875" style="47"/>
    <col min="15685" max="15685" width="1.44140625" style="47" customWidth="1"/>
    <col min="15686" max="15686" width="11.5546875" style="47"/>
    <col min="15687" max="15687" width="1.44140625" style="47" customWidth="1"/>
    <col min="15688" max="15688" width="11.5546875" style="47"/>
    <col min="15689" max="15689" width="1.44140625" style="47" customWidth="1"/>
    <col min="15690" max="15690" width="11.5546875" style="47"/>
    <col min="15691" max="15691" width="1.44140625" style="47" customWidth="1"/>
    <col min="15692" max="15692" width="11.5546875" style="47"/>
    <col min="15693" max="15693" width="1.44140625" style="47" customWidth="1"/>
    <col min="15694" max="15694" width="11.5546875" style="47"/>
    <col min="15695" max="15695" width="1.44140625" style="47" customWidth="1"/>
    <col min="15696" max="15696" width="11.5546875" style="47"/>
    <col min="15697" max="15697" width="1.44140625" style="47" customWidth="1"/>
    <col min="15698" max="15872" width="11.5546875" style="47"/>
    <col min="15873" max="15873" width="3.77734375" style="47" customWidth="1"/>
    <col min="15874" max="15874" width="1.44140625" style="47" customWidth="1"/>
    <col min="15875" max="15875" width="13.109375" style="47" customWidth="1"/>
    <col min="15876" max="15876" width="1.109375" style="47" customWidth="1"/>
    <col min="15877" max="15877" width="11.5546875" style="47"/>
    <col min="15878" max="15878" width="1.44140625" style="47" customWidth="1"/>
    <col min="15879" max="15879" width="6.88671875" style="47" customWidth="1"/>
    <col min="15880" max="15880" width="1.44140625" style="47" customWidth="1"/>
    <col min="15881" max="15881" width="6.88671875" style="47" customWidth="1"/>
    <col min="15882" max="15882" width="1.6640625" style="47" customWidth="1"/>
    <col min="15883" max="15883" width="10.77734375" style="47" customWidth="1"/>
    <col min="15884" max="15884" width="0.77734375" style="47" customWidth="1"/>
    <col min="15885" max="15885" width="6.77734375" style="47" customWidth="1"/>
    <col min="15886" max="15886" width="1.88671875" style="47" customWidth="1"/>
    <col min="15887" max="15887" width="6.109375" style="47" customWidth="1"/>
    <col min="15888" max="15888" width="1.109375" style="47" customWidth="1"/>
    <col min="15889" max="15889" width="11.5546875" style="47"/>
    <col min="15890" max="15890" width="1.44140625" style="47" customWidth="1"/>
    <col min="15891" max="15891" width="7.33203125" style="47" customWidth="1"/>
    <col min="15892" max="15892" width="1.44140625" style="47" customWidth="1"/>
    <col min="15893" max="15893" width="6.109375" style="47" customWidth="1"/>
    <col min="15894" max="15894" width="1.109375" style="47" customWidth="1"/>
    <col min="15895" max="15895" width="11.5546875" style="47"/>
    <col min="15896" max="15896" width="1.109375" style="47" customWidth="1"/>
    <col min="15897" max="15897" width="7.33203125" style="47" customWidth="1"/>
    <col min="15898" max="15898" width="1.44140625" style="47" customWidth="1"/>
    <col min="15899" max="15899" width="6.109375" style="47" customWidth="1"/>
    <col min="15900" max="15900" width="1.109375" style="47" customWidth="1"/>
    <col min="15901" max="15901" width="11.5546875" style="47"/>
    <col min="15902" max="15902" width="0.77734375" style="47" customWidth="1"/>
    <col min="15903" max="15903" width="7.33203125" style="47" customWidth="1"/>
    <col min="15904" max="15904" width="1.5546875" style="47" customWidth="1"/>
    <col min="15905" max="15905" width="7.6640625" style="47" customWidth="1"/>
    <col min="15906" max="15907" width="1.44140625" style="47" customWidth="1"/>
    <col min="15908" max="15908" width="13.109375" style="47" customWidth="1"/>
    <col min="15909" max="15909" width="1.44140625" style="47" customWidth="1"/>
    <col min="15910" max="15910" width="8.44140625" style="47" customWidth="1"/>
    <col min="15911" max="15911" width="1.44140625" style="47" customWidth="1"/>
    <col min="15912" max="15912" width="7.6640625" style="47" customWidth="1"/>
    <col min="15913" max="15913" width="1.44140625" style="47" customWidth="1"/>
    <col min="15914" max="15914" width="13.109375" style="47" customWidth="1"/>
    <col min="15915" max="15915" width="1.44140625" style="47" customWidth="1"/>
    <col min="15916" max="15916" width="8.44140625" style="47" customWidth="1"/>
    <col min="15917" max="15917" width="1.44140625" style="47" customWidth="1"/>
    <col min="15918" max="15918" width="8.44140625" style="47" customWidth="1"/>
    <col min="15919" max="15919" width="1.44140625" style="47" customWidth="1"/>
    <col min="15920" max="15920" width="13.109375" style="47" customWidth="1"/>
    <col min="15921" max="15921" width="1.44140625" style="47" customWidth="1"/>
    <col min="15922" max="15922" width="8.44140625" style="47" customWidth="1"/>
    <col min="15923" max="15923" width="1.44140625" style="47" customWidth="1"/>
    <col min="15924" max="15924" width="8.44140625" style="47" customWidth="1"/>
    <col min="15925" max="15925" width="1.44140625" style="47" customWidth="1"/>
    <col min="15926" max="15926" width="11.5546875" style="47"/>
    <col min="15927" max="15927" width="1.44140625" style="47" customWidth="1"/>
    <col min="15928" max="15928" width="8.44140625" style="47" customWidth="1"/>
    <col min="15929" max="15929" width="1.44140625" style="47" customWidth="1"/>
    <col min="15930" max="15930" width="8.44140625" style="47" customWidth="1"/>
    <col min="15931" max="15931" width="1.44140625" style="47" customWidth="1"/>
    <col min="15932" max="15932" width="13.109375" style="47" customWidth="1"/>
    <col min="15933" max="15933" width="1.44140625" style="47" customWidth="1"/>
    <col min="15934" max="15934" width="4.5546875" style="47" customWidth="1"/>
    <col min="15935" max="15935" width="4.88671875" style="47" customWidth="1"/>
    <col min="15936" max="15936" width="8.44140625" style="47" customWidth="1"/>
    <col min="15937" max="15937" width="1.44140625" style="47" customWidth="1"/>
    <col min="15938" max="15938" width="11.5546875" style="47"/>
    <col min="15939" max="15939" width="1.44140625" style="47" customWidth="1"/>
    <col min="15940" max="15940" width="11.5546875" style="47"/>
    <col min="15941" max="15941" width="1.44140625" style="47" customWidth="1"/>
    <col min="15942" max="15942" width="11.5546875" style="47"/>
    <col min="15943" max="15943" width="1.44140625" style="47" customWidth="1"/>
    <col min="15944" max="15944" width="11.5546875" style="47"/>
    <col min="15945" max="15945" width="1.44140625" style="47" customWidth="1"/>
    <col min="15946" max="15946" width="11.5546875" style="47"/>
    <col min="15947" max="15947" width="1.44140625" style="47" customWidth="1"/>
    <col min="15948" max="15948" width="11.5546875" style="47"/>
    <col min="15949" max="15949" width="1.44140625" style="47" customWidth="1"/>
    <col min="15950" max="15950" width="11.5546875" style="47"/>
    <col min="15951" max="15951" width="1.44140625" style="47" customWidth="1"/>
    <col min="15952" max="15952" width="11.5546875" style="47"/>
    <col min="15953" max="15953" width="1.44140625" style="47" customWidth="1"/>
    <col min="15954" max="16128" width="11.5546875" style="47"/>
    <col min="16129" max="16129" width="3.77734375" style="47" customWidth="1"/>
    <col min="16130" max="16130" width="1.44140625" style="47" customWidth="1"/>
    <col min="16131" max="16131" width="13.109375" style="47" customWidth="1"/>
    <col min="16132" max="16132" width="1.109375" style="47" customWidth="1"/>
    <col min="16133" max="16133" width="11.5546875" style="47"/>
    <col min="16134" max="16134" width="1.44140625" style="47" customWidth="1"/>
    <col min="16135" max="16135" width="6.88671875" style="47" customWidth="1"/>
    <col min="16136" max="16136" width="1.44140625" style="47" customWidth="1"/>
    <col min="16137" max="16137" width="6.88671875" style="47" customWidth="1"/>
    <col min="16138" max="16138" width="1.6640625" style="47" customWidth="1"/>
    <col min="16139" max="16139" width="10.77734375" style="47" customWidth="1"/>
    <col min="16140" max="16140" width="0.77734375" style="47" customWidth="1"/>
    <col min="16141" max="16141" width="6.77734375" style="47" customWidth="1"/>
    <col min="16142" max="16142" width="1.88671875" style="47" customWidth="1"/>
    <col min="16143" max="16143" width="6.109375" style="47" customWidth="1"/>
    <col min="16144" max="16144" width="1.109375" style="47" customWidth="1"/>
    <col min="16145" max="16145" width="11.5546875" style="47"/>
    <col min="16146" max="16146" width="1.44140625" style="47" customWidth="1"/>
    <col min="16147" max="16147" width="7.33203125" style="47" customWidth="1"/>
    <col min="16148" max="16148" width="1.44140625" style="47" customWidth="1"/>
    <col min="16149" max="16149" width="6.109375" style="47" customWidth="1"/>
    <col min="16150" max="16150" width="1.109375" style="47" customWidth="1"/>
    <col min="16151" max="16151" width="11.5546875" style="47"/>
    <col min="16152" max="16152" width="1.109375" style="47" customWidth="1"/>
    <col min="16153" max="16153" width="7.33203125" style="47" customWidth="1"/>
    <col min="16154" max="16154" width="1.44140625" style="47" customWidth="1"/>
    <col min="16155" max="16155" width="6.109375" style="47" customWidth="1"/>
    <col min="16156" max="16156" width="1.109375" style="47" customWidth="1"/>
    <col min="16157" max="16157" width="11.5546875" style="47"/>
    <col min="16158" max="16158" width="0.77734375" style="47" customWidth="1"/>
    <col min="16159" max="16159" width="7.33203125" style="47" customWidth="1"/>
    <col min="16160" max="16160" width="1.5546875" style="47" customWidth="1"/>
    <col min="16161" max="16161" width="7.6640625" style="47" customWidth="1"/>
    <col min="16162" max="16163" width="1.44140625" style="47" customWidth="1"/>
    <col min="16164" max="16164" width="13.109375" style="47" customWidth="1"/>
    <col min="16165" max="16165" width="1.44140625" style="47" customWidth="1"/>
    <col min="16166" max="16166" width="8.44140625" style="47" customWidth="1"/>
    <col min="16167" max="16167" width="1.44140625" style="47" customWidth="1"/>
    <col min="16168" max="16168" width="7.6640625" style="47" customWidth="1"/>
    <col min="16169" max="16169" width="1.44140625" style="47" customWidth="1"/>
    <col min="16170" max="16170" width="13.109375" style="47" customWidth="1"/>
    <col min="16171" max="16171" width="1.44140625" style="47" customWidth="1"/>
    <col min="16172" max="16172" width="8.44140625" style="47" customWidth="1"/>
    <col min="16173" max="16173" width="1.44140625" style="47" customWidth="1"/>
    <col min="16174" max="16174" width="8.44140625" style="47" customWidth="1"/>
    <col min="16175" max="16175" width="1.44140625" style="47" customWidth="1"/>
    <col min="16176" max="16176" width="13.109375" style="47" customWidth="1"/>
    <col min="16177" max="16177" width="1.44140625" style="47" customWidth="1"/>
    <col min="16178" max="16178" width="8.44140625" style="47" customWidth="1"/>
    <col min="16179" max="16179" width="1.44140625" style="47" customWidth="1"/>
    <col min="16180" max="16180" width="8.44140625" style="47" customWidth="1"/>
    <col min="16181" max="16181" width="1.44140625" style="47" customWidth="1"/>
    <col min="16182" max="16182" width="11.5546875" style="47"/>
    <col min="16183" max="16183" width="1.44140625" style="47" customWidth="1"/>
    <col min="16184" max="16184" width="8.44140625" style="47" customWidth="1"/>
    <col min="16185" max="16185" width="1.44140625" style="47" customWidth="1"/>
    <col min="16186" max="16186" width="8.44140625" style="47" customWidth="1"/>
    <col min="16187" max="16187" width="1.44140625" style="47" customWidth="1"/>
    <col min="16188" max="16188" width="13.109375" style="47" customWidth="1"/>
    <col min="16189" max="16189" width="1.44140625" style="47" customWidth="1"/>
    <col min="16190" max="16190" width="4.5546875" style="47" customWidth="1"/>
    <col min="16191" max="16191" width="4.88671875" style="47" customWidth="1"/>
    <col min="16192" max="16192" width="8.44140625" style="47" customWidth="1"/>
    <col min="16193" max="16193" width="1.44140625" style="47" customWidth="1"/>
    <col min="16194" max="16194" width="11.5546875" style="47"/>
    <col min="16195" max="16195" width="1.44140625" style="47" customWidth="1"/>
    <col min="16196" max="16196" width="11.5546875" style="47"/>
    <col min="16197" max="16197" width="1.44140625" style="47" customWidth="1"/>
    <col min="16198" max="16198" width="11.5546875" style="47"/>
    <col min="16199" max="16199" width="1.44140625" style="47" customWidth="1"/>
    <col min="16200" max="16200" width="11.5546875" style="47"/>
    <col min="16201" max="16201" width="1.44140625" style="47" customWidth="1"/>
    <col min="16202" max="16202" width="11.5546875" style="47"/>
    <col min="16203" max="16203" width="1.44140625" style="47" customWidth="1"/>
    <col min="16204" max="16204" width="11.5546875" style="47"/>
    <col min="16205" max="16205" width="1.44140625" style="47" customWidth="1"/>
    <col min="16206" max="16206" width="11.5546875" style="47"/>
    <col min="16207" max="16207" width="1.44140625" style="47" customWidth="1"/>
    <col min="16208" max="16208" width="11.5546875" style="47"/>
    <col min="16209" max="16209" width="1.44140625" style="47" customWidth="1"/>
    <col min="16210" max="16384" width="11.5546875" style="47"/>
  </cols>
  <sheetData>
    <row r="1" spans="1:82" s="46" customFormat="1" ht="10.5" customHeight="1" x14ac:dyDescent="0.3">
      <c r="C1" s="47"/>
      <c r="AG1" s="49" t="s">
        <v>42</v>
      </c>
      <c r="AJ1" s="50" t="s">
        <v>43</v>
      </c>
      <c r="BJ1" s="49" t="s">
        <v>352</v>
      </c>
    </row>
    <row r="2" spans="1:82" s="46" customFormat="1" ht="10.5" customHeight="1" x14ac:dyDescent="0.3">
      <c r="A2" s="51"/>
      <c r="C2" s="47"/>
      <c r="AG2" s="49" t="s">
        <v>353</v>
      </c>
      <c r="AJ2" s="50" t="s">
        <v>354</v>
      </c>
      <c r="BJ2" s="49" t="s">
        <v>47</v>
      </c>
    </row>
    <row r="3" spans="1:82" s="46" customFormat="1" ht="10.5" customHeight="1" x14ac:dyDescent="0.3">
      <c r="A3" s="52"/>
      <c r="C3" s="47"/>
      <c r="AG3" s="49" t="s">
        <v>48</v>
      </c>
      <c r="AJ3" s="53" t="s">
        <v>49</v>
      </c>
    </row>
    <row r="4" spans="1:82" ht="9.6" customHeight="1" x14ac:dyDescent="0.3"/>
    <row r="5" spans="1:82" ht="9.6" customHeight="1" x14ac:dyDescent="0.3">
      <c r="AG5" s="63" t="s">
        <v>355</v>
      </c>
      <c r="AJ5" s="102" t="s">
        <v>356</v>
      </c>
    </row>
    <row r="6" spans="1:82" ht="9.6" customHeight="1" x14ac:dyDescent="0.3">
      <c r="E6" s="54" t="s">
        <v>4</v>
      </c>
      <c r="F6" s="54"/>
      <c r="G6" s="54"/>
      <c r="H6" s="54"/>
      <c r="I6" s="54"/>
    </row>
    <row r="7" spans="1:82" ht="9.6" customHeight="1" x14ac:dyDescent="0.3">
      <c r="E7" s="103" t="s">
        <v>357</v>
      </c>
      <c r="F7" s="57"/>
      <c r="G7" s="57"/>
      <c r="H7" s="57"/>
      <c r="I7" s="57"/>
      <c r="K7" s="103" t="s">
        <v>358</v>
      </c>
      <c r="L7" s="57"/>
      <c r="M7" s="57"/>
      <c r="N7" s="57"/>
      <c r="O7" s="57"/>
      <c r="Q7" s="103" t="s">
        <v>359</v>
      </c>
      <c r="R7" s="57"/>
      <c r="S7" s="57"/>
      <c r="T7" s="57"/>
      <c r="U7" s="57"/>
      <c r="W7" s="103" t="s">
        <v>360</v>
      </c>
      <c r="X7" s="57"/>
      <c r="Y7" s="57"/>
      <c r="Z7" s="57"/>
      <c r="AA7" s="57"/>
      <c r="AC7" s="103" t="s">
        <v>361</v>
      </c>
      <c r="AD7" s="57"/>
      <c r="AE7" s="57"/>
      <c r="AF7" s="57"/>
      <c r="AG7" s="57"/>
      <c r="AH7" s="54"/>
      <c r="AJ7" s="103" t="s">
        <v>362</v>
      </c>
      <c r="AK7" s="57"/>
      <c r="AL7" s="57"/>
      <c r="AM7" s="57"/>
      <c r="AN7" s="57"/>
      <c r="AP7" s="103" t="s">
        <v>363</v>
      </c>
      <c r="AQ7" s="57"/>
      <c r="AR7" s="57"/>
      <c r="AS7" s="57"/>
      <c r="AT7" s="57"/>
      <c r="AV7" s="103" t="s">
        <v>364</v>
      </c>
      <c r="AW7" s="57"/>
      <c r="AX7" s="57"/>
      <c r="AY7" s="57"/>
      <c r="AZ7" s="57"/>
      <c r="BB7" s="57" t="s">
        <v>365</v>
      </c>
      <c r="BC7" s="57"/>
      <c r="BD7" s="57"/>
      <c r="BE7" s="57"/>
      <c r="BF7" s="57"/>
    </row>
    <row r="8" spans="1:82" ht="9.6" customHeight="1" x14ac:dyDescent="0.3"/>
    <row r="9" spans="1:82" ht="9.6" customHeight="1" x14ac:dyDescent="0.3">
      <c r="I9" s="58" t="s">
        <v>64</v>
      </c>
      <c r="O9" s="58" t="s">
        <v>64</v>
      </c>
      <c r="U9" s="58" t="s">
        <v>64</v>
      </c>
      <c r="AA9" s="58" t="s">
        <v>64</v>
      </c>
      <c r="AG9" s="58" t="s">
        <v>64</v>
      </c>
      <c r="AH9" s="58"/>
      <c r="AN9" s="58" t="s">
        <v>64</v>
      </c>
      <c r="AT9" s="58" t="s">
        <v>64</v>
      </c>
      <c r="AZ9" s="58" t="s">
        <v>64</v>
      </c>
      <c r="BF9" s="58" t="s">
        <v>64</v>
      </c>
      <c r="BN9" s="58" t="s">
        <v>61</v>
      </c>
      <c r="BV9" s="58" t="s">
        <v>366</v>
      </c>
      <c r="BZ9" s="58" t="s">
        <v>367</v>
      </c>
    </row>
    <row r="10" spans="1:82" ht="9.6" customHeight="1" x14ac:dyDescent="0.3">
      <c r="G10" s="58" t="s">
        <v>63</v>
      </c>
      <c r="I10" s="58" t="s">
        <v>368</v>
      </c>
      <c r="M10" s="58" t="s">
        <v>63</v>
      </c>
      <c r="O10" s="58" t="s">
        <v>368</v>
      </c>
      <c r="S10" s="58" t="s">
        <v>63</v>
      </c>
      <c r="U10" s="58" t="s">
        <v>368</v>
      </c>
      <c r="Y10" s="58" t="s">
        <v>63</v>
      </c>
      <c r="AA10" s="58" t="s">
        <v>368</v>
      </c>
      <c r="AE10" s="58" t="s">
        <v>63</v>
      </c>
      <c r="AG10" s="58" t="s">
        <v>368</v>
      </c>
      <c r="AH10" s="58"/>
      <c r="AL10" s="58" t="s">
        <v>63</v>
      </c>
      <c r="AN10" s="58" t="s">
        <v>368</v>
      </c>
      <c r="AR10" s="58" t="s">
        <v>63</v>
      </c>
      <c r="AT10" s="58" t="s">
        <v>368</v>
      </c>
      <c r="AX10" s="58" t="s">
        <v>63</v>
      </c>
      <c r="AZ10" s="58" t="s">
        <v>368</v>
      </c>
      <c r="BD10" s="58" t="s">
        <v>63</v>
      </c>
      <c r="BF10" s="58" t="s">
        <v>368</v>
      </c>
      <c r="BH10" s="58" t="s">
        <v>65</v>
      </c>
      <c r="BN10" s="58" t="s">
        <v>369</v>
      </c>
      <c r="BP10" s="58" t="s">
        <v>370</v>
      </c>
      <c r="BR10" s="58" t="s">
        <v>265</v>
      </c>
      <c r="BT10" s="58" t="s">
        <v>265</v>
      </c>
      <c r="BV10" s="58" t="s">
        <v>271</v>
      </c>
      <c r="BZ10" s="58" t="s">
        <v>371</v>
      </c>
      <c r="CB10" s="58" t="s">
        <v>372</v>
      </c>
    </row>
    <row r="11" spans="1:82" ht="9.6" customHeight="1" x14ac:dyDescent="0.3">
      <c r="A11" s="60" t="s">
        <v>71</v>
      </c>
      <c r="C11" s="60" t="s">
        <v>73</v>
      </c>
      <c r="E11" s="60" t="s">
        <v>74</v>
      </c>
      <c r="G11" s="60" t="s">
        <v>75</v>
      </c>
      <c r="I11" s="60" t="s">
        <v>373</v>
      </c>
      <c r="K11" s="60" t="s">
        <v>74</v>
      </c>
      <c r="M11" s="60" t="s">
        <v>75</v>
      </c>
      <c r="O11" s="60" t="s">
        <v>373</v>
      </c>
      <c r="Q11" s="60" t="s">
        <v>74</v>
      </c>
      <c r="S11" s="60" t="s">
        <v>75</v>
      </c>
      <c r="U11" s="60" t="s">
        <v>373</v>
      </c>
      <c r="W11" s="60" t="s">
        <v>74</v>
      </c>
      <c r="Y11" s="60" t="s">
        <v>75</v>
      </c>
      <c r="AA11" s="60" t="s">
        <v>373</v>
      </c>
      <c r="AC11" s="60" t="s">
        <v>74</v>
      </c>
      <c r="AE11" s="60" t="s">
        <v>75</v>
      </c>
      <c r="AG11" s="60" t="s">
        <v>373</v>
      </c>
      <c r="AH11" s="58"/>
      <c r="AJ11" s="60" t="s">
        <v>74</v>
      </c>
      <c r="AL11" s="60" t="s">
        <v>75</v>
      </c>
      <c r="AN11" s="60" t="s">
        <v>373</v>
      </c>
      <c r="AP11" s="60" t="s">
        <v>74</v>
      </c>
      <c r="AR11" s="60" t="s">
        <v>75</v>
      </c>
      <c r="AT11" s="60" t="s">
        <v>373</v>
      </c>
      <c r="AV11" s="60" t="s">
        <v>74</v>
      </c>
      <c r="AX11" s="60" t="s">
        <v>75</v>
      </c>
      <c r="AZ11" s="60" t="s">
        <v>373</v>
      </c>
      <c r="BB11" s="60" t="s">
        <v>74</v>
      </c>
      <c r="BD11" s="60" t="s">
        <v>75</v>
      </c>
      <c r="BF11" s="60" t="s">
        <v>373</v>
      </c>
      <c r="BH11" s="60" t="s">
        <v>374</v>
      </c>
      <c r="BJ11" s="60" t="s">
        <v>71</v>
      </c>
      <c r="BN11" s="104" t="s">
        <v>375</v>
      </c>
      <c r="BP11" s="104" t="s">
        <v>375</v>
      </c>
      <c r="BR11" s="104" t="s">
        <v>376</v>
      </c>
      <c r="BT11" s="104" t="s">
        <v>377</v>
      </c>
      <c r="BV11" s="104" t="s">
        <v>378</v>
      </c>
      <c r="BX11" s="104" t="s">
        <v>379</v>
      </c>
      <c r="BZ11" s="104" t="s">
        <v>380</v>
      </c>
      <c r="CB11" s="104" t="s">
        <v>381</v>
      </c>
      <c r="CD11" s="104" t="s">
        <v>365</v>
      </c>
    </row>
    <row r="12" spans="1:82" ht="8.85" customHeight="1" x14ac:dyDescent="0.3">
      <c r="E12" s="67"/>
      <c r="K12" s="67"/>
      <c r="Q12" s="67"/>
      <c r="X12" s="67"/>
      <c r="AD12" s="67"/>
      <c r="AJ12" s="67"/>
      <c r="AP12" s="67"/>
    </row>
    <row r="13" spans="1:82" ht="8.85" customHeight="1" x14ac:dyDescent="0.3">
      <c r="B13" s="47" t="s">
        <v>283</v>
      </c>
    </row>
    <row r="14" spans="1:82" ht="8.85" customHeight="1" x14ac:dyDescent="0.3">
      <c r="A14" s="47">
        <v>1</v>
      </c>
      <c r="B14" s="98"/>
      <c r="C14" s="47" t="s">
        <v>84</v>
      </c>
      <c r="D14" s="61"/>
      <c r="E14" s="64">
        <v>42411968</v>
      </c>
      <c r="F14" s="61"/>
      <c r="G14" s="65">
        <f>(E14/$BL14)</f>
        <v>266.48718206494419</v>
      </c>
      <c r="H14" s="61"/>
      <c r="I14" s="66">
        <f>IF(G14,G14/G$60*100,0)</f>
        <v>138.54732040115374</v>
      </c>
      <c r="J14" s="61"/>
      <c r="K14" s="64">
        <v>20350144</v>
      </c>
      <c r="L14" s="61"/>
      <c r="M14" s="65">
        <f>(K14/$BL14)</f>
        <v>127.86609027847592</v>
      </c>
      <c r="N14" s="61"/>
      <c r="O14" s="66">
        <f>IF(M14,M14/M$60*100,0)</f>
        <v>159.58709735848478</v>
      </c>
      <c r="P14" s="61"/>
      <c r="Q14" s="64">
        <v>158244010</v>
      </c>
      <c r="R14" s="61"/>
      <c r="S14" s="65">
        <f>(Q14/$BL14)</f>
        <v>994.29482507288628</v>
      </c>
      <c r="T14" s="61"/>
      <c r="U14" s="66">
        <f>IF(S14,S14/S$60*100,0)</f>
        <v>129.50592362758644</v>
      </c>
      <c r="V14" s="61"/>
      <c r="W14" s="64">
        <v>42701901</v>
      </c>
      <c r="X14" s="61"/>
      <c r="Y14" s="65">
        <f>(W14/$BL14)</f>
        <v>268.30891851814619</v>
      </c>
      <c r="Z14" s="61"/>
      <c r="AA14" s="66">
        <f>IF(Y14,Y14/Y$60*100,0)</f>
        <v>75.923647027941101</v>
      </c>
      <c r="AB14" s="61"/>
      <c r="AC14" s="64">
        <v>117288717</v>
      </c>
      <c r="AD14" s="61"/>
      <c r="AE14" s="65">
        <f>(AC14/$BL14)</f>
        <v>736.96037121745246</v>
      </c>
      <c r="AF14" s="61"/>
      <c r="AG14" s="66">
        <f>IF(AE14,AE14/AE$60*100,0)</f>
        <v>158.3131221024928</v>
      </c>
      <c r="AH14" s="99"/>
      <c r="AI14" s="61"/>
      <c r="AJ14" s="64">
        <v>299180361</v>
      </c>
      <c r="AK14" s="61"/>
      <c r="AL14" s="65">
        <f>(AJ14/$BL14)</f>
        <v>1879.8404104252538</v>
      </c>
      <c r="AM14" s="61"/>
      <c r="AN14" s="66">
        <f>IF(AL14,AL14/AL$60*100,0)</f>
        <v>102.4867979193062</v>
      </c>
      <c r="AO14" s="61"/>
      <c r="AP14" s="64">
        <v>36475027</v>
      </c>
      <c r="AQ14" s="61"/>
      <c r="AR14" s="65">
        <f>(AP14/$BL14)</f>
        <v>229.18359178646827</v>
      </c>
      <c r="AS14" s="61"/>
      <c r="AT14" s="66">
        <f>IF(AR14,AR14/AR$60*100,0)</f>
        <v>137.75665926615426</v>
      </c>
      <c r="AU14" s="61"/>
      <c r="AV14" s="64">
        <v>37148666</v>
      </c>
      <c r="AW14" s="61"/>
      <c r="AX14" s="65">
        <f>(AV14/$BL14)</f>
        <v>233.41626872423848</v>
      </c>
      <c r="AY14" s="61"/>
      <c r="AZ14" s="66">
        <f>IF(AX14,AX14/AX$60*100,0)</f>
        <v>140.17491883358014</v>
      </c>
      <c r="BA14" s="61"/>
      <c r="BB14" s="64">
        <v>0</v>
      </c>
      <c r="BC14" s="61"/>
      <c r="BD14" s="65">
        <f>(BB14/$BL14)</f>
        <v>0</v>
      </c>
      <c r="BE14" s="61"/>
      <c r="BF14" s="66">
        <f>IF(BD14,BD14/BD$60*100,0)</f>
        <v>0</v>
      </c>
      <c r="BG14" s="61"/>
      <c r="BH14" s="64">
        <f>(E14+K14+Q14+W14+AC14+AJ14+AP14+AV14+BB14)</f>
        <v>753800794</v>
      </c>
      <c r="BI14" s="61"/>
      <c r="BJ14" s="47">
        <v>1</v>
      </c>
      <c r="BK14" s="61"/>
      <c r="BL14" s="96">
        <v>159152</v>
      </c>
      <c r="BM14" s="61"/>
      <c r="BN14" s="96">
        <f>IF(E14,BL14,0)</f>
        <v>159152</v>
      </c>
      <c r="BO14" s="61"/>
      <c r="BP14" s="96">
        <f>IF(K14,BL14,0)</f>
        <v>159152</v>
      </c>
      <c r="BQ14" s="61"/>
      <c r="BR14" s="96">
        <f>IF(Q14,BL14,0)</f>
        <v>159152</v>
      </c>
      <c r="BS14" s="61"/>
      <c r="BT14" s="96">
        <f>IF(W14,BL14,0)</f>
        <v>159152</v>
      </c>
      <c r="BU14" s="61"/>
      <c r="BV14" s="96">
        <f>IF(AC14,BL14,0)</f>
        <v>159152</v>
      </c>
      <c r="BW14" s="61"/>
      <c r="BX14" s="96">
        <f>IF(AJ14,BL14,0)</f>
        <v>159152</v>
      </c>
      <c r="BY14" s="61"/>
      <c r="BZ14" s="96">
        <f>IF(AP14,BL14,0)</f>
        <v>159152</v>
      </c>
      <c r="CA14" s="61"/>
      <c r="CB14" s="96">
        <f>IF(AV14,BL14,0)</f>
        <v>159152</v>
      </c>
      <c r="CC14" s="61"/>
      <c r="CD14" s="96">
        <f>IF(BB14,$BL14,0)</f>
        <v>0</v>
      </c>
    </row>
    <row r="15" spans="1:82" ht="8.85" customHeight="1" x14ac:dyDescent="0.3">
      <c r="A15" s="47">
        <v>2</v>
      </c>
      <c r="B15" s="98"/>
      <c r="C15" s="47" t="s">
        <v>85</v>
      </c>
      <c r="D15" s="61"/>
      <c r="E15" s="70">
        <v>3651394</v>
      </c>
      <c r="F15" s="61"/>
      <c r="G15" s="66">
        <f>(E15/$BL15)</f>
        <v>214.56070043483371</v>
      </c>
      <c r="H15" s="61"/>
      <c r="I15" s="66">
        <f>IF(G15,G15/G$60*100,0)</f>
        <v>111.5506189764741</v>
      </c>
      <c r="J15" s="61"/>
      <c r="K15" s="70">
        <v>2263004</v>
      </c>
      <c r="L15" s="61"/>
      <c r="M15" s="66">
        <f>(K15/$BL15)</f>
        <v>132.97708308849454</v>
      </c>
      <c r="N15" s="61"/>
      <c r="O15" s="66">
        <f>IF(M15,M15/M$60*100,0)</f>
        <v>165.96602476132142</v>
      </c>
      <c r="P15" s="61"/>
      <c r="Q15" s="70">
        <v>14158724</v>
      </c>
      <c r="R15" s="61"/>
      <c r="S15" s="66">
        <f>(Q15/$BL15)</f>
        <v>831.98519214948874</v>
      </c>
      <c r="T15" s="61"/>
      <c r="U15" s="66">
        <f>IF(S15,S15/S$60*100,0)</f>
        <v>108.36525348092421</v>
      </c>
      <c r="V15" s="61"/>
      <c r="W15" s="70">
        <v>12682362</v>
      </c>
      <c r="X15" s="61"/>
      <c r="Y15" s="66">
        <f>(W15/$BL15)</f>
        <v>745.23222470325538</v>
      </c>
      <c r="Z15" s="61"/>
      <c r="AA15" s="66">
        <f>IF(Y15,Y15/Y$60*100,0)</f>
        <v>210.87911909417426</v>
      </c>
      <c r="AB15" s="61"/>
      <c r="AC15" s="70">
        <v>18601968</v>
      </c>
      <c r="AD15" s="61"/>
      <c r="AE15" s="66">
        <f>(AC15/$BL15)</f>
        <v>1093.0760371371489</v>
      </c>
      <c r="AF15" s="61"/>
      <c r="AG15" s="66">
        <f>IF(AE15,AE15/AE$60*100,0)</f>
        <v>234.81354885979565</v>
      </c>
      <c r="AH15" s="99"/>
      <c r="AI15" s="61"/>
      <c r="AJ15" s="70">
        <v>29408651</v>
      </c>
      <c r="AK15" s="61"/>
      <c r="AL15" s="66">
        <f>(AJ15/$BL15)</f>
        <v>1728.0909037489716</v>
      </c>
      <c r="AM15" s="61"/>
      <c r="AN15" s="66">
        <f>IF(AL15,AL15/AL$60*100,0)</f>
        <v>94.213584438610624</v>
      </c>
      <c r="AO15" s="61"/>
      <c r="AP15" s="70">
        <v>2897107</v>
      </c>
      <c r="AQ15" s="61"/>
      <c r="AR15" s="66">
        <f>(AP15/$BL15)</f>
        <v>170.23780702785285</v>
      </c>
      <c r="AS15" s="61"/>
      <c r="AT15" s="66">
        <f>IF(AR15,AR15/AR$60*100,0)</f>
        <v>102.32578778503066</v>
      </c>
      <c r="AU15" s="61"/>
      <c r="AV15" s="70">
        <v>2363289</v>
      </c>
      <c r="AW15" s="61"/>
      <c r="AX15" s="71">
        <f>(AV15/$BL15)</f>
        <v>138.86996121753438</v>
      </c>
      <c r="AY15" s="61"/>
      <c r="AZ15" s="71">
        <f>IF(AX15,AX15/AX$60*100,0)</f>
        <v>83.396438682206124</v>
      </c>
      <c r="BA15" s="61"/>
      <c r="BB15" s="70">
        <v>0</v>
      </c>
      <c r="BC15" s="61"/>
      <c r="BD15" s="66">
        <f>(BB15/$BL15)</f>
        <v>0</v>
      </c>
      <c r="BE15" s="61"/>
      <c r="BF15" s="66">
        <f>IF(BD15,BD15/BD$60*100,0)</f>
        <v>0</v>
      </c>
      <c r="BG15" s="61"/>
      <c r="BH15" s="70">
        <f>(E15+K15+Q15+W15+AC15+AJ15+AP15+AV15+BB15)</f>
        <v>86026499</v>
      </c>
      <c r="BI15" s="61"/>
      <c r="BJ15" s="47">
        <v>2</v>
      </c>
      <c r="BK15" s="61"/>
      <c r="BL15" s="96">
        <v>17018</v>
      </c>
      <c r="BM15" s="61"/>
      <c r="BN15" s="96">
        <f>IF(E15,BL15,0)</f>
        <v>17018</v>
      </c>
      <c r="BO15" s="61"/>
      <c r="BP15" s="96">
        <f>IF(K15,BL15,0)</f>
        <v>17018</v>
      </c>
      <c r="BQ15" s="61"/>
      <c r="BR15" s="96">
        <f>IF(Q15,BL15,0)</f>
        <v>17018</v>
      </c>
      <c r="BS15" s="61"/>
      <c r="BT15" s="96">
        <f>IF(W15,BL15,0)</f>
        <v>17018</v>
      </c>
      <c r="BU15" s="61"/>
      <c r="BV15" s="96">
        <f>IF(AC15,BL15,0)</f>
        <v>17018</v>
      </c>
      <c r="BW15" s="61"/>
      <c r="BX15" s="96">
        <f>IF(AJ15,BL15,0)</f>
        <v>17018</v>
      </c>
      <c r="BY15" s="61"/>
      <c r="BZ15" s="96">
        <f>IF(AP15,BL15,0)</f>
        <v>17018</v>
      </c>
      <c r="CA15" s="61"/>
      <c r="CB15" s="96">
        <f>IF(AV15,BL15,0)</f>
        <v>17018</v>
      </c>
      <c r="CC15" s="61"/>
      <c r="CD15" s="96">
        <f>IF(BB15,$BL15,0)</f>
        <v>0</v>
      </c>
    </row>
    <row r="16" spans="1:82" ht="8.85" customHeight="1" x14ac:dyDescent="0.3">
      <c r="A16" s="47">
        <v>3</v>
      </c>
      <c r="B16" s="105"/>
      <c r="C16" s="47" t="s">
        <v>87</v>
      </c>
      <c r="D16" s="61"/>
      <c r="E16" s="70">
        <v>1326006</v>
      </c>
      <c r="F16" s="61"/>
      <c r="G16" s="66">
        <f>(E16/$BL16)</f>
        <v>205.45491168267742</v>
      </c>
      <c r="H16" s="61"/>
      <c r="I16" s="66">
        <f>IF(G16,G16/G$60*100,0)</f>
        <v>106.81649772540858</v>
      </c>
      <c r="J16" s="61"/>
      <c r="K16" s="70">
        <v>930891</v>
      </c>
      <c r="L16" s="61"/>
      <c r="M16" s="66">
        <f>(K16/$BL16)</f>
        <v>144.23473814688566</v>
      </c>
      <c r="N16" s="61"/>
      <c r="O16" s="66">
        <f>IF(M16,M16/M$60*100,0)</f>
        <v>180.01647777759018</v>
      </c>
      <c r="P16" s="61"/>
      <c r="Q16" s="70">
        <v>3509813</v>
      </c>
      <c r="R16" s="61"/>
      <c r="S16" s="66">
        <f>(Q16/$BL16)</f>
        <v>543.81980167338088</v>
      </c>
      <c r="T16" s="61"/>
      <c r="U16" s="66">
        <f>IF(S16,S16/S$60*100,0)</f>
        <v>70.831994622439467</v>
      </c>
      <c r="V16" s="61"/>
      <c r="W16" s="70">
        <v>2229030</v>
      </c>
      <c r="X16" s="61"/>
      <c r="Y16" s="66">
        <f>(W16/$BL16)</f>
        <v>345.37186241090797</v>
      </c>
      <c r="Z16" s="61"/>
      <c r="AA16" s="66">
        <f>IF(Y16,Y16/Y$60*100,0)</f>
        <v>97.730226486284252</v>
      </c>
      <c r="AB16" s="61"/>
      <c r="AC16" s="70">
        <v>6934793</v>
      </c>
      <c r="AD16" s="61"/>
      <c r="AE16" s="66">
        <f>(AC16/$BL16)</f>
        <v>1074.4953517198637</v>
      </c>
      <c r="AF16" s="61"/>
      <c r="AG16" s="66">
        <f>IF(AE16,AE16/AE$60*100,0)</f>
        <v>230.8220637893634</v>
      </c>
      <c r="AH16" s="99"/>
      <c r="AI16" s="61"/>
      <c r="AJ16" s="70">
        <v>11327153</v>
      </c>
      <c r="AK16" s="61"/>
      <c r="AL16" s="66">
        <f>(AJ16/$BL16)</f>
        <v>1755.059343043074</v>
      </c>
      <c r="AM16" s="61"/>
      <c r="AN16" s="66">
        <f>IF(AL16,AL16/AL$60*100,0)</f>
        <v>95.683873604012959</v>
      </c>
      <c r="AO16" s="61"/>
      <c r="AP16" s="70">
        <v>1189661</v>
      </c>
      <c r="AQ16" s="61"/>
      <c r="AR16" s="66">
        <f>(AP16/$BL16)</f>
        <v>184.32925317632476</v>
      </c>
      <c r="AS16" s="61"/>
      <c r="AT16" s="66">
        <f>IF(AR16,AR16/AR$60*100,0)</f>
        <v>110.79581188453524</v>
      </c>
      <c r="AU16" s="61"/>
      <c r="AV16" s="70">
        <v>857593</v>
      </c>
      <c r="AW16" s="61"/>
      <c r="AX16" s="71">
        <f>(AV16/$BL16)</f>
        <v>132.877750232414</v>
      </c>
      <c r="AY16" s="61"/>
      <c r="AZ16" s="71">
        <f>IF(AX16,AX16/AX$60*100,0)</f>
        <v>79.79789907284723</v>
      </c>
      <c r="BA16" s="61"/>
      <c r="BB16" s="70">
        <v>0</v>
      </c>
      <c r="BC16" s="61"/>
      <c r="BD16" s="66">
        <f>(BB16/$BL16)</f>
        <v>0</v>
      </c>
      <c r="BE16" s="61"/>
      <c r="BF16" s="66">
        <f>IF(BD16,BD16/BD$60*100,0)</f>
        <v>0</v>
      </c>
      <c r="BG16" s="61"/>
      <c r="BH16" s="70">
        <f>(E16+K16+Q16+W16+AC16+AJ16+AP16+AV16+BB16)</f>
        <v>28304940</v>
      </c>
      <c r="BI16" s="61"/>
      <c r="BJ16" s="47">
        <v>3</v>
      </c>
      <c r="BK16" s="61"/>
      <c r="BL16" s="96">
        <v>6454</v>
      </c>
      <c r="BM16" s="61"/>
      <c r="BN16" s="96">
        <f>IF(E16,BL16,0)</f>
        <v>6454</v>
      </c>
      <c r="BO16" s="61"/>
      <c r="BP16" s="96">
        <f>IF(K16,BL16,0)</f>
        <v>6454</v>
      </c>
      <c r="BQ16" s="61"/>
      <c r="BR16" s="96">
        <f>IF(Q16,BL16,0)</f>
        <v>6454</v>
      </c>
      <c r="BS16" s="61"/>
      <c r="BT16" s="96">
        <f>IF(W16,BL16,0)</f>
        <v>6454</v>
      </c>
      <c r="BU16" s="61"/>
      <c r="BV16" s="96">
        <f>IF(AC16,BL16,0)</f>
        <v>6454</v>
      </c>
      <c r="BW16" s="61"/>
      <c r="BX16" s="96">
        <f>IF(AJ16,BL16,0)</f>
        <v>6454</v>
      </c>
      <c r="BY16" s="61"/>
      <c r="BZ16" s="96">
        <f>IF(AP16,BL16,0)</f>
        <v>6454</v>
      </c>
      <c r="CA16" s="61"/>
      <c r="CB16" s="96">
        <f>IF(AV16,BL16,0)</f>
        <v>6454</v>
      </c>
      <c r="CC16" s="61"/>
      <c r="CD16" s="96">
        <f>IF(BB16,$BL16,0)</f>
        <v>0</v>
      </c>
    </row>
    <row r="17" spans="1:82" ht="8.85" customHeight="1" x14ac:dyDescent="0.3">
      <c r="A17" s="47">
        <v>4</v>
      </c>
      <c r="B17" s="98"/>
      <c r="C17" s="47" t="s">
        <v>88</v>
      </c>
      <c r="D17" s="61"/>
      <c r="E17" s="70">
        <v>16612212</v>
      </c>
      <c r="F17" s="61"/>
      <c r="G17" s="66">
        <f>(E17/$BL17)</f>
        <v>337.77702771395457</v>
      </c>
      <c r="H17" s="61"/>
      <c r="I17" s="66">
        <f>IF(G17,G17/G$60*100,0)</f>
        <v>175.61108087904103</v>
      </c>
      <c r="J17" s="61"/>
      <c r="K17" s="70">
        <v>4554939</v>
      </c>
      <c r="L17" s="61"/>
      <c r="M17" s="66">
        <f>(K17/$BL17)</f>
        <v>92.615827250360908</v>
      </c>
      <c r="N17" s="61"/>
      <c r="O17" s="66">
        <f>IF(M17,M17/M$60*100,0)</f>
        <v>115.59195255090992</v>
      </c>
      <c r="P17" s="61"/>
      <c r="Q17" s="70">
        <v>42463300</v>
      </c>
      <c r="R17" s="61"/>
      <c r="S17" s="66">
        <f>(Q17/$BL17)</f>
        <v>863.40863341534327</v>
      </c>
      <c r="T17" s="61"/>
      <c r="U17" s="66">
        <f>IF(S17,S17/S$60*100,0)</f>
        <v>112.45812581825471</v>
      </c>
      <c r="V17" s="61"/>
      <c r="W17" s="70">
        <v>10486310</v>
      </c>
      <c r="X17" s="61"/>
      <c r="Y17" s="66">
        <f>(W17/$BL17)</f>
        <v>213.21872267745675</v>
      </c>
      <c r="Z17" s="61"/>
      <c r="AA17" s="66">
        <f>IF(Y17,Y17/Y$60*100,0)</f>
        <v>60.334718389977191</v>
      </c>
      <c r="AB17" s="61"/>
      <c r="AC17" s="70">
        <v>59489797</v>
      </c>
      <c r="AD17" s="61"/>
      <c r="AE17" s="66">
        <f>(AC17/$BL17)</f>
        <v>1209.6093410056728</v>
      </c>
      <c r="AF17" s="61"/>
      <c r="AG17" s="66">
        <f>IF(AE17,AE17/AE$60*100,0)</f>
        <v>259.84712174223887</v>
      </c>
      <c r="AH17" s="99"/>
      <c r="AI17" s="61"/>
      <c r="AJ17" s="70">
        <v>85434755</v>
      </c>
      <c r="AK17" s="61"/>
      <c r="AL17" s="66">
        <f>(AJ17/$BL17)</f>
        <v>1737.1496106219881</v>
      </c>
      <c r="AM17" s="61"/>
      <c r="AN17" s="66">
        <f>IF(AL17,AL17/AL$60*100,0)</f>
        <v>94.707455011642423</v>
      </c>
      <c r="AO17" s="61"/>
      <c r="AP17" s="70">
        <v>15093844</v>
      </c>
      <c r="AQ17" s="61"/>
      <c r="AR17" s="66">
        <f>(AP17/$BL17)</f>
        <v>306.90396697911797</v>
      </c>
      <c r="AS17" s="61"/>
      <c r="AT17" s="66">
        <f>IF(AR17,AR17/AR$60*100,0)</f>
        <v>184.47247849210837</v>
      </c>
      <c r="AU17" s="61"/>
      <c r="AV17" s="70">
        <v>11900988</v>
      </c>
      <c r="AW17" s="61"/>
      <c r="AX17" s="71">
        <f>(AV17/$BL17)</f>
        <v>241.98344889286514</v>
      </c>
      <c r="AY17" s="61"/>
      <c r="AZ17" s="71">
        <f>IF(AX17,AX17/AX$60*100,0)</f>
        <v>145.31982064926575</v>
      </c>
      <c r="BA17" s="61"/>
      <c r="BB17" s="70">
        <v>0</v>
      </c>
      <c r="BC17" s="61"/>
      <c r="BD17" s="66">
        <f>(BB17/$BL17)</f>
        <v>0</v>
      </c>
      <c r="BE17" s="61"/>
      <c r="BF17" s="66">
        <f>IF(BD17,BD17/BD$60*100,0)</f>
        <v>0</v>
      </c>
      <c r="BG17" s="61"/>
      <c r="BH17" s="70">
        <f>(E17+K17+Q17+W17+AC17+AJ17+AP17+AV17+BB17)</f>
        <v>246036145</v>
      </c>
      <c r="BI17" s="61"/>
      <c r="BJ17" s="47">
        <v>4</v>
      </c>
      <c r="BK17" s="61"/>
      <c r="BL17" s="96">
        <v>49181</v>
      </c>
      <c r="BM17" s="61"/>
      <c r="BN17" s="96">
        <f>IF(E17,BL17,0)</f>
        <v>49181</v>
      </c>
      <c r="BO17" s="61"/>
      <c r="BP17" s="96">
        <f>IF(K17,BL17,0)</f>
        <v>49181</v>
      </c>
      <c r="BQ17" s="61"/>
      <c r="BR17" s="96">
        <f>IF(Q17,BL17,0)</f>
        <v>49181</v>
      </c>
      <c r="BS17" s="61"/>
      <c r="BT17" s="96">
        <f>IF(W17,BL17,0)</f>
        <v>49181</v>
      </c>
      <c r="BU17" s="61"/>
      <c r="BV17" s="96">
        <f>IF(AC17,BL17,0)</f>
        <v>49181</v>
      </c>
      <c r="BW17" s="61"/>
      <c r="BX17" s="96">
        <f>IF(AJ17,BL17,0)</f>
        <v>49181</v>
      </c>
      <c r="BY17" s="61"/>
      <c r="BZ17" s="96">
        <f>IF(AP17,BL17,0)</f>
        <v>49181</v>
      </c>
      <c r="CA17" s="61"/>
      <c r="CB17" s="96">
        <f>IF(AV17,BL17,0)</f>
        <v>49181</v>
      </c>
      <c r="CC17" s="61"/>
      <c r="CD17" s="96">
        <f>IF(BB17,$BL17,0)</f>
        <v>0</v>
      </c>
    </row>
    <row r="18" spans="1:82" ht="8.85" customHeight="1" x14ac:dyDescent="0.3">
      <c r="A18" s="47">
        <v>5</v>
      </c>
      <c r="B18" s="105"/>
      <c r="C18" s="47" t="s">
        <v>89</v>
      </c>
      <c r="D18" s="61"/>
      <c r="E18" s="70">
        <v>29270691</v>
      </c>
      <c r="F18" s="61"/>
      <c r="G18" s="71">
        <f>(E18/$BL18)</f>
        <v>119.11001648049807</v>
      </c>
      <c r="H18" s="61"/>
      <c r="I18" s="66">
        <f>IF(G18,G18/G$60*100,0)</f>
        <v>61.925581142167509</v>
      </c>
      <c r="J18" s="61"/>
      <c r="K18" s="70">
        <v>25933524</v>
      </c>
      <c r="L18" s="61"/>
      <c r="M18" s="66">
        <f>(K18/$BL18)</f>
        <v>105.53022035036318</v>
      </c>
      <c r="N18" s="61"/>
      <c r="O18" s="66">
        <f>IF(M18,M18/M$60*100,0)</f>
        <v>131.71014701894501</v>
      </c>
      <c r="P18" s="61"/>
      <c r="Q18" s="70">
        <v>155734255</v>
      </c>
      <c r="R18" s="61"/>
      <c r="S18" s="66">
        <f>(Q18/$BL18)</f>
        <v>633.72298520824427</v>
      </c>
      <c r="T18" s="61"/>
      <c r="U18" s="66">
        <f>IF(S18,S18/S$60*100,0)</f>
        <v>82.541795907877543</v>
      </c>
      <c r="V18" s="61"/>
      <c r="W18" s="70">
        <v>76366455</v>
      </c>
      <c r="X18" s="61"/>
      <c r="Y18" s="66">
        <f>(W18/$BL18)</f>
        <v>310.75486785082097</v>
      </c>
      <c r="Z18" s="61"/>
      <c r="AA18" s="66">
        <f>IF(Y18,Y18/Y$60*100,0)</f>
        <v>87.934620396617689</v>
      </c>
      <c r="AB18" s="61"/>
      <c r="AC18" s="70">
        <v>62312029</v>
      </c>
      <c r="AD18" s="61"/>
      <c r="AE18" s="66">
        <f>(AC18/$BL18)</f>
        <v>253.56377138904148</v>
      </c>
      <c r="AF18" s="61"/>
      <c r="AG18" s="66">
        <f>IF(AE18,AE18/AE$60*100,0)</f>
        <v>54.47032685674381</v>
      </c>
      <c r="AH18" s="99"/>
      <c r="AI18" s="61"/>
      <c r="AJ18" s="70">
        <v>510331362</v>
      </c>
      <c r="AK18" s="61"/>
      <c r="AL18" s="66">
        <f>(AJ18/$BL18)</f>
        <v>2076.6703778306783</v>
      </c>
      <c r="AM18" s="61"/>
      <c r="AN18" s="66">
        <f>IF(AL18,AL18/AL$60*100,0)</f>
        <v>113.21774772869986</v>
      </c>
      <c r="AO18" s="61"/>
      <c r="AP18" s="70">
        <v>21521241</v>
      </c>
      <c r="AQ18" s="61"/>
      <c r="AR18" s="66">
        <f>(AP18/$BL18)</f>
        <v>87.575498992858456</v>
      </c>
      <c r="AS18" s="61"/>
      <c r="AT18" s="66">
        <f>IF(AR18,AR18/AR$60*100,0)</f>
        <v>52.639493433119945</v>
      </c>
      <c r="AU18" s="61"/>
      <c r="AV18" s="70">
        <v>19874072</v>
      </c>
      <c r="AW18" s="61"/>
      <c r="AX18" s="71">
        <f>(AV18/$BL18)</f>
        <v>80.872742070031947</v>
      </c>
      <c r="AY18" s="61"/>
      <c r="AZ18" s="71">
        <f>IF(AX18,AX18/AX$60*100,0)</f>
        <v>48.567009135548737</v>
      </c>
      <c r="BA18" s="61"/>
      <c r="BB18" s="70">
        <v>0</v>
      </c>
      <c r="BC18" s="61"/>
      <c r="BD18" s="71">
        <f>(BB18/$BL18)</f>
        <v>0</v>
      </c>
      <c r="BE18" s="61"/>
      <c r="BF18" s="71">
        <f>IF(BD18,BD18/BD$60*100,0)</f>
        <v>0</v>
      </c>
      <c r="BG18" s="61"/>
      <c r="BH18" s="70">
        <f>(E18+K18+Q18+W18+AC18+AJ18+AP18+AV18+BB18)</f>
        <v>901343629</v>
      </c>
      <c r="BI18" s="61"/>
      <c r="BJ18" s="47">
        <v>5</v>
      </c>
      <c r="BK18" s="61"/>
      <c r="BL18" s="96">
        <v>245745</v>
      </c>
      <c r="BM18" s="61"/>
      <c r="BN18" s="96">
        <f>IF(E18,BL18,0)</f>
        <v>245745</v>
      </c>
      <c r="BO18" s="61"/>
      <c r="BP18" s="96">
        <f>IF(K18,BL18,0)</f>
        <v>245745</v>
      </c>
      <c r="BQ18" s="61"/>
      <c r="BR18" s="96">
        <f>IF(Q18,BL18,0)</f>
        <v>245745</v>
      </c>
      <c r="BS18" s="61"/>
      <c r="BT18" s="96">
        <f>IF(W18,BL18,0)</f>
        <v>245745</v>
      </c>
      <c r="BU18" s="61"/>
      <c r="BV18" s="96">
        <f>IF(AC18,BL18,0)</f>
        <v>245745</v>
      </c>
      <c r="BW18" s="61"/>
      <c r="BX18" s="96">
        <f>IF(AJ18,BL18,0)</f>
        <v>245745</v>
      </c>
      <c r="BY18" s="61"/>
      <c r="BZ18" s="96">
        <f>IF(AP18,BL18,0)</f>
        <v>245745</v>
      </c>
      <c r="CA18" s="61"/>
      <c r="CB18" s="96">
        <f>IF(AV18,BL18,0)</f>
        <v>245745</v>
      </c>
      <c r="CC18" s="61"/>
      <c r="CD18" s="96">
        <f>IF(BB18,$BL18,0)</f>
        <v>0</v>
      </c>
    </row>
    <row r="19" spans="1:82" ht="8.85" customHeight="1" x14ac:dyDescent="0.3">
      <c r="A19" s="72"/>
      <c r="B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72"/>
      <c r="BK19" s="61"/>
      <c r="BL19" s="93"/>
      <c r="BM19" s="61"/>
      <c r="BN19" s="61"/>
      <c r="BO19" s="61"/>
      <c r="BP19" s="61"/>
      <c r="BQ19" s="61"/>
      <c r="BR19" s="61"/>
      <c r="BS19" s="61"/>
      <c r="BT19" s="61"/>
      <c r="BU19" s="61"/>
      <c r="BV19" s="61"/>
      <c r="BW19" s="61"/>
      <c r="BX19" s="61"/>
      <c r="BY19" s="61"/>
      <c r="BZ19" s="61"/>
      <c r="CA19" s="61"/>
      <c r="CB19" s="61"/>
      <c r="CC19" s="61"/>
      <c r="CD19" s="61"/>
    </row>
    <row r="20" spans="1:82" ht="8.85" customHeight="1" x14ac:dyDescent="0.3">
      <c r="A20" s="47">
        <v>6</v>
      </c>
      <c r="B20" s="105"/>
      <c r="C20" s="47" t="s">
        <v>90</v>
      </c>
      <c r="D20" s="61"/>
      <c r="E20" s="70">
        <v>4473468</v>
      </c>
      <c r="F20" s="61"/>
      <c r="G20" s="71">
        <f>(E20/$BL20)</f>
        <v>260.17610794463184</v>
      </c>
      <c r="H20" s="61"/>
      <c r="I20" s="71">
        <f>IF(G20,G20/G$60*100,0)</f>
        <v>135.26617794076608</v>
      </c>
      <c r="J20" s="61"/>
      <c r="K20" s="70">
        <v>2751607</v>
      </c>
      <c r="L20" s="61"/>
      <c r="M20" s="66">
        <f>(K20/$BL20)</f>
        <v>160.03297661975108</v>
      </c>
      <c r="N20" s="61"/>
      <c r="O20" s="66">
        <f>IF(M20,M20/M$60*100,0)</f>
        <v>199.73394169449648</v>
      </c>
      <c r="P20" s="61"/>
      <c r="Q20" s="70">
        <v>18493170</v>
      </c>
      <c r="R20" s="61"/>
      <c r="S20" s="66">
        <f>(Q20/$BL20)</f>
        <v>1075.5594974991277</v>
      </c>
      <c r="T20" s="61"/>
      <c r="U20" s="66">
        <f>IF(S20,S20/S$60*100,0)</f>
        <v>140.09056733231674</v>
      </c>
      <c r="V20" s="61"/>
      <c r="W20" s="70">
        <v>4829532</v>
      </c>
      <c r="X20" s="61"/>
      <c r="Y20" s="66">
        <f>(W20/$BL20)</f>
        <v>280.88472723042923</v>
      </c>
      <c r="Z20" s="61"/>
      <c r="AA20" s="66">
        <f>IF(Y20,Y20/Y$60*100,0)</f>
        <v>79.482236384700442</v>
      </c>
      <c r="AB20" s="61"/>
      <c r="AC20" s="70">
        <v>4631061</v>
      </c>
      <c r="AD20" s="61"/>
      <c r="AE20" s="66">
        <f>(AC20/$BL20)</f>
        <v>269.34168896126556</v>
      </c>
      <c r="AF20" s="61"/>
      <c r="AG20" s="66">
        <f>IF(AE20,AE20/AE$60*100,0)</f>
        <v>57.859724019318712</v>
      </c>
      <c r="AH20" s="99"/>
      <c r="AI20" s="61"/>
      <c r="AJ20" s="70">
        <v>40684893</v>
      </c>
      <c r="AK20" s="61"/>
      <c r="AL20" s="66">
        <f>(AJ20/$BL20)</f>
        <v>2366.2261835524018</v>
      </c>
      <c r="AM20" s="61"/>
      <c r="AN20" s="66">
        <f>IF(AL20,AL20/AL$60*100,0)</f>
        <v>129.00400659556345</v>
      </c>
      <c r="AO20" s="61"/>
      <c r="AP20" s="70">
        <v>2339984</v>
      </c>
      <c r="AQ20" s="61"/>
      <c r="AR20" s="66">
        <f>(AP20/$BL20)</f>
        <v>136.09305571711062</v>
      </c>
      <c r="AS20" s="61"/>
      <c r="AT20" s="66">
        <f>IF(AR20,AR20/AR$60*100,0)</f>
        <v>81.802211749866999</v>
      </c>
      <c r="AU20" s="61"/>
      <c r="AV20" s="70">
        <v>334122</v>
      </c>
      <c r="AW20" s="61"/>
      <c r="AX20" s="71">
        <f>(AV20/$BL20)</f>
        <v>19.432476445271607</v>
      </c>
      <c r="AY20" s="61"/>
      <c r="AZ20" s="71">
        <f>IF(AX20,AX20/AX$60*100,0)</f>
        <v>11.669905544028365</v>
      </c>
      <c r="BA20" s="61"/>
      <c r="BB20" s="70">
        <v>0</v>
      </c>
      <c r="BC20" s="61"/>
      <c r="BD20" s="71">
        <f>(BB20/$BL20)</f>
        <v>0</v>
      </c>
      <c r="BE20" s="61"/>
      <c r="BF20" s="71">
        <f>IF(BD20,BD20/BD$60*100,0)</f>
        <v>0</v>
      </c>
      <c r="BG20" s="61"/>
      <c r="BH20" s="70">
        <f>(E20+K20+Q20+W20+AC20+AJ20+AP20+AV20+BB20)</f>
        <v>78537837</v>
      </c>
      <c r="BI20" s="61"/>
      <c r="BJ20" s="47">
        <v>6</v>
      </c>
      <c r="BK20" s="61"/>
      <c r="BL20" s="96">
        <v>17194</v>
      </c>
      <c r="BM20" s="61"/>
      <c r="BN20" s="96">
        <f>IF(E20,BL20,0)</f>
        <v>17194</v>
      </c>
      <c r="BO20" s="61"/>
      <c r="BP20" s="96">
        <f>IF(K20,BL20,0)</f>
        <v>17194</v>
      </c>
      <c r="BQ20" s="61"/>
      <c r="BR20" s="96">
        <f>IF(Q20,BL20,0)</f>
        <v>17194</v>
      </c>
      <c r="BS20" s="61"/>
      <c r="BT20" s="96">
        <f>IF(W20,BL20,0)</f>
        <v>17194</v>
      </c>
      <c r="BU20" s="61"/>
      <c r="BV20" s="96">
        <f>IF(AC20,BL20,0)</f>
        <v>17194</v>
      </c>
      <c r="BW20" s="61"/>
      <c r="BX20" s="96">
        <f>IF(AJ20,BL20,0)</f>
        <v>17194</v>
      </c>
      <c r="BY20" s="61"/>
      <c r="BZ20" s="96">
        <f>IF(AP20,BL20,0)</f>
        <v>17194</v>
      </c>
      <c r="CA20" s="61"/>
      <c r="CB20" s="96">
        <f>IF(AV20,BL20,0)</f>
        <v>17194</v>
      </c>
      <c r="CC20" s="61"/>
      <c r="CD20" s="96">
        <f>IF(BB20,$BL20,0)</f>
        <v>0</v>
      </c>
    </row>
    <row r="21" spans="1:82" ht="8.85" customHeight="1" x14ac:dyDescent="0.3">
      <c r="A21" s="47">
        <v>7</v>
      </c>
      <c r="B21" s="105"/>
      <c r="C21" s="47" t="s">
        <v>91</v>
      </c>
      <c r="D21" s="61"/>
      <c r="E21" s="70">
        <v>1788930</v>
      </c>
      <c r="F21" s="61"/>
      <c r="G21" s="71">
        <f>(E21/$BL21)</f>
        <v>314.17808219178085</v>
      </c>
      <c r="H21" s="61"/>
      <c r="I21" s="71">
        <f>IF(G21,G21/G$60*100,0)</f>
        <v>163.34193291832162</v>
      </c>
      <c r="J21" s="61"/>
      <c r="K21" s="70">
        <v>210940</v>
      </c>
      <c r="L21" s="61"/>
      <c r="M21" s="66">
        <f>(K21/$BL21)</f>
        <v>37.046013347383209</v>
      </c>
      <c r="N21" s="61"/>
      <c r="O21" s="66">
        <f>IF(M21,M21/M$60*100,0)</f>
        <v>46.236384689145112</v>
      </c>
      <c r="P21" s="61"/>
      <c r="Q21" s="70">
        <v>4196579</v>
      </c>
      <c r="R21" s="61"/>
      <c r="S21" s="66">
        <f>(Q21/$BL21)</f>
        <v>737.01773796979273</v>
      </c>
      <c r="T21" s="61"/>
      <c r="U21" s="66">
        <f>IF(S21,S21/S$60*100,0)</f>
        <v>95.995835921901445</v>
      </c>
      <c r="V21" s="61"/>
      <c r="W21" s="70">
        <v>4183967</v>
      </c>
      <c r="X21" s="61"/>
      <c r="Y21" s="66">
        <f>(W21/$BL21)</f>
        <v>734.80277485072008</v>
      </c>
      <c r="Z21" s="61"/>
      <c r="AA21" s="66">
        <f>IF(Y21,Y21/Y$60*100,0)</f>
        <v>207.92788708268245</v>
      </c>
      <c r="AB21" s="61"/>
      <c r="AC21" s="70">
        <v>4289285</v>
      </c>
      <c r="AD21" s="61"/>
      <c r="AE21" s="66">
        <f>(AC21/$BL21)</f>
        <v>753.29908675799084</v>
      </c>
      <c r="AF21" s="61"/>
      <c r="AG21" s="66">
        <f>IF(AE21,AE21/AE$60*100,0)</f>
        <v>161.82298934826349</v>
      </c>
      <c r="AH21" s="99"/>
      <c r="AI21" s="61"/>
      <c r="AJ21" s="70">
        <v>11205852</v>
      </c>
      <c r="AK21" s="61"/>
      <c r="AL21" s="66">
        <f>(AJ21/$BL21)</f>
        <v>1968.0105374077978</v>
      </c>
      <c r="AM21" s="61"/>
      <c r="AN21" s="66">
        <f>IF(AL21,AL21/AL$60*100,0)</f>
        <v>107.29373468716481</v>
      </c>
      <c r="AO21" s="61"/>
      <c r="AP21" s="70">
        <v>2031107</v>
      </c>
      <c r="AQ21" s="61"/>
      <c r="AR21" s="66">
        <f>(AP21/$BL21)</f>
        <v>356.71004566210047</v>
      </c>
      <c r="AS21" s="61"/>
      <c r="AT21" s="66">
        <f>IF(AR21,AR21/AR$60*100,0)</f>
        <v>214.40969588639476</v>
      </c>
      <c r="AU21" s="61"/>
      <c r="AV21" s="70">
        <v>504066</v>
      </c>
      <c r="AW21" s="61"/>
      <c r="AX21" s="71">
        <f>(AV21/$BL21)</f>
        <v>88.525816649104314</v>
      </c>
      <c r="AY21" s="61"/>
      <c r="AZ21" s="71">
        <f>IF(AX21,AX21/AX$60*100,0)</f>
        <v>53.162957454884577</v>
      </c>
      <c r="BA21" s="61"/>
      <c r="BB21" s="70">
        <v>0</v>
      </c>
      <c r="BC21" s="61"/>
      <c r="BD21" s="71">
        <f>(BB21/$BL21)</f>
        <v>0</v>
      </c>
      <c r="BE21" s="61"/>
      <c r="BF21" s="71">
        <f>IF(BD21,BD21/BD$60*100,0)</f>
        <v>0</v>
      </c>
      <c r="BG21" s="61"/>
      <c r="BH21" s="70">
        <f>(E21+K21+Q21+W21+AC21+AJ21+AP21+AV21+BB21)</f>
        <v>28410726</v>
      </c>
      <c r="BI21" s="61"/>
      <c r="BJ21" s="47">
        <v>7</v>
      </c>
      <c r="BK21" s="61"/>
      <c r="BL21" s="96">
        <v>5694</v>
      </c>
      <c r="BM21" s="61"/>
      <c r="BN21" s="96">
        <f>IF(E21,BL21,0)</f>
        <v>5694</v>
      </c>
      <c r="BO21" s="61"/>
      <c r="BP21" s="96">
        <f>IF(K21,BL21,0)</f>
        <v>5694</v>
      </c>
      <c r="BQ21" s="61"/>
      <c r="BR21" s="96">
        <f>IF(Q21,BL21,0)</f>
        <v>5694</v>
      </c>
      <c r="BS21" s="61"/>
      <c r="BT21" s="96">
        <f>IF(W21,BL21,0)</f>
        <v>5694</v>
      </c>
      <c r="BU21" s="61"/>
      <c r="BV21" s="96">
        <f>IF(AC21,BL21,0)</f>
        <v>5694</v>
      </c>
      <c r="BW21" s="61"/>
      <c r="BX21" s="96">
        <f>IF(AJ21,BL21,0)</f>
        <v>5694</v>
      </c>
      <c r="BY21" s="61"/>
      <c r="BZ21" s="96">
        <f>IF(AP21,BL21,0)</f>
        <v>5694</v>
      </c>
      <c r="CA21" s="61"/>
      <c r="CB21" s="96">
        <f>IF(AV21,BL21,0)</f>
        <v>5694</v>
      </c>
      <c r="CC21" s="61"/>
      <c r="CD21" s="96">
        <f>IF(BB21,$BL21,0)</f>
        <v>0</v>
      </c>
    </row>
    <row r="22" spans="1:82" ht="8.85" customHeight="1" x14ac:dyDescent="0.3">
      <c r="A22" s="47">
        <v>8</v>
      </c>
      <c r="B22" s="98"/>
      <c r="C22" s="47" t="s">
        <v>92</v>
      </c>
      <c r="D22" s="61"/>
      <c r="E22" s="70">
        <v>5376021</v>
      </c>
      <c r="F22" s="61"/>
      <c r="G22" s="71">
        <f>(E22/$BL22)</f>
        <v>134.62939497145146</v>
      </c>
      <c r="H22" s="61"/>
      <c r="I22" s="71">
        <f>IF(G22,G22/G$60*100,0)</f>
        <v>69.994142967737361</v>
      </c>
      <c r="J22" s="61"/>
      <c r="K22" s="70">
        <v>4578754</v>
      </c>
      <c r="L22" s="61"/>
      <c r="M22" s="66">
        <f>(K22/$BL22)</f>
        <v>114.66377842331964</v>
      </c>
      <c r="N22" s="61"/>
      <c r="O22" s="66">
        <f>IF(M22,M22/M$60*100,0)</f>
        <v>143.10955727888035</v>
      </c>
      <c r="P22" s="61"/>
      <c r="Q22" s="70">
        <v>35824865</v>
      </c>
      <c r="R22" s="61"/>
      <c r="S22" s="66">
        <f>(Q22/$BL22)</f>
        <v>897.14677451667831</v>
      </c>
      <c r="T22" s="61"/>
      <c r="U22" s="66">
        <f>IF(S22,S22/S$60*100,0)</f>
        <v>116.85248553393154</v>
      </c>
      <c r="V22" s="61"/>
      <c r="W22" s="70">
        <v>20587109</v>
      </c>
      <c r="X22" s="61"/>
      <c r="Y22" s="66">
        <f>(W22/$BL22)</f>
        <v>515.55416708404289</v>
      </c>
      <c r="Z22" s="61"/>
      <c r="AA22" s="66">
        <f>IF(Y22,Y22/Y$60*100,0)</f>
        <v>145.88688598819627</v>
      </c>
      <c r="AB22" s="61"/>
      <c r="AC22" s="70">
        <v>25247517</v>
      </c>
      <c r="AD22" s="61"/>
      <c r="AE22" s="66">
        <f>(AC22/$BL22)</f>
        <v>632.2627717119102</v>
      </c>
      <c r="AF22" s="61"/>
      <c r="AG22" s="66">
        <f>IF(AE22,AE22/AE$60*100,0)</f>
        <v>135.82208391142015</v>
      </c>
      <c r="AH22" s="99"/>
      <c r="AI22" s="61"/>
      <c r="AJ22" s="70">
        <v>83143299</v>
      </c>
      <c r="AK22" s="61"/>
      <c r="AL22" s="66">
        <f>(AJ22/$BL22)</f>
        <v>2082.1220825403184</v>
      </c>
      <c r="AM22" s="61"/>
      <c r="AN22" s="66">
        <f>IF(AL22,AL22/AL$60*100,0)</f>
        <v>113.51496857563666</v>
      </c>
      <c r="AO22" s="61"/>
      <c r="AP22" s="70">
        <v>6177213</v>
      </c>
      <c r="AQ22" s="61"/>
      <c r="AR22" s="66">
        <f>(AP22/$BL22)</f>
        <v>154.69330361614746</v>
      </c>
      <c r="AS22" s="61"/>
      <c r="AT22" s="66">
        <f>IF(AR22,AR22/AR$60*100,0)</f>
        <v>92.982366455186991</v>
      </c>
      <c r="AU22" s="61"/>
      <c r="AV22" s="70">
        <v>6190524</v>
      </c>
      <c r="AW22" s="61"/>
      <c r="AX22" s="71">
        <f>(AV22/$BL22)</f>
        <v>155.0266452970049</v>
      </c>
      <c r="AY22" s="61"/>
      <c r="AZ22" s="71">
        <f>IF(AX22,AX22/AX$60*100,0)</f>
        <v>93.099112329753822</v>
      </c>
      <c r="BA22" s="61"/>
      <c r="BB22" s="70">
        <v>0</v>
      </c>
      <c r="BC22" s="61"/>
      <c r="BD22" s="71">
        <f>(BB22/$BL22)</f>
        <v>0</v>
      </c>
      <c r="BE22" s="61"/>
      <c r="BF22" s="71">
        <f>IF(BD22,BD22/BD$60*100,0)</f>
        <v>0</v>
      </c>
      <c r="BG22" s="61"/>
      <c r="BH22" s="70">
        <f>(E22+K22+Q22+W22+AC22+AJ22+AP22+AV22+BB22)</f>
        <v>187125302</v>
      </c>
      <c r="BI22" s="61"/>
      <c r="BJ22" s="47">
        <v>8</v>
      </c>
      <c r="BK22" s="61"/>
      <c r="BL22" s="96">
        <v>39932</v>
      </c>
      <c r="BM22" s="61"/>
      <c r="BN22" s="96">
        <f>IF(E22,BL22,0)</f>
        <v>39932</v>
      </c>
      <c r="BO22" s="61"/>
      <c r="BP22" s="96">
        <f>IF(K22,BL22,0)</f>
        <v>39932</v>
      </c>
      <c r="BQ22" s="61"/>
      <c r="BR22" s="96">
        <f>IF(Q22,BL22,0)</f>
        <v>39932</v>
      </c>
      <c r="BS22" s="61"/>
      <c r="BT22" s="96">
        <f>IF(W22,BL22,0)</f>
        <v>39932</v>
      </c>
      <c r="BU22" s="61"/>
      <c r="BV22" s="96">
        <f>IF(AC22,BL22,0)</f>
        <v>39932</v>
      </c>
      <c r="BW22" s="61"/>
      <c r="BX22" s="96">
        <f>IF(AJ22,BL22,0)</f>
        <v>39932</v>
      </c>
      <c r="BY22" s="61"/>
      <c r="BZ22" s="96">
        <f>IF(AP22,BL22,0)</f>
        <v>39932</v>
      </c>
      <c r="CA22" s="61"/>
      <c r="CB22" s="96">
        <f>IF(AV22,BL22,0)</f>
        <v>39932</v>
      </c>
      <c r="CC22" s="61"/>
      <c r="CD22" s="96">
        <f>IF(BB22,$BL22,0)</f>
        <v>0</v>
      </c>
    </row>
    <row r="23" spans="1:82" ht="8.85" customHeight="1" x14ac:dyDescent="0.3">
      <c r="A23" s="47">
        <v>9</v>
      </c>
      <c r="B23" s="105"/>
      <c r="C23" s="47" t="s">
        <v>93</v>
      </c>
      <c r="D23" s="61"/>
      <c r="E23" s="70">
        <v>0</v>
      </c>
      <c r="F23" s="61"/>
      <c r="G23" s="71">
        <v>0</v>
      </c>
      <c r="H23" s="61"/>
      <c r="I23" s="71">
        <f>IF(G23,G23/G$60*100,0)</f>
        <v>0</v>
      </c>
      <c r="J23" s="61"/>
      <c r="K23" s="70">
        <v>0</v>
      </c>
      <c r="L23" s="61"/>
      <c r="M23" s="66">
        <v>0</v>
      </c>
      <c r="N23" s="61"/>
      <c r="O23" s="66">
        <f>IF(M23,M23/M$60*100,0)</f>
        <v>0</v>
      </c>
      <c r="P23" s="61"/>
      <c r="Q23" s="70">
        <v>0</v>
      </c>
      <c r="R23" s="61"/>
      <c r="S23" s="66">
        <v>0</v>
      </c>
      <c r="T23" s="61"/>
      <c r="U23" s="66">
        <f>IF(S23,S23/S$60*100,0)</f>
        <v>0</v>
      </c>
      <c r="V23" s="61"/>
      <c r="W23" s="70">
        <v>0</v>
      </c>
      <c r="X23" s="61"/>
      <c r="Y23" s="66">
        <v>0</v>
      </c>
      <c r="Z23" s="61"/>
      <c r="AA23" s="66">
        <f>IF(Y23,Y23/Y$60*100,0)</f>
        <v>0</v>
      </c>
      <c r="AB23" s="61"/>
      <c r="AC23" s="70">
        <v>0</v>
      </c>
      <c r="AD23" s="61"/>
      <c r="AE23" s="66">
        <v>0</v>
      </c>
      <c r="AF23" s="61"/>
      <c r="AG23" s="66">
        <f>IF(AE23,AE23/AE$60*100,0)</f>
        <v>0</v>
      </c>
      <c r="AH23" s="99"/>
      <c r="AI23" s="61"/>
      <c r="AJ23" s="70">
        <v>0</v>
      </c>
      <c r="AK23" s="61"/>
      <c r="AL23" s="66">
        <v>0</v>
      </c>
      <c r="AM23" s="61"/>
      <c r="AN23" s="66">
        <f>IF(AL23,AL23/AL$60*100,0)</f>
        <v>0</v>
      </c>
      <c r="AO23" s="61"/>
      <c r="AP23" s="70">
        <v>0</v>
      </c>
      <c r="AQ23" s="61"/>
      <c r="AR23" s="66">
        <v>0</v>
      </c>
      <c r="AS23" s="61"/>
      <c r="AT23" s="66">
        <f>IF(AR23,AR23/AR$60*100,0)</f>
        <v>0</v>
      </c>
      <c r="AU23" s="61"/>
      <c r="AV23" s="70">
        <v>0</v>
      </c>
      <c r="AW23" s="61"/>
      <c r="AX23" s="71">
        <v>0</v>
      </c>
      <c r="AY23" s="61"/>
      <c r="AZ23" s="71">
        <f>IF(AX23,AX23/AX$60*100,0)</f>
        <v>0</v>
      </c>
      <c r="BA23" s="61"/>
      <c r="BB23" s="70">
        <v>0</v>
      </c>
      <c r="BC23" s="61"/>
      <c r="BD23" s="71">
        <v>0</v>
      </c>
      <c r="BE23" s="61"/>
      <c r="BF23" s="71">
        <f>IF(BD23,BD23/BD$60*100,0)</f>
        <v>0</v>
      </c>
      <c r="BG23" s="61"/>
      <c r="BH23" s="70">
        <f>(E23+K23+Q23+W23+AC23+AJ23+AP23+AV23+BB23)</f>
        <v>0</v>
      </c>
      <c r="BI23" s="61"/>
      <c r="BJ23" s="47">
        <v>9</v>
      </c>
      <c r="BK23" s="61"/>
      <c r="BL23" s="96">
        <v>0</v>
      </c>
      <c r="BM23" s="61"/>
      <c r="BN23" s="96">
        <f>IF(E23,BL23,0)</f>
        <v>0</v>
      </c>
      <c r="BO23" s="61"/>
      <c r="BP23" s="96">
        <f>IF(K23,BL23,0)</f>
        <v>0</v>
      </c>
      <c r="BQ23" s="61"/>
      <c r="BR23" s="96">
        <f>IF(Q23,BL23,0)</f>
        <v>0</v>
      </c>
      <c r="BS23" s="61"/>
      <c r="BT23" s="96">
        <f>IF(W23,BL23,0)</f>
        <v>0</v>
      </c>
      <c r="BU23" s="61"/>
      <c r="BV23" s="96">
        <f>IF(AC23,BL23,0)</f>
        <v>0</v>
      </c>
      <c r="BW23" s="61"/>
      <c r="BX23" s="96">
        <f>IF(AJ23,BL23,0)</f>
        <v>0</v>
      </c>
      <c r="BY23" s="61"/>
      <c r="BZ23" s="96">
        <f>IF(AP23,BL23,0)</f>
        <v>0</v>
      </c>
      <c r="CA23" s="61"/>
      <c r="CB23" s="96">
        <f>IF(AV23,BL23,0)</f>
        <v>0</v>
      </c>
      <c r="CC23" s="61"/>
      <c r="CD23" s="96">
        <f>IF(BB23,$BL23,0)</f>
        <v>0</v>
      </c>
    </row>
    <row r="24" spans="1:82" ht="8.85" customHeight="1" x14ac:dyDescent="0.3">
      <c r="A24" s="47">
        <v>10</v>
      </c>
      <c r="B24" s="98"/>
      <c r="C24" s="47" t="s">
        <v>94</v>
      </c>
      <c r="D24" s="61"/>
      <c r="E24" s="70">
        <v>12915532</v>
      </c>
      <c r="F24" s="61"/>
      <c r="G24" s="71">
        <f>(E24/$BL24)</f>
        <v>539.42830890030484</v>
      </c>
      <c r="H24" s="61"/>
      <c r="I24" s="71">
        <f>IF(G24,G24/G$60*100,0)</f>
        <v>280.45006205382685</v>
      </c>
      <c r="J24" s="61"/>
      <c r="K24" s="70">
        <v>485194</v>
      </c>
      <c r="L24" s="61"/>
      <c r="M24" s="66">
        <f>(K24/$BL24)</f>
        <v>20.264544960948921</v>
      </c>
      <c r="N24" s="61"/>
      <c r="O24" s="66">
        <f>IF(M24,M24/M$60*100,0)</f>
        <v>25.291771278571183</v>
      </c>
      <c r="P24" s="61"/>
      <c r="Q24" s="70">
        <v>29734394</v>
      </c>
      <c r="R24" s="61"/>
      <c r="S24" s="66">
        <f>(Q24/$BL24)</f>
        <v>1241.8825544000333</v>
      </c>
      <c r="T24" s="61"/>
      <c r="U24" s="66">
        <f>IF(S24,S24/S$60*100,0)</f>
        <v>161.75398200707022</v>
      </c>
      <c r="V24" s="61"/>
      <c r="W24" s="70">
        <v>19276863</v>
      </c>
      <c r="X24" s="61"/>
      <c r="Y24" s="66">
        <f>(W24/$BL24)</f>
        <v>805.11477258488912</v>
      </c>
      <c r="Z24" s="61"/>
      <c r="AA24" s="66">
        <f>IF(Y24,Y24/Y$60*100,0)</f>
        <v>227.82414445378211</v>
      </c>
      <c r="AB24" s="61"/>
      <c r="AC24" s="70">
        <v>6949687</v>
      </c>
      <c r="AD24" s="61"/>
      <c r="AE24" s="66">
        <f>(AC24/$BL24)</f>
        <v>290.2596583552604</v>
      </c>
      <c r="AF24" s="61"/>
      <c r="AG24" s="66">
        <f>IF(AE24,AE24/AE$60*100,0)</f>
        <v>62.353302198206393</v>
      </c>
      <c r="AH24" s="99"/>
      <c r="AI24" s="61"/>
      <c r="AJ24" s="70">
        <v>51693261</v>
      </c>
      <c r="AK24" s="61"/>
      <c r="AL24" s="66">
        <f>(AJ24/$BL24)</f>
        <v>2159.0135321388298</v>
      </c>
      <c r="AM24" s="61"/>
      <c r="AN24" s="66">
        <f>IF(AL24,AL24/AL$60*100,0)</f>
        <v>117.70700445965218</v>
      </c>
      <c r="AO24" s="61"/>
      <c r="AP24" s="70">
        <v>6530218</v>
      </c>
      <c r="AQ24" s="61"/>
      <c r="AR24" s="66">
        <f>(AP24/$BL24)</f>
        <v>272.74017458129725</v>
      </c>
      <c r="AS24" s="61"/>
      <c r="AT24" s="66">
        <f>IF(AR24,AR24/AR$60*100,0)</f>
        <v>163.93745732457603</v>
      </c>
      <c r="AU24" s="61"/>
      <c r="AV24" s="70">
        <v>4989922</v>
      </c>
      <c r="AW24" s="61"/>
      <c r="AX24" s="71">
        <f>(AV24/$BL24)</f>
        <v>208.40838658480558</v>
      </c>
      <c r="AY24" s="61"/>
      <c r="AZ24" s="71">
        <f>IF(AX24,AX24/AX$60*100,0)</f>
        <v>125.15678034540059</v>
      </c>
      <c r="BA24" s="61"/>
      <c r="BB24" s="70">
        <v>0</v>
      </c>
      <c r="BC24" s="61"/>
      <c r="BD24" s="71">
        <f>(BB24/$BL24)</f>
        <v>0</v>
      </c>
      <c r="BE24" s="61"/>
      <c r="BF24" s="71">
        <f>IF(BD24,BD24/BD$60*100,0)</f>
        <v>0</v>
      </c>
      <c r="BG24" s="61"/>
      <c r="BH24" s="70">
        <f>(E24+K24+Q24+W24+AC24+AJ24+AP24+AV24+BB24)</f>
        <v>132575071</v>
      </c>
      <c r="BI24" s="61"/>
      <c r="BJ24" s="47">
        <v>10</v>
      </c>
      <c r="BK24" s="61"/>
      <c r="BL24" s="96">
        <v>23943</v>
      </c>
      <c r="BM24" s="61"/>
      <c r="BN24" s="96">
        <f>IF(E24,BL24,0)</f>
        <v>23943</v>
      </c>
      <c r="BO24" s="61"/>
      <c r="BP24" s="96">
        <f>IF(K24,BL24,0)</f>
        <v>23943</v>
      </c>
      <c r="BQ24" s="61"/>
      <c r="BR24" s="96">
        <f>IF(Q24,BL24,0)</f>
        <v>23943</v>
      </c>
      <c r="BS24" s="61"/>
      <c r="BT24" s="96">
        <f>IF(W24,BL24,0)</f>
        <v>23943</v>
      </c>
      <c r="BU24" s="61"/>
      <c r="BV24" s="96">
        <f>IF(AC24,BL24,0)</f>
        <v>23943</v>
      </c>
      <c r="BW24" s="61"/>
      <c r="BX24" s="96">
        <f>IF(AJ24,BL24,0)</f>
        <v>23943</v>
      </c>
      <c r="BY24" s="61"/>
      <c r="BZ24" s="96">
        <f>IF(AP24,BL24,0)</f>
        <v>23943</v>
      </c>
      <c r="CA24" s="61"/>
      <c r="CB24" s="96">
        <f>IF(AV24,BL24,0)</f>
        <v>23943</v>
      </c>
      <c r="CC24" s="61"/>
      <c r="CD24" s="96">
        <f>IF(BB24,$BL24,0)</f>
        <v>0</v>
      </c>
    </row>
    <row r="25" spans="1:82" ht="8.85" customHeight="1" x14ac:dyDescent="0.3">
      <c r="A25" s="72"/>
      <c r="B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72"/>
      <c r="BK25" s="61"/>
      <c r="BL25" s="93"/>
      <c r="BM25" s="61"/>
      <c r="BN25" s="61"/>
      <c r="BO25" s="61"/>
      <c r="BP25" s="61"/>
      <c r="BQ25" s="61"/>
      <c r="BR25" s="61"/>
      <c r="BS25" s="61"/>
      <c r="BT25" s="61"/>
      <c r="BU25" s="61"/>
      <c r="BV25" s="61"/>
      <c r="BW25" s="61"/>
      <c r="BX25" s="61"/>
      <c r="BY25" s="61"/>
      <c r="BZ25" s="61"/>
      <c r="CA25" s="61"/>
      <c r="CB25" s="61"/>
      <c r="CC25" s="61"/>
      <c r="CD25" s="61"/>
    </row>
    <row r="26" spans="1:82" ht="8.85" customHeight="1" x14ac:dyDescent="0.3">
      <c r="A26" s="47">
        <v>11</v>
      </c>
      <c r="B26" s="98"/>
      <c r="C26" s="47" t="s">
        <v>95</v>
      </c>
      <c r="D26" s="61"/>
      <c r="E26" s="70">
        <v>5493819</v>
      </c>
      <c r="F26" s="61"/>
      <c r="G26" s="71">
        <f>(E26/$BL26)</f>
        <v>383.35210383085621</v>
      </c>
      <c r="H26" s="61"/>
      <c r="I26" s="71">
        <f>IF(G26,G26/G$60*100,0)</f>
        <v>199.30567145614623</v>
      </c>
      <c r="J26" s="61"/>
      <c r="K26" s="70">
        <v>1315871</v>
      </c>
      <c r="L26" s="61"/>
      <c r="M26" s="66">
        <f>(K26/$BL26)</f>
        <v>91.819900914102291</v>
      </c>
      <c r="N26" s="61"/>
      <c r="O26" s="66">
        <f>IF(M26,M26/M$60*100,0)</f>
        <v>114.59857288756012</v>
      </c>
      <c r="P26" s="61"/>
      <c r="Q26" s="70">
        <v>11702322</v>
      </c>
      <c r="R26" s="61"/>
      <c r="S26" s="66">
        <f>(Q26/$BL26)</f>
        <v>816.57400041867277</v>
      </c>
      <c r="T26" s="61"/>
      <c r="U26" s="66">
        <f>IF(S26,S26/S$60*100,0)</f>
        <v>106.35796090635526</v>
      </c>
      <c r="V26" s="61"/>
      <c r="W26" s="70">
        <v>8255382</v>
      </c>
      <c r="X26" s="61"/>
      <c r="Y26" s="66">
        <f>(W26/$BL26)</f>
        <v>576.05065940967131</v>
      </c>
      <c r="Z26" s="61"/>
      <c r="AA26" s="66">
        <f>IF(Y26,Y26/Y$60*100,0)</f>
        <v>163.00563983032367</v>
      </c>
      <c r="AB26" s="61"/>
      <c r="AC26" s="70">
        <v>3162900</v>
      </c>
      <c r="AD26" s="61"/>
      <c r="AE26" s="66">
        <f>(AC26/$BL26)</f>
        <v>220.70337031609796</v>
      </c>
      <c r="AF26" s="61"/>
      <c r="AG26" s="66">
        <f>IF(AE26,AE26/AE$60*100,0)</f>
        <v>47.411286926545472</v>
      </c>
      <c r="AH26" s="99"/>
      <c r="AI26" s="61"/>
      <c r="AJ26" s="70">
        <v>52514713</v>
      </c>
      <c r="AK26" s="61"/>
      <c r="AL26" s="66">
        <f>(AJ26/$BL26)</f>
        <v>3664.4137185123159</v>
      </c>
      <c r="AM26" s="61"/>
      <c r="AN26" s="66">
        <f>IF(AL26,AL26/AL$60*100,0)</f>
        <v>199.77973990725525</v>
      </c>
      <c r="AO26" s="61"/>
      <c r="AP26" s="70">
        <v>4689293</v>
      </c>
      <c r="AQ26" s="61"/>
      <c r="AR26" s="66">
        <f>(AP26/$BL26)</f>
        <v>327.2132440164678</v>
      </c>
      <c r="AS26" s="61"/>
      <c r="AT26" s="66">
        <f>IF(AR26,AR26/AR$60*100,0)</f>
        <v>196.6798888698234</v>
      </c>
      <c r="AU26" s="61"/>
      <c r="AV26" s="70">
        <v>3873576</v>
      </c>
      <c r="AW26" s="61"/>
      <c r="AX26" s="71">
        <f>(AV26/$BL26)</f>
        <v>270.29348963784804</v>
      </c>
      <c r="AY26" s="61"/>
      <c r="AZ26" s="71">
        <f>IF(AX26,AX26/AX$60*100,0)</f>
        <v>162.32102491533001</v>
      </c>
      <c r="BA26" s="61"/>
      <c r="BB26" s="70">
        <v>0</v>
      </c>
      <c r="BC26" s="61"/>
      <c r="BD26" s="71">
        <f>(BB26/$BL26)</f>
        <v>0</v>
      </c>
      <c r="BE26" s="61"/>
      <c r="BF26" s="71">
        <f>IF(BD26,BD26/BD$60*100,0)</f>
        <v>0</v>
      </c>
      <c r="BG26" s="61"/>
      <c r="BH26" s="70">
        <f>(E26+K26+Q26+W26+AC26+AJ26+AP26+AV26+BB26)</f>
        <v>91007876</v>
      </c>
      <c r="BI26" s="61"/>
      <c r="BJ26" s="47">
        <v>11</v>
      </c>
      <c r="BK26" s="61"/>
      <c r="BL26" s="96">
        <v>14331</v>
      </c>
      <c r="BM26" s="61"/>
      <c r="BN26" s="96">
        <f>IF(E26,BL26,0)</f>
        <v>14331</v>
      </c>
      <c r="BO26" s="61"/>
      <c r="BP26" s="96">
        <f>IF(K26,BL26,0)</f>
        <v>14331</v>
      </c>
      <c r="BQ26" s="61"/>
      <c r="BR26" s="96">
        <f>IF(Q26,BL26,0)</f>
        <v>14331</v>
      </c>
      <c r="BS26" s="61"/>
      <c r="BT26" s="96">
        <f>IF(W26,BL26,0)</f>
        <v>14331</v>
      </c>
      <c r="BU26" s="61"/>
      <c r="BV26" s="96">
        <f>IF(AC26,BL26,0)</f>
        <v>14331</v>
      </c>
      <c r="BW26" s="61"/>
      <c r="BX26" s="96">
        <f>IF(AJ26,BL26,0)</f>
        <v>14331</v>
      </c>
      <c r="BY26" s="61"/>
      <c r="BZ26" s="96">
        <f>IF(AP26,BL26,0)</f>
        <v>14331</v>
      </c>
      <c r="CA26" s="61"/>
      <c r="CB26" s="96">
        <f>IF(AV26,BL26,0)</f>
        <v>14331</v>
      </c>
      <c r="CC26" s="61"/>
      <c r="CD26" s="96">
        <f>IF(BB26,$BL26,0)</f>
        <v>0</v>
      </c>
    </row>
    <row r="27" spans="1:82" ht="8.85" customHeight="1" x14ac:dyDescent="0.3">
      <c r="A27" s="47">
        <v>12</v>
      </c>
      <c r="B27" s="105"/>
      <c r="C27" s="47" t="s">
        <v>96</v>
      </c>
      <c r="D27" s="61"/>
      <c r="E27" s="70">
        <v>2717891</v>
      </c>
      <c r="F27" s="61"/>
      <c r="G27" s="71">
        <f>(E27/$BL27)</f>
        <v>329.00266311584556</v>
      </c>
      <c r="H27" s="61"/>
      <c r="I27" s="71">
        <f>IF(G27,G27/G$60*100,0)</f>
        <v>171.04926783471052</v>
      </c>
      <c r="J27" s="61"/>
      <c r="K27" s="70">
        <v>466318</v>
      </c>
      <c r="L27" s="61"/>
      <c r="M27" s="66">
        <f>(K27/$BL27)</f>
        <v>56.448129766372112</v>
      </c>
      <c r="N27" s="61"/>
      <c r="O27" s="66">
        <f>IF(M27,M27/M$60*100,0)</f>
        <v>70.451776238025928</v>
      </c>
      <c r="P27" s="61"/>
      <c r="Q27" s="70">
        <v>8545595</v>
      </c>
      <c r="R27" s="61"/>
      <c r="S27" s="66">
        <f>(Q27/$BL27)</f>
        <v>1034.4504297300568</v>
      </c>
      <c r="T27" s="61"/>
      <c r="U27" s="66">
        <f>IF(S27,S27/S$60*100,0)</f>
        <v>134.73615166339047</v>
      </c>
      <c r="V27" s="61"/>
      <c r="W27" s="70">
        <v>4046372</v>
      </c>
      <c r="X27" s="61"/>
      <c r="Y27" s="66">
        <f>(W27/$BL27)</f>
        <v>489.81624500665777</v>
      </c>
      <c r="Z27" s="61"/>
      <c r="AA27" s="66">
        <f>IF(Y27,Y27/Y$60*100,0)</f>
        <v>138.6038000519236</v>
      </c>
      <c r="AB27" s="61"/>
      <c r="AC27" s="70">
        <v>4858092</v>
      </c>
      <c r="AD27" s="61"/>
      <c r="AE27" s="66">
        <f>(AC27/$BL27)</f>
        <v>588.07553564943714</v>
      </c>
      <c r="AF27" s="61"/>
      <c r="AG27" s="66">
        <f>IF(AE27,AE27/AE$60*100,0)</f>
        <v>126.32982412196418</v>
      </c>
      <c r="AH27" s="99"/>
      <c r="AI27" s="61"/>
      <c r="AJ27" s="70">
        <v>16138195</v>
      </c>
      <c r="AK27" s="61"/>
      <c r="AL27" s="66">
        <f>(AJ27/$BL27)</f>
        <v>1953.5401283137635</v>
      </c>
      <c r="AM27" s="61"/>
      <c r="AN27" s="66">
        <f>IF(AL27,AL27/AL$60*100,0)</f>
        <v>106.50482415816171</v>
      </c>
      <c r="AO27" s="61"/>
      <c r="AP27" s="70">
        <v>732928</v>
      </c>
      <c r="AQ27" s="61"/>
      <c r="AR27" s="66">
        <f>(AP27/$BL27)</f>
        <v>88.721462292700636</v>
      </c>
      <c r="AS27" s="61"/>
      <c r="AT27" s="66">
        <f>IF(AR27,AR27/AR$60*100,0)</f>
        <v>53.328303982764183</v>
      </c>
      <c r="AU27" s="61"/>
      <c r="AV27" s="70">
        <v>1665012</v>
      </c>
      <c r="AW27" s="61"/>
      <c r="AX27" s="71">
        <f>(AV27/$BL27)</f>
        <v>201.55090182786589</v>
      </c>
      <c r="AY27" s="61"/>
      <c r="AZ27" s="71">
        <f>IF(AX27,AX27/AX$60*100,0)</f>
        <v>121.03861251391082</v>
      </c>
      <c r="BA27" s="61"/>
      <c r="BB27" s="70">
        <v>0</v>
      </c>
      <c r="BC27" s="61"/>
      <c r="BD27" s="71">
        <f>(BB27/$BL27)</f>
        <v>0</v>
      </c>
      <c r="BE27" s="61"/>
      <c r="BF27" s="71">
        <f>IF(BD27,BD27/BD$60*100,0)</f>
        <v>0</v>
      </c>
      <c r="BG27" s="61"/>
      <c r="BH27" s="70">
        <f>(E27+K27+Q27+W27+AC27+AJ27+AP27+AV27+BB27)</f>
        <v>39170403</v>
      </c>
      <c r="BI27" s="61"/>
      <c r="BJ27" s="47">
        <v>12</v>
      </c>
      <c r="BK27" s="61"/>
      <c r="BL27" s="96">
        <v>8261</v>
      </c>
      <c r="BM27" s="61"/>
      <c r="BN27" s="96">
        <f>IF(E27,BL27,0)</f>
        <v>8261</v>
      </c>
      <c r="BO27" s="61"/>
      <c r="BP27" s="96">
        <f>IF(K27,BL27,0)</f>
        <v>8261</v>
      </c>
      <c r="BQ27" s="61"/>
      <c r="BR27" s="96">
        <f>IF(Q27,BL27,0)</f>
        <v>8261</v>
      </c>
      <c r="BS27" s="61"/>
      <c r="BT27" s="96">
        <f>IF(W27,BL27,0)</f>
        <v>8261</v>
      </c>
      <c r="BU27" s="61"/>
      <c r="BV27" s="96">
        <f>IF(AC27,BL27,0)</f>
        <v>8261</v>
      </c>
      <c r="BW27" s="61"/>
      <c r="BX27" s="96">
        <f>IF(AJ27,BL27,0)</f>
        <v>8261</v>
      </c>
      <c r="BY27" s="61"/>
      <c r="BZ27" s="96">
        <f>IF(AP27,BL27,0)</f>
        <v>8261</v>
      </c>
      <c r="CA27" s="61"/>
      <c r="CB27" s="96">
        <f>IF(AV27,BL27,0)</f>
        <v>8261</v>
      </c>
      <c r="CC27" s="61"/>
      <c r="CD27" s="96">
        <f>IF(BB27,$BL27,0)</f>
        <v>0</v>
      </c>
    </row>
    <row r="28" spans="1:82" ht="8.85" customHeight="1" x14ac:dyDescent="0.3">
      <c r="A28" s="47">
        <v>13</v>
      </c>
      <c r="B28" s="98"/>
      <c r="C28" s="47" t="s">
        <v>97</v>
      </c>
      <c r="D28" s="61"/>
      <c r="E28" s="70">
        <v>7607183</v>
      </c>
      <c r="F28" s="61"/>
      <c r="G28" s="71">
        <f>(E28/$BL28)</f>
        <v>266.61933968877048</v>
      </c>
      <c r="H28" s="61"/>
      <c r="I28" s="71">
        <f>IF(G28,G28/G$60*100,0)</f>
        <v>138.61602946441838</v>
      </c>
      <c r="J28" s="61"/>
      <c r="K28" s="70">
        <v>5088552</v>
      </c>
      <c r="L28" s="61"/>
      <c r="M28" s="66">
        <f>(K28/$BL28)</f>
        <v>178.34543670264966</v>
      </c>
      <c r="N28" s="61"/>
      <c r="O28" s="66">
        <f>IF(M28,M28/M$60*100,0)</f>
        <v>222.58935507077334</v>
      </c>
      <c r="P28" s="61"/>
      <c r="Q28" s="70">
        <v>27410084</v>
      </c>
      <c r="R28" s="61"/>
      <c r="S28" s="66">
        <f>(Q28/$BL28)</f>
        <v>960.67867657367162</v>
      </c>
      <c r="T28" s="61"/>
      <c r="U28" s="66">
        <f>IF(S28,S28/S$60*100,0)</f>
        <v>125.12745332842363</v>
      </c>
      <c r="V28" s="61"/>
      <c r="W28" s="70">
        <v>13389328</v>
      </c>
      <c r="X28" s="61"/>
      <c r="Y28" s="66">
        <f>(W28/$BL28)</f>
        <v>469.27407822795459</v>
      </c>
      <c r="Z28" s="61"/>
      <c r="AA28" s="66">
        <f>IF(Y28,Y28/Y$60*100,0)</f>
        <v>132.79096226662327</v>
      </c>
      <c r="AB28" s="61"/>
      <c r="AC28" s="70">
        <v>18456917</v>
      </c>
      <c r="AD28" s="61"/>
      <c r="AE28" s="66">
        <f>(AC28/$BL28)</f>
        <v>646.88479601850554</v>
      </c>
      <c r="AF28" s="61"/>
      <c r="AG28" s="66">
        <f>IF(AE28,AE28/AE$60*100,0)</f>
        <v>138.96317318819024</v>
      </c>
      <c r="AH28" s="99"/>
      <c r="AI28" s="61"/>
      <c r="AJ28" s="70">
        <v>50184837</v>
      </c>
      <c r="AK28" s="61"/>
      <c r="AL28" s="66">
        <f>(AJ28/$BL28)</f>
        <v>1758.8965722697321</v>
      </c>
      <c r="AM28" s="61"/>
      <c r="AN28" s="66">
        <f>IF(AL28,AL28/AL$60*100,0)</f>
        <v>95.893075052253778</v>
      </c>
      <c r="AO28" s="61"/>
      <c r="AP28" s="70">
        <v>4345256</v>
      </c>
      <c r="AQ28" s="61"/>
      <c r="AR28" s="66">
        <f>(AP28/$BL28)</f>
        <v>152.29412589373337</v>
      </c>
      <c r="AS28" s="61"/>
      <c r="AT28" s="66">
        <f>IF(AR28,AR28/AR$60*100,0)</f>
        <v>91.54027932560976</v>
      </c>
      <c r="AU28" s="61"/>
      <c r="AV28" s="70">
        <v>2941090</v>
      </c>
      <c r="AW28" s="61"/>
      <c r="AX28" s="71">
        <f>(AV28/$BL28)</f>
        <v>103.08040095331557</v>
      </c>
      <c r="AY28" s="61"/>
      <c r="AZ28" s="71">
        <f>IF(AX28,AX28/AX$60*100,0)</f>
        <v>61.903512192779132</v>
      </c>
      <c r="BA28" s="61"/>
      <c r="BB28" s="70">
        <v>0</v>
      </c>
      <c r="BC28" s="61"/>
      <c r="BD28" s="71">
        <f>(BB28/$BL28)</f>
        <v>0</v>
      </c>
      <c r="BE28" s="61"/>
      <c r="BF28" s="71">
        <f>IF(BD28,BD28/BD$60*100,0)</f>
        <v>0</v>
      </c>
      <c r="BG28" s="61"/>
      <c r="BH28" s="70">
        <f>(E28+K28+Q28+W28+AC28+AJ28+AP28+AV28+BB28)</f>
        <v>129423247</v>
      </c>
      <c r="BI28" s="61"/>
      <c r="BJ28" s="47">
        <v>13</v>
      </c>
      <c r="BK28" s="61"/>
      <c r="BL28" s="96">
        <v>28532</v>
      </c>
      <c r="BM28" s="61"/>
      <c r="BN28" s="96">
        <f>IF(E28,BL28,0)</f>
        <v>28532</v>
      </c>
      <c r="BO28" s="61"/>
      <c r="BP28" s="96">
        <f>IF(K28,BL28,0)</f>
        <v>28532</v>
      </c>
      <c r="BQ28" s="61"/>
      <c r="BR28" s="96">
        <f>IF(Q28,BL28,0)</f>
        <v>28532</v>
      </c>
      <c r="BS28" s="61"/>
      <c r="BT28" s="96">
        <f>IF(W28,BL28,0)</f>
        <v>28532</v>
      </c>
      <c r="BU28" s="61"/>
      <c r="BV28" s="96">
        <f>IF(AC28,BL28,0)</f>
        <v>28532</v>
      </c>
      <c r="BW28" s="61"/>
      <c r="BX28" s="96">
        <f>IF(AJ28,BL28,0)</f>
        <v>28532</v>
      </c>
      <c r="BY28" s="61"/>
      <c r="BZ28" s="96">
        <f>IF(AP28,BL28,0)</f>
        <v>28532</v>
      </c>
      <c r="CA28" s="61"/>
      <c r="CB28" s="96">
        <f>IF(AV28,BL28,0)</f>
        <v>28532</v>
      </c>
      <c r="CC28" s="61"/>
      <c r="CD28" s="96">
        <f>IF(BB28,$BL28,0)</f>
        <v>0</v>
      </c>
    </row>
    <row r="29" spans="1:82" ht="8.85" customHeight="1" x14ac:dyDescent="0.3">
      <c r="A29" s="47">
        <v>14</v>
      </c>
      <c r="B29" s="105"/>
      <c r="C29" s="47" t="s">
        <v>98</v>
      </c>
      <c r="D29" s="61"/>
      <c r="E29" s="70">
        <v>1661389</v>
      </c>
      <c r="F29" s="61"/>
      <c r="G29" s="71">
        <f>(E29/$BL29)</f>
        <v>253.84094728800611</v>
      </c>
      <c r="H29" s="61"/>
      <c r="I29" s="71">
        <f>IF(G29,G29/G$60*100,0)</f>
        <v>131.97251283280451</v>
      </c>
      <c r="J29" s="61"/>
      <c r="K29" s="70">
        <v>598663</v>
      </c>
      <c r="L29" s="61"/>
      <c r="M29" s="66">
        <f>(K29/$BL29)</f>
        <v>91.468754774637134</v>
      </c>
      <c r="N29" s="61"/>
      <c r="O29" s="66">
        <f>IF(M29,M29/M$60*100,0)</f>
        <v>114.16031444840837</v>
      </c>
      <c r="P29" s="61"/>
      <c r="Q29" s="70">
        <v>3236211</v>
      </c>
      <c r="R29" s="61"/>
      <c r="S29" s="66">
        <f>(Q29/$BL29)</f>
        <v>494.45546218487397</v>
      </c>
      <c r="T29" s="61"/>
      <c r="U29" s="66">
        <f>IF(S29,S29/S$60*100,0)</f>
        <v>64.402337926543268</v>
      </c>
      <c r="V29" s="61"/>
      <c r="W29" s="70">
        <v>4077823</v>
      </c>
      <c r="X29" s="61"/>
      <c r="Y29" s="66">
        <f>(W29/$BL29)</f>
        <v>623.0440030557678</v>
      </c>
      <c r="Z29" s="61"/>
      <c r="AA29" s="66">
        <f>IF(Y29,Y29/Y$60*100,0)</f>
        <v>176.30339398383558</v>
      </c>
      <c r="AB29" s="61"/>
      <c r="AC29" s="70">
        <v>7994625</v>
      </c>
      <c r="AD29" s="61"/>
      <c r="AE29" s="66">
        <f>(AC29/$BL29)</f>
        <v>1221.4858670741023</v>
      </c>
      <c r="AF29" s="61"/>
      <c r="AG29" s="66">
        <f>IF(AE29,AE29/AE$60*100,0)</f>
        <v>262.39842571333116</v>
      </c>
      <c r="AH29" s="99"/>
      <c r="AI29" s="61"/>
      <c r="AJ29" s="70">
        <v>15750207</v>
      </c>
      <c r="AK29" s="61"/>
      <c r="AL29" s="66">
        <f>(AJ29/$BL29)</f>
        <v>2406.4487394957982</v>
      </c>
      <c r="AM29" s="61"/>
      <c r="AN29" s="66">
        <f>IF(AL29,AL29/AL$60*100,0)</f>
        <v>131.19689538543489</v>
      </c>
      <c r="AO29" s="61"/>
      <c r="AP29" s="70">
        <v>1859587</v>
      </c>
      <c r="AQ29" s="61"/>
      <c r="AR29" s="66">
        <f>(AP29/$BL29)</f>
        <v>284.12330022918258</v>
      </c>
      <c r="AS29" s="61"/>
      <c r="AT29" s="66">
        <f>IF(AR29,AR29/AR$60*100,0)</f>
        <v>170.77957612128537</v>
      </c>
      <c r="AU29" s="61"/>
      <c r="AV29" s="70">
        <v>1447876</v>
      </c>
      <c r="AW29" s="61"/>
      <c r="AX29" s="71">
        <f>(AV29/$BL29)</f>
        <v>221.21864018334605</v>
      </c>
      <c r="AY29" s="61"/>
      <c r="AZ29" s="71">
        <f>IF(AX29,AX29/AX$60*100,0)</f>
        <v>132.8498013512947</v>
      </c>
      <c r="BA29" s="61"/>
      <c r="BB29" s="70">
        <v>0</v>
      </c>
      <c r="BC29" s="61"/>
      <c r="BD29" s="71">
        <f>(BB29/$BL29)</f>
        <v>0</v>
      </c>
      <c r="BE29" s="61"/>
      <c r="BF29" s="71">
        <f>IF(BD29,BD29/BD$60*100,0)</f>
        <v>0</v>
      </c>
      <c r="BG29" s="61"/>
      <c r="BH29" s="70">
        <f>(E29+K29+Q29+W29+AC29+AJ29+AP29+AV29+BB29)</f>
        <v>36626381</v>
      </c>
      <c r="BI29" s="61"/>
      <c r="BJ29" s="47">
        <v>14</v>
      </c>
      <c r="BK29" s="61"/>
      <c r="BL29" s="96">
        <v>6545</v>
      </c>
      <c r="BM29" s="61"/>
      <c r="BN29" s="96">
        <f>IF(E29,BL29,0)</f>
        <v>6545</v>
      </c>
      <c r="BO29" s="61"/>
      <c r="BP29" s="96">
        <f>IF(K29,BL29,0)</f>
        <v>6545</v>
      </c>
      <c r="BQ29" s="61"/>
      <c r="BR29" s="96">
        <f>IF(Q29,BL29,0)</f>
        <v>6545</v>
      </c>
      <c r="BS29" s="61"/>
      <c r="BT29" s="96">
        <f>IF(W29,BL29,0)</f>
        <v>6545</v>
      </c>
      <c r="BU29" s="61"/>
      <c r="BV29" s="96">
        <f>IF(AC29,BL29,0)</f>
        <v>6545</v>
      </c>
      <c r="BW29" s="61"/>
      <c r="BX29" s="96">
        <f>IF(AJ29,BL29,0)</f>
        <v>6545</v>
      </c>
      <c r="BY29" s="61"/>
      <c r="BZ29" s="96">
        <f>IF(AP29,BL29,0)</f>
        <v>6545</v>
      </c>
      <c r="CA29" s="61"/>
      <c r="CB29" s="96">
        <f>IF(AV29,BL29,0)</f>
        <v>6545</v>
      </c>
      <c r="CC29" s="61"/>
      <c r="CD29" s="96">
        <f>IF(BB29,$BL29,0)</f>
        <v>0</v>
      </c>
    </row>
    <row r="30" spans="1:82" ht="8.85" customHeight="1" x14ac:dyDescent="0.3">
      <c r="A30" s="47">
        <v>15</v>
      </c>
      <c r="B30" s="98"/>
      <c r="C30" s="47" t="s">
        <v>99</v>
      </c>
      <c r="D30" s="61"/>
      <c r="E30" s="70">
        <v>33773123</v>
      </c>
      <c r="F30" s="61"/>
      <c r="G30" s="71">
        <f>(E30/$BL30)</f>
        <v>248.78362172475011</v>
      </c>
      <c r="H30" s="61"/>
      <c r="I30" s="71">
        <f>IF(G30,G30/G$60*100,0)</f>
        <v>129.34319723212161</v>
      </c>
      <c r="J30" s="61"/>
      <c r="K30" s="70">
        <v>7731772</v>
      </c>
      <c r="L30" s="61"/>
      <c r="M30" s="66">
        <f>(K30/$BL30)</f>
        <v>56.954704500084709</v>
      </c>
      <c r="N30" s="61"/>
      <c r="O30" s="66">
        <f>IF(M30,M30/M$60*100,0)</f>
        <v>71.084021981774541</v>
      </c>
      <c r="P30" s="61"/>
      <c r="Q30" s="70">
        <v>99837195</v>
      </c>
      <c r="R30" s="61"/>
      <c r="S30" s="66">
        <f>(Q30/$BL30)</f>
        <v>735.43269761994213</v>
      </c>
      <c r="T30" s="61"/>
      <c r="U30" s="66">
        <f>IF(S30,S30/S$60*100,0)</f>
        <v>95.789385974342537</v>
      </c>
      <c r="V30" s="61"/>
      <c r="W30" s="70">
        <v>46093548</v>
      </c>
      <c r="X30" s="61"/>
      <c r="Y30" s="66">
        <f>(W30/$BL30)</f>
        <v>339.53981127488896</v>
      </c>
      <c r="Z30" s="61"/>
      <c r="AA30" s="66">
        <f>IF(Y30,Y30/Y$60*100,0)</f>
        <v>96.07992505632987</v>
      </c>
      <c r="AB30" s="61"/>
      <c r="AC30" s="70">
        <v>69061697</v>
      </c>
      <c r="AD30" s="61"/>
      <c r="AE30" s="66">
        <f>(AC30/$BL30)</f>
        <v>508.73054002489818</v>
      </c>
      <c r="AF30" s="61"/>
      <c r="AG30" s="66">
        <f>IF(AE30,AE30/AE$60*100,0)</f>
        <v>109.28500804891246</v>
      </c>
      <c r="AH30" s="99"/>
      <c r="AI30" s="61"/>
      <c r="AJ30" s="70">
        <v>243490830</v>
      </c>
      <c r="AK30" s="61"/>
      <c r="AL30" s="66">
        <f>(AJ30/$BL30)</f>
        <v>1793.6313009657244</v>
      </c>
      <c r="AM30" s="61"/>
      <c r="AN30" s="66">
        <f>IF(AL30,AL30/AL$60*100,0)</f>
        <v>97.786773634806735</v>
      </c>
      <c r="AO30" s="61"/>
      <c r="AP30" s="70">
        <v>25173398</v>
      </c>
      <c r="AQ30" s="61"/>
      <c r="AR30" s="66">
        <f>(AP30/$BL30)</f>
        <v>185.4352979308008</v>
      </c>
      <c r="AS30" s="61"/>
      <c r="AT30" s="66">
        <f>IF(AR30,AR30/AR$60*100,0)</f>
        <v>111.46062837156121</v>
      </c>
      <c r="AU30" s="61"/>
      <c r="AV30" s="70">
        <v>19517801</v>
      </c>
      <c r="AW30" s="61"/>
      <c r="AX30" s="71">
        <f>(AV30/$BL30)</f>
        <v>143.77436226087084</v>
      </c>
      <c r="AY30" s="61"/>
      <c r="AZ30" s="71">
        <f>IF(AX30,AX30/AX$60*100,0)</f>
        <v>86.341709043755813</v>
      </c>
      <c r="BA30" s="61"/>
      <c r="BB30" s="70">
        <v>0</v>
      </c>
      <c r="BC30" s="61"/>
      <c r="BD30" s="71">
        <f>(BB30/$BL30)</f>
        <v>0</v>
      </c>
      <c r="BE30" s="61"/>
      <c r="BF30" s="71">
        <f>IF(BD30,BD30/BD$60*100,0)</f>
        <v>0</v>
      </c>
      <c r="BG30" s="61"/>
      <c r="BH30" s="70">
        <f>(E30+K30+Q30+W30+AC30+AJ30+AP30+AV30+BB30)</f>
        <v>544679364</v>
      </c>
      <c r="BI30" s="61"/>
      <c r="BJ30" s="47">
        <v>15</v>
      </c>
      <c r="BK30" s="61"/>
      <c r="BL30" s="96">
        <v>135753</v>
      </c>
      <c r="BM30" s="61"/>
      <c r="BN30" s="96">
        <f>IF(E30,BL30,0)</f>
        <v>135753</v>
      </c>
      <c r="BO30" s="61"/>
      <c r="BP30" s="96">
        <f>IF(K30,BL30,0)</f>
        <v>135753</v>
      </c>
      <c r="BQ30" s="61"/>
      <c r="BR30" s="96">
        <f>IF(Q30,BL30,0)</f>
        <v>135753</v>
      </c>
      <c r="BS30" s="61"/>
      <c r="BT30" s="96">
        <f>IF(W30,BL30,0)</f>
        <v>135753</v>
      </c>
      <c r="BU30" s="61"/>
      <c r="BV30" s="96">
        <f>IF(AC30,BL30,0)</f>
        <v>135753</v>
      </c>
      <c r="BW30" s="61"/>
      <c r="BX30" s="96">
        <f>IF(AJ30,BL30,0)</f>
        <v>135753</v>
      </c>
      <c r="BY30" s="61"/>
      <c r="BZ30" s="96">
        <f>IF(AP30,BL30,0)</f>
        <v>135753</v>
      </c>
      <c r="CA30" s="61"/>
      <c r="CB30" s="96">
        <f>IF(AV30,BL30,0)</f>
        <v>135753</v>
      </c>
      <c r="CC30" s="61"/>
      <c r="CD30" s="96">
        <f>IF(BB30,$BL30,0)</f>
        <v>0</v>
      </c>
    </row>
    <row r="31" spans="1:82" ht="8.85" customHeight="1" x14ac:dyDescent="0.3">
      <c r="A31" s="72"/>
      <c r="B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72"/>
      <c r="BK31" s="61"/>
      <c r="BL31" s="93"/>
      <c r="BM31" s="61"/>
      <c r="BN31" s="61"/>
      <c r="BO31" s="61"/>
      <c r="BP31" s="61"/>
      <c r="BQ31" s="61"/>
      <c r="BR31" s="61"/>
      <c r="BS31" s="61"/>
      <c r="BT31" s="61"/>
      <c r="BU31" s="61"/>
      <c r="BV31" s="61"/>
      <c r="BW31" s="61"/>
      <c r="BX31" s="61"/>
      <c r="BY31" s="61"/>
      <c r="BZ31" s="61"/>
      <c r="CA31" s="61"/>
      <c r="CB31" s="61"/>
      <c r="CC31" s="61"/>
      <c r="CD31" s="61"/>
    </row>
    <row r="32" spans="1:82" ht="8.85" customHeight="1" x14ac:dyDescent="0.3">
      <c r="A32" s="47">
        <v>16</v>
      </c>
      <c r="B32" s="98"/>
      <c r="C32" s="47" t="s">
        <v>100</v>
      </c>
      <c r="D32" s="61"/>
      <c r="E32" s="70">
        <v>5204372</v>
      </c>
      <c r="F32" s="61"/>
      <c r="G32" s="71">
        <f>(E32/$BL32)</f>
        <v>96.382613848917529</v>
      </c>
      <c r="H32" s="61"/>
      <c r="I32" s="71">
        <f>IF(G32,G32/G$60*100,0)</f>
        <v>50.109550405213596</v>
      </c>
      <c r="J32" s="61"/>
      <c r="K32" s="70">
        <v>2523452</v>
      </c>
      <c r="L32" s="61"/>
      <c r="M32" s="66">
        <f>(K32/$BL32)</f>
        <v>46.73318888086375</v>
      </c>
      <c r="N32" s="61"/>
      <c r="O32" s="66">
        <f>IF(M32,M32/M$60*100,0)</f>
        <v>58.326753774673676</v>
      </c>
      <c r="P32" s="61"/>
      <c r="Q32" s="70">
        <v>34748228</v>
      </c>
      <c r="R32" s="61"/>
      <c r="S32" s="66">
        <f>(Q32/$BL32)</f>
        <v>643.52145489564236</v>
      </c>
      <c r="T32" s="61"/>
      <c r="U32" s="66">
        <f>IF(S32,S32/S$60*100,0)</f>
        <v>83.818036953294197</v>
      </c>
      <c r="V32" s="61"/>
      <c r="W32" s="70">
        <v>15954014</v>
      </c>
      <c r="X32" s="61"/>
      <c r="Y32" s="66">
        <f>(W32/$BL32)</f>
        <v>295.46111821027097</v>
      </c>
      <c r="Z32" s="61"/>
      <c r="AA32" s="66">
        <f>IF(Y32,Y32/Y$60*100,0)</f>
        <v>83.606932536460761</v>
      </c>
      <c r="AB32" s="61"/>
      <c r="AC32" s="70">
        <v>19090148</v>
      </c>
      <c r="AD32" s="61"/>
      <c r="AE32" s="66">
        <f>(AC32/$BL32)</f>
        <v>353.54090042039371</v>
      </c>
      <c r="AF32" s="61"/>
      <c r="AG32" s="66">
        <f>IF(AE32,AE32/AE$60*100,0)</f>
        <v>75.947318095295671</v>
      </c>
      <c r="AH32" s="99"/>
      <c r="AI32" s="61"/>
      <c r="AJ32" s="70">
        <v>86539373</v>
      </c>
      <c r="AK32" s="61"/>
      <c r="AL32" s="66">
        <f>(AJ32/$BL32)</f>
        <v>1602.6700187047429</v>
      </c>
      <c r="AM32" s="61"/>
      <c r="AN32" s="66">
        <f>IF(AL32,AL32/AL$60*100,0)</f>
        <v>87.375777979560937</v>
      </c>
      <c r="AO32" s="61"/>
      <c r="AP32" s="70">
        <v>6688366</v>
      </c>
      <c r="AQ32" s="61"/>
      <c r="AR32" s="66">
        <f>(AP32/$BL32)</f>
        <v>123.86551104691002</v>
      </c>
      <c r="AS32" s="61"/>
      <c r="AT32" s="66">
        <f>IF(AR32,AR32/AR$60*100,0)</f>
        <v>74.452533303584971</v>
      </c>
      <c r="AU32" s="61"/>
      <c r="AV32" s="70">
        <v>4054150</v>
      </c>
      <c r="AW32" s="61"/>
      <c r="AX32" s="71">
        <f>(AV32/$BL32)</f>
        <v>75.081023019797399</v>
      </c>
      <c r="AY32" s="61"/>
      <c r="AZ32" s="71">
        <f>IF(AX32,AX32/AX$60*100,0)</f>
        <v>45.088872190721368</v>
      </c>
      <c r="BA32" s="61"/>
      <c r="BB32" s="70">
        <v>0</v>
      </c>
      <c r="BC32" s="61"/>
      <c r="BD32" s="71">
        <f>(BB32/$BL32)</f>
        <v>0</v>
      </c>
      <c r="BE32" s="61"/>
      <c r="BF32" s="71">
        <f>IF(BD32,BD32/BD$60*100,0)</f>
        <v>0</v>
      </c>
      <c r="BG32" s="61"/>
      <c r="BH32" s="70">
        <f>(E32+K32+Q32+W32+AC32+AJ32+AP32+AV32+BB32)</f>
        <v>174802103</v>
      </c>
      <c r="BI32" s="61"/>
      <c r="BJ32" s="47">
        <v>16</v>
      </c>
      <c r="BK32" s="61"/>
      <c r="BL32" s="96">
        <v>53997</v>
      </c>
      <c r="BM32" s="61"/>
      <c r="BN32" s="96">
        <f>IF(E32,BL32,0)</f>
        <v>53997</v>
      </c>
      <c r="BO32" s="61"/>
      <c r="BP32" s="96">
        <f>IF(K32,BL32,0)</f>
        <v>53997</v>
      </c>
      <c r="BQ32" s="61"/>
      <c r="BR32" s="96">
        <f>IF(Q32,BL32,0)</f>
        <v>53997</v>
      </c>
      <c r="BS32" s="61"/>
      <c r="BT32" s="96">
        <f>IF(W32,BL32,0)</f>
        <v>53997</v>
      </c>
      <c r="BU32" s="61"/>
      <c r="BV32" s="96">
        <f>IF(AC32,BL32,0)</f>
        <v>53997</v>
      </c>
      <c r="BW32" s="61"/>
      <c r="BX32" s="96">
        <f>IF(AJ32,BL32,0)</f>
        <v>53997</v>
      </c>
      <c r="BY32" s="61"/>
      <c r="BZ32" s="96">
        <f>IF(AP32,BL32,0)</f>
        <v>53997</v>
      </c>
      <c r="CA32" s="61"/>
      <c r="CB32" s="96">
        <f>IF(AV32,BL32,0)</f>
        <v>53997</v>
      </c>
      <c r="CC32" s="61"/>
      <c r="CD32" s="96">
        <f>IF(BB32,$BL32,0)</f>
        <v>0</v>
      </c>
    </row>
    <row r="33" spans="1:82" ht="8.85" customHeight="1" x14ac:dyDescent="0.3">
      <c r="A33" s="47">
        <v>17</v>
      </c>
      <c r="B33" s="105"/>
      <c r="C33" s="47" t="s">
        <v>101</v>
      </c>
      <c r="D33" s="61"/>
      <c r="E33" s="70">
        <v>0</v>
      </c>
      <c r="F33" s="61"/>
      <c r="G33" s="71">
        <v>0</v>
      </c>
      <c r="H33" s="61"/>
      <c r="I33" s="71">
        <f>IF(G33,G33/G$60*100,0)</f>
        <v>0</v>
      </c>
      <c r="J33" s="61"/>
      <c r="K33" s="70">
        <v>0</v>
      </c>
      <c r="L33" s="61"/>
      <c r="M33" s="66">
        <v>0</v>
      </c>
      <c r="N33" s="61"/>
      <c r="O33" s="66">
        <f>IF(M33,M33/M$60*100,0)</f>
        <v>0</v>
      </c>
      <c r="P33" s="61"/>
      <c r="Q33" s="70">
        <v>0</v>
      </c>
      <c r="R33" s="61"/>
      <c r="S33" s="66">
        <v>0</v>
      </c>
      <c r="T33" s="61"/>
      <c r="U33" s="66">
        <f>IF(S33,S33/S$60*100,0)</f>
        <v>0</v>
      </c>
      <c r="V33" s="61"/>
      <c r="W33" s="70">
        <v>0</v>
      </c>
      <c r="X33" s="61"/>
      <c r="Y33" s="66">
        <v>0</v>
      </c>
      <c r="Z33" s="61"/>
      <c r="AA33" s="66">
        <f>IF(Y33,Y33/Y$60*100,0)</f>
        <v>0</v>
      </c>
      <c r="AB33" s="61"/>
      <c r="AC33" s="70">
        <v>0</v>
      </c>
      <c r="AD33" s="61"/>
      <c r="AE33" s="66">
        <v>0</v>
      </c>
      <c r="AF33" s="61"/>
      <c r="AG33" s="66">
        <f>IF(AE33,AE33/AE$60*100,0)</f>
        <v>0</v>
      </c>
      <c r="AH33" s="99"/>
      <c r="AI33" s="61"/>
      <c r="AJ33" s="70">
        <v>0</v>
      </c>
      <c r="AK33" s="61"/>
      <c r="AL33" s="66">
        <v>0</v>
      </c>
      <c r="AM33" s="61"/>
      <c r="AN33" s="66">
        <f>IF(AL33,AL33/AL$60*100,0)</f>
        <v>0</v>
      </c>
      <c r="AO33" s="61"/>
      <c r="AP33" s="70">
        <v>0</v>
      </c>
      <c r="AQ33" s="61"/>
      <c r="AR33" s="66">
        <v>0</v>
      </c>
      <c r="AS33" s="61"/>
      <c r="AT33" s="66">
        <f>IF(AR33,AR33/AR$60*100,0)</f>
        <v>0</v>
      </c>
      <c r="AU33" s="61"/>
      <c r="AV33" s="70">
        <v>0</v>
      </c>
      <c r="AW33" s="61"/>
      <c r="AX33" s="71">
        <v>0</v>
      </c>
      <c r="AY33" s="61"/>
      <c r="AZ33" s="71">
        <f>IF(AX33,AX33/AX$60*100,0)</f>
        <v>0</v>
      </c>
      <c r="BA33" s="61"/>
      <c r="BB33" s="70">
        <v>0</v>
      </c>
      <c r="BC33" s="61"/>
      <c r="BD33" s="71">
        <v>0</v>
      </c>
      <c r="BE33" s="61"/>
      <c r="BF33" s="71">
        <f>IF(BD33,BD33/BD$60*100,0)</f>
        <v>0</v>
      </c>
      <c r="BG33" s="61"/>
      <c r="BH33" s="70">
        <f>(E33+K33+Q33+W33+AC33+AJ33+AP33+AV33+BB33)</f>
        <v>0</v>
      </c>
      <c r="BI33" s="61"/>
      <c r="BJ33" s="47">
        <v>17</v>
      </c>
      <c r="BK33" s="61"/>
      <c r="BL33" s="96">
        <v>0</v>
      </c>
      <c r="BM33" s="61"/>
      <c r="BN33" s="96">
        <f>IF(E33,BL33,0)</f>
        <v>0</v>
      </c>
      <c r="BO33" s="61"/>
      <c r="BP33" s="96">
        <f>IF(K33,BL33,0)</f>
        <v>0</v>
      </c>
      <c r="BQ33" s="61"/>
      <c r="BR33" s="96">
        <f>IF(Q33,BL33,0)</f>
        <v>0</v>
      </c>
      <c r="BS33" s="61"/>
      <c r="BT33" s="96">
        <f>IF(W33,BL33,0)</f>
        <v>0</v>
      </c>
      <c r="BU33" s="61"/>
      <c r="BV33" s="96">
        <f>IF(AC33,BL33,0)</f>
        <v>0</v>
      </c>
      <c r="BW33" s="61"/>
      <c r="BX33" s="96">
        <f>IF(AJ33,BL33,0)</f>
        <v>0</v>
      </c>
      <c r="BY33" s="61"/>
      <c r="BZ33" s="96">
        <f>IF(AP33,BL33,0)</f>
        <v>0</v>
      </c>
      <c r="CA33" s="61"/>
      <c r="CB33" s="96">
        <f>IF(AV33,BL33,0)</f>
        <v>0</v>
      </c>
      <c r="CC33" s="61"/>
      <c r="CD33" s="96">
        <f>IF(BB33,$BL33,0)</f>
        <v>0</v>
      </c>
    </row>
    <row r="34" spans="1:82" ht="8.85" customHeight="1" x14ac:dyDescent="0.3">
      <c r="A34" s="47">
        <v>18</v>
      </c>
      <c r="B34" s="98"/>
      <c r="C34" s="47" t="s">
        <v>102</v>
      </c>
      <c r="D34" s="61"/>
      <c r="E34" s="70">
        <v>1390537</v>
      </c>
      <c r="F34" s="61"/>
      <c r="G34" s="71">
        <f>(E34/$BL34)</f>
        <v>187.10131862217438</v>
      </c>
      <c r="H34" s="61"/>
      <c r="I34" s="71">
        <f>IF(G34,G34/G$60*100,0)</f>
        <v>97.274420997507249</v>
      </c>
      <c r="J34" s="61"/>
      <c r="K34" s="70">
        <v>351291</v>
      </c>
      <c r="L34" s="61"/>
      <c r="M34" s="66">
        <f>(K34/$BL34)</f>
        <v>47.267357373519914</v>
      </c>
      <c r="N34" s="61"/>
      <c r="O34" s="66">
        <f>IF(M34,M34/M$60*100,0)</f>
        <v>58.993438734366265</v>
      </c>
      <c r="P34" s="61"/>
      <c r="Q34" s="70">
        <v>3829873</v>
      </c>
      <c r="R34" s="61"/>
      <c r="S34" s="66">
        <f>(Q34/$BL34)</f>
        <v>515.32198600645859</v>
      </c>
      <c r="T34" s="61"/>
      <c r="U34" s="66">
        <f>IF(S34,S34/S$60*100,0)</f>
        <v>67.120182143637791</v>
      </c>
      <c r="V34" s="61"/>
      <c r="W34" s="70">
        <v>2916308</v>
      </c>
      <c r="X34" s="61"/>
      <c r="Y34" s="66">
        <f>(W34/$BL34)</f>
        <v>392.39881593110874</v>
      </c>
      <c r="Z34" s="61"/>
      <c r="AA34" s="66">
        <f>IF(Y34,Y34/Y$60*100,0)</f>
        <v>111.03749125998814</v>
      </c>
      <c r="AB34" s="61"/>
      <c r="AC34" s="70">
        <v>3083370</v>
      </c>
      <c r="AD34" s="61"/>
      <c r="AE34" s="66">
        <f>(AC34/$BL34)</f>
        <v>414.87755651237887</v>
      </c>
      <c r="AF34" s="61"/>
      <c r="AG34" s="66">
        <f>IF(AE34,AE34/AE$60*100,0)</f>
        <v>89.123599893470995</v>
      </c>
      <c r="AH34" s="99"/>
      <c r="AI34" s="61"/>
      <c r="AJ34" s="70">
        <v>7234946</v>
      </c>
      <c r="AK34" s="61"/>
      <c r="AL34" s="66">
        <f>(AJ34/$BL34)</f>
        <v>973.48573735199136</v>
      </c>
      <c r="AM34" s="61"/>
      <c r="AN34" s="66">
        <f>IF(AL34,AL34/AL$60*100,0)</f>
        <v>53.07335425284888</v>
      </c>
      <c r="AO34" s="61"/>
      <c r="AP34" s="70">
        <v>663446</v>
      </c>
      <c r="AQ34" s="61"/>
      <c r="AR34" s="66">
        <f>(AP34/$BL34)</f>
        <v>89.268837459634014</v>
      </c>
      <c r="AS34" s="61"/>
      <c r="AT34" s="66">
        <f>IF(AR34,AR34/AR$60*100,0)</f>
        <v>53.657317826094861</v>
      </c>
      <c r="AU34" s="61"/>
      <c r="AV34" s="70">
        <v>869824</v>
      </c>
      <c r="AW34" s="61"/>
      <c r="AX34" s="71">
        <f>(AV34/$BL34)</f>
        <v>117.03767491926803</v>
      </c>
      <c r="AY34" s="61"/>
      <c r="AZ34" s="71">
        <f>IF(AX34,AX34/AX$60*100,0)</f>
        <v>70.285360450437722</v>
      </c>
      <c r="BA34" s="61"/>
      <c r="BB34" s="70">
        <v>0</v>
      </c>
      <c r="BC34" s="61"/>
      <c r="BD34" s="71">
        <f>(BB34/$BL34)</f>
        <v>0</v>
      </c>
      <c r="BE34" s="61"/>
      <c r="BF34" s="71">
        <f>IF(BD34,BD34/BD$60*100,0)</f>
        <v>0</v>
      </c>
      <c r="BG34" s="61"/>
      <c r="BH34" s="70">
        <f>(E34+K34+Q34+W34+AC34+AJ34+AP34+AV34+BB34)</f>
        <v>20339595</v>
      </c>
      <c r="BI34" s="61"/>
      <c r="BJ34" s="47">
        <v>18</v>
      </c>
      <c r="BK34" s="61"/>
      <c r="BL34" s="96">
        <v>7432</v>
      </c>
      <c r="BM34" s="61"/>
      <c r="BN34" s="96">
        <f>IF(E34,BL34,0)</f>
        <v>7432</v>
      </c>
      <c r="BO34" s="61"/>
      <c r="BP34" s="96">
        <f>IF(K34,BL34,0)</f>
        <v>7432</v>
      </c>
      <c r="BQ34" s="61"/>
      <c r="BR34" s="96">
        <f>IF(Q34,BL34,0)</f>
        <v>7432</v>
      </c>
      <c r="BS34" s="61"/>
      <c r="BT34" s="96">
        <f>IF(W34,BL34,0)</f>
        <v>7432</v>
      </c>
      <c r="BU34" s="61"/>
      <c r="BV34" s="96">
        <f>IF(AC34,BL34,0)</f>
        <v>7432</v>
      </c>
      <c r="BW34" s="61"/>
      <c r="BX34" s="96">
        <f>IF(AJ34,BL34,0)</f>
        <v>7432</v>
      </c>
      <c r="BY34" s="61"/>
      <c r="BZ34" s="96">
        <f>IF(AP34,BL34,0)</f>
        <v>7432</v>
      </c>
      <c r="CA34" s="61"/>
      <c r="CB34" s="96">
        <f>IF(AV34,BL34,0)</f>
        <v>7432</v>
      </c>
      <c r="CC34" s="61"/>
      <c r="CD34" s="96">
        <f>IF(BB34,$BL34,0)</f>
        <v>0</v>
      </c>
    </row>
    <row r="35" spans="1:82" ht="8.85" customHeight="1" x14ac:dyDescent="0.3">
      <c r="A35" s="47">
        <v>19</v>
      </c>
      <c r="B35" s="105"/>
      <c r="C35" s="47" t="s">
        <v>103</v>
      </c>
      <c r="D35" s="61"/>
      <c r="E35" s="70">
        <v>11635412</v>
      </c>
      <c r="F35" s="61"/>
      <c r="G35" s="71">
        <f>(E35/$BL35)</f>
        <v>144.03292771994109</v>
      </c>
      <c r="H35" s="61"/>
      <c r="I35" s="71">
        <f>IF(G35,G35/G$60*100,0)</f>
        <v>74.883062031357568</v>
      </c>
      <c r="J35" s="61"/>
      <c r="K35" s="70">
        <v>6468953</v>
      </c>
      <c r="L35" s="61"/>
      <c r="M35" s="66">
        <f>(K35/$BL35)</f>
        <v>80.078147630070688</v>
      </c>
      <c r="N35" s="61"/>
      <c r="O35" s="66">
        <f>IF(M35,M35/M$60*100,0)</f>
        <v>99.943926605523245</v>
      </c>
      <c r="P35" s="61"/>
      <c r="Q35" s="70">
        <v>59634132</v>
      </c>
      <c r="R35" s="61"/>
      <c r="S35" s="66">
        <f>(Q35/$BL35)</f>
        <v>738.20150279142888</v>
      </c>
      <c r="T35" s="61"/>
      <c r="U35" s="66">
        <f>IF(S35,S35/S$60*100,0)</f>
        <v>96.150020126342611</v>
      </c>
      <c r="V35" s="61"/>
      <c r="W35" s="70">
        <v>26422487</v>
      </c>
      <c r="X35" s="61"/>
      <c r="Y35" s="66">
        <f>(W35/$BL35)</f>
        <v>327.07979401606775</v>
      </c>
      <c r="Z35" s="61"/>
      <c r="AA35" s="66">
        <f>IF(Y35,Y35/Y$60*100,0)</f>
        <v>92.554101324694145</v>
      </c>
      <c r="AB35" s="61"/>
      <c r="AC35" s="70">
        <v>56038319</v>
      </c>
      <c r="AD35" s="61"/>
      <c r="AE35" s="66">
        <f>(AC35/$BL35)</f>
        <v>693.68950150402929</v>
      </c>
      <c r="AF35" s="61"/>
      <c r="AG35" s="66">
        <f>IF(AE35,AE35/AE$60*100,0)</f>
        <v>149.0177152557101</v>
      </c>
      <c r="AH35" s="99"/>
      <c r="AI35" s="61"/>
      <c r="AJ35" s="70">
        <v>110356919</v>
      </c>
      <c r="AK35" s="61"/>
      <c r="AL35" s="66">
        <f>(AJ35/$BL35)</f>
        <v>1366.0908730797321</v>
      </c>
      <c r="AM35" s="61"/>
      <c r="AN35" s="66">
        <f>IF(AL35,AL35/AL$60*100,0)</f>
        <v>74.477747404663532</v>
      </c>
      <c r="AO35" s="61"/>
      <c r="AP35" s="70">
        <v>9306308</v>
      </c>
      <c r="AQ35" s="61"/>
      <c r="AR35" s="66">
        <f>(AP35/$BL35)</f>
        <v>115.20131710879764</v>
      </c>
      <c r="AS35" s="61"/>
      <c r="AT35" s="66">
        <f>IF(AR35,AR35/AR$60*100,0)</f>
        <v>69.24469794833638</v>
      </c>
      <c r="AU35" s="61"/>
      <c r="AV35" s="70">
        <v>4806523</v>
      </c>
      <c r="AW35" s="61"/>
      <c r="AX35" s="71">
        <f>(AV35/$BL35)</f>
        <v>59.499189185843555</v>
      </c>
      <c r="AY35" s="61"/>
      <c r="AZ35" s="71">
        <f>IF(AX35,AX35/AX$60*100,0)</f>
        <v>35.731416924682314</v>
      </c>
      <c r="BA35" s="61"/>
      <c r="BB35" s="70">
        <v>0</v>
      </c>
      <c r="BC35" s="61"/>
      <c r="BD35" s="71">
        <f>(BB35/$BL35)</f>
        <v>0</v>
      </c>
      <c r="BE35" s="61"/>
      <c r="BF35" s="71">
        <f>IF(BD35,BD35/BD$60*100,0)</f>
        <v>0</v>
      </c>
      <c r="BG35" s="61"/>
      <c r="BH35" s="70">
        <f>(E35+K35+Q35+W35+AC35+AJ35+AP35+AV35+BB35)</f>
        <v>284669053</v>
      </c>
      <c r="BI35" s="61"/>
      <c r="BJ35" s="47">
        <v>19</v>
      </c>
      <c r="BK35" s="61"/>
      <c r="BL35" s="96">
        <v>80783</v>
      </c>
      <c r="BM35" s="61"/>
      <c r="BN35" s="96">
        <f>IF(E35,BL35,0)</f>
        <v>80783</v>
      </c>
      <c r="BO35" s="61"/>
      <c r="BP35" s="96">
        <f>IF(K35,BL35,0)</f>
        <v>80783</v>
      </c>
      <c r="BQ35" s="61"/>
      <c r="BR35" s="96">
        <f>IF(Q35,BL35,0)</f>
        <v>80783</v>
      </c>
      <c r="BS35" s="61"/>
      <c r="BT35" s="96">
        <f>IF(W35,BL35,0)</f>
        <v>80783</v>
      </c>
      <c r="BU35" s="61"/>
      <c r="BV35" s="96">
        <f>IF(AC35,BL35,0)</f>
        <v>80783</v>
      </c>
      <c r="BW35" s="61"/>
      <c r="BX35" s="96">
        <f>IF(AJ35,BL35,0)</f>
        <v>80783</v>
      </c>
      <c r="BY35" s="61"/>
      <c r="BZ35" s="96">
        <f>IF(AP35,BL35,0)</f>
        <v>80783</v>
      </c>
      <c r="CA35" s="61"/>
      <c r="CB35" s="96">
        <f>IF(AV35,BL35,0)</f>
        <v>80783</v>
      </c>
      <c r="CC35" s="61"/>
      <c r="CD35" s="96">
        <f>IF(BB35,$BL35,0)</f>
        <v>0</v>
      </c>
    </row>
    <row r="36" spans="1:82" ht="8.85" customHeight="1" x14ac:dyDescent="0.3">
      <c r="A36" s="47">
        <v>20</v>
      </c>
      <c r="B36" s="105"/>
      <c r="C36" s="47" t="s">
        <v>104</v>
      </c>
      <c r="D36" s="61"/>
      <c r="E36" s="70">
        <v>5667275</v>
      </c>
      <c r="F36" s="61"/>
      <c r="G36" s="71">
        <f>(E36/$BL36)</f>
        <v>135.72035826328519</v>
      </c>
      <c r="H36" s="61"/>
      <c r="I36" s="71">
        <f>IF(G36,G36/G$60*100,0)</f>
        <v>70.561337380498088</v>
      </c>
      <c r="J36" s="61"/>
      <c r="K36" s="70">
        <v>1745530</v>
      </c>
      <c r="L36" s="61"/>
      <c r="M36" s="66">
        <f>(K36/$BL36)</f>
        <v>41.802093062241063</v>
      </c>
      <c r="N36" s="61"/>
      <c r="O36" s="66">
        <f>IF(M36,M36/M$60*100,0)</f>
        <v>52.17235219113654</v>
      </c>
      <c r="P36" s="61"/>
      <c r="Q36" s="70">
        <v>36344958</v>
      </c>
      <c r="R36" s="61"/>
      <c r="S36" s="66">
        <f>(Q36/$BL36)</f>
        <v>870.39198218262811</v>
      </c>
      <c r="T36" s="61"/>
      <c r="U36" s="66">
        <f>IF(S36,S36/S$60*100,0)</f>
        <v>113.3677001309386</v>
      </c>
      <c r="V36" s="61"/>
      <c r="W36" s="70">
        <v>12707170</v>
      </c>
      <c r="X36" s="61"/>
      <c r="Y36" s="66">
        <f>(W36/$BL36)</f>
        <v>304.31233086668101</v>
      </c>
      <c r="Z36" s="61"/>
      <c r="AA36" s="66">
        <f>IF(Y36,Y36/Y$60*100,0)</f>
        <v>86.111569166528895</v>
      </c>
      <c r="AB36" s="61"/>
      <c r="AC36" s="70">
        <v>12548530</v>
      </c>
      <c r="AD36" s="61"/>
      <c r="AE36" s="66">
        <f>(AC36/$BL36)</f>
        <v>300.51320736642958</v>
      </c>
      <c r="AF36" s="61"/>
      <c r="AG36" s="66">
        <f>IF(AE36,AE36/AE$60*100,0)</f>
        <v>64.555959790103088</v>
      </c>
      <c r="AH36" s="99"/>
      <c r="AI36" s="61"/>
      <c r="AJ36" s="70">
        <v>108858123</v>
      </c>
      <c r="AK36" s="61"/>
      <c r="AL36" s="66">
        <f>(AJ36/$BL36)</f>
        <v>2606.9430993605861</v>
      </c>
      <c r="AM36" s="61"/>
      <c r="AN36" s="66">
        <f>IF(AL36,AL36/AL$60*100,0)</f>
        <v>142.12762377571076</v>
      </c>
      <c r="AO36" s="61"/>
      <c r="AP36" s="70">
        <v>5280538</v>
      </c>
      <c r="AQ36" s="61"/>
      <c r="AR36" s="66">
        <f>(AP36/$BL36)</f>
        <v>126.45874943123309</v>
      </c>
      <c r="AS36" s="61"/>
      <c r="AT36" s="66">
        <f>IF(AR36,AR36/AR$60*100,0)</f>
        <v>76.011265557148505</v>
      </c>
      <c r="AU36" s="61"/>
      <c r="AV36" s="70">
        <v>2618827</v>
      </c>
      <c r="AW36" s="61"/>
      <c r="AX36" s="71">
        <f>(AV36/$BL36)</f>
        <v>62.715879972220229</v>
      </c>
      <c r="AY36" s="61"/>
      <c r="AZ36" s="71">
        <f>IF(AX36,AX36/AX$60*100,0)</f>
        <v>37.663156183293175</v>
      </c>
      <c r="BA36" s="61"/>
      <c r="BB36" s="70">
        <v>0</v>
      </c>
      <c r="BC36" s="61"/>
      <c r="BD36" s="71">
        <f>(BB36/$BL36)</f>
        <v>0</v>
      </c>
      <c r="BE36" s="61"/>
      <c r="BF36" s="71">
        <f>IF(BD36,BD36/BD$60*100,0)</f>
        <v>0</v>
      </c>
      <c r="BG36" s="61"/>
      <c r="BH36" s="70">
        <f>(E36+K36+Q36+W36+AC36+AJ36+AP36+AV36+BB36)</f>
        <v>185770951</v>
      </c>
      <c r="BI36" s="61"/>
      <c r="BJ36" s="47">
        <v>20</v>
      </c>
      <c r="BK36" s="61"/>
      <c r="BL36" s="96">
        <v>41757</v>
      </c>
      <c r="BM36" s="61"/>
      <c r="BN36" s="96">
        <f>IF(E36,BL36,0)</f>
        <v>41757</v>
      </c>
      <c r="BO36" s="61"/>
      <c r="BP36" s="96">
        <f>IF(K36,BL36,0)</f>
        <v>41757</v>
      </c>
      <c r="BQ36" s="61"/>
      <c r="BR36" s="96">
        <f>IF(Q36,BL36,0)</f>
        <v>41757</v>
      </c>
      <c r="BS36" s="61"/>
      <c r="BT36" s="96">
        <f>IF(W36,BL36,0)</f>
        <v>41757</v>
      </c>
      <c r="BU36" s="61"/>
      <c r="BV36" s="96">
        <f>IF(AC36,BL36,0)</f>
        <v>41757</v>
      </c>
      <c r="BW36" s="61"/>
      <c r="BX36" s="96">
        <f>IF(AJ36,BL36,0)</f>
        <v>41757</v>
      </c>
      <c r="BY36" s="61"/>
      <c r="BZ36" s="96">
        <f>IF(AP36,BL36,0)</f>
        <v>41757</v>
      </c>
      <c r="CA36" s="61"/>
      <c r="CB36" s="96">
        <f>IF(AV36,BL36,0)</f>
        <v>41757</v>
      </c>
      <c r="CC36" s="61"/>
      <c r="CD36" s="96">
        <f>IF(BB36,$BL36,0)</f>
        <v>0</v>
      </c>
    </row>
    <row r="37" spans="1:82" ht="8.85" customHeight="1" x14ac:dyDescent="0.3">
      <c r="A37" s="72"/>
      <c r="B37" s="61"/>
      <c r="D37" s="61"/>
      <c r="E37" s="93"/>
      <c r="F37" s="61"/>
      <c r="G37" s="61"/>
      <c r="H37" s="61"/>
      <c r="I37" s="61"/>
      <c r="J37" s="61"/>
      <c r="K37" s="93"/>
      <c r="L37" s="61"/>
      <c r="M37" s="61"/>
      <c r="N37" s="61"/>
      <c r="O37" s="61"/>
      <c r="P37" s="61"/>
      <c r="Q37" s="93"/>
      <c r="R37" s="61"/>
      <c r="S37" s="61"/>
      <c r="T37" s="61"/>
      <c r="U37" s="61"/>
      <c r="V37" s="61"/>
      <c r="W37" s="93"/>
      <c r="X37" s="61"/>
      <c r="Y37" s="61"/>
      <c r="Z37" s="61"/>
      <c r="AA37" s="61"/>
      <c r="AB37" s="61"/>
      <c r="AC37" s="93"/>
      <c r="AD37" s="61"/>
      <c r="AE37" s="61"/>
      <c r="AF37" s="61"/>
      <c r="AG37" s="61"/>
      <c r="AH37" s="61"/>
      <c r="AI37" s="61"/>
      <c r="AJ37" s="93"/>
      <c r="AK37" s="61"/>
      <c r="AL37" s="61"/>
      <c r="AM37" s="61"/>
      <c r="AN37" s="61"/>
      <c r="AO37" s="61"/>
      <c r="AP37" s="93"/>
      <c r="AQ37" s="61"/>
      <c r="AR37" s="61"/>
      <c r="AS37" s="61"/>
      <c r="AT37" s="61"/>
      <c r="AU37" s="61"/>
      <c r="AV37" s="93"/>
      <c r="AW37" s="61"/>
      <c r="AX37" s="61"/>
      <c r="AY37" s="61"/>
      <c r="AZ37" s="61"/>
      <c r="BA37" s="61"/>
      <c r="BB37" s="61"/>
      <c r="BC37" s="61"/>
      <c r="BD37" s="61"/>
      <c r="BE37" s="61"/>
      <c r="BF37" s="61"/>
      <c r="BG37" s="61"/>
      <c r="BH37" s="93"/>
      <c r="BI37" s="61"/>
      <c r="BJ37" s="72"/>
      <c r="BK37" s="61"/>
      <c r="BL37" s="93"/>
      <c r="BM37" s="61"/>
      <c r="BN37" s="61"/>
      <c r="BO37" s="61"/>
      <c r="BP37" s="61"/>
      <c r="BQ37" s="61"/>
      <c r="BR37" s="61"/>
      <c r="BS37" s="61"/>
      <c r="BT37" s="61"/>
      <c r="BU37" s="61"/>
      <c r="BV37" s="61"/>
      <c r="BW37" s="61"/>
      <c r="BX37" s="61"/>
      <c r="BY37" s="61"/>
      <c r="BZ37" s="61"/>
      <c r="CA37" s="61"/>
      <c r="CB37" s="61"/>
      <c r="CC37" s="61"/>
      <c r="CD37" s="61"/>
    </row>
    <row r="38" spans="1:82" ht="8.85" customHeight="1" x14ac:dyDescent="0.3">
      <c r="A38" s="47">
        <v>21</v>
      </c>
      <c r="B38" s="98"/>
      <c r="C38" s="47" t="s">
        <v>105</v>
      </c>
      <c r="D38" s="61"/>
      <c r="E38" s="70">
        <v>4039750</v>
      </c>
      <c r="F38" s="61"/>
      <c r="G38" s="71">
        <f>(E38/$BL38)</f>
        <v>242.83181053137773</v>
      </c>
      <c r="H38" s="61"/>
      <c r="I38" s="71">
        <f>IF(G38,G38/G$60*100,0)</f>
        <v>126.24883642277366</v>
      </c>
      <c r="J38" s="61"/>
      <c r="K38" s="70">
        <v>233370</v>
      </c>
      <c r="L38" s="61"/>
      <c r="M38" s="66">
        <f>(K38/$BL38)</f>
        <v>14.028011541235873</v>
      </c>
      <c r="N38" s="61"/>
      <c r="O38" s="66">
        <f>IF(M38,M38/M$60*100,0)</f>
        <v>17.508079262465749</v>
      </c>
      <c r="P38" s="61"/>
      <c r="Q38" s="70">
        <v>8303023</v>
      </c>
      <c r="R38" s="61"/>
      <c r="S38" s="66">
        <f>(Q38/$BL38)</f>
        <v>499.09972349122387</v>
      </c>
      <c r="T38" s="61"/>
      <c r="U38" s="66">
        <f>IF(S38,S38/S$60*100,0)</f>
        <v>65.007248396637095</v>
      </c>
      <c r="V38" s="61"/>
      <c r="W38" s="70">
        <v>2839146</v>
      </c>
      <c r="X38" s="61"/>
      <c r="Y38" s="66">
        <f>(W38/$BL38)</f>
        <v>170.66277951430632</v>
      </c>
      <c r="Z38" s="61"/>
      <c r="AA38" s="66">
        <f>IF(Y38,Y38/Y$60*100,0)</f>
        <v>48.292619955438433</v>
      </c>
      <c r="AB38" s="61"/>
      <c r="AC38" s="70">
        <v>4770580</v>
      </c>
      <c r="AD38" s="61"/>
      <c r="AE38" s="66">
        <f>(AC38/$BL38)</f>
        <v>286.76244289492666</v>
      </c>
      <c r="AF38" s="61"/>
      <c r="AG38" s="66">
        <f>IF(AE38,AE38/AE$60*100,0)</f>
        <v>61.602033717818635</v>
      </c>
      <c r="AH38" s="99"/>
      <c r="AI38" s="61"/>
      <c r="AJ38" s="70">
        <v>42597256</v>
      </c>
      <c r="AK38" s="61"/>
      <c r="AL38" s="66">
        <f>(AJ38/$BL38)</f>
        <v>2560.546766049531</v>
      </c>
      <c r="AM38" s="61"/>
      <c r="AN38" s="66">
        <f>IF(AL38,AL38/AL$60*100,0)</f>
        <v>139.59814754470921</v>
      </c>
      <c r="AO38" s="61"/>
      <c r="AP38" s="70">
        <v>3471988</v>
      </c>
      <c r="AQ38" s="61"/>
      <c r="AR38" s="66">
        <f>(AP38/$BL38)</f>
        <v>208.70329406107237</v>
      </c>
      <c r="AS38" s="61"/>
      <c r="AT38" s="66">
        <f>IF(AR38,AR38/AR$60*100,0)</f>
        <v>125.44645252999587</v>
      </c>
      <c r="AU38" s="61"/>
      <c r="AV38" s="70">
        <v>521149</v>
      </c>
      <c r="AW38" s="61"/>
      <c r="AX38" s="71">
        <f>(AV38/$BL38)</f>
        <v>31.326580908872327</v>
      </c>
      <c r="AY38" s="61"/>
      <c r="AZ38" s="71">
        <f>IF(AX38,AX38/AX$60*100,0)</f>
        <v>18.812745830594142</v>
      </c>
      <c r="BA38" s="61"/>
      <c r="BB38" s="70">
        <v>0</v>
      </c>
      <c r="BC38" s="61"/>
      <c r="BD38" s="71">
        <v>0</v>
      </c>
      <c r="BE38" s="61"/>
      <c r="BF38" s="71">
        <f>IF(BD38,BD38/BD$60*100,0)</f>
        <v>0</v>
      </c>
      <c r="BG38" s="61"/>
      <c r="BH38" s="70">
        <f>(E38+K38+Q38+W38+AC38+AJ38+AP38+AV38+BB38)</f>
        <v>66776262</v>
      </c>
      <c r="BI38" s="61"/>
      <c r="BJ38" s="47">
        <v>21</v>
      </c>
      <c r="BK38" s="61"/>
      <c r="BL38" s="96">
        <v>16636</v>
      </c>
      <c r="BM38" s="61"/>
      <c r="BN38" s="96">
        <f>IF(E38,BL38,0)</f>
        <v>16636</v>
      </c>
      <c r="BO38" s="61"/>
      <c r="BP38" s="96">
        <f>IF(K38,BL38,0)</f>
        <v>16636</v>
      </c>
      <c r="BQ38" s="61"/>
      <c r="BR38" s="96">
        <f>IF(Q38,BL38,0)</f>
        <v>16636</v>
      </c>
      <c r="BS38" s="61"/>
      <c r="BT38" s="96">
        <f>IF(W38,BL38,0)</f>
        <v>16636</v>
      </c>
      <c r="BU38" s="61"/>
      <c r="BV38" s="96">
        <f>IF(AC38,BL38,0)</f>
        <v>16636</v>
      </c>
      <c r="BW38" s="61"/>
      <c r="BX38" s="96">
        <f>IF(AJ38,BL38,0)</f>
        <v>16636</v>
      </c>
      <c r="BY38" s="61"/>
      <c r="BZ38" s="96">
        <f>IF(AP38,BL38,0)</f>
        <v>16636</v>
      </c>
      <c r="CA38" s="61"/>
      <c r="CB38" s="96">
        <f>IF(AV38,BL38,0)</f>
        <v>16636</v>
      </c>
      <c r="CC38" s="61"/>
      <c r="CD38" s="96">
        <f>IF(BB38,$BL38,0)</f>
        <v>0</v>
      </c>
    </row>
    <row r="39" spans="1:82" ht="8.85" customHeight="1" x14ac:dyDescent="0.3">
      <c r="A39" s="47">
        <v>22</v>
      </c>
      <c r="B39" s="98"/>
      <c r="C39" s="47" t="s">
        <v>106</v>
      </c>
      <c r="D39" s="61"/>
      <c r="E39" s="70">
        <v>3309624</v>
      </c>
      <c r="F39" s="61"/>
      <c r="G39" s="71">
        <f>(E39/$BL39)</f>
        <v>258.70585476432422</v>
      </c>
      <c r="H39" s="61"/>
      <c r="I39" s="71">
        <f>IF(G39,G39/G$60*100,0)</f>
        <v>134.50178981198451</v>
      </c>
      <c r="J39" s="61"/>
      <c r="K39" s="70">
        <v>2607771</v>
      </c>
      <c r="L39" s="61"/>
      <c r="M39" s="66">
        <f>(K39/$BL39)</f>
        <v>203.84358633627764</v>
      </c>
      <c r="N39" s="61"/>
      <c r="O39" s="66">
        <f>IF(M39,M39/M$60*100,0)</f>
        <v>254.41308315365174</v>
      </c>
      <c r="P39" s="61"/>
      <c r="Q39" s="70">
        <v>11040948</v>
      </c>
      <c r="R39" s="61"/>
      <c r="S39" s="66">
        <f>(Q39/$BL39)</f>
        <v>863.04604080356444</v>
      </c>
      <c r="T39" s="61"/>
      <c r="U39" s="66">
        <f>IF(S39,S39/S$60*100,0)</f>
        <v>112.41089848697949</v>
      </c>
      <c r="V39" s="61"/>
      <c r="W39" s="70">
        <v>6929553</v>
      </c>
      <c r="X39" s="61"/>
      <c r="Y39" s="66">
        <f>(W39/$BL39)</f>
        <v>541.6675525678105</v>
      </c>
      <c r="Z39" s="61"/>
      <c r="AA39" s="66">
        <f>IF(Y39,Y39/Y$60*100,0)</f>
        <v>153.27621718569819</v>
      </c>
      <c r="AB39" s="61"/>
      <c r="AC39" s="70">
        <v>8067418</v>
      </c>
      <c r="AD39" s="61"/>
      <c r="AE39" s="66">
        <f>(AC39/$BL39)</f>
        <v>630.61189713124361</v>
      </c>
      <c r="AF39" s="61"/>
      <c r="AG39" s="66">
        <f>IF(AE39,AE39/AE$60*100,0)</f>
        <v>135.46744461292812</v>
      </c>
      <c r="AH39" s="99"/>
      <c r="AI39" s="61"/>
      <c r="AJ39" s="70">
        <v>24182955</v>
      </c>
      <c r="AK39" s="61"/>
      <c r="AL39" s="66">
        <f>(AJ39/$BL39)</f>
        <v>1890.3271320253264</v>
      </c>
      <c r="AM39" s="61"/>
      <c r="AN39" s="66">
        <f>IF(AL39,AL39/AL$60*100,0)</f>
        <v>103.05852225904393</v>
      </c>
      <c r="AO39" s="61"/>
      <c r="AP39" s="70">
        <v>851691</v>
      </c>
      <c r="AQ39" s="61"/>
      <c r="AR39" s="66">
        <f>(AP39/$BL39)</f>
        <v>66.574767450949736</v>
      </c>
      <c r="AS39" s="61"/>
      <c r="AT39" s="66">
        <f>IF(AR39,AR39/AR$60*100,0)</f>
        <v>40.016466641332357</v>
      </c>
      <c r="AU39" s="61"/>
      <c r="AV39" s="70">
        <v>2992592</v>
      </c>
      <c r="AW39" s="61"/>
      <c r="AX39" s="71">
        <f>(AV39/$BL39)</f>
        <v>233.92417728445244</v>
      </c>
      <c r="AY39" s="61"/>
      <c r="AZ39" s="71">
        <f>IF(AX39,AX39/AX$60*100,0)</f>
        <v>140.47993630983407</v>
      </c>
      <c r="BA39" s="61"/>
      <c r="BB39" s="70">
        <v>0</v>
      </c>
      <c r="BC39" s="61"/>
      <c r="BD39" s="71">
        <f>(BB39/$BL39)</f>
        <v>0</v>
      </c>
      <c r="BE39" s="61"/>
      <c r="BF39" s="71">
        <f>IF(BD39,BD39/BD$60*100,0)</f>
        <v>0</v>
      </c>
      <c r="BG39" s="61"/>
      <c r="BH39" s="70">
        <f>(E39+K39+Q39+W39+AC39+AJ39+AP39+AV39+BB39)</f>
        <v>59982552</v>
      </c>
      <c r="BI39" s="61"/>
      <c r="BJ39" s="47">
        <v>22</v>
      </c>
      <c r="BK39" s="61"/>
      <c r="BL39" s="96">
        <v>12793</v>
      </c>
      <c r="BM39" s="61"/>
      <c r="BN39" s="96">
        <f>IF(E39,BL39,0)</f>
        <v>12793</v>
      </c>
      <c r="BO39" s="61"/>
      <c r="BP39" s="96">
        <f>IF(K39,BL39,0)</f>
        <v>12793</v>
      </c>
      <c r="BQ39" s="61"/>
      <c r="BR39" s="96">
        <f>IF(Q39,BL39,0)</f>
        <v>12793</v>
      </c>
      <c r="BS39" s="61"/>
      <c r="BT39" s="96">
        <f>IF(W39,BL39,0)</f>
        <v>12793</v>
      </c>
      <c r="BU39" s="61"/>
      <c r="BV39" s="96">
        <f>IF(AC39,BL39,0)</f>
        <v>12793</v>
      </c>
      <c r="BW39" s="61"/>
      <c r="BX39" s="96">
        <f>IF(AJ39,BL39,0)</f>
        <v>12793</v>
      </c>
      <c r="BY39" s="61"/>
      <c r="BZ39" s="96">
        <f>IF(AP39,BL39,0)</f>
        <v>12793</v>
      </c>
      <c r="CA39" s="61"/>
      <c r="CB39" s="96">
        <f>IF(AV39,BL39,0)</f>
        <v>12793</v>
      </c>
      <c r="CC39" s="61"/>
      <c r="CD39" s="96">
        <f>IF(BB39,$BL39,0)</f>
        <v>0</v>
      </c>
    </row>
    <row r="40" spans="1:82" ht="8.85" customHeight="1" x14ac:dyDescent="0.3">
      <c r="A40" s="47">
        <v>23</v>
      </c>
      <c r="B40" s="98"/>
      <c r="C40" s="47" t="s">
        <v>107</v>
      </c>
      <c r="D40" s="61"/>
      <c r="E40" s="70">
        <v>28538720</v>
      </c>
      <c r="F40" s="61"/>
      <c r="G40" s="71">
        <f>(E40/$BL40)</f>
        <v>157.67248618784529</v>
      </c>
      <c r="H40" s="61"/>
      <c r="I40" s="71">
        <f>IF(G40,G40/G$60*100,0)</f>
        <v>81.974300951518686</v>
      </c>
      <c r="J40" s="61"/>
      <c r="K40" s="70">
        <v>12635237</v>
      </c>
      <c r="L40" s="61"/>
      <c r="M40" s="66">
        <f>(K40/$BL40)</f>
        <v>69.807939226519338</v>
      </c>
      <c r="N40" s="61"/>
      <c r="O40" s="66">
        <f>IF(M40,M40/M$60*100,0)</f>
        <v>87.125885912952114</v>
      </c>
      <c r="P40" s="61"/>
      <c r="Q40" s="70">
        <v>146819994</v>
      </c>
      <c r="R40" s="61"/>
      <c r="S40" s="66">
        <f>(Q40/$BL40)</f>
        <v>811.16018784530388</v>
      </c>
      <c r="T40" s="61"/>
      <c r="U40" s="66">
        <f>IF(S40,S40/S$60*100,0)</f>
        <v>105.65281714015956</v>
      </c>
      <c r="V40" s="61"/>
      <c r="W40" s="70">
        <v>41538842</v>
      </c>
      <c r="X40" s="61"/>
      <c r="Y40" s="66">
        <f>(W40/$BL40)</f>
        <v>229.49636464088397</v>
      </c>
      <c r="Z40" s="61"/>
      <c r="AA40" s="66">
        <f>IF(Y40,Y40/Y$60*100,0)</f>
        <v>64.940819259467546</v>
      </c>
      <c r="AB40" s="61"/>
      <c r="AC40" s="70">
        <v>81919170</v>
      </c>
      <c r="AD40" s="61"/>
      <c r="AE40" s="66">
        <f>(AC40/$BL40)</f>
        <v>452.59209944751382</v>
      </c>
      <c r="AF40" s="61"/>
      <c r="AG40" s="66">
        <f>IF(AE40,AE40/AE$60*100,0)</f>
        <v>97.225401935914832</v>
      </c>
      <c r="AH40" s="99"/>
      <c r="AI40" s="61"/>
      <c r="AJ40" s="70">
        <v>362230014</v>
      </c>
      <c r="AK40" s="61"/>
      <c r="AL40" s="66">
        <f>(AJ40/$BL40)</f>
        <v>2001.2707955801104</v>
      </c>
      <c r="AM40" s="61"/>
      <c r="AN40" s="66">
        <f>IF(AL40,AL40/AL$60*100,0)</f>
        <v>109.10704678490752</v>
      </c>
      <c r="AO40" s="61"/>
      <c r="AP40" s="70">
        <v>37096590</v>
      </c>
      <c r="AQ40" s="61"/>
      <c r="AR40" s="66">
        <f>(AP40/$BL40)</f>
        <v>204.95353591160222</v>
      </c>
      <c r="AS40" s="61"/>
      <c r="AT40" s="66">
        <f>IF(AR40,AR40/AR$60*100,0)</f>
        <v>123.19256449333258</v>
      </c>
      <c r="AU40" s="61"/>
      <c r="AV40" s="70">
        <v>13770178</v>
      </c>
      <c r="AW40" s="61"/>
      <c r="AX40" s="71">
        <f>(AV40/$BL40)</f>
        <v>76.078331491712703</v>
      </c>
      <c r="AY40" s="61"/>
      <c r="AZ40" s="71">
        <f>IF(AX40,AX40/AX$60*100,0)</f>
        <v>45.687792029800491</v>
      </c>
      <c r="BA40" s="61"/>
      <c r="BB40" s="70">
        <v>0</v>
      </c>
      <c r="BC40" s="61"/>
      <c r="BD40" s="71">
        <f>(BB40/$BL40)</f>
        <v>0</v>
      </c>
      <c r="BE40" s="61"/>
      <c r="BF40" s="71">
        <f>IF(BD40,BD40/BD$60*100,0)</f>
        <v>0</v>
      </c>
      <c r="BG40" s="61"/>
      <c r="BH40" s="70">
        <f>(E40+K40+Q40+W40+AC40+AJ40+AP40+AV40+BB40)</f>
        <v>724548745</v>
      </c>
      <c r="BI40" s="61"/>
      <c r="BJ40" s="47">
        <v>23</v>
      </c>
      <c r="BK40" s="61"/>
      <c r="BL40" s="96">
        <v>181000</v>
      </c>
      <c r="BM40" s="61"/>
      <c r="BN40" s="96">
        <f>IF(E40,BL40,0)</f>
        <v>181000</v>
      </c>
      <c r="BO40" s="61"/>
      <c r="BP40" s="96">
        <f>IF(K40,BL40,0)</f>
        <v>181000</v>
      </c>
      <c r="BQ40" s="61"/>
      <c r="BR40" s="96">
        <f>IF(Q40,BL40,0)</f>
        <v>181000</v>
      </c>
      <c r="BS40" s="61"/>
      <c r="BT40" s="96">
        <f>IF(W40,BL40,0)</f>
        <v>181000</v>
      </c>
      <c r="BU40" s="61"/>
      <c r="BV40" s="96">
        <f>IF(AC40,BL40,0)</f>
        <v>181000</v>
      </c>
      <c r="BW40" s="61"/>
      <c r="BX40" s="96">
        <f>IF(AJ40,BL40,0)</f>
        <v>181000</v>
      </c>
      <c r="BY40" s="61"/>
      <c r="BZ40" s="96">
        <f>IF(AP40,BL40,0)</f>
        <v>181000</v>
      </c>
      <c r="CA40" s="61"/>
      <c r="CB40" s="96">
        <f>IF(AV40,BL40,0)</f>
        <v>181000</v>
      </c>
      <c r="CC40" s="61"/>
      <c r="CD40" s="96">
        <f>IF(BB40,$BL40,0)</f>
        <v>0</v>
      </c>
    </row>
    <row r="41" spans="1:82" ht="8.85" customHeight="1" x14ac:dyDescent="0.3">
      <c r="A41" s="47">
        <v>24</v>
      </c>
      <c r="B41" s="98"/>
      <c r="C41" s="47" t="s">
        <v>108</v>
      </c>
      <c r="D41" s="61"/>
      <c r="E41" s="70">
        <v>41558705</v>
      </c>
      <c r="F41" s="61"/>
      <c r="G41" s="71">
        <f>(E41/$BL41)</f>
        <v>169.58998832910297</v>
      </c>
      <c r="H41" s="61"/>
      <c r="I41" s="71">
        <f>IF(G41,G41/G$60*100,0)</f>
        <v>88.170238687630416</v>
      </c>
      <c r="J41" s="61"/>
      <c r="K41" s="70">
        <v>16655372</v>
      </c>
      <c r="L41" s="61"/>
      <c r="M41" s="66">
        <f>(K41/$BL41)</f>
        <v>67.966129914222989</v>
      </c>
      <c r="N41" s="61"/>
      <c r="O41" s="66">
        <f>IF(M41,M41/M$60*100,0)</f>
        <v>84.827160727900619</v>
      </c>
      <c r="P41" s="61"/>
      <c r="Q41" s="70">
        <v>178804680</v>
      </c>
      <c r="R41" s="61"/>
      <c r="S41" s="66">
        <f>(Q41/$BL41)</f>
        <v>729.65419866641639</v>
      </c>
      <c r="T41" s="61"/>
      <c r="U41" s="66">
        <f>IF(S41,S41/S$60*100,0)</f>
        <v>95.03674216559844</v>
      </c>
      <c r="V41" s="61"/>
      <c r="W41" s="70">
        <v>95170641</v>
      </c>
      <c r="X41" s="61"/>
      <c r="Y41" s="66">
        <f>(W41/$BL41)</f>
        <v>388.36599688231979</v>
      </c>
      <c r="Z41" s="61"/>
      <c r="AA41" s="66">
        <f>IF(Y41,Y41/Y$60*100,0)</f>
        <v>109.89632036012071</v>
      </c>
      <c r="AB41" s="61"/>
      <c r="AC41" s="70">
        <v>88088290</v>
      </c>
      <c r="AD41" s="61"/>
      <c r="AE41" s="66">
        <f>(AC41/$BL41)</f>
        <v>359.46481183739093</v>
      </c>
      <c r="AF41" s="61"/>
      <c r="AG41" s="66">
        <f>IF(AE41,AE41/AE$60*100,0)</f>
        <v>77.219887080157278</v>
      </c>
      <c r="AH41" s="99"/>
      <c r="AI41" s="61"/>
      <c r="AJ41" s="70">
        <v>369767296</v>
      </c>
      <c r="AK41" s="61"/>
      <c r="AL41" s="66">
        <f>(AJ41/$BL41)</f>
        <v>1508.9216907293903</v>
      </c>
      <c r="AM41" s="61"/>
      <c r="AN41" s="66">
        <f>IF(AL41,AL41/AL$60*100,0)</f>
        <v>82.264723928802823</v>
      </c>
      <c r="AO41" s="61"/>
      <c r="AP41" s="70">
        <v>50532372</v>
      </c>
      <c r="AQ41" s="61"/>
      <c r="AR41" s="66">
        <f>(AP41/$BL41)</f>
        <v>206.20912941637354</v>
      </c>
      <c r="AS41" s="61"/>
      <c r="AT41" s="66">
        <f>IF(AR41,AR41/AR$60*100,0)</f>
        <v>123.94727108146711</v>
      </c>
      <c r="AU41" s="61"/>
      <c r="AV41" s="70">
        <v>51152381</v>
      </c>
      <c r="AW41" s="61"/>
      <c r="AX41" s="71">
        <f>(AV41/$BL41)</f>
        <v>208.73922074318313</v>
      </c>
      <c r="AY41" s="61"/>
      <c r="AZ41" s="71">
        <f>IF(AX41,AX41/AX$60*100,0)</f>
        <v>125.35545823341334</v>
      </c>
      <c r="BA41" s="61"/>
      <c r="BB41" s="70">
        <v>0</v>
      </c>
      <c r="BC41" s="61"/>
      <c r="BD41" s="71">
        <f>(BB41/$BL41)</f>
        <v>0</v>
      </c>
      <c r="BE41" s="61"/>
      <c r="BF41" s="71">
        <f>IF(BD41,BD41/BD$60*100,0)</f>
        <v>0</v>
      </c>
      <c r="BG41" s="61"/>
      <c r="BH41" s="70">
        <f>(E41+K41+Q41+W41+AC41+AJ41+AP41+AV41+BB41)</f>
        <v>891729737</v>
      </c>
      <c r="BI41" s="61"/>
      <c r="BJ41" s="47">
        <v>24</v>
      </c>
      <c r="BK41" s="61"/>
      <c r="BL41" s="96">
        <v>245054</v>
      </c>
      <c r="BM41" s="61"/>
      <c r="BN41" s="96">
        <f>IF(E41,BL41,0)</f>
        <v>245054</v>
      </c>
      <c r="BO41" s="61"/>
      <c r="BP41" s="96">
        <f>IF(K41,BL41,0)</f>
        <v>245054</v>
      </c>
      <c r="BQ41" s="61"/>
      <c r="BR41" s="96">
        <f>IF(Q41,BL41,0)</f>
        <v>245054</v>
      </c>
      <c r="BS41" s="61"/>
      <c r="BT41" s="96">
        <f>IF(W41,BL41,0)</f>
        <v>245054</v>
      </c>
      <c r="BU41" s="61"/>
      <c r="BV41" s="96">
        <f>IF(AC41,BL41,0)</f>
        <v>245054</v>
      </c>
      <c r="BW41" s="61"/>
      <c r="BX41" s="96">
        <f>IF(AJ41,BL41,0)</f>
        <v>245054</v>
      </c>
      <c r="BY41" s="61"/>
      <c r="BZ41" s="96">
        <f>IF(AP41,BL41,0)</f>
        <v>245054</v>
      </c>
      <c r="CA41" s="61"/>
      <c r="CB41" s="96">
        <f>IF(AV41,BL41,0)</f>
        <v>245054</v>
      </c>
      <c r="CC41" s="61"/>
      <c r="CD41" s="96">
        <f>IF(BB41,$BL41,0)</f>
        <v>0</v>
      </c>
    </row>
    <row r="42" spans="1:82" ht="8.85" customHeight="1" x14ac:dyDescent="0.3">
      <c r="A42" s="47">
        <v>25</v>
      </c>
      <c r="B42" s="105"/>
      <c r="C42" s="47" t="s">
        <v>109</v>
      </c>
      <c r="D42" s="61"/>
      <c r="E42" s="70">
        <v>1042775</v>
      </c>
      <c r="F42" s="61"/>
      <c r="G42" s="71">
        <f>(E42/$BL42)</f>
        <v>268.82572828048467</v>
      </c>
      <c r="H42" s="61"/>
      <c r="I42" s="71">
        <f>IF(G42,G42/G$60*100,0)</f>
        <v>139.7631361461618</v>
      </c>
      <c r="J42" s="61"/>
      <c r="K42" s="70">
        <v>424454</v>
      </c>
      <c r="L42" s="61"/>
      <c r="M42" s="66">
        <f>(K42/$BL42)</f>
        <v>109.4235627739108</v>
      </c>
      <c r="N42" s="61"/>
      <c r="O42" s="66">
        <f>IF(M42,M42/M$60*100,0)</f>
        <v>136.56934944738748</v>
      </c>
      <c r="P42" s="61"/>
      <c r="Q42" s="70">
        <v>3184958</v>
      </c>
      <c r="R42" s="61"/>
      <c r="S42" s="66">
        <f>(Q42/$BL42)</f>
        <v>821.07708172209334</v>
      </c>
      <c r="T42" s="61"/>
      <c r="U42" s="66">
        <f>IF(S42,S42/S$60*100,0)</f>
        <v>106.94448281983986</v>
      </c>
      <c r="V42" s="61"/>
      <c r="W42" s="70">
        <v>3225256</v>
      </c>
      <c r="X42" s="61"/>
      <c r="Y42" s="66">
        <f>(W42/$BL42)</f>
        <v>831.46584171178142</v>
      </c>
      <c r="Z42" s="61"/>
      <c r="AA42" s="66">
        <f>IF(Y42,Y42/Y$60*100,0)</f>
        <v>235.28073323304679</v>
      </c>
      <c r="AB42" s="61"/>
      <c r="AC42" s="70">
        <v>1890975</v>
      </c>
      <c r="AD42" s="61"/>
      <c r="AE42" s="66">
        <f>(AC42/$BL42)</f>
        <v>487.49033255993811</v>
      </c>
      <c r="AF42" s="61"/>
      <c r="AG42" s="66">
        <f>IF(AE42,AE42/AE$60*100,0)</f>
        <v>104.72220699581443</v>
      </c>
      <c r="AH42" s="99"/>
      <c r="AI42" s="61"/>
      <c r="AJ42" s="70">
        <v>8281081</v>
      </c>
      <c r="AK42" s="61"/>
      <c r="AL42" s="66">
        <f>(AJ42/$BL42)</f>
        <v>2134.8494457334364</v>
      </c>
      <c r="AM42" s="61"/>
      <c r="AN42" s="66">
        <f>IF(AL42,AL42/AL$60*100,0)</f>
        <v>116.38960547907917</v>
      </c>
      <c r="AO42" s="61"/>
      <c r="AP42" s="70">
        <v>528027</v>
      </c>
      <c r="AQ42" s="61"/>
      <c r="AR42" s="66">
        <f>(AP42/$BL42)</f>
        <v>136.12451662799691</v>
      </c>
      <c r="AS42" s="61"/>
      <c r="AT42" s="66">
        <f>IF(AR42,AR42/AR$60*100,0)</f>
        <v>81.821122134975212</v>
      </c>
      <c r="AU42" s="61"/>
      <c r="AV42" s="70">
        <v>281349</v>
      </c>
      <c r="AW42" s="61"/>
      <c r="AX42" s="71">
        <f>(AV42/$BL42)</f>
        <v>72.53132250580046</v>
      </c>
      <c r="AY42" s="61"/>
      <c r="AZ42" s="71">
        <f>IF(AX42,AX42/AX$60*100,0)</f>
        <v>43.557684735138736</v>
      </c>
      <c r="BA42" s="61"/>
      <c r="BB42" s="70">
        <v>0</v>
      </c>
      <c r="BC42" s="61"/>
      <c r="BD42" s="71">
        <v>0</v>
      </c>
      <c r="BE42" s="61"/>
      <c r="BF42" s="71">
        <f>IF(BD42,BD42/BD$60*100,0)</f>
        <v>0</v>
      </c>
      <c r="BG42" s="61"/>
      <c r="BH42" s="70">
        <f>(E42+K42+Q42+W42+AC42+AJ42+AP42+AV42+BB42)</f>
        <v>18858875</v>
      </c>
      <c r="BI42" s="61"/>
      <c r="BJ42" s="47">
        <v>25</v>
      </c>
      <c r="BK42" s="61"/>
      <c r="BL42" s="96">
        <v>3879</v>
      </c>
      <c r="BM42" s="61"/>
      <c r="BN42" s="96">
        <f>IF(E42,BL42,0)</f>
        <v>3879</v>
      </c>
      <c r="BO42" s="61"/>
      <c r="BP42" s="96">
        <f>IF(K42,BL42,0)</f>
        <v>3879</v>
      </c>
      <c r="BQ42" s="61"/>
      <c r="BR42" s="96">
        <f>IF(Q42,BL42,0)</f>
        <v>3879</v>
      </c>
      <c r="BS42" s="61"/>
      <c r="BT42" s="96">
        <f>IF(W42,BL42,0)</f>
        <v>3879</v>
      </c>
      <c r="BU42" s="61"/>
      <c r="BV42" s="96">
        <f>IF(AC42,BL42,0)</f>
        <v>3879</v>
      </c>
      <c r="BW42" s="61"/>
      <c r="BX42" s="96">
        <f>IF(AJ42,BL42,0)</f>
        <v>3879</v>
      </c>
      <c r="BY42" s="61"/>
      <c r="BZ42" s="96">
        <f>IF(AP42,BL42,0)</f>
        <v>3879</v>
      </c>
      <c r="CA42" s="61"/>
      <c r="CB42" s="96">
        <f>IF(AV42,BL42,0)</f>
        <v>3879</v>
      </c>
      <c r="CC42" s="61"/>
      <c r="CD42" s="96">
        <f>IF(BB42,$BL42,0)</f>
        <v>0</v>
      </c>
    </row>
    <row r="43" spans="1:82" ht="8.85" customHeight="1" x14ac:dyDescent="0.3">
      <c r="A43" s="72"/>
      <c r="B43" s="61"/>
      <c r="D43" s="61"/>
      <c r="E43" s="93"/>
      <c r="F43" s="61"/>
      <c r="G43" s="61"/>
      <c r="H43" s="61"/>
      <c r="I43" s="61"/>
      <c r="J43" s="61"/>
      <c r="K43" s="93"/>
      <c r="L43" s="61"/>
      <c r="M43" s="61"/>
      <c r="N43" s="61"/>
      <c r="O43" s="61"/>
      <c r="P43" s="61"/>
      <c r="Q43" s="93"/>
      <c r="R43" s="61"/>
      <c r="S43" s="61"/>
      <c r="T43" s="61"/>
      <c r="U43" s="61"/>
      <c r="V43" s="61"/>
      <c r="W43" s="93"/>
      <c r="X43" s="61"/>
      <c r="Y43" s="61"/>
      <c r="Z43" s="61"/>
      <c r="AA43" s="61"/>
      <c r="AB43" s="61"/>
      <c r="AC43" s="93"/>
      <c r="AD43" s="61"/>
      <c r="AE43" s="61"/>
      <c r="AF43" s="61"/>
      <c r="AG43" s="61"/>
      <c r="AH43" s="61"/>
      <c r="AI43" s="61"/>
      <c r="AJ43" s="93"/>
      <c r="AK43" s="61"/>
      <c r="AL43" s="61"/>
      <c r="AM43" s="61"/>
      <c r="AN43" s="61"/>
      <c r="AO43" s="61"/>
      <c r="AP43" s="93"/>
      <c r="AQ43" s="61"/>
      <c r="AR43" s="61"/>
      <c r="AS43" s="61"/>
      <c r="AT43" s="61"/>
      <c r="AU43" s="61"/>
      <c r="AV43" s="93"/>
      <c r="AW43" s="61"/>
      <c r="AX43" s="61"/>
      <c r="AY43" s="61"/>
      <c r="AZ43" s="61"/>
      <c r="BA43" s="61"/>
      <c r="BB43" s="61"/>
      <c r="BC43" s="61"/>
      <c r="BD43" s="61"/>
      <c r="BE43" s="61"/>
      <c r="BF43" s="61"/>
      <c r="BG43" s="61"/>
      <c r="BH43" s="93"/>
      <c r="BI43" s="61"/>
      <c r="BJ43" s="72"/>
      <c r="BK43" s="61"/>
      <c r="BL43" s="93"/>
      <c r="BM43" s="61"/>
      <c r="BN43" s="61"/>
      <c r="BO43" s="61"/>
      <c r="BP43" s="61"/>
      <c r="BQ43" s="61"/>
      <c r="BR43" s="61"/>
      <c r="BS43" s="61"/>
      <c r="BT43" s="61"/>
      <c r="BU43" s="61"/>
      <c r="BV43" s="61"/>
      <c r="BW43" s="61"/>
      <c r="BX43" s="61"/>
      <c r="BY43" s="61"/>
      <c r="BZ43" s="61"/>
      <c r="CA43" s="61"/>
      <c r="CB43" s="61"/>
      <c r="CC43" s="61"/>
      <c r="CD43" s="61"/>
    </row>
    <row r="44" spans="1:82" ht="8.85" customHeight="1" x14ac:dyDescent="0.3">
      <c r="A44" s="47">
        <v>26</v>
      </c>
      <c r="B44" s="105"/>
      <c r="C44" s="47" t="s">
        <v>110</v>
      </c>
      <c r="D44" s="61"/>
      <c r="E44" s="70">
        <v>6370694</v>
      </c>
      <c r="F44" s="61"/>
      <c r="G44" s="71">
        <f>(E44/$BL44)</f>
        <v>202.69468660515432</v>
      </c>
      <c r="H44" s="61"/>
      <c r="I44" s="71">
        <f>IF(G44,G44/G$60*100,0)</f>
        <v>105.38145013613391</v>
      </c>
      <c r="J44" s="61"/>
      <c r="K44" s="70">
        <v>4263424</v>
      </c>
      <c r="L44" s="61"/>
      <c r="M44" s="66">
        <f>(K44/$BL44)</f>
        <v>135.64823417117404</v>
      </c>
      <c r="N44" s="61"/>
      <c r="O44" s="66">
        <f>IF(M44,M44/M$60*100,0)</f>
        <v>169.29983474145308</v>
      </c>
      <c r="P44" s="61"/>
      <c r="Q44" s="70">
        <v>27256150</v>
      </c>
      <c r="R44" s="61"/>
      <c r="S44" s="66">
        <f>(Q44/$BL44)</f>
        <v>867.20171810372256</v>
      </c>
      <c r="T44" s="61"/>
      <c r="U44" s="66">
        <f>IF(S44,S44/S$60*100,0)</f>
        <v>112.95217137051856</v>
      </c>
      <c r="V44" s="61"/>
      <c r="W44" s="70">
        <v>10365924</v>
      </c>
      <c r="X44" s="61"/>
      <c r="Y44" s="66">
        <f>(W44/$BL44)</f>
        <v>329.8098631880369</v>
      </c>
      <c r="Z44" s="61"/>
      <c r="AA44" s="66">
        <f>IF(Y44,Y44/Y$60*100,0)</f>
        <v>93.326631769523289</v>
      </c>
      <c r="AB44" s="61"/>
      <c r="AC44" s="70">
        <v>21174787</v>
      </c>
      <c r="AD44" s="61"/>
      <c r="AE44" s="66">
        <f>(AC44/$BL44)</f>
        <v>673.71259942729876</v>
      </c>
      <c r="AF44" s="61"/>
      <c r="AG44" s="66">
        <f>IF(AE44,AE44/AE$60*100,0)</f>
        <v>144.72629625786305</v>
      </c>
      <c r="AH44" s="99"/>
      <c r="AI44" s="61"/>
      <c r="AJ44" s="70">
        <v>53645265</v>
      </c>
      <c r="AK44" s="61"/>
      <c r="AL44" s="66">
        <f>(AJ44/$BL44)</f>
        <v>1706.8172128539611</v>
      </c>
      <c r="AM44" s="61"/>
      <c r="AN44" s="66">
        <f>IF(AL44,AL44/AL$60*100,0)</f>
        <v>93.053766590423436</v>
      </c>
      <c r="AO44" s="61"/>
      <c r="AP44" s="70">
        <v>3157537</v>
      </c>
      <c r="AQ44" s="61"/>
      <c r="AR44" s="66">
        <f>(AP44/$BL44)</f>
        <v>100.46251988545976</v>
      </c>
      <c r="AS44" s="61"/>
      <c r="AT44" s="66">
        <f>IF(AR44,AR44/AR$60*100,0)</f>
        <v>60.385566929131471</v>
      </c>
      <c r="AU44" s="61"/>
      <c r="AV44" s="70">
        <v>719987</v>
      </c>
      <c r="AW44" s="61"/>
      <c r="AX44" s="71">
        <f>(AV44/$BL44)</f>
        <v>22.907636016544703</v>
      </c>
      <c r="AY44" s="61"/>
      <c r="AZ44" s="71">
        <f>IF(AX44,AX44/AX$60*100,0)</f>
        <v>13.756864664313373</v>
      </c>
      <c r="BA44" s="61"/>
      <c r="BB44" s="70">
        <v>0</v>
      </c>
      <c r="BC44" s="61"/>
      <c r="BD44" s="71">
        <v>0</v>
      </c>
      <c r="BE44" s="61"/>
      <c r="BF44" s="71">
        <f>IF(BD44,BD44/BD$60*100,0)</f>
        <v>0</v>
      </c>
      <c r="BG44" s="61"/>
      <c r="BH44" s="70">
        <f>(E44+K44+Q44+W44+AC44+AJ44+AP44+AV44+BB44)</f>
        <v>126953768</v>
      </c>
      <c r="BI44" s="61"/>
      <c r="BJ44" s="47">
        <v>26</v>
      </c>
      <c r="BK44" s="61"/>
      <c r="BL44" s="96">
        <v>31430</v>
      </c>
      <c r="BM44" s="61"/>
      <c r="BN44" s="96">
        <f>IF(E44,BL44,0)</f>
        <v>31430</v>
      </c>
      <c r="BO44" s="61"/>
      <c r="BP44" s="96">
        <f>IF(K44,BL44,0)</f>
        <v>31430</v>
      </c>
      <c r="BQ44" s="61"/>
      <c r="BR44" s="96">
        <f>IF(Q44,BL44,0)</f>
        <v>31430</v>
      </c>
      <c r="BS44" s="61"/>
      <c r="BT44" s="96">
        <f>IF(W44,BL44,0)</f>
        <v>31430</v>
      </c>
      <c r="BU44" s="61"/>
      <c r="BV44" s="96">
        <f>IF(AC44,BL44,0)</f>
        <v>31430</v>
      </c>
      <c r="BW44" s="61"/>
      <c r="BX44" s="96">
        <f>IF(AJ44,BL44,0)</f>
        <v>31430</v>
      </c>
      <c r="BY44" s="61"/>
      <c r="BZ44" s="96">
        <f>IF(AP44,BL44,0)</f>
        <v>31430</v>
      </c>
      <c r="CA44" s="61"/>
      <c r="CB44" s="96">
        <f>IF(AV44,BL44,0)</f>
        <v>31430</v>
      </c>
      <c r="CC44" s="61"/>
      <c r="CD44" s="96">
        <f>IF(BB44,$BL44,0)</f>
        <v>0</v>
      </c>
    </row>
    <row r="45" spans="1:82" ht="8.85" customHeight="1" x14ac:dyDescent="0.3">
      <c r="A45" s="47">
        <v>27</v>
      </c>
      <c r="B45" s="98"/>
      <c r="C45" s="47" t="s">
        <v>111</v>
      </c>
      <c r="D45" s="61"/>
      <c r="E45" s="70">
        <v>2615505</v>
      </c>
      <c r="F45" s="61"/>
      <c r="G45" s="71">
        <f>(E45/$BL45)</f>
        <v>211.01290843081887</v>
      </c>
      <c r="H45" s="61"/>
      <c r="I45" s="71">
        <f>IF(G45,G45/G$60*100,0)</f>
        <v>109.70611346709802</v>
      </c>
      <c r="J45" s="61"/>
      <c r="K45" s="70">
        <v>479564</v>
      </c>
      <c r="L45" s="61"/>
      <c r="M45" s="66">
        <f>(K45/$BL45)</f>
        <v>38.690116982654295</v>
      </c>
      <c r="N45" s="61"/>
      <c r="O45" s="66">
        <f>IF(M45,M45/M$60*100,0)</f>
        <v>48.288357392291189</v>
      </c>
      <c r="P45" s="61"/>
      <c r="Q45" s="70">
        <v>7419456</v>
      </c>
      <c r="R45" s="61"/>
      <c r="S45" s="66">
        <f>(Q45/$BL45)</f>
        <v>598.58459056071001</v>
      </c>
      <c r="T45" s="61"/>
      <c r="U45" s="66">
        <f>IF(S45,S45/S$60*100,0)</f>
        <v>77.965054544181939</v>
      </c>
      <c r="V45" s="61"/>
      <c r="W45" s="70">
        <v>2925862</v>
      </c>
      <c r="X45" s="61"/>
      <c r="Y45" s="66">
        <f>(W45/$BL45)</f>
        <v>236.05179507866075</v>
      </c>
      <c r="Z45" s="61"/>
      <c r="AA45" s="66">
        <f>IF(Y45,Y45/Y$60*100,0)</f>
        <v>66.795816064727759</v>
      </c>
      <c r="AB45" s="61"/>
      <c r="AC45" s="70">
        <v>2249451</v>
      </c>
      <c r="AD45" s="61"/>
      <c r="AE45" s="66">
        <f>(AC45/$BL45)</f>
        <v>181.48051633723276</v>
      </c>
      <c r="AF45" s="61"/>
      <c r="AG45" s="66">
        <f>IF(AE45,AE45/AE$60*100,0)</f>
        <v>38.985470948263895</v>
      </c>
      <c r="AH45" s="99"/>
      <c r="AI45" s="61"/>
      <c r="AJ45" s="70">
        <v>24545294</v>
      </c>
      <c r="AK45" s="61"/>
      <c r="AL45" s="66">
        <f>(AJ45/$BL45)</f>
        <v>1980.2576845502219</v>
      </c>
      <c r="AM45" s="61"/>
      <c r="AN45" s="66">
        <f>IF(AL45,AL45/AL$60*100,0)</f>
        <v>107.96143545969458</v>
      </c>
      <c r="AO45" s="61"/>
      <c r="AP45" s="70">
        <v>1650415</v>
      </c>
      <c r="AQ45" s="61"/>
      <c r="AR45" s="66">
        <f>(AP45/$BL45)</f>
        <v>133.15167406212183</v>
      </c>
      <c r="AS45" s="61"/>
      <c r="AT45" s="66">
        <f>IF(AR45,AR45/AR$60*100,0)</f>
        <v>80.034219079625885</v>
      </c>
      <c r="AU45" s="61"/>
      <c r="AV45" s="70">
        <v>847166</v>
      </c>
      <c r="AW45" s="61"/>
      <c r="AX45" s="71">
        <f>(AV45/$BL45)</f>
        <v>68.347398144413063</v>
      </c>
      <c r="AY45" s="61"/>
      <c r="AZ45" s="71">
        <f>IF(AX45,AX45/AX$60*100,0)</f>
        <v>41.045086701724905</v>
      </c>
      <c r="BA45" s="61"/>
      <c r="BB45" s="70">
        <v>0</v>
      </c>
      <c r="BC45" s="61"/>
      <c r="BD45" s="71">
        <f>(BB45/$BL45)</f>
        <v>0</v>
      </c>
      <c r="BE45" s="61"/>
      <c r="BF45" s="71">
        <f>IF(BD45,BD45/BD$60*100,0)</f>
        <v>0</v>
      </c>
      <c r="BG45" s="61"/>
      <c r="BH45" s="70">
        <f>(E45+K45+Q45+W45+AC45+AJ45+AP45+AV45+BB45)</f>
        <v>42732713</v>
      </c>
      <c r="BI45" s="61"/>
      <c r="BJ45" s="47">
        <v>27</v>
      </c>
      <c r="BK45" s="61"/>
      <c r="BL45" s="96">
        <v>12395</v>
      </c>
      <c r="BM45" s="61"/>
      <c r="BN45" s="96">
        <f>IF(E45,BL45,0)</f>
        <v>12395</v>
      </c>
      <c r="BO45" s="61"/>
      <c r="BP45" s="96">
        <f>IF(K45,BL45,0)</f>
        <v>12395</v>
      </c>
      <c r="BQ45" s="61"/>
      <c r="BR45" s="96">
        <f>IF(Q45,BL45,0)</f>
        <v>12395</v>
      </c>
      <c r="BS45" s="61"/>
      <c r="BT45" s="96">
        <f>IF(W45,BL45,0)</f>
        <v>12395</v>
      </c>
      <c r="BU45" s="61"/>
      <c r="BV45" s="96">
        <f>IF(AC45,BL45,0)</f>
        <v>12395</v>
      </c>
      <c r="BW45" s="61"/>
      <c r="BX45" s="96">
        <f>IF(AJ45,BL45,0)</f>
        <v>12395</v>
      </c>
      <c r="BY45" s="61"/>
      <c r="BZ45" s="96">
        <f>IF(AP45,BL45,0)</f>
        <v>12395</v>
      </c>
      <c r="CA45" s="61"/>
      <c r="CB45" s="96">
        <f>IF(AV45,BL45,0)</f>
        <v>12395</v>
      </c>
      <c r="CC45" s="61"/>
      <c r="CD45" s="96">
        <f>IF(BB45,$BL45,0)</f>
        <v>0</v>
      </c>
    </row>
    <row r="46" spans="1:82" ht="8.85" customHeight="1" x14ac:dyDescent="0.3">
      <c r="A46" s="47">
        <v>28</v>
      </c>
      <c r="B46" s="105"/>
      <c r="C46" s="47" t="s">
        <v>112</v>
      </c>
      <c r="D46" s="61"/>
      <c r="E46" s="70">
        <v>23993047</v>
      </c>
      <c r="F46" s="61"/>
      <c r="G46" s="71">
        <f>(E46/$BL46)</f>
        <v>253.67723961472177</v>
      </c>
      <c r="H46" s="61"/>
      <c r="I46" s="71">
        <f>IF(G46,G46/G$60*100,0)</f>
        <v>131.88740082371311</v>
      </c>
      <c r="J46" s="61"/>
      <c r="K46" s="70">
        <v>8796304</v>
      </c>
      <c r="L46" s="61"/>
      <c r="M46" s="66">
        <f>(K46/$BL46)</f>
        <v>93.002865268922932</v>
      </c>
      <c r="N46" s="61"/>
      <c r="O46" s="66">
        <f>IF(M46,M46/M$60*100,0)</f>
        <v>116.07500692298913</v>
      </c>
      <c r="P46" s="61"/>
      <c r="Q46" s="70">
        <v>88625865</v>
      </c>
      <c r="R46" s="61"/>
      <c r="S46" s="66">
        <f>(Q46/$BL46)</f>
        <v>937.03666698385507</v>
      </c>
      <c r="T46" s="61"/>
      <c r="U46" s="66">
        <f>IF(S46,S46/S$60*100,0)</f>
        <v>122.04810481816966</v>
      </c>
      <c r="V46" s="61"/>
      <c r="W46" s="70">
        <v>25487387</v>
      </c>
      <c r="X46" s="61"/>
      <c r="Y46" s="66">
        <f>(W46/$BL46)</f>
        <v>269.47681881138919</v>
      </c>
      <c r="Z46" s="61"/>
      <c r="AA46" s="66">
        <f>IF(Y46,Y46/Y$60*100,0)</f>
        <v>76.254128959431625</v>
      </c>
      <c r="AB46" s="61"/>
      <c r="AC46" s="70">
        <v>30899589</v>
      </c>
      <c r="AD46" s="61"/>
      <c r="AE46" s="66">
        <f>(AC46/$BL46)</f>
        <v>326.69974942113112</v>
      </c>
      <c r="AF46" s="61"/>
      <c r="AG46" s="66">
        <f>IF(AE46,AE46/AE$60*100,0)</f>
        <v>70.18132770900408</v>
      </c>
      <c r="AH46" s="99"/>
      <c r="AI46" s="61"/>
      <c r="AJ46" s="70">
        <v>174381031</v>
      </c>
      <c r="AK46" s="61"/>
      <c r="AL46" s="66">
        <f>(AJ46/$BL46)</f>
        <v>1843.7215825588648</v>
      </c>
      <c r="AM46" s="61"/>
      <c r="AN46" s="66">
        <f>IF(AL46,AL46/AL$60*100,0)</f>
        <v>100.51763979710826</v>
      </c>
      <c r="AO46" s="61"/>
      <c r="AP46" s="70">
        <v>13955051</v>
      </c>
      <c r="AQ46" s="61"/>
      <c r="AR46" s="66">
        <f>(AP46/$BL46)</f>
        <v>147.54602932935791</v>
      </c>
      <c r="AS46" s="61"/>
      <c r="AT46" s="66">
        <f>IF(AR46,AR46/AR$60*100,0)</f>
        <v>88.686314451933811</v>
      </c>
      <c r="AU46" s="61"/>
      <c r="AV46" s="70">
        <v>3848219</v>
      </c>
      <c r="AW46" s="61"/>
      <c r="AX46" s="71">
        <f>(AV46/$BL46)</f>
        <v>40.687019591672744</v>
      </c>
      <c r="AY46" s="61"/>
      <c r="AZ46" s="71">
        <f>IF(AX46,AX46/AX$60*100,0)</f>
        <v>24.434028099305181</v>
      </c>
      <c r="BA46" s="61"/>
      <c r="BB46" s="70">
        <v>0</v>
      </c>
      <c r="BC46" s="61"/>
      <c r="BD46" s="71">
        <f>(BB46/$BL46)</f>
        <v>0</v>
      </c>
      <c r="BE46" s="61"/>
      <c r="BF46" s="71">
        <f>IF(BD46,BD46/BD$60*100,0)</f>
        <v>0</v>
      </c>
      <c r="BG46" s="61"/>
      <c r="BH46" s="70">
        <f>(E46+K46+Q46+W46+AC46+AJ46+AP46+AV46+BB46)</f>
        <v>369986493</v>
      </c>
      <c r="BI46" s="61"/>
      <c r="BJ46" s="47">
        <v>28</v>
      </c>
      <c r="BK46" s="61"/>
      <c r="BL46" s="96">
        <v>94581</v>
      </c>
      <c r="BM46" s="61"/>
      <c r="BN46" s="96">
        <f>IF(E46,BL46,0)</f>
        <v>94581</v>
      </c>
      <c r="BO46" s="61"/>
      <c r="BP46" s="96">
        <f>IF(K46,BL46,0)</f>
        <v>94581</v>
      </c>
      <c r="BQ46" s="61"/>
      <c r="BR46" s="96">
        <f>IF(Q46,BL46,0)</f>
        <v>94581</v>
      </c>
      <c r="BS46" s="61"/>
      <c r="BT46" s="96">
        <f>IF(W46,BL46,0)</f>
        <v>94581</v>
      </c>
      <c r="BU46" s="61"/>
      <c r="BV46" s="96">
        <f>IF(AC46,BL46,0)</f>
        <v>94581</v>
      </c>
      <c r="BW46" s="61"/>
      <c r="BX46" s="96">
        <f>IF(AJ46,BL46,0)</f>
        <v>94581</v>
      </c>
      <c r="BY46" s="61"/>
      <c r="BZ46" s="96">
        <f>IF(AP46,BL46,0)</f>
        <v>94581</v>
      </c>
      <c r="CA46" s="61"/>
      <c r="CB46" s="96">
        <f>IF(AV46,BL46,0)</f>
        <v>94581</v>
      </c>
      <c r="CC46" s="61"/>
      <c r="CD46" s="96">
        <f>IF(BB46,$BL46,0)</f>
        <v>0</v>
      </c>
    </row>
    <row r="47" spans="1:82" ht="8.85" customHeight="1" x14ac:dyDescent="0.3">
      <c r="A47" s="47">
        <v>29</v>
      </c>
      <c r="B47" s="98"/>
      <c r="C47" s="47" t="s">
        <v>113</v>
      </c>
      <c r="D47" s="61"/>
      <c r="E47" s="70">
        <v>3095173</v>
      </c>
      <c r="F47" s="61"/>
      <c r="G47" s="71">
        <f>(E47/$BL47)</f>
        <v>171.53474839281756</v>
      </c>
      <c r="H47" s="61"/>
      <c r="I47" s="71">
        <f>IF(G47,G47/G$60*100,0)</f>
        <v>89.18132407478862</v>
      </c>
      <c r="J47" s="61"/>
      <c r="K47" s="70">
        <v>1371156</v>
      </c>
      <c r="L47" s="61"/>
      <c r="M47" s="66">
        <f>(K47/$BL47)</f>
        <v>75.989581024163158</v>
      </c>
      <c r="N47" s="61"/>
      <c r="O47" s="66">
        <f>IF(M47,M47/M$60*100,0)</f>
        <v>94.841068798792847</v>
      </c>
      <c r="P47" s="61"/>
      <c r="Q47" s="70">
        <v>9300727</v>
      </c>
      <c r="R47" s="61"/>
      <c r="S47" s="66">
        <f>(Q47/$BL47)</f>
        <v>515.4470738195522</v>
      </c>
      <c r="T47" s="61"/>
      <c r="U47" s="66">
        <f>IF(S47,S47/S$60*100,0)</f>
        <v>67.136474708338653</v>
      </c>
      <c r="V47" s="61"/>
      <c r="W47" s="70">
        <v>4771582</v>
      </c>
      <c r="X47" s="61"/>
      <c r="Y47" s="66">
        <f>(W47/$BL47)</f>
        <v>264.44147639104409</v>
      </c>
      <c r="Z47" s="61"/>
      <c r="AA47" s="66">
        <f>IF(Y47,Y47/Y$60*100,0)</f>
        <v>74.8292730034741</v>
      </c>
      <c r="AB47" s="61"/>
      <c r="AC47" s="70">
        <v>11930488</v>
      </c>
      <c r="AD47" s="61"/>
      <c r="AE47" s="66">
        <f>(AC47/$BL47)</f>
        <v>661.1886499667479</v>
      </c>
      <c r="AF47" s="61"/>
      <c r="AG47" s="66">
        <f>IF(AE47,AE47/AE$60*100,0)</f>
        <v>142.03591341288291</v>
      </c>
      <c r="AH47" s="99"/>
      <c r="AI47" s="61"/>
      <c r="AJ47" s="70">
        <v>18307801</v>
      </c>
      <c r="AK47" s="61"/>
      <c r="AL47" s="66">
        <f>(AJ47/$BL47)</f>
        <v>1014.6198736422079</v>
      </c>
      <c r="AM47" s="61"/>
      <c r="AN47" s="66">
        <f>IF(AL47,AL47/AL$60*100,0)</f>
        <v>55.315941384278275</v>
      </c>
      <c r="AO47" s="61"/>
      <c r="AP47" s="70">
        <v>2098339</v>
      </c>
      <c r="AQ47" s="61"/>
      <c r="AR47" s="66">
        <f>(AP47/$BL47)</f>
        <v>116.29012414098869</v>
      </c>
      <c r="AS47" s="61"/>
      <c r="AT47" s="66">
        <f>IF(AR47,AR47/AR$60*100,0)</f>
        <v>69.899153261524276</v>
      </c>
      <c r="AU47" s="61"/>
      <c r="AV47" s="70">
        <v>689989</v>
      </c>
      <c r="AW47" s="61"/>
      <c r="AX47" s="71">
        <f>(AV47/$BL47)</f>
        <v>38.239248503657727</v>
      </c>
      <c r="AY47" s="61"/>
      <c r="AZ47" s="71">
        <f>IF(AX47,AX47/AX$60*100,0)</f>
        <v>22.964052953780719</v>
      </c>
      <c r="BA47" s="61"/>
      <c r="BB47" s="70">
        <v>0</v>
      </c>
      <c r="BC47" s="61"/>
      <c r="BD47" s="71">
        <f>(BB47/$BL47)</f>
        <v>0</v>
      </c>
      <c r="BE47" s="61"/>
      <c r="BF47" s="71">
        <f>IF(BD47,BD47/BD$60*100,0)</f>
        <v>0</v>
      </c>
      <c r="BG47" s="61"/>
      <c r="BH47" s="70">
        <f>(E47+K47+Q47+W47+AC47+AJ47+AP47+AV47+BB47)</f>
        <v>51565255</v>
      </c>
      <c r="BI47" s="61"/>
      <c r="BJ47" s="47">
        <v>29</v>
      </c>
      <c r="BK47" s="61"/>
      <c r="BL47" s="96">
        <v>18044</v>
      </c>
      <c r="BM47" s="61"/>
      <c r="BN47" s="96">
        <f>IF(E47,BL47,0)</f>
        <v>18044</v>
      </c>
      <c r="BO47" s="61"/>
      <c r="BP47" s="96">
        <f>IF(K47,BL47,0)</f>
        <v>18044</v>
      </c>
      <c r="BQ47" s="61"/>
      <c r="BR47" s="96">
        <f>IF(Q47,BL47,0)</f>
        <v>18044</v>
      </c>
      <c r="BS47" s="61"/>
      <c r="BT47" s="96">
        <f>IF(W47,BL47,0)</f>
        <v>18044</v>
      </c>
      <c r="BU47" s="61"/>
      <c r="BV47" s="96">
        <f>IF(AC47,BL47,0)</f>
        <v>18044</v>
      </c>
      <c r="BW47" s="61"/>
      <c r="BX47" s="96">
        <f>IF(AJ47,BL47,0)</f>
        <v>18044</v>
      </c>
      <c r="BY47" s="61"/>
      <c r="BZ47" s="96">
        <f>IF(AP47,BL47,0)</f>
        <v>18044</v>
      </c>
      <c r="CA47" s="61"/>
      <c r="CB47" s="96">
        <f>IF(AV47,BL47,0)</f>
        <v>18044</v>
      </c>
      <c r="CC47" s="61"/>
      <c r="CD47" s="96">
        <f>IF(BB47,$BL47,0)</f>
        <v>0</v>
      </c>
    </row>
    <row r="48" spans="1:82" ht="8.85" customHeight="1" x14ac:dyDescent="0.3">
      <c r="A48" s="47">
        <v>30</v>
      </c>
      <c r="B48" s="105"/>
      <c r="C48" s="47" t="s">
        <v>114</v>
      </c>
      <c r="D48" s="61"/>
      <c r="E48" s="70">
        <v>40287232</v>
      </c>
      <c r="F48" s="61"/>
      <c r="G48" s="71">
        <f>(E48/$BL48)</f>
        <v>177.60119202436948</v>
      </c>
      <c r="H48" s="61"/>
      <c r="I48" s="71">
        <f>IF(G48,G48/G$60*100,0)</f>
        <v>92.335282561659966</v>
      </c>
      <c r="J48" s="61"/>
      <c r="K48" s="70">
        <v>18192283</v>
      </c>
      <c r="L48" s="61"/>
      <c r="M48" s="66">
        <f>(K48/$BL48)</f>
        <v>80.198390061761316</v>
      </c>
      <c r="N48" s="61"/>
      <c r="O48" s="66">
        <f>IF(M48,M48/M$60*100,0)</f>
        <v>100.09399876782243</v>
      </c>
      <c r="P48" s="61"/>
      <c r="Q48" s="70">
        <v>240075563</v>
      </c>
      <c r="R48" s="61"/>
      <c r="S48" s="66">
        <f>(Q48/$BL48)</f>
        <v>1058.3429053830657</v>
      </c>
      <c r="T48" s="61"/>
      <c r="U48" s="66">
        <f>IF(S48,S48/S$60*100,0)</f>
        <v>137.84812313218063</v>
      </c>
      <c r="V48" s="61"/>
      <c r="W48" s="70">
        <v>107456177</v>
      </c>
      <c r="X48" s="61"/>
      <c r="Y48" s="66">
        <f>(W48/$BL48)</f>
        <v>473.70703267927757</v>
      </c>
      <c r="Z48" s="61"/>
      <c r="AA48" s="66">
        <f>IF(Y48,Y48/Y$60*100,0)</f>
        <v>134.04535988751493</v>
      </c>
      <c r="AB48" s="61"/>
      <c r="AC48" s="70">
        <v>139915765</v>
      </c>
      <c r="AD48" s="61"/>
      <c r="AE48" s="66">
        <f>(AC48/$BL48)</f>
        <v>616.80104125797368</v>
      </c>
      <c r="AF48" s="61"/>
      <c r="AG48" s="66">
        <f>IF(AE48,AE48/AE$60*100,0)</f>
        <v>132.50060976318861</v>
      </c>
      <c r="AH48" s="99"/>
      <c r="AI48" s="61"/>
      <c r="AJ48" s="70">
        <v>371298109</v>
      </c>
      <c r="AK48" s="61"/>
      <c r="AL48" s="66">
        <f>(AJ48/$BL48)</f>
        <v>1636.8209847426172</v>
      </c>
      <c r="AM48" s="61"/>
      <c r="AN48" s="66">
        <f>IF(AL48,AL48/AL$60*100,0)</f>
        <v>89.237650474514339</v>
      </c>
      <c r="AO48" s="61"/>
      <c r="AP48" s="70">
        <v>31070354</v>
      </c>
      <c r="AQ48" s="61"/>
      <c r="AR48" s="66">
        <f>(AP48/$BL48)</f>
        <v>136.96974532822549</v>
      </c>
      <c r="AS48" s="61"/>
      <c r="AT48" s="66">
        <f>IF(AR48,AR48/AR$60*100,0)</f>
        <v>82.329168462165356</v>
      </c>
      <c r="AU48" s="61"/>
      <c r="AV48" s="70">
        <v>100574464</v>
      </c>
      <c r="AW48" s="61"/>
      <c r="AX48" s="71">
        <f>(AV48/$BL48)</f>
        <v>443.36986699935198</v>
      </c>
      <c r="AY48" s="61"/>
      <c r="AZ48" s="71">
        <f>IF(AX48,AX48/AX$60*100,0)</f>
        <v>266.25965473432166</v>
      </c>
      <c r="BA48" s="61"/>
      <c r="BB48" s="70">
        <v>0</v>
      </c>
      <c r="BC48" s="61"/>
      <c r="BD48" s="71">
        <v>0</v>
      </c>
      <c r="BE48" s="61"/>
      <c r="BF48" s="71">
        <f>IF(BD48,BD48/BD$60*100,0)</f>
        <v>0</v>
      </c>
      <c r="BG48" s="61"/>
      <c r="BH48" s="70">
        <f>(E48+K48+Q48+W48+AC48+AJ48+AP48+AV48+BB48)</f>
        <v>1048869947</v>
      </c>
      <c r="BI48" s="61"/>
      <c r="BJ48" s="47">
        <v>30</v>
      </c>
      <c r="BK48" s="61"/>
      <c r="BL48" s="96">
        <v>226841</v>
      </c>
      <c r="BM48" s="61"/>
      <c r="BN48" s="96">
        <f>IF(E48,BL48,0)</f>
        <v>226841</v>
      </c>
      <c r="BO48" s="61"/>
      <c r="BP48" s="96">
        <f>IF(K48,BL48,0)</f>
        <v>226841</v>
      </c>
      <c r="BQ48" s="61"/>
      <c r="BR48" s="96">
        <f>IF(Q48,BL48,0)</f>
        <v>226841</v>
      </c>
      <c r="BS48" s="61"/>
      <c r="BT48" s="96">
        <f>IF(W48,BL48,0)</f>
        <v>226841</v>
      </c>
      <c r="BU48" s="61"/>
      <c r="BV48" s="96">
        <f>IF(AC48,BL48,0)</f>
        <v>226841</v>
      </c>
      <c r="BW48" s="61"/>
      <c r="BX48" s="96">
        <f>IF(AJ48,BL48,0)</f>
        <v>226841</v>
      </c>
      <c r="BY48" s="61"/>
      <c r="BZ48" s="96">
        <f>IF(AP48,BL48,0)</f>
        <v>226841</v>
      </c>
      <c r="CA48" s="61"/>
      <c r="CB48" s="96">
        <f>IF(AV48,BL48,0)</f>
        <v>226841</v>
      </c>
      <c r="CC48" s="61"/>
      <c r="CD48" s="96">
        <f>IF(BB48,$BL48,0)</f>
        <v>0</v>
      </c>
    </row>
    <row r="49" spans="1:82" ht="8.85" customHeight="1" x14ac:dyDescent="0.3">
      <c r="A49" s="72"/>
      <c r="B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72"/>
      <c r="BK49" s="61"/>
      <c r="BL49" s="93"/>
      <c r="BM49" s="61"/>
      <c r="BN49" s="61"/>
      <c r="BO49" s="61"/>
      <c r="BP49" s="61"/>
      <c r="BQ49" s="61"/>
      <c r="BR49" s="61"/>
      <c r="BS49" s="61"/>
      <c r="BT49" s="61"/>
      <c r="BU49" s="61"/>
      <c r="BV49" s="61"/>
      <c r="BW49" s="61"/>
      <c r="BX49" s="61"/>
      <c r="BY49" s="61"/>
      <c r="BZ49" s="61"/>
      <c r="CA49" s="61"/>
      <c r="CB49" s="61"/>
      <c r="CC49" s="61"/>
      <c r="CD49" s="61"/>
    </row>
    <row r="50" spans="1:82" ht="8.85" customHeight="1" x14ac:dyDescent="0.3">
      <c r="A50" s="47">
        <v>31</v>
      </c>
      <c r="B50" s="98"/>
      <c r="C50" s="47" t="s">
        <v>115</v>
      </c>
      <c r="D50" s="61"/>
      <c r="E50" s="70">
        <v>18314252</v>
      </c>
      <c r="F50" s="61"/>
      <c r="G50" s="71">
        <f>(E50/$BL50)</f>
        <v>184.34444578652815</v>
      </c>
      <c r="H50" s="61"/>
      <c r="I50" s="71">
        <f>IF(G50,G50/G$60*100,0)</f>
        <v>95.841116246765324</v>
      </c>
      <c r="J50" s="61"/>
      <c r="K50" s="70">
        <v>6799317</v>
      </c>
      <c r="L50" s="61"/>
      <c r="M50" s="66">
        <f>(K50/$BL50)</f>
        <v>68.439394854451024</v>
      </c>
      <c r="N50" s="61"/>
      <c r="O50" s="66">
        <f>IF(M50,M50/M$60*100,0)</f>
        <v>85.417833187878415</v>
      </c>
      <c r="P50" s="61"/>
      <c r="Q50" s="70">
        <v>77205289</v>
      </c>
      <c r="R50" s="61"/>
      <c r="S50" s="66">
        <f>(Q50/$BL50)</f>
        <v>777.11971051254181</v>
      </c>
      <c r="T50" s="61"/>
      <c r="U50" s="66">
        <f>IF(S50,S50/S$60*100,0)</f>
        <v>101.21907842751956</v>
      </c>
      <c r="V50" s="61"/>
      <c r="W50" s="70">
        <v>37470360</v>
      </c>
      <c r="X50" s="61"/>
      <c r="Y50" s="66">
        <f>(W50/$BL50)</f>
        <v>377.16270080927649</v>
      </c>
      <c r="Z50" s="61"/>
      <c r="AA50" s="66">
        <f>IF(Y50,Y50/Y$60*100,0)</f>
        <v>106.72611229809638</v>
      </c>
      <c r="AB50" s="61"/>
      <c r="AC50" s="70">
        <v>60809411</v>
      </c>
      <c r="AD50" s="61"/>
      <c r="AE50" s="66">
        <f>(AC50/$BL50)</f>
        <v>612.08490357128483</v>
      </c>
      <c r="AF50" s="61"/>
      <c r="AG50" s="66">
        <f>IF(AE50,AE50/AE$60*100,0)</f>
        <v>131.48749357593485</v>
      </c>
      <c r="AH50" s="99"/>
      <c r="AI50" s="61"/>
      <c r="AJ50" s="70">
        <v>211170655</v>
      </c>
      <c r="AK50" s="61"/>
      <c r="AL50" s="66">
        <f>(AJ50/$BL50)</f>
        <v>2125.5652353343803</v>
      </c>
      <c r="AM50" s="61"/>
      <c r="AN50" s="66">
        <f>IF(AL50,AL50/AL$60*100,0)</f>
        <v>115.88344070587209</v>
      </c>
      <c r="AO50" s="61"/>
      <c r="AP50" s="70">
        <v>11762104</v>
      </c>
      <c r="AQ50" s="61"/>
      <c r="AR50" s="66">
        <f>(AP50/$BL50)</f>
        <v>118.3929621129766</v>
      </c>
      <c r="AS50" s="61"/>
      <c r="AT50" s="66">
        <f>IF(AR50,AR50/AR$60*100,0)</f>
        <v>71.16311780515079</v>
      </c>
      <c r="AU50" s="61"/>
      <c r="AV50" s="70">
        <v>12163288</v>
      </c>
      <c r="AW50" s="61"/>
      <c r="AX50" s="71">
        <f>(AV50/$BL50)</f>
        <v>122.43113097395016</v>
      </c>
      <c r="AY50" s="61"/>
      <c r="AZ50" s="71">
        <f>IF(AX50,AX50/AX$60*100,0)</f>
        <v>73.524326049663927</v>
      </c>
      <c r="BA50" s="61"/>
      <c r="BB50" s="70">
        <v>0</v>
      </c>
      <c r="BC50" s="61"/>
      <c r="BD50" s="71">
        <f>(BB50/$BL50)</f>
        <v>0</v>
      </c>
      <c r="BE50" s="61"/>
      <c r="BF50" s="71">
        <f>IF(BD50,BD50/BD$60*100,0)</f>
        <v>0</v>
      </c>
      <c r="BG50" s="61"/>
      <c r="BH50" s="70">
        <f>(E50+K50+Q50+W50+AC50+AJ50+AP50+AV50+BB50)</f>
        <v>435694676</v>
      </c>
      <c r="BI50" s="61"/>
      <c r="BJ50" s="47">
        <v>31</v>
      </c>
      <c r="BK50" s="61"/>
      <c r="BL50" s="96">
        <v>99348</v>
      </c>
      <c r="BM50" s="61"/>
      <c r="BN50" s="96">
        <f>IF(E50,BL50,0)</f>
        <v>99348</v>
      </c>
      <c r="BO50" s="61"/>
      <c r="BP50" s="96">
        <f>IF(K50,BL50,0)</f>
        <v>99348</v>
      </c>
      <c r="BQ50" s="61"/>
      <c r="BR50" s="96">
        <f>IF(Q50,BL50,0)</f>
        <v>99348</v>
      </c>
      <c r="BS50" s="61"/>
      <c r="BT50" s="96">
        <f>IF(W50,BL50,0)</f>
        <v>99348</v>
      </c>
      <c r="BU50" s="61"/>
      <c r="BV50" s="96">
        <f>IF(AC50,BL50,0)</f>
        <v>99348</v>
      </c>
      <c r="BW50" s="61"/>
      <c r="BX50" s="96">
        <f>IF(AJ50,BL50,0)</f>
        <v>99348</v>
      </c>
      <c r="BY50" s="61"/>
      <c r="BZ50" s="96">
        <f>IF(AP50,BL50,0)</f>
        <v>99348</v>
      </c>
      <c r="CA50" s="61"/>
      <c r="CB50" s="96">
        <f>IF(AV50,BL50,0)</f>
        <v>99348</v>
      </c>
      <c r="CC50" s="61"/>
      <c r="CD50" s="96">
        <f>IF(BB50,$BL50,0)</f>
        <v>0</v>
      </c>
    </row>
    <row r="51" spans="1:82" ht="8.85" customHeight="1" x14ac:dyDescent="0.3">
      <c r="A51" s="47">
        <v>32</v>
      </c>
      <c r="B51" s="105"/>
      <c r="C51" s="47" t="s">
        <v>116</v>
      </c>
      <c r="D51" s="61"/>
      <c r="E51" s="70">
        <v>5087965</v>
      </c>
      <c r="F51" s="61"/>
      <c r="G51" s="71">
        <f>(E51/$BL51)</f>
        <v>200.60580372984268</v>
      </c>
      <c r="H51" s="61"/>
      <c r="I51" s="71">
        <f>IF(G51,G51/G$60*100,0)</f>
        <v>104.29543495610265</v>
      </c>
      <c r="J51" s="61"/>
      <c r="K51" s="70">
        <v>2545099</v>
      </c>
      <c r="L51" s="61"/>
      <c r="M51" s="66">
        <f>(K51/$BL51)</f>
        <v>100.34692268264796</v>
      </c>
      <c r="N51" s="61"/>
      <c r="O51" s="66">
        <f>IF(M51,M51/M$60*100,0)</f>
        <v>125.24097737643723</v>
      </c>
      <c r="P51" s="61"/>
      <c r="Q51" s="70">
        <v>21613612</v>
      </c>
      <c r="R51" s="61"/>
      <c r="S51" s="66">
        <f>(Q51/$BL51)</f>
        <v>852.17095769427908</v>
      </c>
      <c r="T51" s="61"/>
      <c r="U51" s="66">
        <f>IF(S51,S51/S$60*100,0)</f>
        <v>110.99442960161493</v>
      </c>
      <c r="V51" s="61"/>
      <c r="W51" s="70">
        <v>11205969</v>
      </c>
      <c r="X51" s="61"/>
      <c r="Y51" s="66">
        <f>(W51/$BL51)</f>
        <v>441.82348302645585</v>
      </c>
      <c r="Z51" s="61"/>
      <c r="AA51" s="66">
        <f>IF(Y51,Y51/Y$60*100,0)</f>
        <v>125.02323947792091</v>
      </c>
      <c r="AB51" s="61"/>
      <c r="AC51" s="70">
        <v>9269504</v>
      </c>
      <c r="AD51" s="61"/>
      <c r="AE51" s="66">
        <f>(AC51/$BL51)</f>
        <v>365.47348499783146</v>
      </c>
      <c r="AF51" s="61"/>
      <c r="AG51" s="66">
        <f>IF(AE51,AE51/AE$60*100,0)</f>
        <v>78.510664501677695</v>
      </c>
      <c r="AH51" s="99"/>
      <c r="AI51" s="61"/>
      <c r="AJ51" s="70">
        <v>45199724</v>
      </c>
      <c r="AK51" s="61"/>
      <c r="AL51" s="66">
        <f>(AJ51/$BL51)</f>
        <v>1782.1126838307771</v>
      </c>
      <c r="AM51" s="61"/>
      <c r="AN51" s="66">
        <f>IF(AL51,AL51/AL$60*100,0)</f>
        <v>97.158791503944812</v>
      </c>
      <c r="AO51" s="61"/>
      <c r="AP51" s="70">
        <v>6509037</v>
      </c>
      <c r="AQ51" s="61"/>
      <c r="AR51" s="66">
        <f>(AP51/$BL51)</f>
        <v>256.63513779915627</v>
      </c>
      <c r="AS51" s="61"/>
      <c r="AT51" s="66">
        <f>IF(AR51,AR51/AR$60*100,0)</f>
        <v>154.25711307666262</v>
      </c>
      <c r="AU51" s="61"/>
      <c r="AV51" s="70">
        <v>1875662</v>
      </c>
      <c r="AW51" s="61"/>
      <c r="AX51" s="71">
        <f>(AV51/$BL51)</f>
        <v>73.952686984978115</v>
      </c>
      <c r="AY51" s="61"/>
      <c r="AZ51" s="71">
        <f>IF(AX51,AX51/AX$60*100,0)</f>
        <v>44.411265557035293</v>
      </c>
      <c r="BA51" s="61"/>
      <c r="BB51" s="70">
        <v>0</v>
      </c>
      <c r="BC51" s="61"/>
      <c r="BD51" s="71">
        <f>(BB51/$BL51)</f>
        <v>0</v>
      </c>
      <c r="BE51" s="61"/>
      <c r="BF51" s="71">
        <f>IF(BD51,BD51/BD$60*100,0)</f>
        <v>0</v>
      </c>
      <c r="BG51" s="61"/>
      <c r="BH51" s="70">
        <f>(E51+K51+Q51+W51+AC51+AJ51+AP51+AV51+BB51)</f>
        <v>103306572</v>
      </c>
      <c r="BI51" s="61"/>
      <c r="BJ51" s="47">
        <v>32</v>
      </c>
      <c r="BK51" s="61"/>
      <c r="BL51" s="96">
        <v>25363</v>
      </c>
      <c r="BM51" s="61"/>
      <c r="BN51" s="96">
        <f>IF(E51,BL51,0)</f>
        <v>25363</v>
      </c>
      <c r="BO51" s="61"/>
      <c r="BP51" s="96">
        <f>IF(K51,BL51,0)</f>
        <v>25363</v>
      </c>
      <c r="BQ51" s="61"/>
      <c r="BR51" s="96">
        <f>IF(Q51,BL51,0)</f>
        <v>25363</v>
      </c>
      <c r="BS51" s="61"/>
      <c r="BT51" s="96">
        <f>IF(W51,BL51,0)</f>
        <v>25363</v>
      </c>
      <c r="BU51" s="61"/>
      <c r="BV51" s="96">
        <f>IF(AC51,BL51,0)</f>
        <v>25363</v>
      </c>
      <c r="BW51" s="61"/>
      <c r="BX51" s="96">
        <f>IF(AJ51,BL51,0)</f>
        <v>25363</v>
      </c>
      <c r="BY51" s="61"/>
      <c r="BZ51" s="96">
        <f>IF(AP51,BL51,0)</f>
        <v>25363</v>
      </c>
      <c r="CA51" s="61"/>
      <c r="CB51" s="96">
        <f>IF(AV51,BL51,0)</f>
        <v>25363</v>
      </c>
      <c r="CC51" s="61"/>
      <c r="CD51" s="96">
        <f>IF(BB51,$BL51,0)</f>
        <v>0</v>
      </c>
    </row>
    <row r="52" spans="1:82" ht="8.85" customHeight="1" x14ac:dyDescent="0.3">
      <c r="A52" s="47">
        <v>33</v>
      </c>
      <c r="B52" s="98"/>
      <c r="C52" s="47" t="s">
        <v>117</v>
      </c>
      <c r="D52" s="61"/>
      <c r="E52" s="70">
        <v>4108132</v>
      </c>
      <c r="F52" s="61"/>
      <c r="G52" s="71">
        <f>(E52/$BL52)</f>
        <v>164.51611869768931</v>
      </c>
      <c r="H52" s="61"/>
      <c r="I52" s="71">
        <f>IF(G52,G52/G$60*100,0)</f>
        <v>85.53232178652469</v>
      </c>
      <c r="J52" s="61"/>
      <c r="K52" s="70">
        <v>2226820</v>
      </c>
      <c r="L52" s="61"/>
      <c r="M52" s="66">
        <f>(K52/$BL52)</f>
        <v>89.176244443554523</v>
      </c>
      <c r="N52" s="61"/>
      <c r="O52" s="66">
        <f>IF(M52,M52/M$60*100,0)</f>
        <v>111.29907838022935</v>
      </c>
      <c r="P52" s="61"/>
      <c r="Q52" s="70">
        <v>16280017</v>
      </c>
      <c r="R52" s="61"/>
      <c r="S52" s="66">
        <f>(Q52/$BL52)</f>
        <v>651.956950062072</v>
      </c>
      <c r="T52" s="61"/>
      <c r="U52" s="66">
        <f>IF(S52,S52/S$60*100,0)</f>
        <v>84.916751907085114</v>
      </c>
      <c r="V52" s="61"/>
      <c r="W52" s="70">
        <v>10665977</v>
      </c>
      <c r="X52" s="61"/>
      <c r="Y52" s="66">
        <f>(W52/$BL52)</f>
        <v>427.13455608505865</v>
      </c>
      <c r="Z52" s="61"/>
      <c r="AA52" s="66">
        <f>IF(Y52,Y52/Y$60*100,0)</f>
        <v>120.8666989108863</v>
      </c>
      <c r="AB52" s="61"/>
      <c r="AC52" s="70">
        <v>14442720</v>
      </c>
      <c r="AD52" s="61"/>
      <c r="AE52" s="66">
        <f>(AC52/$BL52)</f>
        <v>578.37972047575192</v>
      </c>
      <c r="AF52" s="61"/>
      <c r="AG52" s="66">
        <f>IF(AE52,AE52/AE$60*100,0)</f>
        <v>124.24697837960889</v>
      </c>
      <c r="AH52" s="99"/>
      <c r="AI52" s="61"/>
      <c r="AJ52" s="70">
        <v>35807158</v>
      </c>
      <c r="AK52" s="61"/>
      <c r="AL52" s="66">
        <f>(AJ52/$BL52)</f>
        <v>1433.9497016539185</v>
      </c>
      <c r="AM52" s="61"/>
      <c r="AN52" s="66">
        <f>IF(AL52,AL52/AL$60*100,0)</f>
        <v>78.177334886959557</v>
      </c>
      <c r="AO52" s="61"/>
      <c r="AP52" s="70">
        <v>3587462</v>
      </c>
      <c r="AQ52" s="61"/>
      <c r="AR52" s="66">
        <f>(AP52/$BL52)</f>
        <v>143.66513155260103</v>
      </c>
      <c r="AS52" s="61"/>
      <c r="AT52" s="66">
        <f>IF(AR52,AR52/AR$60*100,0)</f>
        <v>86.353601588363802</v>
      </c>
      <c r="AU52" s="61"/>
      <c r="AV52" s="70">
        <v>2624660</v>
      </c>
      <c r="AW52" s="61"/>
      <c r="AX52" s="71">
        <f>(AV52/$BL52)</f>
        <v>105.108325657763</v>
      </c>
      <c r="AY52" s="61"/>
      <c r="AZ52" s="71">
        <f>IF(AX52,AX52/AX$60*100,0)</f>
        <v>63.121354386899561</v>
      </c>
      <c r="BA52" s="61"/>
      <c r="BB52" s="70">
        <v>0</v>
      </c>
      <c r="BC52" s="61"/>
      <c r="BD52" s="71">
        <f>(BB52/$BL52)</f>
        <v>0</v>
      </c>
      <c r="BE52" s="61"/>
      <c r="BF52" s="71">
        <f>IF(BD52,BD52/BD$60*100,0)</f>
        <v>0</v>
      </c>
      <c r="BG52" s="61"/>
      <c r="BH52" s="70">
        <f>(E52+K52+Q52+W52+AC52+AJ52+AP52+AV52+BB52)</f>
        <v>89742946</v>
      </c>
      <c r="BI52" s="61"/>
      <c r="BJ52" s="47">
        <v>33</v>
      </c>
      <c r="BK52" s="61"/>
      <c r="BL52" s="96">
        <v>24971</v>
      </c>
      <c r="BM52" s="61"/>
      <c r="BN52" s="96">
        <f>IF(E52,BL52,0)</f>
        <v>24971</v>
      </c>
      <c r="BO52" s="61"/>
      <c r="BP52" s="96">
        <f>IF(K52,BL52,0)</f>
        <v>24971</v>
      </c>
      <c r="BQ52" s="61"/>
      <c r="BR52" s="96">
        <f>IF(Q52,BL52,0)</f>
        <v>24971</v>
      </c>
      <c r="BS52" s="61"/>
      <c r="BT52" s="96">
        <f>IF(W52,BL52,0)</f>
        <v>24971</v>
      </c>
      <c r="BU52" s="61"/>
      <c r="BV52" s="96">
        <f>IF(AC52,BL52,0)</f>
        <v>24971</v>
      </c>
      <c r="BW52" s="61"/>
      <c r="BX52" s="96">
        <f>IF(AJ52,BL52,0)</f>
        <v>24971</v>
      </c>
      <c r="BY52" s="61"/>
      <c r="BZ52" s="96">
        <f>IF(AP52,BL52,0)</f>
        <v>24971</v>
      </c>
      <c r="CA52" s="61"/>
      <c r="CB52" s="96">
        <f>IF(AV52,BL52,0)</f>
        <v>24971</v>
      </c>
      <c r="CC52" s="61"/>
      <c r="CD52" s="96">
        <f>IF(BB52,$BL52,0)</f>
        <v>0</v>
      </c>
    </row>
    <row r="53" spans="1:82" ht="8.85" customHeight="1" x14ac:dyDescent="0.3">
      <c r="A53" s="47">
        <v>34</v>
      </c>
      <c r="B53" s="98"/>
      <c r="C53" s="47" t="s">
        <v>118</v>
      </c>
      <c r="D53" s="61"/>
      <c r="E53" s="70">
        <v>11301419</v>
      </c>
      <c r="F53" s="61"/>
      <c r="G53" s="71">
        <f>(E53/$BL53)</f>
        <v>120.45210764721556</v>
      </c>
      <c r="H53" s="61"/>
      <c r="I53" s="71">
        <f>IF(G53,G53/G$60*100,0)</f>
        <v>62.623337534958857</v>
      </c>
      <c r="J53" s="61"/>
      <c r="K53" s="70">
        <v>10252023</v>
      </c>
      <c r="L53" s="61"/>
      <c r="M53" s="66">
        <f>(K53/$BL53)</f>
        <v>109.26749800159872</v>
      </c>
      <c r="N53" s="61"/>
      <c r="O53" s="66">
        <f>IF(M53,M53/M$60*100,0)</f>
        <v>136.37456814173439</v>
      </c>
      <c r="P53" s="61"/>
      <c r="Q53" s="70">
        <v>76908920</v>
      </c>
      <c r="R53" s="61"/>
      <c r="S53" s="66">
        <f>(Q53/$BL53)</f>
        <v>819.70604849453775</v>
      </c>
      <c r="T53" s="61"/>
      <c r="U53" s="66">
        <f>IF(S53,S53/S$60*100,0)</f>
        <v>106.76590708960244</v>
      </c>
      <c r="V53" s="61"/>
      <c r="W53" s="70">
        <v>37246832</v>
      </c>
      <c r="X53" s="61"/>
      <c r="Y53" s="66">
        <f>(W53/$BL53)</f>
        <v>396.98195576871836</v>
      </c>
      <c r="Z53" s="61"/>
      <c r="AA53" s="66">
        <f>IF(Y53,Y53/Y$60*100,0)</f>
        <v>112.33438699208746</v>
      </c>
      <c r="AB53" s="61"/>
      <c r="AC53" s="70">
        <v>37292392</v>
      </c>
      <c r="AD53" s="61"/>
      <c r="AE53" s="66">
        <f>(AC53/$BL53)</f>
        <v>397.46754063415932</v>
      </c>
      <c r="AF53" s="61"/>
      <c r="AG53" s="66">
        <f>IF(AE53,AE53/AE$60*100,0)</f>
        <v>85.38359693377096</v>
      </c>
      <c r="AH53" s="99"/>
      <c r="AI53" s="61"/>
      <c r="AJ53" s="70">
        <v>165157975</v>
      </c>
      <c r="AK53" s="61"/>
      <c r="AL53" s="66">
        <f>(AJ53/$BL53)</f>
        <v>1760.2768451905142</v>
      </c>
      <c r="AM53" s="61"/>
      <c r="AN53" s="66">
        <f>IF(AL53,AL53/AL$60*100,0)</f>
        <v>95.96832598904669</v>
      </c>
      <c r="AO53" s="61"/>
      <c r="AP53" s="70">
        <v>11912005</v>
      </c>
      <c r="AQ53" s="61"/>
      <c r="AR53" s="66">
        <f>(AP53/$BL53)</f>
        <v>126.95981881161737</v>
      </c>
      <c r="AS53" s="61"/>
      <c r="AT53" s="66">
        <f>IF(AR53,AR53/AR$60*100,0)</f>
        <v>76.312446123192728</v>
      </c>
      <c r="AU53" s="61"/>
      <c r="AV53" s="70">
        <v>9753072</v>
      </c>
      <c r="AW53" s="61"/>
      <c r="AX53" s="71">
        <f>(AV53/$BL53)</f>
        <v>103.94960831334932</v>
      </c>
      <c r="AY53" s="61"/>
      <c r="AZ53" s="71">
        <f>IF(AX53,AX53/AX$60*100,0)</f>
        <v>62.425502677025221</v>
      </c>
      <c r="BA53" s="61"/>
      <c r="BB53" s="70">
        <v>0</v>
      </c>
      <c r="BC53" s="61"/>
      <c r="BD53" s="71">
        <f>(BB53/$BL53)</f>
        <v>0</v>
      </c>
      <c r="BE53" s="61"/>
      <c r="BF53" s="71">
        <f>IF(BD53,BD53/BD$60*100,0)</f>
        <v>0</v>
      </c>
      <c r="BG53" s="61"/>
      <c r="BH53" s="70">
        <f>(E53+K53+Q53+W53+AC53+AJ53+AP53+AV53+BB53)</f>
        <v>359824638</v>
      </c>
      <c r="BI53" s="61"/>
      <c r="BJ53" s="47">
        <v>34</v>
      </c>
      <c r="BK53" s="61"/>
      <c r="BL53" s="96">
        <v>93825</v>
      </c>
      <c r="BM53" s="61"/>
      <c r="BN53" s="96">
        <f>IF(E53,BL53,0)</f>
        <v>93825</v>
      </c>
      <c r="BO53" s="61"/>
      <c r="BP53" s="96">
        <f>IF(K53,BL53,0)</f>
        <v>93825</v>
      </c>
      <c r="BQ53" s="61"/>
      <c r="BR53" s="96">
        <f>IF(Q53,BL53,0)</f>
        <v>93825</v>
      </c>
      <c r="BS53" s="61"/>
      <c r="BT53" s="96">
        <f>IF(W53,BL53,0)</f>
        <v>93825</v>
      </c>
      <c r="BU53" s="61"/>
      <c r="BV53" s="96">
        <f>IF(AC53,BL53,0)</f>
        <v>93825</v>
      </c>
      <c r="BW53" s="61"/>
      <c r="BX53" s="96">
        <f>IF(AJ53,BL53,0)</f>
        <v>93825</v>
      </c>
      <c r="BY53" s="61"/>
      <c r="BZ53" s="96">
        <f>IF(AP53,BL53,0)</f>
        <v>93825</v>
      </c>
      <c r="CA53" s="61"/>
      <c r="CB53" s="96">
        <f>IF(AV53,BL53,0)</f>
        <v>93825</v>
      </c>
      <c r="CC53" s="61"/>
      <c r="CD53" s="96">
        <f>IF(BB53,$BL53,0)</f>
        <v>0</v>
      </c>
    </row>
    <row r="54" spans="1:82" ht="8.85" customHeight="1" x14ac:dyDescent="0.3">
      <c r="A54" s="47">
        <v>35</v>
      </c>
      <c r="B54" s="98"/>
      <c r="C54" s="47" t="s">
        <v>119</v>
      </c>
      <c r="D54" s="61"/>
      <c r="E54" s="70">
        <v>90871976</v>
      </c>
      <c r="F54" s="61"/>
      <c r="G54" s="71">
        <f>(E54/$BL54)</f>
        <v>200.75860225387336</v>
      </c>
      <c r="H54" s="61"/>
      <c r="I54" s="71">
        <f>IF(G54,G54/G$60*100,0)</f>
        <v>104.37487527252487</v>
      </c>
      <c r="J54" s="61"/>
      <c r="K54" s="70">
        <v>21019673</v>
      </c>
      <c r="L54" s="61"/>
      <c r="M54" s="66">
        <f>(K54/$BL54)</f>
        <v>46.437640701391608</v>
      </c>
      <c r="N54" s="61"/>
      <c r="O54" s="66">
        <f>IF(M54,M54/M$60*100,0)</f>
        <v>57.957886031952974</v>
      </c>
      <c r="P54" s="61"/>
      <c r="Q54" s="70">
        <v>232870310</v>
      </c>
      <c r="R54" s="61"/>
      <c r="S54" s="66">
        <f>(Q54/$BL54)</f>
        <v>514.46793609975191</v>
      </c>
      <c r="T54" s="61"/>
      <c r="U54" s="66">
        <f>IF(S54,S54/S$60*100,0)</f>
        <v>67.008942982774215</v>
      </c>
      <c r="V54" s="61"/>
      <c r="W54" s="70">
        <v>146521233</v>
      </c>
      <c r="X54" s="61"/>
      <c r="Y54" s="66">
        <f>(W54/$BL54)</f>
        <v>323.70153299620233</v>
      </c>
      <c r="Z54" s="61"/>
      <c r="AA54" s="66">
        <f>IF(Y54,Y54/Y$60*100,0)</f>
        <v>91.598151374699597</v>
      </c>
      <c r="AB54" s="61"/>
      <c r="AC54" s="70">
        <v>141181407</v>
      </c>
      <c r="AD54" s="61"/>
      <c r="AE54" s="66">
        <f>(AC54/$BL54)</f>
        <v>311.90454066449718</v>
      </c>
      <c r="AF54" s="61"/>
      <c r="AG54" s="66">
        <f>IF(AE54,AE54/AE$60*100,0)</f>
        <v>67.003035114313491</v>
      </c>
      <c r="AH54" s="99"/>
      <c r="AI54" s="61"/>
      <c r="AJ54" s="70">
        <v>838964985</v>
      </c>
      <c r="AK54" s="61"/>
      <c r="AL54" s="66">
        <f>(AJ54/$BL54)</f>
        <v>1853.4805243867684</v>
      </c>
      <c r="AM54" s="61"/>
      <c r="AN54" s="66">
        <f>IF(AL54,AL54/AL$60*100,0)</f>
        <v>101.04968639716849</v>
      </c>
      <c r="AO54" s="61"/>
      <c r="AP54" s="70">
        <v>83066692</v>
      </c>
      <c r="AQ54" s="61"/>
      <c r="AR54" s="66">
        <f>(AP54/$BL54)</f>
        <v>183.51480526596015</v>
      </c>
      <c r="AS54" s="61"/>
      <c r="AT54" s="66">
        <f>IF(AR54,AR54/AR$60*100,0)</f>
        <v>110.30626713831859</v>
      </c>
      <c r="AU54" s="61"/>
      <c r="AV54" s="70">
        <v>88277715</v>
      </c>
      <c r="AW54" s="61"/>
      <c r="AX54" s="71">
        <f>(AV54/$BL54)</f>
        <v>195.02724001033928</v>
      </c>
      <c r="AY54" s="61"/>
      <c r="AZ54" s="71">
        <f>IF(AX54,AX54/AX$60*100,0)</f>
        <v>117.12091744163689</v>
      </c>
      <c r="BA54" s="61"/>
      <c r="BB54" s="70">
        <v>0</v>
      </c>
      <c r="BC54" s="61"/>
      <c r="BD54" s="71">
        <f>(BB54/$BL54)</f>
        <v>0</v>
      </c>
      <c r="BE54" s="61"/>
      <c r="BF54" s="71">
        <f>IF(BD54,BD54/BD$60*100,0)</f>
        <v>0</v>
      </c>
      <c r="BG54" s="61"/>
      <c r="BH54" s="70">
        <f>(E54+K54+Q54+W54+AC54+AJ54+AP54+AV54+BB54)</f>
        <v>1642773991</v>
      </c>
      <c r="BI54" s="61"/>
      <c r="BJ54" s="47">
        <v>35</v>
      </c>
      <c r="BK54" s="61"/>
      <c r="BL54" s="96">
        <v>452643</v>
      </c>
      <c r="BM54" s="61"/>
      <c r="BN54" s="96">
        <f>IF(E54,BL54,0)</f>
        <v>452643</v>
      </c>
      <c r="BO54" s="61"/>
      <c r="BP54" s="96">
        <f>IF(K54,BL54,0)</f>
        <v>452643</v>
      </c>
      <c r="BQ54" s="61"/>
      <c r="BR54" s="96">
        <f>IF(Q54,BL54,0)</f>
        <v>452643</v>
      </c>
      <c r="BS54" s="61"/>
      <c r="BT54" s="96">
        <f>IF(W54,BL54,0)</f>
        <v>452643</v>
      </c>
      <c r="BU54" s="61"/>
      <c r="BV54" s="96">
        <f>IF(AC54,BL54,0)</f>
        <v>452643</v>
      </c>
      <c r="BW54" s="61"/>
      <c r="BX54" s="96">
        <f>IF(AJ54,BL54,0)</f>
        <v>452643</v>
      </c>
      <c r="BY54" s="61"/>
      <c r="BZ54" s="96">
        <f>IF(AP54,BL54,0)</f>
        <v>452643</v>
      </c>
      <c r="CA54" s="61"/>
      <c r="CB54" s="96">
        <f>IF(AV54,BL54,0)</f>
        <v>452643</v>
      </c>
      <c r="CC54" s="61"/>
      <c r="CD54" s="96">
        <f>IF(BB54,$BL54,0)</f>
        <v>0</v>
      </c>
    </row>
    <row r="55" spans="1:82" ht="8.85" customHeight="1" x14ac:dyDescent="0.3">
      <c r="A55" s="72"/>
      <c r="B55" s="61"/>
      <c r="D55" s="61"/>
      <c r="E55" s="96"/>
      <c r="F55" s="61"/>
      <c r="G55" s="61"/>
      <c r="H55" s="61"/>
      <c r="I55" s="61"/>
      <c r="J55" s="61"/>
      <c r="K55" s="96"/>
      <c r="L55" s="61"/>
      <c r="M55" s="61"/>
      <c r="N55" s="61"/>
      <c r="O55" s="61"/>
      <c r="P55" s="61"/>
      <c r="Q55" s="96"/>
      <c r="R55" s="61"/>
      <c r="S55" s="61"/>
      <c r="T55" s="61"/>
      <c r="U55" s="61"/>
      <c r="V55" s="61"/>
      <c r="W55" s="96"/>
      <c r="X55" s="61"/>
      <c r="Y55" s="61"/>
      <c r="Z55" s="61"/>
      <c r="AA55" s="61"/>
      <c r="AB55" s="61"/>
      <c r="AC55" s="96"/>
      <c r="AD55" s="61"/>
      <c r="AE55" s="61"/>
      <c r="AF55" s="61"/>
      <c r="AG55" s="61"/>
      <c r="AH55" s="61"/>
      <c r="AI55" s="61"/>
      <c r="AJ55" s="96"/>
      <c r="AK55" s="61"/>
      <c r="AL55" s="61"/>
      <c r="AM55" s="61"/>
      <c r="AN55" s="61"/>
      <c r="AO55" s="61"/>
      <c r="AP55" s="96"/>
      <c r="AQ55" s="61"/>
      <c r="AR55" s="61"/>
      <c r="AS55" s="61"/>
      <c r="AT55" s="61"/>
      <c r="AU55" s="61"/>
      <c r="AV55" s="96"/>
      <c r="AW55" s="61"/>
      <c r="AX55" s="61"/>
      <c r="AY55" s="61"/>
      <c r="AZ55" s="61"/>
      <c r="BA55" s="61"/>
      <c r="BB55" s="61"/>
      <c r="BC55" s="61"/>
      <c r="BD55" s="61"/>
      <c r="BE55" s="61"/>
      <c r="BF55" s="61"/>
      <c r="BG55" s="61"/>
      <c r="BH55" s="96"/>
      <c r="BI55" s="61"/>
      <c r="BJ55" s="72"/>
      <c r="BK55" s="61"/>
      <c r="BL55" s="93"/>
      <c r="BM55" s="61"/>
      <c r="BN55" s="61"/>
      <c r="BO55" s="61"/>
      <c r="BP55" s="61"/>
      <c r="BQ55" s="61"/>
      <c r="BR55" s="61"/>
      <c r="BS55" s="61"/>
      <c r="BT55" s="61"/>
      <c r="BU55" s="61"/>
      <c r="BV55" s="61"/>
      <c r="BW55" s="61"/>
      <c r="BX55" s="61"/>
      <c r="BY55" s="61"/>
      <c r="BZ55" s="61"/>
      <c r="CA55" s="61"/>
      <c r="CB55" s="61"/>
      <c r="CC55" s="61"/>
      <c r="CD55" s="61"/>
    </row>
    <row r="56" spans="1:82" ht="8.85" customHeight="1" x14ac:dyDescent="0.3">
      <c r="A56" s="47">
        <v>36</v>
      </c>
      <c r="B56" s="105"/>
      <c r="C56" s="47" t="s">
        <v>120</v>
      </c>
      <c r="D56" s="61"/>
      <c r="E56" s="70">
        <v>4663593</v>
      </c>
      <c r="F56" s="61"/>
      <c r="G56" s="71">
        <f>(E56/$BL56)</f>
        <v>210.23274579633053</v>
      </c>
      <c r="H56" s="61"/>
      <c r="I56" s="71">
        <f>IF(G56,G56/G$60*100,0)</f>
        <v>109.3005050560371</v>
      </c>
      <c r="J56" s="61"/>
      <c r="K56" s="70">
        <v>2272553</v>
      </c>
      <c r="L56" s="61"/>
      <c r="M56" s="66">
        <f>(K56/$BL56)</f>
        <v>102.44570166343597</v>
      </c>
      <c r="N56" s="61"/>
      <c r="O56" s="66">
        <f>IF(M56,M56/M$60*100,0)</f>
        <v>127.86042124002535</v>
      </c>
      <c r="P56" s="61"/>
      <c r="Q56" s="70">
        <v>19538792</v>
      </c>
      <c r="R56" s="61"/>
      <c r="S56" s="66">
        <f>(Q56/$BL56)</f>
        <v>880.80025244556646</v>
      </c>
      <c r="T56" s="61"/>
      <c r="U56" s="66">
        <f>IF(S56,S56/S$60*100,0)</f>
        <v>114.7233671019183</v>
      </c>
      <c r="V56" s="61"/>
      <c r="W56" s="70">
        <v>15506624</v>
      </c>
      <c r="X56" s="61"/>
      <c r="Y56" s="66">
        <f>(W56/$BL56)</f>
        <v>699.03187125276111</v>
      </c>
      <c r="Z56" s="61"/>
      <c r="AA56" s="66">
        <f>IF(Y56,Y56/Y$60*100,0)</f>
        <v>197.80575818125993</v>
      </c>
      <c r="AB56" s="61"/>
      <c r="AC56" s="70">
        <v>12732748</v>
      </c>
      <c r="AD56" s="61"/>
      <c r="AE56" s="66">
        <f>(AC56/$BL56)</f>
        <v>573.98674660776271</v>
      </c>
      <c r="AF56" s="61"/>
      <c r="AG56" s="66">
        <f>IF(AE56,AE56/AE$60*100,0)</f>
        <v>123.30328393480838</v>
      </c>
      <c r="AH56" s="99"/>
      <c r="AI56" s="61"/>
      <c r="AJ56" s="70">
        <v>37746129</v>
      </c>
      <c r="AK56" s="61"/>
      <c r="AL56" s="66">
        <f>(AJ56/$BL56)</f>
        <v>1701.5790920975521</v>
      </c>
      <c r="AM56" s="61"/>
      <c r="AN56" s="66">
        <f>IF(AL56,AL56/AL$60*100,0)</f>
        <v>92.768190101875888</v>
      </c>
      <c r="AO56" s="61"/>
      <c r="AP56" s="70">
        <v>3957494</v>
      </c>
      <c r="AQ56" s="61"/>
      <c r="AR56" s="66">
        <f>(AP56/$BL56)</f>
        <v>178.40210972366228</v>
      </c>
      <c r="AS56" s="61"/>
      <c r="AT56" s="66">
        <f>IF(AR56,AR56/AR$60*100,0)</f>
        <v>107.23315072425991</v>
      </c>
      <c r="AU56" s="61"/>
      <c r="AV56" s="70">
        <v>1200881</v>
      </c>
      <c r="AW56" s="61"/>
      <c r="AX56" s="71">
        <f>(AV56/$BL56)</f>
        <v>54.135193616733538</v>
      </c>
      <c r="AY56" s="61"/>
      <c r="AZ56" s="71">
        <f>IF(AX56,AX56/AX$60*100,0)</f>
        <v>32.510143413485956</v>
      </c>
      <c r="BA56" s="61"/>
      <c r="BB56" s="70">
        <v>0</v>
      </c>
      <c r="BC56" s="61"/>
      <c r="BD56" s="71">
        <f>(BB56/$BL56)</f>
        <v>0</v>
      </c>
      <c r="BE56" s="61"/>
      <c r="BF56" s="71">
        <f>IF(BD56,BD56/BD$60*100,0)</f>
        <v>0</v>
      </c>
      <c r="BG56" s="61"/>
      <c r="BH56" s="70">
        <f>(E56+K56+Q56+W56+AC56+AJ56+AP56+AV56+BB56)</f>
        <v>97618814</v>
      </c>
      <c r="BI56" s="61"/>
      <c r="BJ56" s="47">
        <v>36</v>
      </c>
      <c r="BK56" s="61"/>
      <c r="BL56" s="96">
        <v>22183</v>
      </c>
      <c r="BM56" s="61"/>
      <c r="BN56" s="96">
        <f>IF(E56,BL56,0)</f>
        <v>22183</v>
      </c>
      <c r="BO56" s="61"/>
      <c r="BP56" s="96">
        <f>IF(K56,BL56,0)</f>
        <v>22183</v>
      </c>
      <c r="BQ56" s="61"/>
      <c r="BR56" s="96">
        <f>IF(Q56,BL56,0)</f>
        <v>22183</v>
      </c>
      <c r="BS56" s="61"/>
      <c r="BT56" s="96">
        <f>IF(W56,BL56,0)</f>
        <v>22183</v>
      </c>
      <c r="BU56" s="61"/>
      <c r="BV56" s="96">
        <f>IF(AC56,BL56,0)</f>
        <v>22183</v>
      </c>
      <c r="BW56" s="61"/>
      <c r="BX56" s="96">
        <f>IF(AJ56,BL56,0)</f>
        <v>22183</v>
      </c>
      <c r="BY56" s="61"/>
      <c r="BZ56" s="96">
        <f>IF(AP56,BL56,0)</f>
        <v>22183</v>
      </c>
      <c r="CA56" s="61"/>
      <c r="CB56" s="96">
        <f>IF(AV56,BL56,0)</f>
        <v>22183</v>
      </c>
      <c r="CC56" s="61"/>
      <c r="CD56" s="96">
        <f>IF(BB56,$BL56,0)</f>
        <v>0</v>
      </c>
    </row>
    <row r="57" spans="1:82" ht="8.85" customHeight="1" x14ac:dyDescent="0.3">
      <c r="A57" s="47">
        <v>37</v>
      </c>
      <c r="B57" s="98"/>
      <c r="C57" s="47" t="s">
        <v>121</v>
      </c>
      <c r="D57" s="61"/>
      <c r="E57" s="70">
        <v>3247468</v>
      </c>
      <c r="F57" s="61"/>
      <c r="G57" s="71">
        <f>(E57/$BL57)</f>
        <v>211.10758629656115</v>
      </c>
      <c r="H57" s="61"/>
      <c r="I57" s="71">
        <f>IF(G57,G57/G$60*100,0)</f>
        <v>109.75533671490399</v>
      </c>
      <c r="J57" s="61"/>
      <c r="K57" s="70">
        <v>409373</v>
      </c>
      <c r="L57" s="61"/>
      <c r="M57" s="66">
        <f>(K57/$BL57)</f>
        <v>26.612039264122732</v>
      </c>
      <c r="N57" s="61"/>
      <c r="O57" s="66">
        <f>IF(M57,M57/M$60*100,0)</f>
        <v>33.21395134317541</v>
      </c>
      <c r="P57" s="61"/>
      <c r="Q57" s="70">
        <v>12368863</v>
      </c>
      <c r="R57" s="61"/>
      <c r="S57" s="66">
        <f>(Q57/$BL57)</f>
        <v>804.06052135474226</v>
      </c>
      <c r="T57" s="61"/>
      <c r="U57" s="66">
        <f>IF(S57,S57/S$60*100,0)</f>
        <v>104.72809255835294</v>
      </c>
      <c r="V57" s="61"/>
      <c r="W57" s="70">
        <v>3267715</v>
      </c>
      <c r="X57" s="61"/>
      <c r="Y57" s="66">
        <f>(W57/$BL57)</f>
        <v>212.42377949684717</v>
      </c>
      <c r="Z57" s="61"/>
      <c r="AA57" s="66">
        <f>IF(Y57,Y57/Y$60*100,0)</f>
        <v>60.109772511229629</v>
      </c>
      <c r="AB57" s="61"/>
      <c r="AC57" s="70">
        <v>3884101</v>
      </c>
      <c r="AD57" s="61"/>
      <c r="AE57" s="66">
        <f>(AC57/$BL57)</f>
        <v>252.49307677306118</v>
      </c>
      <c r="AF57" s="61"/>
      <c r="AG57" s="66">
        <f>IF(AE57,AE57/AE$60*100,0)</f>
        <v>54.24032126337093</v>
      </c>
      <c r="AH57" s="99"/>
      <c r="AI57" s="61"/>
      <c r="AJ57" s="70">
        <v>11588015</v>
      </c>
      <c r="AK57" s="61"/>
      <c r="AL57" s="66">
        <f>(AJ57/$BL57)</f>
        <v>753.30007150750828</v>
      </c>
      <c r="AM57" s="61"/>
      <c r="AN57" s="66">
        <f>IF(AL57,AL57/AL$60*100,0)</f>
        <v>41.069077871202978</v>
      </c>
      <c r="AO57" s="61"/>
      <c r="AP57" s="70">
        <v>2250264</v>
      </c>
      <c r="AQ57" s="61"/>
      <c r="AR57" s="66">
        <f>(AP57/$BL57)</f>
        <v>146.28251966456477</v>
      </c>
      <c r="AS57" s="61"/>
      <c r="AT57" s="66">
        <f>IF(AR57,AR57/AR$60*100,0)</f>
        <v>87.926849653360577</v>
      </c>
      <c r="AU57" s="61"/>
      <c r="AV57" s="70">
        <v>4843739</v>
      </c>
      <c r="AW57" s="61"/>
      <c r="AX57" s="71">
        <f>(AV57/$BL57)</f>
        <v>314.87609699018395</v>
      </c>
      <c r="AY57" s="61"/>
      <c r="AZ57" s="71">
        <f>IF(AX57,AX57/AX$60*100,0)</f>
        <v>189.09449448178151</v>
      </c>
      <c r="BA57" s="61"/>
      <c r="BB57" s="70">
        <v>0</v>
      </c>
      <c r="BC57" s="61"/>
      <c r="BD57" s="71">
        <f>(BB57/$BL57)</f>
        <v>0</v>
      </c>
      <c r="BE57" s="61"/>
      <c r="BF57" s="71">
        <f>IF(BD57,BD57/BD$60*100,0)</f>
        <v>0</v>
      </c>
      <c r="BG57" s="61"/>
      <c r="BH57" s="70">
        <f>(E57+K57+Q57+W57+AC57+AJ57+AP57+AV57+BB57)</f>
        <v>41859538</v>
      </c>
      <c r="BI57" s="61"/>
      <c r="BJ57" s="47">
        <v>37</v>
      </c>
      <c r="BK57" s="61"/>
      <c r="BL57" s="96">
        <v>15383</v>
      </c>
      <c r="BM57" s="61"/>
      <c r="BN57" s="96">
        <f>IF(E57,BL57,0)</f>
        <v>15383</v>
      </c>
      <c r="BO57" s="61"/>
      <c r="BP57" s="96">
        <f>IF(K57,BL57,0)</f>
        <v>15383</v>
      </c>
      <c r="BQ57" s="61"/>
      <c r="BR57" s="96">
        <f>IF(Q57,BL57,0)</f>
        <v>15383</v>
      </c>
      <c r="BS57" s="61"/>
      <c r="BT57" s="96">
        <f>IF(W57,BL57,0)</f>
        <v>15383</v>
      </c>
      <c r="BU57" s="61"/>
      <c r="BV57" s="96">
        <f>IF(AC57,BL57,0)</f>
        <v>15383</v>
      </c>
      <c r="BW57" s="61"/>
      <c r="BX57" s="96">
        <f>IF(AJ57,BL57,0)</f>
        <v>15383</v>
      </c>
      <c r="BY57" s="61"/>
      <c r="BZ57" s="96">
        <f>IF(AP57,BL57,0)</f>
        <v>15383</v>
      </c>
      <c r="CA57" s="61"/>
      <c r="CB57" s="96">
        <f>IF(AV57,BL57,0)</f>
        <v>15383</v>
      </c>
      <c r="CC57" s="61"/>
      <c r="CD57" s="96">
        <f>IF(BB57,$BL57,0)</f>
        <v>0</v>
      </c>
    </row>
    <row r="58" spans="1:82" ht="8.85" customHeight="1" x14ac:dyDescent="0.3">
      <c r="A58" s="74">
        <v>38</v>
      </c>
      <c r="B58" s="98"/>
      <c r="C58" s="47" t="s">
        <v>122</v>
      </c>
      <c r="D58" s="61"/>
      <c r="E58" s="75">
        <v>4332727</v>
      </c>
      <c r="F58" s="61"/>
      <c r="G58" s="71">
        <f>(E58/$BL58)</f>
        <v>153.75184528034066</v>
      </c>
      <c r="H58" s="61"/>
      <c r="I58" s="71">
        <f>IF(G58,G58/G$60*100,0)</f>
        <v>79.93595040954952</v>
      </c>
      <c r="J58" s="61"/>
      <c r="K58" s="75">
        <v>4480429</v>
      </c>
      <c r="L58" s="61"/>
      <c r="M58" s="66">
        <f>(K58/$BL58)</f>
        <v>158.99322214336408</v>
      </c>
      <c r="N58" s="61"/>
      <c r="O58" s="66">
        <f>IF(M58,M58/M$60*100,0)</f>
        <v>198.43624503003511</v>
      </c>
      <c r="P58" s="61"/>
      <c r="Q58" s="75">
        <v>29646615</v>
      </c>
      <c r="R58" s="61"/>
      <c r="S58" s="66">
        <f>(Q58/$BL58)</f>
        <v>1052.0445351312987</v>
      </c>
      <c r="T58" s="61"/>
      <c r="U58" s="66">
        <f>IF(S58,S58/S$60*100,0)</f>
        <v>137.02776659784607</v>
      </c>
      <c r="V58" s="61"/>
      <c r="W58" s="75">
        <v>10027162</v>
      </c>
      <c r="X58" s="61"/>
      <c r="Y58" s="66">
        <f>(W58/$BL58)</f>
        <v>355.82547906316535</v>
      </c>
      <c r="Z58" s="61"/>
      <c r="AA58" s="66">
        <f>IF(Y58,Y58/Y$60*100,0)</f>
        <v>100.68829700162465</v>
      </c>
      <c r="AB58" s="61"/>
      <c r="AC58" s="75">
        <v>14743091</v>
      </c>
      <c r="AD58" s="61"/>
      <c r="AE58" s="66">
        <f>(AC58/$BL58)</f>
        <v>523.17569198012779</v>
      </c>
      <c r="AF58" s="61"/>
      <c r="AG58" s="66">
        <f>IF(AE58,AE58/AE$60*100,0)</f>
        <v>112.38810177632612</v>
      </c>
      <c r="AH58" s="99"/>
      <c r="AI58" s="61"/>
      <c r="AJ58" s="75">
        <v>62057259</v>
      </c>
      <c r="AK58" s="61"/>
      <c r="AL58" s="66">
        <f>(AJ58/$BL58)</f>
        <v>2202.1738466997872</v>
      </c>
      <c r="AM58" s="61"/>
      <c r="AN58" s="66">
        <f>IF(AL58,AL58/AL$60*100,0)</f>
        <v>120.06005656557106</v>
      </c>
      <c r="AO58" s="61"/>
      <c r="AP58" s="75">
        <v>3164171</v>
      </c>
      <c r="AQ58" s="61"/>
      <c r="AR58" s="66">
        <f>(AP58/$BL58)</f>
        <v>112.28427963094393</v>
      </c>
      <c r="AS58" s="61"/>
      <c r="AT58" s="66">
        <f>IF(AR58,AR58/AR$60*100,0)</f>
        <v>67.491337968370217</v>
      </c>
      <c r="AU58" s="61"/>
      <c r="AV58" s="75">
        <v>1902177</v>
      </c>
      <c r="AW58" s="61"/>
      <c r="AX58" s="71">
        <f>(AV58/$BL58)</f>
        <v>67.50095812633073</v>
      </c>
      <c r="AY58" s="61"/>
      <c r="AZ58" s="71">
        <f>IF(AX58,AX58/AX$60*100,0)</f>
        <v>40.536768830478493</v>
      </c>
      <c r="BA58" s="61"/>
      <c r="BB58" s="75">
        <v>0</v>
      </c>
      <c r="BC58" s="61"/>
      <c r="BD58" s="71">
        <f>(BB58/$BL58)</f>
        <v>0</v>
      </c>
      <c r="BE58" s="61"/>
      <c r="BF58" s="71">
        <f>IF(BD58,BD58/BD$60*100,0)</f>
        <v>0</v>
      </c>
      <c r="BG58" s="61"/>
      <c r="BH58" s="75">
        <f>(E58+K58+Q58+W58+AC58+AJ58+AP58+AV58+BB58)</f>
        <v>130353631</v>
      </c>
      <c r="BI58" s="61"/>
      <c r="BJ58" s="74">
        <v>38</v>
      </c>
      <c r="BK58" s="61"/>
      <c r="BL58" s="106">
        <v>28180</v>
      </c>
      <c r="BM58" s="61"/>
      <c r="BN58" s="106">
        <f>IF(E58,BL58,0)</f>
        <v>28180</v>
      </c>
      <c r="BO58" s="61"/>
      <c r="BP58" s="106">
        <f>IF(K58,BL58,0)</f>
        <v>28180</v>
      </c>
      <c r="BQ58" s="61"/>
      <c r="BR58" s="106">
        <f>IF(Q58,BL58,0)</f>
        <v>28180</v>
      </c>
      <c r="BS58" s="61"/>
      <c r="BT58" s="106">
        <f>IF(W58,BL58,0)</f>
        <v>28180</v>
      </c>
      <c r="BU58" s="61"/>
      <c r="BV58" s="106">
        <f>IF(AC58,BL58,0)</f>
        <v>28180</v>
      </c>
      <c r="BW58" s="61"/>
      <c r="BX58" s="106">
        <f>IF(AJ58,BL58,0)</f>
        <v>28180</v>
      </c>
      <c r="BY58" s="61"/>
      <c r="BZ58" s="106">
        <f>IF(AP58,BL58,0)</f>
        <v>28180</v>
      </c>
      <c r="CA58" s="61"/>
      <c r="CB58" s="106">
        <f>IF(AV58,BL58,0)</f>
        <v>28180</v>
      </c>
      <c r="CC58" s="61"/>
      <c r="CD58" s="106">
        <f>IF(BB58,$BL58,0)</f>
        <v>0</v>
      </c>
    </row>
    <row r="59" spans="1:82" ht="8.85" customHeight="1" x14ac:dyDescent="0.3">
      <c r="A59" s="61"/>
      <c r="B59" s="61"/>
      <c r="D59" s="61"/>
      <c r="E59" s="61"/>
      <c r="F59" s="61"/>
      <c r="G59" s="61"/>
      <c r="H59" s="61"/>
      <c r="I59" s="61"/>
      <c r="J59" s="61"/>
      <c r="K59" s="61"/>
      <c r="L59" s="61"/>
      <c r="M59" s="61"/>
      <c r="N59" s="61"/>
      <c r="O59" s="61"/>
      <c r="Q59" s="61"/>
      <c r="R59" s="61"/>
      <c r="S59" s="61"/>
      <c r="T59" s="61"/>
      <c r="U59" s="61"/>
      <c r="W59" s="61"/>
      <c r="X59" s="61"/>
      <c r="Y59" s="61"/>
      <c r="Z59" s="61"/>
      <c r="AA59" s="61"/>
      <c r="AC59" s="61"/>
      <c r="AD59" s="61"/>
      <c r="AE59" s="61"/>
      <c r="AF59" s="61"/>
      <c r="AG59" s="61"/>
      <c r="AJ59" s="61"/>
      <c r="AK59" s="61"/>
      <c r="AL59" s="61"/>
      <c r="AM59" s="61"/>
      <c r="AN59" s="61"/>
      <c r="AP59" s="61"/>
      <c r="AQ59" s="61"/>
      <c r="AR59" s="61"/>
      <c r="AS59" s="61"/>
      <c r="AT59" s="61"/>
      <c r="AV59" s="61"/>
      <c r="AW59" s="61"/>
      <c r="AX59" s="61"/>
      <c r="AY59" s="61"/>
      <c r="AZ59" s="61"/>
      <c r="BB59" s="61"/>
      <c r="BC59" s="61"/>
      <c r="BD59" s="61"/>
      <c r="BE59" s="61"/>
      <c r="BF59" s="61"/>
      <c r="BH59" s="61"/>
      <c r="BJ59" s="61"/>
      <c r="BK59" s="61"/>
      <c r="BL59" s="93"/>
      <c r="BM59" s="61"/>
      <c r="BN59" s="61"/>
      <c r="BO59" s="61"/>
      <c r="BP59" s="61"/>
      <c r="BQ59" s="61"/>
      <c r="BR59" s="61"/>
      <c r="BS59" s="61"/>
      <c r="BT59" s="61"/>
      <c r="BU59" s="61"/>
      <c r="BV59" s="61"/>
      <c r="BW59" s="61"/>
      <c r="BX59" s="61"/>
      <c r="BY59" s="61"/>
      <c r="BZ59" s="61"/>
      <c r="CA59" s="61"/>
      <c r="CB59" s="61"/>
      <c r="CC59" s="61"/>
      <c r="CD59" s="61"/>
    </row>
    <row r="60" spans="1:82" ht="8.85" customHeight="1" x14ac:dyDescent="0.3">
      <c r="A60" s="74">
        <f>A58</f>
        <v>38</v>
      </c>
      <c r="B60" s="61"/>
      <c r="C60" s="58" t="s">
        <v>65</v>
      </c>
      <c r="D60" s="61"/>
      <c r="E60" s="76">
        <f>SUM(E14:E58)</f>
        <v>489755980</v>
      </c>
      <c r="F60" s="61"/>
      <c r="G60" s="79">
        <f>IF(E60=0,0,IF(ISNONTEXT(H60),E60/$BL60,E60/BN60))</f>
        <v>192.34380087131953</v>
      </c>
      <c r="H60" s="280"/>
      <c r="I60" s="71">
        <f>IF(G60,G60/G$60*100,0)</f>
        <v>100</v>
      </c>
      <c r="J60" s="61"/>
      <c r="K60" s="76">
        <f>SUM(K14:K58)</f>
        <v>204013621</v>
      </c>
      <c r="L60" s="61"/>
      <c r="M60" s="79">
        <f>IF(K60=0,0,IF(ISNONTEXT(N60),K60/$BL60,K60/BP60))</f>
        <v>80.123075358183186</v>
      </c>
      <c r="N60" s="280"/>
      <c r="O60" s="71">
        <f>IF(M60,M60/M$60*100,0)</f>
        <v>100</v>
      </c>
      <c r="P60" s="61"/>
      <c r="Q60" s="76">
        <f>SUM(Q14:Q58)</f>
        <v>1954911490</v>
      </c>
      <c r="R60" s="61"/>
      <c r="S60" s="79">
        <f>IF(Q60=0,0,IF(ISNONTEXT(T60),Q60/$BL60,Q60/BR60))</f>
        <v>767.76011260467828</v>
      </c>
      <c r="T60" s="280"/>
      <c r="U60" s="71">
        <f>IF(S60,S60/S$60*100,0)</f>
        <v>100</v>
      </c>
      <c r="V60" s="61"/>
      <c r="W60" s="76">
        <f>SUM(W14:W58)</f>
        <v>899828203</v>
      </c>
      <c r="X60" s="61"/>
      <c r="Y60" s="79">
        <f>IF(W60=0,0,IF(ISNONTEXT(Z60),W60/$BL60,W60/BT60))</f>
        <v>353.39308505478442</v>
      </c>
      <c r="Z60" s="280"/>
      <c r="AA60" s="71">
        <f>IF(Y60,Y60/Y$60*100,0)</f>
        <v>100</v>
      </c>
      <c r="AB60" s="61"/>
      <c r="AC60" s="76">
        <f>SUM(AC14:AC58)</f>
        <v>1185301339</v>
      </c>
      <c r="AD60" s="61"/>
      <c r="AE60" s="79">
        <f>IF(AC60=0,0,IF(ISNONTEXT(AF60),AC60/$BL60,AC60/BV60))</f>
        <v>465.50807755552961</v>
      </c>
      <c r="AF60" s="280"/>
      <c r="AG60" s="71">
        <f>IF(AE60,AE60/AE$60*100,0)</f>
        <v>100</v>
      </c>
      <c r="AH60" s="99"/>
      <c r="AI60" s="61"/>
      <c r="AJ60" s="76">
        <f>SUM(AJ14:AJ58)</f>
        <v>4670405732</v>
      </c>
      <c r="AK60" s="61"/>
      <c r="AL60" s="79">
        <f>IF(AJ60=0,0,IF(ISNONTEXT(AM60),AJ60/$BL60,AJ60/BX60))</f>
        <v>1834.226894185299</v>
      </c>
      <c r="AM60" s="280"/>
      <c r="AN60" s="71">
        <f>IF(AL60,AL60/AL$60*100,0)</f>
        <v>100</v>
      </c>
      <c r="AO60" s="61"/>
      <c r="AP60" s="76">
        <f>SUM(AP14:AP58)</f>
        <v>423616115</v>
      </c>
      <c r="AQ60" s="61"/>
      <c r="AR60" s="79">
        <f>IF(AP60=0,0,IF(ISNONTEXT(AS60),AP60/$BL60,AP60/BZ60))</f>
        <v>166.36843039556555</v>
      </c>
      <c r="AS60" s="280"/>
      <c r="AT60" s="71">
        <f>IF(AR60,AR60/AR$60*100,0)</f>
        <v>100</v>
      </c>
      <c r="AU60" s="61"/>
      <c r="AV60" s="76">
        <f>SUM(AV14:AV58)</f>
        <v>423996589</v>
      </c>
      <c r="AW60" s="61"/>
      <c r="AX60" s="79">
        <f>IF(AV60=0,0,IF(ISNONTEXT(AY60),AV60/$BL60,AV60/CB60))</f>
        <v>166.51785545269854</v>
      </c>
      <c r="AY60" s="280"/>
      <c r="AZ60" s="71">
        <f>IF(AX60,AX60/AX$60*100,0)</f>
        <v>100</v>
      </c>
      <c r="BA60" s="61"/>
      <c r="BB60" s="76">
        <f>SUM(BB14:BB58)</f>
        <v>0</v>
      </c>
      <c r="BC60" s="61"/>
      <c r="BD60" s="79">
        <f>IF(BB60=0,0,IF(ISNONTEXT(BE60),BB60/$BL60,BB60/CD60))</f>
        <v>0</v>
      </c>
      <c r="BE60" s="280" t="s">
        <v>382</v>
      </c>
      <c r="BF60" s="71">
        <f>IF(BD60,BD60/BD$60*100,0)</f>
        <v>0</v>
      </c>
      <c r="BG60" s="61"/>
      <c r="BH60" s="76">
        <f>SUM(BH14:BH58)</f>
        <v>10251829069</v>
      </c>
      <c r="BI60" s="61"/>
      <c r="BJ60" s="74">
        <f>BJ58</f>
        <v>38</v>
      </c>
      <c r="BK60" s="61"/>
      <c r="BL60" s="107">
        <f>SUM(BL14:BL59)</f>
        <v>2546253</v>
      </c>
      <c r="BM60" s="61"/>
      <c r="BN60" s="106">
        <f>SUM(BN14:BN59)</f>
        <v>2546253</v>
      </c>
      <c r="BO60" s="61"/>
      <c r="BP60" s="106">
        <f>SUM(BP14:BP59)</f>
        <v>2546253</v>
      </c>
      <c r="BQ60" s="61"/>
      <c r="BR60" s="106">
        <f>SUM(BR14:BR59)</f>
        <v>2546253</v>
      </c>
      <c r="BS60" s="61"/>
      <c r="BT60" s="106">
        <f>SUM(BT14:BT59)</f>
        <v>2546253</v>
      </c>
      <c r="BU60" s="61"/>
      <c r="BV60" s="106">
        <f>SUM(BV14:BV59)</f>
        <v>2546253</v>
      </c>
      <c r="BW60" s="61"/>
      <c r="BX60" s="106">
        <f>SUM(BX14:BX59)</f>
        <v>2546253</v>
      </c>
      <c r="BY60" s="61"/>
      <c r="BZ60" s="106">
        <f>SUM(BZ14:BZ59)</f>
        <v>2546253</v>
      </c>
      <c r="CA60" s="61"/>
      <c r="CB60" s="106">
        <f>SUM(CB14:CB59)</f>
        <v>2546253</v>
      </c>
      <c r="CC60" s="61"/>
      <c r="CD60" s="106">
        <f>SUM(CD14:CD59)</f>
        <v>0</v>
      </c>
    </row>
    <row r="61" spans="1:82" ht="8.85" customHeight="1" x14ac:dyDescent="0.3">
      <c r="A61" s="61"/>
      <c r="B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93"/>
      <c r="BI61" s="61"/>
      <c r="BJ61" s="61"/>
      <c r="BK61" s="61"/>
      <c r="BL61" s="61"/>
      <c r="BM61" s="61"/>
      <c r="BN61" s="61"/>
      <c r="BO61" s="61"/>
      <c r="BP61" s="61"/>
      <c r="BQ61" s="61"/>
      <c r="BR61" s="96"/>
      <c r="BS61" s="61"/>
      <c r="BT61" s="96"/>
      <c r="BU61" s="61"/>
      <c r="BV61" s="96"/>
      <c r="BW61" s="61"/>
      <c r="BX61" s="96"/>
      <c r="BY61" s="61"/>
      <c r="BZ61" s="96"/>
      <c r="CA61" s="61"/>
      <c r="CB61" s="96"/>
      <c r="CC61" s="61"/>
      <c r="CD61" s="61"/>
    </row>
    <row r="62" spans="1:82" ht="8.85" customHeight="1" x14ac:dyDescent="0.3">
      <c r="A62" s="61"/>
      <c r="B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93"/>
      <c r="BI62" s="61"/>
      <c r="BJ62" s="61"/>
      <c r="BK62" s="61"/>
      <c r="BL62" s="61"/>
      <c r="BM62" s="61"/>
      <c r="BN62" s="61"/>
      <c r="BO62" s="61"/>
      <c r="BP62" s="61"/>
      <c r="BQ62" s="61"/>
      <c r="BR62" s="96"/>
      <c r="BS62" s="61"/>
      <c r="BT62" s="96"/>
      <c r="BU62" s="61"/>
      <c r="BV62" s="96"/>
      <c r="BW62" s="61"/>
      <c r="BX62" s="96"/>
      <c r="BY62" s="61"/>
      <c r="BZ62" s="96"/>
      <c r="CA62" s="61"/>
      <c r="CB62" s="96"/>
      <c r="CC62" s="61"/>
      <c r="CD62" s="61"/>
    </row>
    <row r="63" spans="1:82" ht="8.85" customHeight="1" x14ac:dyDescent="0.3">
      <c r="A63" s="61"/>
      <c r="B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93"/>
      <c r="BI63" s="61"/>
      <c r="BJ63" s="61"/>
      <c r="BK63" s="61"/>
      <c r="BL63" s="61"/>
      <c r="BM63" s="61"/>
      <c r="BN63" s="61"/>
      <c r="BO63" s="61"/>
      <c r="BP63" s="61"/>
      <c r="BQ63" s="61"/>
      <c r="BR63" s="96"/>
      <c r="BS63" s="61"/>
      <c r="BT63" s="96"/>
      <c r="BU63" s="61"/>
      <c r="BV63" s="96"/>
      <c r="BW63" s="61"/>
      <c r="BX63" s="96"/>
      <c r="BY63" s="61"/>
      <c r="BZ63" s="96"/>
      <c r="CA63" s="61"/>
      <c r="CB63" s="96"/>
      <c r="CC63" s="61"/>
      <c r="CD63" s="61"/>
    </row>
    <row r="64" spans="1:82" ht="8.85" customHeight="1" x14ac:dyDescent="0.3">
      <c r="A64" s="61"/>
      <c r="B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93"/>
      <c r="BI64" s="61"/>
      <c r="BJ64" s="61"/>
      <c r="BK64" s="61"/>
      <c r="BL64" s="61"/>
      <c r="BM64" s="61"/>
      <c r="BN64" s="61"/>
      <c r="BO64" s="61"/>
      <c r="BP64" s="61"/>
      <c r="BQ64" s="61"/>
      <c r="BR64" s="96"/>
      <c r="BS64" s="61"/>
      <c r="BT64" s="96"/>
      <c r="BU64" s="61"/>
      <c r="BV64" s="96"/>
      <c r="BW64" s="61"/>
      <c r="BX64" s="96"/>
      <c r="BY64" s="61"/>
      <c r="BZ64" s="96"/>
      <c r="CA64" s="61"/>
      <c r="CB64" s="96"/>
      <c r="CC64" s="61"/>
      <c r="CD64" s="61"/>
    </row>
    <row r="65" spans="1:82" ht="8.85" customHeight="1" x14ac:dyDescent="0.3">
      <c r="A65" s="61"/>
      <c r="B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93"/>
      <c r="BI65" s="61"/>
      <c r="BJ65" s="61"/>
      <c r="BK65" s="61"/>
      <c r="BL65" s="61"/>
      <c r="BM65" s="61"/>
      <c r="BN65" s="61"/>
      <c r="BO65" s="61"/>
      <c r="BP65" s="61"/>
      <c r="BQ65" s="61"/>
      <c r="BR65" s="61"/>
      <c r="BS65" s="61"/>
      <c r="BT65" s="61"/>
      <c r="BU65" s="61"/>
      <c r="BV65" s="61"/>
      <c r="BW65" s="61"/>
      <c r="BX65" s="61"/>
      <c r="BY65" s="61"/>
      <c r="BZ65" s="61"/>
      <c r="CA65" s="61"/>
      <c r="CB65" s="61"/>
      <c r="CC65" s="61"/>
      <c r="CD65" s="61"/>
    </row>
    <row r="66" spans="1:82" ht="8.85" customHeight="1" x14ac:dyDescent="0.3">
      <c r="A66" s="61"/>
      <c r="B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93"/>
      <c r="BI66" s="61"/>
      <c r="BJ66" s="61"/>
      <c r="BK66" s="61"/>
      <c r="BL66" s="61"/>
      <c r="BM66" s="61"/>
      <c r="BN66" s="61"/>
      <c r="BO66" s="61"/>
      <c r="BP66" s="61"/>
      <c r="BQ66" s="61"/>
      <c r="BR66" s="61"/>
      <c r="BS66" s="61"/>
      <c r="BT66" s="61"/>
      <c r="BU66" s="61"/>
      <c r="BV66" s="61"/>
      <c r="BW66" s="61"/>
      <c r="BX66" s="61"/>
      <c r="BY66" s="61"/>
      <c r="BZ66" s="61"/>
      <c r="CA66" s="61"/>
      <c r="CB66" s="61"/>
      <c r="CC66" s="61"/>
      <c r="CD66" s="61"/>
    </row>
    <row r="67" spans="1:82" ht="8.85" customHeight="1" x14ac:dyDescent="0.3">
      <c r="A67" s="61"/>
      <c r="B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93"/>
      <c r="BI67" s="61"/>
      <c r="BJ67" s="61"/>
      <c r="BK67" s="61"/>
      <c r="BL67" s="61"/>
      <c r="BM67" s="61"/>
      <c r="BN67" s="61"/>
      <c r="BO67" s="61"/>
      <c r="BP67" s="61"/>
      <c r="BQ67" s="61"/>
      <c r="BR67" s="61"/>
      <c r="BS67" s="61"/>
      <c r="BT67" s="61"/>
      <c r="BU67" s="61"/>
      <c r="BV67" s="61"/>
      <c r="BW67" s="61"/>
      <c r="BX67" s="61"/>
      <c r="BY67" s="61"/>
      <c r="BZ67" s="61"/>
      <c r="CA67" s="61"/>
      <c r="CB67" s="61"/>
      <c r="CC67" s="61"/>
      <c r="CD67" s="61"/>
    </row>
    <row r="68" spans="1:82" ht="8.85" customHeight="1" x14ac:dyDescent="0.3">
      <c r="A68" s="61"/>
      <c r="B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93"/>
      <c r="BI68" s="61"/>
      <c r="BJ68" s="61"/>
      <c r="BK68" s="61"/>
      <c r="BL68" s="61"/>
      <c r="BM68" s="61"/>
      <c r="BN68" s="61"/>
      <c r="BO68" s="61"/>
      <c r="BP68" s="61"/>
      <c r="BQ68" s="61"/>
      <c r="BR68" s="61"/>
      <c r="BS68" s="61"/>
      <c r="BT68" s="61"/>
      <c r="BU68" s="61"/>
      <c r="BV68" s="61"/>
      <c r="BW68" s="61"/>
      <c r="BX68" s="61"/>
      <c r="BY68" s="61"/>
      <c r="BZ68" s="61"/>
      <c r="CA68" s="61"/>
      <c r="CB68" s="61"/>
      <c r="CC68" s="61"/>
      <c r="CD68" s="61"/>
    </row>
    <row r="69" spans="1:82" ht="8.85" customHeight="1" x14ac:dyDescent="0.3">
      <c r="A69" s="61"/>
      <c r="B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93"/>
      <c r="BI69" s="61"/>
      <c r="BJ69" s="61"/>
      <c r="BK69" s="61"/>
      <c r="BL69" s="61"/>
      <c r="BM69" s="61"/>
      <c r="BN69" s="61"/>
      <c r="BO69" s="61"/>
      <c r="BP69" s="61"/>
      <c r="BQ69" s="61"/>
      <c r="BR69" s="61"/>
      <c r="BS69" s="61"/>
      <c r="BT69" s="61"/>
      <c r="BU69" s="61"/>
      <c r="BV69" s="61"/>
      <c r="BW69" s="61"/>
      <c r="BX69" s="61"/>
      <c r="BY69" s="61"/>
      <c r="BZ69" s="61"/>
      <c r="CA69" s="61"/>
      <c r="CB69" s="61"/>
      <c r="CC69" s="61"/>
      <c r="CD69" s="61"/>
    </row>
    <row r="70" spans="1:82" ht="8.85" customHeight="1" x14ac:dyDescent="0.3">
      <c r="A70" s="61"/>
      <c r="B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93"/>
      <c r="BI70" s="61"/>
      <c r="BJ70" s="61"/>
      <c r="BK70" s="61"/>
      <c r="BL70" s="61"/>
      <c r="BM70" s="61"/>
      <c r="BN70" s="61"/>
      <c r="BO70" s="61"/>
      <c r="BP70" s="61"/>
      <c r="BQ70" s="61"/>
      <c r="BR70" s="61"/>
      <c r="BS70" s="61"/>
      <c r="BT70" s="61"/>
      <c r="BU70" s="61"/>
      <c r="BV70" s="61"/>
      <c r="BW70" s="61"/>
      <c r="BX70" s="61"/>
      <c r="BY70" s="61"/>
      <c r="BZ70" s="61"/>
      <c r="CA70" s="61"/>
      <c r="CB70" s="61"/>
      <c r="CC70" s="61"/>
      <c r="CD70" s="61"/>
    </row>
    <row r="71" spans="1:82" ht="8.85" customHeight="1" x14ac:dyDescent="0.3">
      <c r="A71" s="61"/>
      <c r="B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93"/>
      <c r="BI71" s="61"/>
      <c r="BJ71" s="61"/>
      <c r="BK71" s="61"/>
      <c r="BL71" s="61"/>
      <c r="BM71" s="61"/>
      <c r="BN71" s="61"/>
      <c r="BO71" s="61"/>
      <c r="BP71" s="61"/>
      <c r="BQ71" s="61"/>
      <c r="BR71" s="61"/>
      <c r="BS71" s="61"/>
      <c r="BT71" s="61"/>
      <c r="BU71" s="61"/>
      <c r="BV71" s="61"/>
      <c r="BW71" s="61"/>
      <c r="BX71" s="61"/>
      <c r="BY71" s="61"/>
      <c r="BZ71" s="61"/>
      <c r="CA71" s="61"/>
      <c r="CB71" s="61"/>
      <c r="CC71" s="61"/>
      <c r="CD71" s="61"/>
    </row>
    <row r="72" spans="1:82" ht="8.85" customHeight="1" x14ac:dyDescent="0.3">
      <c r="A72" s="61"/>
      <c r="B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93"/>
      <c r="BI72" s="61"/>
      <c r="BJ72" s="61"/>
      <c r="BK72" s="61"/>
      <c r="BL72" s="61"/>
      <c r="BM72" s="61"/>
      <c r="BN72" s="61"/>
      <c r="BO72" s="61"/>
      <c r="BP72" s="61"/>
      <c r="BQ72" s="61"/>
      <c r="BR72" s="61"/>
      <c r="BS72" s="61"/>
      <c r="BT72" s="61"/>
      <c r="BU72" s="61"/>
      <c r="BV72" s="61"/>
      <c r="BW72" s="61"/>
      <c r="BX72" s="61"/>
      <c r="BY72" s="61"/>
      <c r="BZ72" s="61"/>
      <c r="CA72" s="61"/>
      <c r="CB72" s="61"/>
      <c r="CC72" s="61"/>
      <c r="CD72" s="61"/>
    </row>
    <row r="73" spans="1:82" ht="8.85" customHeight="1" x14ac:dyDescent="0.3">
      <c r="A73" s="61"/>
      <c r="B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93"/>
      <c r="BI73" s="61"/>
      <c r="BJ73" s="61"/>
      <c r="BK73" s="61"/>
      <c r="BL73" s="61"/>
      <c r="BM73" s="61"/>
      <c r="BN73" s="61"/>
      <c r="BO73" s="61"/>
      <c r="BP73" s="61"/>
      <c r="BQ73" s="61"/>
      <c r="BR73" s="61"/>
      <c r="BS73" s="61"/>
      <c r="BT73" s="61"/>
      <c r="BU73" s="61"/>
      <c r="BV73" s="61"/>
      <c r="BW73" s="61"/>
      <c r="BX73" s="61"/>
      <c r="BY73" s="61"/>
      <c r="BZ73" s="61"/>
      <c r="CA73" s="61"/>
      <c r="CB73" s="61"/>
      <c r="CC73" s="61"/>
      <c r="CD73" s="61"/>
    </row>
    <row r="74" spans="1:82" ht="8.85" customHeight="1" x14ac:dyDescent="0.3">
      <c r="A74" s="61"/>
      <c r="B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row>
    <row r="75" spans="1:82" s="46" customFormat="1" ht="10.5" customHeight="1" x14ac:dyDescent="0.3">
      <c r="A75" s="81" t="s">
        <v>383</v>
      </c>
      <c r="BK75" s="82" t="s">
        <v>384</v>
      </c>
    </row>
    <row r="76" spans="1:82" s="46" customFormat="1" ht="10.5" customHeight="1" x14ac:dyDescent="0.3">
      <c r="A76" s="50"/>
      <c r="AG76" s="49" t="s">
        <v>42</v>
      </c>
      <c r="AJ76" s="50" t="s">
        <v>43</v>
      </c>
      <c r="BJ76" s="49" t="s">
        <v>352</v>
      </c>
    </row>
    <row r="77" spans="1:82" s="46" customFormat="1" ht="10.5" customHeight="1" x14ac:dyDescent="0.3">
      <c r="A77" s="51"/>
      <c r="AG77" s="49" t="s">
        <v>353</v>
      </c>
      <c r="AJ77" s="50" t="s">
        <v>354</v>
      </c>
      <c r="BJ77" s="82" t="s">
        <v>125</v>
      </c>
    </row>
    <row r="78" spans="1:82" s="46" customFormat="1" ht="10.5" customHeight="1" x14ac:dyDescent="0.3">
      <c r="A78" s="52"/>
      <c r="AG78" s="49" t="s">
        <v>48</v>
      </c>
      <c r="AJ78" s="53" t="s">
        <v>49</v>
      </c>
      <c r="BJ78" s="52"/>
    </row>
    <row r="79" spans="1:82" ht="9.6" customHeight="1" x14ac:dyDescent="0.3"/>
    <row r="80" spans="1:82" ht="9.6" customHeight="1" x14ac:dyDescent="0.3">
      <c r="AG80" s="63" t="s">
        <v>355</v>
      </c>
      <c r="AJ80" s="102" t="s">
        <v>356</v>
      </c>
    </row>
    <row r="81" spans="1:82" ht="9.6" customHeight="1" x14ac:dyDescent="0.3">
      <c r="E81" s="54" t="s">
        <v>4</v>
      </c>
      <c r="F81" s="54"/>
      <c r="G81" s="54"/>
      <c r="H81" s="54"/>
      <c r="I81" s="54"/>
    </row>
    <row r="82" spans="1:82" ht="9.6" customHeight="1" x14ac:dyDescent="0.3">
      <c r="E82" s="103" t="s">
        <v>357</v>
      </c>
      <c r="F82" s="57"/>
      <c r="G82" s="57"/>
      <c r="H82" s="57"/>
      <c r="I82" s="57"/>
      <c r="K82" s="103" t="s">
        <v>358</v>
      </c>
      <c r="L82" s="57"/>
      <c r="M82" s="57"/>
      <c r="N82" s="57"/>
      <c r="O82" s="57"/>
      <c r="Q82" s="103" t="s">
        <v>359</v>
      </c>
      <c r="R82" s="57"/>
      <c r="S82" s="57"/>
      <c r="T82" s="57"/>
      <c r="U82" s="57"/>
      <c r="W82" s="103" t="s">
        <v>360</v>
      </c>
      <c r="X82" s="57"/>
      <c r="Y82" s="57"/>
      <c r="Z82" s="57"/>
      <c r="AA82" s="57"/>
      <c r="AC82" s="103" t="s">
        <v>361</v>
      </c>
      <c r="AD82" s="57"/>
      <c r="AE82" s="57"/>
      <c r="AF82" s="57"/>
      <c r="AG82" s="57"/>
      <c r="AH82" s="54"/>
      <c r="AJ82" s="103" t="s">
        <v>362</v>
      </c>
      <c r="AK82" s="57"/>
      <c r="AL82" s="57"/>
      <c r="AM82" s="57"/>
      <c r="AN82" s="57"/>
      <c r="AP82" s="103" t="s">
        <v>363</v>
      </c>
      <c r="AQ82" s="57"/>
      <c r="AR82" s="57"/>
      <c r="AS82" s="57"/>
      <c r="AT82" s="57"/>
      <c r="AV82" s="103" t="s">
        <v>364</v>
      </c>
      <c r="AW82" s="57"/>
      <c r="AX82" s="57"/>
      <c r="AY82" s="57"/>
      <c r="AZ82" s="57"/>
      <c r="BB82" s="57" t="s">
        <v>365</v>
      </c>
      <c r="BC82" s="57"/>
      <c r="BD82" s="57"/>
      <c r="BE82" s="57"/>
      <c r="BF82" s="57"/>
    </row>
    <row r="83" spans="1:82" ht="9.6" customHeight="1" x14ac:dyDescent="0.3"/>
    <row r="84" spans="1:82" ht="9.6" customHeight="1" x14ac:dyDescent="0.3">
      <c r="I84" s="58" t="s">
        <v>64</v>
      </c>
      <c r="O84" s="58" t="s">
        <v>64</v>
      </c>
      <c r="U84" s="58" t="s">
        <v>64</v>
      </c>
      <c r="AA84" s="58" t="s">
        <v>64</v>
      </c>
      <c r="AG84" s="58" t="s">
        <v>64</v>
      </c>
      <c r="AH84" s="58"/>
      <c r="AN84" s="58" t="s">
        <v>64</v>
      </c>
      <c r="AT84" s="58" t="s">
        <v>64</v>
      </c>
      <c r="AZ84" s="58" t="s">
        <v>64</v>
      </c>
      <c r="BF84" s="58" t="s">
        <v>64</v>
      </c>
      <c r="BN84" s="58" t="s">
        <v>61</v>
      </c>
      <c r="BV84" s="58" t="s">
        <v>366</v>
      </c>
      <c r="BZ84" s="58" t="s">
        <v>367</v>
      </c>
    </row>
    <row r="85" spans="1:82" ht="9.6" customHeight="1" x14ac:dyDescent="0.3">
      <c r="G85" s="58" t="s">
        <v>63</v>
      </c>
      <c r="I85" s="58" t="s">
        <v>368</v>
      </c>
      <c r="M85" s="58" t="s">
        <v>63</v>
      </c>
      <c r="O85" s="58" t="s">
        <v>368</v>
      </c>
      <c r="S85" s="58" t="s">
        <v>63</v>
      </c>
      <c r="U85" s="58" t="s">
        <v>368</v>
      </c>
      <c r="Y85" s="58" t="s">
        <v>63</v>
      </c>
      <c r="AA85" s="58" t="s">
        <v>368</v>
      </c>
      <c r="AE85" s="58" t="s">
        <v>63</v>
      </c>
      <c r="AG85" s="58" t="s">
        <v>368</v>
      </c>
      <c r="AH85" s="58"/>
      <c r="AL85" s="58" t="s">
        <v>63</v>
      </c>
      <c r="AN85" s="58" t="s">
        <v>368</v>
      </c>
      <c r="AR85" s="58" t="s">
        <v>63</v>
      </c>
      <c r="AT85" s="58" t="s">
        <v>368</v>
      </c>
      <c r="AX85" s="58" t="s">
        <v>63</v>
      </c>
      <c r="AZ85" s="58" t="s">
        <v>368</v>
      </c>
      <c r="BD85" s="58" t="s">
        <v>63</v>
      </c>
      <c r="BF85" s="58" t="s">
        <v>368</v>
      </c>
      <c r="BH85" s="58" t="s">
        <v>65</v>
      </c>
      <c r="BN85" s="58" t="s">
        <v>369</v>
      </c>
      <c r="BP85" s="58" t="s">
        <v>370</v>
      </c>
      <c r="BR85" s="58" t="s">
        <v>265</v>
      </c>
      <c r="BT85" s="58" t="s">
        <v>265</v>
      </c>
      <c r="BV85" s="58" t="s">
        <v>271</v>
      </c>
      <c r="BZ85" s="58" t="s">
        <v>371</v>
      </c>
      <c r="CB85" s="58" t="s">
        <v>372</v>
      </c>
    </row>
    <row r="86" spans="1:82" ht="9.6" customHeight="1" x14ac:dyDescent="0.3">
      <c r="A86" s="60" t="s">
        <v>71</v>
      </c>
      <c r="C86" s="60" t="s">
        <v>73</v>
      </c>
      <c r="E86" s="60" t="s">
        <v>74</v>
      </c>
      <c r="G86" s="60" t="s">
        <v>75</v>
      </c>
      <c r="I86" s="60" t="s">
        <v>373</v>
      </c>
      <c r="K86" s="60" t="s">
        <v>74</v>
      </c>
      <c r="M86" s="60" t="s">
        <v>75</v>
      </c>
      <c r="O86" s="60" t="s">
        <v>373</v>
      </c>
      <c r="Q86" s="60" t="s">
        <v>74</v>
      </c>
      <c r="S86" s="60" t="s">
        <v>75</v>
      </c>
      <c r="U86" s="60" t="s">
        <v>373</v>
      </c>
      <c r="W86" s="60" t="s">
        <v>74</v>
      </c>
      <c r="Y86" s="60" t="s">
        <v>75</v>
      </c>
      <c r="AA86" s="60" t="s">
        <v>373</v>
      </c>
      <c r="AC86" s="60" t="s">
        <v>74</v>
      </c>
      <c r="AE86" s="60" t="s">
        <v>75</v>
      </c>
      <c r="AG86" s="60" t="s">
        <v>373</v>
      </c>
      <c r="AH86" s="58"/>
      <c r="AJ86" s="60" t="s">
        <v>74</v>
      </c>
      <c r="AL86" s="60" t="s">
        <v>75</v>
      </c>
      <c r="AN86" s="60" t="s">
        <v>373</v>
      </c>
      <c r="AP86" s="60" t="s">
        <v>74</v>
      </c>
      <c r="AR86" s="60" t="s">
        <v>75</v>
      </c>
      <c r="AT86" s="60" t="s">
        <v>373</v>
      </c>
      <c r="AV86" s="60" t="s">
        <v>74</v>
      </c>
      <c r="AX86" s="60" t="s">
        <v>75</v>
      </c>
      <c r="AZ86" s="60" t="s">
        <v>373</v>
      </c>
      <c r="BB86" s="60" t="s">
        <v>74</v>
      </c>
      <c r="BD86" s="60" t="s">
        <v>75</v>
      </c>
      <c r="BF86" s="60" t="s">
        <v>373</v>
      </c>
      <c r="BH86" s="60" t="s">
        <v>374</v>
      </c>
      <c r="BJ86" s="60" t="s">
        <v>71</v>
      </c>
      <c r="BN86" s="104" t="s">
        <v>375</v>
      </c>
      <c r="BP86" s="104" t="s">
        <v>375</v>
      </c>
      <c r="BR86" s="104" t="s">
        <v>376</v>
      </c>
      <c r="BT86" s="104" t="s">
        <v>377</v>
      </c>
      <c r="BV86" s="104" t="s">
        <v>378</v>
      </c>
      <c r="BX86" s="104" t="s">
        <v>379</v>
      </c>
      <c r="BZ86" s="104" t="s">
        <v>380</v>
      </c>
      <c r="CB86" s="104" t="s">
        <v>381</v>
      </c>
      <c r="CD86" s="104" t="s">
        <v>365</v>
      </c>
    </row>
    <row r="87" spans="1:82" ht="8.85" customHeight="1" x14ac:dyDescent="0.3">
      <c r="E87" s="67"/>
      <c r="K87" s="67"/>
      <c r="Q87" s="67"/>
      <c r="X87" s="67"/>
      <c r="AD87" s="67"/>
      <c r="AJ87" s="67"/>
      <c r="AP87" s="67"/>
    </row>
    <row r="88" spans="1:82" ht="8.85" customHeight="1" x14ac:dyDescent="0.3">
      <c r="B88" s="47" t="s">
        <v>286</v>
      </c>
      <c r="BH88" s="67"/>
    </row>
    <row r="89" spans="1:82" ht="8.85" customHeight="1" x14ac:dyDescent="0.3">
      <c r="A89" s="47">
        <v>1</v>
      </c>
      <c r="B89" s="98"/>
      <c r="C89" s="47" t="s">
        <v>126</v>
      </c>
      <c r="D89" s="61"/>
      <c r="E89" s="64">
        <v>4126271</v>
      </c>
      <c r="F89" s="61"/>
      <c r="G89" s="65">
        <f>(E89/$BL89)</f>
        <v>126.72433279076195</v>
      </c>
      <c r="H89" s="61"/>
      <c r="I89" s="66">
        <f>IF(G89,G89/G$219*100,0)</f>
        <v>93.420287511071052</v>
      </c>
      <c r="J89" s="61"/>
      <c r="K89" s="64">
        <v>1676088</v>
      </c>
      <c r="L89" s="61"/>
      <c r="M89" s="65">
        <f>(K89/$BL89)</f>
        <v>51.475323239458248</v>
      </c>
      <c r="N89" s="61"/>
      <c r="O89" s="66">
        <f>IF(M89,M89/M$219*100,0)</f>
        <v>83.733103391546464</v>
      </c>
      <c r="P89" s="61"/>
      <c r="Q89" s="64">
        <v>13045150</v>
      </c>
      <c r="R89" s="61"/>
      <c r="S89" s="65">
        <f>(Q89/$BL89)</f>
        <v>400.63726544025059</v>
      </c>
      <c r="T89" s="61"/>
      <c r="U89" s="66">
        <f>IF(S89,S89/S$219*100,0)</f>
        <v>70.384815206751142</v>
      </c>
      <c r="V89" s="61"/>
      <c r="W89" s="64">
        <v>6445186</v>
      </c>
      <c r="X89" s="61"/>
      <c r="Y89" s="65">
        <f>(W89/$BL89)</f>
        <v>197.94189367648414</v>
      </c>
      <c r="Z89" s="61"/>
      <c r="AA89" s="66">
        <f>IF(Y89,Y89/Y$219*100,0)</f>
        <v>128.77728855004383</v>
      </c>
      <c r="AB89" s="61"/>
      <c r="AC89" s="64">
        <v>13549421</v>
      </c>
      <c r="AD89" s="61"/>
      <c r="AE89" s="65">
        <f>(AC89/$BL89)</f>
        <v>416.1242283713645</v>
      </c>
      <c r="AF89" s="61"/>
      <c r="AG89" s="66">
        <f>IF(AE89,AE89/AE$219*100,0)</f>
        <v>103.321944955199</v>
      </c>
      <c r="AH89" s="99"/>
      <c r="AI89" s="61"/>
      <c r="AJ89" s="64">
        <v>59368576</v>
      </c>
      <c r="AK89" s="61"/>
      <c r="AL89" s="65">
        <f>(AJ89/$BL89)</f>
        <v>1823.3032155032095</v>
      </c>
      <c r="AM89" s="61"/>
      <c r="AN89" s="66">
        <f>IF(AL89,AL89/AL$219*100,0)</f>
        <v>87.166637759849593</v>
      </c>
      <c r="AO89" s="61"/>
      <c r="AP89" s="64">
        <v>1559884</v>
      </c>
      <c r="AQ89" s="61"/>
      <c r="AR89" s="65">
        <f>(AP89/$BL89)</f>
        <v>47.906513927704921</v>
      </c>
      <c r="AS89" s="61"/>
      <c r="AT89" s="66">
        <f>IF(AR89,AR89/AR$219*100,0)</f>
        <v>51.127264699604154</v>
      </c>
      <c r="AU89" s="61"/>
      <c r="AV89" s="64">
        <v>2605260</v>
      </c>
      <c r="AW89" s="61"/>
      <c r="AX89" s="65">
        <f>(AV89/$BL89)</f>
        <v>80.011670403243144</v>
      </c>
      <c r="AY89" s="61"/>
      <c r="AZ89" s="66">
        <f>IF(AX89,AX89/AX$219*100,0)</f>
        <v>52.277243547403138</v>
      </c>
      <c r="BA89" s="61"/>
      <c r="BB89" s="64">
        <v>0</v>
      </c>
      <c r="BC89" s="61"/>
      <c r="BD89" s="65">
        <f>(BB89/$BL89)</f>
        <v>0</v>
      </c>
      <c r="BE89" s="61"/>
      <c r="BF89" s="66">
        <f>IF(BD89,BD89/BD$219*100,0)</f>
        <v>0</v>
      </c>
      <c r="BG89" s="61"/>
      <c r="BH89" s="64">
        <f>(E89+K89+Q89+W89+AC89+AJ89+AP89+AV89+BB89)</f>
        <v>102375836</v>
      </c>
      <c r="BI89" s="61"/>
      <c r="BJ89" s="47">
        <v>1</v>
      </c>
      <c r="BK89" s="61"/>
      <c r="BL89" s="96">
        <v>32561</v>
      </c>
      <c r="BM89" s="61"/>
      <c r="BN89" s="96">
        <f>IF(E89,BL89,0)</f>
        <v>32561</v>
      </c>
      <c r="BO89" s="61"/>
      <c r="BP89" s="96">
        <f>IF(K89,BL89,0)</f>
        <v>32561</v>
      </c>
      <c r="BQ89" s="61"/>
      <c r="BR89" s="96">
        <f>IF(Q89,BL89,0)</f>
        <v>32561</v>
      </c>
      <c r="BS89" s="61"/>
      <c r="BT89" s="96">
        <f>IF(W89,BL89,0)</f>
        <v>32561</v>
      </c>
      <c r="BU89" s="61"/>
      <c r="BV89" s="96">
        <f>IF(AC89,BL89,0)</f>
        <v>32561</v>
      </c>
      <c r="BW89" s="61"/>
      <c r="BX89" s="96">
        <f>IF(AJ89,BL89,0)</f>
        <v>32561</v>
      </c>
      <c r="BY89" s="61"/>
      <c r="BZ89" s="96">
        <f>IF(AP89,BL89,0)</f>
        <v>32561</v>
      </c>
      <c r="CA89" s="61"/>
      <c r="CB89" s="96">
        <f>IF(AV89,BL89,0)</f>
        <v>32561</v>
      </c>
      <c r="CC89" s="61"/>
      <c r="CD89" s="96">
        <f>IF(BB89,$BL89,0)</f>
        <v>0</v>
      </c>
    </row>
    <row r="90" spans="1:82" ht="8.85" customHeight="1" x14ac:dyDescent="0.3">
      <c r="A90" s="47">
        <v>2</v>
      </c>
      <c r="B90" s="98"/>
      <c r="C90" s="47" t="s">
        <v>127</v>
      </c>
      <c r="D90" s="61"/>
      <c r="E90" s="70">
        <v>13841460</v>
      </c>
      <c r="F90" s="61"/>
      <c r="G90" s="66">
        <f>(E90/$BL90)</f>
        <v>126.15027068409252</v>
      </c>
      <c r="H90" s="61"/>
      <c r="I90" s="66">
        <f>IF(G90,G90/G$219*100,0)</f>
        <v>92.997092960559456</v>
      </c>
      <c r="J90" s="61"/>
      <c r="K90" s="70">
        <v>6788010</v>
      </c>
      <c r="L90" s="61"/>
      <c r="M90" s="66">
        <f>(K90/$BL90)</f>
        <v>61.865532892218518</v>
      </c>
      <c r="N90" s="61"/>
      <c r="O90" s="66">
        <f>IF(M90,M90/M$219*100,0)</f>
        <v>100.63449311312709</v>
      </c>
      <c r="P90" s="61"/>
      <c r="Q90" s="70">
        <v>57487548</v>
      </c>
      <c r="R90" s="61"/>
      <c r="S90" s="66">
        <f>(Q90/$BL90)</f>
        <v>523.93820746978724</v>
      </c>
      <c r="T90" s="61"/>
      <c r="U90" s="66">
        <f>IF(S90,S90/S$219*100,0)</f>
        <v>92.046589505331838</v>
      </c>
      <c r="V90" s="61"/>
      <c r="W90" s="70">
        <v>6481626</v>
      </c>
      <c r="X90" s="61"/>
      <c r="Y90" s="66">
        <f>(W90/$BL90)</f>
        <v>59.073166730464266</v>
      </c>
      <c r="Z90" s="61"/>
      <c r="AA90" s="66">
        <f>IF(Y90,Y90/Y$219*100,0)</f>
        <v>38.431895827202581</v>
      </c>
      <c r="AB90" s="61"/>
      <c r="AC90" s="70">
        <v>47646600</v>
      </c>
      <c r="AD90" s="61"/>
      <c r="AE90" s="66">
        <f>(AC90/$BL90)</f>
        <v>434.24837316126212</v>
      </c>
      <c r="AF90" s="61"/>
      <c r="AG90" s="66">
        <f>IF(AE90,AE90/AE$219*100,0)</f>
        <v>107.82209602227569</v>
      </c>
      <c r="AH90" s="99"/>
      <c r="AI90" s="61"/>
      <c r="AJ90" s="70">
        <v>204984527</v>
      </c>
      <c r="AK90" s="61"/>
      <c r="AL90" s="66">
        <f>(AJ90/$BL90)</f>
        <v>1868.217194363938</v>
      </c>
      <c r="AM90" s="61"/>
      <c r="AN90" s="66">
        <f>IF(AL90,AL90/AL$219*100,0)</f>
        <v>89.313839877642266</v>
      </c>
      <c r="AO90" s="61"/>
      <c r="AP90" s="70">
        <v>9708983</v>
      </c>
      <c r="AQ90" s="61"/>
      <c r="AR90" s="66">
        <f>(AP90/$BL90)</f>
        <v>88.487112885291921</v>
      </c>
      <c r="AS90" s="61"/>
      <c r="AT90" s="66">
        <f>IF(AR90,AR90/AR$219*100,0)</f>
        <v>94.436093801718457</v>
      </c>
      <c r="AU90" s="61"/>
      <c r="AV90" s="70">
        <v>28741451</v>
      </c>
      <c r="AW90" s="61"/>
      <c r="AX90" s="66">
        <f>(AV90/$BL90)</f>
        <v>261.94793204644463</v>
      </c>
      <c r="AY90" s="61"/>
      <c r="AZ90" s="66">
        <f>IF(AX90,AX90/AX$219*100,0)</f>
        <v>171.14898078387742</v>
      </c>
      <c r="BA90" s="61"/>
      <c r="BB90" s="70">
        <v>0</v>
      </c>
      <c r="BC90" s="61"/>
      <c r="BD90" s="66">
        <f>(BB90/$BL90)</f>
        <v>0</v>
      </c>
      <c r="BE90" s="61"/>
      <c r="BF90" s="66">
        <f>IF(BD90,BD90/BD$219*100,0)</f>
        <v>0</v>
      </c>
      <c r="BG90" s="61"/>
      <c r="BH90" s="70">
        <f>(E90+K90+Q90+W90+AC90+AJ90+AP90+AV90+BB90)</f>
        <v>375680205</v>
      </c>
      <c r="BI90" s="61"/>
      <c r="BJ90" s="47">
        <v>2</v>
      </c>
      <c r="BK90" s="61"/>
      <c r="BL90" s="96">
        <v>109722</v>
      </c>
      <c r="BM90" s="61"/>
      <c r="BN90" s="96">
        <f>IF(E90,BL90,0)</f>
        <v>109722</v>
      </c>
      <c r="BO90" s="61"/>
      <c r="BP90" s="96">
        <f>IF(K90,BL90,0)</f>
        <v>109722</v>
      </c>
      <c r="BQ90" s="61"/>
      <c r="BR90" s="96">
        <f>IF(Q90,BL90,0)</f>
        <v>109722</v>
      </c>
      <c r="BS90" s="61"/>
      <c r="BT90" s="96">
        <f>IF(W90,BL90,0)</f>
        <v>109722</v>
      </c>
      <c r="BU90" s="61"/>
      <c r="BV90" s="96">
        <f>IF(AC90,BL90,0)</f>
        <v>109722</v>
      </c>
      <c r="BW90" s="61"/>
      <c r="BX90" s="96">
        <f>IF(AJ90,BL90,0)</f>
        <v>109722</v>
      </c>
      <c r="BY90" s="61"/>
      <c r="BZ90" s="96">
        <f>IF(AP90,BL90,0)</f>
        <v>109722</v>
      </c>
      <c r="CA90" s="61"/>
      <c r="CB90" s="96">
        <f>IF(AV90,BL90,0)</f>
        <v>109722</v>
      </c>
      <c r="CC90" s="61"/>
      <c r="CD90" s="96">
        <f>IF(BB90,$BL90,0)</f>
        <v>0</v>
      </c>
    </row>
    <row r="91" spans="1:82" ht="8.85" customHeight="1" x14ac:dyDescent="0.3">
      <c r="A91" s="47">
        <v>3</v>
      </c>
      <c r="B91" s="98"/>
      <c r="C91" s="47" t="s">
        <v>128</v>
      </c>
      <c r="D91" s="61"/>
      <c r="E91" s="70">
        <v>1243538</v>
      </c>
      <c r="F91" s="61"/>
      <c r="G91" s="66">
        <f>(E91/$BL91)</f>
        <v>83.168673087212412</v>
      </c>
      <c r="H91" s="61"/>
      <c r="I91" s="66">
        <f>IF(G91,G91/G$219*100,0)</f>
        <v>61.311361288051373</v>
      </c>
      <c r="J91" s="61"/>
      <c r="K91" s="70">
        <v>1885442</v>
      </c>
      <c r="L91" s="61"/>
      <c r="M91" s="66">
        <f>(K91/$BL91)</f>
        <v>126.09965222043874</v>
      </c>
      <c r="N91" s="61"/>
      <c r="O91" s="66">
        <f>IF(M91,M91/M$219*100,0)</f>
        <v>205.12188272998154</v>
      </c>
      <c r="P91" s="61"/>
      <c r="Q91" s="70">
        <v>7519117</v>
      </c>
      <c r="R91" s="61"/>
      <c r="S91" s="66">
        <f>(Q91/$BL91)</f>
        <v>502.88369448903154</v>
      </c>
      <c r="T91" s="61"/>
      <c r="U91" s="66">
        <f>IF(S91,S91/S$219*100,0)</f>
        <v>88.347687447905415</v>
      </c>
      <c r="V91" s="61"/>
      <c r="W91" s="70">
        <v>2812376</v>
      </c>
      <c r="X91" s="61"/>
      <c r="Y91" s="66">
        <f>(W91/$BL91)</f>
        <v>188.09363295880149</v>
      </c>
      <c r="Z91" s="61"/>
      <c r="AA91" s="66">
        <f>IF(Y91,Y91/Y$219*100,0)</f>
        <v>122.37019458624721</v>
      </c>
      <c r="AB91" s="61"/>
      <c r="AC91" s="70">
        <v>10339941</v>
      </c>
      <c r="AD91" s="61"/>
      <c r="AE91" s="66">
        <f>(AC91/$BL91)</f>
        <v>691.54233547351521</v>
      </c>
      <c r="AF91" s="61"/>
      <c r="AG91" s="66">
        <f>IF(AE91,AE91/AE$219*100,0)</f>
        <v>171.70713514959857</v>
      </c>
      <c r="AH91" s="99"/>
      <c r="AI91" s="61"/>
      <c r="AJ91" s="70">
        <v>27194895</v>
      </c>
      <c r="AK91" s="61"/>
      <c r="AL91" s="66">
        <f>(AJ91/$BL91)</f>
        <v>1818.8132022471909</v>
      </c>
      <c r="AM91" s="61"/>
      <c r="AN91" s="66">
        <f>IF(AL91,AL91/AL$219*100,0)</f>
        <v>86.951983743064858</v>
      </c>
      <c r="AO91" s="61"/>
      <c r="AP91" s="70">
        <v>925711</v>
      </c>
      <c r="AQ91" s="61"/>
      <c r="AR91" s="66">
        <f>(AP91/$BL91)</f>
        <v>61.912185660781169</v>
      </c>
      <c r="AS91" s="61"/>
      <c r="AT91" s="66">
        <f>IF(AR91,AR91/AR$219*100,0)</f>
        <v>66.074536527259312</v>
      </c>
      <c r="AU91" s="61"/>
      <c r="AV91" s="70">
        <v>411713</v>
      </c>
      <c r="AW91" s="61"/>
      <c r="AX91" s="66">
        <f>(AV91/$BL91)</f>
        <v>27.535647405029426</v>
      </c>
      <c r="AY91" s="61"/>
      <c r="AZ91" s="66">
        <f>IF(AX91,AX91/AX$219*100,0)</f>
        <v>17.990972296583816</v>
      </c>
      <c r="BA91" s="61"/>
      <c r="BB91" s="70">
        <v>0</v>
      </c>
      <c r="BC91" s="61"/>
      <c r="BD91" s="66">
        <f>(BB91/$BL91)</f>
        <v>0</v>
      </c>
      <c r="BE91" s="61"/>
      <c r="BF91" s="66">
        <f>IF(BD91,BD91/BD$219*100,0)</f>
        <v>0</v>
      </c>
      <c r="BG91" s="61"/>
      <c r="BH91" s="70">
        <f>(E91+K91+Q91+W91+AC91+AJ91+AP91+AV91+BB91)</f>
        <v>52332733</v>
      </c>
      <c r="BI91" s="61"/>
      <c r="BJ91" s="47">
        <v>3</v>
      </c>
      <c r="BK91" s="61"/>
      <c r="BL91" s="96">
        <v>14952</v>
      </c>
      <c r="BM91" s="61"/>
      <c r="BN91" s="96">
        <f>IF(E91,BL91,0)</f>
        <v>14952</v>
      </c>
      <c r="BO91" s="61"/>
      <c r="BP91" s="96">
        <f>IF(K91,BL91,0)</f>
        <v>14952</v>
      </c>
      <c r="BQ91" s="61"/>
      <c r="BR91" s="96">
        <f>IF(Q91,BL91,0)</f>
        <v>14952</v>
      </c>
      <c r="BS91" s="61"/>
      <c r="BT91" s="96">
        <f>IF(W91,BL91,0)</f>
        <v>14952</v>
      </c>
      <c r="BU91" s="61"/>
      <c r="BV91" s="96">
        <f>IF(AC91,BL91,0)</f>
        <v>14952</v>
      </c>
      <c r="BW91" s="61"/>
      <c r="BX91" s="96">
        <f>IF(AJ91,BL91,0)</f>
        <v>14952</v>
      </c>
      <c r="BY91" s="61"/>
      <c r="BZ91" s="96">
        <f>IF(AP91,BL91,0)</f>
        <v>14952</v>
      </c>
      <c r="CA91" s="61"/>
      <c r="CB91" s="96">
        <f>IF(AV91,BL91,0)</f>
        <v>14952</v>
      </c>
      <c r="CC91" s="61"/>
      <c r="CD91" s="96">
        <f>IF(BB91,$BL91,0)</f>
        <v>0</v>
      </c>
    </row>
    <row r="92" spans="1:82" ht="8.85" customHeight="1" x14ac:dyDescent="0.3">
      <c r="A92" s="47">
        <v>4</v>
      </c>
      <c r="B92" s="98"/>
      <c r="C92" s="47" t="s">
        <v>129</v>
      </c>
      <c r="D92" s="61"/>
      <c r="E92" s="70">
        <v>2006722</v>
      </c>
      <c r="F92" s="61"/>
      <c r="G92" s="66">
        <f>(E92/$BL92)</f>
        <v>153.73645905155902</v>
      </c>
      <c r="H92" s="61"/>
      <c r="I92" s="66">
        <f>IF(G92,G92/G$219*100,0)</f>
        <v>113.33343714852549</v>
      </c>
      <c r="J92" s="61"/>
      <c r="K92" s="70">
        <v>844370</v>
      </c>
      <c r="L92" s="61"/>
      <c r="M92" s="66">
        <f>(K92/$BL92)</f>
        <v>64.687811231134603</v>
      </c>
      <c r="N92" s="61"/>
      <c r="O92" s="66">
        <f>IF(M92,M92/M$219*100,0)</f>
        <v>105.22539432714866</v>
      </c>
      <c r="P92" s="61"/>
      <c r="Q92" s="70">
        <v>5774753</v>
      </c>
      <c r="R92" s="61"/>
      <c r="S92" s="66">
        <f>(Q92/$BL92)</f>
        <v>442.40810541637939</v>
      </c>
      <c r="T92" s="61"/>
      <c r="U92" s="66">
        <f>IF(S92,S92/S$219*100,0)</f>
        <v>77.72320608139897</v>
      </c>
      <c r="V92" s="61"/>
      <c r="W92" s="70">
        <v>1106267</v>
      </c>
      <c r="X92" s="61"/>
      <c r="Y92" s="66">
        <f>(W92/$BL92)</f>
        <v>84.75193442120586</v>
      </c>
      <c r="Z92" s="61"/>
      <c r="AA92" s="66">
        <f>IF(Y92,Y92/Y$219*100,0)</f>
        <v>55.138021120339722</v>
      </c>
      <c r="AB92" s="61"/>
      <c r="AC92" s="70">
        <v>5057164</v>
      </c>
      <c r="AD92" s="61"/>
      <c r="AE92" s="66">
        <f>(AC92/$BL92)</f>
        <v>387.43308051788858</v>
      </c>
      <c r="AF92" s="61"/>
      <c r="AG92" s="66">
        <f>IF(AE92,AE92/AE$219*100,0)</f>
        <v>96.198050221117924</v>
      </c>
      <c r="AH92" s="99"/>
      <c r="AI92" s="61"/>
      <c r="AJ92" s="70">
        <v>18409704</v>
      </c>
      <c r="AK92" s="61"/>
      <c r="AL92" s="66">
        <f>(AJ92/$BL92)</f>
        <v>1410.3810618248679</v>
      </c>
      <c r="AM92" s="61"/>
      <c r="AN92" s="66">
        <f>IF(AL92,AL92/AL$219*100,0)</f>
        <v>67.426072676294197</v>
      </c>
      <c r="AO92" s="61"/>
      <c r="AP92" s="70">
        <v>627408</v>
      </c>
      <c r="AQ92" s="61"/>
      <c r="AR92" s="66">
        <f>(AP92/$BL92)</f>
        <v>48.066191680073544</v>
      </c>
      <c r="AS92" s="61"/>
      <c r="AT92" s="66">
        <f>IF(AR92,AR92/AR$219*100,0)</f>
        <v>51.29767757340057</v>
      </c>
      <c r="AU92" s="61"/>
      <c r="AV92" s="70">
        <v>244798</v>
      </c>
      <c r="AW92" s="61"/>
      <c r="AX92" s="66">
        <f>(AV92/$BL92)</f>
        <v>18.754156132689804</v>
      </c>
      <c r="AY92" s="61"/>
      <c r="AZ92" s="66">
        <f>IF(AX92,AX92/AX$219*100,0)</f>
        <v>12.253407318376764</v>
      </c>
      <c r="BA92" s="61"/>
      <c r="BB92" s="70">
        <v>0</v>
      </c>
      <c r="BC92" s="61"/>
      <c r="BD92" s="66">
        <f>(BB92/$BL92)</f>
        <v>0</v>
      </c>
      <c r="BE92" s="61"/>
      <c r="BF92" s="66">
        <f>IF(BD92,BD92/BD$219*100,0)</f>
        <v>0</v>
      </c>
      <c r="BG92" s="61"/>
      <c r="BH92" s="70">
        <f>(E92+K92+Q92+W92+AC92+AJ92+AP92+AV92+BB92)</f>
        <v>34071186</v>
      </c>
      <c r="BI92" s="61"/>
      <c r="BJ92" s="47">
        <v>4</v>
      </c>
      <c r="BK92" s="61"/>
      <c r="BL92" s="96">
        <v>13053</v>
      </c>
      <c r="BM92" s="61"/>
      <c r="BN92" s="96">
        <f>IF(E92,BL92,0)</f>
        <v>13053</v>
      </c>
      <c r="BO92" s="61"/>
      <c r="BP92" s="96">
        <f>IF(K92,BL92,0)</f>
        <v>13053</v>
      </c>
      <c r="BQ92" s="61"/>
      <c r="BR92" s="96">
        <f>IF(Q92,BL92,0)</f>
        <v>13053</v>
      </c>
      <c r="BS92" s="61"/>
      <c r="BT92" s="96">
        <f>IF(W92,BL92,0)</f>
        <v>13053</v>
      </c>
      <c r="BU92" s="61"/>
      <c r="BV92" s="96">
        <f>IF(AC92,BL92,0)</f>
        <v>13053</v>
      </c>
      <c r="BW92" s="61"/>
      <c r="BX92" s="96">
        <f>IF(AJ92,BL92,0)</f>
        <v>13053</v>
      </c>
      <c r="BY92" s="61"/>
      <c r="BZ92" s="96">
        <f>IF(AP92,BL92,0)</f>
        <v>13053</v>
      </c>
      <c r="CA92" s="61"/>
      <c r="CB92" s="96">
        <f>IF(AV92,BL92,0)</f>
        <v>13053</v>
      </c>
      <c r="CC92" s="61"/>
      <c r="CD92" s="96">
        <f>IF(BB92,$BL92,0)</f>
        <v>0</v>
      </c>
    </row>
    <row r="93" spans="1:82" ht="8.85" customHeight="1" x14ac:dyDescent="0.3">
      <c r="A93" s="47">
        <v>5</v>
      </c>
      <c r="B93" s="98"/>
      <c r="C93" s="47" t="s">
        <v>130</v>
      </c>
      <c r="D93" s="61"/>
      <c r="E93" s="70">
        <v>2923312</v>
      </c>
      <c r="F93" s="61"/>
      <c r="G93" s="66">
        <f>(E93/$BL93)</f>
        <v>92.026443367122084</v>
      </c>
      <c r="H93" s="61"/>
      <c r="I93" s="66">
        <f>IF(G93,G93/G$219*100,0)</f>
        <v>67.84124728573488</v>
      </c>
      <c r="J93" s="61"/>
      <c r="K93" s="70">
        <v>1895245</v>
      </c>
      <c r="L93" s="61"/>
      <c r="M93" s="66">
        <f>(K93/$BL93)</f>
        <v>59.662689668198702</v>
      </c>
      <c r="N93" s="61"/>
      <c r="O93" s="66">
        <f>IF(M93,M93/M$219*100,0)</f>
        <v>97.051205280738515</v>
      </c>
      <c r="P93" s="61"/>
      <c r="Q93" s="70">
        <v>12989252</v>
      </c>
      <c r="R93" s="61"/>
      <c r="S93" s="66">
        <f>(Q93/$BL93)</f>
        <v>408.90423723477932</v>
      </c>
      <c r="T93" s="61"/>
      <c r="U93" s="66">
        <f>IF(S93,S93/S$219*100,0)</f>
        <v>71.83717456587847</v>
      </c>
      <c r="V93" s="61"/>
      <c r="W93" s="70">
        <v>3611931</v>
      </c>
      <c r="X93" s="61"/>
      <c r="Y93" s="66">
        <f>(W93/$BL93)</f>
        <v>113.70430649121703</v>
      </c>
      <c r="Z93" s="61"/>
      <c r="AA93" s="66">
        <f>IF(Y93,Y93/Y$219*100,0)</f>
        <v>73.97389210761925</v>
      </c>
      <c r="AB93" s="61"/>
      <c r="AC93" s="70">
        <v>11906044</v>
      </c>
      <c r="AD93" s="61"/>
      <c r="AE93" s="66">
        <f>(AC93/$BL93)</f>
        <v>374.80463388528614</v>
      </c>
      <c r="AF93" s="61"/>
      <c r="AG93" s="66">
        <f>IF(AE93,AE93/AE$219*100,0)</f>
        <v>93.062458542281647</v>
      </c>
      <c r="AH93" s="99"/>
      <c r="AI93" s="61"/>
      <c r="AJ93" s="70">
        <v>47418810</v>
      </c>
      <c r="AK93" s="61"/>
      <c r="AL93" s="66">
        <f>(AJ93/$BL93)</f>
        <v>1492.7535730025813</v>
      </c>
      <c r="AM93" s="61"/>
      <c r="AN93" s="66">
        <f>IF(AL93,AL93/AL$219*100,0)</f>
        <v>71.364054456913877</v>
      </c>
      <c r="AO93" s="61"/>
      <c r="AP93" s="70">
        <v>1311572</v>
      </c>
      <c r="AQ93" s="61"/>
      <c r="AR93" s="66">
        <f>(AP93/$BL93)</f>
        <v>41.288547503620222</v>
      </c>
      <c r="AS93" s="61"/>
      <c r="AT93" s="66">
        <f>IF(AR93,AR93/AR$219*100,0)</f>
        <v>44.064372967430039</v>
      </c>
      <c r="AU93" s="61"/>
      <c r="AV93" s="70">
        <v>2291581</v>
      </c>
      <c r="AW93" s="61"/>
      <c r="AX93" s="66">
        <f>(AV93/$BL93)</f>
        <v>72.139425801171058</v>
      </c>
      <c r="AY93" s="61"/>
      <c r="AZ93" s="66">
        <f>IF(AX93,AX93/AX$219*100,0)</f>
        <v>47.133753275881816</v>
      </c>
      <c r="BA93" s="61"/>
      <c r="BB93" s="70">
        <v>0</v>
      </c>
      <c r="BC93" s="61"/>
      <c r="BD93" s="71">
        <f>(BB93/$BL93)</f>
        <v>0</v>
      </c>
      <c r="BE93" s="61"/>
      <c r="BF93" s="71">
        <f>IF(BD93,BD93/BD$219*100,0)</f>
        <v>0</v>
      </c>
      <c r="BG93" s="61"/>
      <c r="BH93" s="70">
        <f>(E93+K93+Q93+W93+AC93+AJ93+AP93+AV93+BB93)</f>
        <v>84347747</v>
      </c>
      <c r="BI93" s="61"/>
      <c r="BJ93" s="47">
        <v>5</v>
      </c>
      <c r="BK93" s="61"/>
      <c r="BL93" s="96">
        <v>31766</v>
      </c>
      <c r="BM93" s="61"/>
      <c r="BN93" s="96">
        <f>IF(E93,BL93,0)</f>
        <v>31766</v>
      </c>
      <c r="BO93" s="61"/>
      <c r="BP93" s="96">
        <f>IF(K93,BL93,0)</f>
        <v>31766</v>
      </c>
      <c r="BQ93" s="61"/>
      <c r="BR93" s="96">
        <f>IF(Q93,BL93,0)</f>
        <v>31766</v>
      </c>
      <c r="BS93" s="61"/>
      <c r="BT93" s="96">
        <f>IF(W93,BL93,0)</f>
        <v>31766</v>
      </c>
      <c r="BU93" s="61"/>
      <c r="BV93" s="96">
        <f>IF(AC93,BL93,0)</f>
        <v>31766</v>
      </c>
      <c r="BW93" s="61"/>
      <c r="BX93" s="96">
        <f>IF(AJ93,BL93,0)</f>
        <v>31766</v>
      </c>
      <c r="BY93" s="61"/>
      <c r="BZ93" s="96">
        <f>IF(AP93,BL93,0)</f>
        <v>31766</v>
      </c>
      <c r="CA93" s="61"/>
      <c r="CB93" s="96">
        <f>IF(AV93,BL93,0)</f>
        <v>31766</v>
      </c>
      <c r="CC93" s="61"/>
      <c r="CD93" s="96">
        <f>IF(BB93,$BL93,0)</f>
        <v>0</v>
      </c>
    </row>
    <row r="94" spans="1:82" ht="8.85" customHeight="1" x14ac:dyDescent="0.3">
      <c r="A94" s="72"/>
      <c r="B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72"/>
      <c r="BK94" s="61"/>
      <c r="BL94" s="93"/>
      <c r="BM94" s="61"/>
      <c r="BN94" s="61"/>
      <c r="BO94" s="61"/>
      <c r="BP94" s="61"/>
      <c r="BQ94" s="61"/>
      <c r="BR94" s="61"/>
      <c r="BS94" s="61"/>
      <c r="BT94" s="61"/>
      <c r="BU94" s="61"/>
      <c r="BV94" s="61"/>
      <c r="BW94" s="61"/>
      <c r="BX94" s="61"/>
      <c r="BY94" s="61"/>
      <c r="BZ94" s="61"/>
      <c r="CA94" s="61"/>
      <c r="CB94" s="61"/>
      <c r="CC94" s="61"/>
      <c r="CD94" s="61"/>
    </row>
    <row r="95" spans="1:82" ht="8.85" customHeight="1" x14ac:dyDescent="0.3">
      <c r="A95" s="47">
        <v>6</v>
      </c>
      <c r="B95" s="98"/>
      <c r="C95" s="47" t="s">
        <v>131</v>
      </c>
      <c r="D95" s="61"/>
      <c r="E95" s="70">
        <v>1636481</v>
      </c>
      <c r="F95" s="61"/>
      <c r="G95" s="66">
        <f>(E95/$BL95)</f>
        <v>103.45688456189151</v>
      </c>
      <c r="H95" s="61"/>
      <c r="I95" s="66">
        <f>IF(G95,G95/G$219*100,0)</f>
        <v>76.267688201047363</v>
      </c>
      <c r="J95" s="61"/>
      <c r="K95" s="70">
        <v>1214918</v>
      </c>
      <c r="L95" s="61"/>
      <c r="M95" s="66">
        <f>(K95/$BL95)</f>
        <v>76.806043747629289</v>
      </c>
      <c r="N95" s="61"/>
      <c r="O95" s="66">
        <f>IF(M95,M95/M$219*100,0)</f>
        <v>124.93769825006287</v>
      </c>
      <c r="P95" s="61"/>
      <c r="Q95" s="70">
        <v>5052105</v>
      </c>
      <c r="R95" s="61"/>
      <c r="S95" s="66">
        <f>(Q95/$BL95)</f>
        <v>319.38961942091288</v>
      </c>
      <c r="T95" s="61"/>
      <c r="U95" s="66">
        <f>IF(S95,S95/S$219*100,0)</f>
        <v>56.111054265490253</v>
      </c>
      <c r="V95" s="61"/>
      <c r="W95" s="70">
        <v>1939899</v>
      </c>
      <c r="X95" s="61"/>
      <c r="Y95" s="66">
        <f>(W95/$BL95)</f>
        <v>122.6387027437097</v>
      </c>
      <c r="Z95" s="61"/>
      <c r="AA95" s="66">
        <f>IF(Y95,Y95/Y$219*100,0)</f>
        <v>79.786442967156503</v>
      </c>
      <c r="AB95" s="61"/>
      <c r="AC95" s="70">
        <v>5857680</v>
      </c>
      <c r="AD95" s="61"/>
      <c r="AE95" s="66">
        <f>(AC95/$BL95)</f>
        <v>370.31735996965483</v>
      </c>
      <c r="AF95" s="61"/>
      <c r="AG95" s="66">
        <f>IF(AE95,AE95/AE$219*100,0)</f>
        <v>91.9482867712114</v>
      </c>
      <c r="AH95" s="99"/>
      <c r="AI95" s="61"/>
      <c r="AJ95" s="70">
        <v>23591191</v>
      </c>
      <c r="AK95" s="61"/>
      <c r="AL95" s="66">
        <f>(AJ95/$BL95)</f>
        <v>1491.4142748767226</v>
      </c>
      <c r="AM95" s="61"/>
      <c r="AN95" s="66">
        <f>IF(AL95,AL95/AL$219*100,0)</f>
        <v>71.300026645414093</v>
      </c>
      <c r="AO95" s="61"/>
      <c r="AP95" s="70">
        <v>419451</v>
      </c>
      <c r="AQ95" s="61"/>
      <c r="AR95" s="66">
        <f>(AP95/$BL95)</f>
        <v>26.517322038184346</v>
      </c>
      <c r="AS95" s="61"/>
      <c r="AT95" s="66">
        <f>IF(AR95,AR95/AR$219*100,0)</f>
        <v>28.300079296457557</v>
      </c>
      <c r="AU95" s="61"/>
      <c r="AV95" s="70">
        <v>1519765</v>
      </c>
      <c r="AW95" s="61"/>
      <c r="AX95" s="66">
        <f>(AV95/$BL95)</f>
        <v>96.078202048299403</v>
      </c>
      <c r="AY95" s="61"/>
      <c r="AZ95" s="66">
        <f>IF(AX95,AX95/AX$219*100,0)</f>
        <v>62.774637034349034</v>
      </c>
      <c r="BA95" s="61"/>
      <c r="BB95" s="70">
        <v>0</v>
      </c>
      <c r="BC95" s="61"/>
      <c r="BD95" s="66">
        <f>(BB95/$BL95)</f>
        <v>0</v>
      </c>
      <c r="BE95" s="61"/>
      <c r="BF95" s="66">
        <f>IF(BD95,BD95/BD$219*100,0)</f>
        <v>0</v>
      </c>
      <c r="BG95" s="61"/>
      <c r="BH95" s="70">
        <f>(E95+K95+Q95+W95+AC95+AJ95+AP95+AV95+BB95)</f>
        <v>41231490</v>
      </c>
      <c r="BI95" s="61"/>
      <c r="BJ95" s="47">
        <v>6</v>
      </c>
      <c r="BK95" s="61"/>
      <c r="BL95" s="96">
        <v>15818</v>
      </c>
      <c r="BM95" s="61"/>
      <c r="BN95" s="96">
        <f>IF(E95,BL95,0)</f>
        <v>15818</v>
      </c>
      <c r="BO95" s="61"/>
      <c r="BP95" s="96">
        <f>IF(K95,BL95,0)</f>
        <v>15818</v>
      </c>
      <c r="BQ95" s="61"/>
      <c r="BR95" s="96">
        <f>IF(Q95,BL95,0)</f>
        <v>15818</v>
      </c>
      <c r="BS95" s="61"/>
      <c r="BT95" s="96">
        <f>IF(W95,BL95,0)</f>
        <v>15818</v>
      </c>
      <c r="BU95" s="61"/>
      <c r="BV95" s="96">
        <f>IF(AC95,BL95,0)</f>
        <v>15818</v>
      </c>
      <c r="BW95" s="61"/>
      <c r="BX95" s="96">
        <f>IF(AJ95,BL95,0)</f>
        <v>15818</v>
      </c>
      <c r="BY95" s="61"/>
      <c r="BZ95" s="96">
        <f>IF(AP95,BL95,0)</f>
        <v>15818</v>
      </c>
      <c r="CA95" s="61"/>
      <c r="CB95" s="96">
        <f>IF(AV95,BL95,0)</f>
        <v>15818</v>
      </c>
      <c r="CC95" s="61"/>
      <c r="CD95" s="96">
        <f>IF(BB95,$BL95,0)</f>
        <v>0</v>
      </c>
    </row>
    <row r="96" spans="1:82" ht="8.85" customHeight="1" x14ac:dyDescent="0.3">
      <c r="A96" s="47">
        <v>7</v>
      </c>
      <c r="B96" s="98"/>
      <c r="C96" s="47" t="s">
        <v>132</v>
      </c>
      <c r="D96" s="61"/>
      <c r="E96" s="70">
        <v>48688645</v>
      </c>
      <c r="F96" s="61"/>
      <c r="G96" s="66">
        <f>(E96/$BL96)</f>
        <v>201.06645825762331</v>
      </c>
      <c r="H96" s="61"/>
      <c r="I96" s="66">
        <f>IF(G96,G96/G$219*100,0)</f>
        <v>148.22477992663178</v>
      </c>
      <c r="J96" s="61"/>
      <c r="K96" s="70">
        <v>19358924</v>
      </c>
      <c r="L96" s="61"/>
      <c r="M96" s="66">
        <f>(K96/$BL96)</f>
        <v>79.945340116951343</v>
      </c>
      <c r="N96" s="61"/>
      <c r="O96" s="66">
        <f>IF(M96,M96/M$219*100,0)</f>
        <v>130.04428157827891</v>
      </c>
      <c r="P96" s="61"/>
      <c r="Q96" s="70">
        <v>234641167</v>
      </c>
      <c r="R96" s="61"/>
      <c r="S96" s="66">
        <f>(Q96/$BL96)</f>
        <v>968.98298176352046</v>
      </c>
      <c r="T96" s="61"/>
      <c r="U96" s="66">
        <f>IF(S96,S96/S$219*100,0)</f>
        <v>170.23301123765137</v>
      </c>
      <c r="V96" s="61"/>
      <c r="W96" s="70">
        <v>95608683</v>
      </c>
      <c r="X96" s="61"/>
      <c r="Y96" s="66">
        <f>(W96/$BL96)</f>
        <v>394.82921057847966</v>
      </c>
      <c r="Z96" s="61"/>
      <c r="AA96" s="66">
        <f>IF(Y96,Y96/Y$219*100,0)</f>
        <v>256.86848920295733</v>
      </c>
      <c r="AB96" s="61"/>
      <c r="AC96" s="70">
        <v>189589376</v>
      </c>
      <c r="AD96" s="61"/>
      <c r="AE96" s="66">
        <f>(AC96/$BL96)</f>
        <v>782.93541246820178</v>
      </c>
      <c r="AF96" s="61"/>
      <c r="AG96" s="66">
        <f>IF(AE96,AE96/AE$219*100,0)</f>
        <v>194.39966258903442</v>
      </c>
      <c r="AH96" s="99"/>
      <c r="AI96" s="61"/>
      <c r="AJ96" s="70">
        <v>580502490</v>
      </c>
      <c r="AK96" s="61"/>
      <c r="AL96" s="66">
        <f>(AJ96/$BL96)</f>
        <v>2397.2648997323995</v>
      </c>
      <c r="AM96" s="61"/>
      <c r="AN96" s="66">
        <f>IF(AL96,AL96/AL$219*100,0)</f>
        <v>114.60601799668598</v>
      </c>
      <c r="AO96" s="61"/>
      <c r="AP96" s="70">
        <v>66135454</v>
      </c>
      <c r="AQ96" s="61"/>
      <c r="AR96" s="66">
        <f>(AP96/$BL96)</f>
        <v>273.11545640754565</v>
      </c>
      <c r="AS96" s="61"/>
      <c r="AT96" s="66">
        <f>IF(AR96,AR96/AR$219*100,0)</f>
        <v>291.47698482870487</v>
      </c>
      <c r="AU96" s="61"/>
      <c r="AV96" s="70">
        <v>54638899</v>
      </c>
      <c r="AW96" s="61"/>
      <c r="AX96" s="66">
        <f>(AV96/$BL96)</f>
        <v>225.6388508044534</v>
      </c>
      <c r="AY96" s="61"/>
      <c r="AZ96" s="66">
        <f>IF(AX96,AX96/AX$219*100,0)</f>
        <v>147.42570799749794</v>
      </c>
      <c r="BA96" s="61"/>
      <c r="BB96" s="70">
        <v>0</v>
      </c>
      <c r="BC96" s="61"/>
      <c r="BD96" s="66">
        <f>(BB96/$BL96)</f>
        <v>0</v>
      </c>
      <c r="BE96" s="61"/>
      <c r="BF96" s="66">
        <f>IF(BD96,BD96/BD$219*100,0)</f>
        <v>0</v>
      </c>
      <c r="BG96" s="61"/>
      <c r="BH96" s="70">
        <f>(E96+K96+Q96+W96+AC96+AJ96+AP96+AV96+BB96)</f>
        <v>1289163638</v>
      </c>
      <c r="BI96" s="61"/>
      <c r="BJ96" s="47">
        <v>7</v>
      </c>
      <c r="BK96" s="61"/>
      <c r="BL96" s="96">
        <v>242152</v>
      </c>
      <c r="BM96" s="61"/>
      <c r="BN96" s="96">
        <f>IF(E96,BL96,0)</f>
        <v>242152</v>
      </c>
      <c r="BO96" s="61"/>
      <c r="BP96" s="96">
        <f>IF(K96,BL96,0)</f>
        <v>242152</v>
      </c>
      <c r="BQ96" s="61"/>
      <c r="BR96" s="96">
        <f>IF(Q96,BL96,0)</f>
        <v>242152</v>
      </c>
      <c r="BS96" s="61"/>
      <c r="BT96" s="96">
        <f>IF(W96,BL96,0)</f>
        <v>242152</v>
      </c>
      <c r="BU96" s="61"/>
      <c r="BV96" s="96">
        <f>IF(AC96,BL96,0)</f>
        <v>242152</v>
      </c>
      <c r="BW96" s="61"/>
      <c r="BX96" s="96">
        <f>IF(AJ96,BL96,0)</f>
        <v>242152</v>
      </c>
      <c r="BY96" s="61"/>
      <c r="BZ96" s="96">
        <f>IF(AP96,BL96,0)</f>
        <v>242152</v>
      </c>
      <c r="CA96" s="61"/>
      <c r="CB96" s="96">
        <f>IF(AV96,BL96,0)</f>
        <v>242152</v>
      </c>
      <c r="CC96" s="61"/>
      <c r="CD96" s="96">
        <f>IF(BB96,$BL96,0)</f>
        <v>0</v>
      </c>
    </row>
    <row r="97" spans="1:82" ht="8.85" customHeight="1" x14ac:dyDescent="0.3">
      <c r="A97" s="47">
        <v>8</v>
      </c>
      <c r="B97" s="98"/>
      <c r="C97" s="47" t="s">
        <v>133</v>
      </c>
      <c r="D97" s="61"/>
      <c r="E97" s="70">
        <v>6187447</v>
      </c>
      <c r="F97" s="61"/>
      <c r="G97" s="66">
        <f>(E97/$BL97)</f>
        <v>81.595218314409678</v>
      </c>
      <c r="H97" s="61"/>
      <c r="I97" s="66">
        <f>IF(G97,G97/G$219*100,0)</f>
        <v>60.15142148782688</v>
      </c>
      <c r="J97" s="61"/>
      <c r="K97" s="70">
        <v>2730274</v>
      </c>
      <c r="L97" s="61"/>
      <c r="M97" s="66">
        <f>(K97/$BL97)</f>
        <v>36.004721024383166</v>
      </c>
      <c r="N97" s="61"/>
      <c r="O97" s="66">
        <f>IF(M97,M97/M$219*100,0)</f>
        <v>58.567617226879044</v>
      </c>
      <c r="P97" s="61"/>
      <c r="Q97" s="70">
        <v>32057897</v>
      </c>
      <c r="R97" s="61"/>
      <c r="S97" s="66">
        <f>(Q97/$BL97)</f>
        <v>422.7545067320753</v>
      </c>
      <c r="T97" s="61"/>
      <c r="U97" s="66">
        <f>IF(S97,S97/S$219*100,0)</f>
        <v>74.270419656196367</v>
      </c>
      <c r="V97" s="61"/>
      <c r="W97" s="70">
        <v>4914238</v>
      </c>
      <c r="X97" s="61"/>
      <c r="Y97" s="66">
        <f>(W97/$BL97)</f>
        <v>64.805132465614321</v>
      </c>
      <c r="Z97" s="61"/>
      <c r="AA97" s="66">
        <f>IF(Y97,Y97/Y$219*100,0)</f>
        <v>42.161005374071969</v>
      </c>
      <c r="AB97" s="61"/>
      <c r="AC97" s="70">
        <v>25057836</v>
      </c>
      <c r="AD97" s="61"/>
      <c r="AE97" s="66">
        <f>(AC97/$BL97)</f>
        <v>330.44316967994621</v>
      </c>
      <c r="AF97" s="61"/>
      <c r="AG97" s="66">
        <f>IF(AE97,AE97/AE$219*100,0)</f>
        <v>82.047688312018423</v>
      </c>
      <c r="AH97" s="99"/>
      <c r="AI97" s="61"/>
      <c r="AJ97" s="70">
        <v>122598690</v>
      </c>
      <c r="AK97" s="61"/>
      <c r="AL97" s="66">
        <f>(AJ97/$BL97)</f>
        <v>1616.7357676939509</v>
      </c>
      <c r="AM97" s="61"/>
      <c r="AN97" s="66">
        <f>IF(AL97,AL97/AL$219*100,0)</f>
        <v>77.291269942217085</v>
      </c>
      <c r="AO97" s="61"/>
      <c r="AP97" s="70">
        <v>2422947</v>
      </c>
      <c r="AQ97" s="61"/>
      <c r="AR97" s="66">
        <f>(AP97/$BL97)</f>
        <v>31.951932586936742</v>
      </c>
      <c r="AS97" s="61"/>
      <c r="AT97" s="66">
        <f>IF(AR97,AR97/AR$219*100,0)</f>
        <v>34.100058240545096</v>
      </c>
      <c r="AU97" s="61"/>
      <c r="AV97" s="70">
        <v>2066448</v>
      </c>
      <c r="AW97" s="61"/>
      <c r="AX97" s="66">
        <f>(AV97/$BL97)</f>
        <v>27.25070221940895</v>
      </c>
      <c r="AY97" s="61"/>
      <c r="AZ97" s="66">
        <f>IF(AX97,AX97/AX$219*100,0)</f>
        <v>17.804797594927571</v>
      </c>
      <c r="BA97" s="61"/>
      <c r="BB97" s="70">
        <v>0</v>
      </c>
      <c r="BC97" s="61"/>
      <c r="BD97" s="66">
        <f>(BB97/$BL97)</f>
        <v>0</v>
      </c>
      <c r="BE97" s="61"/>
      <c r="BF97" s="66">
        <f>IF(BD97,BD97/BD$219*100,0)</f>
        <v>0</v>
      </c>
      <c r="BG97" s="61"/>
      <c r="BH97" s="70">
        <f>(E97+K97+Q97+W97+AC97+AJ97+AP97+AV97+BB97)</f>
        <v>198035777</v>
      </c>
      <c r="BI97" s="61"/>
      <c r="BJ97" s="47">
        <v>8</v>
      </c>
      <c r="BK97" s="61"/>
      <c r="BL97" s="96">
        <v>75831</v>
      </c>
      <c r="BM97" s="61"/>
      <c r="BN97" s="96">
        <f>IF(E97,BL97,0)</f>
        <v>75831</v>
      </c>
      <c r="BO97" s="61"/>
      <c r="BP97" s="96">
        <f>IF(K97,BL97,0)</f>
        <v>75831</v>
      </c>
      <c r="BQ97" s="61"/>
      <c r="BR97" s="96">
        <f>IF(Q97,BL97,0)</f>
        <v>75831</v>
      </c>
      <c r="BS97" s="61"/>
      <c r="BT97" s="96">
        <f>IF(W97,BL97,0)</f>
        <v>75831</v>
      </c>
      <c r="BU97" s="61"/>
      <c r="BV97" s="96">
        <f>IF(AC97,BL97,0)</f>
        <v>75831</v>
      </c>
      <c r="BW97" s="61"/>
      <c r="BX97" s="96">
        <f>IF(AJ97,BL97,0)</f>
        <v>75831</v>
      </c>
      <c r="BY97" s="61"/>
      <c r="BZ97" s="96">
        <f>IF(AP97,BL97,0)</f>
        <v>75831</v>
      </c>
      <c r="CA97" s="61"/>
      <c r="CB97" s="96">
        <f>IF(AV97,BL97,0)</f>
        <v>75831</v>
      </c>
      <c r="CC97" s="61"/>
      <c r="CD97" s="96">
        <f>IF(BB97,$BL97,0)</f>
        <v>0</v>
      </c>
    </row>
    <row r="98" spans="1:82" ht="8.85" customHeight="1" x14ac:dyDescent="0.3">
      <c r="A98" s="47">
        <v>9</v>
      </c>
      <c r="B98" s="98"/>
      <c r="C98" s="47" t="s">
        <v>134</v>
      </c>
      <c r="D98" s="61"/>
      <c r="E98" s="70">
        <v>1204579</v>
      </c>
      <c r="F98" s="61"/>
      <c r="G98" s="66">
        <f>(E98/$BL98)</f>
        <v>278.96688281611858</v>
      </c>
      <c r="H98" s="61"/>
      <c r="I98" s="66">
        <f>IF(G98,G98/G$219*100,0)</f>
        <v>205.65242542471603</v>
      </c>
      <c r="J98" s="61"/>
      <c r="K98" s="70">
        <v>562187</v>
      </c>
      <c r="L98" s="61"/>
      <c r="M98" s="66">
        <f>(K98/$BL98)</f>
        <v>130.19615562760538</v>
      </c>
      <c r="N98" s="61"/>
      <c r="O98" s="66">
        <f>IF(M98,M98/M$219*100,0)</f>
        <v>211.78552118331271</v>
      </c>
      <c r="P98" s="61"/>
      <c r="Q98" s="70">
        <v>2689587</v>
      </c>
      <c r="R98" s="61"/>
      <c r="S98" s="66">
        <f>(Q98/$BL98)</f>
        <v>622.87795275590554</v>
      </c>
      <c r="T98" s="61"/>
      <c r="U98" s="66">
        <f>IF(S98,S98/S$219*100,0)</f>
        <v>109.42853644158113</v>
      </c>
      <c r="V98" s="61"/>
      <c r="W98" s="70">
        <v>1415121</v>
      </c>
      <c r="X98" s="61"/>
      <c r="Y98" s="66">
        <f>(W98/$BL98)</f>
        <v>327.7260305697082</v>
      </c>
      <c r="Z98" s="61"/>
      <c r="AA98" s="66">
        <f>IF(Y98,Y98/Y$219*100,0)</f>
        <v>213.21241714001889</v>
      </c>
      <c r="AB98" s="61"/>
      <c r="AC98" s="70">
        <v>1946558</v>
      </c>
      <c r="AD98" s="61"/>
      <c r="AE98" s="66">
        <f>(AC98/$BL98)</f>
        <v>450.80083371931448</v>
      </c>
      <c r="AF98" s="61"/>
      <c r="AG98" s="66">
        <f>IF(AE98,AE98/AE$219*100,0)</f>
        <v>111.93200431900172</v>
      </c>
      <c r="AH98" s="99"/>
      <c r="AI98" s="61"/>
      <c r="AJ98" s="70">
        <v>9990310</v>
      </c>
      <c r="AK98" s="61"/>
      <c r="AL98" s="66">
        <f>(AJ98/$BL98)</f>
        <v>2313.6428902269568</v>
      </c>
      <c r="AM98" s="61"/>
      <c r="AN98" s="66">
        <f>IF(AL98,AL98/AL$219*100,0)</f>
        <v>110.60830146257679</v>
      </c>
      <c r="AO98" s="61"/>
      <c r="AP98" s="70">
        <v>570898</v>
      </c>
      <c r="AQ98" s="61"/>
      <c r="AR98" s="66">
        <f>(AP98/$BL98)</f>
        <v>132.21352477999073</v>
      </c>
      <c r="AS98" s="61"/>
      <c r="AT98" s="66">
        <f>IF(AR98,AR98/AR$219*100,0)</f>
        <v>141.10222857157288</v>
      </c>
      <c r="AU98" s="61"/>
      <c r="AV98" s="70">
        <v>779826</v>
      </c>
      <c r="AW98" s="61"/>
      <c r="AX98" s="66">
        <f>(AV98/$BL98)</f>
        <v>180.59888837424734</v>
      </c>
      <c r="AY98" s="61"/>
      <c r="AZ98" s="66">
        <f>IF(AX98,AX98/AX$219*100,0)</f>
        <v>117.99793735525009</v>
      </c>
      <c r="BA98" s="61"/>
      <c r="BB98" s="70">
        <v>0</v>
      </c>
      <c r="BC98" s="61"/>
      <c r="BD98" s="66">
        <f>(BB98/$BL98)</f>
        <v>0</v>
      </c>
      <c r="BE98" s="61"/>
      <c r="BF98" s="66">
        <f>IF(BD98,BD98/BD$219*100,0)</f>
        <v>0</v>
      </c>
      <c r="BG98" s="61"/>
      <c r="BH98" s="70">
        <f>(E98+K98+Q98+W98+AC98+AJ98+AP98+AV98+BB98)</f>
        <v>19159066</v>
      </c>
      <c r="BI98" s="61"/>
      <c r="BJ98" s="47">
        <v>9</v>
      </c>
      <c r="BK98" s="61"/>
      <c r="BL98" s="96">
        <v>4318</v>
      </c>
      <c r="BM98" s="61"/>
      <c r="BN98" s="96">
        <f>IF(E98,BL98,0)</f>
        <v>4318</v>
      </c>
      <c r="BO98" s="61"/>
      <c r="BP98" s="96">
        <f>IF(K98,BL98,0)</f>
        <v>4318</v>
      </c>
      <c r="BQ98" s="61"/>
      <c r="BR98" s="96">
        <f>IF(Q98,BL98,0)</f>
        <v>4318</v>
      </c>
      <c r="BS98" s="61"/>
      <c r="BT98" s="96">
        <f>IF(W98,BL98,0)</f>
        <v>4318</v>
      </c>
      <c r="BU98" s="61"/>
      <c r="BV98" s="96">
        <f>IF(AC98,BL98,0)</f>
        <v>4318</v>
      </c>
      <c r="BW98" s="61"/>
      <c r="BX98" s="96">
        <f>IF(AJ98,BL98,0)</f>
        <v>4318</v>
      </c>
      <c r="BY98" s="61"/>
      <c r="BZ98" s="96">
        <f>IF(AP98,BL98,0)</f>
        <v>4318</v>
      </c>
      <c r="CA98" s="61"/>
      <c r="CB98" s="96">
        <f>IF(AV98,BL98,0)</f>
        <v>4318</v>
      </c>
      <c r="CC98" s="61"/>
      <c r="CD98" s="96">
        <f>IF(BB98,$BL98,0)</f>
        <v>0</v>
      </c>
    </row>
    <row r="99" spans="1:82" ht="8.85" customHeight="1" x14ac:dyDescent="0.3">
      <c r="A99" s="47">
        <v>10</v>
      </c>
      <c r="B99" s="98"/>
      <c r="C99" s="47" t="s">
        <v>135</v>
      </c>
      <c r="D99" s="61"/>
      <c r="E99" s="70">
        <v>0</v>
      </c>
      <c r="F99" s="61"/>
      <c r="G99" s="66">
        <v>0</v>
      </c>
      <c r="H99" s="61"/>
      <c r="I99" s="66">
        <f>IF(G99,G99/G$219*100,0)</f>
        <v>0</v>
      </c>
      <c r="J99" s="61"/>
      <c r="K99" s="70">
        <v>0</v>
      </c>
      <c r="L99" s="61"/>
      <c r="M99" s="66">
        <v>0</v>
      </c>
      <c r="N99" s="61"/>
      <c r="O99" s="66">
        <f>IF(M99,M99/M$219*100,0)</f>
        <v>0</v>
      </c>
      <c r="P99" s="61"/>
      <c r="Q99" s="70">
        <v>0</v>
      </c>
      <c r="R99" s="61"/>
      <c r="S99" s="66">
        <v>0</v>
      </c>
      <c r="T99" s="61"/>
      <c r="U99" s="66">
        <f>IF(S99,S99/S$219*100,0)</f>
        <v>0</v>
      </c>
      <c r="V99" s="61"/>
      <c r="W99" s="70">
        <v>0</v>
      </c>
      <c r="X99" s="61"/>
      <c r="Y99" s="66">
        <v>0</v>
      </c>
      <c r="Z99" s="61"/>
      <c r="AA99" s="66">
        <f>IF(Y99,Y99/Y$219*100,0)</f>
        <v>0</v>
      </c>
      <c r="AB99" s="61"/>
      <c r="AC99" s="70">
        <v>0</v>
      </c>
      <c r="AD99" s="61"/>
      <c r="AE99" s="66">
        <v>0</v>
      </c>
      <c r="AF99" s="61"/>
      <c r="AG99" s="66">
        <f>IF(AE99,AE99/AE$219*100,0)</f>
        <v>0</v>
      </c>
      <c r="AH99" s="99"/>
      <c r="AI99" s="61"/>
      <c r="AJ99" s="70">
        <v>0</v>
      </c>
      <c r="AK99" s="61"/>
      <c r="AL99" s="66">
        <v>0</v>
      </c>
      <c r="AM99" s="61"/>
      <c r="AN99" s="66">
        <f>IF(AL99,AL99/AL$219*100,0)</f>
        <v>0</v>
      </c>
      <c r="AO99" s="61"/>
      <c r="AP99" s="70">
        <v>0</v>
      </c>
      <c r="AQ99" s="61"/>
      <c r="AR99" s="66">
        <v>0</v>
      </c>
      <c r="AS99" s="61"/>
      <c r="AT99" s="66">
        <f>IF(AR99,AR99/AR$219*100,0)</f>
        <v>0</v>
      </c>
      <c r="AU99" s="61"/>
      <c r="AV99" s="70">
        <v>0</v>
      </c>
      <c r="AW99" s="61"/>
      <c r="AX99" s="66">
        <v>0</v>
      </c>
      <c r="AY99" s="61"/>
      <c r="AZ99" s="66">
        <f>IF(AX99,AX99/AX$219*100,0)</f>
        <v>0</v>
      </c>
      <c r="BA99" s="61"/>
      <c r="BB99" s="70">
        <v>0</v>
      </c>
      <c r="BC99" s="61"/>
      <c r="BD99" s="66">
        <v>0</v>
      </c>
      <c r="BE99" s="61"/>
      <c r="BF99" s="66">
        <f>IF(BD99,BD99/BD$219*100,0)</f>
        <v>0</v>
      </c>
      <c r="BG99" s="61"/>
      <c r="BH99" s="70">
        <f>(E99+K99+Q99+W99+AC99+AJ99+AP99+AV99+BB99)</f>
        <v>0</v>
      </c>
      <c r="BI99" s="61"/>
      <c r="BJ99" s="47">
        <v>10</v>
      </c>
      <c r="BK99" s="61"/>
      <c r="BL99" s="96">
        <v>0</v>
      </c>
      <c r="BM99" s="61"/>
      <c r="BN99" s="96">
        <f>IF(E99,BL99,0)</f>
        <v>0</v>
      </c>
      <c r="BO99" s="61"/>
      <c r="BP99" s="96">
        <f>IF(K99,BL99,0)</f>
        <v>0</v>
      </c>
      <c r="BQ99" s="61"/>
      <c r="BR99" s="96">
        <f>IF(Q99,BL99,0)</f>
        <v>0</v>
      </c>
      <c r="BS99" s="61"/>
      <c r="BT99" s="96">
        <f>IF(W99,BL99,0)</f>
        <v>0</v>
      </c>
      <c r="BU99" s="61"/>
      <c r="BV99" s="96">
        <f>IF(AC99,BL99,0)</f>
        <v>0</v>
      </c>
      <c r="BW99" s="61"/>
      <c r="BX99" s="96">
        <f>IF(AJ99,BL99,0)</f>
        <v>0</v>
      </c>
      <c r="BY99" s="61"/>
      <c r="BZ99" s="96">
        <f>IF(AP99,BL99,0)</f>
        <v>0</v>
      </c>
      <c r="CA99" s="61"/>
      <c r="CB99" s="96">
        <f>IF(AV99,BL99,0)</f>
        <v>0</v>
      </c>
      <c r="CC99" s="61"/>
      <c r="CD99" s="96">
        <f>IF(BB99,$BL99,0)</f>
        <v>0</v>
      </c>
    </row>
    <row r="100" spans="1:82" ht="8.85" customHeight="1" x14ac:dyDescent="0.3">
      <c r="A100" s="72"/>
      <c r="B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72"/>
      <c r="BK100" s="61"/>
      <c r="BL100" s="93"/>
      <c r="BM100" s="61"/>
      <c r="BN100" s="61"/>
      <c r="BO100" s="61"/>
      <c r="BP100" s="61"/>
      <c r="BQ100" s="61"/>
      <c r="BR100" s="61"/>
      <c r="BS100" s="61"/>
      <c r="BT100" s="61"/>
      <c r="BU100" s="61"/>
      <c r="BV100" s="61"/>
      <c r="BW100" s="61"/>
      <c r="BX100" s="61"/>
      <c r="BY100" s="61"/>
      <c r="BZ100" s="61"/>
      <c r="CA100" s="61"/>
      <c r="CB100" s="61"/>
      <c r="CC100" s="61"/>
      <c r="CD100" s="61"/>
    </row>
    <row r="101" spans="1:82" ht="8.85" customHeight="1" x14ac:dyDescent="0.3">
      <c r="A101" s="47">
        <v>11</v>
      </c>
      <c r="B101" s="98"/>
      <c r="C101" s="47" t="s">
        <v>136</v>
      </c>
      <c r="D101" s="61"/>
      <c r="E101" s="70">
        <v>1210083</v>
      </c>
      <c r="F101" s="61"/>
      <c r="G101" s="66">
        <f>(E101/$BL101)</f>
        <v>190.14503456945317</v>
      </c>
      <c r="H101" s="61"/>
      <c r="I101" s="66">
        <f>IF(G101,G101/G$219*100,0)</f>
        <v>140.17358313979454</v>
      </c>
      <c r="J101" s="61"/>
      <c r="K101" s="70">
        <v>692682</v>
      </c>
      <c r="L101" s="61"/>
      <c r="M101" s="66">
        <f>(K101/$BL101)</f>
        <v>108.84380892520427</v>
      </c>
      <c r="N101" s="61"/>
      <c r="O101" s="66">
        <f>IF(M101,M101/M$219*100,0)</f>
        <v>177.05240749761197</v>
      </c>
      <c r="P101" s="61"/>
      <c r="Q101" s="70">
        <v>1786372</v>
      </c>
      <c r="R101" s="61"/>
      <c r="S101" s="66">
        <f>(Q101/$BL101)</f>
        <v>280.69956002514141</v>
      </c>
      <c r="T101" s="61"/>
      <c r="U101" s="66">
        <f>IF(S101,S101/S$219*100,0)</f>
        <v>49.313901539527158</v>
      </c>
      <c r="V101" s="61"/>
      <c r="W101" s="70">
        <v>1656764</v>
      </c>
      <c r="X101" s="61"/>
      <c r="Y101" s="66">
        <f>(W101/$BL101)</f>
        <v>260.33375235700817</v>
      </c>
      <c r="Z101" s="61"/>
      <c r="AA101" s="66">
        <f>IF(Y101,Y101/Y$219*100,0)</f>
        <v>169.36826320044923</v>
      </c>
      <c r="AB101" s="61"/>
      <c r="AC101" s="70">
        <v>5297196</v>
      </c>
      <c r="AD101" s="61"/>
      <c r="AE101" s="66">
        <f>(AC101/$BL101)</f>
        <v>832.36895034569454</v>
      </c>
      <c r="AF101" s="61"/>
      <c r="AG101" s="66">
        <f>IF(AE101,AE101/AE$219*100,0)</f>
        <v>206.67380797948468</v>
      </c>
      <c r="AH101" s="99"/>
      <c r="AI101" s="61"/>
      <c r="AJ101" s="70">
        <v>8087486</v>
      </c>
      <c r="AK101" s="61"/>
      <c r="AL101" s="66">
        <f>(AJ101/$BL101)</f>
        <v>1270.8180389692018</v>
      </c>
      <c r="AM101" s="61"/>
      <c r="AN101" s="66">
        <f>IF(AL101,AL101/AL$219*100,0)</f>
        <v>60.753984701847216</v>
      </c>
      <c r="AO101" s="61"/>
      <c r="AP101" s="70">
        <v>384828</v>
      </c>
      <c r="AQ101" s="61"/>
      <c r="AR101" s="66">
        <f>(AP101/$BL101)</f>
        <v>60.469516027655565</v>
      </c>
      <c r="AS101" s="61"/>
      <c r="AT101" s="66">
        <f>IF(AR101,AR101/AR$219*100,0)</f>
        <v>64.534876339957776</v>
      </c>
      <c r="AU101" s="61"/>
      <c r="AV101" s="70">
        <v>882593</v>
      </c>
      <c r="AW101" s="61"/>
      <c r="AX101" s="66">
        <f>(AV101/$BL101)</f>
        <v>138.6852608422376</v>
      </c>
      <c r="AY101" s="61"/>
      <c r="AZ101" s="66">
        <f>IF(AX101,AX101/AX$219*100,0)</f>
        <v>90.612820866578446</v>
      </c>
      <c r="BA101" s="61"/>
      <c r="BB101" s="70">
        <v>0</v>
      </c>
      <c r="BC101" s="61"/>
      <c r="BD101" s="66">
        <f>(BB101/$BL101)</f>
        <v>0</v>
      </c>
      <c r="BE101" s="61"/>
      <c r="BF101" s="66">
        <f>IF(BD101,BD101/BD$219*100,0)</f>
        <v>0</v>
      </c>
      <c r="BG101" s="61"/>
      <c r="BH101" s="70">
        <f>(E101+K101+Q101+W101+AC101+AJ101+AP101+AV101+BB101)</f>
        <v>19998004</v>
      </c>
      <c r="BI101" s="61"/>
      <c r="BJ101" s="47">
        <v>11</v>
      </c>
      <c r="BK101" s="61"/>
      <c r="BL101" s="96">
        <v>6364</v>
      </c>
      <c r="BM101" s="61"/>
      <c r="BN101" s="96">
        <f>IF(E101,BL101,0)</f>
        <v>6364</v>
      </c>
      <c r="BO101" s="61"/>
      <c r="BP101" s="96">
        <f>IF(K101,BL101,0)</f>
        <v>6364</v>
      </c>
      <c r="BQ101" s="61"/>
      <c r="BR101" s="96">
        <f>IF(Q101,BL101,0)</f>
        <v>6364</v>
      </c>
      <c r="BS101" s="61"/>
      <c r="BT101" s="96">
        <f>IF(W101,BL101,0)</f>
        <v>6364</v>
      </c>
      <c r="BU101" s="61"/>
      <c r="BV101" s="96">
        <f>IF(AC101,BL101,0)</f>
        <v>6364</v>
      </c>
      <c r="BW101" s="61"/>
      <c r="BX101" s="96">
        <f>IF(AJ101,BL101,0)</f>
        <v>6364</v>
      </c>
      <c r="BY101" s="61"/>
      <c r="BZ101" s="96">
        <f>IF(AP101,BL101,0)</f>
        <v>6364</v>
      </c>
      <c r="CA101" s="61"/>
      <c r="CB101" s="96">
        <f>IF(AV101,BL101,0)</f>
        <v>6364</v>
      </c>
      <c r="CC101" s="61"/>
      <c r="CD101" s="96">
        <f>IF(BB101,$BL101,0)</f>
        <v>0</v>
      </c>
    </row>
    <row r="102" spans="1:82" ht="8.85" customHeight="1" x14ac:dyDescent="0.3">
      <c r="A102" s="47">
        <v>12</v>
      </c>
      <c r="B102" s="98"/>
      <c r="C102" s="47" t="s">
        <v>137</v>
      </c>
      <c r="D102" s="61"/>
      <c r="E102" s="70">
        <v>3833524</v>
      </c>
      <c r="F102" s="61"/>
      <c r="G102" s="66">
        <f>(E102/$BL102)</f>
        <v>114.45405147190542</v>
      </c>
      <c r="H102" s="61"/>
      <c r="I102" s="66">
        <f>IF(G102,G102/G$219*100,0)</f>
        <v>84.374722358702272</v>
      </c>
      <c r="J102" s="61"/>
      <c r="K102" s="70">
        <v>2599261</v>
      </c>
      <c r="L102" s="61"/>
      <c r="M102" s="66">
        <f>(K102/$BL102)</f>
        <v>77.603779781453397</v>
      </c>
      <c r="N102" s="61"/>
      <c r="O102" s="66">
        <f>IF(M102,M102/M$219*100,0)</f>
        <v>126.23534748460237</v>
      </c>
      <c r="P102" s="61"/>
      <c r="Q102" s="70">
        <v>15610029</v>
      </c>
      <c r="R102" s="61"/>
      <c r="S102" s="66">
        <f>(Q102/$BL102)</f>
        <v>466.05448737087238</v>
      </c>
      <c r="T102" s="61"/>
      <c r="U102" s="66">
        <f>IF(S102,S102/S$219*100,0)</f>
        <v>81.877453246465691</v>
      </c>
      <c r="V102" s="61"/>
      <c r="W102" s="70">
        <v>1650233</v>
      </c>
      <c r="X102" s="61"/>
      <c r="Y102" s="66">
        <f>(W102/$BL102)</f>
        <v>49.269510957186363</v>
      </c>
      <c r="Z102" s="61"/>
      <c r="AA102" s="66">
        <f>IF(Y102,Y102/Y$219*100,0)</f>
        <v>32.053821004779586</v>
      </c>
      <c r="AB102" s="61"/>
      <c r="AC102" s="70">
        <v>5536640</v>
      </c>
      <c r="AD102" s="61"/>
      <c r="AE102" s="66">
        <f>(AC102/$BL102)</f>
        <v>165.30244222845883</v>
      </c>
      <c r="AF102" s="61"/>
      <c r="AG102" s="66">
        <f>IF(AE102,AE102/AE$219*100,0)</f>
        <v>41.043920715057553</v>
      </c>
      <c r="AH102" s="99"/>
      <c r="AI102" s="61"/>
      <c r="AJ102" s="70">
        <v>53866296</v>
      </c>
      <c r="AK102" s="61"/>
      <c r="AL102" s="66">
        <f>(AJ102/$BL102)</f>
        <v>1608.2371768077865</v>
      </c>
      <c r="AM102" s="61"/>
      <c r="AN102" s="66">
        <f>IF(AL102,AL102/AL$219*100,0)</f>
        <v>76.884977896580011</v>
      </c>
      <c r="AO102" s="61"/>
      <c r="AP102" s="70">
        <v>2922853</v>
      </c>
      <c r="AQ102" s="61"/>
      <c r="AR102" s="66">
        <f>(AP102/$BL102)</f>
        <v>87.264972830954804</v>
      </c>
      <c r="AS102" s="61"/>
      <c r="AT102" s="66">
        <f>IF(AR102,AR102/AR$219*100,0)</f>
        <v>93.13178937763999</v>
      </c>
      <c r="AU102" s="61"/>
      <c r="AV102" s="70">
        <v>3348662</v>
      </c>
      <c r="AW102" s="61"/>
      <c r="AX102" s="66">
        <f>(AV102/$BL102)</f>
        <v>99.97796620290201</v>
      </c>
      <c r="AY102" s="61"/>
      <c r="AZ102" s="66">
        <f>IF(AX102,AX102/AX$219*100,0)</f>
        <v>65.322626839587855</v>
      </c>
      <c r="BA102" s="61"/>
      <c r="BB102" s="70">
        <v>0</v>
      </c>
      <c r="BC102" s="61"/>
      <c r="BD102" s="66">
        <f>(BB102/$BL102)</f>
        <v>0</v>
      </c>
      <c r="BE102" s="61"/>
      <c r="BF102" s="66">
        <f>IF(BD102,BD102/BD$219*100,0)</f>
        <v>0</v>
      </c>
      <c r="BG102" s="61"/>
      <c r="BH102" s="70">
        <f>(E102+K102+Q102+W102+AC102+AJ102+AP102+AV102+BB102)</f>
        <v>89367498</v>
      </c>
      <c r="BI102" s="61"/>
      <c r="BJ102" s="47">
        <v>12</v>
      </c>
      <c r="BK102" s="61"/>
      <c r="BL102" s="96">
        <v>33494</v>
      </c>
      <c r="BM102" s="61"/>
      <c r="BN102" s="96">
        <f>IF(E102,BL102,0)</f>
        <v>33494</v>
      </c>
      <c r="BO102" s="61"/>
      <c r="BP102" s="96">
        <f>IF(K102,BL102,0)</f>
        <v>33494</v>
      </c>
      <c r="BQ102" s="61"/>
      <c r="BR102" s="96">
        <f>IF(Q102,BL102,0)</f>
        <v>33494</v>
      </c>
      <c r="BS102" s="61"/>
      <c r="BT102" s="96">
        <f>IF(W102,BL102,0)</f>
        <v>33494</v>
      </c>
      <c r="BU102" s="61"/>
      <c r="BV102" s="96">
        <f>IF(AC102,BL102,0)</f>
        <v>33494</v>
      </c>
      <c r="BW102" s="61"/>
      <c r="BX102" s="96">
        <f>IF(AJ102,BL102,0)</f>
        <v>33494</v>
      </c>
      <c r="BY102" s="61"/>
      <c r="BZ102" s="96">
        <f>IF(AP102,BL102,0)</f>
        <v>33494</v>
      </c>
      <c r="CA102" s="61"/>
      <c r="CB102" s="96">
        <f>IF(AV102,BL102,0)</f>
        <v>33494</v>
      </c>
      <c r="CC102" s="61"/>
      <c r="CD102" s="96">
        <f>IF(BB102,$BL102,0)</f>
        <v>0</v>
      </c>
    </row>
    <row r="103" spans="1:82" ht="8.85" customHeight="1" x14ac:dyDescent="0.3">
      <c r="A103" s="47">
        <v>13</v>
      </c>
      <c r="B103" s="98"/>
      <c r="C103" s="47" t="s">
        <v>138</v>
      </c>
      <c r="D103" s="61"/>
      <c r="E103" s="70">
        <v>2125088</v>
      </c>
      <c r="F103" s="61"/>
      <c r="G103" s="66">
        <f>(E103/$BL103)</f>
        <v>130.43751534495459</v>
      </c>
      <c r="H103" s="61"/>
      <c r="I103" s="66">
        <f>IF(G103,G103/G$219*100,0)</f>
        <v>96.157619593667405</v>
      </c>
      <c r="J103" s="61"/>
      <c r="K103" s="70">
        <v>1723104</v>
      </c>
      <c r="L103" s="61"/>
      <c r="M103" s="66">
        <f>(K103/$BL103)</f>
        <v>105.76381045912105</v>
      </c>
      <c r="N103" s="61"/>
      <c r="O103" s="66">
        <f>IF(M103,M103/M$219*100,0)</f>
        <v>172.04228198938279</v>
      </c>
      <c r="P103" s="61"/>
      <c r="Q103" s="70">
        <v>12199230</v>
      </c>
      <c r="R103" s="61"/>
      <c r="S103" s="66">
        <f>(Q103/$BL103)</f>
        <v>748.78652099189787</v>
      </c>
      <c r="T103" s="61"/>
      <c r="U103" s="66">
        <f>IF(S103,S103/S$219*100,0)</f>
        <v>131.54842411228657</v>
      </c>
      <c r="V103" s="61"/>
      <c r="W103" s="70">
        <v>2004744</v>
      </c>
      <c r="X103" s="61"/>
      <c r="Y103" s="66">
        <f>(W103/$BL103)</f>
        <v>123.05082248956543</v>
      </c>
      <c r="Z103" s="61"/>
      <c r="AA103" s="66">
        <f>IF(Y103,Y103/Y$219*100,0)</f>
        <v>80.054560354757001</v>
      </c>
      <c r="AB103" s="61"/>
      <c r="AC103" s="70">
        <v>5778440</v>
      </c>
      <c r="AD103" s="61"/>
      <c r="AE103" s="66">
        <f>(AC103/$BL103)</f>
        <v>354.67959734839184</v>
      </c>
      <c r="AF103" s="61"/>
      <c r="AG103" s="66">
        <f>IF(AE103,AE103/AE$219*100,0)</f>
        <v>88.065494233270854</v>
      </c>
      <c r="AH103" s="99"/>
      <c r="AI103" s="61"/>
      <c r="AJ103" s="70">
        <v>22410904</v>
      </c>
      <c r="AK103" s="61"/>
      <c r="AL103" s="66">
        <f>(AJ103/$BL103)</f>
        <v>1375.5772158114412</v>
      </c>
      <c r="AM103" s="61"/>
      <c r="AN103" s="66">
        <f>IF(AL103,AL103/AL$219*100,0)</f>
        <v>65.762205573825071</v>
      </c>
      <c r="AO103" s="61"/>
      <c r="AP103" s="70">
        <v>448320</v>
      </c>
      <c r="AQ103" s="61"/>
      <c r="AR103" s="66">
        <f>(AP103/$BL103)</f>
        <v>27.517800147311565</v>
      </c>
      <c r="AS103" s="61"/>
      <c r="AT103" s="66">
        <f>IF(AR103,AR103/AR$219*100,0)</f>
        <v>29.367819461995364</v>
      </c>
      <c r="AU103" s="61"/>
      <c r="AV103" s="70">
        <v>656412</v>
      </c>
      <c r="AW103" s="61"/>
      <c r="AX103" s="66">
        <f>(AV103/$BL103)</f>
        <v>40.290449300270069</v>
      </c>
      <c r="AY103" s="61"/>
      <c r="AZ103" s="66">
        <f>IF(AX103,AX103/AX$219*100,0)</f>
        <v>26.324580152986567</v>
      </c>
      <c r="BA103" s="61"/>
      <c r="BB103" s="70">
        <v>0</v>
      </c>
      <c r="BC103" s="61"/>
      <c r="BD103" s="66">
        <f>(BB103/$BL103)</f>
        <v>0</v>
      </c>
      <c r="BE103" s="61"/>
      <c r="BF103" s="66">
        <f>IF(BD103,BD103/BD$219*100,0)</f>
        <v>0</v>
      </c>
      <c r="BG103" s="61"/>
      <c r="BH103" s="70">
        <f>(E103+K103+Q103+W103+AC103+AJ103+AP103+AV103+BB103)</f>
        <v>47346242</v>
      </c>
      <c r="BI103" s="61"/>
      <c r="BJ103" s="47">
        <v>13</v>
      </c>
      <c r="BK103" s="61"/>
      <c r="BL103" s="96">
        <v>16292</v>
      </c>
      <c r="BM103" s="61"/>
      <c r="BN103" s="96">
        <f>IF(E103,BL103,0)</f>
        <v>16292</v>
      </c>
      <c r="BO103" s="61"/>
      <c r="BP103" s="96">
        <f>IF(K103,BL103,0)</f>
        <v>16292</v>
      </c>
      <c r="BQ103" s="61"/>
      <c r="BR103" s="96">
        <f>IF(Q103,BL103,0)</f>
        <v>16292</v>
      </c>
      <c r="BS103" s="61"/>
      <c r="BT103" s="96">
        <f>IF(W103,BL103,0)</f>
        <v>16292</v>
      </c>
      <c r="BU103" s="61"/>
      <c r="BV103" s="96">
        <f>IF(AC103,BL103,0)</f>
        <v>16292</v>
      </c>
      <c r="BW103" s="61"/>
      <c r="BX103" s="96">
        <f>IF(AJ103,BL103,0)</f>
        <v>16292</v>
      </c>
      <c r="BY103" s="61"/>
      <c r="BZ103" s="96">
        <f>IF(AP103,BL103,0)</f>
        <v>16292</v>
      </c>
      <c r="CA103" s="61"/>
      <c r="CB103" s="96">
        <f>IF(AV103,BL103,0)</f>
        <v>16292</v>
      </c>
      <c r="CC103" s="61"/>
      <c r="CD103" s="96">
        <f>IF(BB103,$BL103,0)</f>
        <v>0</v>
      </c>
    </row>
    <row r="104" spans="1:82" ht="8.85" customHeight="1" x14ac:dyDescent="0.3">
      <c r="A104" s="47">
        <v>14</v>
      </c>
      <c r="B104" s="98"/>
      <c r="C104" s="47" t="s">
        <v>139</v>
      </c>
      <c r="D104" s="61"/>
      <c r="E104" s="70">
        <v>2083306</v>
      </c>
      <c r="F104" s="61"/>
      <c r="G104" s="66">
        <f>(E104/$BL104)</f>
        <v>97.8307583939892</v>
      </c>
      <c r="H104" s="61"/>
      <c r="I104" s="66">
        <f>IF(G104,G104/G$219*100,0)</f>
        <v>72.120147530647316</v>
      </c>
      <c r="J104" s="61"/>
      <c r="K104" s="70">
        <v>2683940</v>
      </c>
      <c r="L104" s="61"/>
      <c r="M104" s="66">
        <f>(K104/$BL104)</f>
        <v>126.03615872270485</v>
      </c>
      <c r="N104" s="61"/>
      <c r="O104" s="66">
        <f>IF(M104,M104/M$219*100,0)</f>
        <v>205.01860008354313</v>
      </c>
      <c r="P104" s="61"/>
      <c r="Q104" s="70">
        <v>10062124</v>
      </c>
      <c r="R104" s="61"/>
      <c r="S104" s="66">
        <f>(Q104/$BL104)</f>
        <v>472.5111058934022</v>
      </c>
      <c r="T104" s="61"/>
      <c r="U104" s="66">
        <f>IF(S104,S104/S$219*100,0)</f>
        <v>83.011765854828184</v>
      </c>
      <c r="V104" s="61"/>
      <c r="W104" s="70">
        <v>9470017</v>
      </c>
      <c r="X104" s="61"/>
      <c r="Y104" s="66">
        <f>(W104/$BL104)</f>
        <v>444.70612819910775</v>
      </c>
      <c r="Z104" s="61"/>
      <c r="AA104" s="66">
        <f>IF(Y104,Y104/Y$219*100,0)</f>
        <v>289.31747760617105</v>
      </c>
      <c r="AB104" s="61"/>
      <c r="AC104" s="70">
        <v>14190516</v>
      </c>
      <c r="AD104" s="61"/>
      <c r="AE104" s="66">
        <f>(AC104/$BL104)</f>
        <v>666.37783517257571</v>
      </c>
      <c r="AF104" s="61"/>
      <c r="AG104" s="66">
        <f>IF(AE104,AE104/AE$219*100,0)</f>
        <v>165.45889258728761</v>
      </c>
      <c r="AH104" s="99"/>
      <c r="AI104" s="61"/>
      <c r="AJ104" s="70">
        <v>34425168</v>
      </c>
      <c r="AK104" s="61"/>
      <c r="AL104" s="66">
        <f>(AJ104/$BL104)</f>
        <v>1616.5845503639353</v>
      </c>
      <c r="AM104" s="61"/>
      <c r="AN104" s="66">
        <f>IF(AL104,AL104/AL$219*100,0)</f>
        <v>77.284040696902096</v>
      </c>
      <c r="AO104" s="61"/>
      <c r="AP104" s="70">
        <v>1459214</v>
      </c>
      <c r="AQ104" s="61"/>
      <c r="AR104" s="66">
        <f>(AP104/$BL104)</f>
        <v>68.523784926038971</v>
      </c>
      <c r="AS104" s="61"/>
      <c r="AT104" s="66">
        <f>IF(AR104,AR104/AR$219*100,0)</f>
        <v>73.130633037071419</v>
      </c>
      <c r="AU104" s="61"/>
      <c r="AV104" s="70">
        <v>2365700</v>
      </c>
      <c r="AW104" s="61"/>
      <c r="AX104" s="66">
        <f>(AV104/$BL104)</f>
        <v>111.09180558816624</v>
      </c>
      <c r="AY104" s="61"/>
      <c r="AZ104" s="66">
        <f>IF(AX104,AX104/AX$219*100,0)</f>
        <v>72.584078642331747</v>
      </c>
      <c r="BA104" s="61"/>
      <c r="BB104" s="70">
        <v>0</v>
      </c>
      <c r="BC104" s="61"/>
      <c r="BD104" s="66">
        <f>(BB104/$BL104)</f>
        <v>0</v>
      </c>
      <c r="BE104" s="61"/>
      <c r="BF104" s="66">
        <f>IF(BD104,BD104/BD$219*100,0)</f>
        <v>0</v>
      </c>
      <c r="BG104" s="61"/>
      <c r="BH104" s="70">
        <f>(E104+K104+Q104+W104+AC104+AJ104+AP104+AV104+BB104)</f>
        <v>76739985</v>
      </c>
      <c r="BI104" s="61"/>
      <c r="BJ104" s="47">
        <v>14</v>
      </c>
      <c r="BK104" s="61"/>
      <c r="BL104" s="96">
        <v>21295</v>
      </c>
      <c r="BM104" s="61"/>
      <c r="BN104" s="96">
        <f>IF(E104,BL104,0)</f>
        <v>21295</v>
      </c>
      <c r="BO104" s="61"/>
      <c r="BP104" s="96">
        <f>IF(K104,BL104,0)</f>
        <v>21295</v>
      </c>
      <c r="BQ104" s="61"/>
      <c r="BR104" s="96">
        <f>IF(Q104,BL104,0)</f>
        <v>21295</v>
      </c>
      <c r="BS104" s="61"/>
      <c r="BT104" s="96">
        <f>IF(W104,BL104,0)</f>
        <v>21295</v>
      </c>
      <c r="BU104" s="61"/>
      <c r="BV104" s="96">
        <f>IF(AC104,BL104,0)</f>
        <v>21295</v>
      </c>
      <c r="BW104" s="61"/>
      <c r="BX104" s="96">
        <f>IF(AJ104,BL104,0)</f>
        <v>21295</v>
      </c>
      <c r="BY104" s="61"/>
      <c r="BZ104" s="96">
        <f>IF(AP104,BL104,0)</f>
        <v>21295</v>
      </c>
      <c r="CA104" s="61"/>
      <c r="CB104" s="96">
        <f>IF(AV104,BL104,0)</f>
        <v>21295</v>
      </c>
      <c r="CC104" s="61"/>
      <c r="CD104" s="96">
        <f>IF(BB104,$BL104,0)</f>
        <v>0</v>
      </c>
    </row>
    <row r="105" spans="1:82" ht="8.85" customHeight="1" x14ac:dyDescent="0.3">
      <c r="A105" s="47">
        <v>15</v>
      </c>
      <c r="B105" s="98"/>
      <c r="C105" s="47" t="s">
        <v>140</v>
      </c>
      <c r="D105" s="61"/>
      <c r="E105" s="70">
        <v>1934198</v>
      </c>
      <c r="F105" s="61"/>
      <c r="G105" s="66">
        <f>(E105/$BL105)</f>
        <v>113.27660322108346</v>
      </c>
      <c r="H105" s="61"/>
      <c r="I105" s="66">
        <f>IF(G105,G105/G$219*100,0)</f>
        <v>83.506715783336716</v>
      </c>
      <c r="J105" s="61"/>
      <c r="K105" s="70">
        <v>1222225</v>
      </c>
      <c r="L105" s="61"/>
      <c r="M105" s="66">
        <f>(K105/$BL105)</f>
        <v>71.579795021961928</v>
      </c>
      <c r="N105" s="61"/>
      <c r="O105" s="66">
        <f>IF(M105,M105/M$219*100,0)</f>
        <v>116.43634270032648</v>
      </c>
      <c r="P105" s="61"/>
      <c r="Q105" s="70">
        <v>5809258</v>
      </c>
      <c r="R105" s="61"/>
      <c r="S105" s="66">
        <f>(Q105/$BL105)</f>
        <v>340.22008784773061</v>
      </c>
      <c r="T105" s="61"/>
      <c r="U105" s="66">
        <f>IF(S105,S105/S$219*100,0)</f>
        <v>59.770595694519621</v>
      </c>
      <c r="V105" s="61"/>
      <c r="W105" s="70">
        <v>1752994</v>
      </c>
      <c r="X105" s="61"/>
      <c r="Y105" s="66">
        <f>(W105/$BL105)</f>
        <v>102.66436310395315</v>
      </c>
      <c r="Z105" s="61"/>
      <c r="AA105" s="66">
        <f>IF(Y105,Y105/Y$219*100,0)</f>
        <v>66.791511719355185</v>
      </c>
      <c r="AB105" s="61"/>
      <c r="AC105" s="70">
        <v>5771314</v>
      </c>
      <c r="AD105" s="61"/>
      <c r="AE105" s="66">
        <f>(AC105/$BL105)</f>
        <v>337.9978916544656</v>
      </c>
      <c r="AF105" s="61"/>
      <c r="AG105" s="66">
        <f>IF(AE105,AE105/AE$219*100,0)</f>
        <v>83.923494897609771</v>
      </c>
      <c r="AH105" s="99"/>
      <c r="AI105" s="61"/>
      <c r="AJ105" s="70">
        <v>25170683</v>
      </c>
      <c r="AK105" s="61"/>
      <c r="AL105" s="66">
        <f>(AJ105/$BL105)</f>
        <v>1474.1249194729137</v>
      </c>
      <c r="AM105" s="61"/>
      <c r="AN105" s="66">
        <f>IF(AL105,AL105/AL$219*100,0)</f>
        <v>70.473474612394625</v>
      </c>
      <c r="AO105" s="61"/>
      <c r="AP105" s="70">
        <v>520094</v>
      </c>
      <c r="AQ105" s="61"/>
      <c r="AR105" s="66">
        <f>(AP105/$BL105)</f>
        <v>30.459385065885797</v>
      </c>
      <c r="AS105" s="61"/>
      <c r="AT105" s="66">
        <f>IF(AR105,AR105/AR$219*100,0)</f>
        <v>32.507166879243627</v>
      </c>
      <c r="AU105" s="61"/>
      <c r="AV105" s="70">
        <v>249516</v>
      </c>
      <c r="AW105" s="61"/>
      <c r="AX105" s="66">
        <f>(AV105/$BL105)</f>
        <v>14.61294289897511</v>
      </c>
      <c r="AY105" s="61"/>
      <c r="AZ105" s="66">
        <f>IF(AX105,AX105/AX$219*100,0)</f>
        <v>9.5476618726241806</v>
      </c>
      <c r="BA105" s="61"/>
      <c r="BB105" s="70">
        <v>0</v>
      </c>
      <c r="BC105" s="61"/>
      <c r="BD105" s="66">
        <f>(BB105/$BL105)</f>
        <v>0</v>
      </c>
      <c r="BE105" s="61"/>
      <c r="BF105" s="66">
        <f>IF(BD105,BD105/BD$219*100,0)</f>
        <v>0</v>
      </c>
      <c r="BG105" s="61"/>
      <c r="BH105" s="70">
        <f>(E105+K105+Q105+W105+AC105+AJ105+AP105+AV105+BB105)</f>
        <v>42430282</v>
      </c>
      <c r="BI105" s="61"/>
      <c r="BJ105" s="47">
        <v>15</v>
      </c>
      <c r="BK105" s="61"/>
      <c r="BL105" s="96">
        <v>17075</v>
      </c>
      <c r="BM105" s="61"/>
      <c r="BN105" s="96">
        <f>IF(E105,BL105,0)</f>
        <v>17075</v>
      </c>
      <c r="BO105" s="61"/>
      <c r="BP105" s="96">
        <f>IF(K105,BL105,0)</f>
        <v>17075</v>
      </c>
      <c r="BQ105" s="61"/>
      <c r="BR105" s="96">
        <f>IF(Q105,BL105,0)</f>
        <v>17075</v>
      </c>
      <c r="BS105" s="61"/>
      <c r="BT105" s="96">
        <f>IF(W105,BL105,0)</f>
        <v>17075</v>
      </c>
      <c r="BU105" s="61"/>
      <c r="BV105" s="96">
        <f>IF(AC105,BL105,0)</f>
        <v>17075</v>
      </c>
      <c r="BW105" s="61"/>
      <c r="BX105" s="96">
        <f>IF(AJ105,BL105,0)</f>
        <v>17075</v>
      </c>
      <c r="BY105" s="61"/>
      <c r="BZ105" s="96">
        <f>IF(AP105,BL105,0)</f>
        <v>17075</v>
      </c>
      <c r="CA105" s="61"/>
      <c r="CB105" s="96">
        <f>IF(AV105,BL105,0)</f>
        <v>17075</v>
      </c>
      <c r="CC105" s="61"/>
      <c r="CD105" s="96">
        <f>IF(BB105,$BL105,0)</f>
        <v>0</v>
      </c>
    </row>
    <row r="106" spans="1:82" ht="8.85" customHeight="1" x14ac:dyDescent="0.3">
      <c r="A106" s="72"/>
      <c r="B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72"/>
      <c r="BK106" s="61"/>
      <c r="BL106" s="93"/>
      <c r="BM106" s="61"/>
      <c r="BN106" s="61"/>
      <c r="BO106" s="61"/>
      <c r="BP106" s="61"/>
      <c r="BQ106" s="61"/>
      <c r="BR106" s="61"/>
      <c r="BS106" s="61"/>
      <c r="BT106" s="61"/>
      <c r="BU106" s="61"/>
      <c r="BV106" s="61"/>
      <c r="BW106" s="61"/>
      <c r="BX106" s="61"/>
      <c r="BY106" s="61"/>
      <c r="BZ106" s="61"/>
      <c r="CA106" s="61"/>
      <c r="CB106" s="61"/>
      <c r="CC106" s="61"/>
      <c r="CD106" s="61"/>
    </row>
    <row r="107" spans="1:82" ht="8.85" customHeight="1" x14ac:dyDescent="0.3">
      <c r="A107" s="47">
        <v>16</v>
      </c>
      <c r="B107" s="98"/>
      <c r="C107" s="47" t="s">
        <v>141</v>
      </c>
      <c r="D107" s="61"/>
      <c r="E107" s="70">
        <v>5026980</v>
      </c>
      <c r="F107" s="61"/>
      <c r="G107" s="66">
        <f>(E107/$BL107)</f>
        <v>90.608868060562358</v>
      </c>
      <c r="H107" s="61"/>
      <c r="I107" s="66">
        <f>IF(G107,G107/G$219*100,0)</f>
        <v>66.796220732499336</v>
      </c>
      <c r="J107" s="61"/>
      <c r="K107" s="70">
        <v>2487726</v>
      </c>
      <c r="L107" s="61"/>
      <c r="M107" s="66">
        <f>(K107/$BL107)</f>
        <v>44.840050468637344</v>
      </c>
      <c r="N107" s="61"/>
      <c r="O107" s="66">
        <f>IF(M107,M107/M$219*100,0)</f>
        <v>72.939737833341027</v>
      </c>
      <c r="P107" s="61"/>
      <c r="Q107" s="70">
        <v>18775923</v>
      </c>
      <c r="R107" s="61"/>
      <c r="S107" s="66">
        <f>(Q107/$BL107)</f>
        <v>338.42687454938715</v>
      </c>
      <c r="T107" s="61"/>
      <c r="U107" s="66">
        <f>IF(S107,S107/S$219*100,0)</f>
        <v>59.455560131136622</v>
      </c>
      <c r="V107" s="61"/>
      <c r="W107" s="70">
        <v>5513907</v>
      </c>
      <c r="X107" s="61"/>
      <c r="Y107" s="66">
        <f>(W107/$BL107)</f>
        <v>99.385490266762801</v>
      </c>
      <c r="Z107" s="61"/>
      <c r="AA107" s="66">
        <f>IF(Y107,Y107/Y$219*100,0)</f>
        <v>64.658338465168399</v>
      </c>
      <c r="AB107" s="61"/>
      <c r="AC107" s="70">
        <v>20659654</v>
      </c>
      <c r="AD107" s="61"/>
      <c r="AE107" s="66">
        <f>(AC107/$BL107)</f>
        <v>372.3802090843547</v>
      </c>
      <c r="AF107" s="61"/>
      <c r="AG107" s="66">
        <f>IF(AE107,AE107/AE$219*100,0)</f>
        <v>92.460483774289273</v>
      </c>
      <c r="AH107" s="99"/>
      <c r="AI107" s="61"/>
      <c r="AJ107" s="70">
        <v>87496659</v>
      </c>
      <c r="AK107" s="61"/>
      <c r="AL107" s="66">
        <f>(AJ107/$BL107)</f>
        <v>1577.0846971881758</v>
      </c>
      <c r="AM107" s="61"/>
      <c r="AN107" s="66">
        <f>IF(AL107,AL107/AL$219*100,0)</f>
        <v>75.395671629122859</v>
      </c>
      <c r="AO107" s="61"/>
      <c r="AP107" s="70">
        <v>1724817</v>
      </c>
      <c r="AQ107" s="61"/>
      <c r="AR107" s="66">
        <f>(AP107/$BL107)</f>
        <v>31.088987022350395</v>
      </c>
      <c r="AS107" s="61"/>
      <c r="AT107" s="66">
        <f>IF(AR107,AR107/AR$219*100,0)</f>
        <v>33.179096920576448</v>
      </c>
      <c r="AU107" s="61"/>
      <c r="AV107" s="70">
        <v>2477000</v>
      </c>
      <c r="AW107" s="61"/>
      <c r="AX107" s="66">
        <f>(AV107/$BL107)</f>
        <v>44.646719538572455</v>
      </c>
      <c r="AY107" s="61"/>
      <c r="AZ107" s="66">
        <f>IF(AX107,AX107/AX$219*100,0)</f>
        <v>29.170837443433122</v>
      </c>
      <c r="BA107" s="61"/>
      <c r="BB107" s="70">
        <v>0</v>
      </c>
      <c r="BC107" s="61"/>
      <c r="BD107" s="66">
        <f>(BB107/$BL107)</f>
        <v>0</v>
      </c>
      <c r="BE107" s="61"/>
      <c r="BF107" s="66">
        <f>IF(BD107,BD107/BD$219*100,0)</f>
        <v>0</v>
      </c>
      <c r="BG107" s="61"/>
      <c r="BH107" s="70">
        <f>(E107+K107+Q107+W107+AC107+AJ107+AP107+AV107+BB107)</f>
        <v>144162666</v>
      </c>
      <c r="BI107" s="61"/>
      <c r="BJ107" s="47">
        <v>16</v>
      </c>
      <c r="BK107" s="61"/>
      <c r="BL107" s="96">
        <v>55480</v>
      </c>
      <c r="BM107" s="61"/>
      <c r="BN107" s="96">
        <f>IF(E107,BL107,0)</f>
        <v>55480</v>
      </c>
      <c r="BO107" s="61"/>
      <c r="BP107" s="96">
        <f>IF(K107,BL107,0)</f>
        <v>55480</v>
      </c>
      <c r="BQ107" s="61"/>
      <c r="BR107" s="96">
        <f>IF(Q107,BL107,0)</f>
        <v>55480</v>
      </c>
      <c r="BS107" s="61"/>
      <c r="BT107" s="96">
        <f>IF(W107,BL107,0)</f>
        <v>55480</v>
      </c>
      <c r="BU107" s="61"/>
      <c r="BV107" s="96">
        <f>IF(AC107,BL107,0)</f>
        <v>55480</v>
      </c>
      <c r="BW107" s="61"/>
      <c r="BX107" s="96">
        <f>IF(AJ107,BL107,0)</f>
        <v>55480</v>
      </c>
      <c r="BY107" s="61"/>
      <c r="BZ107" s="96">
        <f>IF(AP107,BL107,0)</f>
        <v>55480</v>
      </c>
      <c r="CA107" s="61"/>
      <c r="CB107" s="96">
        <f>IF(AV107,BL107,0)</f>
        <v>55480</v>
      </c>
      <c r="CC107" s="61"/>
      <c r="CD107" s="96">
        <f>IF(BB107,$BL107,0)</f>
        <v>0</v>
      </c>
    </row>
    <row r="108" spans="1:82" ht="8.85" customHeight="1" x14ac:dyDescent="0.3">
      <c r="A108" s="47">
        <v>17</v>
      </c>
      <c r="B108" s="98"/>
      <c r="C108" s="47" t="s">
        <v>142</v>
      </c>
      <c r="D108" s="61"/>
      <c r="E108" s="70">
        <v>4266030</v>
      </c>
      <c r="F108" s="61"/>
      <c r="G108" s="66">
        <f>(E108/$BL108)</f>
        <v>140.70947951711855</v>
      </c>
      <c r="H108" s="61"/>
      <c r="I108" s="66">
        <f>IF(G108,G108/G$219*100,0)</f>
        <v>103.73003938972518</v>
      </c>
      <c r="J108" s="61"/>
      <c r="K108" s="70">
        <v>2248854</v>
      </c>
      <c r="L108" s="61"/>
      <c r="M108" s="66">
        <f>(K108/$BL108)</f>
        <v>74.175539283593906</v>
      </c>
      <c r="N108" s="61"/>
      <c r="O108" s="66">
        <f>IF(M108,M108/M$219*100,0)</f>
        <v>120.65874887398283</v>
      </c>
      <c r="P108" s="61"/>
      <c r="Q108" s="70">
        <v>16950837</v>
      </c>
      <c r="R108" s="61"/>
      <c r="S108" s="66">
        <f>(Q108/$BL108)</f>
        <v>559.10142489610132</v>
      </c>
      <c r="T108" s="61"/>
      <c r="U108" s="66">
        <f>IF(S108,S108/S$219*100,0)</f>
        <v>98.224139059805395</v>
      </c>
      <c r="V108" s="61"/>
      <c r="W108" s="70">
        <v>4356653</v>
      </c>
      <c r="X108" s="61"/>
      <c r="Y108" s="66">
        <f>(W108/$BL108)</f>
        <v>143.69856191041626</v>
      </c>
      <c r="Z108" s="61"/>
      <c r="AA108" s="66">
        <f>IF(Y108,Y108/Y$219*100,0)</f>
        <v>93.487592887277998</v>
      </c>
      <c r="AB108" s="61"/>
      <c r="AC108" s="70">
        <v>8748447</v>
      </c>
      <c r="AD108" s="61"/>
      <c r="AE108" s="66">
        <f>(AC108/$BL108)</f>
        <v>288.55620423510788</v>
      </c>
      <c r="AF108" s="61"/>
      <c r="AG108" s="66">
        <f>IF(AE108,AE108/AE$219*100,0)</f>
        <v>71.647326009226518</v>
      </c>
      <c r="AH108" s="99"/>
      <c r="AI108" s="61"/>
      <c r="AJ108" s="70">
        <v>45820295</v>
      </c>
      <c r="AK108" s="61"/>
      <c r="AL108" s="66">
        <f>(AJ108/$BL108)</f>
        <v>1511.3231413681642</v>
      </c>
      <c r="AM108" s="61"/>
      <c r="AN108" s="66">
        <f>IF(AL108,AL108/AL$219*100,0)</f>
        <v>72.251809617611485</v>
      </c>
      <c r="AO108" s="61"/>
      <c r="AP108" s="70">
        <v>951445</v>
      </c>
      <c r="AQ108" s="61"/>
      <c r="AR108" s="66">
        <f>(AP108/$BL108)</f>
        <v>31.382182201992215</v>
      </c>
      <c r="AS108" s="61"/>
      <c r="AT108" s="66">
        <f>IF(AR108,AR108/AR$219*100,0)</f>
        <v>33.492003586689052</v>
      </c>
      <c r="AU108" s="61"/>
      <c r="AV108" s="70">
        <v>1366733</v>
      </c>
      <c r="AW108" s="61"/>
      <c r="AX108" s="66">
        <f>(AV108/$BL108)</f>
        <v>45.07991951975724</v>
      </c>
      <c r="AY108" s="61"/>
      <c r="AZ108" s="66">
        <f>IF(AX108,AX108/AX$219*100,0)</f>
        <v>29.453877415064678</v>
      </c>
      <c r="BA108" s="61"/>
      <c r="BB108" s="70">
        <v>0</v>
      </c>
      <c r="BC108" s="61"/>
      <c r="BD108" s="66">
        <f>(BB108/$BL108)</f>
        <v>0</v>
      </c>
      <c r="BE108" s="61"/>
      <c r="BF108" s="66">
        <f>IF(BD108,BD108/BD$219*100,0)</f>
        <v>0</v>
      </c>
      <c r="BG108" s="61"/>
      <c r="BH108" s="70">
        <f>(E108+K108+Q108+W108+AC108+AJ108+AP108+AV108+BB108)</f>
        <v>84709294</v>
      </c>
      <c r="BI108" s="61"/>
      <c r="BJ108" s="47">
        <v>17</v>
      </c>
      <c r="BK108" s="61"/>
      <c r="BL108" s="96">
        <v>30318</v>
      </c>
      <c r="BM108" s="61"/>
      <c r="BN108" s="96">
        <f>IF(E108,BL108,0)</f>
        <v>30318</v>
      </c>
      <c r="BO108" s="61"/>
      <c r="BP108" s="96">
        <f>IF(K108,BL108,0)</f>
        <v>30318</v>
      </c>
      <c r="BQ108" s="61"/>
      <c r="BR108" s="96">
        <f>IF(Q108,BL108,0)</f>
        <v>30318</v>
      </c>
      <c r="BS108" s="61"/>
      <c r="BT108" s="96">
        <f>IF(W108,BL108,0)</f>
        <v>30318</v>
      </c>
      <c r="BU108" s="61"/>
      <c r="BV108" s="96">
        <f>IF(AC108,BL108,0)</f>
        <v>30318</v>
      </c>
      <c r="BW108" s="61"/>
      <c r="BX108" s="96">
        <f>IF(AJ108,BL108,0)</f>
        <v>30318</v>
      </c>
      <c r="BY108" s="61"/>
      <c r="BZ108" s="96">
        <f>IF(AP108,BL108,0)</f>
        <v>30318</v>
      </c>
      <c r="CA108" s="61"/>
      <c r="CB108" s="96">
        <f>IF(AV108,BL108,0)</f>
        <v>30318</v>
      </c>
      <c r="CC108" s="61"/>
      <c r="CD108" s="96">
        <f>IF(BB108,$BL108,0)</f>
        <v>0</v>
      </c>
    </row>
    <row r="109" spans="1:82" ht="8.85" customHeight="1" x14ac:dyDescent="0.3">
      <c r="A109" s="47">
        <v>18</v>
      </c>
      <c r="B109" s="98"/>
      <c r="C109" s="47" t="s">
        <v>143</v>
      </c>
      <c r="D109" s="61"/>
      <c r="E109" s="70">
        <v>2452234</v>
      </c>
      <c r="F109" s="61"/>
      <c r="G109" s="66">
        <f>(E109/$BL109)</f>
        <v>84.162199265538661</v>
      </c>
      <c r="H109" s="61"/>
      <c r="I109" s="66">
        <f>IF(G109,G109/G$219*100,0)</f>
        <v>62.043781804182743</v>
      </c>
      <c r="J109" s="61"/>
      <c r="K109" s="70">
        <v>1465955</v>
      </c>
      <c r="L109" s="61"/>
      <c r="M109" s="66">
        <f>(K109/$BL109)</f>
        <v>50.31248927480523</v>
      </c>
      <c r="N109" s="61"/>
      <c r="O109" s="66">
        <f>IF(M109,M109/M$219*100,0)</f>
        <v>81.841562154660039</v>
      </c>
      <c r="P109" s="61"/>
      <c r="Q109" s="70">
        <v>11041793</v>
      </c>
      <c r="R109" s="61"/>
      <c r="S109" s="66">
        <f>(Q109/$BL109)</f>
        <v>378.96121769571334</v>
      </c>
      <c r="T109" s="61"/>
      <c r="U109" s="66">
        <f>IF(S109,S109/S$219*100,0)</f>
        <v>66.576720587206822</v>
      </c>
      <c r="V109" s="61"/>
      <c r="W109" s="70">
        <v>1529114</v>
      </c>
      <c r="X109" s="61"/>
      <c r="Y109" s="66">
        <f>(W109/$BL109)</f>
        <v>52.48014551944263</v>
      </c>
      <c r="Z109" s="61"/>
      <c r="AA109" s="66">
        <f>IF(Y109,Y109/Y$219*100,0)</f>
        <v>34.14259971540551</v>
      </c>
      <c r="AB109" s="61"/>
      <c r="AC109" s="70">
        <v>22211340</v>
      </c>
      <c r="AD109" s="61"/>
      <c r="AE109" s="66">
        <f>(AC109/$BL109)</f>
        <v>762.30703229570645</v>
      </c>
      <c r="AF109" s="61"/>
      <c r="AG109" s="66">
        <f>IF(AE109,AE109/AE$219*100,0)</f>
        <v>189.27772011277136</v>
      </c>
      <c r="AH109" s="99"/>
      <c r="AI109" s="61"/>
      <c r="AJ109" s="70">
        <v>45121010</v>
      </c>
      <c r="AK109" s="61"/>
      <c r="AL109" s="66">
        <f>(AJ109/$BL109)</f>
        <v>1548.5811854343274</v>
      </c>
      <c r="AM109" s="61"/>
      <c r="AN109" s="66">
        <f>IF(AL109,AL109/AL$219*100,0)</f>
        <v>74.033004540727688</v>
      </c>
      <c r="AO109" s="61"/>
      <c r="AP109" s="70">
        <v>1184805</v>
      </c>
      <c r="AQ109" s="61"/>
      <c r="AR109" s="66">
        <f>(AP109/$BL109)</f>
        <v>40.663246044548167</v>
      </c>
      <c r="AS109" s="61"/>
      <c r="AT109" s="66">
        <f>IF(AR109,AR109/AR$219*100,0)</f>
        <v>43.397032545556073</v>
      </c>
      <c r="AU109" s="61"/>
      <c r="AV109" s="70">
        <v>2115281</v>
      </c>
      <c r="AW109" s="61"/>
      <c r="AX109" s="66">
        <f>(AV109/$BL109)</f>
        <v>72.597762295363282</v>
      </c>
      <c r="AY109" s="61"/>
      <c r="AZ109" s="66">
        <f>IF(AX109,AX109/AX$219*100,0)</f>
        <v>47.433216696815201</v>
      </c>
      <c r="BA109" s="61"/>
      <c r="BB109" s="70">
        <v>0</v>
      </c>
      <c r="BC109" s="61"/>
      <c r="BD109" s="66">
        <f>(BB109/$BL109)</f>
        <v>0</v>
      </c>
      <c r="BE109" s="61"/>
      <c r="BF109" s="66">
        <f>IF(BD109,BD109/BD$219*100,0)</f>
        <v>0</v>
      </c>
      <c r="BG109" s="61"/>
      <c r="BH109" s="70">
        <f>(E109+K109+Q109+W109+AC109+AJ109+AP109+AV109+BB109)</f>
        <v>87121532</v>
      </c>
      <c r="BI109" s="61"/>
      <c r="BJ109" s="47">
        <v>18</v>
      </c>
      <c r="BK109" s="61"/>
      <c r="BL109" s="96">
        <v>29137</v>
      </c>
      <c r="BM109" s="61"/>
      <c r="BN109" s="96">
        <f>IF(E109,BL109,0)</f>
        <v>29137</v>
      </c>
      <c r="BO109" s="61"/>
      <c r="BP109" s="96">
        <f>IF(K109,BL109,0)</f>
        <v>29137</v>
      </c>
      <c r="BQ109" s="61"/>
      <c r="BR109" s="96">
        <f>IF(Q109,BL109,0)</f>
        <v>29137</v>
      </c>
      <c r="BS109" s="61"/>
      <c r="BT109" s="96">
        <f>IF(W109,BL109,0)</f>
        <v>29137</v>
      </c>
      <c r="BU109" s="61"/>
      <c r="BV109" s="96">
        <f>IF(AC109,BL109,0)</f>
        <v>29137</v>
      </c>
      <c r="BW109" s="61"/>
      <c r="BX109" s="96">
        <f>IF(AJ109,BL109,0)</f>
        <v>29137</v>
      </c>
      <c r="BY109" s="61"/>
      <c r="BZ109" s="96">
        <f>IF(AP109,BL109,0)</f>
        <v>29137</v>
      </c>
      <c r="CA109" s="61"/>
      <c r="CB109" s="96">
        <f>IF(AV109,BL109,0)</f>
        <v>29137</v>
      </c>
      <c r="CC109" s="61"/>
      <c r="CD109" s="96">
        <f>IF(BB109,$BL109,0)</f>
        <v>0</v>
      </c>
    </row>
    <row r="110" spans="1:82" ht="8.85" customHeight="1" x14ac:dyDescent="0.3">
      <c r="A110" s="47">
        <v>19</v>
      </c>
      <c r="B110" s="98"/>
      <c r="C110" s="47" t="s">
        <v>144</v>
      </c>
      <c r="D110" s="61"/>
      <c r="E110" s="70">
        <v>2448776</v>
      </c>
      <c r="F110" s="61"/>
      <c r="G110" s="66">
        <f>(E110/$BL110)</f>
        <v>349.02736602052454</v>
      </c>
      <c r="H110" s="61"/>
      <c r="I110" s="66">
        <f>IF(G110,G110/G$219*100,0)</f>
        <v>257.30052125590032</v>
      </c>
      <c r="J110" s="61"/>
      <c r="K110" s="70">
        <v>745358</v>
      </c>
      <c r="L110" s="61"/>
      <c r="M110" s="66">
        <f>(K110/$BL110)</f>
        <v>106.23688711516533</v>
      </c>
      <c r="N110" s="61"/>
      <c r="O110" s="66">
        <f>IF(M110,M110/M$219*100,0)</f>
        <v>172.81181919788969</v>
      </c>
      <c r="P110" s="61"/>
      <c r="Q110" s="70">
        <v>3707052</v>
      </c>
      <c r="R110" s="61"/>
      <c r="S110" s="66">
        <f>(Q110/$BL110)</f>
        <v>528.37115165336377</v>
      </c>
      <c r="T110" s="61"/>
      <c r="U110" s="66">
        <f>IF(S110,S110/S$219*100,0)</f>
        <v>92.825378659755629</v>
      </c>
      <c r="V110" s="61"/>
      <c r="W110" s="70">
        <v>1317366</v>
      </c>
      <c r="X110" s="61"/>
      <c r="Y110" s="66">
        <f>(W110/$BL110)</f>
        <v>187.76596351197264</v>
      </c>
      <c r="Z110" s="61"/>
      <c r="AA110" s="66">
        <f>IF(Y110,Y110/Y$219*100,0)</f>
        <v>122.15701898142916</v>
      </c>
      <c r="AB110" s="61"/>
      <c r="AC110" s="70">
        <v>1944000</v>
      </c>
      <c r="AD110" s="61"/>
      <c r="AE110" s="66">
        <f>(AC110/$BL110)</f>
        <v>277.08095781071836</v>
      </c>
      <c r="AF110" s="61"/>
      <c r="AG110" s="66">
        <f>IF(AE110,AE110/AE$219*100,0)</f>
        <v>68.79806922826829</v>
      </c>
      <c r="AH110" s="99"/>
      <c r="AI110" s="61"/>
      <c r="AJ110" s="70">
        <v>10735133</v>
      </c>
      <c r="AK110" s="61"/>
      <c r="AL110" s="66">
        <f>(AJ110/$BL110)</f>
        <v>1530.0930729760548</v>
      </c>
      <c r="AM110" s="61"/>
      <c r="AN110" s="66">
        <f>IF(AL110,AL110/AL$219*100,0)</f>
        <v>73.149143541739178</v>
      </c>
      <c r="AO110" s="61"/>
      <c r="AP110" s="70">
        <v>630826</v>
      </c>
      <c r="AQ110" s="61"/>
      <c r="AR110" s="66">
        <f>(AP110/$BL110)</f>
        <v>89.912485746864306</v>
      </c>
      <c r="AS110" s="61"/>
      <c r="AT110" s="66">
        <f>IF(AR110,AR110/AR$219*100,0)</f>
        <v>95.95729435701702</v>
      </c>
      <c r="AU110" s="61"/>
      <c r="AV110" s="70">
        <v>330440</v>
      </c>
      <c r="AW110" s="61"/>
      <c r="AX110" s="66">
        <f>(AV110/$BL110)</f>
        <v>47.098061573546183</v>
      </c>
      <c r="AY110" s="61"/>
      <c r="AZ110" s="66">
        <f>IF(AX110,AX110/AX$219*100,0)</f>
        <v>30.772471354267132</v>
      </c>
      <c r="BA110" s="61"/>
      <c r="BB110" s="70">
        <v>0</v>
      </c>
      <c r="BC110" s="61"/>
      <c r="BD110" s="66">
        <f>(BB110/$BL110)</f>
        <v>0</v>
      </c>
      <c r="BE110" s="61"/>
      <c r="BF110" s="66">
        <f>IF(BD110,BD110/BD$219*100,0)</f>
        <v>0</v>
      </c>
      <c r="BG110" s="61"/>
      <c r="BH110" s="70">
        <f>(E110+K110+Q110+W110+AC110+AJ110+AP110+AV110+BB110)</f>
        <v>21858951</v>
      </c>
      <c r="BI110" s="61"/>
      <c r="BJ110" s="47">
        <v>19</v>
      </c>
      <c r="BK110" s="61"/>
      <c r="BL110" s="96">
        <v>7016</v>
      </c>
      <c r="BM110" s="61"/>
      <c r="BN110" s="96">
        <f>IF(E110,BL110,0)</f>
        <v>7016</v>
      </c>
      <c r="BO110" s="61"/>
      <c r="BP110" s="96">
        <f>IF(K110,BL110,0)</f>
        <v>7016</v>
      </c>
      <c r="BQ110" s="61"/>
      <c r="BR110" s="96">
        <f>IF(Q110,BL110,0)</f>
        <v>7016</v>
      </c>
      <c r="BS110" s="61"/>
      <c r="BT110" s="96">
        <f>IF(W110,BL110,0)</f>
        <v>7016</v>
      </c>
      <c r="BU110" s="61"/>
      <c r="BV110" s="96">
        <f>IF(AC110,BL110,0)</f>
        <v>7016</v>
      </c>
      <c r="BW110" s="61"/>
      <c r="BX110" s="96">
        <f>IF(AJ110,BL110,0)</f>
        <v>7016</v>
      </c>
      <c r="BY110" s="61"/>
      <c r="BZ110" s="96">
        <f>IF(AP110,BL110,0)</f>
        <v>7016</v>
      </c>
      <c r="CA110" s="61"/>
      <c r="CB110" s="96">
        <f>IF(AV110,BL110,0)</f>
        <v>7016</v>
      </c>
      <c r="CC110" s="61"/>
      <c r="CD110" s="96">
        <f>IF(BB110,$BL110,0)</f>
        <v>0</v>
      </c>
    </row>
    <row r="111" spans="1:82" ht="8.85" customHeight="1" x14ac:dyDescent="0.3">
      <c r="A111" s="47">
        <v>20</v>
      </c>
      <c r="B111" s="98"/>
      <c r="C111" s="47" t="s">
        <v>145</v>
      </c>
      <c r="D111" s="61"/>
      <c r="E111" s="70">
        <v>1432001</v>
      </c>
      <c r="F111" s="61"/>
      <c r="G111" s="66">
        <f>(E111/$BL111)</f>
        <v>120.05373910127432</v>
      </c>
      <c r="H111" s="61"/>
      <c r="I111" s="66">
        <f>IF(G111,G111/G$219*100,0)</f>
        <v>88.502772724306283</v>
      </c>
      <c r="J111" s="61"/>
      <c r="K111" s="70">
        <v>1033457</v>
      </c>
      <c r="L111" s="61"/>
      <c r="M111" s="66">
        <f>(K111/$BL111)</f>
        <v>86.641264252179738</v>
      </c>
      <c r="N111" s="61"/>
      <c r="O111" s="66">
        <f>IF(M111,M111/M$219*100,0)</f>
        <v>140.93630658429677</v>
      </c>
      <c r="P111" s="61"/>
      <c r="Q111" s="70">
        <v>4049678</v>
      </c>
      <c r="R111" s="61"/>
      <c r="S111" s="66">
        <f>(Q111/$BL111)</f>
        <v>339.51022803487592</v>
      </c>
      <c r="T111" s="61"/>
      <c r="U111" s="66">
        <f>IF(S111,S111/S$219*100,0)</f>
        <v>59.645885998092417</v>
      </c>
      <c r="V111" s="61"/>
      <c r="W111" s="70">
        <v>1588938</v>
      </c>
      <c r="X111" s="61"/>
      <c r="Y111" s="66">
        <f>(W111/$BL111)</f>
        <v>133.21076458752515</v>
      </c>
      <c r="Z111" s="61"/>
      <c r="AA111" s="66">
        <f>IF(Y111,Y111/Y$219*100,0)</f>
        <v>86.664428386731544</v>
      </c>
      <c r="AB111" s="61"/>
      <c r="AC111" s="70">
        <v>8247804</v>
      </c>
      <c r="AD111" s="61"/>
      <c r="AE111" s="66">
        <f>(AC111/$BL111)</f>
        <v>691.46579476861166</v>
      </c>
      <c r="AF111" s="61"/>
      <c r="AG111" s="66">
        <f>IF(AE111,AE111/AE$219*100,0)</f>
        <v>171.68813040543881</v>
      </c>
      <c r="AH111" s="99"/>
      <c r="AI111" s="61"/>
      <c r="AJ111" s="70">
        <v>20758128</v>
      </c>
      <c r="AK111" s="61"/>
      <c r="AL111" s="66">
        <f>(AJ111/$BL111)</f>
        <v>1740.2857142857142</v>
      </c>
      <c r="AM111" s="61"/>
      <c r="AN111" s="66">
        <f>IF(AL111,AL111/AL$219*100,0)</f>
        <v>83.197820947141821</v>
      </c>
      <c r="AO111" s="61"/>
      <c r="AP111" s="70">
        <v>360961</v>
      </c>
      <c r="AQ111" s="61"/>
      <c r="AR111" s="66">
        <f>(AP111/$BL111)</f>
        <v>30.261653252850437</v>
      </c>
      <c r="AS111" s="61"/>
      <c r="AT111" s="66">
        <f>IF(AR111,AR111/AR$219*100,0)</f>
        <v>32.296141573585871</v>
      </c>
      <c r="AU111" s="61"/>
      <c r="AV111" s="70">
        <v>273267</v>
      </c>
      <c r="AW111" s="61"/>
      <c r="AX111" s="66">
        <f>(AV111/$BL111)</f>
        <v>22.909708249496983</v>
      </c>
      <c r="AY111" s="61"/>
      <c r="AZ111" s="66">
        <f>IF(AX111,AX111/AX$219*100,0)</f>
        <v>14.968521363482989</v>
      </c>
      <c r="BA111" s="61"/>
      <c r="BB111" s="70">
        <v>0</v>
      </c>
      <c r="BC111" s="61"/>
      <c r="BD111" s="66">
        <f>(BB111/$BL111)</f>
        <v>0</v>
      </c>
      <c r="BE111" s="61"/>
      <c r="BF111" s="66">
        <f>IF(BD111,BD111/BD$219*100,0)</f>
        <v>0</v>
      </c>
      <c r="BG111" s="61"/>
      <c r="BH111" s="70">
        <f>(E111+K111+Q111+W111+AC111+AJ111+AP111+AV111+BB111)</f>
        <v>37744234</v>
      </c>
      <c r="BI111" s="61"/>
      <c r="BJ111" s="47">
        <v>20</v>
      </c>
      <c r="BK111" s="61"/>
      <c r="BL111" s="96">
        <v>11928</v>
      </c>
      <c r="BM111" s="61"/>
      <c r="BN111" s="96">
        <f>IF(E111,BL111,0)</f>
        <v>11928</v>
      </c>
      <c r="BO111" s="61"/>
      <c r="BP111" s="96">
        <f>IF(K111,BL111,0)</f>
        <v>11928</v>
      </c>
      <c r="BQ111" s="61"/>
      <c r="BR111" s="96">
        <f>IF(Q111,BL111,0)</f>
        <v>11928</v>
      </c>
      <c r="BS111" s="61"/>
      <c r="BT111" s="96">
        <f>IF(W111,BL111,0)</f>
        <v>11928</v>
      </c>
      <c r="BU111" s="61"/>
      <c r="BV111" s="96">
        <f>IF(AC111,BL111,0)</f>
        <v>11928</v>
      </c>
      <c r="BW111" s="61"/>
      <c r="BX111" s="96">
        <f>IF(AJ111,BL111,0)</f>
        <v>11928</v>
      </c>
      <c r="BY111" s="61"/>
      <c r="BZ111" s="96">
        <f>IF(AP111,BL111,0)</f>
        <v>11928</v>
      </c>
      <c r="CA111" s="61"/>
      <c r="CB111" s="96">
        <f>IF(AV111,BL111,0)</f>
        <v>11928</v>
      </c>
      <c r="CC111" s="61"/>
      <c r="CD111" s="96">
        <f>IF(BB111,$BL111,0)</f>
        <v>0</v>
      </c>
    </row>
    <row r="112" spans="1:82" ht="8.85" customHeight="1" x14ac:dyDescent="0.3">
      <c r="A112" s="72"/>
      <c r="B112" s="61"/>
      <c r="D112" s="61"/>
      <c r="E112" s="93"/>
      <c r="F112" s="61"/>
      <c r="G112" s="61"/>
      <c r="H112" s="61"/>
      <c r="I112" s="61"/>
      <c r="J112" s="61"/>
      <c r="K112" s="93"/>
      <c r="L112" s="61"/>
      <c r="M112" s="61"/>
      <c r="N112" s="61"/>
      <c r="O112" s="61"/>
      <c r="P112" s="61"/>
      <c r="Q112" s="93"/>
      <c r="R112" s="61"/>
      <c r="S112" s="61"/>
      <c r="T112" s="61"/>
      <c r="U112" s="61"/>
      <c r="V112" s="61"/>
      <c r="W112" s="93"/>
      <c r="X112" s="61"/>
      <c r="Y112" s="61"/>
      <c r="Z112" s="61"/>
      <c r="AA112" s="61"/>
      <c r="AB112" s="61"/>
      <c r="AC112" s="93"/>
      <c r="AD112" s="61"/>
      <c r="AE112" s="61"/>
      <c r="AF112" s="61"/>
      <c r="AG112" s="61"/>
      <c r="AH112" s="61"/>
      <c r="AI112" s="61"/>
      <c r="AJ112" s="93"/>
      <c r="AK112" s="61"/>
      <c r="AL112" s="61"/>
      <c r="AM112" s="61"/>
      <c r="AN112" s="61"/>
      <c r="AO112" s="61"/>
      <c r="AP112" s="93"/>
      <c r="AQ112" s="61"/>
      <c r="AR112" s="61"/>
      <c r="AS112" s="61"/>
      <c r="AT112" s="61"/>
      <c r="AU112" s="61"/>
      <c r="AV112" s="93"/>
      <c r="AW112" s="61"/>
      <c r="AX112" s="61"/>
      <c r="AY112" s="61"/>
      <c r="AZ112" s="61"/>
      <c r="BA112" s="61"/>
      <c r="BB112" s="61"/>
      <c r="BC112" s="61"/>
      <c r="BD112" s="61"/>
      <c r="BE112" s="61"/>
      <c r="BF112" s="61"/>
      <c r="BG112" s="61"/>
      <c r="BH112" s="93"/>
      <c r="BI112" s="61"/>
      <c r="BJ112" s="72"/>
      <c r="BK112" s="61"/>
      <c r="BL112" s="93"/>
      <c r="BM112" s="61"/>
      <c r="BN112" s="61"/>
      <c r="BO112" s="61"/>
      <c r="BP112" s="61"/>
      <c r="BQ112" s="61"/>
      <c r="BR112" s="61"/>
      <c r="BS112" s="61"/>
      <c r="BT112" s="61"/>
      <c r="BU112" s="61"/>
      <c r="BV112" s="61"/>
      <c r="BW112" s="61"/>
      <c r="BX112" s="61"/>
      <c r="BY112" s="61"/>
      <c r="BZ112" s="61"/>
      <c r="CA112" s="61"/>
      <c r="CB112" s="61"/>
      <c r="CC112" s="61"/>
      <c r="CD112" s="61"/>
    </row>
    <row r="113" spans="1:82" ht="8.85" customHeight="1" x14ac:dyDescent="0.3">
      <c r="A113" s="47">
        <v>21</v>
      </c>
      <c r="B113" s="98"/>
      <c r="C113" s="47" t="s">
        <v>146</v>
      </c>
      <c r="D113" s="61"/>
      <c r="E113" s="70">
        <v>34321066</v>
      </c>
      <c r="F113" s="61"/>
      <c r="G113" s="66">
        <f>(E113/$BL113)</f>
        <v>97.847719238225565</v>
      </c>
      <c r="H113" s="61"/>
      <c r="I113" s="66">
        <f>IF(G113,G113/G$219*100,0)</f>
        <v>72.132650945817062</v>
      </c>
      <c r="J113" s="61"/>
      <c r="K113" s="70">
        <v>21761870</v>
      </c>
      <c r="L113" s="61"/>
      <c r="M113" s="66">
        <f>(K113/$BL113)</f>
        <v>62.042051545216104</v>
      </c>
      <c r="N113" s="61"/>
      <c r="O113" s="66">
        <f>IF(M113,M113/M$219*100,0)</f>
        <v>100.92162981653787</v>
      </c>
      <c r="P113" s="61"/>
      <c r="Q113" s="70">
        <v>197545009</v>
      </c>
      <c r="R113" s="61"/>
      <c r="S113" s="66">
        <f>(Q113/$BL113)</f>
        <v>563.19138157144482</v>
      </c>
      <c r="T113" s="61"/>
      <c r="U113" s="66">
        <f>IF(S113,S113/S$219*100,0)</f>
        <v>98.942671432178031</v>
      </c>
      <c r="V113" s="61"/>
      <c r="W113" s="70">
        <v>25850021</v>
      </c>
      <c r="X113" s="61"/>
      <c r="Y113" s="66">
        <f>(W113/$BL113)</f>
        <v>73.697174706351916</v>
      </c>
      <c r="Z113" s="61"/>
      <c r="AA113" s="66">
        <f>IF(Y113,Y113/Y$219*100,0)</f>
        <v>47.946001506857186</v>
      </c>
      <c r="AB113" s="61"/>
      <c r="AC113" s="70">
        <v>93878413</v>
      </c>
      <c r="AD113" s="61"/>
      <c r="AE113" s="66">
        <f>(AC113/$BL113)</f>
        <v>267.64286976850269</v>
      </c>
      <c r="AF113" s="61"/>
      <c r="AG113" s="66">
        <f>IF(AE113,AE113/AE$219*100,0)</f>
        <v>66.454630546515162</v>
      </c>
      <c r="AH113" s="99"/>
      <c r="AI113" s="61"/>
      <c r="AJ113" s="70">
        <v>636164579</v>
      </c>
      <c r="AK113" s="61"/>
      <c r="AL113" s="66">
        <f>(AJ113/$BL113)</f>
        <v>1813.674817539058</v>
      </c>
      <c r="AM113" s="61"/>
      <c r="AN113" s="66">
        <f>IF(AL113,AL113/AL$219*100,0)</f>
        <v>86.706333039048005</v>
      </c>
      <c r="AO113" s="61"/>
      <c r="AP113" s="70">
        <v>20514925</v>
      </c>
      <c r="AQ113" s="61"/>
      <c r="AR113" s="66">
        <f>(AP113/$BL113)</f>
        <v>58.487070931691186</v>
      </c>
      <c r="AS113" s="61"/>
      <c r="AT113" s="66">
        <f>IF(AR113,AR113/AR$219*100,0)</f>
        <v>62.419151632316563</v>
      </c>
      <c r="AU113" s="61"/>
      <c r="AV113" s="70">
        <v>19826237</v>
      </c>
      <c r="AW113" s="61"/>
      <c r="AX113" s="66">
        <f>(AV113/$BL113)</f>
        <v>56.523654350553088</v>
      </c>
      <c r="AY113" s="61"/>
      <c r="AZ113" s="66">
        <f>IF(AX113,AX113/AX$219*100,0)</f>
        <v>36.930873081151482</v>
      </c>
      <c r="BA113" s="61"/>
      <c r="BB113" s="70">
        <v>0</v>
      </c>
      <c r="BC113" s="61"/>
      <c r="BD113" s="66">
        <f>(BB113/$BL113)</f>
        <v>0</v>
      </c>
      <c r="BE113" s="61"/>
      <c r="BF113" s="66">
        <f>IF(BD113,BD113/BD$219*100,0)</f>
        <v>0</v>
      </c>
      <c r="BG113" s="61"/>
      <c r="BH113" s="70">
        <f>(E113+K113+Q113+W113+AC113+AJ113+AP113+AV113+BB113)</f>
        <v>1049862120</v>
      </c>
      <c r="BI113" s="61"/>
      <c r="BJ113" s="47">
        <v>21</v>
      </c>
      <c r="BK113" s="61"/>
      <c r="BL113" s="96">
        <v>350760</v>
      </c>
      <c r="BM113" s="61"/>
      <c r="BN113" s="96">
        <f>IF(E113,BL113,0)</f>
        <v>350760</v>
      </c>
      <c r="BO113" s="61"/>
      <c r="BP113" s="96">
        <f>IF(K113,BL113,0)</f>
        <v>350760</v>
      </c>
      <c r="BQ113" s="61"/>
      <c r="BR113" s="96">
        <f>IF(Q113,BL113,0)</f>
        <v>350760</v>
      </c>
      <c r="BS113" s="61"/>
      <c r="BT113" s="96">
        <f>IF(W113,BL113,0)</f>
        <v>350760</v>
      </c>
      <c r="BU113" s="61"/>
      <c r="BV113" s="96">
        <f>IF(AC113,BL113,0)</f>
        <v>350760</v>
      </c>
      <c r="BW113" s="61"/>
      <c r="BX113" s="96">
        <f>IF(AJ113,BL113,0)</f>
        <v>350760</v>
      </c>
      <c r="BY113" s="61"/>
      <c r="BZ113" s="96">
        <f>IF(AP113,BL113,0)</f>
        <v>350760</v>
      </c>
      <c r="CA113" s="61"/>
      <c r="CB113" s="96">
        <f>IF(AV113,BL113,0)</f>
        <v>350760</v>
      </c>
      <c r="CC113" s="61"/>
      <c r="CD113" s="96">
        <f>IF(BB113,$BL113,0)</f>
        <v>0</v>
      </c>
    </row>
    <row r="114" spans="1:82" ht="8.85" customHeight="1" x14ac:dyDescent="0.3">
      <c r="A114" s="47">
        <v>22</v>
      </c>
      <c r="B114" s="98"/>
      <c r="C114" s="47" t="s">
        <v>147</v>
      </c>
      <c r="D114" s="61"/>
      <c r="E114" s="70">
        <v>2634684</v>
      </c>
      <c r="F114" s="61"/>
      <c r="G114" s="66">
        <f>(E114/$BL114)</f>
        <v>183.47381615598886</v>
      </c>
      <c r="H114" s="61"/>
      <c r="I114" s="66">
        <f>IF(G114,G114/G$219*100,0)</f>
        <v>135.25560781090473</v>
      </c>
      <c r="J114" s="61"/>
      <c r="K114" s="70">
        <v>876555</v>
      </c>
      <c r="L114" s="61"/>
      <c r="M114" s="66">
        <f>(K114/$BL114)</f>
        <v>61.041434540389972</v>
      </c>
      <c r="N114" s="61"/>
      <c r="O114" s="66">
        <f>IF(M114,M114/M$219*100,0)</f>
        <v>99.293961220253649</v>
      </c>
      <c r="P114" s="61"/>
      <c r="Q114" s="70">
        <v>5923124</v>
      </c>
      <c r="R114" s="61"/>
      <c r="S114" s="66">
        <f>(Q114/$BL114)</f>
        <v>412.47381615598886</v>
      </c>
      <c r="T114" s="61"/>
      <c r="U114" s="66">
        <f>IF(S114,S114/S$219*100,0)</f>
        <v>72.464285856834294</v>
      </c>
      <c r="V114" s="61"/>
      <c r="W114" s="70">
        <v>1036775</v>
      </c>
      <c r="X114" s="61"/>
      <c r="Y114" s="66">
        <f>(W114/$BL114)</f>
        <v>72.198816155988851</v>
      </c>
      <c r="Z114" s="61"/>
      <c r="AA114" s="66">
        <f>IF(Y114,Y114/Y$219*100,0)</f>
        <v>46.971197498429873</v>
      </c>
      <c r="AB114" s="61"/>
      <c r="AC114" s="70">
        <v>3428007</v>
      </c>
      <c r="AD114" s="61"/>
      <c r="AE114" s="66">
        <f>(AC114/$BL114)</f>
        <v>238.71915041782731</v>
      </c>
      <c r="AF114" s="61"/>
      <c r="AG114" s="66">
        <f>IF(AE114,AE114/AE$219*100,0)</f>
        <v>59.272989260338719</v>
      </c>
      <c r="AH114" s="99"/>
      <c r="AI114" s="61"/>
      <c r="AJ114" s="70">
        <v>24553281</v>
      </c>
      <c r="AK114" s="61"/>
      <c r="AL114" s="66">
        <f>(AJ114/$BL114)</f>
        <v>1709.8385097493035</v>
      </c>
      <c r="AM114" s="61"/>
      <c r="AN114" s="66">
        <f>IF(AL114,AL114/AL$219*100,0)</f>
        <v>81.742231758213151</v>
      </c>
      <c r="AO114" s="61"/>
      <c r="AP114" s="70">
        <v>1052845</v>
      </c>
      <c r="AQ114" s="61"/>
      <c r="AR114" s="66">
        <f>(AP114/$BL114)</f>
        <v>73.317896935933149</v>
      </c>
      <c r="AS114" s="61"/>
      <c r="AT114" s="66">
        <f>IF(AR114,AR114/AR$219*100,0)</f>
        <v>78.247052781144276</v>
      </c>
      <c r="AU114" s="61"/>
      <c r="AV114" s="70">
        <v>721493</v>
      </c>
      <c r="AW114" s="61"/>
      <c r="AX114" s="66">
        <f>(AV114/$BL114)</f>
        <v>50.243245125348189</v>
      </c>
      <c r="AY114" s="61"/>
      <c r="AZ114" s="66">
        <f>IF(AX114,AX114/AX$219*100,0)</f>
        <v>32.827440656997439</v>
      </c>
      <c r="BA114" s="61"/>
      <c r="BB114" s="70">
        <v>0</v>
      </c>
      <c r="BC114" s="61"/>
      <c r="BD114" s="66">
        <v>0</v>
      </c>
      <c r="BE114" s="61"/>
      <c r="BF114" s="66">
        <f>IF(BD114,BD114/BD$219*100,0)</f>
        <v>0</v>
      </c>
      <c r="BG114" s="61"/>
      <c r="BH114" s="70">
        <f>(E114+K114+Q114+W114+AC114+AJ114+AP114+AV114+BB114)</f>
        <v>40226764</v>
      </c>
      <c r="BI114" s="61"/>
      <c r="BJ114" s="47">
        <v>22</v>
      </c>
      <c r="BK114" s="61"/>
      <c r="BL114" s="96">
        <v>14360</v>
      </c>
      <c r="BM114" s="61"/>
      <c r="BN114" s="96">
        <f>IF(E114,BL114,0)</f>
        <v>14360</v>
      </c>
      <c r="BO114" s="61"/>
      <c r="BP114" s="96">
        <f>IF(K114,BL114,0)</f>
        <v>14360</v>
      </c>
      <c r="BQ114" s="61"/>
      <c r="BR114" s="96">
        <f>IF(Q114,BL114,0)</f>
        <v>14360</v>
      </c>
      <c r="BS114" s="61"/>
      <c r="BT114" s="96">
        <f>IF(W114,BL114,0)</f>
        <v>14360</v>
      </c>
      <c r="BU114" s="61"/>
      <c r="BV114" s="96">
        <f>IF(AC114,BL114,0)</f>
        <v>14360</v>
      </c>
      <c r="BW114" s="61"/>
      <c r="BX114" s="96">
        <f>IF(AJ114,BL114,0)</f>
        <v>14360</v>
      </c>
      <c r="BY114" s="61"/>
      <c r="BZ114" s="96">
        <f>IF(AP114,BL114,0)</f>
        <v>14360</v>
      </c>
      <c r="CA114" s="61"/>
      <c r="CB114" s="96">
        <f>IF(AV114,BL114,0)</f>
        <v>14360</v>
      </c>
      <c r="CC114" s="61"/>
      <c r="CD114" s="96">
        <f>IF(BB114,$BL114,0)</f>
        <v>0</v>
      </c>
    </row>
    <row r="115" spans="1:82" ht="8.85" customHeight="1" x14ac:dyDescent="0.3">
      <c r="A115" s="47">
        <v>23</v>
      </c>
      <c r="B115" s="98"/>
      <c r="C115" s="47" t="s">
        <v>148</v>
      </c>
      <c r="D115" s="61"/>
      <c r="E115" s="70">
        <v>911434</v>
      </c>
      <c r="F115" s="61"/>
      <c r="G115" s="66">
        <f>(E115/$BL115)</f>
        <v>178.43265465935787</v>
      </c>
      <c r="H115" s="61"/>
      <c r="I115" s="66">
        <f>IF(G115,G115/G$219*100,0)</f>
        <v>131.5392989850173</v>
      </c>
      <c r="J115" s="61"/>
      <c r="K115" s="70">
        <v>607300</v>
      </c>
      <c r="L115" s="61"/>
      <c r="M115" s="66">
        <f>(K115/$BL115)</f>
        <v>118.89193422083007</v>
      </c>
      <c r="N115" s="61"/>
      <c r="O115" s="66">
        <f>IF(M115,M115/M$219*100,0)</f>
        <v>193.3973405902303</v>
      </c>
      <c r="P115" s="61"/>
      <c r="Q115" s="70">
        <v>1671614</v>
      </c>
      <c r="R115" s="61"/>
      <c r="S115" s="66">
        <f>(Q115/$BL115)</f>
        <v>327.2541111981206</v>
      </c>
      <c r="T115" s="61"/>
      <c r="U115" s="66">
        <f>IF(S115,S115/S$219*100,0)</f>
        <v>57.492705070802906</v>
      </c>
      <c r="V115" s="61"/>
      <c r="W115" s="70">
        <v>666191</v>
      </c>
      <c r="X115" s="61"/>
      <c r="Y115" s="66">
        <f>(W115/$BL115)</f>
        <v>130.42110415035239</v>
      </c>
      <c r="Z115" s="61"/>
      <c r="AA115" s="66">
        <f>IF(Y115,Y115/Y$219*100,0)</f>
        <v>84.849527556988107</v>
      </c>
      <c r="AB115" s="61"/>
      <c r="AC115" s="70">
        <v>2145932</v>
      </c>
      <c r="AD115" s="61"/>
      <c r="AE115" s="66">
        <f>(AC115/$BL115)</f>
        <v>420.11198120595145</v>
      </c>
      <c r="AF115" s="61"/>
      <c r="AG115" s="66">
        <f>IF(AE115,AE115/AE$219*100,0)</f>
        <v>104.31208768368832</v>
      </c>
      <c r="AH115" s="99"/>
      <c r="AI115" s="61"/>
      <c r="AJ115" s="70">
        <v>7737174</v>
      </c>
      <c r="AK115" s="61"/>
      <c r="AL115" s="66">
        <f>(AJ115/$BL115)</f>
        <v>1514.7169146436961</v>
      </c>
      <c r="AM115" s="61"/>
      <c r="AN115" s="66">
        <f>IF(AL115,AL115/AL$219*100,0)</f>
        <v>72.414055701110939</v>
      </c>
      <c r="AO115" s="61"/>
      <c r="AP115" s="70">
        <v>39574</v>
      </c>
      <c r="AQ115" s="61"/>
      <c r="AR115" s="66">
        <f>(AP115/$BL115)</f>
        <v>7.7474549725920125</v>
      </c>
      <c r="AS115" s="61"/>
      <c r="AT115" s="66">
        <f>IF(AR115,AR115/AR$219*100,0)</f>
        <v>8.2683156977302659</v>
      </c>
      <c r="AU115" s="61"/>
      <c r="AV115" s="70">
        <v>120513</v>
      </c>
      <c r="AW115" s="61"/>
      <c r="AX115" s="66">
        <f>(AV115/$BL115)</f>
        <v>23.59299138606108</v>
      </c>
      <c r="AY115" s="61"/>
      <c r="AZ115" s="66">
        <f>IF(AX115,AX115/AX$219*100,0)</f>
        <v>15.414958224030611</v>
      </c>
      <c r="BA115" s="61"/>
      <c r="BB115" s="70">
        <v>0</v>
      </c>
      <c r="BC115" s="61"/>
      <c r="BD115" s="66">
        <f>(BB115/$BL115)</f>
        <v>0</v>
      </c>
      <c r="BE115" s="61"/>
      <c r="BF115" s="66">
        <f>IF(BD115,BD115/BD$219*100,0)</f>
        <v>0</v>
      </c>
      <c r="BG115" s="61"/>
      <c r="BH115" s="70">
        <f>(E115+K115+Q115+W115+AC115+AJ115+AP115+AV115+BB115)</f>
        <v>13899732</v>
      </c>
      <c r="BI115" s="61"/>
      <c r="BJ115" s="47">
        <v>23</v>
      </c>
      <c r="BK115" s="61"/>
      <c r="BL115" s="96">
        <v>5108</v>
      </c>
      <c r="BM115" s="61"/>
      <c r="BN115" s="96">
        <f>IF(E115,BL115,0)</f>
        <v>5108</v>
      </c>
      <c r="BO115" s="61"/>
      <c r="BP115" s="96">
        <f>IF(K115,BL115,0)</f>
        <v>5108</v>
      </c>
      <c r="BQ115" s="61"/>
      <c r="BR115" s="96">
        <f>IF(Q115,BL115,0)</f>
        <v>5108</v>
      </c>
      <c r="BS115" s="61"/>
      <c r="BT115" s="96">
        <f>IF(W115,BL115,0)</f>
        <v>5108</v>
      </c>
      <c r="BU115" s="61"/>
      <c r="BV115" s="96">
        <f>IF(AC115,BL115,0)</f>
        <v>5108</v>
      </c>
      <c r="BW115" s="61"/>
      <c r="BX115" s="96">
        <f>IF(AJ115,BL115,0)</f>
        <v>5108</v>
      </c>
      <c r="BY115" s="61"/>
      <c r="BZ115" s="96">
        <f>IF(AP115,BL115,0)</f>
        <v>5108</v>
      </c>
      <c r="CA115" s="61"/>
      <c r="CB115" s="96">
        <f>IF(AV115,BL115,0)</f>
        <v>5108</v>
      </c>
      <c r="CC115" s="61"/>
      <c r="CD115" s="96">
        <f>IF(BB115,$BL115,0)</f>
        <v>0</v>
      </c>
    </row>
    <row r="116" spans="1:82" ht="8.85" customHeight="1" x14ac:dyDescent="0.3">
      <c r="A116" s="47">
        <v>24</v>
      </c>
      <c r="B116" s="98"/>
      <c r="C116" s="47" t="s">
        <v>149</v>
      </c>
      <c r="D116" s="61"/>
      <c r="E116" s="70">
        <v>5522457</v>
      </c>
      <c r="F116" s="61"/>
      <c r="G116" s="66">
        <f>(E116/$BL116)</f>
        <v>106.20518096849879</v>
      </c>
      <c r="H116" s="61"/>
      <c r="I116" s="66">
        <f>IF(G116,G116/G$219*100,0)</f>
        <v>78.293712996891557</v>
      </c>
      <c r="J116" s="61"/>
      <c r="K116" s="70">
        <v>4241653</v>
      </c>
      <c r="L116" s="61"/>
      <c r="M116" s="66">
        <f>(K116/$BL116)</f>
        <v>81.573387437978383</v>
      </c>
      <c r="N116" s="61"/>
      <c r="O116" s="66">
        <f>IF(M116,M116/M$219*100,0)</f>
        <v>132.69256906981605</v>
      </c>
      <c r="P116" s="61"/>
      <c r="Q116" s="70">
        <v>21876908</v>
      </c>
      <c r="R116" s="61"/>
      <c r="S116" s="66">
        <f>(Q116/$BL116)</f>
        <v>420.72595099811531</v>
      </c>
      <c r="T116" s="61"/>
      <c r="U116" s="66">
        <f>IF(S116,S116/S$219*100,0)</f>
        <v>73.914038628299537</v>
      </c>
      <c r="V116" s="61"/>
      <c r="W116" s="70">
        <v>4586419</v>
      </c>
      <c r="X116" s="61"/>
      <c r="Y116" s="66">
        <f>(W116/$BL116)</f>
        <v>88.203757836839884</v>
      </c>
      <c r="Z116" s="61"/>
      <c r="AA116" s="66">
        <f>IF(Y116,Y116/Y$219*100,0)</f>
        <v>57.383712781476483</v>
      </c>
      <c r="AB116" s="61"/>
      <c r="AC116" s="70">
        <v>24302551</v>
      </c>
      <c r="AD116" s="61"/>
      <c r="AE116" s="66">
        <f>(AC116/$BL116)</f>
        <v>467.37472595099814</v>
      </c>
      <c r="AF116" s="61"/>
      <c r="AG116" s="66">
        <f>IF(AE116,AE116/AE$219*100,0)</f>
        <v>116.04723401268629</v>
      </c>
      <c r="AH116" s="99"/>
      <c r="AI116" s="61"/>
      <c r="AJ116" s="70">
        <v>91762095</v>
      </c>
      <c r="AK116" s="61"/>
      <c r="AL116" s="66">
        <f>(AJ116/$BL116)</f>
        <v>1764.7235470595024</v>
      </c>
      <c r="AM116" s="61"/>
      <c r="AN116" s="66">
        <f>IF(AL116,AL116/AL$219*100,0)</f>
        <v>84.366120163046332</v>
      </c>
      <c r="AO116" s="61"/>
      <c r="AP116" s="70">
        <v>2362673</v>
      </c>
      <c r="AQ116" s="61"/>
      <c r="AR116" s="66">
        <f>(AP116/$BL116)</f>
        <v>45.437766837186047</v>
      </c>
      <c r="AS116" s="61"/>
      <c r="AT116" s="66">
        <f>IF(AR116,AR116/AR$219*100,0)</f>
        <v>48.492543956537496</v>
      </c>
      <c r="AU116" s="61"/>
      <c r="AV116" s="70">
        <v>3667868</v>
      </c>
      <c r="AW116" s="61"/>
      <c r="AX116" s="66">
        <f>(AV116/$BL116)</f>
        <v>70.538636101388519</v>
      </c>
      <c r="AY116" s="61"/>
      <c r="AZ116" s="66">
        <f>IF(AX116,AX116/AX$219*100,0)</f>
        <v>46.087844940485859</v>
      </c>
      <c r="BA116" s="61"/>
      <c r="BB116" s="70">
        <v>0</v>
      </c>
      <c r="BC116" s="61"/>
      <c r="BD116" s="66">
        <f>(BB116/$BL116)</f>
        <v>0</v>
      </c>
      <c r="BE116" s="61"/>
      <c r="BF116" s="66">
        <f>IF(BD116,BD116/BD$219*100,0)</f>
        <v>0</v>
      </c>
      <c r="BG116" s="61"/>
      <c r="BH116" s="70">
        <f>(E116+K116+Q116+W116+AC116+AJ116+AP116+AV116+BB116)</f>
        <v>158322624</v>
      </c>
      <c r="BI116" s="61"/>
      <c r="BJ116" s="47">
        <v>24</v>
      </c>
      <c r="BK116" s="61"/>
      <c r="BL116" s="96">
        <v>51998</v>
      </c>
      <c r="BM116" s="61"/>
      <c r="BN116" s="96">
        <f>IF(E116,BL116,0)</f>
        <v>51998</v>
      </c>
      <c r="BO116" s="61"/>
      <c r="BP116" s="96">
        <f>IF(K116,BL116,0)</f>
        <v>51998</v>
      </c>
      <c r="BQ116" s="61"/>
      <c r="BR116" s="96">
        <f>IF(Q116,BL116,0)</f>
        <v>51998</v>
      </c>
      <c r="BS116" s="61"/>
      <c r="BT116" s="96">
        <f>IF(W116,BL116,0)</f>
        <v>51998</v>
      </c>
      <c r="BU116" s="61"/>
      <c r="BV116" s="96">
        <f>IF(AC116,BL116,0)</f>
        <v>51998</v>
      </c>
      <c r="BW116" s="61"/>
      <c r="BX116" s="96">
        <f>IF(AJ116,BL116,0)</f>
        <v>51998</v>
      </c>
      <c r="BY116" s="61"/>
      <c r="BZ116" s="96">
        <f>IF(AP116,BL116,0)</f>
        <v>51998</v>
      </c>
      <c r="CA116" s="61"/>
      <c r="CB116" s="96">
        <f>IF(AV116,BL116,0)</f>
        <v>51998</v>
      </c>
      <c r="CC116" s="61"/>
      <c r="CD116" s="96">
        <f>IF(BB116,$BL116,0)</f>
        <v>0</v>
      </c>
    </row>
    <row r="117" spans="1:82" ht="8.85" customHeight="1" x14ac:dyDescent="0.3">
      <c r="A117" s="47">
        <v>25</v>
      </c>
      <c r="B117" s="98"/>
      <c r="C117" s="47" t="s">
        <v>150</v>
      </c>
      <c r="D117" s="61"/>
      <c r="E117" s="70">
        <v>1654264</v>
      </c>
      <c r="F117" s="61"/>
      <c r="G117" s="66">
        <f>(E117/$BL117)</f>
        <v>167.8603754439371</v>
      </c>
      <c r="H117" s="61"/>
      <c r="I117" s="66">
        <f>IF(G117,G117/G$219*100,0)</f>
        <v>123.7454890496934</v>
      </c>
      <c r="J117" s="61"/>
      <c r="K117" s="70">
        <v>718494</v>
      </c>
      <c r="L117" s="61"/>
      <c r="M117" s="66">
        <f>(K117/$BL117)</f>
        <v>72.906544901065445</v>
      </c>
      <c r="N117" s="61"/>
      <c r="O117" s="66">
        <f>IF(M117,M117/M$219*100,0)</f>
        <v>118.59452020772945</v>
      </c>
      <c r="P117" s="61"/>
      <c r="Q117" s="70">
        <v>3817298</v>
      </c>
      <c r="R117" s="61"/>
      <c r="S117" s="66">
        <f>(Q117/$BL117)</f>
        <v>387.3463216641299</v>
      </c>
      <c r="T117" s="61"/>
      <c r="U117" s="66">
        <f>IF(S117,S117/S$219*100,0)</f>
        <v>68.049833660345072</v>
      </c>
      <c r="V117" s="61"/>
      <c r="W117" s="70">
        <v>1717501</v>
      </c>
      <c r="X117" s="61"/>
      <c r="Y117" s="66">
        <f>(W117/$BL117)</f>
        <v>174.27711821410452</v>
      </c>
      <c r="Z117" s="61"/>
      <c r="AA117" s="66">
        <f>IF(Y117,Y117/Y$219*100,0)</f>
        <v>113.38142887835826</v>
      </c>
      <c r="AB117" s="61"/>
      <c r="AC117" s="70">
        <v>4315399</v>
      </c>
      <c r="AD117" s="61"/>
      <c r="AE117" s="66">
        <f>(AC117/$BL117)</f>
        <v>437.8892947742263</v>
      </c>
      <c r="AF117" s="61"/>
      <c r="AG117" s="66">
        <f>IF(AE117,AE117/AE$219*100,0)</f>
        <v>108.72612197614338</v>
      </c>
      <c r="AH117" s="99"/>
      <c r="AI117" s="61"/>
      <c r="AJ117" s="70">
        <v>16085513</v>
      </c>
      <c r="AK117" s="61"/>
      <c r="AL117" s="66">
        <f>(AJ117/$BL117)</f>
        <v>1632.2184677828513</v>
      </c>
      <c r="AM117" s="61"/>
      <c r="AN117" s="66">
        <f>IF(AL117,AL117/AL$219*100,0)</f>
        <v>78.031451223486371</v>
      </c>
      <c r="AO117" s="61"/>
      <c r="AP117" s="70">
        <v>168712</v>
      </c>
      <c r="AQ117" s="61"/>
      <c r="AR117" s="66">
        <f>(AP117/$BL117)</f>
        <v>17.11943176052765</v>
      </c>
      <c r="AS117" s="61"/>
      <c r="AT117" s="66">
        <f>IF(AR117,AR117/AR$219*100,0)</f>
        <v>18.270369671401372</v>
      </c>
      <c r="AU117" s="61"/>
      <c r="AV117" s="70">
        <v>353110</v>
      </c>
      <c r="AW117" s="61"/>
      <c r="AX117" s="66">
        <f>(AV117/$BL117)</f>
        <v>35.830542871638762</v>
      </c>
      <c r="AY117" s="61"/>
      <c r="AZ117" s="66">
        <f>IF(AX117,AX117/AX$219*100,0)</f>
        <v>23.410610060959371</v>
      </c>
      <c r="BA117" s="61"/>
      <c r="BB117" s="70">
        <v>0</v>
      </c>
      <c r="BC117" s="61"/>
      <c r="BD117" s="66">
        <f>(BB117/$BL117)</f>
        <v>0</v>
      </c>
      <c r="BE117" s="61"/>
      <c r="BF117" s="66">
        <f>IF(BD117,BD117/BD$219*100,0)</f>
        <v>0</v>
      </c>
      <c r="BG117" s="61"/>
      <c r="BH117" s="70">
        <f>(E117+K117+Q117+W117+AC117+AJ117+AP117+AV117+BB117)</f>
        <v>28830291</v>
      </c>
      <c r="BI117" s="61"/>
      <c r="BJ117" s="47">
        <v>25</v>
      </c>
      <c r="BK117" s="61"/>
      <c r="BL117" s="96">
        <v>9855</v>
      </c>
      <c r="BM117" s="61"/>
      <c r="BN117" s="96">
        <f>IF(E117,BL117,0)</f>
        <v>9855</v>
      </c>
      <c r="BO117" s="61"/>
      <c r="BP117" s="96">
        <f>IF(K117,BL117,0)</f>
        <v>9855</v>
      </c>
      <c r="BQ117" s="61"/>
      <c r="BR117" s="96">
        <f>IF(Q117,BL117,0)</f>
        <v>9855</v>
      </c>
      <c r="BS117" s="61"/>
      <c r="BT117" s="96">
        <f>IF(W117,BL117,0)</f>
        <v>9855</v>
      </c>
      <c r="BU117" s="61"/>
      <c r="BV117" s="96">
        <f>IF(AC117,BL117,0)</f>
        <v>9855</v>
      </c>
      <c r="BW117" s="61"/>
      <c r="BX117" s="96">
        <f>IF(AJ117,BL117,0)</f>
        <v>9855</v>
      </c>
      <c r="BY117" s="61"/>
      <c r="BZ117" s="96">
        <f>IF(AP117,BL117,0)</f>
        <v>9855</v>
      </c>
      <c r="CA117" s="61"/>
      <c r="CB117" s="96">
        <f>IF(AV117,BL117,0)</f>
        <v>9855</v>
      </c>
      <c r="CC117" s="61"/>
      <c r="CD117" s="96">
        <f>IF(BB117,$BL117,0)</f>
        <v>0</v>
      </c>
    </row>
    <row r="118" spans="1:82" ht="8.85" customHeight="1" x14ac:dyDescent="0.3">
      <c r="A118" s="72"/>
      <c r="B118" s="61"/>
      <c r="D118" s="61"/>
      <c r="E118" s="93"/>
      <c r="F118" s="61"/>
      <c r="G118" s="61"/>
      <c r="H118" s="61"/>
      <c r="I118" s="61"/>
      <c r="J118" s="61"/>
      <c r="K118" s="93"/>
      <c r="L118" s="61"/>
      <c r="M118" s="61"/>
      <c r="N118" s="61"/>
      <c r="O118" s="61"/>
      <c r="P118" s="61"/>
      <c r="Q118" s="93"/>
      <c r="R118" s="61"/>
      <c r="S118" s="61"/>
      <c r="T118" s="61"/>
      <c r="U118" s="61"/>
      <c r="V118" s="61"/>
      <c r="W118" s="93"/>
      <c r="X118" s="61"/>
      <c r="Y118" s="61"/>
      <c r="Z118" s="61"/>
      <c r="AA118" s="61"/>
      <c r="AB118" s="61"/>
      <c r="AC118" s="93"/>
      <c r="AD118" s="61"/>
      <c r="AE118" s="61"/>
      <c r="AF118" s="61"/>
      <c r="AG118" s="61"/>
      <c r="AH118" s="61"/>
      <c r="AI118" s="61"/>
      <c r="AJ118" s="93"/>
      <c r="AK118" s="61"/>
      <c r="AL118" s="61"/>
      <c r="AM118" s="61"/>
      <c r="AN118" s="61"/>
      <c r="AO118" s="61"/>
      <c r="AP118" s="93"/>
      <c r="AQ118" s="61"/>
      <c r="AR118" s="61"/>
      <c r="AS118" s="61"/>
      <c r="AT118" s="61"/>
      <c r="AU118" s="61"/>
      <c r="AV118" s="93"/>
      <c r="AW118" s="61"/>
      <c r="AX118" s="61"/>
      <c r="AY118" s="61"/>
      <c r="AZ118" s="61"/>
      <c r="BA118" s="61"/>
      <c r="BB118" s="61"/>
      <c r="BC118" s="61"/>
      <c r="BD118" s="61"/>
      <c r="BE118" s="61"/>
      <c r="BF118" s="61"/>
      <c r="BG118" s="61"/>
      <c r="BH118" s="93"/>
      <c r="BI118" s="61"/>
      <c r="BJ118" s="72"/>
      <c r="BK118" s="61"/>
      <c r="BL118" s="93"/>
      <c r="BM118" s="61"/>
      <c r="BN118" s="61"/>
      <c r="BO118" s="61"/>
      <c r="BP118" s="61"/>
      <c r="BQ118" s="61"/>
      <c r="BR118" s="61"/>
      <c r="BS118" s="61"/>
      <c r="BT118" s="61"/>
      <c r="BU118" s="61"/>
      <c r="BV118" s="61"/>
      <c r="BW118" s="61"/>
      <c r="BX118" s="61"/>
      <c r="BY118" s="61"/>
      <c r="BZ118" s="61"/>
      <c r="CA118" s="61"/>
      <c r="CB118" s="61"/>
      <c r="CC118" s="61"/>
      <c r="CD118" s="61"/>
    </row>
    <row r="119" spans="1:82" ht="8.85" customHeight="1" x14ac:dyDescent="0.3">
      <c r="A119" s="47">
        <v>26</v>
      </c>
      <c r="B119" s="98"/>
      <c r="C119" s="47" t="s">
        <v>151</v>
      </c>
      <c r="D119" s="61"/>
      <c r="E119" s="70">
        <v>1940886</v>
      </c>
      <c r="F119" s="61"/>
      <c r="G119" s="66">
        <f>(E119/$BL119)</f>
        <v>135.73578571928107</v>
      </c>
      <c r="H119" s="61"/>
      <c r="I119" s="66">
        <f>IF(G119,G119/G$219*100,0)</f>
        <v>100.06346727722335</v>
      </c>
      <c r="J119" s="61"/>
      <c r="K119" s="70">
        <v>1996495</v>
      </c>
      <c r="L119" s="61"/>
      <c r="M119" s="66">
        <f>(K119/$BL119)</f>
        <v>139.62479893698861</v>
      </c>
      <c r="N119" s="61"/>
      <c r="O119" s="66">
        <f>IF(M119,M119/M$219*100,0)</f>
        <v>227.12276465032252</v>
      </c>
      <c r="P119" s="61"/>
      <c r="Q119" s="70">
        <v>5781475</v>
      </c>
      <c r="R119" s="61"/>
      <c r="S119" s="66">
        <f>(Q119/$BL119)</f>
        <v>404.32722568011746</v>
      </c>
      <c r="T119" s="61"/>
      <c r="U119" s="66">
        <f>IF(S119,S119/S$219*100,0)</f>
        <v>71.033075346301288</v>
      </c>
      <c r="V119" s="61"/>
      <c r="W119" s="70">
        <v>3585155</v>
      </c>
      <c r="X119" s="61"/>
      <c r="Y119" s="66">
        <f>(W119/$BL119)</f>
        <v>250.7276732638646</v>
      </c>
      <c r="Z119" s="61"/>
      <c r="AA119" s="66">
        <f>IF(Y119,Y119/Y$219*100,0)</f>
        <v>163.11872806548624</v>
      </c>
      <c r="AB119" s="61"/>
      <c r="AC119" s="70">
        <v>7433314</v>
      </c>
      <c r="AD119" s="61"/>
      <c r="AE119" s="66">
        <f>(AC119/$BL119)</f>
        <v>519.84852087558568</v>
      </c>
      <c r="AF119" s="61"/>
      <c r="AG119" s="66">
        <f>IF(AE119,AE119/AE$219*100,0)</f>
        <v>129.07626280057536</v>
      </c>
      <c r="AH119" s="99"/>
      <c r="AI119" s="61"/>
      <c r="AJ119" s="70">
        <v>25403829</v>
      </c>
      <c r="AK119" s="61"/>
      <c r="AL119" s="66">
        <f>(AJ119/$BL119)</f>
        <v>1776.6157773270859</v>
      </c>
      <c r="AM119" s="61"/>
      <c r="AN119" s="66">
        <f>IF(AL119,AL119/AL$219*100,0)</f>
        <v>84.934651891108402</v>
      </c>
      <c r="AO119" s="61"/>
      <c r="AP119" s="70">
        <v>590767</v>
      </c>
      <c r="AQ119" s="61"/>
      <c r="AR119" s="66">
        <f>(AP119/$BL119)</f>
        <v>41.315266801874259</v>
      </c>
      <c r="AS119" s="61"/>
      <c r="AT119" s="66">
        <f>IF(AR119,AR119/AR$219*100,0)</f>
        <v>44.092888601785802</v>
      </c>
      <c r="AU119" s="61"/>
      <c r="AV119" s="70">
        <v>989247</v>
      </c>
      <c r="AW119" s="61"/>
      <c r="AX119" s="66">
        <f>(AV119/$BL119)</f>
        <v>69.182949856633329</v>
      </c>
      <c r="AY119" s="61"/>
      <c r="AZ119" s="66">
        <f>IF(AX119,AX119/AX$219*100,0)</f>
        <v>45.202079906038342</v>
      </c>
      <c r="BA119" s="61"/>
      <c r="BB119" s="70">
        <v>0</v>
      </c>
      <c r="BC119" s="61"/>
      <c r="BD119" s="66">
        <f>(BB119/$BL119)</f>
        <v>0</v>
      </c>
      <c r="BE119" s="61"/>
      <c r="BF119" s="66">
        <f>IF(BD119,BD119/BD$219*100,0)</f>
        <v>0</v>
      </c>
      <c r="BG119" s="61"/>
      <c r="BH119" s="70">
        <f>(E119+K119+Q119+W119+AC119+AJ119+AP119+AV119+BB119)</f>
        <v>47721168</v>
      </c>
      <c r="BI119" s="61"/>
      <c r="BJ119" s="47">
        <v>26</v>
      </c>
      <c r="BK119" s="61"/>
      <c r="BL119" s="96">
        <v>14299</v>
      </c>
      <c r="BM119" s="61"/>
      <c r="BN119" s="96">
        <f>IF(E119,BL119,0)</f>
        <v>14299</v>
      </c>
      <c r="BO119" s="61"/>
      <c r="BP119" s="96">
        <f>IF(K119,BL119,0)</f>
        <v>14299</v>
      </c>
      <c r="BQ119" s="61"/>
      <c r="BR119" s="96">
        <f>IF(Q119,BL119,0)</f>
        <v>14299</v>
      </c>
      <c r="BS119" s="61"/>
      <c r="BT119" s="96">
        <f>IF(W119,BL119,0)</f>
        <v>14299</v>
      </c>
      <c r="BU119" s="61"/>
      <c r="BV119" s="96">
        <f>IF(AC119,BL119,0)</f>
        <v>14299</v>
      </c>
      <c r="BW119" s="61"/>
      <c r="BX119" s="96">
        <f>IF(AJ119,BL119,0)</f>
        <v>14299</v>
      </c>
      <c r="BY119" s="61"/>
      <c r="BZ119" s="96">
        <f>IF(AP119,BL119,0)</f>
        <v>14299</v>
      </c>
      <c r="CA119" s="61"/>
      <c r="CB119" s="96">
        <f>IF(AV119,BL119,0)</f>
        <v>14299</v>
      </c>
      <c r="CC119" s="61"/>
      <c r="CD119" s="96">
        <f>IF(BB119,$BL119,0)</f>
        <v>0</v>
      </c>
    </row>
    <row r="120" spans="1:82" ht="8.85" customHeight="1" x14ac:dyDescent="0.3">
      <c r="A120" s="47">
        <v>27</v>
      </c>
      <c r="B120" s="98"/>
      <c r="C120" s="47" t="s">
        <v>152</v>
      </c>
      <c r="D120" s="61"/>
      <c r="E120" s="70">
        <v>3344075</v>
      </c>
      <c r="F120" s="61"/>
      <c r="G120" s="66">
        <f>(E120/$BL120)</f>
        <v>116.6524226462483</v>
      </c>
      <c r="H120" s="61"/>
      <c r="I120" s="66">
        <f>IF(G120,G120/G$219*100,0)</f>
        <v>85.995346138211602</v>
      </c>
      <c r="J120" s="61"/>
      <c r="K120" s="70">
        <v>1531026</v>
      </c>
      <c r="L120" s="61"/>
      <c r="M120" s="66">
        <f>(K120/$BL120)</f>
        <v>53.4072627062476</v>
      </c>
      <c r="N120" s="61"/>
      <c r="O120" s="66">
        <f>IF(M120,M120/M$219*100,0)</f>
        <v>86.875721580972026</v>
      </c>
      <c r="P120" s="61"/>
      <c r="Q120" s="70">
        <v>16458087</v>
      </c>
      <c r="R120" s="61"/>
      <c r="S120" s="66">
        <f>(Q120/$BL120)</f>
        <v>574.11263822513695</v>
      </c>
      <c r="T120" s="61"/>
      <c r="U120" s="66">
        <f>IF(S120,S120/S$219*100,0)</f>
        <v>100.86134125574257</v>
      </c>
      <c r="V120" s="61"/>
      <c r="W120" s="70">
        <v>4799001</v>
      </c>
      <c r="X120" s="61"/>
      <c r="Y120" s="66">
        <f>(W120/$BL120)</f>
        <v>167.40506505738304</v>
      </c>
      <c r="Z120" s="61"/>
      <c r="AA120" s="66">
        <f>IF(Y120,Y120/Y$219*100,0)</f>
        <v>108.91059980899134</v>
      </c>
      <c r="AB120" s="61"/>
      <c r="AC120" s="70">
        <v>7376788</v>
      </c>
      <c r="AD120" s="61"/>
      <c r="AE120" s="66">
        <f>(AC120/$BL120)</f>
        <v>257.32682178114209</v>
      </c>
      <c r="AF120" s="61"/>
      <c r="AG120" s="66">
        <f>IF(AE120,AE120/AE$219*100,0)</f>
        <v>63.893197999131644</v>
      </c>
      <c r="AH120" s="99"/>
      <c r="AI120" s="61"/>
      <c r="AJ120" s="70">
        <v>49117191</v>
      </c>
      <c r="AK120" s="61"/>
      <c r="AL120" s="66">
        <f>(AJ120/$BL120)</f>
        <v>1713.3704608085952</v>
      </c>
      <c r="AM120" s="61"/>
      <c r="AN120" s="66">
        <f>IF(AL120,AL120/AL$219*100,0)</f>
        <v>81.911083705576075</v>
      </c>
      <c r="AO120" s="61"/>
      <c r="AP120" s="70">
        <v>1149468</v>
      </c>
      <c r="AQ120" s="61"/>
      <c r="AR120" s="66">
        <f>(AP120/$BL120)</f>
        <v>40.097254683085083</v>
      </c>
      <c r="AS120" s="61"/>
      <c r="AT120" s="66">
        <f>IF(AR120,AR120/AR$219*100,0)</f>
        <v>42.79298963400376</v>
      </c>
      <c r="AU120" s="61"/>
      <c r="AV120" s="70">
        <v>2006913</v>
      </c>
      <c r="AW120" s="61"/>
      <c r="AX120" s="66">
        <f>(AV120/$BL120)</f>
        <v>70.007778979314196</v>
      </c>
      <c r="AY120" s="61"/>
      <c r="AZ120" s="66">
        <f>IF(AX120,AX120/AX$219*100,0)</f>
        <v>45.740998700185038</v>
      </c>
      <c r="BA120" s="61"/>
      <c r="BB120" s="70">
        <v>0</v>
      </c>
      <c r="BC120" s="61"/>
      <c r="BD120" s="66">
        <f>(BB120/$BL120)</f>
        <v>0</v>
      </c>
      <c r="BE120" s="61"/>
      <c r="BF120" s="66">
        <f>IF(BD120,BD120/BD$219*100,0)</f>
        <v>0</v>
      </c>
      <c r="BG120" s="61"/>
      <c r="BH120" s="70">
        <f>(E120+K120+Q120+W120+AC120+AJ120+AP120+AV120+BB120)</f>
        <v>85782549</v>
      </c>
      <c r="BI120" s="61"/>
      <c r="BJ120" s="47">
        <v>27</v>
      </c>
      <c r="BK120" s="61"/>
      <c r="BL120" s="96">
        <v>28667</v>
      </c>
      <c r="BM120" s="61"/>
      <c r="BN120" s="96">
        <f>IF(E120,BL120,0)</f>
        <v>28667</v>
      </c>
      <c r="BO120" s="61"/>
      <c r="BP120" s="96">
        <f>IF(K120,BL120,0)</f>
        <v>28667</v>
      </c>
      <c r="BQ120" s="61"/>
      <c r="BR120" s="96">
        <f>IF(Q120,BL120,0)</f>
        <v>28667</v>
      </c>
      <c r="BS120" s="61"/>
      <c r="BT120" s="96">
        <f>IF(W120,BL120,0)</f>
        <v>28667</v>
      </c>
      <c r="BU120" s="61"/>
      <c r="BV120" s="96">
        <f>IF(AC120,BL120,0)</f>
        <v>28667</v>
      </c>
      <c r="BW120" s="61"/>
      <c r="BX120" s="96">
        <f>IF(AJ120,BL120,0)</f>
        <v>28667</v>
      </c>
      <c r="BY120" s="61"/>
      <c r="BZ120" s="96">
        <f>IF(AP120,BL120,0)</f>
        <v>28667</v>
      </c>
      <c r="CA120" s="61"/>
      <c r="CB120" s="96">
        <f>IF(AV120,BL120,0)</f>
        <v>28667</v>
      </c>
      <c r="CC120" s="61"/>
      <c r="CD120" s="96">
        <f>IF(BB120,$BL120,0)</f>
        <v>0</v>
      </c>
    </row>
    <row r="121" spans="1:82" ht="8.85" customHeight="1" x14ac:dyDescent="0.3">
      <c r="A121" s="47">
        <v>28</v>
      </c>
      <c r="B121" s="98"/>
      <c r="C121" s="47" t="s">
        <v>153</v>
      </c>
      <c r="D121" s="61"/>
      <c r="E121" s="70">
        <v>2393867</v>
      </c>
      <c r="F121" s="61"/>
      <c r="G121" s="66">
        <f>(E121/$BL121)</f>
        <v>222.37501161170459</v>
      </c>
      <c r="H121" s="61"/>
      <c r="I121" s="66">
        <f>IF(G121,G121/G$219*100,0)</f>
        <v>163.93329570213081</v>
      </c>
      <c r="J121" s="61"/>
      <c r="K121" s="70">
        <v>719912</v>
      </c>
      <c r="L121" s="61"/>
      <c r="M121" s="66">
        <f>(K121/$BL121)</f>
        <v>66.875243845796561</v>
      </c>
      <c r="N121" s="61"/>
      <c r="O121" s="66">
        <f>IF(M121,M121/M$219*100,0)</f>
        <v>108.78361426164982</v>
      </c>
      <c r="P121" s="61"/>
      <c r="Q121" s="70">
        <v>4901559</v>
      </c>
      <c r="R121" s="61"/>
      <c r="S121" s="66">
        <f>(Q121/$BL121)</f>
        <v>455.32364143056202</v>
      </c>
      <c r="T121" s="61"/>
      <c r="U121" s="66">
        <f>IF(S121,S121/S$219*100,0)</f>
        <v>79.992235185956787</v>
      </c>
      <c r="V121" s="61"/>
      <c r="W121" s="70">
        <v>1950843</v>
      </c>
      <c r="X121" s="61"/>
      <c r="Y121" s="66">
        <f>(W121/$BL121)</f>
        <v>181.22090106827682</v>
      </c>
      <c r="Z121" s="61"/>
      <c r="AA121" s="66">
        <f>IF(Y121,Y121/Y$219*100,0)</f>
        <v>117.89892394538069</v>
      </c>
      <c r="AB121" s="61"/>
      <c r="AC121" s="70">
        <v>4999199</v>
      </c>
      <c r="AD121" s="61"/>
      <c r="AE121" s="66">
        <f>(AC121/$BL121)</f>
        <v>464.39377612633535</v>
      </c>
      <c r="AF121" s="61"/>
      <c r="AG121" s="66">
        <f>IF(AE121,AE121/AE$219*100,0)</f>
        <v>115.30707635615313</v>
      </c>
      <c r="AH121" s="99"/>
      <c r="AI121" s="61"/>
      <c r="AJ121" s="70">
        <v>17768878</v>
      </c>
      <c r="AK121" s="61"/>
      <c r="AL121" s="66">
        <f>(AJ121/$BL121)</f>
        <v>1650.6156990246168</v>
      </c>
      <c r="AM121" s="61"/>
      <c r="AN121" s="66">
        <f>IF(AL121,AL121/AL$219*100,0)</f>
        <v>78.910967465107532</v>
      </c>
      <c r="AO121" s="61"/>
      <c r="AP121" s="70">
        <v>486068</v>
      </c>
      <c r="AQ121" s="61"/>
      <c r="AR121" s="66">
        <f>(AP121/$BL121)</f>
        <v>45.152624245239203</v>
      </c>
      <c r="AS121" s="61"/>
      <c r="AT121" s="66">
        <f>IF(AR121,AR121/AR$219*100,0)</f>
        <v>48.188231252891427</v>
      </c>
      <c r="AU121" s="61"/>
      <c r="AV121" s="70">
        <v>156440</v>
      </c>
      <c r="AW121" s="61"/>
      <c r="AX121" s="66">
        <f>(AV121/$BL121)</f>
        <v>14.532280538783093</v>
      </c>
      <c r="AY121" s="61"/>
      <c r="AZ121" s="66">
        <f>IF(AX121,AX121/AX$219*100,0)</f>
        <v>9.4949594877393935</v>
      </c>
      <c r="BA121" s="61"/>
      <c r="BB121" s="70">
        <v>0</v>
      </c>
      <c r="BC121" s="61"/>
      <c r="BD121" s="66">
        <f>(BB121/$BL121)</f>
        <v>0</v>
      </c>
      <c r="BE121" s="61"/>
      <c r="BF121" s="66">
        <f>IF(BD121,BD121/BD$219*100,0)</f>
        <v>0</v>
      </c>
      <c r="BG121" s="61"/>
      <c r="BH121" s="70">
        <f>(E121+K121+Q121+W121+AC121+AJ121+AP121+AV121+BB121)</f>
        <v>33376766</v>
      </c>
      <c r="BI121" s="61"/>
      <c r="BJ121" s="47">
        <v>28</v>
      </c>
      <c r="BK121" s="61"/>
      <c r="BL121" s="96">
        <v>10765</v>
      </c>
      <c r="BM121" s="61"/>
      <c r="BN121" s="96">
        <f>IF(E121,BL121,0)</f>
        <v>10765</v>
      </c>
      <c r="BO121" s="61"/>
      <c r="BP121" s="96">
        <f>IF(K121,BL121,0)</f>
        <v>10765</v>
      </c>
      <c r="BQ121" s="61"/>
      <c r="BR121" s="96">
        <f>IF(Q121,BL121,0)</f>
        <v>10765</v>
      </c>
      <c r="BS121" s="61"/>
      <c r="BT121" s="96">
        <f>IF(W121,BL121,0)</f>
        <v>10765</v>
      </c>
      <c r="BU121" s="61"/>
      <c r="BV121" s="96">
        <f>IF(AC121,BL121,0)</f>
        <v>10765</v>
      </c>
      <c r="BW121" s="61"/>
      <c r="BX121" s="96">
        <f>IF(AJ121,BL121,0)</f>
        <v>10765</v>
      </c>
      <c r="BY121" s="61"/>
      <c r="BZ121" s="96">
        <f>IF(AP121,BL121,0)</f>
        <v>10765</v>
      </c>
      <c r="CA121" s="61"/>
      <c r="CB121" s="96">
        <f>IF(AV121,BL121,0)</f>
        <v>10765</v>
      </c>
      <c r="CC121" s="61"/>
      <c r="CD121" s="96">
        <f>IF(BB121,$BL121,0)</f>
        <v>0</v>
      </c>
    </row>
    <row r="122" spans="1:82" ht="8.85" customHeight="1" x14ac:dyDescent="0.3">
      <c r="A122" s="47">
        <v>29</v>
      </c>
      <c r="B122" s="98"/>
      <c r="C122" s="47" t="s">
        <v>94</v>
      </c>
      <c r="D122" s="61"/>
      <c r="E122" s="70">
        <v>210171684</v>
      </c>
      <c r="F122" s="61"/>
      <c r="G122" s="66">
        <f>(E122/$BL122)</f>
        <v>183.79233739794739</v>
      </c>
      <c r="H122" s="61"/>
      <c r="I122" s="66">
        <f>IF(G122,G122/G$219*100,0)</f>
        <v>135.49041943190005</v>
      </c>
      <c r="J122" s="61"/>
      <c r="K122" s="70">
        <v>63378972</v>
      </c>
      <c r="L122" s="61"/>
      <c r="M122" s="66">
        <f>(K122/$BL122)</f>
        <v>55.424066572921696</v>
      </c>
      <c r="N122" s="61"/>
      <c r="O122" s="66">
        <f>IF(M122,M122/M$219*100,0)</f>
        <v>90.156385714019052</v>
      </c>
      <c r="P122" s="61"/>
      <c r="Q122" s="70">
        <v>809381142</v>
      </c>
      <c r="R122" s="61"/>
      <c r="S122" s="66">
        <f>(Q122/$BL122)</f>
        <v>707.79302474447502</v>
      </c>
      <c r="T122" s="61"/>
      <c r="U122" s="66">
        <f>IF(S122,S122/S$219*100,0)</f>
        <v>124.34659865333207</v>
      </c>
      <c r="V122" s="61"/>
      <c r="W122" s="70">
        <v>255966111</v>
      </c>
      <c r="X122" s="61"/>
      <c r="Y122" s="66">
        <f>(W122/$BL122)</f>
        <v>223.83895365920205</v>
      </c>
      <c r="Z122" s="61"/>
      <c r="AA122" s="66">
        <f>IF(Y122,Y122/Y$219*100,0)</f>
        <v>145.62543071969944</v>
      </c>
      <c r="AB122" s="61"/>
      <c r="AC122" s="70">
        <v>674801733</v>
      </c>
      <c r="AD122" s="61"/>
      <c r="AE122" s="66">
        <f>(AC122/$BL122)</f>
        <v>590.10512466682053</v>
      </c>
      <c r="AF122" s="61"/>
      <c r="AG122" s="66">
        <f>IF(AE122,AE122/AE$219*100,0)</f>
        <v>146.52069034104281</v>
      </c>
      <c r="AH122" s="99"/>
      <c r="AI122" s="61"/>
      <c r="AJ122" s="70">
        <v>2998858995</v>
      </c>
      <c r="AK122" s="61"/>
      <c r="AL122" s="66">
        <f>(AJ122/$BL122)</f>
        <v>2622.4622352928832</v>
      </c>
      <c r="AM122" s="61"/>
      <c r="AN122" s="66">
        <f>IF(AL122,AL122/AL$219*100,0)</f>
        <v>125.37202466325483</v>
      </c>
      <c r="AO122" s="61"/>
      <c r="AP122" s="70">
        <v>131826985</v>
      </c>
      <c r="AQ122" s="61"/>
      <c r="AR122" s="66">
        <f>(AP122/$BL122)</f>
        <v>115.28094196206827</v>
      </c>
      <c r="AS122" s="61"/>
      <c r="AT122" s="66">
        <f>IF(AR122,AR122/AR$219*100,0)</f>
        <v>123.03126968096495</v>
      </c>
      <c r="AU122" s="61"/>
      <c r="AV122" s="70">
        <v>444654147</v>
      </c>
      <c r="AW122" s="61"/>
      <c r="AX122" s="66">
        <f>(AV122/$BL122)</f>
        <v>388.84412712237918</v>
      </c>
      <c r="AY122" s="61"/>
      <c r="AZ122" s="66">
        <f>IF(AX122,AX122/AX$219*100,0)</f>
        <v>254.05917703138036</v>
      </c>
      <c r="BA122" s="61"/>
      <c r="BB122" s="70">
        <v>0</v>
      </c>
      <c r="BC122" s="61"/>
      <c r="BD122" s="66">
        <f>(BB122/$BL122)</f>
        <v>0</v>
      </c>
      <c r="BE122" s="61"/>
      <c r="BF122" s="66">
        <f>IF(BD122,BD122/BD$219*100,0)</f>
        <v>0</v>
      </c>
      <c r="BG122" s="61"/>
      <c r="BH122" s="70">
        <f>(E122+K122+Q122+W122+AC122+AJ122+AP122+AV122+BB122)</f>
        <v>5589039769</v>
      </c>
      <c r="BI122" s="61"/>
      <c r="BJ122" s="47">
        <v>29</v>
      </c>
      <c r="BK122" s="61"/>
      <c r="BL122" s="96">
        <v>1143528</v>
      </c>
      <c r="BM122" s="61"/>
      <c r="BN122" s="96">
        <f>IF(E122,BL122,0)</f>
        <v>1143528</v>
      </c>
      <c r="BO122" s="61"/>
      <c r="BP122" s="96">
        <f>IF(K122,BL122,0)</f>
        <v>1143528</v>
      </c>
      <c r="BQ122" s="61"/>
      <c r="BR122" s="96">
        <f>IF(Q122,BL122,0)</f>
        <v>1143528</v>
      </c>
      <c r="BS122" s="61"/>
      <c r="BT122" s="96">
        <f>IF(W122,BL122,0)</f>
        <v>1143528</v>
      </c>
      <c r="BU122" s="61"/>
      <c r="BV122" s="96">
        <f>IF(AC122,BL122,0)</f>
        <v>1143528</v>
      </c>
      <c r="BW122" s="61"/>
      <c r="BX122" s="96">
        <f>IF(AJ122,BL122,0)</f>
        <v>1143528</v>
      </c>
      <c r="BY122" s="61"/>
      <c r="BZ122" s="96">
        <f>IF(AP122,BL122,0)</f>
        <v>1143528</v>
      </c>
      <c r="CA122" s="61"/>
      <c r="CB122" s="96">
        <f>IF(AV122,BL122,0)</f>
        <v>1143528</v>
      </c>
      <c r="CC122" s="61"/>
      <c r="CD122" s="96">
        <f>IF(BB122,$BL122,0)</f>
        <v>0</v>
      </c>
    </row>
    <row r="123" spans="1:82" ht="8.85" customHeight="1" x14ac:dyDescent="0.3">
      <c r="A123" s="47">
        <v>30</v>
      </c>
      <c r="B123" s="98"/>
      <c r="C123" s="47" t="s">
        <v>154</v>
      </c>
      <c r="D123" s="61"/>
      <c r="E123" s="70">
        <v>12514284</v>
      </c>
      <c r="F123" s="61"/>
      <c r="G123" s="66">
        <f>(E123/$BL123)</f>
        <v>177.30637574383678</v>
      </c>
      <c r="H123" s="61"/>
      <c r="I123" s="66">
        <f>IF(G123,G123/G$219*100,0)</f>
        <v>130.70901408401593</v>
      </c>
      <c r="J123" s="61"/>
      <c r="K123" s="70">
        <v>6961896</v>
      </c>
      <c r="L123" s="61"/>
      <c r="M123" s="66">
        <f>(K123/$BL123)</f>
        <v>98.638367809577787</v>
      </c>
      <c r="N123" s="61"/>
      <c r="O123" s="66">
        <f>IF(M123,M123/M$219*100,0)</f>
        <v>160.45157427669395</v>
      </c>
      <c r="P123" s="61"/>
      <c r="Q123" s="70">
        <v>45817633</v>
      </c>
      <c r="R123" s="61"/>
      <c r="S123" s="66">
        <f>(Q123/$BL123)</f>
        <v>649.15886936809295</v>
      </c>
      <c r="T123" s="61"/>
      <c r="U123" s="66">
        <f>IF(S123,S123/S$219*100,0)</f>
        <v>114.04562431327518</v>
      </c>
      <c r="V123" s="61"/>
      <c r="W123" s="70">
        <v>17314807</v>
      </c>
      <c r="X123" s="61"/>
      <c r="Y123" s="66">
        <f>(W123/$BL123)</f>
        <v>245.32172003400396</v>
      </c>
      <c r="Z123" s="61"/>
      <c r="AA123" s="66">
        <f>IF(Y123,Y123/Y$219*100,0)</f>
        <v>159.60171614830406</v>
      </c>
      <c r="AB123" s="61"/>
      <c r="AC123" s="70">
        <v>25718441</v>
      </c>
      <c r="AD123" s="61"/>
      <c r="AE123" s="66">
        <f>(AC123/$BL123)</f>
        <v>364.38709266081042</v>
      </c>
      <c r="AF123" s="61"/>
      <c r="AG123" s="66">
        <f>IF(AE123,AE123/AE$219*100,0)</f>
        <v>90.475825638986208</v>
      </c>
      <c r="AH123" s="99"/>
      <c r="AI123" s="61"/>
      <c r="AJ123" s="70">
        <v>153493651</v>
      </c>
      <c r="AK123" s="61"/>
      <c r="AL123" s="66">
        <f>(AJ123/$BL123)</f>
        <v>2174.7471096627942</v>
      </c>
      <c r="AM123" s="61"/>
      <c r="AN123" s="66">
        <f>IF(AL123,AL123/AL$219*100,0)</f>
        <v>103.96811233338332</v>
      </c>
      <c r="AO123" s="61"/>
      <c r="AP123" s="70">
        <v>6743443</v>
      </c>
      <c r="AQ123" s="61"/>
      <c r="AR123" s="66">
        <f>(AP123/$BL123)</f>
        <v>95.543255879852651</v>
      </c>
      <c r="AS123" s="61"/>
      <c r="AT123" s="66">
        <f>IF(AR123,AR123/AR$219*100,0)</f>
        <v>101.96662067715722</v>
      </c>
      <c r="AU123" s="61"/>
      <c r="AV123" s="70">
        <v>7902275</v>
      </c>
      <c r="AW123" s="61"/>
      <c r="AX123" s="66">
        <f>(AV123/$BL123)</f>
        <v>111.96195806177387</v>
      </c>
      <c r="AY123" s="61"/>
      <c r="AZ123" s="66">
        <f>IF(AX123,AX123/AX$219*100,0)</f>
        <v>73.152610364728048</v>
      </c>
      <c r="BA123" s="61"/>
      <c r="BB123" s="70">
        <v>0</v>
      </c>
      <c r="BC123" s="61"/>
      <c r="BD123" s="66">
        <f>(BB123/$BL123)</f>
        <v>0</v>
      </c>
      <c r="BE123" s="61"/>
      <c r="BF123" s="66">
        <f>IF(BD123,BD123/BD$219*100,0)</f>
        <v>0</v>
      </c>
      <c r="BG123" s="61"/>
      <c r="BH123" s="70">
        <f>(E123+K123+Q123+W123+AC123+AJ123+AP123+AV123+BB123)</f>
        <v>276466430</v>
      </c>
      <c r="BI123" s="61"/>
      <c r="BJ123" s="47">
        <v>30</v>
      </c>
      <c r="BK123" s="61"/>
      <c r="BL123" s="96">
        <v>70580</v>
      </c>
      <c r="BM123" s="61"/>
      <c r="BN123" s="96">
        <f>IF(E123,BL123,0)</f>
        <v>70580</v>
      </c>
      <c r="BO123" s="61"/>
      <c r="BP123" s="96">
        <f>IF(K123,BL123,0)</f>
        <v>70580</v>
      </c>
      <c r="BQ123" s="61"/>
      <c r="BR123" s="96">
        <f>IF(Q123,BL123,0)</f>
        <v>70580</v>
      </c>
      <c r="BS123" s="61"/>
      <c r="BT123" s="96">
        <f>IF(W123,BL123,0)</f>
        <v>70580</v>
      </c>
      <c r="BU123" s="61"/>
      <c r="BV123" s="96">
        <f>IF(AC123,BL123,0)</f>
        <v>70580</v>
      </c>
      <c r="BW123" s="61"/>
      <c r="BX123" s="96">
        <f>IF(AJ123,BL123,0)</f>
        <v>70580</v>
      </c>
      <c r="BY123" s="61"/>
      <c r="BZ123" s="96">
        <f>IF(AP123,BL123,0)</f>
        <v>70580</v>
      </c>
      <c r="CA123" s="61"/>
      <c r="CB123" s="96">
        <f>IF(AV123,BL123,0)</f>
        <v>70580</v>
      </c>
      <c r="CC123" s="61"/>
      <c r="CD123" s="96">
        <f>IF(BB123,$BL123,0)</f>
        <v>0</v>
      </c>
    </row>
    <row r="124" spans="1:82" ht="8.85" customHeight="1" x14ac:dyDescent="0.3">
      <c r="A124" s="72"/>
      <c r="B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72"/>
      <c r="BK124" s="61"/>
      <c r="BL124" s="93"/>
      <c r="BM124" s="61"/>
      <c r="BN124" s="61"/>
      <c r="BO124" s="61"/>
      <c r="BP124" s="61"/>
      <c r="BQ124" s="61"/>
      <c r="BR124" s="61"/>
      <c r="BS124" s="61"/>
      <c r="BT124" s="61"/>
      <c r="BU124" s="61"/>
      <c r="BV124" s="61"/>
      <c r="BW124" s="61"/>
      <c r="BX124" s="61"/>
      <c r="BY124" s="61"/>
      <c r="BZ124" s="61"/>
      <c r="CA124" s="61"/>
      <c r="CB124" s="61"/>
      <c r="CC124" s="61"/>
      <c r="CD124" s="61"/>
    </row>
    <row r="125" spans="1:82" ht="8.85" customHeight="1" x14ac:dyDescent="0.3">
      <c r="A125" s="47">
        <v>31</v>
      </c>
      <c r="B125" s="98"/>
      <c r="C125" s="47" t="s">
        <v>155</v>
      </c>
      <c r="D125" s="61"/>
      <c r="E125" s="70">
        <v>1598135</v>
      </c>
      <c r="F125" s="61"/>
      <c r="G125" s="66">
        <f>(E125/$BL125)</f>
        <v>102.7013045434098</v>
      </c>
      <c r="H125" s="61"/>
      <c r="I125" s="66">
        <f>IF(G125,G125/G$219*100,0)</f>
        <v>75.710679921660883</v>
      </c>
      <c r="J125" s="61"/>
      <c r="K125" s="70">
        <v>1005806</v>
      </c>
      <c r="L125" s="61"/>
      <c r="M125" s="66">
        <f>(K125/$BL125)</f>
        <v>64.636334425808116</v>
      </c>
      <c r="N125" s="61"/>
      <c r="O125" s="66">
        <f>IF(M125,M125/M$219*100,0)</f>
        <v>105.14165881289811</v>
      </c>
      <c r="P125" s="61"/>
      <c r="Q125" s="70">
        <v>4997881</v>
      </c>
      <c r="R125" s="61"/>
      <c r="S125" s="66">
        <f>(Q125/$BL125)</f>
        <v>321.17993702204228</v>
      </c>
      <c r="T125" s="61"/>
      <c r="U125" s="66">
        <f>IF(S125,S125/S$219*100,0)</f>
        <v>56.425581106567854</v>
      </c>
      <c r="V125" s="61"/>
      <c r="W125" s="70">
        <v>1982252</v>
      </c>
      <c r="X125" s="61"/>
      <c r="Y125" s="66">
        <f>(W125/$BL125)</f>
        <v>127.38590064905854</v>
      </c>
      <c r="Z125" s="61"/>
      <c r="AA125" s="66">
        <f>IF(Y125,Y125/Y$219*100,0)</f>
        <v>82.874881008779113</v>
      </c>
      <c r="AB125" s="61"/>
      <c r="AC125" s="70">
        <v>7129909</v>
      </c>
      <c r="AD125" s="61"/>
      <c r="AE125" s="66">
        <f>(AC125/$BL125)</f>
        <v>458.1909260330313</v>
      </c>
      <c r="AF125" s="61"/>
      <c r="AG125" s="66">
        <f>IF(AE125,AE125/AE$219*100,0)</f>
        <v>113.766934032756</v>
      </c>
      <c r="AH125" s="99"/>
      <c r="AI125" s="61"/>
      <c r="AJ125" s="70">
        <v>23162972</v>
      </c>
      <c r="AK125" s="61"/>
      <c r="AL125" s="66">
        <f>(AJ125/$BL125)</f>
        <v>1488.527215474584</v>
      </c>
      <c r="AM125" s="61"/>
      <c r="AN125" s="66">
        <f>IF(AL125,AL125/AL$219*100,0)</f>
        <v>71.16200502676196</v>
      </c>
      <c r="AO125" s="61"/>
      <c r="AP125" s="70">
        <v>378195</v>
      </c>
      <c r="AQ125" s="61"/>
      <c r="AR125" s="66">
        <f>(AP125/$BL125)</f>
        <v>24.304029304029303</v>
      </c>
      <c r="AS125" s="61"/>
      <c r="AT125" s="66">
        <f>IF(AR125,AR125/AR$219*100,0)</f>
        <v>25.937987083953367</v>
      </c>
      <c r="AU125" s="61"/>
      <c r="AV125" s="70">
        <v>708856</v>
      </c>
      <c r="AW125" s="61"/>
      <c r="AX125" s="66">
        <f>(AV125/$BL125)</f>
        <v>45.553370606002183</v>
      </c>
      <c r="AY125" s="61"/>
      <c r="AZ125" s="66">
        <f>IF(AX125,AX125/AX$219*100,0)</f>
        <v>29.763216260493984</v>
      </c>
      <c r="BA125" s="61"/>
      <c r="BB125" s="70">
        <v>0</v>
      </c>
      <c r="BC125" s="61"/>
      <c r="BD125" s="66">
        <f>(BB125/$BL125)</f>
        <v>0</v>
      </c>
      <c r="BE125" s="61"/>
      <c r="BF125" s="66">
        <f>IF(BD125,BD125/BD$219*100,0)</f>
        <v>0</v>
      </c>
      <c r="BG125" s="61"/>
      <c r="BH125" s="70">
        <f>(E125+K125+Q125+W125+AC125+AJ125+AP125+AV125+BB125)</f>
        <v>40964006</v>
      </c>
      <c r="BI125" s="61"/>
      <c r="BJ125" s="47">
        <v>31</v>
      </c>
      <c r="BK125" s="61"/>
      <c r="BL125" s="96">
        <v>15561</v>
      </c>
      <c r="BM125" s="61"/>
      <c r="BN125" s="96">
        <f>IF(E125,BL125,0)</f>
        <v>15561</v>
      </c>
      <c r="BO125" s="61"/>
      <c r="BP125" s="96">
        <f>IF(K125,BL125,0)</f>
        <v>15561</v>
      </c>
      <c r="BQ125" s="61"/>
      <c r="BR125" s="96">
        <f>IF(Q125,BL125,0)</f>
        <v>15561</v>
      </c>
      <c r="BS125" s="61"/>
      <c r="BT125" s="96">
        <f>IF(W125,BL125,0)</f>
        <v>15561</v>
      </c>
      <c r="BU125" s="61"/>
      <c r="BV125" s="96">
        <f>IF(AC125,BL125,0)</f>
        <v>15561</v>
      </c>
      <c r="BW125" s="61"/>
      <c r="BX125" s="96">
        <f>IF(AJ125,BL125,0)</f>
        <v>15561</v>
      </c>
      <c r="BY125" s="61"/>
      <c r="BZ125" s="96">
        <f>IF(AP125,BL125,0)</f>
        <v>15561</v>
      </c>
      <c r="CA125" s="61"/>
      <c r="CB125" s="96">
        <f>IF(AV125,BL125,0)</f>
        <v>15561</v>
      </c>
      <c r="CC125" s="61"/>
      <c r="CD125" s="96">
        <f>IF(BB125,$BL125,0)</f>
        <v>0</v>
      </c>
    </row>
    <row r="126" spans="1:82" ht="8.85" customHeight="1" x14ac:dyDescent="0.3">
      <c r="A126" s="47">
        <v>32</v>
      </c>
      <c r="B126" s="98"/>
      <c r="C126" s="47" t="s">
        <v>156</v>
      </c>
      <c r="D126" s="61"/>
      <c r="E126" s="70">
        <v>2784473</v>
      </c>
      <c r="F126" s="61"/>
      <c r="G126" s="66">
        <f>(E126/$BL126)</f>
        <v>102.98368962201346</v>
      </c>
      <c r="H126" s="61"/>
      <c r="I126" s="66">
        <f>IF(G126,G126/G$219*100,0)</f>
        <v>75.918852216996996</v>
      </c>
      <c r="J126" s="61"/>
      <c r="K126" s="70">
        <v>2409205</v>
      </c>
      <c r="L126" s="61"/>
      <c r="M126" s="66">
        <f>(K126/$BL126)</f>
        <v>89.104408610104301</v>
      </c>
      <c r="N126" s="61"/>
      <c r="O126" s="66">
        <f>IF(M126,M126/M$219*100,0)</f>
        <v>144.94301714405299</v>
      </c>
      <c r="P126" s="61"/>
      <c r="Q126" s="70">
        <v>8896422</v>
      </c>
      <c r="R126" s="61"/>
      <c r="S126" s="66">
        <f>(Q126/$BL126)</f>
        <v>329.03402618536876</v>
      </c>
      <c r="T126" s="61"/>
      <c r="U126" s="66">
        <f>IF(S126,S126/S$219*100,0)</f>
        <v>57.805404358333043</v>
      </c>
      <c r="V126" s="61"/>
      <c r="W126" s="70">
        <v>2489496</v>
      </c>
      <c r="X126" s="61"/>
      <c r="Y126" s="66">
        <f>(W126/$BL126)</f>
        <v>92.073969968192912</v>
      </c>
      <c r="Z126" s="61"/>
      <c r="AA126" s="66">
        <f>IF(Y126,Y126/Y$219*100,0)</f>
        <v>59.901600304588221</v>
      </c>
      <c r="AB126" s="61"/>
      <c r="AC126" s="70">
        <v>8967356</v>
      </c>
      <c r="AD126" s="61"/>
      <c r="AE126" s="66">
        <f>(AC126/$BL126)</f>
        <v>331.65751904726682</v>
      </c>
      <c r="AF126" s="61"/>
      <c r="AG126" s="66">
        <f>IF(AE126,AE126/AE$219*100,0)</f>
        <v>82.349206296149603</v>
      </c>
      <c r="AH126" s="99"/>
      <c r="AI126" s="61"/>
      <c r="AJ126" s="70">
        <v>42507539</v>
      </c>
      <c r="AK126" s="61"/>
      <c r="AL126" s="66">
        <f>(AJ126/$BL126)</f>
        <v>1572.1406538945189</v>
      </c>
      <c r="AM126" s="61"/>
      <c r="AN126" s="66">
        <f>IF(AL126,AL126/AL$219*100,0)</f>
        <v>75.159311803075894</v>
      </c>
      <c r="AO126" s="61"/>
      <c r="AP126" s="70">
        <v>927843</v>
      </c>
      <c r="AQ126" s="61"/>
      <c r="AR126" s="66">
        <f>(AP126/$BL126)</f>
        <v>34.316258599008805</v>
      </c>
      <c r="AS126" s="61"/>
      <c r="AT126" s="66">
        <f>IF(AR126,AR126/AR$219*100,0)</f>
        <v>36.623337685127275</v>
      </c>
      <c r="AU126" s="61"/>
      <c r="AV126" s="70">
        <v>639247</v>
      </c>
      <c r="AW126" s="61"/>
      <c r="AX126" s="66">
        <f>(AV126/$BL126)</f>
        <v>23.642540128707743</v>
      </c>
      <c r="AY126" s="61"/>
      <c r="AZ126" s="66">
        <f>IF(AX126,AX126/AX$219*100,0)</f>
        <v>15.447331897442911</v>
      </c>
      <c r="BA126" s="61"/>
      <c r="BB126" s="70">
        <v>0</v>
      </c>
      <c r="BC126" s="61"/>
      <c r="BD126" s="66">
        <f>(BB126/$BL126)</f>
        <v>0</v>
      </c>
      <c r="BE126" s="61"/>
      <c r="BF126" s="66">
        <f>IF(BD126,BD126/BD$219*100,0)</f>
        <v>0</v>
      </c>
      <c r="BG126" s="61"/>
      <c r="BH126" s="70">
        <f>(E126+K126+Q126+W126+AC126+AJ126+AP126+AV126+BB126)</f>
        <v>69621581</v>
      </c>
      <c r="BI126" s="61"/>
      <c r="BJ126" s="47">
        <v>32</v>
      </c>
      <c r="BK126" s="61"/>
      <c r="BL126" s="96">
        <v>27038</v>
      </c>
      <c r="BM126" s="61"/>
      <c r="BN126" s="96">
        <f>IF(E126,BL126,0)</f>
        <v>27038</v>
      </c>
      <c r="BO126" s="61"/>
      <c r="BP126" s="96">
        <f>IF(K126,BL126,0)</f>
        <v>27038</v>
      </c>
      <c r="BQ126" s="61"/>
      <c r="BR126" s="96">
        <f>IF(Q126,BL126,0)</f>
        <v>27038</v>
      </c>
      <c r="BS126" s="61"/>
      <c r="BT126" s="96">
        <f>IF(W126,BL126,0)</f>
        <v>27038</v>
      </c>
      <c r="BU126" s="61"/>
      <c r="BV126" s="96">
        <f>IF(AC126,BL126,0)</f>
        <v>27038</v>
      </c>
      <c r="BW126" s="61"/>
      <c r="BX126" s="96">
        <f>IF(AJ126,BL126,0)</f>
        <v>27038</v>
      </c>
      <c r="BY126" s="61"/>
      <c r="BZ126" s="96">
        <f>IF(AP126,BL126,0)</f>
        <v>27038</v>
      </c>
      <c r="CA126" s="61"/>
      <c r="CB126" s="96">
        <f>IF(AV126,BL126,0)</f>
        <v>27038</v>
      </c>
      <c r="CC126" s="61"/>
      <c r="CD126" s="96">
        <f>IF(BB126,$BL126,0)</f>
        <v>0</v>
      </c>
    </row>
    <row r="127" spans="1:82" ht="8.85" customHeight="1" x14ac:dyDescent="0.3">
      <c r="A127" s="47">
        <v>33</v>
      </c>
      <c r="B127" s="98"/>
      <c r="C127" s="47" t="s">
        <v>96</v>
      </c>
      <c r="D127" s="61"/>
      <c r="E127" s="70">
        <v>5207130</v>
      </c>
      <c r="F127" s="61"/>
      <c r="G127" s="66">
        <f>(E127/$BL127)</f>
        <v>93.347854146498875</v>
      </c>
      <c r="H127" s="61"/>
      <c r="I127" s="66">
        <f>IF(G127,G127/G$219*100,0)</f>
        <v>68.815382025378241</v>
      </c>
      <c r="J127" s="61"/>
      <c r="K127" s="70">
        <v>2694823</v>
      </c>
      <c r="L127" s="61"/>
      <c r="M127" s="66">
        <f>(K127/$BL127)</f>
        <v>48.309902836040301</v>
      </c>
      <c r="N127" s="61"/>
      <c r="O127" s="66">
        <f>IF(M127,M127/M$219*100,0)</f>
        <v>78.584025013075347</v>
      </c>
      <c r="P127" s="61"/>
      <c r="Q127" s="70">
        <v>20945697</v>
      </c>
      <c r="R127" s="61"/>
      <c r="S127" s="66">
        <f>(Q127/$BL127)</f>
        <v>375.49204044315371</v>
      </c>
      <c r="T127" s="61"/>
      <c r="U127" s="66">
        <f>IF(S127,S127/S$219*100,0)</f>
        <v>65.967248077023427</v>
      </c>
      <c r="V127" s="61"/>
      <c r="W127" s="70">
        <v>5047896</v>
      </c>
      <c r="X127" s="61"/>
      <c r="Y127" s="66">
        <f>(W127/$BL127)</f>
        <v>90.493277401312255</v>
      </c>
      <c r="Z127" s="61"/>
      <c r="AA127" s="66">
        <f>IF(Y127,Y127/Y$219*100,0)</f>
        <v>58.873231327140751</v>
      </c>
      <c r="AB127" s="61"/>
      <c r="AC127" s="70">
        <v>20022745</v>
      </c>
      <c r="AD127" s="61"/>
      <c r="AE127" s="66">
        <f>(AC127/$BL127)</f>
        <v>358.94634469900683</v>
      </c>
      <c r="AF127" s="61"/>
      <c r="AG127" s="66">
        <f>IF(AE127,AE127/AE$219*100,0)</f>
        <v>89.124910159671941</v>
      </c>
      <c r="AH127" s="99"/>
      <c r="AI127" s="61"/>
      <c r="AJ127" s="70">
        <v>82876108</v>
      </c>
      <c r="AK127" s="61"/>
      <c r="AL127" s="66">
        <f>(AJ127/$BL127)</f>
        <v>1485.7141730307267</v>
      </c>
      <c r="AM127" s="61"/>
      <c r="AN127" s="66">
        <f>IF(AL127,AL127/AL$219*100,0)</f>
        <v>71.027521936060495</v>
      </c>
      <c r="AO127" s="61"/>
      <c r="AP127" s="70">
        <v>2437174</v>
      </c>
      <c r="AQ127" s="61"/>
      <c r="AR127" s="66">
        <f>(AP127/$BL127)</f>
        <v>43.691047291240899</v>
      </c>
      <c r="AS127" s="61"/>
      <c r="AT127" s="66">
        <f>IF(AR127,AR127/AR$219*100,0)</f>
        <v>46.628392607176551</v>
      </c>
      <c r="AU127" s="61"/>
      <c r="AV127" s="70">
        <v>2311492</v>
      </c>
      <c r="AW127" s="61"/>
      <c r="AX127" s="66">
        <f>(AV127/$BL127)</f>
        <v>41.437954895844541</v>
      </c>
      <c r="AY127" s="61"/>
      <c r="AZ127" s="66">
        <f>IF(AX127,AX127/AX$219*100,0)</f>
        <v>27.074326148658507</v>
      </c>
      <c r="BA127" s="61"/>
      <c r="BB127" s="70">
        <v>0</v>
      </c>
      <c r="BC127" s="61"/>
      <c r="BD127" s="66">
        <f>(BB127/$BL127)</f>
        <v>0</v>
      </c>
      <c r="BE127" s="61"/>
      <c r="BF127" s="66">
        <f>IF(BD127,BD127/BD$219*100,0)</f>
        <v>0</v>
      </c>
      <c r="BG127" s="61"/>
      <c r="BH127" s="70">
        <f>(E127+K127+Q127+W127+AC127+AJ127+AP127+AV127+BB127)</f>
        <v>141543065</v>
      </c>
      <c r="BI127" s="61"/>
      <c r="BJ127" s="47">
        <v>33</v>
      </c>
      <c r="BK127" s="61"/>
      <c r="BL127" s="96">
        <v>55782</v>
      </c>
      <c r="BM127" s="61"/>
      <c r="BN127" s="96">
        <f>IF(E127,BL127,0)</f>
        <v>55782</v>
      </c>
      <c r="BO127" s="61"/>
      <c r="BP127" s="96">
        <f>IF(K127,BL127,0)</f>
        <v>55782</v>
      </c>
      <c r="BQ127" s="61"/>
      <c r="BR127" s="96">
        <f>IF(Q127,BL127,0)</f>
        <v>55782</v>
      </c>
      <c r="BS127" s="61"/>
      <c r="BT127" s="96">
        <f>IF(W127,BL127,0)</f>
        <v>55782</v>
      </c>
      <c r="BU127" s="61"/>
      <c r="BV127" s="96">
        <f>IF(AC127,BL127,0)</f>
        <v>55782</v>
      </c>
      <c r="BW127" s="61"/>
      <c r="BX127" s="96">
        <f>IF(AJ127,BL127,0)</f>
        <v>55782</v>
      </c>
      <c r="BY127" s="61"/>
      <c r="BZ127" s="96">
        <f>IF(AP127,BL127,0)</f>
        <v>55782</v>
      </c>
      <c r="CA127" s="61"/>
      <c r="CB127" s="96">
        <f>IF(AV127,BL127,0)</f>
        <v>55782</v>
      </c>
      <c r="CC127" s="61"/>
      <c r="CD127" s="96">
        <f>IF(BB127,$BL127,0)</f>
        <v>0</v>
      </c>
    </row>
    <row r="128" spans="1:82" ht="8.85" customHeight="1" x14ac:dyDescent="0.3">
      <c r="A128" s="47">
        <v>34</v>
      </c>
      <c r="B128" s="98"/>
      <c r="C128" s="47" t="s">
        <v>157</v>
      </c>
      <c r="D128" s="61"/>
      <c r="E128" s="70">
        <v>11865832</v>
      </c>
      <c r="F128" s="61"/>
      <c r="G128" s="66">
        <f>(E128/$BL128)</f>
        <v>133.57910615782956</v>
      </c>
      <c r="H128" s="61"/>
      <c r="I128" s="66">
        <f>IF(G128,G128/G$219*100,0)</f>
        <v>98.473578261727681</v>
      </c>
      <c r="J128" s="61"/>
      <c r="K128" s="70">
        <v>4038936</v>
      </c>
      <c r="L128" s="61"/>
      <c r="M128" s="66">
        <f>(K128/$BL128)</f>
        <v>45.468152651131376</v>
      </c>
      <c r="N128" s="61"/>
      <c r="O128" s="66">
        <f>IF(M128,M128/M$219*100,0)</f>
        <v>73.961449629934748</v>
      </c>
      <c r="P128" s="61"/>
      <c r="Q128" s="70">
        <v>46042408</v>
      </c>
      <c r="R128" s="61"/>
      <c r="S128" s="66">
        <f>(Q128/$BL128)</f>
        <v>518.32047731622197</v>
      </c>
      <c r="T128" s="61"/>
      <c r="U128" s="66">
        <f>IF(S128,S128/S$219*100,0)</f>
        <v>91.059654607237448</v>
      </c>
      <c r="V128" s="61"/>
      <c r="W128" s="70">
        <v>13720275</v>
      </c>
      <c r="X128" s="61"/>
      <c r="Y128" s="66">
        <f>(W128/$BL128)</f>
        <v>154.45542046605877</v>
      </c>
      <c r="Z128" s="61"/>
      <c r="AA128" s="66">
        <f>IF(Y128,Y128/Y$219*100,0)</f>
        <v>100.48580358630271</v>
      </c>
      <c r="AB128" s="61"/>
      <c r="AC128" s="70">
        <v>19217458</v>
      </c>
      <c r="AD128" s="61"/>
      <c r="AE128" s="66">
        <f>(AC128/$BL128)</f>
        <v>216.33972756951479</v>
      </c>
      <c r="AF128" s="61"/>
      <c r="AG128" s="66">
        <f>IF(AE128,AE128/AE$219*100,0)</f>
        <v>53.716270045232363</v>
      </c>
      <c r="AH128" s="99"/>
      <c r="AI128" s="61"/>
      <c r="AJ128" s="70">
        <v>181633489</v>
      </c>
      <c r="AK128" s="61"/>
      <c r="AL128" s="66">
        <f>(AJ128/$BL128)</f>
        <v>2044.7313857930878</v>
      </c>
      <c r="AM128" s="61"/>
      <c r="AN128" s="66">
        <f>IF(AL128,AL128/AL$219*100,0)</f>
        <v>97.752451981735462</v>
      </c>
      <c r="AO128" s="61"/>
      <c r="AP128" s="70">
        <v>7625553</v>
      </c>
      <c r="AQ128" s="61"/>
      <c r="AR128" s="66">
        <f>(AP128/$BL128)</f>
        <v>85.844343127321849</v>
      </c>
      <c r="AS128" s="61"/>
      <c r="AT128" s="66">
        <f>IF(AR128,AR128/AR$219*100,0)</f>
        <v>91.615650862377279</v>
      </c>
      <c r="AU128" s="61"/>
      <c r="AV128" s="70">
        <v>1747983</v>
      </c>
      <c r="AW128" s="61"/>
      <c r="AX128" s="66">
        <f>(AV128/$BL128)</f>
        <v>19.677845322526174</v>
      </c>
      <c r="AY128" s="61"/>
      <c r="AZ128" s="66">
        <f>IF(AX128,AX128/AX$219*100,0)</f>
        <v>12.856918337404585</v>
      </c>
      <c r="BA128" s="61"/>
      <c r="BB128" s="70">
        <v>0</v>
      </c>
      <c r="BC128" s="61"/>
      <c r="BD128" s="66">
        <f>(BB128/$BL128)</f>
        <v>0</v>
      </c>
      <c r="BE128" s="61"/>
      <c r="BF128" s="66">
        <f>IF(BD128,BD128/BD$219*100,0)</f>
        <v>0</v>
      </c>
      <c r="BG128" s="61"/>
      <c r="BH128" s="70">
        <f>(E128+K128+Q128+W128+AC128+AJ128+AP128+AV128+BB128)</f>
        <v>285891934</v>
      </c>
      <c r="BI128" s="61"/>
      <c r="BJ128" s="47">
        <v>34</v>
      </c>
      <c r="BK128" s="61"/>
      <c r="BL128" s="96">
        <v>88830</v>
      </c>
      <c r="BM128" s="61"/>
      <c r="BN128" s="96">
        <f>IF(E128,BL128,0)</f>
        <v>88830</v>
      </c>
      <c r="BO128" s="61"/>
      <c r="BP128" s="96">
        <f>IF(K128,BL128,0)</f>
        <v>88830</v>
      </c>
      <c r="BQ128" s="61"/>
      <c r="BR128" s="96">
        <f>IF(Q128,BL128,0)</f>
        <v>88830</v>
      </c>
      <c r="BS128" s="61"/>
      <c r="BT128" s="96">
        <f>IF(W128,BL128,0)</f>
        <v>88830</v>
      </c>
      <c r="BU128" s="61"/>
      <c r="BV128" s="96">
        <f>IF(AC128,BL128,0)</f>
        <v>88830</v>
      </c>
      <c r="BW128" s="61"/>
      <c r="BX128" s="96">
        <f>IF(AJ128,BL128,0)</f>
        <v>88830</v>
      </c>
      <c r="BY128" s="61"/>
      <c r="BZ128" s="96">
        <f>IF(AP128,BL128,0)</f>
        <v>88830</v>
      </c>
      <c r="CA128" s="61"/>
      <c r="CB128" s="96">
        <f>IF(AV128,BL128,0)</f>
        <v>88830</v>
      </c>
      <c r="CC128" s="61"/>
      <c r="CD128" s="96">
        <f>IF(BB128,$BL128,0)</f>
        <v>0</v>
      </c>
    </row>
    <row r="129" spans="1:82" ht="8.85" customHeight="1" x14ac:dyDescent="0.3">
      <c r="A129" s="47">
        <v>35</v>
      </c>
      <c r="B129" s="98"/>
      <c r="C129" s="47" t="s">
        <v>158</v>
      </c>
      <c r="D129" s="61"/>
      <c r="E129" s="70">
        <v>2019906</v>
      </c>
      <c r="F129" s="61"/>
      <c r="G129" s="66">
        <f>(E129/$BL129)</f>
        <v>120.54102763024407</v>
      </c>
      <c r="H129" s="61"/>
      <c r="I129" s="66">
        <f>IF(G129,G129/G$219*100,0)</f>
        <v>88.861998403184913</v>
      </c>
      <c r="J129" s="61"/>
      <c r="K129" s="70">
        <v>1419873</v>
      </c>
      <c r="L129" s="61"/>
      <c r="M129" s="66">
        <f>(K129/$BL129)</f>
        <v>84.733126454615984</v>
      </c>
      <c r="N129" s="61"/>
      <c r="O129" s="66">
        <f>IF(M129,M129/M$219*100,0)</f>
        <v>137.83240573562276</v>
      </c>
      <c r="P129" s="61"/>
      <c r="Q129" s="70">
        <v>5582835</v>
      </c>
      <c r="R129" s="61"/>
      <c r="S129" s="66">
        <f>(Q129/$BL129)</f>
        <v>333.16434922718867</v>
      </c>
      <c r="T129" s="61"/>
      <c r="U129" s="66">
        <f>IF(S129,S129/S$219*100,0)</f>
        <v>58.531028380659635</v>
      </c>
      <c r="V129" s="61"/>
      <c r="W129" s="70">
        <v>1096975</v>
      </c>
      <c r="X129" s="61"/>
      <c r="Y129" s="66">
        <f>(W129/$BL129)</f>
        <v>65.463686817449428</v>
      </c>
      <c r="Z129" s="61"/>
      <c r="AA129" s="66">
        <f>IF(Y129,Y129/Y$219*100,0)</f>
        <v>42.589448500572338</v>
      </c>
      <c r="AB129" s="61"/>
      <c r="AC129" s="70">
        <v>12292735</v>
      </c>
      <c r="AD129" s="61"/>
      <c r="AE129" s="66">
        <f>(AC129/$BL129)</f>
        <v>733.58805275407292</v>
      </c>
      <c r="AF129" s="61"/>
      <c r="AG129" s="66">
        <f>IF(AE129,AE129/AE$219*100,0)</f>
        <v>182.14691488428559</v>
      </c>
      <c r="AH129" s="99"/>
      <c r="AI129" s="61"/>
      <c r="AJ129" s="70">
        <v>26996975</v>
      </c>
      <c r="AK129" s="61"/>
      <c r="AL129" s="66">
        <f>(AJ129/$BL129)</f>
        <v>1611.0864116488631</v>
      </c>
      <c r="AM129" s="61"/>
      <c r="AN129" s="66">
        <f>IF(AL129,AL129/AL$219*100,0)</f>
        <v>77.021191236836913</v>
      </c>
      <c r="AO129" s="61"/>
      <c r="AP129" s="70">
        <v>560532</v>
      </c>
      <c r="AQ129" s="61"/>
      <c r="AR129" s="66">
        <f>(AP129/$BL129)</f>
        <v>33.450617652324404</v>
      </c>
      <c r="AS129" s="61"/>
      <c r="AT129" s="66">
        <f>IF(AR129,AR129/AR$219*100,0)</f>
        <v>35.699499772756148</v>
      </c>
      <c r="AU129" s="61"/>
      <c r="AV129" s="70">
        <v>1783920</v>
      </c>
      <c r="AW129" s="61"/>
      <c r="AX129" s="66">
        <f>(AV129/$BL129)</f>
        <v>106.45819657456585</v>
      </c>
      <c r="AY129" s="61"/>
      <c r="AZ129" s="66">
        <f>IF(AX129,AX129/AX$219*100,0)</f>
        <v>69.556616452295884</v>
      </c>
      <c r="BA129" s="61"/>
      <c r="BB129" s="70">
        <v>0</v>
      </c>
      <c r="BC129" s="61"/>
      <c r="BD129" s="66">
        <f>(BB129/$BL129)</f>
        <v>0</v>
      </c>
      <c r="BE129" s="61"/>
      <c r="BF129" s="66">
        <f>IF(BD129,BD129/BD$219*100,0)</f>
        <v>0</v>
      </c>
      <c r="BG129" s="61"/>
      <c r="BH129" s="70">
        <f>(E129+K129+Q129+W129+AC129+AJ129+AP129+AV129+BB129)</f>
        <v>51753751</v>
      </c>
      <c r="BI129" s="61"/>
      <c r="BJ129" s="47">
        <v>35</v>
      </c>
      <c r="BK129" s="61"/>
      <c r="BL129" s="96">
        <v>16757</v>
      </c>
      <c r="BM129" s="61"/>
      <c r="BN129" s="96">
        <f>IF(E129,BL129,0)</f>
        <v>16757</v>
      </c>
      <c r="BO129" s="61"/>
      <c r="BP129" s="96">
        <f>IF(K129,BL129,0)</f>
        <v>16757</v>
      </c>
      <c r="BQ129" s="61"/>
      <c r="BR129" s="96">
        <f>IF(Q129,BL129,0)</f>
        <v>16757</v>
      </c>
      <c r="BS129" s="61"/>
      <c r="BT129" s="96">
        <f>IF(W129,BL129,0)</f>
        <v>16757</v>
      </c>
      <c r="BU129" s="61"/>
      <c r="BV129" s="96">
        <f>IF(AC129,BL129,0)</f>
        <v>16757</v>
      </c>
      <c r="BW129" s="61"/>
      <c r="BX129" s="96">
        <f>IF(AJ129,BL129,0)</f>
        <v>16757</v>
      </c>
      <c r="BY129" s="61"/>
      <c r="BZ129" s="96">
        <f>IF(AP129,BL129,0)</f>
        <v>16757</v>
      </c>
      <c r="CA129" s="61"/>
      <c r="CB129" s="96">
        <f>IF(AV129,BL129,0)</f>
        <v>16757</v>
      </c>
      <c r="CC129" s="61"/>
      <c r="CD129" s="96">
        <f>IF(BB129,$BL129,0)</f>
        <v>0</v>
      </c>
    </row>
    <row r="130" spans="1:82" ht="8.85" customHeight="1" x14ac:dyDescent="0.3">
      <c r="A130" s="61"/>
      <c r="B130" s="61"/>
      <c r="D130" s="61"/>
      <c r="E130" s="93"/>
      <c r="F130" s="61"/>
      <c r="G130" s="61"/>
      <c r="H130" s="61"/>
      <c r="I130" s="61"/>
      <c r="J130" s="61"/>
      <c r="K130" s="93"/>
      <c r="L130" s="61"/>
      <c r="M130" s="61"/>
      <c r="N130" s="61"/>
      <c r="O130" s="61"/>
      <c r="P130" s="61"/>
      <c r="Q130" s="93"/>
      <c r="R130" s="61"/>
      <c r="S130" s="61"/>
      <c r="T130" s="61"/>
      <c r="U130" s="61"/>
      <c r="V130" s="61"/>
      <c r="W130" s="93"/>
      <c r="X130" s="61"/>
      <c r="Y130" s="61"/>
      <c r="Z130" s="61"/>
      <c r="AA130" s="61"/>
      <c r="AB130" s="61"/>
      <c r="AC130" s="93"/>
      <c r="AD130" s="61"/>
      <c r="AE130" s="61"/>
      <c r="AF130" s="61"/>
      <c r="AG130" s="61"/>
      <c r="AH130" s="61"/>
      <c r="AI130" s="61"/>
      <c r="AJ130" s="93"/>
      <c r="AK130" s="61"/>
      <c r="AL130" s="61"/>
      <c r="AM130" s="61"/>
      <c r="AN130" s="61"/>
      <c r="AO130" s="61"/>
      <c r="AP130" s="93"/>
      <c r="AQ130" s="61"/>
      <c r="AR130" s="61"/>
      <c r="AS130" s="61"/>
      <c r="AT130" s="61"/>
      <c r="AU130" s="61"/>
      <c r="AV130" s="93"/>
      <c r="AW130" s="61"/>
      <c r="AX130" s="61"/>
      <c r="AY130" s="61"/>
      <c r="AZ130" s="61"/>
      <c r="BA130" s="61"/>
      <c r="BB130" s="61"/>
      <c r="BC130" s="61"/>
      <c r="BD130" s="61"/>
      <c r="BE130" s="61"/>
      <c r="BF130" s="61"/>
      <c r="BG130" s="61"/>
      <c r="BH130" s="93"/>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93"/>
    </row>
    <row r="131" spans="1:82" ht="8.85" customHeight="1" x14ac:dyDescent="0.3">
      <c r="A131" s="47">
        <v>36</v>
      </c>
      <c r="B131" s="98"/>
      <c r="C131" s="47" t="s">
        <v>159</v>
      </c>
      <c r="D131" s="61"/>
      <c r="E131" s="70">
        <v>6433033</v>
      </c>
      <c r="F131" s="61"/>
      <c r="G131" s="66">
        <f>(E131/$BL131)</f>
        <v>173.44386627123214</v>
      </c>
      <c r="H131" s="61"/>
      <c r="I131" s="66">
        <f>IF(G131,G131/G$219*100,0)</f>
        <v>127.86159924664018</v>
      </c>
      <c r="J131" s="61"/>
      <c r="K131" s="70">
        <v>2560029</v>
      </c>
      <c r="L131" s="61"/>
      <c r="M131" s="66">
        <f>(K131/$BL131)</f>
        <v>69.022081423564302</v>
      </c>
      <c r="N131" s="61"/>
      <c r="O131" s="66">
        <f>IF(M131,M131/M$219*100,0)</f>
        <v>112.27579967305267</v>
      </c>
      <c r="P131" s="61"/>
      <c r="Q131" s="70">
        <v>17203620</v>
      </c>
      <c r="R131" s="61"/>
      <c r="S131" s="66">
        <f>(Q131/$BL131)</f>
        <v>463.83445672688055</v>
      </c>
      <c r="T131" s="61"/>
      <c r="U131" s="66">
        <f>IF(S131,S131/S$219*100,0)</f>
        <v>81.487433495160275</v>
      </c>
      <c r="V131" s="61"/>
      <c r="W131" s="70">
        <v>2548421</v>
      </c>
      <c r="X131" s="61"/>
      <c r="Y131" s="66">
        <f>(W131/$BL131)</f>
        <v>68.709112968455116</v>
      </c>
      <c r="Z131" s="61"/>
      <c r="AA131" s="66">
        <f>IF(Y131,Y131/Y$219*100,0)</f>
        <v>44.700861967187919</v>
      </c>
      <c r="AB131" s="61"/>
      <c r="AC131" s="70">
        <v>12620961</v>
      </c>
      <c r="AD131" s="61"/>
      <c r="AE131" s="66">
        <f>(AC131/$BL131)</f>
        <v>340.27934753302776</v>
      </c>
      <c r="AF131" s="61"/>
      <c r="AG131" s="66">
        <f>IF(AE131,AE131/AE$219*100,0)</f>
        <v>84.489971066577624</v>
      </c>
      <c r="AH131" s="99"/>
      <c r="AI131" s="61"/>
      <c r="AJ131" s="70">
        <v>64422205</v>
      </c>
      <c r="AK131" s="61"/>
      <c r="AL131" s="66">
        <f>(AJ131/$BL131)</f>
        <v>1736.9157454839578</v>
      </c>
      <c r="AM131" s="61"/>
      <c r="AN131" s="66">
        <f>IF(AL131,AL131/AL$219*100,0)</f>
        <v>83.03671288387126</v>
      </c>
      <c r="AO131" s="61"/>
      <c r="AP131" s="70">
        <v>2465007</v>
      </c>
      <c r="AQ131" s="61"/>
      <c r="AR131" s="66">
        <f>(AP131/$BL131)</f>
        <v>66.460150984092749</v>
      </c>
      <c r="AS131" s="61"/>
      <c r="AT131" s="66">
        <f>IF(AR131,AR131/AR$219*100,0)</f>
        <v>70.928261164382192</v>
      </c>
      <c r="AU131" s="61"/>
      <c r="AV131" s="70">
        <v>4230896</v>
      </c>
      <c r="AW131" s="61"/>
      <c r="AX131" s="66">
        <f>(AV131/$BL131)</f>
        <v>114.0710703693718</v>
      </c>
      <c r="AY131" s="61"/>
      <c r="AZ131" s="66">
        <f>IF(AX131,AX131/AX$219*100,0)</f>
        <v>74.530641559645503</v>
      </c>
      <c r="BA131" s="61"/>
      <c r="BB131" s="70">
        <v>0</v>
      </c>
      <c r="BC131" s="61"/>
      <c r="BD131" s="66">
        <f>(BB131/$BL131)</f>
        <v>0</v>
      </c>
      <c r="BE131" s="61"/>
      <c r="BF131" s="66">
        <f>IF(BD131,BD131/BD$219*100,0)</f>
        <v>0</v>
      </c>
      <c r="BG131" s="61"/>
      <c r="BH131" s="70">
        <f>(E131+K131+Q131+W131+AC131+AJ131+AP131+AV131+BB131)</f>
        <v>112484172</v>
      </c>
      <c r="BI131" s="61"/>
      <c r="BJ131" s="47">
        <v>36</v>
      </c>
      <c r="BK131" s="61"/>
      <c r="BL131" s="96">
        <v>37090</v>
      </c>
      <c r="BM131" s="61"/>
      <c r="BN131" s="96">
        <f>IF(E131,BL131,0)</f>
        <v>37090</v>
      </c>
      <c r="BO131" s="61"/>
      <c r="BP131" s="96">
        <f>IF(K131,BL131,0)</f>
        <v>37090</v>
      </c>
      <c r="BQ131" s="61"/>
      <c r="BR131" s="96">
        <f>IF(Q131,BL131,0)</f>
        <v>37090</v>
      </c>
      <c r="BS131" s="61"/>
      <c r="BT131" s="96">
        <f>IF(W131,BL131,0)</f>
        <v>37090</v>
      </c>
      <c r="BU131" s="61"/>
      <c r="BV131" s="96">
        <f>IF(AC131,BL131,0)</f>
        <v>37090</v>
      </c>
      <c r="BW131" s="61"/>
      <c r="BX131" s="96">
        <f>IF(AJ131,BL131,0)</f>
        <v>37090</v>
      </c>
      <c r="BY131" s="61"/>
      <c r="BZ131" s="96">
        <f>IF(AP131,BL131,0)</f>
        <v>37090</v>
      </c>
      <c r="CA131" s="61"/>
      <c r="CB131" s="96">
        <f>IF(AV131,BL131,0)</f>
        <v>37090</v>
      </c>
      <c r="CC131" s="61"/>
      <c r="CD131" s="96">
        <f>IF(BB131,$BL131,0)</f>
        <v>0</v>
      </c>
    </row>
    <row r="132" spans="1:82" ht="8.85" customHeight="1" x14ac:dyDescent="0.3">
      <c r="A132" s="47">
        <v>37</v>
      </c>
      <c r="B132" s="98"/>
      <c r="C132" s="47" t="s">
        <v>160</v>
      </c>
      <c r="D132" s="61"/>
      <c r="E132" s="70">
        <v>4743068</v>
      </c>
      <c r="F132" s="61"/>
      <c r="G132" s="66">
        <f>(E132/$BL132)</f>
        <v>202.07344921608725</v>
      </c>
      <c r="H132" s="61"/>
      <c r="I132" s="66">
        <f>IF(G132,G132/G$219*100,0)</f>
        <v>148.96712658404979</v>
      </c>
      <c r="J132" s="61"/>
      <c r="K132" s="70">
        <v>1797215</v>
      </c>
      <c r="L132" s="61"/>
      <c r="M132" s="66">
        <f>(K132/$BL132)</f>
        <v>76.568464553510566</v>
      </c>
      <c r="N132" s="61"/>
      <c r="O132" s="66">
        <f>IF(M132,M132/M$219*100,0)</f>
        <v>124.55123650542687</v>
      </c>
      <c r="P132" s="61"/>
      <c r="Q132" s="70">
        <v>14695538</v>
      </c>
      <c r="R132" s="61"/>
      <c r="S132" s="66">
        <f>(Q132/$BL132)</f>
        <v>626.08801976823452</v>
      </c>
      <c r="T132" s="61"/>
      <c r="U132" s="66">
        <f>IF(S132,S132/S$219*100,0)</f>
        <v>109.99248790829202</v>
      </c>
      <c r="V132" s="61"/>
      <c r="W132" s="70">
        <v>3270133</v>
      </c>
      <c r="X132" s="61"/>
      <c r="Y132" s="66">
        <f>(W132/$BL132)</f>
        <v>139.32059475119291</v>
      </c>
      <c r="Z132" s="61"/>
      <c r="AA132" s="66">
        <f>IF(Y132,Y132/Y$219*100,0)</f>
        <v>90.639369453347598</v>
      </c>
      <c r="AB132" s="61"/>
      <c r="AC132" s="70">
        <v>7234658</v>
      </c>
      <c r="AD132" s="61"/>
      <c r="AE132" s="66">
        <f>(AC132/$BL132)</f>
        <v>308.22503408316294</v>
      </c>
      <c r="AF132" s="61"/>
      <c r="AG132" s="66">
        <f>IF(AE132,AE132/AE$219*100,0)</f>
        <v>76.531016062188996</v>
      </c>
      <c r="AH132" s="99"/>
      <c r="AI132" s="61"/>
      <c r="AJ132" s="70">
        <v>35026236</v>
      </c>
      <c r="AK132" s="61"/>
      <c r="AL132" s="66">
        <f>(AJ132/$BL132)</f>
        <v>1492.2561349693251</v>
      </c>
      <c r="AM132" s="61"/>
      <c r="AN132" s="66">
        <f>IF(AL132,AL132/AL$219*100,0)</f>
        <v>71.340273442059001</v>
      </c>
      <c r="AO132" s="61"/>
      <c r="AP132" s="70">
        <v>1166501</v>
      </c>
      <c r="AQ132" s="61"/>
      <c r="AR132" s="66">
        <f>(AP132/$BL132)</f>
        <v>49.697554533060668</v>
      </c>
      <c r="AS132" s="61"/>
      <c r="AT132" s="66">
        <f>IF(AR132,AR132/AR$219*100,0)</f>
        <v>53.038716809351719</v>
      </c>
      <c r="AU132" s="61"/>
      <c r="AV132" s="70">
        <v>2313105</v>
      </c>
      <c r="AW132" s="61"/>
      <c r="AX132" s="66">
        <f>(AV132/$BL132)</f>
        <v>98.547418200408998</v>
      </c>
      <c r="AY132" s="61"/>
      <c r="AZ132" s="66">
        <f>IF(AX132,AX132/AX$219*100,0)</f>
        <v>64.387949361219071</v>
      </c>
      <c r="BA132" s="61"/>
      <c r="BB132" s="70">
        <v>0</v>
      </c>
      <c r="BC132" s="61"/>
      <c r="BD132" s="66">
        <f>(BB132/$BL132)</f>
        <v>0</v>
      </c>
      <c r="BE132" s="61"/>
      <c r="BF132" s="66">
        <f>IF(BD132,BD132/BD$219*100,0)</f>
        <v>0</v>
      </c>
      <c r="BG132" s="61"/>
      <c r="BH132" s="70">
        <f>(E132+K132+Q132+W132+AC132+AJ132+AP132+AV132+BB132)</f>
        <v>70246454</v>
      </c>
      <c r="BI132" s="61"/>
      <c r="BJ132" s="47">
        <v>37</v>
      </c>
      <c r="BK132" s="61"/>
      <c r="BL132" s="96">
        <v>23472</v>
      </c>
      <c r="BM132" s="61"/>
      <c r="BN132" s="96">
        <f>IF(E132,BL132,0)</f>
        <v>23472</v>
      </c>
      <c r="BO132" s="61"/>
      <c r="BP132" s="96">
        <f>IF(K132,BL132,0)</f>
        <v>23472</v>
      </c>
      <c r="BQ132" s="61"/>
      <c r="BR132" s="96">
        <f>IF(Q132,BL132,0)</f>
        <v>23472</v>
      </c>
      <c r="BS132" s="61"/>
      <c r="BT132" s="96">
        <f>IF(W132,BL132,0)</f>
        <v>23472</v>
      </c>
      <c r="BU132" s="61"/>
      <c r="BV132" s="96">
        <f>IF(AC132,BL132,0)</f>
        <v>23472</v>
      </c>
      <c r="BW132" s="61"/>
      <c r="BX132" s="96">
        <f>IF(AJ132,BL132,0)</f>
        <v>23472</v>
      </c>
      <c r="BY132" s="61"/>
      <c r="BZ132" s="96">
        <f>IF(AP132,BL132,0)</f>
        <v>23472</v>
      </c>
      <c r="CA132" s="61"/>
      <c r="CB132" s="96">
        <f>IF(AV132,BL132,0)</f>
        <v>23472</v>
      </c>
      <c r="CC132" s="61"/>
      <c r="CD132" s="96">
        <f>IF(BB132,$BL132,0)</f>
        <v>0</v>
      </c>
    </row>
    <row r="133" spans="1:82" ht="8.85" customHeight="1" x14ac:dyDescent="0.3">
      <c r="A133" s="47">
        <v>38</v>
      </c>
      <c r="B133" s="98"/>
      <c r="C133" s="47" t="s">
        <v>161</v>
      </c>
      <c r="D133" s="61"/>
      <c r="E133" s="70">
        <v>1568789</v>
      </c>
      <c r="F133" s="61"/>
      <c r="G133" s="66">
        <f>(E133/$BL133)</f>
        <v>101.57261249595338</v>
      </c>
      <c r="H133" s="61"/>
      <c r="I133" s="66">
        <f>IF(G133,G133/G$219*100,0)</f>
        <v>74.878616076756373</v>
      </c>
      <c r="J133" s="61"/>
      <c r="K133" s="70">
        <v>1654452</v>
      </c>
      <c r="L133" s="61"/>
      <c r="M133" s="66">
        <f>(K133/$BL133)</f>
        <v>107.11893816769181</v>
      </c>
      <c r="N133" s="61"/>
      <c r="O133" s="66">
        <f>IF(M133,M133/M$219*100,0)</f>
        <v>174.2466207169447</v>
      </c>
      <c r="P133" s="61"/>
      <c r="Q133" s="70">
        <v>4045558</v>
      </c>
      <c r="R133" s="61"/>
      <c r="S133" s="66">
        <f>(Q133/$BL133)</f>
        <v>261.93318225963094</v>
      </c>
      <c r="T133" s="61"/>
      <c r="U133" s="66">
        <f>IF(S133,S133/S$219*100,0)</f>
        <v>46.016983990746304</v>
      </c>
      <c r="V133" s="61"/>
      <c r="W133" s="70">
        <v>2612092</v>
      </c>
      <c r="X133" s="61"/>
      <c r="Y133" s="66">
        <f>(W133/$BL133)</f>
        <v>169.12217546131433</v>
      </c>
      <c r="Z133" s="61"/>
      <c r="AA133" s="66">
        <f>IF(Y133,Y133/Y$219*100,0)</f>
        <v>110.02771967610117</v>
      </c>
      <c r="AB133" s="61"/>
      <c r="AC133" s="70">
        <v>7979678</v>
      </c>
      <c r="AD133" s="61"/>
      <c r="AE133" s="66">
        <f>(AC133/$BL133)</f>
        <v>516.65121398510848</v>
      </c>
      <c r="AF133" s="61"/>
      <c r="AG133" s="66">
        <f>IF(AE133,AE133/AE$219*100,0)</f>
        <v>128.28238456898166</v>
      </c>
      <c r="AH133" s="99"/>
      <c r="AI133" s="61"/>
      <c r="AJ133" s="70">
        <v>20660450</v>
      </c>
      <c r="AK133" s="61"/>
      <c r="AL133" s="66">
        <f>(AJ133/$BL133)</f>
        <v>1337.6788604726448</v>
      </c>
      <c r="AM133" s="61"/>
      <c r="AN133" s="66">
        <f>IF(AL133,AL133/AL$219*100,0)</f>
        <v>63.950399296392938</v>
      </c>
      <c r="AO133" s="61"/>
      <c r="AP133" s="70">
        <v>780406</v>
      </c>
      <c r="AQ133" s="61"/>
      <c r="AR133" s="66">
        <f>(AP133/$BL133)</f>
        <v>50.528067335707348</v>
      </c>
      <c r="AS133" s="61"/>
      <c r="AT133" s="66">
        <f>IF(AR133,AR133/AR$219*100,0)</f>
        <v>53.925064915611451</v>
      </c>
      <c r="AU133" s="61"/>
      <c r="AV133" s="70">
        <v>701154</v>
      </c>
      <c r="AW133" s="61"/>
      <c r="AX133" s="66">
        <f>(AV133/$BL133)</f>
        <v>45.396827452249916</v>
      </c>
      <c r="AY133" s="61"/>
      <c r="AZ133" s="66">
        <f>IF(AX133,AX133/AX$219*100,0)</f>
        <v>29.660935624017558</v>
      </c>
      <c r="BA133" s="61"/>
      <c r="BB133" s="70">
        <v>0</v>
      </c>
      <c r="BC133" s="61"/>
      <c r="BD133" s="66">
        <f>(BB133/$BL133)</f>
        <v>0</v>
      </c>
      <c r="BE133" s="61"/>
      <c r="BF133" s="66">
        <f>IF(BD133,BD133/BD$219*100,0)</f>
        <v>0</v>
      </c>
      <c r="BG133" s="61"/>
      <c r="BH133" s="70">
        <f>(E133+K133+Q133+W133+AC133+AJ133+AP133+AV133+BB133)</f>
        <v>40002579</v>
      </c>
      <c r="BI133" s="61"/>
      <c r="BJ133" s="47">
        <v>38</v>
      </c>
      <c r="BK133" s="61"/>
      <c r="BL133" s="96">
        <v>15445</v>
      </c>
      <c r="BM133" s="61"/>
      <c r="BN133" s="96">
        <f>IF(E133,BL133,0)</f>
        <v>15445</v>
      </c>
      <c r="BO133" s="61"/>
      <c r="BP133" s="96">
        <f>IF(K133,BL133,0)</f>
        <v>15445</v>
      </c>
      <c r="BQ133" s="61"/>
      <c r="BR133" s="96">
        <f>IF(Q133,BL133,0)</f>
        <v>15445</v>
      </c>
      <c r="BS133" s="61"/>
      <c r="BT133" s="96">
        <f>IF(W133,BL133,0)</f>
        <v>15445</v>
      </c>
      <c r="BU133" s="61"/>
      <c r="BV133" s="96">
        <f>IF(AC133,BL133,0)</f>
        <v>15445</v>
      </c>
      <c r="BW133" s="61"/>
      <c r="BX133" s="96">
        <f>IF(AJ133,BL133,0)</f>
        <v>15445</v>
      </c>
      <c r="BY133" s="61"/>
      <c r="BZ133" s="96">
        <f>IF(AP133,BL133,0)</f>
        <v>15445</v>
      </c>
      <c r="CA133" s="61"/>
      <c r="CB133" s="96">
        <f>IF(AV133,BL133,0)</f>
        <v>15445</v>
      </c>
      <c r="CC133" s="61"/>
      <c r="CD133" s="96">
        <f>IF(BB133,$BL133,0)</f>
        <v>0</v>
      </c>
    </row>
    <row r="134" spans="1:82" ht="8.85" customHeight="1" x14ac:dyDescent="0.3">
      <c r="A134" s="47">
        <v>39</v>
      </c>
      <c r="B134" s="98"/>
      <c r="C134" s="47" t="s">
        <v>162</v>
      </c>
      <c r="D134" s="61"/>
      <c r="E134" s="70">
        <v>1586836</v>
      </c>
      <c r="F134" s="61"/>
      <c r="G134" s="66">
        <f>(E134/$BL134)</f>
        <v>78.958849579539233</v>
      </c>
      <c r="H134" s="61"/>
      <c r="I134" s="66">
        <f>IF(G134,G134/G$219*100,0)</f>
        <v>58.207908984956156</v>
      </c>
      <c r="J134" s="61"/>
      <c r="K134" s="70">
        <v>1378201</v>
      </c>
      <c r="L134" s="61"/>
      <c r="M134" s="66">
        <f>(K134/$BL134)</f>
        <v>68.577449370552813</v>
      </c>
      <c r="N134" s="61"/>
      <c r="O134" s="66">
        <f>IF(M134,M134/M$219*100,0)</f>
        <v>111.55253230292246</v>
      </c>
      <c r="P134" s="61"/>
      <c r="Q134" s="70">
        <v>8301158</v>
      </c>
      <c r="R134" s="61"/>
      <c r="S134" s="66">
        <f>(Q134/$BL134)</f>
        <v>413.0545852614818</v>
      </c>
      <c r="T134" s="61"/>
      <c r="U134" s="66">
        <f>IF(S134,S134/S$219*100,0)</f>
        <v>72.566316620555156</v>
      </c>
      <c r="V134" s="61"/>
      <c r="W134" s="70">
        <v>2679101</v>
      </c>
      <c r="X134" s="61"/>
      <c r="Y134" s="66">
        <f>(W134/$BL134)</f>
        <v>133.30850375677963</v>
      </c>
      <c r="Z134" s="61"/>
      <c r="AA134" s="66">
        <f>IF(Y134,Y134/Y$219*100,0)</f>
        <v>86.728015659581914</v>
      </c>
      <c r="AB134" s="61"/>
      <c r="AC134" s="70">
        <v>5711834</v>
      </c>
      <c r="AD134" s="61"/>
      <c r="AE134" s="66">
        <f>(AC134/$BL134)</f>
        <v>284.21326566154153</v>
      </c>
      <c r="AF134" s="61"/>
      <c r="AG134" s="66">
        <f>IF(AE134,AE134/AE$219*100,0)</f>
        <v>70.568992113605859</v>
      </c>
      <c r="AH134" s="99"/>
      <c r="AI134" s="61"/>
      <c r="AJ134" s="70">
        <v>35353009</v>
      </c>
      <c r="AK134" s="61"/>
      <c r="AL134" s="66">
        <f>(AJ134/$BL134)</f>
        <v>1759.1187241876896</v>
      </c>
      <c r="AM134" s="61"/>
      <c r="AN134" s="66">
        <f>IF(AL134,AL134/AL$219*100,0)</f>
        <v>84.098170454615314</v>
      </c>
      <c r="AO134" s="61"/>
      <c r="AP134" s="70">
        <v>646674</v>
      </c>
      <c r="AQ134" s="61"/>
      <c r="AR134" s="66">
        <f>(AP134/$BL134)</f>
        <v>32.177638453500521</v>
      </c>
      <c r="AS134" s="61"/>
      <c r="AT134" s="66">
        <f>IF(AR134,AR134/AR$219*100,0)</f>
        <v>34.340938292921152</v>
      </c>
      <c r="AU134" s="61"/>
      <c r="AV134" s="70">
        <v>1332432</v>
      </c>
      <c r="AW134" s="61"/>
      <c r="AX134" s="66">
        <f>(AV134/$BL134)</f>
        <v>66.300044782803397</v>
      </c>
      <c r="AY134" s="61"/>
      <c r="AZ134" s="66">
        <f>IF(AX134,AX134/AX$219*100,0)</f>
        <v>43.31847555295959</v>
      </c>
      <c r="BA134" s="61"/>
      <c r="BB134" s="70">
        <v>0</v>
      </c>
      <c r="BC134" s="61"/>
      <c r="BD134" s="66">
        <f>(BB134/$BL134)</f>
        <v>0</v>
      </c>
      <c r="BE134" s="61"/>
      <c r="BF134" s="66">
        <f>IF(BD134,BD134/BD$219*100,0)</f>
        <v>0</v>
      </c>
      <c r="BG134" s="61"/>
      <c r="BH134" s="70">
        <f>(E134+K134+Q134+W134+AC134+AJ134+AP134+AV134+BB134)</f>
        <v>56989245</v>
      </c>
      <c r="BI134" s="61"/>
      <c r="BJ134" s="47">
        <v>39</v>
      </c>
      <c r="BK134" s="61"/>
      <c r="BL134" s="96">
        <v>20097</v>
      </c>
      <c r="BM134" s="61"/>
      <c r="BN134" s="96">
        <f>IF(E134,BL134,0)</f>
        <v>20097</v>
      </c>
      <c r="BO134" s="61"/>
      <c r="BP134" s="96">
        <f>IF(K134,BL134,0)</f>
        <v>20097</v>
      </c>
      <c r="BQ134" s="61"/>
      <c r="BR134" s="96">
        <f>IF(Q134,BL134,0)</f>
        <v>20097</v>
      </c>
      <c r="BS134" s="61"/>
      <c r="BT134" s="96">
        <f>IF(W134,BL134,0)</f>
        <v>20097</v>
      </c>
      <c r="BU134" s="61"/>
      <c r="BV134" s="96">
        <f>IF(AC134,BL134,0)</f>
        <v>20097</v>
      </c>
      <c r="BW134" s="61"/>
      <c r="BX134" s="96">
        <f>IF(AJ134,BL134,0)</f>
        <v>20097</v>
      </c>
      <c r="BY134" s="61"/>
      <c r="BZ134" s="96">
        <f>IF(AP134,BL134,0)</f>
        <v>20097</v>
      </c>
      <c r="CA134" s="61"/>
      <c r="CB134" s="96">
        <f>IF(AV134,BL134,0)</f>
        <v>20097</v>
      </c>
      <c r="CC134" s="61"/>
      <c r="CD134" s="96">
        <f>IF(BB134,$BL134,0)</f>
        <v>0</v>
      </c>
    </row>
    <row r="135" spans="1:82" ht="8.85" customHeight="1" x14ac:dyDescent="0.3">
      <c r="A135" s="47">
        <v>40</v>
      </c>
      <c r="B135" s="98"/>
      <c r="C135" s="47" t="s">
        <v>163</v>
      </c>
      <c r="D135" s="61"/>
      <c r="E135" s="70">
        <v>2324491</v>
      </c>
      <c r="F135" s="61"/>
      <c r="G135" s="66">
        <f>(E135/$BL135)</f>
        <v>203.75973001402525</v>
      </c>
      <c r="H135" s="61"/>
      <c r="I135" s="66">
        <f>IF(G135,G135/G$219*100,0)</f>
        <v>150.21024093705944</v>
      </c>
      <c r="J135" s="61"/>
      <c r="K135" s="70">
        <v>1352055</v>
      </c>
      <c r="L135" s="61"/>
      <c r="M135" s="66">
        <f>(K135/$BL135)</f>
        <v>118.51814516129032</v>
      </c>
      <c r="N135" s="61"/>
      <c r="O135" s="66">
        <f>IF(M135,M135/M$219*100,0)</f>
        <v>192.78931103355376</v>
      </c>
      <c r="P135" s="61"/>
      <c r="Q135" s="70">
        <v>5332218</v>
      </c>
      <c r="R135" s="61"/>
      <c r="S135" s="66">
        <f>(Q135/$BL135)</f>
        <v>467.41041374474054</v>
      </c>
      <c r="T135" s="61"/>
      <c r="U135" s="66">
        <f>IF(S135,S135/S$219*100,0)</f>
        <v>82.115665303833339</v>
      </c>
      <c r="V135" s="61"/>
      <c r="W135" s="70">
        <v>3052713</v>
      </c>
      <c r="X135" s="61"/>
      <c r="Y135" s="66">
        <f>(W135/$BL135)</f>
        <v>267.59405680224404</v>
      </c>
      <c r="Z135" s="61"/>
      <c r="AA135" s="66">
        <f>IF(Y135,Y135/Y$219*100,0)</f>
        <v>174.09168128612947</v>
      </c>
      <c r="AB135" s="61"/>
      <c r="AC135" s="70">
        <v>4209193</v>
      </c>
      <c r="AD135" s="61"/>
      <c r="AE135" s="66">
        <f>(AC135/$BL135)</f>
        <v>368.96853085554</v>
      </c>
      <c r="AF135" s="61"/>
      <c r="AG135" s="66">
        <f>IF(AE135,AE135/AE$219*100,0)</f>
        <v>91.613378015650639</v>
      </c>
      <c r="AH135" s="99"/>
      <c r="AI135" s="61"/>
      <c r="AJ135" s="70">
        <v>15415333</v>
      </c>
      <c r="AK135" s="61"/>
      <c r="AL135" s="66">
        <f>(AJ135/$BL135)</f>
        <v>1351.2739305750351</v>
      </c>
      <c r="AM135" s="61"/>
      <c r="AN135" s="66">
        <f>IF(AL135,AL135/AL$219*100,0)</f>
        <v>64.60033867063342</v>
      </c>
      <c r="AO135" s="61"/>
      <c r="AP135" s="70">
        <v>391230</v>
      </c>
      <c r="AQ135" s="61"/>
      <c r="AR135" s="66">
        <f>(AP135/$BL135)</f>
        <v>34.29435483870968</v>
      </c>
      <c r="AS135" s="61"/>
      <c r="AT135" s="66">
        <f>IF(AR135,AR135/AR$219*100,0)</f>
        <v>36.599961336925027</v>
      </c>
      <c r="AU135" s="61"/>
      <c r="AV135" s="70">
        <v>2602638</v>
      </c>
      <c r="AW135" s="61"/>
      <c r="AX135" s="66">
        <f>(AV135/$BL135)</f>
        <v>228.14147966339411</v>
      </c>
      <c r="AY135" s="61"/>
      <c r="AZ135" s="66">
        <f>IF(AX135,AX135/AX$219*100,0)</f>
        <v>149.06085119233742</v>
      </c>
      <c r="BA135" s="61"/>
      <c r="BB135" s="70">
        <v>0</v>
      </c>
      <c r="BC135" s="61"/>
      <c r="BD135" s="66">
        <f>(BB135/$BL135)</f>
        <v>0</v>
      </c>
      <c r="BE135" s="61"/>
      <c r="BF135" s="66">
        <f>IF(BD135,BD135/BD$219*100,0)</f>
        <v>0</v>
      </c>
      <c r="BG135" s="61"/>
      <c r="BH135" s="70">
        <f>(E135+K135+Q135+W135+AC135+AJ135+AP135+AV135+BB135)</f>
        <v>34679871</v>
      </c>
      <c r="BI135" s="61"/>
      <c r="BJ135" s="47">
        <v>40</v>
      </c>
      <c r="BK135" s="61"/>
      <c r="BL135" s="96">
        <v>11408</v>
      </c>
      <c r="BM135" s="61"/>
      <c r="BN135" s="96">
        <f>IF(E135,BL135,0)</f>
        <v>11408</v>
      </c>
      <c r="BO135" s="61"/>
      <c r="BP135" s="96">
        <f>IF(K135,BL135,0)</f>
        <v>11408</v>
      </c>
      <c r="BQ135" s="61"/>
      <c r="BR135" s="96">
        <f>IF(Q135,BL135,0)</f>
        <v>11408</v>
      </c>
      <c r="BS135" s="61"/>
      <c r="BT135" s="96">
        <f>IF(W135,BL135,0)</f>
        <v>11408</v>
      </c>
      <c r="BU135" s="61"/>
      <c r="BV135" s="96">
        <f>IF(AC135,BL135,0)</f>
        <v>11408</v>
      </c>
      <c r="BW135" s="61"/>
      <c r="BX135" s="96">
        <f>IF(AJ135,BL135,0)</f>
        <v>11408</v>
      </c>
      <c r="BY135" s="61"/>
      <c r="BZ135" s="96">
        <f>IF(AP135,BL135,0)</f>
        <v>11408</v>
      </c>
      <c r="CA135" s="61"/>
      <c r="CB135" s="96">
        <f>IF(AV135,BL135,0)</f>
        <v>11408</v>
      </c>
      <c r="CC135" s="61"/>
      <c r="CD135" s="96">
        <f>IF(BB135,$BL135,0)</f>
        <v>0</v>
      </c>
    </row>
    <row r="136" spans="1:82" ht="8.85" customHeight="1" x14ac:dyDescent="0.3">
      <c r="A136" s="72"/>
      <c r="B136" s="61"/>
      <c r="D136" s="61"/>
      <c r="E136" s="93"/>
      <c r="F136" s="61"/>
      <c r="G136" s="61"/>
      <c r="H136" s="61"/>
      <c r="I136" s="61"/>
      <c r="J136" s="61"/>
      <c r="K136" s="93"/>
      <c r="L136" s="61"/>
      <c r="M136" s="61"/>
      <c r="N136" s="61"/>
      <c r="O136" s="61"/>
      <c r="P136" s="61"/>
      <c r="Q136" s="93"/>
      <c r="R136" s="61"/>
      <c r="S136" s="61"/>
      <c r="T136" s="61"/>
      <c r="U136" s="61"/>
      <c r="V136" s="61"/>
      <c r="W136" s="93"/>
      <c r="X136" s="61"/>
      <c r="Y136" s="61"/>
      <c r="Z136" s="61"/>
      <c r="AA136" s="61"/>
      <c r="AB136" s="61"/>
      <c r="AC136" s="93"/>
      <c r="AD136" s="61"/>
      <c r="AE136" s="61"/>
      <c r="AF136" s="61"/>
      <c r="AG136" s="61"/>
      <c r="AH136" s="61"/>
      <c r="AI136" s="61"/>
      <c r="AJ136" s="93"/>
      <c r="AK136" s="61"/>
      <c r="AL136" s="61"/>
      <c r="AM136" s="61"/>
      <c r="AN136" s="61"/>
      <c r="AO136" s="61"/>
      <c r="AP136" s="93"/>
      <c r="AQ136" s="61"/>
      <c r="AR136" s="61"/>
      <c r="AS136" s="61"/>
      <c r="AT136" s="61"/>
      <c r="AU136" s="61"/>
      <c r="AV136" s="93"/>
      <c r="AW136" s="61"/>
      <c r="AX136" s="61"/>
      <c r="AY136" s="61"/>
      <c r="AZ136" s="61"/>
      <c r="BA136" s="61"/>
      <c r="BB136" s="93"/>
      <c r="BC136" s="61"/>
      <c r="BD136" s="61"/>
      <c r="BE136" s="61"/>
      <c r="BF136" s="61"/>
      <c r="BG136" s="61"/>
      <c r="BH136" s="93"/>
      <c r="BI136" s="61"/>
      <c r="BJ136" s="72"/>
      <c r="BK136" s="61"/>
      <c r="BL136" s="93"/>
      <c r="BM136" s="61"/>
      <c r="BN136" s="61"/>
      <c r="BO136" s="61"/>
      <c r="BP136" s="61"/>
      <c r="BQ136" s="61"/>
      <c r="BR136" s="61"/>
      <c r="BS136" s="61"/>
      <c r="BT136" s="61"/>
      <c r="BU136" s="61"/>
      <c r="BV136" s="61"/>
      <c r="BW136" s="61"/>
      <c r="BX136" s="61"/>
      <c r="BY136" s="61"/>
      <c r="BZ136" s="61"/>
      <c r="CA136" s="61"/>
      <c r="CB136" s="61"/>
      <c r="CC136" s="61"/>
      <c r="CD136" s="61"/>
    </row>
    <row r="137" spans="1:82" ht="8.85" customHeight="1" x14ac:dyDescent="0.3">
      <c r="A137" s="47">
        <v>41</v>
      </c>
      <c r="B137" s="98"/>
      <c r="C137" s="47" t="s">
        <v>164</v>
      </c>
      <c r="D137" s="61"/>
      <c r="E137" s="70">
        <v>2455844</v>
      </c>
      <c r="F137" s="61"/>
      <c r="G137" s="66">
        <f>(E137/$BL137)</f>
        <v>71.538466019983105</v>
      </c>
      <c r="H137" s="61"/>
      <c r="I137" s="66">
        <f>IF(G137,G137/G$219*100,0)</f>
        <v>52.737654375521814</v>
      </c>
      <c r="J137" s="61"/>
      <c r="K137" s="70">
        <v>2453619</v>
      </c>
      <c r="L137" s="61"/>
      <c r="M137" s="66">
        <f>(K137/$BL137)</f>
        <v>71.473652014331904</v>
      </c>
      <c r="N137" s="61"/>
      <c r="O137" s="66">
        <f>IF(M137,M137/M$219*100,0)</f>
        <v>116.2636835915953</v>
      </c>
      <c r="P137" s="61"/>
      <c r="Q137" s="70">
        <v>14033829</v>
      </c>
      <c r="R137" s="61"/>
      <c r="S137" s="66">
        <f>(Q137/$BL137)</f>
        <v>408.80389757930612</v>
      </c>
      <c r="T137" s="61"/>
      <c r="U137" s="66">
        <f>IF(S137,S137/S$219*100,0)</f>
        <v>71.81954667971408</v>
      </c>
      <c r="V137" s="61"/>
      <c r="W137" s="70">
        <v>3306886</v>
      </c>
      <c r="X137" s="61"/>
      <c r="Y137" s="66">
        <f>(W137/$BL137)</f>
        <v>96.329226018817906</v>
      </c>
      <c r="Z137" s="61"/>
      <c r="AA137" s="66">
        <f>IF(Y137,Y137/Y$219*100,0)</f>
        <v>62.669990189658598</v>
      </c>
      <c r="AB137" s="61"/>
      <c r="AC137" s="70">
        <v>15670601</v>
      </c>
      <c r="AD137" s="61"/>
      <c r="AE137" s="66">
        <f>(AC137/$BL137)</f>
        <v>456.48288618951909</v>
      </c>
      <c r="AF137" s="61"/>
      <c r="AG137" s="66">
        <f>IF(AE137,AE137/AE$219*100,0)</f>
        <v>113.34283472139563</v>
      </c>
      <c r="AH137" s="99"/>
      <c r="AI137" s="61"/>
      <c r="AJ137" s="70">
        <v>55063977</v>
      </c>
      <c r="AK137" s="61"/>
      <c r="AL137" s="66">
        <f>(AJ137/$BL137)</f>
        <v>1604.0076029013371</v>
      </c>
      <c r="AM137" s="61"/>
      <c r="AN137" s="66">
        <f>IF(AL137,AL137/AL$219*100,0)</f>
        <v>76.68277470105707</v>
      </c>
      <c r="AO137" s="61"/>
      <c r="AP137" s="70">
        <v>571103</v>
      </c>
      <c r="AQ137" s="61"/>
      <c r="AR137" s="66">
        <f>(AP137/$BL137)</f>
        <v>16.636167671647879</v>
      </c>
      <c r="AS137" s="61"/>
      <c r="AT137" s="66">
        <f>IF(AR137,AR137/AR$219*100,0)</f>
        <v>17.754615779785389</v>
      </c>
      <c r="AU137" s="61"/>
      <c r="AV137" s="70">
        <v>3971324</v>
      </c>
      <c r="AW137" s="61"/>
      <c r="AX137" s="66">
        <f>(AV137/$BL137)</f>
        <v>115.6842319904454</v>
      </c>
      <c r="AY137" s="61"/>
      <c r="AZ137" s="66">
        <f>IF(AX137,AX137/AX$219*100,0)</f>
        <v>75.584633340109193</v>
      </c>
      <c r="BA137" s="61"/>
      <c r="BB137" s="70">
        <v>0</v>
      </c>
      <c r="BC137" s="61"/>
      <c r="BD137" s="66">
        <f>(BB137/$BL137)</f>
        <v>0</v>
      </c>
      <c r="BE137" s="61"/>
      <c r="BF137" s="66">
        <f>IF(BD137,BD137/BD$219*100,0)</f>
        <v>0</v>
      </c>
      <c r="BG137" s="61"/>
      <c r="BH137" s="70">
        <f>(E137+K137+Q137+W137+AC137+AJ137+AP137+AV137+BB137)</f>
        <v>97527183</v>
      </c>
      <c r="BI137" s="61"/>
      <c r="BJ137" s="47">
        <v>41</v>
      </c>
      <c r="BK137" s="61"/>
      <c r="BL137" s="96">
        <v>34329</v>
      </c>
      <c r="BM137" s="61"/>
      <c r="BN137" s="96">
        <f>IF(E137,BL137,0)</f>
        <v>34329</v>
      </c>
      <c r="BO137" s="61"/>
      <c r="BP137" s="96">
        <f>IF(K137,BL137,0)</f>
        <v>34329</v>
      </c>
      <c r="BQ137" s="61"/>
      <c r="BR137" s="96">
        <f>IF(Q137,BL137,0)</f>
        <v>34329</v>
      </c>
      <c r="BS137" s="61"/>
      <c r="BT137" s="96">
        <f>IF(W137,BL137,0)</f>
        <v>34329</v>
      </c>
      <c r="BU137" s="61"/>
      <c r="BV137" s="96">
        <f>IF(AC137,BL137,0)</f>
        <v>34329</v>
      </c>
      <c r="BW137" s="61"/>
      <c r="BX137" s="96">
        <f>IF(AJ137,BL137,0)</f>
        <v>34329</v>
      </c>
      <c r="BY137" s="61"/>
      <c r="BZ137" s="96">
        <f>IF(AP137,BL137,0)</f>
        <v>34329</v>
      </c>
      <c r="CA137" s="61"/>
      <c r="CB137" s="96">
        <f>IF(AV137,BL137,0)</f>
        <v>34329</v>
      </c>
      <c r="CC137" s="61"/>
      <c r="CD137" s="96">
        <f>IF(BB137,$BL137,0)</f>
        <v>0</v>
      </c>
    </row>
    <row r="138" spans="1:82" ht="8.85" customHeight="1" x14ac:dyDescent="0.3">
      <c r="A138" s="47">
        <v>42</v>
      </c>
      <c r="B138" s="98"/>
      <c r="C138" s="47" t="s">
        <v>165</v>
      </c>
      <c r="D138" s="61"/>
      <c r="E138" s="70">
        <v>11333252</v>
      </c>
      <c r="F138" s="61"/>
      <c r="G138" s="66">
        <f>(E138/$BL138)</f>
        <v>105.00752353420799</v>
      </c>
      <c r="H138" s="61"/>
      <c r="I138" s="66">
        <f>IF(G138,G138/G$219*100,0)</f>
        <v>77.410808353503484</v>
      </c>
      <c r="J138" s="61"/>
      <c r="K138" s="70">
        <v>6910606</v>
      </c>
      <c r="L138" s="61"/>
      <c r="M138" s="66">
        <f>(K138/$BL138)</f>
        <v>64.029779112000597</v>
      </c>
      <c r="N138" s="61"/>
      <c r="O138" s="66">
        <f>IF(M138,M138/M$219*100,0)</f>
        <v>104.15499655208097</v>
      </c>
      <c r="P138" s="61"/>
      <c r="Q138" s="70">
        <v>73656492</v>
      </c>
      <c r="R138" s="61"/>
      <c r="S138" s="66">
        <f>(Q138/$BL138)</f>
        <v>682.45952857460532</v>
      </c>
      <c r="T138" s="61"/>
      <c r="U138" s="66">
        <f>IF(S138,S138/S$219*100,0)</f>
        <v>119.89595563963782</v>
      </c>
      <c r="V138" s="61"/>
      <c r="W138" s="70">
        <v>23610800</v>
      </c>
      <c r="X138" s="61"/>
      <c r="Y138" s="66">
        <f>(W138/$BL138)</f>
        <v>218.76436142613593</v>
      </c>
      <c r="Z138" s="61"/>
      <c r="AA138" s="66">
        <f>IF(Y138,Y138/Y$219*100,0)</f>
        <v>142.32399606059977</v>
      </c>
      <c r="AB138" s="61"/>
      <c r="AC138" s="70">
        <v>27002031</v>
      </c>
      <c r="AD138" s="61"/>
      <c r="AE138" s="66">
        <f>(AC138/$BL138)</f>
        <v>250.18559595285745</v>
      </c>
      <c r="AF138" s="61"/>
      <c r="AG138" s="66">
        <f>IF(AE138,AE138/AE$219*100,0)</f>
        <v>62.120060816443527</v>
      </c>
      <c r="AH138" s="99"/>
      <c r="AI138" s="61"/>
      <c r="AJ138" s="70">
        <v>194041441</v>
      </c>
      <c r="AK138" s="61"/>
      <c r="AL138" s="66">
        <f>(AJ138/$BL138)</f>
        <v>1797.8785949892522</v>
      </c>
      <c r="AM138" s="61"/>
      <c r="AN138" s="66">
        <f>IF(AL138,AL138/AL$219*100,0)</f>
        <v>85.951163192768263</v>
      </c>
      <c r="AO138" s="61"/>
      <c r="AP138" s="70">
        <v>6761346</v>
      </c>
      <c r="AQ138" s="61"/>
      <c r="AR138" s="66">
        <f>(AP138/$BL138)</f>
        <v>62.646820102290413</v>
      </c>
      <c r="AS138" s="61"/>
      <c r="AT138" s="66">
        <f>IF(AR138,AR138/AR$219*100,0)</f>
        <v>66.858560378486928</v>
      </c>
      <c r="AU138" s="61"/>
      <c r="AV138" s="70">
        <v>4653011</v>
      </c>
      <c r="AW138" s="61"/>
      <c r="AX138" s="66">
        <f>(AV138/$BL138)</f>
        <v>43.112176636276033</v>
      </c>
      <c r="AY138" s="61"/>
      <c r="AZ138" s="66">
        <f>IF(AX138,AX138/AX$219*100,0)</f>
        <v>28.1682127933916</v>
      </c>
      <c r="BA138" s="61"/>
      <c r="BB138" s="70">
        <v>0</v>
      </c>
      <c r="BC138" s="61"/>
      <c r="BD138" s="66">
        <f>(BB138/$BL138)</f>
        <v>0</v>
      </c>
      <c r="BE138" s="61"/>
      <c r="BF138" s="66">
        <f>IF(BD138,BD138/BD$219*100,0)</f>
        <v>0</v>
      </c>
      <c r="BG138" s="61"/>
      <c r="BH138" s="70">
        <f>(E138+K138+Q138+W138+AC138+AJ138+AP138+AV138+BB138)</f>
        <v>347968979</v>
      </c>
      <c r="BI138" s="61"/>
      <c r="BJ138" s="47">
        <v>42</v>
      </c>
      <c r="BK138" s="61"/>
      <c r="BL138" s="96">
        <v>107928</v>
      </c>
      <c r="BM138" s="61"/>
      <c r="BN138" s="96">
        <f>IF(E138,BL138,0)</f>
        <v>107928</v>
      </c>
      <c r="BO138" s="61"/>
      <c r="BP138" s="96">
        <f>IF(K138,BL138,0)</f>
        <v>107928</v>
      </c>
      <c r="BQ138" s="61"/>
      <c r="BR138" s="96">
        <f>IF(Q138,BL138,0)</f>
        <v>107928</v>
      </c>
      <c r="BS138" s="61"/>
      <c r="BT138" s="96">
        <f>IF(W138,BL138,0)</f>
        <v>107928</v>
      </c>
      <c r="BU138" s="61"/>
      <c r="BV138" s="96">
        <f>IF(AC138,BL138,0)</f>
        <v>107928</v>
      </c>
      <c r="BW138" s="61"/>
      <c r="BX138" s="96">
        <f>IF(AJ138,BL138,0)</f>
        <v>107928</v>
      </c>
      <c r="BY138" s="61"/>
      <c r="BZ138" s="96">
        <f>IF(AP138,BL138,0)</f>
        <v>107928</v>
      </c>
      <c r="CA138" s="61"/>
      <c r="CB138" s="96">
        <f>IF(AV138,BL138,0)</f>
        <v>107928</v>
      </c>
      <c r="CC138" s="61"/>
      <c r="CD138" s="96">
        <f>IF(BB138,$BL138,0)</f>
        <v>0</v>
      </c>
    </row>
    <row r="139" spans="1:82" ht="8.85" customHeight="1" x14ac:dyDescent="0.3">
      <c r="A139" s="47">
        <v>43</v>
      </c>
      <c r="B139" s="98"/>
      <c r="C139" s="47" t="s">
        <v>166</v>
      </c>
      <c r="D139" s="61"/>
      <c r="E139" s="70">
        <v>53792353</v>
      </c>
      <c r="F139" s="61"/>
      <c r="G139" s="66">
        <f>(E139/$BL139)</f>
        <v>163.50308967504461</v>
      </c>
      <c r="H139" s="61"/>
      <c r="I139" s="66">
        <f>IF(G139,G139/G$219*100,0)</f>
        <v>120.53332860399635</v>
      </c>
      <c r="J139" s="61"/>
      <c r="K139" s="70">
        <v>16548179</v>
      </c>
      <c r="L139" s="61"/>
      <c r="M139" s="66">
        <f>(K139/$BL139)</f>
        <v>50.298569296563208</v>
      </c>
      <c r="N139" s="61"/>
      <c r="O139" s="66">
        <f>IF(M139,M139/M$219*100,0)</f>
        <v>81.818919014141528</v>
      </c>
      <c r="P139" s="61"/>
      <c r="Q139" s="70">
        <v>208548930</v>
      </c>
      <c r="R139" s="61"/>
      <c r="S139" s="66">
        <f>(Q139/$BL139)</f>
        <v>633.88925194301498</v>
      </c>
      <c r="T139" s="61"/>
      <c r="U139" s="66">
        <f>IF(S139,S139/S$219*100,0)</f>
        <v>111.36302513079302</v>
      </c>
      <c r="V139" s="61"/>
      <c r="W139" s="70">
        <v>80702311</v>
      </c>
      <c r="X139" s="61"/>
      <c r="Y139" s="66">
        <f>(W139/$BL139)</f>
        <v>245.29652369764042</v>
      </c>
      <c r="Z139" s="61"/>
      <c r="AA139" s="66">
        <f>IF(Y139,Y139/Y$219*100,0)</f>
        <v>159.58532388379638</v>
      </c>
      <c r="AB139" s="61"/>
      <c r="AC139" s="70">
        <v>91016418</v>
      </c>
      <c r="AD139" s="61"/>
      <c r="AE139" s="66">
        <f>(AC139/$BL139)</f>
        <v>276.64648828719845</v>
      </c>
      <c r="AF139" s="61"/>
      <c r="AG139" s="66">
        <f>IF(AE139,AE139/AE$219*100,0)</f>
        <v>68.690192221515929</v>
      </c>
      <c r="AH139" s="99"/>
      <c r="AI139" s="61"/>
      <c r="AJ139" s="70">
        <v>567512588</v>
      </c>
      <c r="AK139" s="61"/>
      <c r="AL139" s="66">
        <f>(AJ139/$BL139)</f>
        <v>1724.9675166185916</v>
      </c>
      <c r="AM139" s="61"/>
      <c r="AN139" s="66">
        <f>IF(AL139,AL139/AL$219*100,0)</f>
        <v>82.465504031430498</v>
      </c>
      <c r="AO139" s="61"/>
      <c r="AP139" s="70">
        <v>38667412</v>
      </c>
      <c r="AQ139" s="61"/>
      <c r="AR139" s="66">
        <f>(AP139/$BL139)</f>
        <v>117.53048489509086</v>
      </c>
      <c r="AS139" s="61"/>
      <c r="AT139" s="66">
        <f>IF(AR139,AR139/AR$219*100,0)</f>
        <v>125.43204919005917</v>
      </c>
      <c r="AU139" s="61"/>
      <c r="AV139" s="70">
        <v>30569845</v>
      </c>
      <c r="AW139" s="61"/>
      <c r="AX139" s="66">
        <f>(AV139/$BL139)</f>
        <v>92.917744430834134</v>
      </c>
      <c r="AY139" s="61"/>
      <c r="AZ139" s="66">
        <f>IF(AX139,AX139/AX$219*100,0)</f>
        <v>60.709688111813101</v>
      </c>
      <c r="BA139" s="61"/>
      <c r="BB139" s="70">
        <v>0</v>
      </c>
      <c r="BC139" s="61"/>
      <c r="BD139" s="66">
        <f>(BB139/$BL139)</f>
        <v>0</v>
      </c>
      <c r="BE139" s="61"/>
      <c r="BF139" s="66">
        <f>IF(BD139,BD139/BD$219*100,0)</f>
        <v>0</v>
      </c>
      <c r="BG139" s="61"/>
      <c r="BH139" s="70">
        <f>(E139+K139+Q139+W139+AC139+AJ139+AP139+AV139+BB139)</f>
        <v>1087358036</v>
      </c>
      <c r="BI139" s="61"/>
      <c r="BJ139" s="47">
        <v>43</v>
      </c>
      <c r="BK139" s="61"/>
      <c r="BL139" s="96">
        <v>328999</v>
      </c>
      <c r="BM139" s="61"/>
      <c r="BN139" s="96">
        <f>IF(E139,BL139,0)</f>
        <v>328999</v>
      </c>
      <c r="BO139" s="61"/>
      <c r="BP139" s="96">
        <f>IF(K139,BL139,0)</f>
        <v>328999</v>
      </c>
      <c r="BQ139" s="61"/>
      <c r="BR139" s="96">
        <f>IF(Q139,BL139,0)</f>
        <v>328999</v>
      </c>
      <c r="BS139" s="61"/>
      <c r="BT139" s="96">
        <f>IF(W139,BL139,0)</f>
        <v>328999</v>
      </c>
      <c r="BU139" s="61"/>
      <c r="BV139" s="96">
        <f>IF(AC139,BL139,0)</f>
        <v>328999</v>
      </c>
      <c r="BW139" s="61"/>
      <c r="BX139" s="96">
        <f>IF(AJ139,BL139,0)</f>
        <v>328999</v>
      </c>
      <c r="BY139" s="61"/>
      <c r="BZ139" s="96">
        <f>IF(AP139,BL139,0)</f>
        <v>328999</v>
      </c>
      <c r="CA139" s="61"/>
      <c r="CB139" s="96">
        <f>IF(AV139,BL139,0)</f>
        <v>328999</v>
      </c>
      <c r="CC139" s="61"/>
      <c r="CD139" s="96">
        <f>IF(BB139,$BL139,0)</f>
        <v>0</v>
      </c>
    </row>
    <row r="140" spans="1:82" ht="8.85" customHeight="1" x14ac:dyDescent="0.3">
      <c r="A140" s="47">
        <v>44</v>
      </c>
      <c r="B140" s="98"/>
      <c r="C140" s="47" t="s">
        <v>167</v>
      </c>
      <c r="D140" s="61"/>
      <c r="E140" s="70">
        <v>2617424</v>
      </c>
      <c r="F140" s="61"/>
      <c r="G140" s="66">
        <f>(E140/$BL140)</f>
        <v>51.302926360767557</v>
      </c>
      <c r="H140" s="61"/>
      <c r="I140" s="66">
        <f>IF(G140,G140/G$219*100,0)</f>
        <v>37.820156754706517</v>
      </c>
      <c r="J140" s="61"/>
      <c r="K140" s="70">
        <v>3058906</v>
      </c>
      <c r="L140" s="61"/>
      <c r="M140" s="66">
        <f>(K140/$BL140)</f>
        <v>59.956212391462003</v>
      </c>
      <c r="N140" s="61"/>
      <c r="O140" s="66">
        <f>IF(M140,M140/M$219*100,0)</f>
        <v>97.528668402639511</v>
      </c>
      <c r="P140" s="61"/>
      <c r="Q140" s="70">
        <v>15709562</v>
      </c>
      <c r="R140" s="61"/>
      <c r="S140" s="66">
        <f>(Q140/$BL140)</f>
        <v>307.91591367921757</v>
      </c>
      <c r="T140" s="61"/>
      <c r="U140" s="66">
        <f>IF(S140,S140/S$219*100,0)</f>
        <v>54.095328999697919</v>
      </c>
      <c r="V140" s="61"/>
      <c r="W140" s="70">
        <v>3673939</v>
      </c>
      <c r="X140" s="61"/>
      <c r="Y140" s="66">
        <f>(W140/$BL140)</f>
        <v>72.011191908896691</v>
      </c>
      <c r="Z140" s="61"/>
      <c r="AA140" s="66">
        <f>IF(Y140,Y140/Y$219*100,0)</f>
        <v>46.849132677496804</v>
      </c>
      <c r="AB140" s="61"/>
      <c r="AC140" s="70">
        <v>19823301</v>
      </c>
      <c r="AD140" s="61"/>
      <c r="AE140" s="66">
        <f>(AC140/$BL140)</f>
        <v>388.54742350888887</v>
      </c>
      <c r="AF140" s="61"/>
      <c r="AG140" s="66">
        <f>IF(AE140,AE140/AE$219*100,0)</f>
        <v>96.474737030794842</v>
      </c>
      <c r="AH140" s="99"/>
      <c r="AI140" s="61"/>
      <c r="AJ140" s="70">
        <v>82369353</v>
      </c>
      <c r="AK140" s="61"/>
      <c r="AL140" s="66">
        <f>(AJ140/$BL140)</f>
        <v>1614.483878555048</v>
      </c>
      <c r="AM140" s="61"/>
      <c r="AN140" s="66">
        <f>IF(AL140,AL140/AL$219*100,0)</f>
        <v>77.183613901698379</v>
      </c>
      <c r="AO140" s="61"/>
      <c r="AP140" s="70">
        <v>2178841</v>
      </c>
      <c r="AQ140" s="61"/>
      <c r="AR140" s="66">
        <f>(AP140/$BL140)</f>
        <v>42.706462298359433</v>
      </c>
      <c r="AS140" s="61"/>
      <c r="AT140" s="66">
        <f>IF(AR140,AR140/AR$219*100,0)</f>
        <v>45.577614050709784</v>
      </c>
      <c r="AU140" s="61"/>
      <c r="AV140" s="70">
        <v>4061833</v>
      </c>
      <c r="AW140" s="61"/>
      <c r="AX140" s="66">
        <f>(AV140/$BL140)</f>
        <v>79.614124149826537</v>
      </c>
      <c r="AY140" s="61"/>
      <c r="AZ140" s="66">
        <f>IF(AX140,AX140/AX$219*100,0)</f>
        <v>52.017498660107606</v>
      </c>
      <c r="BA140" s="61"/>
      <c r="BB140" s="70">
        <v>0</v>
      </c>
      <c r="BC140" s="61"/>
      <c r="BD140" s="66">
        <f>(BB140/$BL140)</f>
        <v>0</v>
      </c>
      <c r="BE140" s="61"/>
      <c r="BF140" s="66">
        <f>IF(BD140,BD140/BD$219*100,0)</f>
        <v>0</v>
      </c>
      <c r="BG140" s="61"/>
      <c r="BH140" s="70">
        <f>(E140+K140+Q140+W140+AC140+AJ140+AP140+AV140+BB140)</f>
        <v>133493159</v>
      </c>
      <c r="BI140" s="61"/>
      <c r="BJ140" s="47">
        <v>44</v>
      </c>
      <c r="BK140" s="61"/>
      <c r="BL140" s="96">
        <v>51019</v>
      </c>
      <c r="BM140" s="61"/>
      <c r="BN140" s="96">
        <f>IF(E140,BL140,0)</f>
        <v>51019</v>
      </c>
      <c r="BO140" s="61"/>
      <c r="BP140" s="96">
        <f>IF(K140,BL140,0)</f>
        <v>51019</v>
      </c>
      <c r="BQ140" s="61"/>
      <c r="BR140" s="96">
        <f>IF(Q140,BL140,0)</f>
        <v>51019</v>
      </c>
      <c r="BS140" s="61"/>
      <c r="BT140" s="96">
        <f>IF(W140,BL140,0)</f>
        <v>51019</v>
      </c>
      <c r="BU140" s="61"/>
      <c r="BV140" s="96">
        <f>IF(AC140,BL140,0)</f>
        <v>51019</v>
      </c>
      <c r="BW140" s="61"/>
      <c r="BX140" s="96">
        <f>IF(AJ140,BL140,0)</f>
        <v>51019</v>
      </c>
      <c r="BY140" s="61"/>
      <c r="BZ140" s="96">
        <f>IF(AP140,BL140,0)</f>
        <v>51019</v>
      </c>
      <c r="CA140" s="61"/>
      <c r="CB140" s="96">
        <f>IF(AV140,BL140,0)</f>
        <v>51019</v>
      </c>
      <c r="CC140" s="61"/>
      <c r="CD140" s="96">
        <f>IF(BB140,$BL140,0)</f>
        <v>0</v>
      </c>
    </row>
    <row r="141" spans="1:82" ht="8.85" customHeight="1" x14ac:dyDescent="0.3">
      <c r="A141" s="47">
        <v>45</v>
      </c>
      <c r="B141" s="98"/>
      <c r="C141" s="47" t="s">
        <v>168</v>
      </c>
      <c r="D141" s="61"/>
      <c r="E141" s="70">
        <v>775778</v>
      </c>
      <c r="F141" s="61"/>
      <c r="G141" s="66">
        <f>(E141/$BL141)</f>
        <v>345.40427426536064</v>
      </c>
      <c r="H141" s="61"/>
      <c r="I141" s="66">
        <f>IF(G141,G141/G$219*100,0)</f>
        <v>254.62960347718723</v>
      </c>
      <c r="J141" s="61"/>
      <c r="K141" s="70">
        <v>526599</v>
      </c>
      <c r="L141" s="61"/>
      <c r="M141" s="66">
        <f>(K141/$BL141)</f>
        <v>234.46081923419413</v>
      </c>
      <c r="N141" s="61"/>
      <c r="O141" s="66">
        <f>IF(M141,M141/M$219*100,0)</f>
        <v>381.38919355351442</v>
      </c>
      <c r="P141" s="61"/>
      <c r="Q141" s="70">
        <v>1394911</v>
      </c>
      <c r="R141" s="61"/>
      <c r="S141" s="66">
        <f>(Q141/$BL141)</f>
        <v>621.06455921638474</v>
      </c>
      <c r="T141" s="61"/>
      <c r="U141" s="66">
        <f>IF(S141,S141/S$219*100,0)</f>
        <v>109.10995557008873</v>
      </c>
      <c r="V141" s="61"/>
      <c r="W141" s="70">
        <v>393068</v>
      </c>
      <c r="X141" s="61"/>
      <c r="Y141" s="66">
        <f>(W141/$BL141)</f>
        <v>175.00801424755122</v>
      </c>
      <c r="Z141" s="61"/>
      <c r="AA141" s="66">
        <f>IF(Y141,Y141/Y$219*100,0)</f>
        <v>113.85693614794658</v>
      </c>
      <c r="AB141" s="61"/>
      <c r="AC141" s="70">
        <v>1004660</v>
      </c>
      <c r="AD141" s="61"/>
      <c r="AE141" s="66">
        <f>(AC141/$BL141)</f>
        <v>447.3107747105966</v>
      </c>
      <c r="AF141" s="61"/>
      <c r="AG141" s="66">
        <f>IF(AE141,AE141/AE$219*100,0)</f>
        <v>111.0654369331024</v>
      </c>
      <c r="AH141" s="99"/>
      <c r="AI141" s="61"/>
      <c r="AJ141" s="70">
        <v>4253700</v>
      </c>
      <c r="AK141" s="61"/>
      <c r="AL141" s="66">
        <f>(AJ141/$BL141)</f>
        <v>1893.9002671415851</v>
      </c>
      <c r="AM141" s="61"/>
      <c r="AN141" s="66">
        <f>IF(AL141,AL141/AL$219*100,0)</f>
        <v>90.541670269391545</v>
      </c>
      <c r="AO141" s="61"/>
      <c r="AP141" s="70">
        <v>117304</v>
      </c>
      <c r="AQ141" s="61"/>
      <c r="AR141" s="66">
        <f>(AP141/$BL141)</f>
        <v>52.227960819234191</v>
      </c>
      <c r="AS141" s="61"/>
      <c r="AT141" s="66">
        <f>IF(AR141,AR141/AR$219*100,0)</f>
        <v>55.739242090443355</v>
      </c>
      <c r="AU141" s="61"/>
      <c r="AV141" s="70">
        <v>207056</v>
      </c>
      <c r="AW141" s="61"/>
      <c r="AX141" s="66">
        <f>(AV141/$BL141)</f>
        <v>92.188780053428317</v>
      </c>
      <c r="AY141" s="61"/>
      <c r="AZ141" s="66">
        <f>IF(AX141,AX141/AX$219*100,0)</f>
        <v>60.233404488399579</v>
      </c>
      <c r="BA141" s="61"/>
      <c r="BB141" s="70">
        <v>0</v>
      </c>
      <c r="BC141" s="61"/>
      <c r="BD141" s="66">
        <f>(BB141/$BL141)</f>
        <v>0</v>
      </c>
      <c r="BE141" s="61"/>
      <c r="BF141" s="66">
        <f>IF(BD141,BD141/BD$219*100,0)</f>
        <v>0</v>
      </c>
      <c r="BG141" s="61"/>
      <c r="BH141" s="70">
        <f>(E141+K141+Q141+W141+AC141+AJ141+AP141+AV141+BB141)</f>
        <v>8673076</v>
      </c>
      <c r="BI141" s="61"/>
      <c r="BJ141" s="47">
        <v>45</v>
      </c>
      <c r="BK141" s="61"/>
      <c r="BL141" s="96">
        <v>2246</v>
      </c>
      <c r="BM141" s="61"/>
      <c r="BN141" s="96">
        <f>IF(E141,BL141,0)</f>
        <v>2246</v>
      </c>
      <c r="BO141" s="61"/>
      <c r="BP141" s="96">
        <f>IF(K141,BL141,0)</f>
        <v>2246</v>
      </c>
      <c r="BQ141" s="61"/>
      <c r="BR141" s="96">
        <f>IF(Q141,BL141,0)</f>
        <v>2246</v>
      </c>
      <c r="BS141" s="61"/>
      <c r="BT141" s="96">
        <f>IF(W141,BL141,0)</f>
        <v>2246</v>
      </c>
      <c r="BU141" s="61"/>
      <c r="BV141" s="96">
        <f>IF(AC141,BL141,0)</f>
        <v>2246</v>
      </c>
      <c r="BW141" s="61"/>
      <c r="BX141" s="96">
        <f>IF(AJ141,BL141,0)</f>
        <v>2246</v>
      </c>
      <c r="BY141" s="61"/>
      <c r="BZ141" s="96">
        <f>IF(AP141,BL141,0)</f>
        <v>2246</v>
      </c>
      <c r="CA141" s="61"/>
      <c r="CB141" s="96">
        <f>IF(AV141,BL141,0)</f>
        <v>2246</v>
      </c>
      <c r="CC141" s="61"/>
      <c r="CD141" s="96">
        <f>IF(BB141,$BL141,0)</f>
        <v>0</v>
      </c>
    </row>
    <row r="142" spans="1:82" ht="8.85" customHeight="1" x14ac:dyDescent="0.3">
      <c r="A142" s="72"/>
      <c r="B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72"/>
      <c r="BK142" s="61"/>
      <c r="BL142" s="93"/>
      <c r="BM142" s="61"/>
      <c r="BN142" s="61"/>
      <c r="BO142" s="61"/>
      <c r="BP142" s="61"/>
      <c r="BQ142" s="61"/>
      <c r="BR142" s="61"/>
      <c r="BS142" s="61"/>
      <c r="BT142" s="61"/>
      <c r="BU142" s="61"/>
      <c r="BV142" s="61"/>
      <c r="BW142" s="61"/>
      <c r="BX142" s="61"/>
      <c r="BY142" s="61"/>
      <c r="BZ142" s="61"/>
      <c r="CA142" s="61"/>
      <c r="CB142" s="61"/>
      <c r="CC142" s="61"/>
      <c r="CD142" s="61"/>
    </row>
    <row r="143" spans="1:82" ht="8.85" customHeight="1" x14ac:dyDescent="0.3">
      <c r="A143" s="47">
        <v>46</v>
      </c>
      <c r="B143" s="98"/>
      <c r="C143" s="47" t="s">
        <v>169</v>
      </c>
      <c r="D143" s="61"/>
      <c r="E143" s="70">
        <v>4257844</v>
      </c>
      <c r="F143" s="61"/>
      <c r="G143" s="66">
        <f>(E143/$BL143)</f>
        <v>113.09314988445908</v>
      </c>
      <c r="H143" s="61"/>
      <c r="I143" s="66">
        <f>IF(G143,G143/G$219*100,0)</f>
        <v>83.371475272892582</v>
      </c>
      <c r="J143" s="61"/>
      <c r="K143" s="70">
        <v>2455929</v>
      </c>
      <c r="L143" s="61"/>
      <c r="M143" s="66">
        <f>(K143/$BL143)</f>
        <v>65.232250524582327</v>
      </c>
      <c r="N143" s="61"/>
      <c r="O143" s="66">
        <f>IF(M143,M143/M$219*100,0)</f>
        <v>106.11101463567223</v>
      </c>
      <c r="P143" s="61"/>
      <c r="Q143" s="70">
        <v>15784588</v>
      </c>
      <c r="R143" s="61"/>
      <c r="S143" s="66">
        <f>(Q143/$BL143)</f>
        <v>419.25650083667563</v>
      </c>
      <c r="T143" s="61"/>
      <c r="U143" s="66">
        <f>IF(S143,S143/S$219*100,0)</f>
        <v>73.655882468126052</v>
      </c>
      <c r="V143" s="61"/>
      <c r="W143" s="70">
        <v>7024742</v>
      </c>
      <c r="X143" s="61"/>
      <c r="Y143" s="66">
        <f>(W143/$BL143)</f>
        <v>186.58508858137003</v>
      </c>
      <c r="Z143" s="61"/>
      <c r="AA143" s="66">
        <f>IF(Y143,Y143/Y$219*100,0)</f>
        <v>121.38876386951097</v>
      </c>
      <c r="AB143" s="61"/>
      <c r="AC143" s="70">
        <v>15696794</v>
      </c>
      <c r="AD143" s="61"/>
      <c r="AE143" s="66">
        <f>(AC143/$BL143)</f>
        <v>416.92459295067596</v>
      </c>
      <c r="AF143" s="61"/>
      <c r="AG143" s="66">
        <f>IF(AE143,AE143/AE$219*100,0)</f>
        <v>103.52067220867175</v>
      </c>
      <c r="AH143" s="99"/>
      <c r="AI143" s="61"/>
      <c r="AJ143" s="70">
        <v>67774215</v>
      </c>
      <c r="AK143" s="61"/>
      <c r="AL143" s="66">
        <f>(AJ143/$BL143)</f>
        <v>1800.1597651996069</v>
      </c>
      <c r="AM143" s="61"/>
      <c r="AN143" s="66">
        <f>IF(AL143,AL143/AL$219*100,0)</f>
        <v>86.060219073163708</v>
      </c>
      <c r="AO143" s="61"/>
      <c r="AP143" s="70">
        <v>3220346</v>
      </c>
      <c r="AQ143" s="61"/>
      <c r="AR143" s="66">
        <f>(AP143/$BL143)</f>
        <v>85.536030173444175</v>
      </c>
      <c r="AS143" s="61"/>
      <c r="AT143" s="66">
        <f>IF(AR143,AR143/AR$219*100,0)</f>
        <v>91.286610055379541</v>
      </c>
      <c r="AU143" s="61"/>
      <c r="AV143" s="70">
        <v>3488120</v>
      </c>
      <c r="AW143" s="61"/>
      <c r="AX143" s="66">
        <f>(AV143/$BL143)</f>
        <v>92.64841031634306</v>
      </c>
      <c r="AY143" s="61"/>
      <c r="AZ143" s="66">
        <f>IF(AX143,AX143/AX$219*100,0)</f>
        <v>60.533713219301625</v>
      </c>
      <c r="BA143" s="61"/>
      <c r="BB143" s="70">
        <v>0</v>
      </c>
      <c r="BC143" s="61"/>
      <c r="BD143" s="66">
        <f>(BB143/$BL143)</f>
        <v>0</v>
      </c>
      <c r="BE143" s="61"/>
      <c r="BF143" s="66">
        <f>IF(BD143,BD143/BD$219*100,0)</f>
        <v>0</v>
      </c>
      <c r="BG143" s="61"/>
      <c r="BH143" s="70">
        <f>(E143+K143+Q143+W143+AC143+AJ143+AP143+AV143+BB143)</f>
        <v>119702578</v>
      </c>
      <c r="BI143" s="61"/>
      <c r="BJ143" s="47">
        <v>46</v>
      </c>
      <c r="BK143" s="61"/>
      <c r="BL143" s="96">
        <v>37649</v>
      </c>
      <c r="BM143" s="61"/>
      <c r="BN143" s="96">
        <f>IF(E143,BL143,0)</f>
        <v>37649</v>
      </c>
      <c r="BO143" s="61"/>
      <c r="BP143" s="96">
        <f>IF(K143,BL143,0)</f>
        <v>37649</v>
      </c>
      <c r="BQ143" s="61"/>
      <c r="BR143" s="96">
        <f>IF(Q143,BL143,0)</f>
        <v>37649</v>
      </c>
      <c r="BS143" s="61"/>
      <c r="BT143" s="96">
        <f>IF(W143,BL143,0)</f>
        <v>37649</v>
      </c>
      <c r="BU143" s="61"/>
      <c r="BV143" s="96">
        <f>IF(AC143,BL143,0)</f>
        <v>37649</v>
      </c>
      <c r="BW143" s="61"/>
      <c r="BX143" s="96">
        <f>IF(AJ143,BL143,0)</f>
        <v>37649</v>
      </c>
      <c r="BY143" s="61"/>
      <c r="BZ143" s="96">
        <f>IF(AP143,BL143,0)</f>
        <v>37649</v>
      </c>
      <c r="CA143" s="61"/>
      <c r="CB143" s="96">
        <f>IF(AV143,BL143,0)</f>
        <v>37649</v>
      </c>
      <c r="CC143" s="61"/>
      <c r="CD143" s="96">
        <f>IF(BB143,$BL143,0)</f>
        <v>0</v>
      </c>
    </row>
    <row r="144" spans="1:82" ht="8.85" customHeight="1" x14ac:dyDescent="0.3">
      <c r="A144" s="47">
        <v>47</v>
      </c>
      <c r="B144" s="98"/>
      <c r="C144" s="47" t="s">
        <v>170</v>
      </c>
      <c r="D144" s="61"/>
      <c r="E144" s="70">
        <v>8985863</v>
      </c>
      <c r="F144" s="61"/>
      <c r="G144" s="66">
        <f>(E144/$BL144)</f>
        <v>118.37989908704073</v>
      </c>
      <c r="H144" s="61"/>
      <c r="I144" s="66">
        <f>IF(G144,G144/G$219*100,0)</f>
        <v>87.268829629609357</v>
      </c>
      <c r="J144" s="61"/>
      <c r="K144" s="70">
        <v>6812381</v>
      </c>
      <c r="L144" s="61"/>
      <c r="M144" s="66">
        <f>(K144/$BL144)</f>
        <v>89.746413374260612</v>
      </c>
      <c r="N144" s="61"/>
      <c r="O144" s="66">
        <f>IF(M144,M144/M$219*100,0)</f>
        <v>145.98734378275893</v>
      </c>
      <c r="P144" s="61"/>
      <c r="Q144" s="70">
        <v>35053175</v>
      </c>
      <c r="R144" s="61"/>
      <c r="S144" s="66">
        <f>(Q144/$BL144)</f>
        <v>461.79107328704862</v>
      </c>
      <c r="T144" s="61"/>
      <c r="U144" s="66">
        <f>IF(S144,S144/S$219*100,0)</f>
        <v>81.128447504051678</v>
      </c>
      <c r="V144" s="61"/>
      <c r="W144" s="70">
        <v>9656316</v>
      </c>
      <c r="X144" s="61"/>
      <c r="Y144" s="66">
        <f>(W144/$BL144)</f>
        <v>127.21245734912459</v>
      </c>
      <c r="Z144" s="61"/>
      <c r="AA144" s="66">
        <f>IF(Y144,Y144/Y$219*100,0)</f>
        <v>82.762042046456301</v>
      </c>
      <c r="AB144" s="61"/>
      <c r="AC144" s="70">
        <v>19222224</v>
      </c>
      <c r="AD144" s="61"/>
      <c r="AE144" s="66">
        <f>(AC144/$BL144)</f>
        <v>253.23387829844415</v>
      </c>
      <c r="AF144" s="61"/>
      <c r="AG144" s="66">
        <f>IF(AE144,AE144/AE$219*100,0)</f>
        <v>62.876936862693675</v>
      </c>
      <c r="AH144" s="99"/>
      <c r="AI144" s="61"/>
      <c r="AJ144" s="70">
        <v>136077777</v>
      </c>
      <c r="AK144" s="61"/>
      <c r="AL144" s="66">
        <f>(AJ144/$BL144)</f>
        <v>1792.6907531584702</v>
      </c>
      <c r="AM144" s="61"/>
      <c r="AN144" s="66">
        <f>IF(AL144,AL144/AL$219*100,0)</f>
        <v>85.703148092606028</v>
      </c>
      <c r="AO144" s="61"/>
      <c r="AP144" s="70">
        <v>12120840</v>
      </c>
      <c r="AQ144" s="61"/>
      <c r="AR144" s="66">
        <f>(AP144/$BL144)</f>
        <v>159.68013490191944</v>
      </c>
      <c r="AS144" s="61"/>
      <c r="AT144" s="66">
        <f>IF(AR144,AR144/AR$219*100,0)</f>
        <v>170.41541650722345</v>
      </c>
      <c r="AU144" s="61"/>
      <c r="AV144" s="70">
        <v>9127211</v>
      </c>
      <c r="AW144" s="61"/>
      <c r="AX144" s="66">
        <f>(AV144/$BL144)</f>
        <v>120.24201984006746</v>
      </c>
      <c r="AY144" s="61"/>
      <c r="AZ144" s="66">
        <f>IF(AX144,AX144/AX$219*100,0)</f>
        <v>78.562556238747106</v>
      </c>
      <c r="BA144" s="61"/>
      <c r="BB144" s="70">
        <v>0</v>
      </c>
      <c r="BC144" s="61"/>
      <c r="BD144" s="66">
        <f>(BB144/$BL144)</f>
        <v>0</v>
      </c>
      <c r="BE144" s="61"/>
      <c r="BF144" s="66">
        <f>IF(BD144,BD144/BD$219*100,0)</f>
        <v>0</v>
      </c>
      <c r="BG144" s="61"/>
      <c r="BH144" s="70">
        <f>(E144+K144+Q144+W144+AC144+AJ144+AP144+AV144+BB144)</f>
        <v>237055787</v>
      </c>
      <c r="BI144" s="61"/>
      <c r="BJ144" s="47">
        <v>47</v>
      </c>
      <c r="BK144" s="61"/>
      <c r="BL144" s="96">
        <v>75907</v>
      </c>
      <c r="BM144" s="61"/>
      <c r="BN144" s="96">
        <f>IF(E144,BL144,0)</f>
        <v>75907</v>
      </c>
      <c r="BO144" s="61"/>
      <c r="BP144" s="96">
        <f>IF(K144,BL144,0)</f>
        <v>75907</v>
      </c>
      <c r="BQ144" s="61"/>
      <c r="BR144" s="96">
        <f>IF(Q144,BL144,0)</f>
        <v>75907</v>
      </c>
      <c r="BS144" s="61"/>
      <c r="BT144" s="96">
        <f>IF(W144,BL144,0)</f>
        <v>75907</v>
      </c>
      <c r="BU144" s="61"/>
      <c r="BV144" s="96">
        <f>IF(AC144,BL144,0)</f>
        <v>75907</v>
      </c>
      <c r="BW144" s="61"/>
      <c r="BX144" s="96">
        <f>IF(AJ144,BL144,0)</f>
        <v>75907</v>
      </c>
      <c r="BY144" s="61"/>
      <c r="BZ144" s="96">
        <f>IF(AP144,BL144,0)</f>
        <v>75907</v>
      </c>
      <c r="CA144" s="61"/>
      <c r="CB144" s="96">
        <f>IF(AV144,BL144,0)</f>
        <v>75907</v>
      </c>
      <c r="CC144" s="61"/>
      <c r="CD144" s="96">
        <f>IF(BB144,$BL144,0)</f>
        <v>0</v>
      </c>
    </row>
    <row r="145" spans="1:82" ht="8.85" customHeight="1" x14ac:dyDescent="0.3">
      <c r="A145" s="47">
        <v>48</v>
      </c>
      <c r="B145" s="98"/>
      <c r="C145" s="47" t="s">
        <v>171</v>
      </c>
      <c r="D145" s="61"/>
      <c r="E145" s="70">
        <v>1544636</v>
      </c>
      <c r="F145" s="61"/>
      <c r="G145" s="66">
        <f>(E145/$BL145)</f>
        <v>223.79542161692262</v>
      </c>
      <c r="H145" s="61"/>
      <c r="I145" s="66">
        <f>IF(G145,G145/G$219*100,0)</f>
        <v>164.98041197529488</v>
      </c>
      <c r="J145" s="61"/>
      <c r="K145" s="70">
        <v>839274</v>
      </c>
      <c r="L145" s="61"/>
      <c r="M145" s="66">
        <f>(K145/$BL145)</f>
        <v>121.59866705302811</v>
      </c>
      <c r="N145" s="61"/>
      <c r="O145" s="66">
        <f>IF(M145,M145/M$219*100,0)</f>
        <v>197.80028797994188</v>
      </c>
      <c r="P145" s="61"/>
      <c r="Q145" s="70">
        <v>4288918</v>
      </c>
      <c r="R145" s="61"/>
      <c r="S145" s="66">
        <f>(Q145/$BL145)</f>
        <v>621.40220226021438</v>
      </c>
      <c r="T145" s="61"/>
      <c r="U145" s="66">
        <f>IF(S145,S145/S$219*100,0)</f>
        <v>109.16927342515565</v>
      </c>
      <c r="V145" s="61"/>
      <c r="W145" s="70">
        <v>719905</v>
      </c>
      <c r="X145" s="61"/>
      <c r="Y145" s="66">
        <f>(W145/$BL145)</f>
        <v>104.30382497826717</v>
      </c>
      <c r="Z145" s="61"/>
      <c r="AA145" s="66">
        <f>IF(Y145,Y145/Y$219*100,0)</f>
        <v>67.858114907462479</v>
      </c>
      <c r="AB145" s="61"/>
      <c r="AC145" s="70">
        <v>3094888</v>
      </c>
      <c r="AD145" s="61"/>
      <c r="AE145" s="66">
        <f>(AC145/$BL145)</f>
        <v>448.40452042886119</v>
      </c>
      <c r="AF145" s="61"/>
      <c r="AG145" s="66">
        <f>IF(AE145,AE145/AE$219*100,0)</f>
        <v>111.33700952415246</v>
      </c>
      <c r="AH145" s="99"/>
      <c r="AI145" s="61"/>
      <c r="AJ145" s="70">
        <v>11209919</v>
      </c>
      <c r="AK145" s="61"/>
      <c r="AL145" s="66">
        <f>(AJ145/$BL145)</f>
        <v>1624.155172413793</v>
      </c>
      <c r="AM145" s="61"/>
      <c r="AN145" s="66">
        <f>IF(AL145,AL145/AL$219*100,0)</f>
        <v>77.645969346084314</v>
      </c>
      <c r="AO145" s="61"/>
      <c r="AP145" s="70">
        <v>198331</v>
      </c>
      <c r="AQ145" s="61"/>
      <c r="AR145" s="66">
        <f>(AP145/$BL145)</f>
        <v>28.735294117647058</v>
      </c>
      <c r="AS145" s="61"/>
      <c r="AT145" s="66">
        <f>IF(AR145,AR145/AR$219*100,0)</f>
        <v>30.667165446248173</v>
      </c>
      <c r="AU145" s="61"/>
      <c r="AV145" s="70">
        <v>397448</v>
      </c>
      <c r="AW145" s="61"/>
      <c r="AX145" s="66">
        <f>(AV145/$BL145)</f>
        <v>57.584468270066644</v>
      </c>
      <c r="AY145" s="61"/>
      <c r="AZ145" s="66">
        <f>IF(AX145,AX145/AX$219*100,0)</f>
        <v>37.623977316438612</v>
      </c>
      <c r="BA145" s="61"/>
      <c r="BB145" s="70">
        <v>0</v>
      </c>
      <c r="BC145" s="61"/>
      <c r="BD145" s="66">
        <f>(BB145/$BL145)</f>
        <v>0</v>
      </c>
      <c r="BE145" s="61"/>
      <c r="BF145" s="66">
        <f>IF(BD145,BD145/BD$219*100,0)</f>
        <v>0</v>
      </c>
      <c r="BG145" s="61"/>
      <c r="BH145" s="70">
        <f>(E145+K145+Q145+W145+AC145+AJ145+AP145+AV145+BB145)</f>
        <v>22293319</v>
      </c>
      <c r="BI145" s="61"/>
      <c r="BJ145" s="47">
        <v>48</v>
      </c>
      <c r="BK145" s="61"/>
      <c r="BL145" s="96">
        <v>6902</v>
      </c>
      <c r="BM145" s="61"/>
      <c r="BN145" s="96">
        <f>IF(E145,BL145,0)</f>
        <v>6902</v>
      </c>
      <c r="BO145" s="61"/>
      <c r="BP145" s="96">
        <f>IF(K145,BL145,0)</f>
        <v>6902</v>
      </c>
      <c r="BQ145" s="61"/>
      <c r="BR145" s="96">
        <f>IF(Q145,BL145,0)</f>
        <v>6902</v>
      </c>
      <c r="BS145" s="61"/>
      <c r="BT145" s="96">
        <f>IF(W145,BL145,0)</f>
        <v>6902</v>
      </c>
      <c r="BU145" s="61"/>
      <c r="BV145" s="96">
        <f>IF(AC145,BL145,0)</f>
        <v>6902</v>
      </c>
      <c r="BW145" s="61"/>
      <c r="BX145" s="96">
        <f>IF(AJ145,BL145,0)</f>
        <v>6902</v>
      </c>
      <c r="BY145" s="61"/>
      <c r="BZ145" s="96">
        <f>IF(AP145,BL145,0)</f>
        <v>6902</v>
      </c>
      <c r="CA145" s="61"/>
      <c r="CB145" s="96">
        <f>IF(AV145,BL145,0)</f>
        <v>6902</v>
      </c>
      <c r="CC145" s="61"/>
      <c r="CD145" s="96">
        <f>IF(BB145,$BL145,0)</f>
        <v>0</v>
      </c>
    </row>
    <row r="146" spans="1:82" ht="8.85" customHeight="1" x14ac:dyDescent="0.3">
      <c r="A146" s="47">
        <v>49</v>
      </c>
      <c r="B146" s="98"/>
      <c r="C146" s="47" t="s">
        <v>172</v>
      </c>
      <c r="D146" s="61"/>
      <c r="E146" s="70">
        <v>3650242</v>
      </c>
      <c r="F146" s="61"/>
      <c r="G146" s="66">
        <f>(E146/$BL146)</f>
        <v>140.30757995079952</v>
      </c>
      <c r="H146" s="61"/>
      <c r="I146" s="66">
        <f>IF(G146,G146/G$219*100,0)</f>
        <v>103.43376185399657</v>
      </c>
      <c r="J146" s="61"/>
      <c r="K146" s="70">
        <v>2229286</v>
      </c>
      <c r="L146" s="61"/>
      <c r="M146" s="66">
        <f>(K146/$BL146)</f>
        <v>85.689037515375148</v>
      </c>
      <c r="N146" s="61"/>
      <c r="O146" s="66">
        <f>IF(M146,M146/M$219*100,0)</f>
        <v>139.38735274025495</v>
      </c>
      <c r="P146" s="61"/>
      <c r="Q146" s="70">
        <v>12452701</v>
      </c>
      <c r="R146" s="61"/>
      <c r="S146" s="66">
        <f>(Q146/$BL146)</f>
        <v>478.65548124231242</v>
      </c>
      <c r="T146" s="61"/>
      <c r="U146" s="66">
        <f>IF(S146,S146/S$219*100,0)</f>
        <v>84.091222911871384</v>
      </c>
      <c r="V146" s="61"/>
      <c r="W146" s="70">
        <v>2742367</v>
      </c>
      <c r="X146" s="61"/>
      <c r="Y146" s="66">
        <f>(W146/$BL146)</f>
        <v>105.4107856703567</v>
      </c>
      <c r="Z146" s="61"/>
      <c r="AA146" s="66">
        <f>IF(Y146,Y146/Y$219*100,0)</f>
        <v>68.578282800226802</v>
      </c>
      <c r="AB146" s="61"/>
      <c r="AC146" s="70">
        <v>9240359</v>
      </c>
      <c r="AD146" s="61"/>
      <c r="AE146" s="66">
        <f>(AC146/$BL146)</f>
        <v>355.17985086100862</v>
      </c>
      <c r="AF146" s="61"/>
      <c r="AG146" s="66">
        <f>IF(AE146,AE146/AE$219*100,0)</f>
        <v>88.189705135617331</v>
      </c>
      <c r="AH146" s="99"/>
      <c r="AI146" s="61"/>
      <c r="AJ146" s="70">
        <v>47783756</v>
      </c>
      <c r="AK146" s="61"/>
      <c r="AL146" s="66">
        <f>(AJ146/$BL146)</f>
        <v>1836.7064883148832</v>
      </c>
      <c r="AM146" s="61"/>
      <c r="AN146" s="66">
        <f>IF(AL146,AL146/AL$219*100,0)</f>
        <v>87.807407883018158</v>
      </c>
      <c r="AO146" s="61"/>
      <c r="AP146" s="70">
        <v>1385639</v>
      </c>
      <c r="AQ146" s="61"/>
      <c r="AR146" s="66">
        <f>(AP146/$BL146)</f>
        <v>53.261031672816728</v>
      </c>
      <c r="AS146" s="61"/>
      <c r="AT146" s="66">
        <f>IF(AR146,AR146/AR$219*100,0)</f>
        <v>56.841766207816356</v>
      </c>
      <c r="AU146" s="61"/>
      <c r="AV146" s="70">
        <v>1732595</v>
      </c>
      <c r="AW146" s="61"/>
      <c r="AX146" s="66">
        <f>(AV146/$BL146)</f>
        <v>66.597286285362856</v>
      </c>
      <c r="AY146" s="61"/>
      <c r="AZ146" s="66">
        <f>IF(AX146,AX146/AX$219*100,0)</f>
        <v>43.512684302050609</v>
      </c>
      <c r="BA146" s="61"/>
      <c r="BB146" s="70">
        <v>0</v>
      </c>
      <c r="BC146" s="61"/>
      <c r="BD146" s="66">
        <f>(BB146/$BL146)</f>
        <v>0</v>
      </c>
      <c r="BE146" s="61"/>
      <c r="BF146" s="66">
        <f>IF(BD146,BD146/BD$219*100,0)</f>
        <v>0</v>
      </c>
      <c r="BG146" s="61"/>
      <c r="BH146" s="70">
        <f>(E146+K146+Q146+W146+AC146+AJ146+AP146+AV146+BB146)</f>
        <v>81216945</v>
      </c>
      <c r="BI146" s="61"/>
      <c r="BJ146" s="47">
        <v>49</v>
      </c>
      <c r="BK146" s="61"/>
      <c r="BL146" s="96">
        <v>26016</v>
      </c>
      <c r="BM146" s="61"/>
      <c r="BN146" s="96">
        <f>IF(E146,BL146,0)</f>
        <v>26016</v>
      </c>
      <c r="BO146" s="61"/>
      <c r="BP146" s="96">
        <f>IF(K146,BL146,0)</f>
        <v>26016</v>
      </c>
      <c r="BQ146" s="61"/>
      <c r="BR146" s="96">
        <f>IF(Q146,BL146,0)</f>
        <v>26016</v>
      </c>
      <c r="BS146" s="61"/>
      <c r="BT146" s="96">
        <f>IF(W146,BL146,0)</f>
        <v>26016</v>
      </c>
      <c r="BU146" s="61"/>
      <c r="BV146" s="96">
        <f>IF(AC146,BL146,0)</f>
        <v>26016</v>
      </c>
      <c r="BW146" s="61"/>
      <c r="BX146" s="96">
        <f>IF(AJ146,BL146,0)</f>
        <v>26016</v>
      </c>
      <c r="BY146" s="61"/>
      <c r="BZ146" s="96">
        <f>IF(AP146,BL146,0)</f>
        <v>26016</v>
      </c>
      <c r="CA146" s="61"/>
      <c r="CB146" s="96">
        <f>IF(AV146,BL146,0)</f>
        <v>26016</v>
      </c>
      <c r="CC146" s="61"/>
      <c r="CD146" s="96">
        <f>IF(BB146,$BL146,0)</f>
        <v>0</v>
      </c>
    </row>
    <row r="147" spans="1:82" ht="8.85" customHeight="1" x14ac:dyDescent="0.3">
      <c r="A147" s="47">
        <v>50</v>
      </c>
      <c r="B147" s="98"/>
      <c r="C147" s="47" t="s">
        <v>173</v>
      </c>
      <c r="D147" s="61"/>
      <c r="E147" s="70">
        <v>2413816</v>
      </c>
      <c r="F147" s="61"/>
      <c r="G147" s="66">
        <f>(E147/$BL147)</f>
        <v>140.88694332574565</v>
      </c>
      <c r="H147" s="61"/>
      <c r="I147" s="66">
        <f>IF(G147,G147/G$219*100,0)</f>
        <v>103.86086446222428</v>
      </c>
      <c r="J147" s="61"/>
      <c r="K147" s="70">
        <v>1312031</v>
      </c>
      <c r="L147" s="61"/>
      <c r="M147" s="66">
        <f>(K147/$BL147)</f>
        <v>76.579174692114634</v>
      </c>
      <c r="N147" s="61"/>
      <c r="O147" s="66">
        <f>IF(M147,M147/M$219*100,0)</f>
        <v>124.56865831235562</v>
      </c>
      <c r="P147" s="61"/>
      <c r="Q147" s="70">
        <v>5959395</v>
      </c>
      <c r="R147" s="61"/>
      <c r="S147" s="66">
        <f>(Q147/$BL147)</f>
        <v>347.83137804237435</v>
      </c>
      <c r="T147" s="61"/>
      <c r="U147" s="66">
        <f>IF(S147,S147/S$219*100,0)</f>
        <v>61.107763502028156</v>
      </c>
      <c r="V147" s="61"/>
      <c r="W147" s="70">
        <v>2269503</v>
      </c>
      <c r="X147" s="61"/>
      <c r="Y147" s="66">
        <f>(W147/$BL147)</f>
        <v>132.46384170898267</v>
      </c>
      <c r="Z147" s="61"/>
      <c r="AA147" s="66">
        <f>IF(Y147,Y147/Y$219*100,0)</f>
        <v>86.178494351908668</v>
      </c>
      <c r="AB147" s="61"/>
      <c r="AC147" s="70">
        <v>5240128</v>
      </c>
      <c r="AD147" s="61"/>
      <c r="AE147" s="66">
        <f>(AC147/$BL147)</f>
        <v>305.84999708165526</v>
      </c>
      <c r="AF147" s="61"/>
      <c r="AG147" s="66">
        <f>IF(AE147,AE147/AE$219*100,0)</f>
        <v>75.941304082915977</v>
      </c>
      <c r="AH147" s="99"/>
      <c r="AI147" s="61"/>
      <c r="AJ147" s="70">
        <v>25583483</v>
      </c>
      <c r="AK147" s="61"/>
      <c r="AL147" s="66">
        <f>(AJ147/$BL147)</f>
        <v>1493.2284480242806</v>
      </c>
      <c r="AM147" s="61"/>
      <c r="AN147" s="66">
        <f>IF(AL147,AL147/AL$219*100,0)</f>
        <v>71.386756802111151</v>
      </c>
      <c r="AO147" s="61"/>
      <c r="AP147" s="70">
        <v>872549</v>
      </c>
      <c r="AQ147" s="61"/>
      <c r="AR147" s="66">
        <f>(AP147/$BL147)</f>
        <v>50.927975252436816</v>
      </c>
      <c r="AS147" s="61"/>
      <c r="AT147" s="66">
        <f>IF(AR147,AR147/AR$219*100,0)</f>
        <v>54.351858606860823</v>
      </c>
      <c r="AU147" s="61"/>
      <c r="AV147" s="70">
        <v>580641</v>
      </c>
      <c r="AW147" s="61"/>
      <c r="AX147" s="66">
        <f>(AV147/$BL147)</f>
        <v>33.890211871826303</v>
      </c>
      <c r="AY147" s="61"/>
      <c r="AZ147" s="66">
        <f>IF(AX147,AX147/AX$219*100,0)</f>
        <v>22.142855548041958</v>
      </c>
      <c r="BA147" s="61"/>
      <c r="BB147" s="70">
        <v>0</v>
      </c>
      <c r="BC147" s="61"/>
      <c r="BD147" s="66">
        <f>(BB147/$BL147)</f>
        <v>0</v>
      </c>
      <c r="BE147" s="61"/>
      <c r="BF147" s="66">
        <f>IF(BD147,BD147/BD$219*100,0)</f>
        <v>0</v>
      </c>
      <c r="BG147" s="61"/>
      <c r="BH147" s="70">
        <f>(E147+K147+Q147+W147+AC147+AJ147+AP147+AV147+BB147)</f>
        <v>44231546</v>
      </c>
      <c r="BI147" s="61"/>
      <c r="BJ147" s="47">
        <v>50</v>
      </c>
      <c r="BK147" s="61"/>
      <c r="BL147" s="96">
        <v>17133</v>
      </c>
      <c r="BM147" s="61"/>
      <c r="BN147" s="96">
        <f>IF(E147,BL147,0)</f>
        <v>17133</v>
      </c>
      <c r="BO147" s="61"/>
      <c r="BP147" s="96">
        <f>IF(K147,BL147,0)</f>
        <v>17133</v>
      </c>
      <c r="BQ147" s="61"/>
      <c r="BR147" s="96">
        <f>IF(Q147,BL147,0)</f>
        <v>17133</v>
      </c>
      <c r="BS147" s="61"/>
      <c r="BT147" s="96">
        <f>IF(W147,BL147,0)</f>
        <v>17133</v>
      </c>
      <c r="BU147" s="61"/>
      <c r="BV147" s="96">
        <f>IF(AC147,BL147,0)</f>
        <v>17133</v>
      </c>
      <c r="BW147" s="61"/>
      <c r="BX147" s="96">
        <f>IF(AJ147,BL147,0)</f>
        <v>17133</v>
      </c>
      <c r="BY147" s="61"/>
      <c r="BZ147" s="96">
        <f>IF(AP147,BL147,0)</f>
        <v>17133</v>
      </c>
      <c r="CA147" s="61"/>
      <c r="CB147" s="96">
        <f>IF(AV147,BL147,0)</f>
        <v>17133</v>
      </c>
      <c r="CC147" s="61"/>
      <c r="CD147" s="96">
        <f>IF(BB147,$BL147,0)</f>
        <v>0</v>
      </c>
    </row>
    <row r="148" spans="1:82" ht="8.85" customHeight="1" x14ac:dyDescent="0.3">
      <c r="A148" s="61"/>
      <c r="B148" s="98"/>
      <c r="D148" s="61"/>
      <c r="E148" s="70"/>
      <c r="F148" s="61"/>
      <c r="G148" s="71"/>
      <c r="H148" s="61"/>
      <c r="I148" s="71"/>
      <c r="J148" s="61"/>
      <c r="K148" s="70"/>
      <c r="L148" s="61"/>
      <c r="M148" s="71"/>
      <c r="N148" s="61"/>
      <c r="O148" s="71"/>
      <c r="P148" s="61"/>
      <c r="Q148" s="70"/>
      <c r="R148" s="61"/>
      <c r="S148" s="71"/>
      <c r="T148" s="61"/>
      <c r="U148" s="71"/>
      <c r="V148" s="61"/>
      <c r="W148" s="70"/>
      <c r="X148" s="61"/>
      <c r="Y148" s="71"/>
      <c r="Z148" s="61"/>
      <c r="AA148" s="71"/>
      <c r="AB148" s="61"/>
      <c r="AC148" s="70"/>
      <c r="AD148" s="61"/>
      <c r="AE148" s="71"/>
      <c r="AF148" s="61"/>
      <c r="AG148" s="71"/>
      <c r="AH148" s="99"/>
      <c r="AI148" s="61"/>
      <c r="AJ148" s="70"/>
      <c r="AK148" s="61"/>
      <c r="AL148" s="71"/>
      <c r="AM148" s="61"/>
      <c r="AN148" s="71"/>
      <c r="AO148" s="61"/>
      <c r="AP148" s="70"/>
      <c r="AQ148" s="61"/>
      <c r="AR148" s="71"/>
      <c r="AS148" s="61"/>
      <c r="AT148" s="71"/>
      <c r="AU148" s="61"/>
      <c r="AV148" s="70"/>
      <c r="AW148" s="61"/>
      <c r="AX148" s="71"/>
      <c r="AY148" s="61"/>
      <c r="AZ148" s="71"/>
      <c r="BA148" s="61"/>
      <c r="BB148" s="70"/>
      <c r="BC148" s="61"/>
      <c r="BD148" s="71"/>
      <c r="BE148" s="61"/>
      <c r="BF148" s="71"/>
      <c r="BG148" s="61"/>
      <c r="BH148" s="70"/>
      <c r="BI148" s="61"/>
      <c r="BJ148" s="61"/>
      <c r="BK148" s="61"/>
      <c r="BL148" s="96"/>
      <c r="BM148" s="61"/>
      <c r="BN148" s="96"/>
      <c r="BO148" s="61"/>
      <c r="BP148" s="96"/>
      <c r="BQ148" s="61"/>
      <c r="BR148" s="96"/>
      <c r="BS148" s="61"/>
      <c r="BT148" s="96"/>
      <c r="BU148" s="61"/>
      <c r="BV148" s="96"/>
      <c r="BW148" s="61"/>
      <c r="BX148" s="96"/>
      <c r="BY148" s="61"/>
      <c r="BZ148" s="96"/>
      <c r="CA148" s="61"/>
      <c r="CB148" s="96"/>
      <c r="CC148" s="61"/>
      <c r="CD148" s="96"/>
    </row>
    <row r="149" spans="1:82" ht="8.4" customHeight="1" x14ac:dyDescent="0.3">
      <c r="A149" s="61"/>
      <c r="B149" s="98"/>
      <c r="D149" s="61"/>
      <c r="E149" s="70"/>
      <c r="F149" s="61"/>
      <c r="G149" s="71"/>
      <c r="H149" s="61"/>
      <c r="I149" s="71"/>
      <c r="J149" s="61"/>
      <c r="K149" s="70"/>
      <c r="L149" s="61"/>
      <c r="M149" s="71"/>
      <c r="N149" s="61"/>
      <c r="O149" s="71"/>
      <c r="P149" s="61"/>
      <c r="Q149" s="70"/>
      <c r="R149" s="61"/>
      <c r="S149" s="71"/>
      <c r="T149" s="61"/>
      <c r="U149" s="71"/>
      <c r="V149" s="61"/>
      <c r="W149" s="70"/>
      <c r="X149" s="61"/>
      <c r="Y149" s="71"/>
      <c r="Z149" s="61"/>
      <c r="AA149" s="71"/>
      <c r="AB149" s="61"/>
      <c r="AC149" s="70"/>
      <c r="AD149" s="61"/>
      <c r="AE149" s="71"/>
      <c r="AF149" s="61"/>
      <c r="AG149" s="71"/>
      <c r="AH149" s="99"/>
      <c r="AI149" s="61"/>
      <c r="AJ149" s="70"/>
      <c r="AK149" s="61"/>
      <c r="AL149" s="71"/>
      <c r="AM149" s="61"/>
      <c r="AN149" s="71"/>
      <c r="AO149" s="61"/>
      <c r="AP149" s="70"/>
      <c r="AQ149" s="61"/>
      <c r="AR149" s="71"/>
      <c r="AS149" s="61"/>
      <c r="AT149" s="71"/>
      <c r="AU149" s="61"/>
      <c r="AV149" s="70"/>
      <c r="AW149" s="61"/>
      <c r="AX149" s="71"/>
      <c r="AY149" s="61"/>
      <c r="AZ149" s="71"/>
      <c r="BA149" s="61"/>
      <c r="BB149" s="70"/>
      <c r="BC149" s="61"/>
      <c r="BD149" s="71"/>
      <c r="BE149" s="61"/>
      <c r="BF149" s="71"/>
      <c r="BG149" s="61"/>
      <c r="BH149" s="70"/>
      <c r="BI149" s="61"/>
      <c r="BJ149" s="61"/>
      <c r="BK149" s="61"/>
      <c r="BL149" s="96"/>
      <c r="BM149" s="61"/>
      <c r="BN149" s="96"/>
      <c r="BO149" s="61"/>
      <c r="BP149" s="96"/>
      <c r="BQ149" s="61"/>
      <c r="BR149" s="96"/>
      <c r="BS149" s="61"/>
      <c r="BT149" s="96"/>
      <c r="BU149" s="61"/>
      <c r="BV149" s="96"/>
      <c r="BW149" s="61"/>
      <c r="BX149" s="96"/>
      <c r="BY149" s="61"/>
      <c r="BZ149" s="96"/>
      <c r="CA149" s="61"/>
      <c r="CB149" s="96"/>
      <c r="CC149" s="61"/>
      <c r="CD149" s="96"/>
    </row>
    <row r="150" spans="1:82" ht="8.85" hidden="1" customHeight="1" x14ac:dyDescent="0.3">
      <c r="A150" s="61"/>
      <c r="B150" s="98"/>
      <c r="D150" s="61"/>
      <c r="E150" s="70"/>
      <c r="F150" s="61"/>
      <c r="G150" s="71"/>
      <c r="H150" s="61"/>
      <c r="I150" s="71"/>
      <c r="J150" s="61"/>
      <c r="K150" s="70"/>
      <c r="L150" s="61"/>
      <c r="M150" s="71"/>
      <c r="N150" s="61"/>
      <c r="O150" s="71"/>
      <c r="P150" s="61"/>
      <c r="Q150" s="70"/>
      <c r="R150" s="61"/>
      <c r="S150" s="71"/>
      <c r="T150" s="61"/>
      <c r="U150" s="71"/>
      <c r="V150" s="61"/>
      <c r="W150" s="70"/>
      <c r="X150" s="61"/>
      <c r="Y150" s="71"/>
      <c r="Z150" s="61"/>
      <c r="AA150" s="71"/>
      <c r="AB150" s="61"/>
      <c r="AC150" s="70"/>
      <c r="AD150" s="61"/>
      <c r="AE150" s="71"/>
      <c r="AF150" s="61"/>
      <c r="AG150" s="71"/>
      <c r="AH150" s="99"/>
      <c r="AI150" s="61"/>
      <c r="AJ150" s="70"/>
      <c r="AK150" s="61"/>
      <c r="AL150" s="71"/>
      <c r="AM150" s="61"/>
      <c r="AN150" s="71"/>
      <c r="AO150" s="61"/>
      <c r="AP150" s="70"/>
      <c r="AQ150" s="61"/>
      <c r="AR150" s="71"/>
      <c r="AS150" s="61"/>
      <c r="AT150" s="71"/>
      <c r="AU150" s="61"/>
      <c r="AV150" s="70"/>
      <c r="AW150" s="61"/>
      <c r="AX150" s="71"/>
      <c r="AY150" s="61"/>
      <c r="AZ150" s="71"/>
      <c r="BA150" s="61"/>
      <c r="BB150" s="70"/>
      <c r="BC150" s="61"/>
      <c r="BD150" s="71"/>
      <c r="BE150" s="61"/>
      <c r="BF150" s="71"/>
      <c r="BG150" s="61"/>
      <c r="BH150" s="70"/>
      <c r="BI150" s="61"/>
      <c r="BJ150" s="61"/>
      <c r="BK150" s="61"/>
      <c r="BL150" s="96"/>
      <c r="BM150" s="61"/>
      <c r="BN150" s="96"/>
      <c r="BO150" s="61"/>
      <c r="BP150" s="96"/>
      <c r="BQ150" s="61"/>
      <c r="BR150" s="96"/>
      <c r="BS150" s="61"/>
      <c r="BT150" s="96"/>
      <c r="BU150" s="61"/>
      <c r="BV150" s="96"/>
      <c r="BW150" s="61"/>
      <c r="BX150" s="96"/>
      <c r="BY150" s="61"/>
      <c r="BZ150" s="96"/>
      <c r="CA150" s="61"/>
      <c r="CB150" s="96"/>
      <c r="CC150" s="61"/>
      <c r="CD150" s="96"/>
    </row>
    <row r="151" spans="1:82" s="46" customFormat="1" ht="10.5" customHeight="1" x14ac:dyDescent="0.3">
      <c r="A151" s="81" t="s">
        <v>385</v>
      </c>
      <c r="BK151" s="82" t="s">
        <v>386</v>
      </c>
    </row>
    <row r="152" spans="1:82" s="46" customFormat="1" ht="10.5" customHeight="1" x14ac:dyDescent="0.3">
      <c r="A152" s="50"/>
      <c r="AG152" s="49" t="s">
        <v>42</v>
      </c>
      <c r="AJ152" s="50" t="s">
        <v>43</v>
      </c>
      <c r="BJ152" s="49" t="s">
        <v>352</v>
      </c>
      <c r="BN152" s="108"/>
      <c r="BP152" s="108"/>
      <c r="BR152" s="108"/>
      <c r="BT152" s="108"/>
      <c r="BV152" s="108"/>
      <c r="BX152" s="108"/>
      <c r="BZ152" s="108"/>
      <c r="CB152" s="108"/>
      <c r="CD152" s="108"/>
    </row>
    <row r="153" spans="1:82" s="46" customFormat="1" ht="10.5" customHeight="1" x14ac:dyDescent="0.3">
      <c r="A153" s="51"/>
      <c r="AG153" s="49" t="s">
        <v>353</v>
      </c>
      <c r="AJ153" s="50" t="s">
        <v>354</v>
      </c>
      <c r="BJ153" s="82" t="s">
        <v>174</v>
      </c>
    </row>
    <row r="154" spans="1:82" s="46" customFormat="1" ht="10.5" customHeight="1" x14ac:dyDescent="0.3">
      <c r="A154" s="52"/>
      <c r="AG154" s="49" t="s">
        <v>48</v>
      </c>
      <c r="AJ154" s="53" t="s">
        <v>49</v>
      </c>
      <c r="BJ154" s="52"/>
    </row>
    <row r="155" spans="1:82" ht="9.6" customHeight="1" x14ac:dyDescent="0.3"/>
    <row r="156" spans="1:82" ht="9.6" customHeight="1" x14ac:dyDescent="0.3">
      <c r="AG156" s="63" t="s">
        <v>355</v>
      </c>
      <c r="AJ156" s="102" t="s">
        <v>356</v>
      </c>
    </row>
    <row r="157" spans="1:82" ht="9.6" customHeight="1" x14ac:dyDescent="0.3">
      <c r="E157" s="54" t="s">
        <v>4</v>
      </c>
      <c r="F157" s="54"/>
      <c r="G157" s="54"/>
      <c r="H157" s="54"/>
      <c r="I157" s="54"/>
    </row>
    <row r="158" spans="1:82" ht="9.6" customHeight="1" x14ac:dyDescent="0.3">
      <c r="E158" s="103" t="s">
        <v>357</v>
      </c>
      <c r="F158" s="57"/>
      <c r="G158" s="57"/>
      <c r="H158" s="57"/>
      <c r="I158" s="57"/>
      <c r="K158" s="103" t="s">
        <v>358</v>
      </c>
      <c r="L158" s="57"/>
      <c r="M158" s="57"/>
      <c r="N158" s="57"/>
      <c r="O158" s="57"/>
      <c r="Q158" s="103" t="s">
        <v>359</v>
      </c>
      <c r="R158" s="57"/>
      <c r="S158" s="57"/>
      <c r="T158" s="57"/>
      <c r="U158" s="57"/>
      <c r="W158" s="103" t="s">
        <v>360</v>
      </c>
      <c r="X158" s="57"/>
      <c r="Y158" s="57"/>
      <c r="Z158" s="57"/>
      <c r="AA158" s="57"/>
      <c r="AC158" s="103" t="s">
        <v>361</v>
      </c>
      <c r="AD158" s="57"/>
      <c r="AE158" s="57"/>
      <c r="AF158" s="57"/>
      <c r="AG158" s="57"/>
      <c r="AH158" s="54"/>
      <c r="AJ158" s="103" t="s">
        <v>362</v>
      </c>
      <c r="AK158" s="57"/>
      <c r="AL158" s="57"/>
      <c r="AM158" s="57"/>
      <c r="AN158" s="57"/>
      <c r="AP158" s="103" t="s">
        <v>363</v>
      </c>
      <c r="AQ158" s="57"/>
      <c r="AR158" s="57"/>
      <c r="AS158" s="57"/>
      <c r="AT158" s="57"/>
      <c r="AV158" s="103" t="s">
        <v>364</v>
      </c>
      <c r="AW158" s="57"/>
      <c r="AX158" s="57"/>
      <c r="AY158" s="57"/>
      <c r="AZ158" s="57"/>
      <c r="BB158" s="57" t="s">
        <v>365</v>
      </c>
      <c r="BC158" s="57"/>
      <c r="BD158" s="57"/>
      <c r="BE158" s="57"/>
      <c r="BF158" s="57"/>
    </row>
    <row r="159" spans="1:82" ht="9.6" customHeight="1" x14ac:dyDescent="0.3"/>
    <row r="160" spans="1:82" ht="9.6" customHeight="1" x14ac:dyDescent="0.3">
      <c r="I160" s="58" t="s">
        <v>64</v>
      </c>
      <c r="O160" s="58" t="s">
        <v>64</v>
      </c>
      <c r="U160" s="58" t="s">
        <v>64</v>
      </c>
      <c r="AA160" s="58" t="s">
        <v>64</v>
      </c>
      <c r="AG160" s="58" t="s">
        <v>64</v>
      </c>
      <c r="AH160" s="58"/>
      <c r="AN160" s="58" t="s">
        <v>64</v>
      </c>
      <c r="AT160" s="58" t="s">
        <v>64</v>
      </c>
      <c r="AZ160" s="58" t="s">
        <v>64</v>
      </c>
      <c r="BF160" s="58" t="s">
        <v>64</v>
      </c>
      <c r="BN160" s="58" t="s">
        <v>61</v>
      </c>
      <c r="BV160" s="58" t="s">
        <v>366</v>
      </c>
      <c r="BZ160" s="58" t="s">
        <v>367</v>
      </c>
    </row>
    <row r="161" spans="1:82" ht="9.6" customHeight="1" x14ac:dyDescent="0.3">
      <c r="G161" s="58" t="s">
        <v>63</v>
      </c>
      <c r="I161" s="58" t="s">
        <v>368</v>
      </c>
      <c r="M161" s="58" t="s">
        <v>63</v>
      </c>
      <c r="O161" s="58" t="s">
        <v>368</v>
      </c>
      <c r="S161" s="58" t="s">
        <v>63</v>
      </c>
      <c r="U161" s="58" t="s">
        <v>368</v>
      </c>
      <c r="Y161" s="58" t="s">
        <v>63</v>
      </c>
      <c r="AA161" s="58" t="s">
        <v>368</v>
      </c>
      <c r="AE161" s="58" t="s">
        <v>63</v>
      </c>
      <c r="AG161" s="58" t="s">
        <v>368</v>
      </c>
      <c r="AH161" s="58"/>
      <c r="AL161" s="58" t="s">
        <v>63</v>
      </c>
      <c r="AN161" s="58" t="s">
        <v>368</v>
      </c>
      <c r="AR161" s="58" t="s">
        <v>63</v>
      </c>
      <c r="AT161" s="58" t="s">
        <v>368</v>
      </c>
      <c r="AX161" s="58" t="s">
        <v>63</v>
      </c>
      <c r="AZ161" s="58" t="s">
        <v>368</v>
      </c>
      <c r="BD161" s="58" t="s">
        <v>63</v>
      </c>
      <c r="BF161" s="58" t="s">
        <v>368</v>
      </c>
      <c r="BH161" s="58" t="s">
        <v>65</v>
      </c>
      <c r="BN161" s="58" t="s">
        <v>369</v>
      </c>
      <c r="BP161" s="58" t="s">
        <v>370</v>
      </c>
      <c r="BR161" s="58" t="s">
        <v>265</v>
      </c>
      <c r="BT161" s="58" t="s">
        <v>265</v>
      </c>
      <c r="BV161" s="58" t="s">
        <v>271</v>
      </c>
      <c r="BZ161" s="58" t="s">
        <v>371</v>
      </c>
      <c r="CB161" s="58" t="s">
        <v>372</v>
      </c>
    </row>
    <row r="162" spans="1:82" ht="9.6" customHeight="1" x14ac:dyDescent="0.3">
      <c r="A162" s="60" t="s">
        <v>71</v>
      </c>
      <c r="C162" s="60" t="s">
        <v>73</v>
      </c>
      <c r="E162" s="60" t="s">
        <v>74</v>
      </c>
      <c r="G162" s="60" t="s">
        <v>75</v>
      </c>
      <c r="I162" s="60" t="s">
        <v>373</v>
      </c>
      <c r="K162" s="60" t="s">
        <v>74</v>
      </c>
      <c r="M162" s="60" t="s">
        <v>75</v>
      </c>
      <c r="O162" s="60" t="s">
        <v>373</v>
      </c>
      <c r="Q162" s="60" t="s">
        <v>74</v>
      </c>
      <c r="S162" s="60" t="s">
        <v>75</v>
      </c>
      <c r="U162" s="60" t="s">
        <v>373</v>
      </c>
      <c r="W162" s="60" t="s">
        <v>74</v>
      </c>
      <c r="Y162" s="60" t="s">
        <v>75</v>
      </c>
      <c r="AA162" s="60" t="s">
        <v>373</v>
      </c>
      <c r="AC162" s="60" t="s">
        <v>74</v>
      </c>
      <c r="AE162" s="60" t="s">
        <v>75</v>
      </c>
      <c r="AG162" s="60" t="s">
        <v>373</v>
      </c>
      <c r="AH162" s="58"/>
      <c r="AJ162" s="60" t="s">
        <v>74</v>
      </c>
      <c r="AL162" s="60" t="s">
        <v>75</v>
      </c>
      <c r="AN162" s="60" t="s">
        <v>373</v>
      </c>
      <c r="AP162" s="60" t="s">
        <v>74</v>
      </c>
      <c r="AR162" s="60" t="s">
        <v>75</v>
      </c>
      <c r="AT162" s="60" t="s">
        <v>373</v>
      </c>
      <c r="AV162" s="60" t="s">
        <v>74</v>
      </c>
      <c r="AX162" s="60" t="s">
        <v>75</v>
      </c>
      <c r="AZ162" s="60" t="s">
        <v>373</v>
      </c>
      <c r="BB162" s="60" t="s">
        <v>74</v>
      </c>
      <c r="BD162" s="60" t="s">
        <v>75</v>
      </c>
      <c r="BF162" s="60" t="s">
        <v>373</v>
      </c>
      <c r="BH162" s="60" t="s">
        <v>374</v>
      </c>
      <c r="BJ162" s="60" t="s">
        <v>71</v>
      </c>
      <c r="BN162" s="104" t="s">
        <v>375</v>
      </c>
      <c r="BP162" s="104" t="s">
        <v>375</v>
      </c>
      <c r="BR162" s="104" t="s">
        <v>376</v>
      </c>
      <c r="BT162" s="104" t="s">
        <v>377</v>
      </c>
      <c r="BV162" s="104" t="s">
        <v>378</v>
      </c>
      <c r="BX162" s="104" t="s">
        <v>379</v>
      </c>
      <c r="BZ162" s="104" t="s">
        <v>380</v>
      </c>
      <c r="CB162" s="104" t="s">
        <v>381</v>
      </c>
      <c r="CD162" s="104" t="s">
        <v>365</v>
      </c>
    </row>
    <row r="163" spans="1:82" ht="8.85" customHeight="1" x14ac:dyDescent="0.3">
      <c r="E163" s="67"/>
      <c r="K163" s="67"/>
      <c r="Q163" s="67"/>
      <c r="X163" s="67"/>
      <c r="AD163" s="67"/>
      <c r="AJ163" s="67"/>
      <c r="AP163" s="67"/>
      <c r="BN163" s="58"/>
      <c r="BV163" s="58"/>
      <c r="BZ163" s="58"/>
    </row>
    <row r="164" spans="1:82" ht="8.85" customHeight="1" x14ac:dyDescent="0.3">
      <c r="B164" s="47" t="s">
        <v>286</v>
      </c>
    </row>
    <row r="165" spans="1:82" ht="8.85" customHeight="1" x14ac:dyDescent="0.3">
      <c r="A165" s="47">
        <v>51</v>
      </c>
      <c r="B165" s="98"/>
      <c r="C165" s="47" t="s">
        <v>175</v>
      </c>
      <c r="D165" s="61"/>
      <c r="E165" s="64">
        <v>1400802</v>
      </c>
      <c r="F165" s="61"/>
      <c r="G165" s="65">
        <f>(E165/$BL165)</f>
        <v>129.35654261704681</v>
      </c>
      <c r="H165" s="61"/>
      <c r="I165" s="66">
        <f>IF(G165,G165/G$219*100,0)</f>
        <v>95.360734095761416</v>
      </c>
      <c r="J165" s="61"/>
      <c r="K165" s="64">
        <v>937970</v>
      </c>
      <c r="L165" s="61"/>
      <c r="M165" s="65">
        <f>(K165/$BL165)</f>
        <v>86.616492750946534</v>
      </c>
      <c r="N165" s="61"/>
      <c r="O165" s="66">
        <f>IF(M165,M165/M$219*100,0)</f>
        <v>140.89601165182449</v>
      </c>
      <c r="P165" s="61"/>
      <c r="Q165" s="64">
        <v>5962299</v>
      </c>
      <c r="R165" s="61"/>
      <c r="S165" s="65">
        <f>(Q165/$BL165)</f>
        <v>550.58629605688429</v>
      </c>
      <c r="T165" s="61"/>
      <c r="U165" s="66">
        <f>IF(S165,S165/S$219*100,0)</f>
        <v>96.728182938121677</v>
      </c>
      <c r="V165" s="61"/>
      <c r="W165" s="64">
        <v>1563013</v>
      </c>
      <c r="X165" s="61"/>
      <c r="Y165" s="65">
        <f>(W165/$BL165)</f>
        <v>144.33585741989103</v>
      </c>
      <c r="Z165" s="61"/>
      <c r="AA165" s="66">
        <f>IF(Y165,Y165/Y$219*100,0)</f>
        <v>93.902205409119446</v>
      </c>
      <c r="AB165" s="61"/>
      <c r="AC165" s="64">
        <v>4837737</v>
      </c>
      <c r="AD165" s="61"/>
      <c r="AE165" s="65">
        <f>(AC165/$BL165)</f>
        <v>446.73903407516855</v>
      </c>
      <c r="AF165" s="61"/>
      <c r="AG165" s="66">
        <f>IF(AE165,AE165/AE$219*100,0)</f>
        <v>110.92347607037266</v>
      </c>
      <c r="AH165" s="99"/>
      <c r="AI165" s="61"/>
      <c r="AJ165" s="64">
        <v>16708674</v>
      </c>
      <c r="AK165" s="61"/>
      <c r="AL165" s="65">
        <f>(AJ165/$BL165)</f>
        <v>1542.9563209899345</v>
      </c>
      <c r="AM165" s="61"/>
      <c r="AN165" s="66">
        <f>IF(AL165,AL165/AL$219*100,0)</f>
        <v>73.764096705045873</v>
      </c>
      <c r="AO165" s="61"/>
      <c r="AP165" s="64">
        <v>188047</v>
      </c>
      <c r="AQ165" s="61"/>
      <c r="AR165" s="65">
        <f>(AP165/$BL165)</f>
        <v>17.365130667651677</v>
      </c>
      <c r="AS165" s="61"/>
      <c r="AT165" s="66">
        <f>IF(AR165,AR165/AR$219*100,0)</f>
        <v>18.532586894718658</v>
      </c>
      <c r="AU165" s="61"/>
      <c r="AV165" s="64">
        <v>474160</v>
      </c>
      <c r="AW165" s="61"/>
      <c r="AX165" s="65">
        <f>(AV165/$BL165)</f>
        <v>43.786129836550003</v>
      </c>
      <c r="AY165" s="61"/>
      <c r="AZ165" s="66">
        <f>IF(AX165,AX165/AX$219*100,0)</f>
        <v>28.608553751313238</v>
      </c>
      <c r="BA165" s="61"/>
      <c r="BB165" s="64">
        <v>0</v>
      </c>
      <c r="BC165" s="61"/>
      <c r="BD165" s="65">
        <f>(BB165/$BL165)</f>
        <v>0</v>
      </c>
      <c r="BE165" s="61"/>
      <c r="BF165" s="66">
        <f>IF(BD165,BD165/BD$219*100,0)</f>
        <v>0</v>
      </c>
      <c r="BG165" s="61"/>
      <c r="BH165" s="64">
        <f>(E165+K165+Q165+W165+AC165+AJ165+AP165+AV165+BB165)</f>
        <v>32072702</v>
      </c>
      <c r="BI165" s="61"/>
      <c r="BJ165" s="47">
        <v>51</v>
      </c>
      <c r="BK165" s="61"/>
      <c r="BL165" s="96">
        <v>10829</v>
      </c>
      <c r="BM165" s="61"/>
      <c r="BN165" s="96">
        <f>IF(E165,BL165,0)</f>
        <v>10829</v>
      </c>
      <c r="BO165" s="61"/>
      <c r="BP165" s="96">
        <f>IF(K165,BL165,0)</f>
        <v>10829</v>
      </c>
      <c r="BQ165" s="61"/>
      <c r="BR165" s="96">
        <f>IF(Q165,BL165,0)</f>
        <v>10829</v>
      </c>
      <c r="BS165" s="61"/>
      <c r="BT165" s="96">
        <f>IF(W165,BL165,0)</f>
        <v>10829</v>
      </c>
      <c r="BU165" s="61"/>
      <c r="BV165" s="96">
        <f>IF(AC165,BL165,0)</f>
        <v>10829</v>
      </c>
      <c r="BW165" s="61"/>
      <c r="BX165" s="96">
        <f>IF(AJ165,BL165,0)</f>
        <v>10829</v>
      </c>
      <c r="BY165" s="61"/>
      <c r="BZ165" s="96">
        <f>IF(AP165,BL165,0)</f>
        <v>10829</v>
      </c>
      <c r="CA165" s="61"/>
      <c r="CB165" s="96">
        <f>IF(AV165,BL165,0)</f>
        <v>10829</v>
      </c>
      <c r="CC165" s="61"/>
      <c r="CD165" s="96">
        <f>IF(BB165,$BL165,0)</f>
        <v>0</v>
      </c>
    </row>
    <row r="166" spans="1:82" ht="8.85" customHeight="1" x14ac:dyDescent="0.3">
      <c r="A166" s="47">
        <v>52</v>
      </c>
      <c r="B166" s="98"/>
      <c r="C166" s="47" t="s">
        <v>176</v>
      </c>
      <c r="D166" s="61"/>
      <c r="E166" s="70">
        <v>0</v>
      </c>
      <c r="F166" s="61"/>
      <c r="G166" s="66">
        <v>0</v>
      </c>
      <c r="H166" s="61"/>
      <c r="I166" s="66">
        <f>IF(G166,G166/G$219*100,0)</f>
        <v>0</v>
      </c>
      <c r="J166" s="61"/>
      <c r="K166" s="70">
        <v>0</v>
      </c>
      <c r="L166" s="61"/>
      <c r="M166" s="66">
        <v>0</v>
      </c>
      <c r="N166" s="61"/>
      <c r="O166" s="66">
        <f>IF(M166,M166/M$219*100,0)</f>
        <v>0</v>
      </c>
      <c r="P166" s="61"/>
      <c r="Q166" s="70">
        <v>0</v>
      </c>
      <c r="R166" s="61"/>
      <c r="S166" s="66">
        <v>0</v>
      </c>
      <c r="T166" s="61"/>
      <c r="U166" s="66">
        <f>IF(S166,S166/S$219*100,0)</f>
        <v>0</v>
      </c>
      <c r="V166" s="61"/>
      <c r="W166" s="70">
        <v>0</v>
      </c>
      <c r="X166" s="61"/>
      <c r="Y166" s="66">
        <v>0</v>
      </c>
      <c r="Z166" s="61"/>
      <c r="AA166" s="66">
        <f>IF(Y166,Y166/Y$219*100,0)</f>
        <v>0</v>
      </c>
      <c r="AB166" s="61"/>
      <c r="AC166" s="70">
        <v>0</v>
      </c>
      <c r="AD166" s="61"/>
      <c r="AE166" s="66">
        <v>0</v>
      </c>
      <c r="AF166" s="61"/>
      <c r="AG166" s="66">
        <f>IF(AE166,AE166/AE$219*100,0)</f>
        <v>0</v>
      </c>
      <c r="AH166" s="99"/>
      <c r="AI166" s="61"/>
      <c r="AJ166" s="70">
        <v>0</v>
      </c>
      <c r="AK166" s="61"/>
      <c r="AL166" s="66">
        <v>0</v>
      </c>
      <c r="AM166" s="61"/>
      <c r="AN166" s="66">
        <f>IF(AL166,AL166/AL$219*100,0)</f>
        <v>0</v>
      </c>
      <c r="AO166" s="61"/>
      <c r="AP166" s="70">
        <v>0</v>
      </c>
      <c r="AQ166" s="61"/>
      <c r="AR166" s="66">
        <v>0</v>
      </c>
      <c r="AS166" s="61"/>
      <c r="AT166" s="66">
        <f>IF(AR166,AR166/AR$219*100,0)</f>
        <v>0</v>
      </c>
      <c r="AU166" s="61"/>
      <c r="AV166" s="70">
        <v>0</v>
      </c>
      <c r="AW166" s="61"/>
      <c r="AX166" s="66">
        <v>0</v>
      </c>
      <c r="AY166" s="61"/>
      <c r="AZ166" s="66">
        <f>IF(AX166,AX166/AX$219*100,0)</f>
        <v>0</v>
      </c>
      <c r="BA166" s="61"/>
      <c r="BB166" s="70">
        <v>0</v>
      </c>
      <c r="BC166" s="61"/>
      <c r="BD166" s="66">
        <v>0</v>
      </c>
      <c r="BE166" s="61"/>
      <c r="BF166" s="66">
        <f>IF(BD166,BD166/BD$219*100,0)</f>
        <v>0</v>
      </c>
      <c r="BG166" s="61"/>
      <c r="BH166" s="70">
        <f>(E166+K166+Q166+W166+AC166+AJ166+AP166+AV166+BB166)</f>
        <v>0</v>
      </c>
      <c r="BI166" s="61"/>
      <c r="BJ166" s="47">
        <v>52</v>
      </c>
      <c r="BK166" s="61"/>
      <c r="BL166" s="96">
        <v>0</v>
      </c>
      <c r="BM166" s="61"/>
      <c r="BN166" s="96">
        <f>IF(E166,BL166,0)</f>
        <v>0</v>
      </c>
      <c r="BO166" s="61"/>
      <c r="BP166" s="96">
        <f>IF(K166,BL166,0)</f>
        <v>0</v>
      </c>
      <c r="BQ166" s="61"/>
      <c r="BR166" s="96">
        <f>IF(Q166,BL166,0)</f>
        <v>0</v>
      </c>
      <c r="BS166" s="61"/>
      <c r="BT166" s="96">
        <f>IF(W166,BL166,0)</f>
        <v>0</v>
      </c>
      <c r="BU166" s="61"/>
      <c r="BV166" s="96">
        <f>IF(AC166,BL166,0)</f>
        <v>0</v>
      </c>
      <c r="BW166" s="61"/>
      <c r="BX166" s="96">
        <f>IF(AJ166,BL166,0)</f>
        <v>0</v>
      </c>
      <c r="BY166" s="61"/>
      <c r="BZ166" s="96">
        <f>IF(AP166,BL166,0)</f>
        <v>0</v>
      </c>
      <c r="CA166" s="61"/>
      <c r="CB166" s="96">
        <f>IF(AV166,BL166,0)</f>
        <v>0</v>
      </c>
      <c r="CC166" s="61"/>
      <c r="CD166" s="96">
        <f>IF(BB166,$BL166,0)</f>
        <v>0</v>
      </c>
    </row>
    <row r="167" spans="1:82" ht="8.85" customHeight="1" x14ac:dyDescent="0.3">
      <c r="A167" s="47">
        <v>53</v>
      </c>
      <c r="B167" s="98"/>
      <c r="C167" s="47" t="s">
        <v>177</v>
      </c>
      <c r="D167" s="61"/>
      <c r="E167" s="70">
        <v>73052151</v>
      </c>
      <c r="F167" s="61"/>
      <c r="G167" s="66">
        <f>(E167/$BL167)</f>
        <v>176.64818665879974</v>
      </c>
      <c r="H167" s="61"/>
      <c r="I167" s="66">
        <f>IF(G167,G167/G$219*100,0)</f>
        <v>130.2238017162986</v>
      </c>
      <c r="J167" s="61"/>
      <c r="K167" s="70">
        <v>17300235</v>
      </c>
      <c r="L167" s="61"/>
      <c r="M167" s="66">
        <f>(K167/$BL167)</f>
        <v>41.83388305049499</v>
      </c>
      <c r="N167" s="61"/>
      <c r="O167" s="66">
        <f>IF(M167,M167/M$219*100,0)</f>
        <v>68.049710701997839</v>
      </c>
      <c r="P167" s="61"/>
      <c r="Q167" s="70">
        <v>220055864</v>
      </c>
      <c r="R167" s="61"/>
      <c r="S167" s="66">
        <f>(Q167/$BL167)</f>
        <v>532.11943532279361</v>
      </c>
      <c r="T167" s="61"/>
      <c r="U167" s="66">
        <f>IF(S167,S167/S$219*100,0)</f>
        <v>93.483885184667614</v>
      </c>
      <c r="V167" s="61"/>
      <c r="W167" s="70">
        <v>36108165</v>
      </c>
      <c r="X167" s="61"/>
      <c r="Y167" s="66">
        <f>(W167/$BL167)</f>
        <v>87.313539485329329</v>
      </c>
      <c r="Z167" s="61"/>
      <c r="AA167" s="66">
        <f>IF(Y167,Y167/Y$219*100,0)</f>
        <v>56.804553395882309</v>
      </c>
      <c r="AB167" s="61"/>
      <c r="AC167" s="70">
        <v>117727552</v>
      </c>
      <c r="AD167" s="61"/>
      <c r="AE167" s="66">
        <f>(AC167/$BL167)</f>
        <v>284.67825102890612</v>
      </c>
      <c r="AF167" s="61"/>
      <c r="AG167" s="66">
        <f>IF(AE167,AE167/AE$219*100,0)</f>
        <v>70.684446079648282</v>
      </c>
      <c r="AH167" s="99"/>
      <c r="AI167" s="61"/>
      <c r="AJ167" s="70">
        <v>1370511616</v>
      </c>
      <c r="AK167" s="61"/>
      <c r="AL167" s="66">
        <f>(AJ167/$BL167)</f>
        <v>3314.0487781286724</v>
      </c>
      <c r="AM167" s="61"/>
      <c r="AN167" s="66">
        <f>IF(AL167,AL167/AL$219*100,0)</f>
        <v>158.4346952856595</v>
      </c>
      <c r="AO167" s="61"/>
      <c r="AP167" s="70">
        <v>70859916</v>
      </c>
      <c r="AQ167" s="61"/>
      <c r="AR167" s="66">
        <f>(AP167/$BL167)</f>
        <v>171.34711978836694</v>
      </c>
      <c r="AS167" s="61"/>
      <c r="AT167" s="66">
        <f>IF(AR167,AR167/AR$219*100,0)</f>
        <v>182.86677177460638</v>
      </c>
      <c r="AU167" s="61"/>
      <c r="AV167" s="70">
        <v>46615844</v>
      </c>
      <c r="AW167" s="61"/>
      <c r="AX167" s="66">
        <f>(AV167/$BL167)</f>
        <v>112.72227031575689</v>
      </c>
      <c r="AY167" s="61"/>
      <c r="AZ167" s="66">
        <f>IF(AX167,AX167/AX$219*100,0)</f>
        <v>73.649375757491725</v>
      </c>
      <c r="BA167" s="61"/>
      <c r="BB167" s="70">
        <v>0</v>
      </c>
      <c r="BC167" s="61"/>
      <c r="BD167" s="66">
        <f>(BB167/$BL167)</f>
        <v>0</v>
      </c>
      <c r="BE167" s="61"/>
      <c r="BF167" s="66">
        <f>IF(BD167,BD167/BD$219*100,0)</f>
        <v>0</v>
      </c>
      <c r="BG167" s="61"/>
      <c r="BH167" s="70">
        <f>(E167+K167+Q167+W167+AC167+AJ167+AP167+AV167+BB167)</f>
        <v>1952231343</v>
      </c>
      <c r="BI167" s="61"/>
      <c r="BJ167" s="47">
        <v>53</v>
      </c>
      <c r="BK167" s="61"/>
      <c r="BL167" s="96">
        <v>413546</v>
      </c>
      <c r="BM167" s="61"/>
      <c r="BN167" s="96">
        <f>IF(E167,BL167,0)</f>
        <v>413546</v>
      </c>
      <c r="BO167" s="61"/>
      <c r="BP167" s="96">
        <f>IF(K167,BL167,0)</f>
        <v>413546</v>
      </c>
      <c r="BQ167" s="61"/>
      <c r="BR167" s="96">
        <f>IF(Q167,BL167,0)</f>
        <v>413546</v>
      </c>
      <c r="BS167" s="61"/>
      <c r="BT167" s="96">
        <f>IF(W167,BL167,0)</f>
        <v>413546</v>
      </c>
      <c r="BU167" s="61"/>
      <c r="BV167" s="96">
        <f>IF(AC167,BL167,0)</f>
        <v>413546</v>
      </c>
      <c r="BW167" s="61"/>
      <c r="BX167" s="96">
        <f>IF(AJ167,BL167,0)</f>
        <v>413546</v>
      </c>
      <c r="BY167" s="61"/>
      <c r="BZ167" s="96">
        <f>IF(AP167,BL167,0)</f>
        <v>413546</v>
      </c>
      <c r="CA167" s="61"/>
      <c r="CB167" s="96">
        <f>IF(AV167,BL167,0)</f>
        <v>413546</v>
      </c>
      <c r="CC167" s="61"/>
      <c r="CD167" s="96">
        <f>IF(BB167,$BL167,0)</f>
        <v>0</v>
      </c>
    </row>
    <row r="168" spans="1:82" ht="8.85" customHeight="1" x14ac:dyDescent="0.3">
      <c r="A168" s="47">
        <v>54</v>
      </c>
      <c r="B168" s="98"/>
      <c r="C168" s="47" t="s">
        <v>178</v>
      </c>
      <c r="D168" s="61"/>
      <c r="E168" s="70">
        <v>3991411</v>
      </c>
      <c r="F168" s="61"/>
      <c r="G168" s="66">
        <f>(E168/$BL168)</f>
        <v>108.99538503549972</v>
      </c>
      <c r="H168" s="61"/>
      <c r="I168" s="66">
        <f>IF(G168,G168/G$219*100,0)</f>
        <v>80.35063182544971</v>
      </c>
      <c r="J168" s="61"/>
      <c r="K168" s="70">
        <v>2184077</v>
      </c>
      <c r="L168" s="61"/>
      <c r="M168" s="66">
        <f>(K168/$BL168)</f>
        <v>59.641643910431455</v>
      </c>
      <c r="N168" s="61"/>
      <c r="O168" s="66">
        <f>IF(M168,M168/M$219*100,0)</f>
        <v>97.016970884523445</v>
      </c>
      <c r="P168" s="61"/>
      <c r="Q168" s="70">
        <v>19554630</v>
      </c>
      <c r="R168" s="61"/>
      <c r="S168" s="66">
        <f>(Q168/$BL168)</f>
        <v>533.98771163298738</v>
      </c>
      <c r="T168" s="61"/>
      <c r="U168" s="66">
        <f>IF(S168,S168/S$219*100,0)</f>
        <v>93.812107979178862</v>
      </c>
      <c r="V168" s="61"/>
      <c r="W168" s="70">
        <v>4353385</v>
      </c>
      <c r="X168" s="61"/>
      <c r="Y168" s="66">
        <f>(W168/$BL168)</f>
        <v>118.87998361551065</v>
      </c>
      <c r="Z168" s="61"/>
      <c r="AA168" s="66">
        <f>IF(Y168,Y168/Y$219*100,0)</f>
        <v>77.341090703619159</v>
      </c>
      <c r="AB168" s="61"/>
      <c r="AC168" s="70">
        <v>13414116</v>
      </c>
      <c r="AD168" s="61"/>
      <c r="AE168" s="66">
        <f>(AC168/$BL168)</f>
        <v>366.30573457127252</v>
      </c>
      <c r="AF168" s="61"/>
      <c r="AG168" s="66">
        <f>IF(AE168,AE168/AE$219*100,0)</f>
        <v>90.952216582713206</v>
      </c>
      <c r="AH168" s="99"/>
      <c r="AI168" s="61"/>
      <c r="AJ168" s="70">
        <v>64684195</v>
      </c>
      <c r="AK168" s="61"/>
      <c r="AL168" s="66">
        <f>(AJ168/$BL168)</f>
        <v>1766.3625068268705</v>
      </c>
      <c r="AM168" s="61"/>
      <c r="AN168" s="66">
        <f>IF(AL168,AL168/AL$219*100,0)</f>
        <v>84.444473895508608</v>
      </c>
      <c r="AO168" s="61"/>
      <c r="AP168" s="70">
        <v>1637474</v>
      </c>
      <c r="AQ168" s="61"/>
      <c r="AR168" s="66">
        <f>(AP168/$BL168)</f>
        <v>44.715292190060076</v>
      </c>
      <c r="AS168" s="61"/>
      <c r="AT168" s="66">
        <f>IF(AR168,AR168/AR$219*100,0)</f>
        <v>47.72149740161376</v>
      </c>
      <c r="AU168" s="61"/>
      <c r="AV168" s="70">
        <v>2192230</v>
      </c>
      <c r="AW168" s="61"/>
      <c r="AX168" s="66">
        <f>(AV168/$BL168)</f>
        <v>59.86428181321682</v>
      </c>
      <c r="AY168" s="61"/>
      <c r="AZ168" s="66">
        <f>IF(AX168,AX168/AX$219*100,0)</f>
        <v>39.113539617003937</v>
      </c>
      <c r="BA168" s="61"/>
      <c r="BB168" s="70">
        <v>0</v>
      </c>
      <c r="BC168" s="61"/>
      <c r="BD168" s="66">
        <f>(BB168/$BL168)</f>
        <v>0</v>
      </c>
      <c r="BE168" s="61"/>
      <c r="BF168" s="66">
        <f>IF(BD168,BD168/BD$219*100,0)</f>
        <v>0</v>
      </c>
      <c r="BG168" s="61"/>
      <c r="BH168" s="70">
        <f>(E168+K168+Q168+W168+AC168+AJ168+AP168+AV168+BB168)</f>
        <v>112011518</v>
      </c>
      <c r="BI168" s="61"/>
      <c r="BJ168" s="47">
        <v>54</v>
      </c>
      <c r="BK168" s="61"/>
      <c r="BL168" s="96">
        <v>36620</v>
      </c>
      <c r="BM168" s="61"/>
      <c r="BN168" s="96">
        <f>IF(E168,BL168,0)</f>
        <v>36620</v>
      </c>
      <c r="BO168" s="61"/>
      <c r="BP168" s="96">
        <f>IF(K168,BL168,0)</f>
        <v>36620</v>
      </c>
      <c r="BQ168" s="61"/>
      <c r="BR168" s="96">
        <f>IF(Q168,BL168,0)</f>
        <v>36620</v>
      </c>
      <c r="BS168" s="61"/>
      <c r="BT168" s="96">
        <f>IF(W168,BL168,0)</f>
        <v>36620</v>
      </c>
      <c r="BU168" s="61"/>
      <c r="BV168" s="96">
        <f>IF(AC168,BL168,0)</f>
        <v>36620</v>
      </c>
      <c r="BW168" s="61"/>
      <c r="BX168" s="96">
        <f>IF(AJ168,BL168,0)</f>
        <v>36620</v>
      </c>
      <c r="BY168" s="61"/>
      <c r="BZ168" s="96">
        <f>IF(AP168,BL168,0)</f>
        <v>36620</v>
      </c>
      <c r="CA168" s="61"/>
      <c r="CB168" s="96">
        <f>IF(AV168,BL168,0)</f>
        <v>36620</v>
      </c>
      <c r="CC168" s="61"/>
      <c r="CD168" s="96">
        <f>IF(BB168,$BL168,0)</f>
        <v>0</v>
      </c>
    </row>
    <row r="169" spans="1:82" ht="8.85" customHeight="1" x14ac:dyDescent="0.3">
      <c r="A169" s="47">
        <v>55</v>
      </c>
      <c r="B169" s="98"/>
      <c r="C169" s="47" t="s">
        <v>179</v>
      </c>
      <c r="D169" s="61"/>
      <c r="E169" s="70">
        <v>1155706</v>
      </c>
      <c r="F169" s="61"/>
      <c r="G169" s="66">
        <f>(E169/$BL169)</f>
        <v>94.37416299199738</v>
      </c>
      <c r="H169" s="61"/>
      <c r="I169" s="66">
        <f>IF(G169,G169/G$219*100,0)</f>
        <v>69.571969693351477</v>
      </c>
      <c r="J169" s="61"/>
      <c r="K169" s="70">
        <v>1057985</v>
      </c>
      <c r="L169" s="61"/>
      <c r="M169" s="66">
        <f>(K169/$BL169)</f>
        <v>86.394332843377427</v>
      </c>
      <c r="N169" s="61"/>
      <c r="O169" s="66">
        <f>IF(M169,M169/M$219*100,0)</f>
        <v>140.53463191995945</v>
      </c>
      <c r="P169" s="61"/>
      <c r="Q169" s="70">
        <v>3448998</v>
      </c>
      <c r="R169" s="61"/>
      <c r="S169" s="66">
        <f>(Q169/$BL169)</f>
        <v>281.64282214600684</v>
      </c>
      <c r="T169" s="61"/>
      <c r="U169" s="66">
        <f>IF(S169,S169/S$219*100,0)</f>
        <v>49.479615854683757</v>
      </c>
      <c r="V169" s="61"/>
      <c r="W169" s="70">
        <v>554063</v>
      </c>
      <c r="X169" s="61"/>
      <c r="Y169" s="66">
        <f>(W169/$BL169)</f>
        <v>45.244406336763028</v>
      </c>
      <c r="Z169" s="61"/>
      <c r="AA169" s="66">
        <f>IF(Y169,Y169/Y$219*100,0)</f>
        <v>29.435163329433976</v>
      </c>
      <c r="AB169" s="61"/>
      <c r="AC169" s="70">
        <v>4831294</v>
      </c>
      <c r="AD169" s="61"/>
      <c r="AE169" s="66">
        <f>(AC169/$BL169)</f>
        <v>394.52016985138005</v>
      </c>
      <c r="AF169" s="61"/>
      <c r="AG169" s="66">
        <f>IF(AE169,AE169/AE$219*100,0)</f>
        <v>97.957745533437247</v>
      </c>
      <c r="AH169" s="99"/>
      <c r="AI169" s="61"/>
      <c r="AJ169" s="70">
        <v>17914142</v>
      </c>
      <c r="AK169" s="61"/>
      <c r="AL169" s="66">
        <f>(AJ169/$BL169)</f>
        <v>1462.8566062387717</v>
      </c>
      <c r="AM169" s="61"/>
      <c r="AN169" s="66">
        <f>IF(AL169,AL169/AL$219*100,0)</f>
        <v>69.934770479426874</v>
      </c>
      <c r="AO169" s="61"/>
      <c r="AP169" s="70">
        <v>0</v>
      </c>
      <c r="AQ169" s="61"/>
      <c r="AR169" s="66">
        <f>(AP169/$BL169)</f>
        <v>0</v>
      </c>
      <c r="AS169" s="61"/>
      <c r="AT169" s="66">
        <f>IF(AR169,AR169/AR$219*100,0)</f>
        <v>0</v>
      </c>
      <c r="AU169" s="61"/>
      <c r="AV169" s="70">
        <v>489783</v>
      </c>
      <c r="AW169" s="61"/>
      <c r="AX169" s="66">
        <f>(AV169/$BL169)</f>
        <v>39.995345418912301</v>
      </c>
      <c r="AY169" s="61"/>
      <c r="AZ169" s="66">
        <f>IF(AX169,AX169/AX$219*100,0)</f>
        <v>26.131768061953171</v>
      </c>
      <c r="BA169" s="61"/>
      <c r="BB169" s="70">
        <v>0</v>
      </c>
      <c r="BC169" s="61"/>
      <c r="BD169" s="66">
        <f>(BB169/$BL169)</f>
        <v>0</v>
      </c>
      <c r="BE169" s="61"/>
      <c r="BF169" s="66">
        <f>IF(BD169,BD169/BD$219*100,0)</f>
        <v>0</v>
      </c>
      <c r="BG169" s="61"/>
      <c r="BH169" s="70">
        <f>(E169+K169+Q169+W169+AC169+AJ169+AP169+AV169+BB169)</f>
        <v>29451971</v>
      </c>
      <c r="BI169" s="61"/>
      <c r="BJ169" s="47">
        <v>55</v>
      </c>
      <c r="BK169" s="61"/>
      <c r="BL169" s="96">
        <v>12246</v>
      </c>
      <c r="BM169" s="61"/>
      <c r="BN169" s="96">
        <f>IF(E169,BL169,0)</f>
        <v>12246</v>
      </c>
      <c r="BO169" s="61"/>
      <c r="BP169" s="96">
        <f>IF(K169,BL169,0)</f>
        <v>12246</v>
      </c>
      <c r="BQ169" s="61"/>
      <c r="BR169" s="96">
        <f>IF(Q169,BL169,0)</f>
        <v>12246</v>
      </c>
      <c r="BS169" s="61"/>
      <c r="BT169" s="96">
        <f>IF(W169,BL169,0)</f>
        <v>12246</v>
      </c>
      <c r="BU169" s="61"/>
      <c r="BV169" s="96">
        <f>IF(AC169,BL169,0)</f>
        <v>12246</v>
      </c>
      <c r="BW169" s="61"/>
      <c r="BX169" s="96">
        <f>IF(AJ169,BL169,0)</f>
        <v>12246</v>
      </c>
      <c r="BY169" s="61"/>
      <c r="BZ169" s="96">
        <f>IF(AP169,BL169,0)</f>
        <v>0</v>
      </c>
      <c r="CA169" s="61"/>
      <c r="CB169" s="96">
        <f>IF(AV169,BL169,0)</f>
        <v>12246</v>
      </c>
      <c r="CC169" s="61"/>
      <c r="CD169" s="96">
        <f>IF(BB169,$BL169,0)</f>
        <v>0</v>
      </c>
    </row>
    <row r="170" spans="1:82" ht="8.85" customHeight="1" x14ac:dyDescent="0.3">
      <c r="A170" s="72"/>
      <c r="B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72"/>
      <c r="BK170" s="61"/>
      <c r="BL170" s="93"/>
      <c r="BM170" s="61"/>
      <c r="BN170" s="61"/>
      <c r="BO170" s="61"/>
      <c r="BP170" s="61"/>
      <c r="BQ170" s="61"/>
      <c r="BR170" s="61"/>
      <c r="BS170" s="61"/>
      <c r="BT170" s="61"/>
      <c r="BU170" s="61"/>
      <c r="BV170" s="61"/>
      <c r="BW170" s="61"/>
      <c r="BX170" s="61"/>
      <c r="BY170" s="61"/>
      <c r="BZ170" s="61"/>
      <c r="CA170" s="61"/>
      <c r="CB170" s="61"/>
      <c r="CC170" s="61"/>
      <c r="CD170" s="61"/>
    </row>
    <row r="171" spans="1:82" ht="8.85" customHeight="1" x14ac:dyDescent="0.3">
      <c r="A171" s="47">
        <v>56</v>
      </c>
      <c r="B171" s="98"/>
      <c r="C171" s="47" t="s">
        <v>180</v>
      </c>
      <c r="D171" s="61"/>
      <c r="E171" s="70">
        <v>1699512</v>
      </c>
      <c r="F171" s="61"/>
      <c r="G171" s="66">
        <f>(E171/$BL171)</f>
        <v>128.25537695268281</v>
      </c>
      <c r="H171" s="61"/>
      <c r="I171" s="66">
        <f>IF(G171,G171/G$219*100,0)</f>
        <v>94.548962507016427</v>
      </c>
      <c r="J171" s="61"/>
      <c r="K171" s="70">
        <v>1880292</v>
      </c>
      <c r="L171" s="61"/>
      <c r="M171" s="66">
        <f>(K171/$BL171)</f>
        <v>141.89812089653611</v>
      </c>
      <c r="N171" s="61"/>
      <c r="O171" s="66">
        <f>IF(M171,M171/M$219*100,0)</f>
        <v>230.82069777053943</v>
      </c>
      <c r="P171" s="61"/>
      <c r="Q171" s="70">
        <v>7062554</v>
      </c>
      <c r="R171" s="61"/>
      <c r="S171" s="66">
        <f>(Q171/$BL171)</f>
        <v>532.98271828541237</v>
      </c>
      <c r="T171" s="61"/>
      <c r="U171" s="66">
        <f>IF(S171,S171/S$219*100,0)</f>
        <v>93.63554858953907</v>
      </c>
      <c r="V171" s="61"/>
      <c r="W171" s="70">
        <v>1168473</v>
      </c>
      <c r="X171" s="61"/>
      <c r="Y171" s="66">
        <f>(W171/$BL171)</f>
        <v>88.179986416119533</v>
      </c>
      <c r="Z171" s="61"/>
      <c r="AA171" s="66">
        <f>IF(Y171,Y171/Y$219*100,0)</f>
        <v>57.368247540397434</v>
      </c>
      <c r="AB171" s="61"/>
      <c r="AC171" s="70">
        <v>6550687</v>
      </c>
      <c r="AD171" s="61"/>
      <c r="AE171" s="66">
        <f>(AC171/$BL171)</f>
        <v>494.35416195004149</v>
      </c>
      <c r="AF171" s="61"/>
      <c r="AG171" s="66">
        <f>IF(AE171,AE171/AE$219*100,0)</f>
        <v>122.74611769010519</v>
      </c>
      <c r="AH171" s="99"/>
      <c r="AI171" s="61"/>
      <c r="AJ171" s="70">
        <v>21395642</v>
      </c>
      <c r="AK171" s="61"/>
      <c r="AL171" s="66">
        <f>(AJ171/$BL171)</f>
        <v>1614.6435740698814</v>
      </c>
      <c r="AM171" s="61"/>
      <c r="AN171" s="66">
        <f>IF(AL171,AL171/AL$219*100,0)</f>
        <v>77.191248463506312</v>
      </c>
      <c r="AO171" s="61"/>
      <c r="AP171" s="70">
        <v>681600</v>
      </c>
      <c r="AQ171" s="61"/>
      <c r="AR171" s="66">
        <f>(AP171/$BL171)</f>
        <v>51.437627348879332</v>
      </c>
      <c r="AS171" s="61"/>
      <c r="AT171" s="66">
        <f>IF(AR171,AR171/AR$219*100,0)</f>
        <v>54.895774569496872</v>
      </c>
      <c r="AU171" s="61"/>
      <c r="AV171" s="70">
        <v>596062</v>
      </c>
      <c r="AW171" s="61"/>
      <c r="AX171" s="66">
        <f>(AV171/$BL171)</f>
        <v>44.982416421402156</v>
      </c>
      <c r="AY171" s="61"/>
      <c r="AZ171" s="66">
        <f>IF(AX171,AX171/AX$219*100,0)</f>
        <v>29.390171793201691</v>
      </c>
      <c r="BA171" s="61"/>
      <c r="BB171" s="70">
        <v>0</v>
      </c>
      <c r="BC171" s="61"/>
      <c r="BD171" s="66">
        <f>(BB171/$BL171)</f>
        <v>0</v>
      </c>
      <c r="BE171" s="61"/>
      <c r="BF171" s="66">
        <f>IF(BD171,BD171/BD$219*100,0)</f>
        <v>0</v>
      </c>
      <c r="BG171" s="61"/>
      <c r="BH171" s="70">
        <f>(E171+K171+Q171+W171+AC171+AJ171+AP171+AV171+BB171)</f>
        <v>41034822</v>
      </c>
      <c r="BI171" s="61"/>
      <c r="BJ171" s="47">
        <v>56</v>
      </c>
      <c r="BK171" s="61"/>
      <c r="BL171" s="96">
        <v>13251</v>
      </c>
      <c r="BM171" s="61"/>
      <c r="BN171" s="96">
        <f>IF(E171,BL171,0)</f>
        <v>13251</v>
      </c>
      <c r="BO171" s="61"/>
      <c r="BP171" s="96">
        <f>IF(K171,BL171,0)</f>
        <v>13251</v>
      </c>
      <c r="BQ171" s="61"/>
      <c r="BR171" s="96">
        <f>IF(Q171,BL171,0)</f>
        <v>13251</v>
      </c>
      <c r="BS171" s="61"/>
      <c r="BT171" s="96">
        <f>IF(W171,BL171,0)</f>
        <v>13251</v>
      </c>
      <c r="BU171" s="61"/>
      <c r="BV171" s="96">
        <f>IF(AC171,BL171,0)</f>
        <v>13251</v>
      </c>
      <c r="BW171" s="61"/>
      <c r="BX171" s="96">
        <f>IF(AJ171,BL171,0)</f>
        <v>13251</v>
      </c>
      <c r="BY171" s="61"/>
      <c r="BZ171" s="96">
        <f>IF(AP171,BL171,0)</f>
        <v>13251</v>
      </c>
      <c r="CA171" s="61"/>
      <c r="CB171" s="96">
        <f>IF(AV171,BL171,0)</f>
        <v>13251</v>
      </c>
      <c r="CC171" s="61"/>
      <c r="CD171" s="96">
        <f>IF(BB171,$BL171,0)</f>
        <v>0</v>
      </c>
    </row>
    <row r="172" spans="1:82" ht="8.85" customHeight="1" x14ac:dyDescent="0.3">
      <c r="A172" s="47">
        <v>57</v>
      </c>
      <c r="B172" s="98"/>
      <c r="C172" s="47" t="s">
        <v>181</v>
      </c>
      <c r="D172" s="61"/>
      <c r="E172" s="70">
        <v>1883959</v>
      </c>
      <c r="F172" s="61"/>
      <c r="G172" s="66">
        <f>(E172/$BL172)</f>
        <v>217.92469635627529</v>
      </c>
      <c r="H172" s="61"/>
      <c r="I172" s="66">
        <f>IF(G172,G172/G$219*100,0)</f>
        <v>160.65255457277271</v>
      </c>
      <c r="J172" s="61"/>
      <c r="K172" s="70">
        <v>890972</v>
      </c>
      <c r="L172" s="61"/>
      <c r="M172" s="66">
        <f>(K172/$BL172)</f>
        <v>103.06211683053789</v>
      </c>
      <c r="N172" s="61"/>
      <c r="O172" s="66">
        <f>IF(M172,M172/M$219*100,0)</f>
        <v>167.64753169549775</v>
      </c>
      <c r="P172" s="61"/>
      <c r="Q172" s="70">
        <v>2870796</v>
      </c>
      <c r="R172" s="61"/>
      <c r="S172" s="66">
        <f>(Q172/$BL172)</f>
        <v>332.07588201272409</v>
      </c>
      <c r="T172" s="61"/>
      <c r="U172" s="66">
        <f>IF(S172,S172/S$219*100,0)</f>
        <v>58.339804122815053</v>
      </c>
      <c r="V172" s="61"/>
      <c r="W172" s="70">
        <v>1416459</v>
      </c>
      <c r="X172" s="61"/>
      <c r="Y172" s="66">
        <f>(W172/$BL172)</f>
        <v>163.84719491035281</v>
      </c>
      <c r="Z172" s="61"/>
      <c r="AA172" s="66">
        <f>IF(Y172,Y172/Y$219*100,0)</f>
        <v>106.59591613067644</v>
      </c>
      <c r="AB172" s="61"/>
      <c r="AC172" s="70">
        <v>3741788</v>
      </c>
      <c r="AD172" s="61"/>
      <c r="AE172" s="66">
        <f>(AC172/$BL172)</f>
        <v>432.82683632157318</v>
      </c>
      <c r="AF172" s="61"/>
      <c r="AG172" s="66">
        <f>IF(AE172,AE172/AE$219*100,0)</f>
        <v>107.46913423565496</v>
      </c>
      <c r="AH172" s="99"/>
      <c r="AI172" s="61"/>
      <c r="AJ172" s="70">
        <v>15876792</v>
      </c>
      <c r="AK172" s="61"/>
      <c r="AL172" s="66">
        <f>(AJ172/$BL172)</f>
        <v>1836.5288606130712</v>
      </c>
      <c r="AM172" s="61"/>
      <c r="AN172" s="66">
        <f>IF(AL172,AL172/AL$219*100,0)</f>
        <v>87.79891603733482</v>
      </c>
      <c r="AO172" s="61"/>
      <c r="AP172" s="70">
        <v>454598</v>
      </c>
      <c r="AQ172" s="61"/>
      <c r="AR172" s="66">
        <f>(AP172/$BL172)</f>
        <v>52.58507807981492</v>
      </c>
      <c r="AS172" s="61"/>
      <c r="AT172" s="66">
        <f>IF(AR172,AR172/AR$219*100,0)</f>
        <v>56.120368313446392</v>
      </c>
      <c r="AU172" s="61"/>
      <c r="AV172" s="70">
        <v>388921</v>
      </c>
      <c r="AW172" s="61"/>
      <c r="AX172" s="66">
        <f>(AV172/$BL172)</f>
        <v>44.987969924812028</v>
      </c>
      <c r="AY172" s="61"/>
      <c r="AZ172" s="66">
        <f>IF(AX172,AX172/AX$219*100,0)</f>
        <v>29.393800287005607</v>
      </c>
      <c r="BA172" s="61"/>
      <c r="BB172" s="70">
        <v>0</v>
      </c>
      <c r="BC172" s="61"/>
      <c r="BD172" s="66">
        <f>(BB172/$BL172)</f>
        <v>0</v>
      </c>
      <c r="BE172" s="61"/>
      <c r="BF172" s="66">
        <f>IF(BD172,BD172/BD$219*100,0)</f>
        <v>0</v>
      </c>
      <c r="BG172" s="61"/>
      <c r="BH172" s="70">
        <f>(E172+K172+Q172+W172+AC172+AJ172+AP172+AV172+BB172)</f>
        <v>27524285</v>
      </c>
      <c r="BI172" s="61"/>
      <c r="BJ172" s="47">
        <v>57</v>
      </c>
      <c r="BK172" s="61"/>
      <c r="BL172" s="96">
        <v>8645</v>
      </c>
      <c r="BM172" s="61"/>
      <c r="BN172" s="96">
        <f>IF(E172,BL172,0)</f>
        <v>8645</v>
      </c>
      <c r="BO172" s="61"/>
      <c r="BP172" s="96">
        <f>IF(K172,BL172,0)</f>
        <v>8645</v>
      </c>
      <c r="BQ172" s="61"/>
      <c r="BR172" s="96">
        <f>IF(Q172,BL172,0)</f>
        <v>8645</v>
      </c>
      <c r="BS172" s="61"/>
      <c r="BT172" s="96">
        <f>IF(W172,BL172,0)</f>
        <v>8645</v>
      </c>
      <c r="BU172" s="61"/>
      <c r="BV172" s="96">
        <f>IF(AC172,BL172,0)</f>
        <v>8645</v>
      </c>
      <c r="BW172" s="61"/>
      <c r="BX172" s="96">
        <f>IF(AJ172,BL172,0)</f>
        <v>8645</v>
      </c>
      <c r="BY172" s="61"/>
      <c r="BZ172" s="96">
        <f>IF(AP172,BL172,0)</f>
        <v>8645</v>
      </c>
      <c r="CA172" s="61"/>
      <c r="CB172" s="96">
        <f>IF(AV172,BL172,0)</f>
        <v>8645</v>
      </c>
      <c r="CC172" s="61"/>
      <c r="CD172" s="96">
        <f>IF(BB172,$BL172,0)</f>
        <v>0</v>
      </c>
    </row>
    <row r="173" spans="1:82" ht="8.85" customHeight="1" x14ac:dyDescent="0.3">
      <c r="A173" s="47">
        <v>58</v>
      </c>
      <c r="B173" s="98"/>
      <c r="C173" s="47" t="s">
        <v>182</v>
      </c>
      <c r="D173" s="61"/>
      <c r="E173" s="70">
        <v>3693820</v>
      </c>
      <c r="F173" s="61"/>
      <c r="G173" s="66">
        <f>(E173/$BL173)</f>
        <v>119.47536953779473</v>
      </c>
      <c r="H173" s="61"/>
      <c r="I173" s="66">
        <f>IF(G173,G173/G$219*100,0)</f>
        <v>88.076402746907178</v>
      </c>
      <c r="J173" s="61"/>
      <c r="K173" s="70">
        <v>2269548</v>
      </c>
      <c r="L173" s="61"/>
      <c r="M173" s="66">
        <f>(K173/$BL173)</f>
        <v>73.407769188472358</v>
      </c>
      <c r="N173" s="61"/>
      <c r="O173" s="66">
        <f>IF(M173,M173/M$219*100,0)</f>
        <v>119.40984418121015</v>
      </c>
      <c r="P173" s="61"/>
      <c r="Q173" s="70">
        <v>16704177</v>
      </c>
      <c r="R173" s="61"/>
      <c r="S173" s="66">
        <f>(Q173/$BL173)</f>
        <v>540.29100494873376</v>
      </c>
      <c r="T173" s="61"/>
      <c r="U173" s="66">
        <f>IF(S173,S173/S$219*100,0)</f>
        <v>94.919484085930279</v>
      </c>
      <c r="V173" s="61"/>
      <c r="W173" s="70">
        <v>3006349</v>
      </c>
      <c r="X173" s="61"/>
      <c r="Y173" s="66">
        <f>(W173/$BL173)</f>
        <v>97.239350519131875</v>
      </c>
      <c r="Z173" s="61"/>
      <c r="AA173" s="66">
        <f>IF(Y173,Y173/Y$219*100,0)</f>
        <v>63.262100142819669</v>
      </c>
      <c r="AB173" s="61"/>
      <c r="AC173" s="70">
        <v>11995446</v>
      </c>
      <c r="AD173" s="61"/>
      <c r="AE173" s="66">
        <f>(AC173/$BL173)</f>
        <v>387.98867936733836</v>
      </c>
      <c r="AF173" s="61"/>
      <c r="AG173" s="66">
        <f>IF(AE173,AE173/AE$219*100,0)</f>
        <v>96.336003144370437</v>
      </c>
      <c r="AH173" s="99"/>
      <c r="AI173" s="61"/>
      <c r="AJ173" s="70">
        <v>50642140</v>
      </c>
      <c r="AK173" s="61"/>
      <c r="AL173" s="66">
        <f>(AJ173/$BL173)</f>
        <v>1638.0030403984863</v>
      </c>
      <c r="AM173" s="61"/>
      <c r="AN173" s="66">
        <f>IF(AL173,AL173/AL$219*100,0)</f>
        <v>78.307994226040904</v>
      </c>
      <c r="AO173" s="61"/>
      <c r="AP173" s="70">
        <v>736122</v>
      </c>
      <c r="AQ173" s="61"/>
      <c r="AR173" s="66">
        <f>(AP173/$BL173)</f>
        <v>23.809619303295921</v>
      </c>
      <c r="AS173" s="61"/>
      <c r="AT173" s="66">
        <f>IF(AR173,AR173/AR$219*100,0)</f>
        <v>25.410337941797597</v>
      </c>
      <c r="AU173" s="61"/>
      <c r="AV173" s="70">
        <v>36775284</v>
      </c>
      <c r="AW173" s="61"/>
      <c r="AX173" s="66">
        <f>(AV173/$BL173)</f>
        <v>1189.4842319759355</v>
      </c>
      <c r="AY173" s="61"/>
      <c r="AZ173" s="66">
        <f>IF(AX173,AX173/AX$219*100,0)</f>
        <v>777.17358702064132</v>
      </c>
      <c r="BA173" s="61"/>
      <c r="BB173" s="70">
        <v>0</v>
      </c>
      <c r="BC173" s="61"/>
      <c r="BD173" s="66">
        <f>(BB173/$BL173)</f>
        <v>0</v>
      </c>
      <c r="BE173" s="61"/>
      <c r="BF173" s="66">
        <f>IF(BD173,BD173/BD$219*100,0)</f>
        <v>0</v>
      </c>
      <c r="BG173" s="61"/>
      <c r="BH173" s="70">
        <f>(E173+K173+Q173+W173+AC173+AJ173+AP173+AV173+BB173)</f>
        <v>125822886</v>
      </c>
      <c r="BI173" s="61"/>
      <c r="BJ173" s="47">
        <v>58</v>
      </c>
      <c r="BK173" s="61"/>
      <c r="BL173" s="96">
        <v>30917</v>
      </c>
      <c r="BM173" s="61"/>
      <c r="BN173" s="96">
        <f>IF(E173,BL173,0)</f>
        <v>30917</v>
      </c>
      <c r="BO173" s="61"/>
      <c r="BP173" s="96">
        <f>IF(K173,BL173,0)</f>
        <v>30917</v>
      </c>
      <c r="BQ173" s="61"/>
      <c r="BR173" s="96">
        <f>IF(Q173,BL173,0)</f>
        <v>30917</v>
      </c>
      <c r="BS173" s="61"/>
      <c r="BT173" s="96">
        <f>IF(W173,BL173,0)</f>
        <v>30917</v>
      </c>
      <c r="BU173" s="61"/>
      <c r="BV173" s="96">
        <f>IF(AC173,BL173,0)</f>
        <v>30917</v>
      </c>
      <c r="BW173" s="61"/>
      <c r="BX173" s="96">
        <f>IF(AJ173,BL173,0)</f>
        <v>30917</v>
      </c>
      <c r="BY173" s="61"/>
      <c r="BZ173" s="96">
        <f>IF(AP173,BL173,0)</f>
        <v>30917</v>
      </c>
      <c r="CA173" s="61"/>
      <c r="CB173" s="96">
        <f>IF(AV173,BL173,0)</f>
        <v>30917</v>
      </c>
      <c r="CC173" s="61"/>
      <c r="CD173" s="96">
        <f>IF(BB173,$BL173,0)</f>
        <v>0</v>
      </c>
    </row>
    <row r="174" spans="1:82" ht="8.85" customHeight="1" x14ac:dyDescent="0.3">
      <c r="A174" s="47">
        <v>59</v>
      </c>
      <c r="B174" s="98"/>
      <c r="C174" s="47" t="s">
        <v>183</v>
      </c>
      <c r="D174" s="61"/>
      <c r="E174" s="70">
        <v>1727192</v>
      </c>
      <c r="F174" s="61"/>
      <c r="G174" s="66">
        <f>(E174/$BL174)</f>
        <v>161.23898431665421</v>
      </c>
      <c r="H174" s="61"/>
      <c r="I174" s="66">
        <f>IF(G174,G174/G$219*100,0)</f>
        <v>118.86424604598895</v>
      </c>
      <c r="J174" s="61"/>
      <c r="K174" s="70">
        <v>889991</v>
      </c>
      <c r="L174" s="61"/>
      <c r="M174" s="66">
        <f>(K174/$BL174)</f>
        <v>83.083551157580288</v>
      </c>
      <c r="N174" s="61"/>
      <c r="O174" s="66">
        <f>IF(M174,M174/M$219*100,0)</f>
        <v>135.14909944036569</v>
      </c>
      <c r="P174" s="61"/>
      <c r="Q174" s="70">
        <v>4276286</v>
      </c>
      <c r="R174" s="61"/>
      <c r="S174" s="66">
        <f>(Q174/$BL174)</f>
        <v>399.20519044062735</v>
      </c>
      <c r="T174" s="61"/>
      <c r="U174" s="66">
        <f>IF(S174,S174/S$219*100,0)</f>
        <v>70.133225195272971</v>
      </c>
      <c r="V174" s="61"/>
      <c r="W174" s="70">
        <v>1570719</v>
      </c>
      <c r="X174" s="61"/>
      <c r="Y174" s="66">
        <f>(W174/$BL174)</f>
        <v>146.63172143390591</v>
      </c>
      <c r="Z174" s="61"/>
      <c r="AA174" s="66">
        <f>IF(Y174,Y174/Y$219*100,0)</f>
        <v>95.395851534823763</v>
      </c>
      <c r="AB174" s="61"/>
      <c r="AC174" s="70">
        <v>4493291</v>
      </c>
      <c r="AD174" s="61"/>
      <c r="AE174" s="66">
        <f>(AC174/$BL174)</f>
        <v>419.4633121732636</v>
      </c>
      <c r="AF174" s="61"/>
      <c r="AG174" s="66">
        <f>IF(AE174,AE174/AE$219*100,0)</f>
        <v>104.15102581437148</v>
      </c>
      <c r="AH174" s="99"/>
      <c r="AI174" s="61"/>
      <c r="AJ174" s="70">
        <v>16466697</v>
      </c>
      <c r="AK174" s="61"/>
      <c r="AL174" s="66">
        <f>(AJ174/$BL174)</f>
        <v>1537.2196601941748</v>
      </c>
      <c r="AM174" s="61"/>
      <c r="AN174" s="66">
        <f>IF(AL174,AL174/AL$219*100,0)</f>
        <v>73.48984422236316</v>
      </c>
      <c r="AO174" s="61"/>
      <c r="AP174" s="70">
        <v>280075</v>
      </c>
      <c r="AQ174" s="61"/>
      <c r="AR174" s="66">
        <f>(AP174/$BL174)</f>
        <v>26.145911127707244</v>
      </c>
      <c r="AS174" s="61"/>
      <c r="AT174" s="66">
        <f>IF(AR174,AR174/AR$219*100,0)</f>
        <v>27.903698462716658</v>
      </c>
      <c r="AU174" s="61"/>
      <c r="AV174" s="70">
        <v>439026</v>
      </c>
      <c r="AW174" s="61"/>
      <c r="AX174" s="66">
        <f>(AV174/$BL174)</f>
        <v>40.98450336071695</v>
      </c>
      <c r="AY174" s="61"/>
      <c r="AZ174" s="66">
        <f>IF(AX174,AX174/AX$219*100,0)</f>
        <v>26.778054414555974</v>
      </c>
      <c r="BA174" s="61"/>
      <c r="BB174" s="70">
        <v>0</v>
      </c>
      <c r="BC174" s="61"/>
      <c r="BD174" s="66">
        <f>(BB174/$BL174)</f>
        <v>0</v>
      </c>
      <c r="BE174" s="61"/>
      <c r="BF174" s="66">
        <f>IF(BD174,BD174/BD$219*100,0)</f>
        <v>0</v>
      </c>
      <c r="BG174" s="61"/>
      <c r="BH174" s="70">
        <f>(E174+K174+Q174+W174+AC174+AJ174+AP174+AV174+BB174)</f>
        <v>30143277</v>
      </c>
      <c r="BI174" s="61"/>
      <c r="BJ174" s="47">
        <v>59</v>
      </c>
      <c r="BK174" s="61"/>
      <c r="BL174" s="96">
        <v>10712</v>
      </c>
      <c r="BM174" s="61"/>
      <c r="BN174" s="96">
        <f>IF(E174,BL174,0)</f>
        <v>10712</v>
      </c>
      <c r="BO174" s="61"/>
      <c r="BP174" s="96">
        <f>IF(K174,BL174,0)</f>
        <v>10712</v>
      </c>
      <c r="BQ174" s="61"/>
      <c r="BR174" s="96">
        <f>IF(Q174,BL174,0)</f>
        <v>10712</v>
      </c>
      <c r="BS174" s="61"/>
      <c r="BT174" s="96">
        <f>IF(W174,BL174,0)</f>
        <v>10712</v>
      </c>
      <c r="BU174" s="61"/>
      <c r="BV174" s="96">
        <f>IF(AC174,BL174,0)</f>
        <v>10712</v>
      </c>
      <c r="BW174" s="61"/>
      <c r="BX174" s="96">
        <f>IF(AJ174,BL174,0)</f>
        <v>10712</v>
      </c>
      <c r="BY174" s="61"/>
      <c r="BZ174" s="96">
        <f>IF(AP174,BL174,0)</f>
        <v>10712</v>
      </c>
      <c r="CA174" s="61"/>
      <c r="CB174" s="96">
        <f>IF(AV174,BL174,0)</f>
        <v>10712</v>
      </c>
      <c r="CC174" s="61"/>
      <c r="CD174" s="96">
        <f>IF(BB174,$BL174,0)</f>
        <v>0</v>
      </c>
    </row>
    <row r="175" spans="1:82" ht="8.85" customHeight="1" x14ac:dyDescent="0.3">
      <c r="A175" s="47">
        <v>60</v>
      </c>
      <c r="B175" s="98"/>
      <c r="C175" s="47" t="s">
        <v>184</v>
      </c>
      <c r="D175" s="61"/>
      <c r="E175" s="70">
        <v>7844824</v>
      </c>
      <c r="F175" s="61"/>
      <c r="G175" s="66">
        <f>(E175/$BL175)</f>
        <v>78.391014559371655</v>
      </c>
      <c r="H175" s="61"/>
      <c r="I175" s="66">
        <f>IF(G175,G175/G$219*100,0)</f>
        <v>57.78930499884958</v>
      </c>
      <c r="J175" s="61"/>
      <c r="K175" s="70">
        <v>3609164</v>
      </c>
      <c r="L175" s="61"/>
      <c r="M175" s="66">
        <f>(K175/$BL175)</f>
        <v>36.065312322004935</v>
      </c>
      <c r="N175" s="61"/>
      <c r="O175" s="66">
        <f>IF(M175,M175/M$219*100,0)</f>
        <v>58.666178966157304</v>
      </c>
      <c r="P175" s="61"/>
      <c r="Q175" s="70">
        <v>22864292</v>
      </c>
      <c r="R175" s="61"/>
      <c r="S175" s="66">
        <f>(Q175/$BL175)</f>
        <v>228.47613242333097</v>
      </c>
      <c r="T175" s="61"/>
      <c r="U175" s="66">
        <f>IF(S175,S175/S$219*100,0)</f>
        <v>40.139177622675852</v>
      </c>
      <c r="V175" s="61"/>
      <c r="W175" s="70">
        <v>6873370</v>
      </c>
      <c r="X175" s="61"/>
      <c r="Y175" s="66">
        <f>(W175/$BL175)</f>
        <v>68.683561000469652</v>
      </c>
      <c r="Z175" s="61"/>
      <c r="AA175" s="66">
        <f>IF(Y175,Y175/Y$219*100,0)</f>
        <v>44.684238335408061</v>
      </c>
      <c r="AB175" s="61"/>
      <c r="AC175" s="70">
        <v>30576415</v>
      </c>
      <c r="AD175" s="61"/>
      <c r="AE175" s="66">
        <f>(AC175/$BL175)</f>
        <v>305.54110499335485</v>
      </c>
      <c r="AF175" s="61"/>
      <c r="AG175" s="66">
        <f>IF(AE175,AE175/AE$219*100,0)</f>
        <v>75.86460744001829</v>
      </c>
      <c r="AH175" s="99"/>
      <c r="AI175" s="61"/>
      <c r="AJ175" s="70">
        <v>121854755</v>
      </c>
      <c r="AK175" s="61"/>
      <c r="AL175" s="66">
        <f>(AJ175/$BL175)</f>
        <v>1217.6586591787996</v>
      </c>
      <c r="AM175" s="61"/>
      <c r="AN175" s="66">
        <f>IF(AL175,AL175/AL$219*100,0)</f>
        <v>58.212594788020191</v>
      </c>
      <c r="AO175" s="61"/>
      <c r="AP175" s="70">
        <v>3920910</v>
      </c>
      <c r="AQ175" s="61"/>
      <c r="AR175" s="66">
        <f>(AP175/$BL175)</f>
        <v>39.180498236287512</v>
      </c>
      <c r="AS175" s="61"/>
      <c r="AT175" s="66">
        <f>IF(AR175,AR175/AR$219*100,0)</f>
        <v>41.814599730884929</v>
      </c>
      <c r="AU175" s="61"/>
      <c r="AV175" s="70">
        <v>6159856</v>
      </c>
      <c r="AW175" s="61"/>
      <c r="AX175" s="66">
        <f>(AV175/$BL175)</f>
        <v>61.553625853127215</v>
      </c>
      <c r="AY175" s="61"/>
      <c r="AZ175" s="66">
        <f>IF(AX175,AX175/AX$219*100,0)</f>
        <v>40.217306722035786</v>
      </c>
      <c r="BA175" s="61"/>
      <c r="BB175" s="70">
        <v>0</v>
      </c>
      <c r="BC175" s="61"/>
      <c r="BD175" s="66">
        <f>(BB175/$BL175)</f>
        <v>0</v>
      </c>
      <c r="BE175" s="61"/>
      <c r="BF175" s="66">
        <f>IF(BD175,BD175/BD$219*100,0)</f>
        <v>0</v>
      </c>
      <c r="BG175" s="61"/>
      <c r="BH175" s="70">
        <f>(E175+K175+Q175+W175+AC175+AJ175+AP175+AV175+BB175)</f>
        <v>203703586</v>
      </c>
      <c r="BI175" s="61"/>
      <c r="BJ175" s="47">
        <v>60</v>
      </c>
      <c r="BK175" s="61"/>
      <c r="BL175" s="96">
        <v>100073</v>
      </c>
      <c r="BM175" s="61"/>
      <c r="BN175" s="96">
        <f>IF(E175,BL175,0)</f>
        <v>100073</v>
      </c>
      <c r="BO175" s="61"/>
      <c r="BP175" s="96">
        <f>IF(K175,BL175,0)</f>
        <v>100073</v>
      </c>
      <c r="BQ175" s="61"/>
      <c r="BR175" s="96">
        <f>IF(Q175,BL175,0)</f>
        <v>100073</v>
      </c>
      <c r="BS175" s="61"/>
      <c r="BT175" s="96">
        <f>IF(W175,BL175,0)</f>
        <v>100073</v>
      </c>
      <c r="BU175" s="61"/>
      <c r="BV175" s="96">
        <f>IF(AC175,BL175,0)</f>
        <v>100073</v>
      </c>
      <c r="BW175" s="61"/>
      <c r="BX175" s="96">
        <f>IF(AJ175,BL175,0)</f>
        <v>100073</v>
      </c>
      <c r="BY175" s="61"/>
      <c r="BZ175" s="96">
        <f>IF(AP175,BL175,0)</f>
        <v>100073</v>
      </c>
      <c r="CA175" s="61"/>
      <c r="CB175" s="96">
        <f>IF(AV175,BL175,0)</f>
        <v>100073</v>
      </c>
      <c r="CC175" s="61"/>
      <c r="CD175" s="96">
        <f>IF(BB175,$BL175,0)</f>
        <v>0</v>
      </c>
    </row>
    <row r="176" spans="1:82" ht="8.85" customHeight="1" x14ac:dyDescent="0.3">
      <c r="A176" s="72"/>
      <c r="B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72"/>
      <c r="BK176" s="61"/>
      <c r="BL176" s="93"/>
      <c r="BM176" s="61"/>
      <c r="BN176" s="61"/>
      <c r="BO176" s="61"/>
      <c r="BP176" s="61"/>
      <c r="BQ176" s="61"/>
      <c r="BR176" s="61"/>
      <c r="BS176" s="61"/>
      <c r="BT176" s="61"/>
      <c r="BU176" s="61"/>
      <c r="BV176" s="61"/>
      <c r="BW176" s="61"/>
      <c r="BX176" s="61"/>
      <c r="BY176" s="61"/>
      <c r="BZ176" s="61"/>
      <c r="CA176" s="61"/>
      <c r="CB176" s="61"/>
      <c r="CC176" s="61"/>
      <c r="CD176" s="61"/>
    </row>
    <row r="177" spans="1:82" ht="8.85" customHeight="1" x14ac:dyDescent="0.3">
      <c r="A177" s="47">
        <v>61</v>
      </c>
      <c r="B177" s="98"/>
      <c r="C177" s="47" t="s">
        <v>185</v>
      </c>
      <c r="D177" s="61"/>
      <c r="E177" s="70">
        <v>2599127</v>
      </c>
      <c r="F177" s="61"/>
      <c r="G177" s="66">
        <f>(E177/$BL177)</f>
        <v>175.68791401919697</v>
      </c>
      <c r="H177" s="61"/>
      <c r="I177" s="66">
        <f>IF(G177,G177/G$219*100,0)</f>
        <v>129.51589547520732</v>
      </c>
      <c r="J177" s="61"/>
      <c r="K177" s="70">
        <v>1290341</v>
      </c>
      <c r="L177" s="61"/>
      <c r="M177" s="66">
        <f>(K177/$BL177)</f>
        <v>87.220562390158179</v>
      </c>
      <c r="N177" s="61"/>
      <c r="O177" s="66">
        <f>IF(M177,M177/M$219*100,0)</f>
        <v>141.87863055293377</v>
      </c>
      <c r="P177" s="61"/>
      <c r="Q177" s="70">
        <v>6186743</v>
      </c>
      <c r="R177" s="61"/>
      <c r="S177" s="66">
        <f>(Q177/$BL177)</f>
        <v>418.19271326213328</v>
      </c>
      <c r="T177" s="61"/>
      <c r="U177" s="66">
        <f>IF(S177,S177/S$219*100,0)</f>
        <v>73.468993982425346</v>
      </c>
      <c r="V177" s="61"/>
      <c r="W177" s="70">
        <v>2815018</v>
      </c>
      <c r="X177" s="61"/>
      <c r="Y177" s="66">
        <f>(W177/$BL177)</f>
        <v>190.28105988914425</v>
      </c>
      <c r="Z177" s="61"/>
      <c r="AA177" s="66">
        <f>IF(Y177,Y177/Y$219*100,0)</f>
        <v>123.79329357635427</v>
      </c>
      <c r="AB177" s="61"/>
      <c r="AC177" s="70">
        <v>5933015</v>
      </c>
      <c r="AD177" s="61"/>
      <c r="AE177" s="66">
        <f>(AC177/$BL177)</f>
        <v>401.04197647695014</v>
      </c>
      <c r="AF177" s="61"/>
      <c r="AG177" s="66">
        <f>IF(AE177,AE177/AE$219*100,0)</f>
        <v>99.5770834600293</v>
      </c>
      <c r="AH177" s="99"/>
      <c r="AI177" s="61"/>
      <c r="AJ177" s="70">
        <v>26011923</v>
      </c>
      <c r="AK177" s="61"/>
      <c r="AL177" s="66">
        <f>(AJ177/$BL177)</f>
        <v>1758.275179126673</v>
      </c>
      <c r="AM177" s="61"/>
      <c r="AN177" s="66">
        <f>IF(AL177,AL177/AL$219*100,0)</f>
        <v>84.057843104703053</v>
      </c>
      <c r="AO177" s="61"/>
      <c r="AP177" s="70">
        <v>539506</v>
      </c>
      <c r="AQ177" s="61"/>
      <c r="AR177" s="66">
        <f>(AP177/$BL177)</f>
        <v>36.46789238880627</v>
      </c>
      <c r="AS177" s="61"/>
      <c r="AT177" s="66">
        <f>IF(AR177,AR177/AR$219*100,0)</f>
        <v>38.91962562779824</v>
      </c>
      <c r="AU177" s="61"/>
      <c r="AV177" s="70">
        <v>684189</v>
      </c>
      <c r="AW177" s="61"/>
      <c r="AX177" s="66">
        <f>(AV177/$BL177)</f>
        <v>46.247735568473708</v>
      </c>
      <c r="AY177" s="61"/>
      <c r="AZ177" s="66">
        <f>IF(AX177,AX177/AX$219*100,0)</f>
        <v>30.216893656190951</v>
      </c>
      <c r="BA177" s="61"/>
      <c r="BB177" s="70">
        <v>0</v>
      </c>
      <c r="BC177" s="61"/>
      <c r="BD177" s="66">
        <f>(BB177/$BL177)</f>
        <v>0</v>
      </c>
      <c r="BE177" s="61"/>
      <c r="BF177" s="66">
        <f>IF(BD177,BD177/BD$219*100,0)</f>
        <v>0</v>
      </c>
      <c r="BG177" s="61"/>
      <c r="BH177" s="70">
        <f>(E177+K177+Q177+W177+AC177+AJ177+AP177+AV177+BB177)</f>
        <v>46059862</v>
      </c>
      <c r="BI177" s="61"/>
      <c r="BJ177" s="47">
        <v>61</v>
      </c>
      <c r="BK177" s="61"/>
      <c r="BL177" s="96">
        <v>14794</v>
      </c>
      <c r="BM177" s="61"/>
      <c r="BN177" s="96">
        <f>IF(E177,BL177,0)</f>
        <v>14794</v>
      </c>
      <c r="BO177" s="61"/>
      <c r="BP177" s="96">
        <f>IF(K177,BL177,0)</f>
        <v>14794</v>
      </c>
      <c r="BQ177" s="61"/>
      <c r="BR177" s="96">
        <f>IF(Q177,BL177,0)</f>
        <v>14794</v>
      </c>
      <c r="BS177" s="61"/>
      <c r="BT177" s="96">
        <f>IF(W177,BL177,0)</f>
        <v>14794</v>
      </c>
      <c r="BU177" s="61"/>
      <c r="BV177" s="96">
        <f>IF(AC177,BL177,0)</f>
        <v>14794</v>
      </c>
      <c r="BW177" s="61"/>
      <c r="BX177" s="96">
        <f>IF(AJ177,BL177,0)</f>
        <v>14794</v>
      </c>
      <c r="BY177" s="61"/>
      <c r="BZ177" s="96">
        <f>IF(AP177,BL177,0)</f>
        <v>14794</v>
      </c>
      <c r="CA177" s="61"/>
      <c r="CB177" s="96">
        <f>IF(AV177,BL177,0)</f>
        <v>14794</v>
      </c>
      <c r="CC177" s="61"/>
      <c r="CD177" s="96">
        <f>IF(BB177,$BL177,0)</f>
        <v>0</v>
      </c>
    </row>
    <row r="178" spans="1:82" ht="8.85" customHeight="1" x14ac:dyDescent="0.3">
      <c r="A178" s="47">
        <v>62</v>
      </c>
      <c r="B178" s="98"/>
      <c r="C178" s="47" t="s">
        <v>186</v>
      </c>
      <c r="D178" s="61"/>
      <c r="E178" s="70">
        <v>4442827</v>
      </c>
      <c r="F178" s="61"/>
      <c r="G178" s="66">
        <f>(E178/$BL178)</f>
        <v>192.61367380560131</v>
      </c>
      <c r="H178" s="61"/>
      <c r="I178" s="66">
        <f>IF(G178,G178/G$219*100,0)</f>
        <v>141.99344663501495</v>
      </c>
      <c r="J178" s="61"/>
      <c r="K178" s="70">
        <v>1739231</v>
      </c>
      <c r="L178" s="61"/>
      <c r="M178" s="66">
        <f>(K178/$BL178)</f>
        <v>75.402367120437006</v>
      </c>
      <c r="N178" s="61"/>
      <c r="O178" s="66">
        <f>IF(M178,M178/M$219*100,0)</f>
        <v>122.65438669889046</v>
      </c>
      <c r="P178" s="61"/>
      <c r="Q178" s="70">
        <v>11225290</v>
      </c>
      <c r="R178" s="61"/>
      <c r="S178" s="66">
        <f>(Q178/$BL178)</f>
        <v>486.65958553715427</v>
      </c>
      <c r="T178" s="61"/>
      <c r="U178" s="66">
        <f>IF(S178,S178/S$219*100,0)</f>
        <v>85.497401144115784</v>
      </c>
      <c r="V178" s="61"/>
      <c r="W178" s="70">
        <v>1816517</v>
      </c>
      <c r="X178" s="61"/>
      <c r="Y178" s="66">
        <f>(W178/$BL178)</f>
        <v>78.753013092863952</v>
      </c>
      <c r="Z178" s="61"/>
      <c r="AA178" s="66">
        <f>IF(Y178,Y178/Y$219*100,0)</f>
        <v>51.235235264650612</v>
      </c>
      <c r="AB178" s="61"/>
      <c r="AC178" s="70">
        <v>3091395</v>
      </c>
      <c r="AD178" s="61"/>
      <c r="AE178" s="66">
        <f>(AC178/$BL178)</f>
        <v>134.02388797364085</v>
      </c>
      <c r="AF178" s="61"/>
      <c r="AG178" s="66">
        <f>IF(AE178,AE178/AE$219*100,0)</f>
        <v>33.27758354780574</v>
      </c>
      <c r="AH178" s="99"/>
      <c r="AI178" s="61"/>
      <c r="AJ178" s="70">
        <v>34332860</v>
      </c>
      <c r="AK178" s="61"/>
      <c r="AL178" s="66">
        <f>(AJ178/$BL178)</f>
        <v>1488.4618052544872</v>
      </c>
      <c r="AM178" s="61"/>
      <c r="AN178" s="66">
        <f>IF(AL178,AL178/AL$219*100,0)</f>
        <v>71.158877961053705</v>
      </c>
      <c r="AO178" s="61"/>
      <c r="AP178" s="70">
        <v>614459</v>
      </c>
      <c r="AQ178" s="61"/>
      <c r="AR178" s="66">
        <f>(AP178/$BL178)</f>
        <v>26.639165871846007</v>
      </c>
      <c r="AS178" s="61"/>
      <c r="AT178" s="66">
        <f>IF(AR178,AR178/AR$219*100,0)</f>
        <v>28.43011468047726</v>
      </c>
      <c r="AU178" s="61"/>
      <c r="AV178" s="70">
        <v>1081489</v>
      </c>
      <c r="AW178" s="61"/>
      <c r="AX178" s="66">
        <f>(AV178/$BL178)</f>
        <v>46.886716379086103</v>
      </c>
      <c r="AY178" s="61"/>
      <c r="AZ178" s="66">
        <f>IF(AX178,AX178/AX$219*100,0)</f>
        <v>30.634384695812432</v>
      </c>
      <c r="BA178" s="61"/>
      <c r="BB178" s="70">
        <v>0</v>
      </c>
      <c r="BC178" s="61"/>
      <c r="BD178" s="66">
        <f>(BB178/$BL178)</f>
        <v>0</v>
      </c>
      <c r="BE178" s="61"/>
      <c r="BF178" s="66">
        <f>IF(BD178,BD178/BD$219*100,0)</f>
        <v>0</v>
      </c>
      <c r="BG178" s="61"/>
      <c r="BH178" s="70">
        <f>(E178+K178+Q178+W178+AC178+AJ178+AP178+AV178+BB178)</f>
        <v>58344068</v>
      </c>
      <c r="BI178" s="61"/>
      <c r="BJ178" s="47">
        <v>62</v>
      </c>
      <c r="BK178" s="61"/>
      <c r="BL178" s="96">
        <v>23066</v>
      </c>
      <c r="BM178" s="61"/>
      <c r="BN178" s="96">
        <f>IF(E178,BL178,0)</f>
        <v>23066</v>
      </c>
      <c r="BO178" s="61"/>
      <c r="BP178" s="96">
        <f>IF(K178,BL178,0)</f>
        <v>23066</v>
      </c>
      <c r="BQ178" s="61"/>
      <c r="BR178" s="96">
        <f>IF(Q178,BL178,0)</f>
        <v>23066</v>
      </c>
      <c r="BS178" s="61"/>
      <c r="BT178" s="96">
        <f>IF(W178,BL178,0)</f>
        <v>23066</v>
      </c>
      <c r="BU178" s="61"/>
      <c r="BV178" s="96">
        <f>IF(AC178,BL178,0)</f>
        <v>23066</v>
      </c>
      <c r="BW178" s="61"/>
      <c r="BX178" s="96">
        <f>IF(AJ178,BL178,0)</f>
        <v>23066</v>
      </c>
      <c r="BY178" s="61"/>
      <c r="BZ178" s="96">
        <f>IF(AP178,BL178,0)</f>
        <v>23066</v>
      </c>
      <c r="CA178" s="61"/>
      <c r="CB178" s="96">
        <f>IF(AV178,BL178,0)</f>
        <v>23066</v>
      </c>
      <c r="CC178" s="61"/>
      <c r="CD178" s="96">
        <f>IF(BB178,$BL178,0)</f>
        <v>0</v>
      </c>
    </row>
    <row r="179" spans="1:82" ht="8.85" customHeight="1" x14ac:dyDescent="0.3">
      <c r="A179" s="47">
        <v>63</v>
      </c>
      <c r="B179" s="98"/>
      <c r="C179" s="47" t="s">
        <v>187</v>
      </c>
      <c r="D179" s="61"/>
      <c r="E179" s="70">
        <v>2428101</v>
      </c>
      <c r="F179" s="61"/>
      <c r="G179" s="66">
        <f>(E179/$BL179)</f>
        <v>205.59703640982218</v>
      </c>
      <c r="H179" s="61"/>
      <c r="I179" s="66">
        <f>IF(G179,G179/G$219*100,0)</f>
        <v>151.56469029939842</v>
      </c>
      <c r="J179" s="61"/>
      <c r="K179" s="70">
        <v>1298545</v>
      </c>
      <c r="L179" s="61"/>
      <c r="M179" s="66">
        <f>(K179/$BL179)</f>
        <v>109.95300592718036</v>
      </c>
      <c r="N179" s="61"/>
      <c r="O179" s="66">
        <f>IF(M179,M179/M$219*100,0)</f>
        <v>178.85669936802924</v>
      </c>
      <c r="P179" s="61"/>
      <c r="Q179" s="70">
        <v>10136231</v>
      </c>
      <c r="R179" s="61"/>
      <c r="S179" s="66">
        <f>(Q179/$BL179)</f>
        <v>858.27527519051648</v>
      </c>
      <c r="T179" s="61"/>
      <c r="U179" s="66">
        <f>IF(S179,S179/S$219*100,0)</f>
        <v>150.78364358948335</v>
      </c>
      <c r="V179" s="61"/>
      <c r="W179" s="70">
        <v>3232031</v>
      </c>
      <c r="X179" s="61"/>
      <c r="Y179" s="66">
        <f>(W179/$BL179)</f>
        <v>273.66900931414057</v>
      </c>
      <c r="Z179" s="61"/>
      <c r="AA179" s="66">
        <f>IF(Y179,Y179/Y$219*100,0)</f>
        <v>178.04393160576586</v>
      </c>
      <c r="AB179" s="61"/>
      <c r="AC179" s="70">
        <v>5998295</v>
      </c>
      <c r="AD179" s="61"/>
      <c r="AE179" s="66">
        <f>(AC179/$BL179)</f>
        <v>507.89966130397966</v>
      </c>
      <c r="AF179" s="61"/>
      <c r="AG179" s="66">
        <f>IF(AE179,AE179/AE$219*100,0)</f>
        <v>126.10940981110438</v>
      </c>
      <c r="AH179" s="99"/>
      <c r="AI179" s="61"/>
      <c r="AJ179" s="70">
        <v>20121952</v>
      </c>
      <c r="AK179" s="61"/>
      <c r="AL179" s="66">
        <f>(AJ179/$BL179)</f>
        <v>1703.8062658763758</v>
      </c>
      <c r="AM179" s="61"/>
      <c r="AN179" s="66">
        <f>IF(AL179,AL179/AL$219*100,0)</f>
        <v>81.453848338450769</v>
      </c>
      <c r="AO179" s="61"/>
      <c r="AP179" s="70">
        <v>590601</v>
      </c>
      <c r="AQ179" s="61"/>
      <c r="AR179" s="66">
        <f>(AP179/$BL179)</f>
        <v>50.008552074513126</v>
      </c>
      <c r="AS179" s="61"/>
      <c r="AT179" s="66">
        <f>IF(AR179,AR179/AR$219*100,0)</f>
        <v>53.370622688513805</v>
      </c>
      <c r="AU179" s="61"/>
      <c r="AV179" s="70">
        <v>1336032</v>
      </c>
      <c r="AW179" s="61"/>
      <c r="AX179" s="66">
        <f>(AV179/$BL179)</f>
        <v>113.12718035563083</v>
      </c>
      <c r="AY179" s="61"/>
      <c r="AZ179" s="66">
        <f>IF(AX179,AX179/AX$219*100,0)</f>
        <v>73.913931923643474</v>
      </c>
      <c r="BA179" s="61"/>
      <c r="BB179" s="70">
        <v>0</v>
      </c>
      <c r="BC179" s="61"/>
      <c r="BD179" s="66">
        <f>(BB179/$BL179)</f>
        <v>0</v>
      </c>
      <c r="BE179" s="61"/>
      <c r="BF179" s="66">
        <f>IF(BD179,BD179/BD$219*100,0)</f>
        <v>0</v>
      </c>
      <c r="BG179" s="61"/>
      <c r="BH179" s="70">
        <f>(E179+K179+Q179+W179+AC179+AJ179+AP179+AV179+BB179)</f>
        <v>45141788</v>
      </c>
      <c r="BI179" s="61"/>
      <c r="BJ179" s="47">
        <v>63</v>
      </c>
      <c r="BK179" s="61"/>
      <c r="BL179" s="96">
        <v>11810</v>
      </c>
      <c r="BM179" s="61"/>
      <c r="BN179" s="96">
        <f>IF(E179,BL179,0)</f>
        <v>11810</v>
      </c>
      <c r="BO179" s="61"/>
      <c r="BP179" s="96">
        <f>IF(K179,BL179,0)</f>
        <v>11810</v>
      </c>
      <c r="BQ179" s="61"/>
      <c r="BR179" s="96">
        <f>IF(Q179,BL179,0)</f>
        <v>11810</v>
      </c>
      <c r="BS179" s="61"/>
      <c r="BT179" s="96">
        <f>IF(W179,BL179,0)</f>
        <v>11810</v>
      </c>
      <c r="BU179" s="61"/>
      <c r="BV179" s="96">
        <f>IF(AC179,BL179,0)</f>
        <v>11810</v>
      </c>
      <c r="BW179" s="61"/>
      <c r="BX179" s="96">
        <f>IF(AJ179,BL179,0)</f>
        <v>11810</v>
      </c>
      <c r="BY179" s="61"/>
      <c r="BZ179" s="96">
        <f>IF(AP179,BL179,0)</f>
        <v>11810</v>
      </c>
      <c r="CA179" s="61"/>
      <c r="CB179" s="96">
        <f>IF(AV179,BL179,0)</f>
        <v>11810</v>
      </c>
      <c r="CC179" s="61"/>
      <c r="CD179" s="96">
        <f>IF(BB179,$BL179,0)</f>
        <v>0</v>
      </c>
    </row>
    <row r="180" spans="1:82" ht="8.85" customHeight="1" x14ac:dyDescent="0.3">
      <c r="A180" s="47">
        <v>64</v>
      </c>
      <c r="B180" s="98"/>
      <c r="C180" s="47" t="s">
        <v>188</v>
      </c>
      <c r="D180" s="61"/>
      <c r="E180" s="70">
        <v>1850362</v>
      </c>
      <c r="F180" s="61"/>
      <c r="G180" s="66">
        <f>(E180/$BL180)</f>
        <v>154.44136549536768</v>
      </c>
      <c r="H180" s="61"/>
      <c r="I180" s="66">
        <f>IF(G180,G180/G$219*100,0)</f>
        <v>113.85308922479834</v>
      </c>
      <c r="J180" s="61"/>
      <c r="K180" s="70">
        <v>1346002</v>
      </c>
      <c r="L180" s="61"/>
      <c r="M180" s="66">
        <f>(K180/$BL180)</f>
        <v>112.34471246139721</v>
      </c>
      <c r="N180" s="61"/>
      <c r="O180" s="66">
        <f>IF(M180,M180/M$219*100,0)</f>
        <v>182.74720452484397</v>
      </c>
      <c r="P180" s="61"/>
      <c r="Q180" s="70">
        <v>6597932</v>
      </c>
      <c r="R180" s="61"/>
      <c r="S180" s="66">
        <f>(Q180/$BL180)</f>
        <v>550.69960771221099</v>
      </c>
      <c r="T180" s="61"/>
      <c r="U180" s="66">
        <f>IF(S180,S180/S$219*100,0)</f>
        <v>96.748089773079172</v>
      </c>
      <c r="V180" s="61"/>
      <c r="W180" s="70">
        <v>1586060</v>
      </c>
      <c r="X180" s="61"/>
      <c r="Y180" s="66">
        <f>(W180/$BL180)</f>
        <v>132.38127034471245</v>
      </c>
      <c r="Z180" s="61"/>
      <c r="AA180" s="66">
        <f>IF(Y180,Y180/Y$219*100,0)</f>
        <v>86.124774968886214</v>
      </c>
      <c r="AB180" s="61"/>
      <c r="AC180" s="70">
        <v>4474856</v>
      </c>
      <c r="AD180" s="61"/>
      <c r="AE180" s="66">
        <f>(AC180/$BL180)</f>
        <v>373.49603538936651</v>
      </c>
      <c r="AF180" s="61"/>
      <c r="AG180" s="66">
        <f>IF(AE180,AE180/AE$219*100,0)</f>
        <v>92.737538884772064</v>
      </c>
      <c r="AH180" s="99"/>
      <c r="AI180" s="61"/>
      <c r="AJ180" s="70">
        <v>18568620</v>
      </c>
      <c r="AK180" s="61"/>
      <c r="AL180" s="66">
        <f>(AJ180/$BL180)</f>
        <v>1549.8389116100493</v>
      </c>
      <c r="AM180" s="61"/>
      <c r="AN180" s="66">
        <f>IF(AL180,AL180/AL$219*100,0)</f>
        <v>74.093132642860155</v>
      </c>
      <c r="AO180" s="61"/>
      <c r="AP180" s="70">
        <v>207600</v>
      </c>
      <c r="AQ180" s="61"/>
      <c r="AR180" s="66">
        <f>(AP180/$BL180)</f>
        <v>17.327435105583842</v>
      </c>
      <c r="AS180" s="61"/>
      <c r="AT180" s="66">
        <f>IF(AR180,AR180/AR$219*100,0)</f>
        <v>18.492357063285901</v>
      </c>
      <c r="AU180" s="61"/>
      <c r="AV180" s="70">
        <v>588125</v>
      </c>
      <c r="AW180" s="61"/>
      <c r="AX180" s="66">
        <f>(AV180/$BL180)</f>
        <v>49.088139554294301</v>
      </c>
      <c r="AY180" s="61"/>
      <c r="AZ180" s="66">
        <f>IF(AX180,AX180/AX$219*100,0)</f>
        <v>32.072729063593457</v>
      </c>
      <c r="BA180" s="61"/>
      <c r="BB180" s="70">
        <v>0</v>
      </c>
      <c r="BC180" s="61"/>
      <c r="BD180" s="66">
        <f>(BB180/$BL180)</f>
        <v>0</v>
      </c>
      <c r="BE180" s="61"/>
      <c r="BF180" s="66">
        <f>IF(BD180,BD180/BD$219*100,0)</f>
        <v>0</v>
      </c>
      <c r="BG180" s="61"/>
      <c r="BH180" s="70">
        <f>(E180+K180+Q180+W180+AC180+AJ180+AP180+AV180+BB180)</f>
        <v>35219557</v>
      </c>
      <c r="BI180" s="61"/>
      <c r="BJ180" s="47">
        <v>64</v>
      </c>
      <c r="BK180" s="61"/>
      <c r="BL180" s="96">
        <v>11981</v>
      </c>
      <c r="BM180" s="61"/>
      <c r="BN180" s="96">
        <f>IF(E180,BL180,0)</f>
        <v>11981</v>
      </c>
      <c r="BO180" s="61"/>
      <c r="BP180" s="96">
        <f>IF(K180,BL180,0)</f>
        <v>11981</v>
      </c>
      <c r="BQ180" s="61"/>
      <c r="BR180" s="96">
        <f>IF(Q180,BL180,0)</f>
        <v>11981</v>
      </c>
      <c r="BS180" s="61"/>
      <c r="BT180" s="96">
        <f>IF(W180,BL180,0)</f>
        <v>11981</v>
      </c>
      <c r="BU180" s="61"/>
      <c r="BV180" s="96">
        <f>IF(AC180,BL180,0)</f>
        <v>11981</v>
      </c>
      <c r="BW180" s="61"/>
      <c r="BX180" s="96">
        <f>IF(AJ180,BL180,0)</f>
        <v>11981</v>
      </c>
      <c r="BY180" s="61"/>
      <c r="BZ180" s="96">
        <f>IF(AP180,BL180,0)</f>
        <v>11981</v>
      </c>
      <c r="CA180" s="61"/>
      <c r="CB180" s="96">
        <f>IF(AV180,BL180,0)</f>
        <v>11981</v>
      </c>
      <c r="CC180" s="61"/>
      <c r="CD180" s="96">
        <f>IF(BB180,$BL180,0)</f>
        <v>0</v>
      </c>
    </row>
    <row r="181" spans="1:82" ht="8.85" customHeight="1" x14ac:dyDescent="0.3">
      <c r="A181" s="47">
        <v>65</v>
      </c>
      <c r="B181" s="98"/>
      <c r="C181" s="47" t="s">
        <v>189</v>
      </c>
      <c r="D181" s="61"/>
      <c r="E181" s="70">
        <v>1081649</v>
      </c>
      <c r="F181" s="61"/>
      <c r="G181" s="66">
        <f>(E181/$BL181)</f>
        <v>70.177707130344515</v>
      </c>
      <c r="H181" s="61"/>
      <c r="I181" s="66">
        <f>IF(G181,G181/G$219*100,0)</f>
        <v>51.734512485533102</v>
      </c>
      <c r="J181" s="61"/>
      <c r="K181" s="70">
        <v>798503</v>
      </c>
      <c r="L181" s="61"/>
      <c r="M181" s="66">
        <f>(K181/$BL181)</f>
        <v>51.807110880425611</v>
      </c>
      <c r="N181" s="61"/>
      <c r="O181" s="66">
        <f>IF(M181,M181/M$219*100,0)</f>
        <v>84.272810713362006</v>
      </c>
      <c r="P181" s="61"/>
      <c r="Q181" s="70">
        <v>5612734</v>
      </c>
      <c r="R181" s="61"/>
      <c r="S181" s="66">
        <f>(Q181/$BL181)</f>
        <v>364.15584247064169</v>
      </c>
      <c r="T181" s="61"/>
      <c r="U181" s="66">
        <f>IF(S181,S181/S$219*100,0)</f>
        <v>63.975680471434828</v>
      </c>
      <c r="V181" s="61"/>
      <c r="W181" s="70">
        <v>1580621</v>
      </c>
      <c r="X181" s="61"/>
      <c r="Y181" s="66">
        <f>(W181/$BL181)</f>
        <v>102.55115811328099</v>
      </c>
      <c r="Z181" s="61"/>
      <c r="AA181" s="66">
        <f>IF(Y181,Y181/Y$219*100,0)</f>
        <v>66.717862672767211</v>
      </c>
      <c r="AB181" s="61"/>
      <c r="AC181" s="70">
        <v>4527088</v>
      </c>
      <c r="AD181" s="61"/>
      <c r="AE181" s="66">
        <f>(AC181/$BL181)</f>
        <v>293.71880879776813</v>
      </c>
      <c r="AF181" s="61"/>
      <c r="AG181" s="66">
        <f>IF(AE181,AE181/AE$219*100,0)</f>
        <v>72.929179619472464</v>
      </c>
      <c r="AH181" s="99"/>
      <c r="AI181" s="61"/>
      <c r="AJ181" s="70">
        <v>24104361</v>
      </c>
      <c r="AK181" s="61"/>
      <c r="AL181" s="66">
        <f>(AJ181/$BL181)</f>
        <v>1563.8980730552132</v>
      </c>
      <c r="AM181" s="61"/>
      <c r="AN181" s="66">
        <f>IF(AL181,AL181/AL$219*100,0)</f>
        <v>74.765258827072273</v>
      </c>
      <c r="AO181" s="61"/>
      <c r="AP181" s="70">
        <v>271109</v>
      </c>
      <c r="AQ181" s="61"/>
      <c r="AR181" s="66">
        <f>(AP181/$BL181)</f>
        <v>17.589632128722506</v>
      </c>
      <c r="AS181" s="61"/>
      <c r="AT181" s="66">
        <f>IF(AR181,AR181/AR$219*100,0)</f>
        <v>18.772181569525046</v>
      </c>
      <c r="AU181" s="61"/>
      <c r="AV181" s="70">
        <v>774396</v>
      </c>
      <c r="AW181" s="61"/>
      <c r="AX181" s="66">
        <f>(AV181/$BL181)</f>
        <v>50.243041588269641</v>
      </c>
      <c r="AY181" s="61"/>
      <c r="AZ181" s="66">
        <f>IF(AX181,AX181/AX$219*100,0)</f>
        <v>32.827307671929482</v>
      </c>
      <c r="BA181" s="61"/>
      <c r="BB181" s="70">
        <v>0</v>
      </c>
      <c r="BC181" s="61"/>
      <c r="BD181" s="66">
        <f>(BB181/$BL181)</f>
        <v>0</v>
      </c>
      <c r="BE181" s="61"/>
      <c r="BF181" s="66">
        <f>IF(BD181,BD181/BD$219*100,0)</f>
        <v>0</v>
      </c>
      <c r="BG181" s="61"/>
      <c r="BH181" s="70">
        <f>(E181+K181+Q181+W181+AC181+AJ181+AP181+AV181+BB181)</f>
        <v>38750461</v>
      </c>
      <c r="BI181" s="61"/>
      <c r="BJ181" s="47">
        <v>65</v>
      </c>
      <c r="BK181" s="61"/>
      <c r="BL181" s="96">
        <v>15413</v>
      </c>
      <c r="BM181" s="61"/>
      <c r="BN181" s="96">
        <f>IF(E181,BL181,0)</f>
        <v>15413</v>
      </c>
      <c r="BO181" s="61"/>
      <c r="BP181" s="96">
        <f>IF(K181,BL181,0)</f>
        <v>15413</v>
      </c>
      <c r="BQ181" s="61"/>
      <c r="BR181" s="96">
        <f>IF(Q181,BL181,0)</f>
        <v>15413</v>
      </c>
      <c r="BS181" s="61"/>
      <c r="BT181" s="96">
        <f>IF(W181,BL181,0)</f>
        <v>15413</v>
      </c>
      <c r="BU181" s="61"/>
      <c r="BV181" s="96">
        <f>IF(AC181,BL181,0)</f>
        <v>15413</v>
      </c>
      <c r="BW181" s="61"/>
      <c r="BX181" s="96">
        <f>IF(AJ181,BL181,0)</f>
        <v>15413</v>
      </c>
      <c r="BY181" s="61"/>
      <c r="BZ181" s="96">
        <f>IF(AP181,BL181,0)</f>
        <v>15413</v>
      </c>
      <c r="CA181" s="61"/>
      <c r="CB181" s="96">
        <f>IF(AV181,BL181,0)</f>
        <v>15413</v>
      </c>
      <c r="CC181" s="61"/>
      <c r="CD181" s="96">
        <f>IF(BB181,$BL181,0)</f>
        <v>0</v>
      </c>
    </row>
    <row r="182" spans="1:82" ht="8.85" customHeight="1" x14ac:dyDescent="0.3">
      <c r="A182" s="72"/>
      <c r="B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72"/>
      <c r="BK182" s="61"/>
      <c r="BL182" s="93"/>
      <c r="BM182" s="61"/>
      <c r="BN182" s="61"/>
      <c r="BO182" s="61"/>
      <c r="BP182" s="61"/>
      <c r="BQ182" s="61"/>
      <c r="BR182" s="61"/>
      <c r="BS182" s="61"/>
      <c r="BT182" s="61"/>
      <c r="BU182" s="61"/>
      <c r="BV182" s="61"/>
      <c r="BW182" s="61"/>
      <c r="BX182" s="61"/>
      <c r="BY182" s="61"/>
      <c r="BZ182" s="61"/>
      <c r="CA182" s="61"/>
      <c r="CB182" s="61"/>
      <c r="CC182" s="61"/>
      <c r="CD182" s="61"/>
    </row>
    <row r="183" spans="1:82" ht="8.85" customHeight="1" x14ac:dyDescent="0.3">
      <c r="A183" s="47">
        <v>66</v>
      </c>
      <c r="B183" s="98"/>
      <c r="C183" s="47" t="s">
        <v>190</v>
      </c>
      <c r="D183" s="61"/>
      <c r="E183" s="70">
        <v>2317965</v>
      </c>
      <c r="F183" s="61"/>
      <c r="G183" s="66">
        <f>(E183/$BL183)</f>
        <v>64.5295231201804</v>
      </c>
      <c r="H183" s="61"/>
      <c r="I183" s="66">
        <f>IF(G183,G183/G$219*100,0)</f>
        <v>47.570710928840818</v>
      </c>
      <c r="J183" s="61"/>
      <c r="K183" s="70">
        <v>1960636</v>
      </c>
      <c r="L183" s="61"/>
      <c r="M183" s="66">
        <f>(K183/$BL183)</f>
        <v>54.581888032070374</v>
      </c>
      <c r="N183" s="61"/>
      <c r="O183" s="66">
        <f>IF(M183,M183/M$219*100,0)</f>
        <v>88.786443411622969</v>
      </c>
      <c r="P183" s="61"/>
      <c r="Q183" s="70">
        <v>21648500</v>
      </c>
      <c r="R183" s="61"/>
      <c r="S183" s="66">
        <f>(Q183/$BL183)</f>
        <v>602.66974750146153</v>
      </c>
      <c r="T183" s="61"/>
      <c r="U183" s="66">
        <f>IF(S183,S183/S$219*100,0)</f>
        <v>105.87831554305549</v>
      </c>
      <c r="V183" s="61"/>
      <c r="W183" s="70">
        <v>4239607</v>
      </c>
      <c r="X183" s="61"/>
      <c r="Y183" s="66">
        <f>(W183/$BL183)</f>
        <v>118.02586230895577</v>
      </c>
      <c r="Z183" s="61"/>
      <c r="AA183" s="66">
        <f>IF(Y183,Y183/Y$219*100,0)</f>
        <v>76.785415379371074</v>
      </c>
      <c r="AB183" s="61"/>
      <c r="AC183" s="70">
        <v>11631577</v>
      </c>
      <c r="AD183" s="61"/>
      <c r="AE183" s="66">
        <f>(AC183/$BL183)</f>
        <v>323.80994404387405</v>
      </c>
      <c r="AF183" s="61"/>
      <c r="AG183" s="66">
        <f>IF(AE183,AE183/AE$219*100,0)</f>
        <v>80.400685500555042</v>
      </c>
      <c r="AH183" s="99"/>
      <c r="AI183" s="61"/>
      <c r="AJ183" s="70">
        <v>58287344</v>
      </c>
      <c r="AK183" s="61"/>
      <c r="AL183" s="66">
        <f>(AJ183/$BL183)</f>
        <v>1622.6537123131316</v>
      </c>
      <c r="AM183" s="61"/>
      <c r="AN183" s="66">
        <f>IF(AL183,AL183/AL$219*100,0)</f>
        <v>77.574189058750648</v>
      </c>
      <c r="AO183" s="61"/>
      <c r="AP183" s="70">
        <v>1323554</v>
      </c>
      <c r="AQ183" s="61"/>
      <c r="AR183" s="66">
        <f>(AP183/$BL183)</f>
        <v>36.846245928565466</v>
      </c>
      <c r="AS183" s="61"/>
      <c r="AT183" s="66">
        <f>IF(AR183,AR183/AR$219*100,0)</f>
        <v>39.323415843185074</v>
      </c>
      <c r="AU183" s="61"/>
      <c r="AV183" s="70">
        <v>3175432</v>
      </c>
      <c r="AW183" s="61"/>
      <c r="AX183" s="66">
        <f>(AV183/$BL183)</f>
        <v>88.400434286350603</v>
      </c>
      <c r="AY183" s="61"/>
      <c r="AZ183" s="66">
        <f>IF(AX183,AX183/AX$219*100,0)</f>
        <v>57.758212140718399</v>
      </c>
      <c r="BA183" s="61"/>
      <c r="BB183" s="70">
        <v>0</v>
      </c>
      <c r="BC183" s="61"/>
      <c r="BD183" s="66">
        <f>(BB183/$BL183)</f>
        <v>0</v>
      </c>
      <c r="BE183" s="61"/>
      <c r="BF183" s="66">
        <f>IF(BD183,BD183/BD$219*100,0)</f>
        <v>0</v>
      </c>
      <c r="BG183" s="61"/>
      <c r="BH183" s="70">
        <f>(E183+K183+Q183+W183+AC183+AJ183+AP183+AV183+BB183)</f>
        <v>104584615</v>
      </c>
      <c r="BI183" s="61"/>
      <c r="BJ183" s="47">
        <v>66</v>
      </c>
      <c r="BK183" s="61"/>
      <c r="BL183" s="96">
        <v>35921</v>
      </c>
      <c r="BM183" s="61"/>
      <c r="BN183" s="96">
        <f>IF(E183,BL183,0)</f>
        <v>35921</v>
      </c>
      <c r="BO183" s="61"/>
      <c r="BP183" s="96">
        <f>IF(K183,BL183,0)</f>
        <v>35921</v>
      </c>
      <c r="BQ183" s="61"/>
      <c r="BR183" s="96">
        <f>IF(Q183,BL183,0)</f>
        <v>35921</v>
      </c>
      <c r="BS183" s="61"/>
      <c r="BT183" s="96">
        <f>IF(W183,BL183,0)</f>
        <v>35921</v>
      </c>
      <c r="BU183" s="61"/>
      <c r="BV183" s="96">
        <f>IF(AC183,BL183,0)</f>
        <v>35921</v>
      </c>
      <c r="BW183" s="61"/>
      <c r="BX183" s="96">
        <f>IF(AJ183,BL183,0)</f>
        <v>35921</v>
      </c>
      <c r="BY183" s="61"/>
      <c r="BZ183" s="96">
        <f>IF(AP183,BL183,0)</f>
        <v>35921</v>
      </c>
      <c r="CA183" s="61"/>
      <c r="CB183" s="96">
        <f>IF(AV183,BL183,0)</f>
        <v>35921</v>
      </c>
      <c r="CC183" s="61"/>
      <c r="CD183" s="96">
        <f>IF(BB183,$BL183,0)</f>
        <v>0</v>
      </c>
    </row>
    <row r="184" spans="1:82" ht="8.85" customHeight="1" x14ac:dyDescent="0.3">
      <c r="A184" s="47">
        <v>67</v>
      </c>
      <c r="B184" s="98"/>
      <c r="C184" s="47" t="s">
        <v>191</v>
      </c>
      <c r="D184" s="61"/>
      <c r="E184" s="70">
        <v>3078661</v>
      </c>
      <c r="F184" s="61"/>
      <c r="G184" s="66">
        <f>(E184/$BL184)</f>
        <v>129.04644339187661</v>
      </c>
      <c r="H184" s="61"/>
      <c r="I184" s="66">
        <f>IF(G184,G184/G$219*100,0)</f>
        <v>95.132131126352277</v>
      </c>
      <c r="J184" s="61"/>
      <c r="K184" s="70">
        <v>1487723</v>
      </c>
      <c r="L184" s="61"/>
      <c r="M184" s="66">
        <f>(K184/$BL184)</f>
        <v>62.360020119880957</v>
      </c>
      <c r="N184" s="61"/>
      <c r="O184" s="66">
        <f>IF(M184,M184/M$219*100,0)</f>
        <v>101.43885814774856</v>
      </c>
      <c r="P184" s="61"/>
      <c r="Q184" s="70">
        <v>10043767</v>
      </c>
      <c r="R184" s="61"/>
      <c r="S184" s="66">
        <f>(Q184/$BL184)</f>
        <v>420.99874250744017</v>
      </c>
      <c r="T184" s="61"/>
      <c r="U184" s="66">
        <f>IF(S184,S184/S$219*100,0)</f>
        <v>73.961963226508601</v>
      </c>
      <c r="V184" s="61"/>
      <c r="W184" s="70">
        <v>2125143</v>
      </c>
      <c r="X184" s="61"/>
      <c r="Y184" s="66">
        <f>(W184/$BL184)</f>
        <v>89.078383702896431</v>
      </c>
      <c r="Z184" s="61"/>
      <c r="AA184" s="66">
        <f>IF(Y184,Y184/Y$219*100,0)</f>
        <v>57.952727988083431</v>
      </c>
      <c r="AB184" s="61"/>
      <c r="AC184" s="70">
        <v>5671770</v>
      </c>
      <c r="AD184" s="61"/>
      <c r="AE184" s="66">
        <f>(AC184/$BL184)</f>
        <v>237.74028586997528</v>
      </c>
      <c r="AF184" s="61"/>
      <c r="AG184" s="66">
        <f>IF(AE184,AE184/AE$219*100,0)</f>
        <v>59.029941194313821</v>
      </c>
      <c r="AH184" s="99"/>
      <c r="AI184" s="61"/>
      <c r="AJ184" s="70">
        <v>36574521</v>
      </c>
      <c r="AK184" s="61"/>
      <c r="AL184" s="66">
        <f>(AJ184/$BL184)</f>
        <v>1533.0729345684704</v>
      </c>
      <c r="AM184" s="61"/>
      <c r="AN184" s="66">
        <f>IF(AL184,AL184/AL$219*100,0)</f>
        <v>73.291601753731584</v>
      </c>
      <c r="AO184" s="61"/>
      <c r="AP184" s="70">
        <v>494434</v>
      </c>
      <c r="AQ184" s="61"/>
      <c r="AR184" s="66">
        <f>(AP184/$BL184)</f>
        <v>20.724902544326614</v>
      </c>
      <c r="AS184" s="61"/>
      <c r="AT184" s="66">
        <f>IF(AR184,AR184/AR$219*100,0)</f>
        <v>22.118235942951848</v>
      </c>
      <c r="AU184" s="61"/>
      <c r="AV184" s="70">
        <v>2681862</v>
      </c>
      <c r="AW184" s="61"/>
      <c r="AX184" s="66">
        <f>(AV184/$BL184)</f>
        <v>112.41405038353523</v>
      </c>
      <c r="AY184" s="61"/>
      <c r="AZ184" s="66">
        <f>IF(AX184,AX184/AX$219*100,0)</f>
        <v>73.447994029279968</v>
      </c>
      <c r="BA184" s="61"/>
      <c r="BB184" s="70">
        <v>0</v>
      </c>
      <c r="BC184" s="61"/>
      <c r="BD184" s="66">
        <f>(BB184/$BL184)</f>
        <v>0</v>
      </c>
      <c r="BE184" s="61"/>
      <c r="BF184" s="66">
        <f>IF(BD184,BD184/BD$219*100,0)</f>
        <v>0</v>
      </c>
      <c r="BG184" s="61"/>
      <c r="BH184" s="70">
        <f>(E184+K184+Q184+W184+AC184+AJ184+AP184+AV184+BB184)</f>
        <v>62157881</v>
      </c>
      <c r="BI184" s="61"/>
      <c r="BJ184" s="47">
        <v>67</v>
      </c>
      <c r="BK184" s="61"/>
      <c r="BL184" s="96">
        <v>23857</v>
      </c>
      <c r="BM184" s="61"/>
      <c r="BN184" s="96">
        <f>IF(E184,BL184,0)</f>
        <v>23857</v>
      </c>
      <c r="BO184" s="61"/>
      <c r="BP184" s="96">
        <f>IF(K184,BL184,0)</f>
        <v>23857</v>
      </c>
      <c r="BQ184" s="61"/>
      <c r="BR184" s="96">
        <f>IF(Q184,BL184,0)</f>
        <v>23857</v>
      </c>
      <c r="BS184" s="61"/>
      <c r="BT184" s="96">
        <f>IF(W184,BL184,0)</f>
        <v>23857</v>
      </c>
      <c r="BU184" s="61"/>
      <c r="BV184" s="96">
        <f>IF(AC184,BL184,0)</f>
        <v>23857</v>
      </c>
      <c r="BW184" s="61"/>
      <c r="BX184" s="96">
        <f>IF(AJ184,BL184,0)</f>
        <v>23857</v>
      </c>
      <c r="BY184" s="61"/>
      <c r="BZ184" s="96">
        <f>IF(AP184,BL184,0)</f>
        <v>23857</v>
      </c>
      <c r="CA184" s="61"/>
      <c r="CB184" s="96">
        <f>IF(AV184,BL184,0)</f>
        <v>23857</v>
      </c>
      <c r="CC184" s="61"/>
      <c r="CD184" s="96">
        <f>IF(BB184,$BL184,0)</f>
        <v>0</v>
      </c>
    </row>
    <row r="185" spans="1:82" ht="8.85" customHeight="1" x14ac:dyDescent="0.3">
      <c r="A185" s="47">
        <v>68</v>
      </c>
      <c r="B185" s="98"/>
      <c r="C185" s="47" t="s">
        <v>192</v>
      </c>
      <c r="D185" s="61"/>
      <c r="E185" s="70">
        <v>1690238</v>
      </c>
      <c r="F185" s="61"/>
      <c r="G185" s="66">
        <f>(E185/$BL185)</f>
        <v>95.213947724200096</v>
      </c>
      <c r="H185" s="61"/>
      <c r="I185" s="66">
        <f>IF(G185,G185/G$219*100,0)</f>
        <v>70.191053095899917</v>
      </c>
      <c r="J185" s="61"/>
      <c r="K185" s="70">
        <v>2044925</v>
      </c>
      <c r="L185" s="61"/>
      <c r="M185" s="66">
        <f>(K185/$BL185)</f>
        <v>115.1940626408292</v>
      </c>
      <c r="N185" s="61"/>
      <c r="O185" s="66">
        <f>IF(M185,M185/M$219*100,0)</f>
        <v>187.38214255259032</v>
      </c>
      <c r="P185" s="61"/>
      <c r="Q185" s="70">
        <v>6595687</v>
      </c>
      <c r="R185" s="61"/>
      <c r="S185" s="66">
        <f>(Q185/$BL185)</f>
        <v>371.54613564668767</v>
      </c>
      <c r="T185" s="61"/>
      <c r="U185" s="66">
        <f>IF(S185,S185/S$219*100,0)</f>
        <v>65.274023048099821</v>
      </c>
      <c r="V185" s="61"/>
      <c r="W185" s="70">
        <v>1519158</v>
      </c>
      <c r="X185" s="61"/>
      <c r="Y185" s="66">
        <f>(W185/$BL185)</f>
        <v>85.576723749436681</v>
      </c>
      <c r="Z185" s="61"/>
      <c r="AA185" s="66">
        <f>IF(Y185,Y185/Y$219*100,0)</f>
        <v>55.674613608881693</v>
      </c>
      <c r="AB185" s="61"/>
      <c r="AC185" s="70">
        <v>7256809</v>
      </c>
      <c r="AD185" s="61"/>
      <c r="AE185" s="66">
        <f>(AC185/$BL185)</f>
        <v>408.78824921135646</v>
      </c>
      <c r="AF185" s="61"/>
      <c r="AG185" s="66">
        <f>IF(AE185,AE185/AE$219*100,0)</f>
        <v>101.50045131631768</v>
      </c>
      <c r="AH185" s="99"/>
      <c r="AI185" s="61"/>
      <c r="AJ185" s="70">
        <v>27443103</v>
      </c>
      <c r="AK185" s="61"/>
      <c r="AL185" s="66">
        <f>(AJ185/$BL185)</f>
        <v>1545.9161221270842</v>
      </c>
      <c r="AM185" s="61"/>
      <c r="AN185" s="66">
        <f>IF(AL185,AL185/AL$219*100,0)</f>
        <v>73.905595887063129</v>
      </c>
      <c r="AO185" s="61"/>
      <c r="AP185" s="70">
        <v>502522</v>
      </c>
      <c r="AQ185" s="61"/>
      <c r="AR185" s="66">
        <f>(AP185/$BL185)</f>
        <v>28.307908968003606</v>
      </c>
      <c r="AS185" s="61"/>
      <c r="AT185" s="66">
        <f>IF(AR185,AR185/AR$219*100,0)</f>
        <v>30.211047230101705</v>
      </c>
      <c r="AU185" s="61"/>
      <c r="AV185" s="70">
        <v>851909</v>
      </c>
      <c r="AW185" s="61"/>
      <c r="AX185" s="66">
        <f>(AV185/$BL185)</f>
        <v>47.989465975664714</v>
      </c>
      <c r="AY185" s="61"/>
      <c r="AZ185" s="66">
        <f>IF(AX185,AX185/AX$219*100,0)</f>
        <v>31.354888454096724</v>
      </c>
      <c r="BA185" s="61"/>
      <c r="BB185" s="70">
        <v>0</v>
      </c>
      <c r="BC185" s="61"/>
      <c r="BD185" s="66">
        <f>(BB185/$BL185)</f>
        <v>0</v>
      </c>
      <c r="BE185" s="61"/>
      <c r="BF185" s="66">
        <f>IF(BD185,BD185/BD$219*100,0)</f>
        <v>0</v>
      </c>
      <c r="BG185" s="61"/>
      <c r="BH185" s="70">
        <f>(E185+K185+Q185+W185+AC185+AJ185+AP185+AV185+BB185)</f>
        <v>47904351</v>
      </c>
      <c r="BI185" s="61"/>
      <c r="BJ185" s="47">
        <v>68</v>
      </c>
      <c r="BK185" s="61"/>
      <c r="BL185" s="96">
        <v>17752</v>
      </c>
      <c r="BM185" s="61"/>
      <c r="BN185" s="96">
        <f>IF(E185,BL185,0)</f>
        <v>17752</v>
      </c>
      <c r="BO185" s="61"/>
      <c r="BP185" s="96">
        <f>IF(K185,BL185,0)</f>
        <v>17752</v>
      </c>
      <c r="BQ185" s="61"/>
      <c r="BR185" s="96">
        <f>IF(Q185,BL185,0)</f>
        <v>17752</v>
      </c>
      <c r="BS185" s="61"/>
      <c r="BT185" s="96">
        <f>IF(W185,BL185,0)</f>
        <v>17752</v>
      </c>
      <c r="BU185" s="61"/>
      <c r="BV185" s="96">
        <f>IF(AC185,BL185,0)</f>
        <v>17752</v>
      </c>
      <c r="BW185" s="61"/>
      <c r="BX185" s="96">
        <f>IF(AJ185,BL185,0)</f>
        <v>17752</v>
      </c>
      <c r="BY185" s="61"/>
      <c r="BZ185" s="96">
        <f>IF(AP185,BL185,0)</f>
        <v>17752</v>
      </c>
      <c r="CA185" s="61"/>
      <c r="CB185" s="96">
        <f>IF(AV185,BL185,0)</f>
        <v>17752</v>
      </c>
      <c r="CC185" s="61"/>
      <c r="CD185" s="96">
        <f>IF(BB185,$BL185,0)</f>
        <v>0</v>
      </c>
    </row>
    <row r="186" spans="1:82" ht="8.85" customHeight="1" x14ac:dyDescent="0.3">
      <c r="A186" s="47">
        <v>69</v>
      </c>
      <c r="B186" s="98"/>
      <c r="C186" s="47" t="s">
        <v>193</v>
      </c>
      <c r="D186" s="61"/>
      <c r="E186" s="70">
        <v>3269450</v>
      </c>
      <c r="F186" s="61"/>
      <c r="G186" s="66">
        <f>(E186/$BL186)</f>
        <v>53.595783744795256</v>
      </c>
      <c r="H186" s="61"/>
      <c r="I186" s="66">
        <f>IF(G186,G186/G$219*100,0)</f>
        <v>39.510435103943678</v>
      </c>
      <c r="J186" s="61"/>
      <c r="K186" s="70">
        <v>2115096</v>
      </c>
      <c r="L186" s="61"/>
      <c r="M186" s="66">
        <f>(K186/$BL186)</f>
        <v>34.672568112520899</v>
      </c>
      <c r="N186" s="61"/>
      <c r="O186" s="66">
        <f>IF(M186,M186/M$219*100,0)</f>
        <v>56.400650795538439</v>
      </c>
      <c r="P186" s="61"/>
      <c r="Q186" s="70">
        <v>18213829</v>
      </c>
      <c r="R186" s="61"/>
      <c r="S186" s="66">
        <f>(Q186/$BL186)</f>
        <v>298.57757122717288</v>
      </c>
      <c r="T186" s="61"/>
      <c r="U186" s="66">
        <f>IF(S186,S186/S$219*100,0)</f>
        <v>52.454748942567541</v>
      </c>
      <c r="V186" s="61"/>
      <c r="W186" s="70">
        <v>4035003</v>
      </c>
      <c r="X186" s="61"/>
      <c r="Y186" s="66">
        <f>(W186/$BL186)</f>
        <v>66.145421461591425</v>
      </c>
      <c r="Z186" s="61"/>
      <c r="AA186" s="66">
        <f>IF(Y186,Y186/Y$219*100,0)</f>
        <v>43.032972291077861</v>
      </c>
      <c r="AB186" s="61"/>
      <c r="AC186" s="70">
        <v>22814068</v>
      </c>
      <c r="AD186" s="61"/>
      <c r="AE186" s="66">
        <f>(AC186/$BL186)</f>
        <v>373.98885282449754</v>
      </c>
      <c r="AF186" s="61"/>
      <c r="AG186" s="66">
        <f>IF(AE186,AE186/AE$219*100,0)</f>
        <v>92.859903439474536</v>
      </c>
      <c r="AH186" s="99"/>
      <c r="AI186" s="61"/>
      <c r="AJ186" s="70">
        <v>88545325</v>
      </c>
      <c r="AK186" s="61"/>
      <c r="AL186" s="66">
        <f>(AJ186/$BL186)</f>
        <v>1451.5151142585489</v>
      </c>
      <c r="AM186" s="61"/>
      <c r="AN186" s="66">
        <f>IF(AL186,AL186/AL$219*100,0)</f>
        <v>69.392567890910357</v>
      </c>
      <c r="AO186" s="61"/>
      <c r="AP186" s="70">
        <v>2053465</v>
      </c>
      <c r="AQ186" s="61"/>
      <c r="AR186" s="66">
        <f>(AP186/$BL186)</f>
        <v>33.662256975181144</v>
      </c>
      <c r="AS186" s="61"/>
      <c r="AT186" s="66">
        <f>IF(AR186,AR186/AR$219*100,0)</f>
        <v>35.925367588913062</v>
      </c>
      <c r="AU186" s="61"/>
      <c r="AV186" s="70">
        <v>2629237</v>
      </c>
      <c r="AW186" s="61"/>
      <c r="AX186" s="66">
        <f>(AV186/$BL186)</f>
        <v>43.10083275958165</v>
      </c>
      <c r="AY186" s="61"/>
      <c r="AZ186" s="66">
        <f>IF(AX186,AX186/AX$219*100,0)</f>
        <v>28.160801042059134</v>
      </c>
      <c r="BA186" s="61"/>
      <c r="BB186" s="70">
        <v>0</v>
      </c>
      <c r="BC186" s="61"/>
      <c r="BD186" s="66">
        <f>(BB186/$BL186)</f>
        <v>0</v>
      </c>
      <c r="BE186" s="61"/>
      <c r="BF186" s="66">
        <f>IF(BD186,BD186/BD$219*100,0)</f>
        <v>0</v>
      </c>
      <c r="BG186" s="61"/>
      <c r="BH186" s="70">
        <f>(E186+K186+Q186+W186+AC186+AJ186+AP186+AV186+BB186)</f>
        <v>143675473</v>
      </c>
      <c r="BI186" s="61"/>
      <c r="BJ186" s="47">
        <v>69</v>
      </c>
      <c r="BK186" s="61"/>
      <c r="BL186" s="96">
        <v>61002</v>
      </c>
      <c r="BM186" s="61"/>
      <c r="BN186" s="96">
        <f>IF(E186,BL186,0)</f>
        <v>61002</v>
      </c>
      <c r="BO186" s="61"/>
      <c r="BP186" s="96">
        <f>IF(K186,BL186,0)</f>
        <v>61002</v>
      </c>
      <c r="BQ186" s="61"/>
      <c r="BR186" s="96">
        <f>IF(Q186,BL186,0)</f>
        <v>61002</v>
      </c>
      <c r="BS186" s="61"/>
      <c r="BT186" s="96">
        <f>IF(W186,BL186,0)</f>
        <v>61002</v>
      </c>
      <c r="BU186" s="61"/>
      <c r="BV186" s="96">
        <f>IF(AC186,BL186,0)</f>
        <v>61002</v>
      </c>
      <c r="BW186" s="61"/>
      <c r="BX186" s="96">
        <f>IF(AJ186,BL186,0)</f>
        <v>61002</v>
      </c>
      <c r="BY186" s="61"/>
      <c r="BZ186" s="96">
        <f>IF(AP186,BL186,0)</f>
        <v>61002</v>
      </c>
      <c r="CA186" s="61"/>
      <c r="CB186" s="96">
        <f>IF(AV186,BL186,0)</f>
        <v>61002</v>
      </c>
      <c r="CC186" s="61"/>
      <c r="CD186" s="96">
        <f>IF(BB186,$BL186,0)</f>
        <v>0</v>
      </c>
    </row>
    <row r="187" spans="1:82" ht="8.85" customHeight="1" x14ac:dyDescent="0.3">
      <c r="A187" s="47">
        <v>70</v>
      </c>
      <c r="B187" s="98"/>
      <c r="C187" s="47" t="s">
        <v>194</v>
      </c>
      <c r="D187" s="61"/>
      <c r="E187" s="70">
        <v>4170170</v>
      </c>
      <c r="F187" s="61"/>
      <c r="G187" s="66">
        <f>(E187/$BL187)</f>
        <v>139.62466936752938</v>
      </c>
      <c r="H187" s="61"/>
      <c r="I187" s="66">
        <f>IF(G187,G187/G$219*100,0)</f>
        <v>102.93032497152517</v>
      </c>
      <c r="J187" s="61"/>
      <c r="K187" s="70">
        <v>1843392</v>
      </c>
      <c r="L187" s="61"/>
      <c r="M187" s="66">
        <f>(K187/$BL187)</f>
        <v>61.720025446144575</v>
      </c>
      <c r="N187" s="61"/>
      <c r="O187" s="66">
        <f>IF(M187,M187/M$219*100,0)</f>
        <v>100.39780125264721</v>
      </c>
      <c r="P187" s="61"/>
      <c r="Q187" s="70">
        <v>12098285</v>
      </c>
      <c r="R187" s="61"/>
      <c r="S187" s="66">
        <f>(Q187/$BL187)</f>
        <v>405.07198580372989</v>
      </c>
      <c r="T187" s="61"/>
      <c r="U187" s="66">
        <f>IF(S187,S187/S$219*100,0)</f>
        <v>71.163916404274801</v>
      </c>
      <c r="V187" s="61"/>
      <c r="W187" s="70">
        <v>2404309</v>
      </c>
      <c r="X187" s="61"/>
      <c r="Y187" s="66">
        <f>(W187/$BL187)</f>
        <v>80.500518967422238</v>
      </c>
      <c r="Z187" s="61"/>
      <c r="AA187" s="66">
        <f>IF(Y187,Y187/Y$219*100,0)</f>
        <v>52.372129855639486</v>
      </c>
      <c r="AB187" s="61"/>
      <c r="AC187" s="70">
        <v>7063713</v>
      </c>
      <c r="AD187" s="61"/>
      <c r="AE187" s="66">
        <f>(AC187/$BL187)</f>
        <v>236.50560819633711</v>
      </c>
      <c r="AF187" s="61"/>
      <c r="AG187" s="66">
        <f>IF(AE187,AE187/AE$219*100,0)</f>
        <v>58.723375774817967</v>
      </c>
      <c r="AH187" s="99"/>
      <c r="AI187" s="61"/>
      <c r="AJ187" s="70">
        <v>48091374</v>
      </c>
      <c r="AK187" s="61"/>
      <c r="AL187" s="66">
        <f>(AJ187/$BL187)</f>
        <v>1610.1842836575486</v>
      </c>
      <c r="AM187" s="61"/>
      <c r="AN187" s="66">
        <f>IF(AL187,AL187/AL$219*100,0)</f>
        <v>76.978063213388424</v>
      </c>
      <c r="AO187" s="61"/>
      <c r="AP187" s="70">
        <v>2073496</v>
      </c>
      <c r="AQ187" s="61"/>
      <c r="AR187" s="66">
        <f>(AP187/$BL187)</f>
        <v>69.424314460776102</v>
      </c>
      <c r="AS187" s="61"/>
      <c r="AT187" s="66">
        <f>IF(AR187,AR187/AR$219*100,0)</f>
        <v>74.091705094240879</v>
      </c>
      <c r="AU187" s="61"/>
      <c r="AV187" s="70">
        <v>1077634</v>
      </c>
      <c r="AW187" s="61"/>
      <c r="AX187" s="66">
        <f>(AV187/$BL187)</f>
        <v>36.081092844945928</v>
      </c>
      <c r="AY187" s="61"/>
      <c r="AZ187" s="66">
        <f>IF(AX187,AX187/AX$219*100,0)</f>
        <v>23.574311954812636</v>
      </c>
      <c r="BA187" s="61"/>
      <c r="BB187" s="70">
        <v>0</v>
      </c>
      <c r="BC187" s="61"/>
      <c r="BD187" s="66">
        <f>(BB187/$BL187)</f>
        <v>0</v>
      </c>
      <c r="BE187" s="61"/>
      <c r="BF187" s="66">
        <f>IF(BD187,BD187/BD$219*100,0)</f>
        <v>0</v>
      </c>
      <c r="BG187" s="61"/>
      <c r="BH187" s="70">
        <f>(E187+K187+Q187+W187+AC187+AJ187+AP187+AV187+BB187)</f>
        <v>78822373</v>
      </c>
      <c r="BI187" s="61"/>
      <c r="BJ187" s="47">
        <v>70</v>
      </c>
      <c r="BK187" s="61"/>
      <c r="BL187" s="96">
        <v>29867</v>
      </c>
      <c r="BM187" s="61"/>
      <c r="BN187" s="96">
        <f>IF(E187,BL187,0)</f>
        <v>29867</v>
      </c>
      <c r="BO187" s="61"/>
      <c r="BP187" s="96">
        <f>IF(K187,BL187,0)</f>
        <v>29867</v>
      </c>
      <c r="BQ187" s="61"/>
      <c r="BR187" s="96">
        <f>IF(Q187,BL187,0)</f>
        <v>29867</v>
      </c>
      <c r="BS187" s="61"/>
      <c r="BT187" s="96">
        <f>IF(W187,BL187,0)</f>
        <v>29867</v>
      </c>
      <c r="BU187" s="61"/>
      <c r="BV187" s="96">
        <f>IF(AC187,BL187,0)</f>
        <v>29867</v>
      </c>
      <c r="BW187" s="61"/>
      <c r="BX187" s="96">
        <f>IF(AJ187,BL187,0)</f>
        <v>29867</v>
      </c>
      <c r="BY187" s="61"/>
      <c r="BZ187" s="96">
        <f>IF(AP187,BL187,0)</f>
        <v>29867</v>
      </c>
      <c r="CA187" s="61"/>
      <c r="CB187" s="96">
        <f>IF(AV187,BL187,0)</f>
        <v>29867</v>
      </c>
      <c r="CC187" s="61"/>
      <c r="CD187" s="96">
        <f>IF(BB187,$BL187,0)</f>
        <v>0</v>
      </c>
    </row>
    <row r="188" spans="1:82" ht="8.85" customHeight="1" x14ac:dyDescent="0.3">
      <c r="A188" s="72"/>
      <c r="B188" s="61"/>
      <c r="D188" s="61"/>
      <c r="E188" s="93"/>
      <c r="F188" s="61"/>
      <c r="G188" s="61"/>
      <c r="H188" s="61"/>
      <c r="I188" s="61"/>
      <c r="J188" s="61"/>
      <c r="K188" s="93"/>
      <c r="L188" s="61"/>
      <c r="M188" s="61"/>
      <c r="N188" s="61"/>
      <c r="O188" s="61"/>
      <c r="P188" s="61"/>
      <c r="Q188" s="93"/>
      <c r="R188" s="61"/>
      <c r="S188" s="61"/>
      <c r="T188" s="61"/>
      <c r="U188" s="61"/>
      <c r="V188" s="61"/>
      <c r="W188" s="93"/>
      <c r="X188" s="61"/>
      <c r="Y188" s="61"/>
      <c r="Z188" s="61"/>
      <c r="AA188" s="61"/>
      <c r="AB188" s="61"/>
      <c r="AC188" s="93"/>
      <c r="AD188" s="61"/>
      <c r="AE188" s="61"/>
      <c r="AF188" s="61"/>
      <c r="AG188" s="61"/>
      <c r="AH188" s="61"/>
      <c r="AI188" s="61"/>
      <c r="AJ188" s="93"/>
      <c r="AK188" s="61"/>
      <c r="AL188" s="61"/>
      <c r="AM188" s="61"/>
      <c r="AN188" s="61"/>
      <c r="AO188" s="61"/>
      <c r="AP188" s="93"/>
      <c r="AQ188" s="61"/>
      <c r="AR188" s="61"/>
      <c r="AS188" s="61"/>
      <c r="AT188" s="61"/>
      <c r="AU188" s="61"/>
      <c r="AV188" s="93"/>
      <c r="AW188" s="61"/>
      <c r="AX188" s="61"/>
      <c r="AY188" s="61"/>
      <c r="AZ188" s="61"/>
      <c r="BA188" s="61"/>
      <c r="BB188" s="61"/>
      <c r="BC188" s="61"/>
      <c r="BD188" s="61"/>
      <c r="BE188" s="61"/>
      <c r="BF188" s="61"/>
      <c r="BG188" s="61"/>
      <c r="BH188" s="93"/>
      <c r="BI188" s="61"/>
      <c r="BJ188" s="72"/>
      <c r="BK188" s="61"/>
      <c r="BL188" s="93"/>
      <c r="BM188" s="61"/>
      <c r="BN188" s="61"/>
      <c r="BO188" s="61"/>
      <c r="BP188" s="61"/>
      <c r="BQ188" s="61"/>
      <c r="BR188" s="61"/>
      <c r="BS188" s="61"/>
      <c r="BT188" s="61"/>
      <c r="BU188" s="61"/>
      <c r="BV188" s="61"/>
      <c r="BW188" s="61"/>
      <c r="BX188" s="61"/>
      <c r="BY188" s="61"/>
      <c r="BZ188" s="61"/>
      <c r="CA188" s="61"/>
      <c r="CB188" s="61"/>
      <c r="CC188" s="61"/>
      <c r="CD188" s="61"/>
    </row>
    <row r="189" spans="1:82" ht="8.85" customHeight="1" x14ac:dyDescent="0.3">
      <c r="A189" s="47">
        <v>71</v>
      </c>
      <c r="B189" s="98"/>
      <c r="C189" s="47" t="s">
        <v>195</v>
      </c>
      <c r="D189" s="61"/>
      <c r="E189" s="70">
        <v>1728447</v>
      </c>
      <c r="F189" s="61"/>
      <c r="G189" s="66">
        <f>(E189/$BL189)</f>
        <v>75.284071605906178</v>
      </c>
      <c r="H189" s="61"/>
      <c r="I189" s="66">
        <f>IF(G189,G189/G$219*100,0)</f>
        <v>55.498888489239832</v>
      </c>
      <c r="J189" s="61"/>
      <c r="K189" s="70">
        <v>1687924</v>
      </c>
      <c r="L189" s="61"/>
      <c r="M189" s="66">
        <f>(K189/$BL189)</f>
        <v>73.519055708001218</v>
      </c>
      <c r="N189" s="61"/>
      <c r="O189" s="66">
        <f>IF(M189,M189/M$219*100,0)</f>
        <v>119.59087006039593</v>
      </c>
      <c r="P189" s="61"/>
      <c r="Q189" s="70">
        <v>8037219</v>
      </c>
      <c r="R189" s="61"/>
      <c r="S189" s="66">
        <f>(Q189/$BL189)</f>
        <v>350.0683392133804</v>
      </c>
      <c r="T189" s="61"/>
      <c r="U189" s="66">
        <f>IF(S189,S189/S$219*100,0)</f>
        <v>61.500757644679673</v>
      </c>
      <c r="V189" s="61"/>
      <c r="W189" s="70">
        <v>2345107</v>
      </c>
      <c r="X189" s="61"/>
      <c r="Y189" s="66">
        <f>(W189/$BL189)</f>
        <v>102.14325536826517</v>
      </c>
      <c r="Z189" s="61"/>
      <c r="AA189" s="66">
        <f>IF(Y189,Y189/Y$219*100,0)</f>
        <v>66.452488786928228</v>
      </c>
      <c r="AB189" s="61"/>
      <c r="AC189" s="70">
        <v>6824015</v>
      </c>
      <c r="AD189" s="61"/>
      <c r="AE189" s="66">
        <f>(AC189/$BL189)</f>
        <v>297.22614225358245</v>
      </c>
      <c r="AF189" s="61"/>
      <c r="AG189" s="66">
        <f>IF(AE189,AE189/AE$219*100,0)</f>
        <v>73.800036179974796</v>
      </c>
      <c r="AH189" s="99"/>
      <c r="AI189" s="61"/>
      <c r="AJ189" s="70">
        <v>25901671</v>
      </c>
      <c r="AK189" s="61"/>
      <c r="AL189" s="66">
        <f>(AJ189/$BL189)</f>
        <v>1128.1706955877869</v>
      </c>
      <c r="AM189" s="61"/>
      <c r="AN189" s="66">
        <f>IF(AL189,AL189/AL$219*100,0)</f>
        <v>53.934444648274173</v>
      </c>
      <c r="AO189" s="61"/>
      <c r="AP189" s="70">
        <v>431813</v>
      </c>
      <c r="AQ189" s="61"/>
      <c r="AR189" s="66">
        <f>(AP189/$BL189)</f>
        <v>18.808005575155711</v>
      </c>
      <c r="AS189" s="61"/>
      <c r="AT189" s="66">
        <f>IF(AR189,AR189/AR$219*100,0)</f>
        <v>20.07246615697726</v>
      </c>
      <c r="AU189" s="61"/>
      <c r="AV189" s="70">
        <v>825876</v>
      </c>
      <c r="AW189" s="61"/>
      <c r="AX189" s="66">
        <f>(AV189/$BL189)</f>
        <v>35.971775774206193</v>
      </c>
      <c r="AY189" s="61"/>
      <c r="AZ189" s="66">
        <f>IF(AX189,AX189/AX$219*100,0)</f>
        <v>23.502887435087597</v>
      </c>
      <c r="BA189" s="61"/>
      <c r="BB189" s="70">
        <v>0</v>
      </c>
      <c r="BC189" s="61"/>
      <c r="BD189" s="66">
        <f>(BB189/$BL189)</f>
        <v>0</v>
      </c>
      <c r="BE189" s="61"/>
      <c r="BF189" s="66">
        <f>IF(BD189,BD189/BD$219*100,0)</f>
        <v>0</v>
      </c>
      <c r="BG189" s="61"/>
      <c r="BH189" s="70">
        <f>(E189+K189+Q189+W189+AC189+AJ189+AP189+AV189+BB189)</f>
        <v>47782072</v>
      </c>
      <c r="BI189" s="61"/>
      <c r="BJ189" s="47">
        <v>71</v>
      </c>
      <c r="BK189" s="61"/>
      <c r="BL189" s="96">
        <v>22959</v>
      </c>
      <c r="BM189" s="61"/>
      <c r="BN189" s="96">
        <f>IF(E189,BL189,0)</f>
        <v>22959</v>
      </c>
      <c r="BO189" s="61"/>
      <c r="BP189" s="96">
        <f>IF(K189,BL189,0)</f>
        <v>22959</v>
      </c>
      <c r="BQ189" s="61"/>
      <c r="BR189" s="96">
        <f>IF(Q189,BL189,0)</f>
        <v>22959</v>
      </c>
      <c r="BS189" s="61"/>
      <c r="BT189" s="96">
        <f>IF(W189,BL189,0)</f>
        <v>22959</v>
      </c>
      <c r="BU189" s="61"/>
      <c r="BV189" s="96">
        <f>IF(AC189,BL189,0)</f>
        <v>22959</v>
      </c>
      <c r="BW189" s="61"/>
      <c r="BX189" s="96">
        <f>IF(AJ189,BL189,0)</f>
        <v>22959</v>
      </c>
      <c r="BY189" s="61"/>
      <c r="BZ189" s="96">
        <f>IF(AP189,BL189,0)</f>
        <v>22959</v>
      </c>
      <c r="CA189" s="61"/>
      <c r="CB189" s="96">
        <f>IF(AV189,BL189,0)</f>
        <v>22959</v>
      </c>
      <c r="CC189" s="61"/>
      <c r="CD189" s="96">
        <f>IF(BB189,$BL189,0)</f>
        <v>0</v>
      </c>
    </row>
    <row r="190" spans="1:82" ht="8.85" customHeight="1" x14ac:dyDescent="0.3">
      <c r="A190" s="47">
        <v>72</v>
      </c>
      <c r="B190" s="98"/>
      <c r="C190" s="47" t="s">
        <v>196</v>
      </c>
      <c r="D190" s="61"/>
      <c r="E190" s="70">
        <v>5192514</v>
      </c>
      <c r="F190" s="61"/>
      <c r="G190" s="66">
        <f>(E190/$BL190)</f>
        <v>139.02313253012048</v>
      </c>
      <c r="H190" s="61"/>
      <c r="I190" s="66">
        <f>IF(G190,G190/G$219*100,0)</f>
        <v>102.48687624260565</v>
      </c>
      <c r="J190" s="61"/>
      <c r="K190" s="70">
        <v>2542289</v>
      </c>
      <c r="L190" s="61"/>
      <c r="M190" s="66">
        <f>(K190/$BL190)</f>
        <v>68.066639892904959</v>
      </c>
      <c r="N190" s="61"/>
      <c r="O190" s="66">
        <f>IF(M190,M190/M$219*100,0)</f>
        <v>110.72161643657034</v>
      </c>
      <c r="P190" s="61"/>
      <c r="Q190" s="70">
        <v>19023203</v>
      </c>
      <c r="R190" s="61"/>
      <c r="S190" s="66">
        <f>(Q190/$BL190)</f>
        <v>509.32270414993309</v>
      </c>
      <c r="T190" s="61"/>
      <c r="U190" s="66">
        <f>IF(S190,S190/S$219*100,0)</f>
        <v>89.478906493640025</v>
      </c>
      <c r="V190" s="61"/>
      <c r="W190" s="70">
        <v>3522357</v>
      </c>
      <c r="X190" s="61"/>
      <c r="Y190" s="66">
        <f>(W190/$BL190)</f>
        <v>94.306746987951811</v>
      </c>
      <c r="Z190" s="61"/>
      <c r="AA190" s="66">
        <f>IF(Y190,Y190/Y$219*100,0)</f>
        <v>61.354203213456707</v>
      </c>
      <c r="AB190" s="61"/>
      <c r="AC190" s="70">
        <v>7284718</v>
      </c>
      <c r="AD190" s="61"/>
      <c r="AE190" s="66">
        <f>(AC190/$BL190)</f>
        <v>195.03930388219544</v>
      </c>
      <c r="AF190" s="61"/>
      <c r="AG190" s="66">
        <f>IF(AE190,AE190/AE$219*100,0)</f>
        <v>48.427461911283586</v>
      </c>
      <c r="AH190" s="99"/>
      <c r="AI190" s="61"/>
      <c r="AJ190" s="70">
        <v>70365551</v>
      </c>
      <c r="AK190" s="61"/>
      <c r="AL190" s="66">
        <f>(AJ190/$BL190)</f>
        <v>1883.9504953145918</v>
      </c>
      <c r="AM190" s="61"/>
      <c r="AN190" s="66">
        <f>IF(AL190,AL190/AL$219*100,0)</f>
        <v>90.066001631689204</v>
      </c>
      <c r="AO190" s="61"/>
      <c r="AP190" s="70">
        <v>1583456</v>
      </c>
      <c r="AQ190" s="61"/>
      <c r="AR190" s="66">
        <f>(AP190/$BL190)</f>
        <v>42.39507362784471</v>
      </c>
      <c r="AS190" s="61"/>
      <c r="AT190" s="66">
        <f>IF(AR190,AR190/AR$219*100,0)</f>
        <v>45.245290746912531</v>
      </c>
      <c r="AU190" s="61"/>
      <c r="AV190" s="70">
        <v>1413057</v>
      </c>
      <c r="AW190" s="61"/>
      <c r="AX190" s="66">
        <f>(AV190/$BL190)</f>
        <v>37.832851405622492</v>
      </c>
      <c r="AY190" s="61"/>
      <c r="AZ190" s="66">
        <f>IF(AX190,AX190/AX$219*100,0)</f>
        <v>24.718858849674429</v>
      </c>
      <c r="BA190" s="61"/>
      <c r="BB190" s="70">
        <v>0</v>
      </c>
      <c r="BC190" s="61"/>
      <c r="BD190" s="66">
        <f>(BB190/$BL190)</f>
        <v>0</v>
      </c>
      <c r="BE190" s="61"/>
      <c r="BF190" s="66">
        <f>IF(BD190,BD190/BD$219*100,0)</f>
        <v>0</v>
      </c>
      <c r="BG190" s="61"/>
      <c r="BH190" s="70">
        <f>(E190+K190+Q190+W190+AC190+AJ190+AP190+AV190+BB190)</f>
        <v>110927145</v>
      </c>
      <c r="BI190" s="61"/>
      <c r="BJ190" s="47">
        <v>72</v>
      </c>
      <c r="BK190" s="61"/>
      <c r="BL190" s="96">
        <v>37350</v>
      </c>
      <c r="BM190" s="61"/>
      <c r="BN190" s="96">
        <f>IF(E190,BL190,0)</f>
        <v>37350</v>
      </c>
      <c r="BO190" s="61"/>
      <c r="BP190" s="96">
        <f>IF(K190,BL190,0)</f>
        <v>37350</v>
      </c>
      <c r="BQ190" s="61"/>
      <c r="BR190" s="96">
        <f>IF(Q190,BL190,0)</f>
        <v>37350</v>
      </c>
      <c r="BS190" s="61"/>
      <c r="BT190" s="96">
        <f>IF(W190,BL190,0)</f>
        <v>37350</v>
      </c>
      <c r="BU190" s="61"/>
      <c r="BV190" s="96">
        <f>IF(AC190,BL190,0)</f>
        <v>37350</v>
      </c>
      <c r="BW190" s="61"/>
      <c r="BX190" s="96">
        <f>IF(AJ190,BL190,0)</f>
        <v>37350</v>
      </c>
      <c r="BY190" s="61"/>
      <c r="BZ190" s="96">
        <f>IF(AP190,BL190,0)</f>
        <v>37350</v>
      </c>
      <c r="CA190" s="61"/>
      <c r="CB190" s="96">
        <f>IF(AV190,BL190,0)</f>
        <v>37350</v>
      </c>
      <c r="CC190" s="61"/>
      <c r="CD190" s="96">
        <f>IF(BB190,$BL190,0)</f>
        <v>0</v>
      </c>
    </row>
    <row r="191" spans="1:82" ht="8.85" customHeight="1" x14ac:dyDescent="0.3">
      <c r="A191" s="47">
        <v>73</v>
      </c>
      <c r="B191" s="98"/>
      <c r="C191" s="47" t="s">
        <v>197</v>
      </c>
      <c r="D191" s="61"/>
      <c r="E191" s="70">
        <v>45266000</v>
      </c>
      <c r="F191" s="61"/>
      <c r="G191" s="66">
        <f>(E191/$BL191)</f>
        <v>97.24209341393518</v>
      </c>
      <c r="H191" s="61"/>
      <c r="I191" s="66">
        <f>IF(G191,G191/G$219*100,0)</f>
        <v>71.686187844506009</v>
      </c>
      <c r="J191" s="61"/>
      <c r="K191" s="70">
        <v>23955000</v>
      </c>
      <c r="L191" s="61"/>
      <c r="M191" s="66">
        <f>(K191/$BL191)</f>
        <v>51.46101594421458</v>
      </c>
      <c r="N191" s="61"/>
      <c r="O191" s="66">
        <f>IF(M191,M191/M$219*100,0)</f>
        <v>83.709830216042178</v>
      </c>
      <c r="P191" s="61"/>
      <c r="Q191" s="70">
        <v>327985000</v>
      </c>
      <c r="R191" s="61"/>
      <c r="S191" s="66">
        <f>(Q191/$BL191)</f>
        <v>704.58949340276433</v>
      </c>
      <c r="T191" s="61"/>
      <c r="U191" s="66">
        <f>IF(S191,S191/S$219*100,0)</f>
        <v>123.78379538727151</v>
      </c>
      <c r="V191" s="61"/>
      <c r="W191" s="70">
        <v>46337000</v>
      </c>
      <c r="X191" s="61"/>
      <c r="Y191" s="66">
        <f>(W191/$BL191)</f>
        <v>99.542855178754792</v>
      </c>
      <c r="Z191" s="61"/>
      <c r="AA191" s="66">
        <f>IF(Y191,Y191/Y$219*100,0)</f>
        <v>64.760717129446348</v>
      </c>
      <c r="AB191" s="61"/>
      <c r="AC191" s="70">
        <v>126764000</v>
      </c>
      <c r="AD191" s="61"/>
      <c r="AE191" s="66">
        <f>(AC191/$BL191)</f>
        <v>272.31910770830382</v>
      </c>
      <c r="AF191" s="61"/>
      <c r="AG191" s="66">
        <f>IF(AE191,AE191/AE$219*100,0)</f>
        <v>67.615721312377403</v>
      </c>
      <c r="AH191" s="99"/>
      <c r="AI191" s="61"/>
      <c r="AJ191" s="70">
        <v>1116186000</v>
      </c>
      <c r="AK191" s="61"/>
      <c r="AL191" s="66">
        <f>(AJ191/$BL191)</f>
        <v>2397.8319992781926</v>
      </c>
      <c r="AM191" s="61"/>
      <c r="AN191" s="66">
        <f>IF(AL191,AL191/AL$219*100,0)</f>
        <v>114.63312931874235</v>
      </c>
      <c r="AO191" s="61"/>
      <c r="AP191" s="70">
        <v>54027000</v>
      </c>
      <c r="AQ191" s="61"/>
      <c r="AR191" s="66">
        <f>(AP191/$BL191)</f>
        <v>116.06279726228684</v>
      </c>
      <c r="AS191" s="61"/>
      <c r="AT191" s="66">
        <f>IF(AR191,AR191/AR$219*100,0)</f>
        <v>123.865689045133</v>
      </c>
      <c r="AU191" s="61"/>
      <c r="AV191" s="70">
        <v>63811000</v>
      </c>
      <c r="AW191" s="61"/>
      <c r="AX191" s="66">
        <f>(AV191/$BL191)</f>
        <v>137.0811475022449</v>
      </c>
      <c r="AY191" s="61"/>
      <c r="AZ191" s="66">
        <f>IF(AX191,AX191/AX$219*100,0)</f>
        <v>89.564740963611726</v>
      </c>
      <c r="BA191" s="61"/>
      <c r="BB191" s="70">
        <v>0</v>
      </c>
      <c r="BC191" s="61"/>
      <c r="BD191" s="66">
        <f>(BB191/$BL191)</f>
        <v>0</v>
      </c>
      <c r="BE191" s="61"/>
      <c r="BF191" s="66">
        <f>IF(BD191,BD191/BD$219*100,0)</f>
        <v>0</v>
      </c>
      <c r="BG191" s="61"/>
      <c r="BH191" s="70">
        <f>(E191+K191+Q191+W191+AC191+AJ191+AP191+AV191+BB191)</f>
        <v>1804331000</v>
      </c>
      <c r="BI191" s="61"/>
      <c r="BJ191" s="47">
        <v>73</v>
      </c>
      <c r="BK191" s="61"/>
      <c r="BL191" s="96">
        <v>465498</v>
      </c>
      <c r="BM191" s="61"/>
      <c r="BN191" s="96">
        <f>IF(E191,BL191,0)</f>
        <v>465498</v>
      </c>
      <c r="BO191" s="61"/>
      <c r="BP191" s="96">
        <f>IF(K191,BL191,0)</f>
        <v>465498</v>
      </c>
      <c r="BQ191" s="61"/>
      <c r="BR191" s="96">
        <f>IF(Q191,BL191,0)</f>
        <v>465498</v>
      </c>
      <c r="BS191" s="61"/>
      <c r="BT191" s="96">
        <f>IF(W191,BL191,0)</f>
        <v>465498</v>
      </c>
      <c r="BU191" s="61"/>
      <c r="BV191" s="96">
        <f>IF(AC191,BL191,0)</f>
        <v>465498</v>
      </c>
      <c r="BW191" s="61"/>
      <c r="BX191" s="96">
        <f>IF(AJ191,BL191,0)</f>
        <v>465498</v>
      </c>
      <c r="BY191" s="61"/>
      <c r="BZ191" s="96">
        <f>IF(AP191,BL191,0)</f>
        <v>465498</v>
      </c>
      <c r="CA191" s="61"/>
      <c r="CB191" s="96">
        <f>IF(AV191,BL191,0)</f>
        <v>465498</v>
      </c>
      <c r="CC191" s="61"/>
      <c r="CD191" s="96">
        <f>IF(BB191,$BL191,0)</f>
        <v>0</v>
      </c>
    </row>
    <row r="192" spans="1:82" ht="8.85" customHeight="1" x14ac:dyDescent="0.3">
      <c r="A192" s="47">
        <v>74</v>
      </c>
      <c r="B192" s="98"/>
      <c r="C192" s="47" t="s">
        <v>198</v>
      </c>
      <c r="D192" s="61"/>
      <c r="E192" s="70">
        <v>2644216</v>
      </c>
      <c r="F192" s="61"/>
      <c r="G192" s="66">
        <f>(E192/$BL192)</f>
        <v>77.549813766607031</v>
      </c>
      <c r="H192" s="61"/>
      <c r="I192" s="66">
        <f>IF(G192,G192/G$219*100,0)</f>
        <v>57.169177686407011</v>
      </c>
      <c r="J192" s="61"/>
      <c r="K192" s="70">
        <v>2942370</v>
      </c>
      <c r="L192" s="61"/>
      <c r="M192" s="66">
        <f>(K192/$BL192)</f>
        <v>86.294102120421158</v>
      </c>
      <c r="N192" s="61"/>
      <c r="O192" s="66">
        <f>IF(M192,M192/M$219*100,0)</f>
        <v>140.37159011739971</v>
      </c>
      <c r="P192" s="61"/>
      <c r="Q192" s="70">
        <v>12640459</v>
      </c>
      <c r="R192" s="61"/>
      <c r="S192" s="66">
        <f>(Q192/$BL192)</f>
        <v>370.72056192626917</v>
      </c>
      <c r="T192" s="61"/>
      <c r="U192" s="66">
        <f>IF(S192,S192/S$219*100,0)</f>
        <v>65.128984483883002</v>
      </c>
      <c r="V192" s="61"/>
      <c r="W192" s="70">
        <v>5979072</v>
      </c>
      <c r="X192" s="61"/>
      <c r="Y192" s="66">
        <f>(W192/$BL192)</f>
        <v>175.35478194562572</v>
      </c>
      <c r="Z192" s="61"/>
      <c r="AA192" s="66">
        <f>IF(Y192,Y192/Y$219*100,0)</f>
        <v>114.08253671731248</v>
      </c>
      <c r="AB192" s="61"/>
      <c r="AC192" s="70">
        <v>25291907</v>
      </c>
      <c r="AD192" s="61"/>
      <c r="AE192" s="66">
        <f>(AC192/$BL192)</f>
        <v>741.76341027069827</v>
      </c>
      <c r="AF192" s="61"/>
      <c r="AG192" s="66">
        <f>IF(AE192,AE192/AE$219*100,0)</f>
        <v>184.17682273807196</v>
      </c>
      <c r="AH192" s="99"/>
      <c r="AI192" s="61"/>
      <c r="AJ192" s="70">
        <v>48206633</v>
      </c>
      <c r="AK192" s="61"/>
      <c r="AL192" s="66">
        <f>(AJ192/$BL192)</f>
        <v>1413.8086341906912</v>
      </c>
      <c r="AM192" s="61"/>
      <c r="AN192" s="66">
        <f>IF(AL192,AL192/AL$219*100,0)</f>
        <v>67.58993459254981</v>
      </c>
      <c r="AO192" s="61"/>
      <c r="AP192" s="70">
        <v>1426034</v>
      </c>
      <c r="AQ192" s="61"/>
      <c r="AR192" s="66">
        <f>(AP192/$BL192)</f>
        <v>41.822858315980881</v>
      </c>
      <c r="AS192" s="61"/>
      <c r="AT192" s="66">
        <f>IF(AR192,AR192/AR$219*100,0)</f>
        <v>44.634605449314421</v>
      </c>
      <c r="AU192" s="61"/>
      <c r="AV192" s="70">
        <v>3329966</v>
      </c>
      <c r="AW192" s="61"/>
      <c r="AX192" s="66">
        <f>(AV192/$BL192)</f>
        <v>97.661553802387303</v>
      </c>
      <c r="AY192" s="61"/>
      <c r="AZ192" s="66">
        <f>IF(AX192,AX192/AX$219*100,0)</f>
        <v>63.809151935144129</v>
      </c>
      <c r="BA192" s="61"/>
      <c r="BB192" s="70">
        <v>0</v>
      </c>
      <c r="BC192" s="61"/>
      <c r="BD192" s="66">
        <f>(BB192/$BL192)</f>
        <v>0</v>
      </c>
      <c r="BE192" s="61"/>
      <c r="BF192" s="66">
        <f>IF(BD192,BD192/BD$219*100,0)</f>
        <v>0</v>
      </c>
      <c r="BG192" s="61"/>
      <c r="BH192" s="70">
        <f>(E192+K192+Q192+W192+AC192+AJ192+AP192+AV192+BB192)</f>
        <v>102460657</v>
      </c>
      <c r="BI192" s="61"/>
      <c r="BJ192" s="47">
        <v>74</v>
      </c>
      <c r="BK192" s="61"/>
      <c r="BL192" s="96">
        <v>34097</v>
      </c>
      <c r="BM192" s="61"/>
      <c r="BN192" s="96">
        <f>IF(E192,BL192,0)</f>
        <v>34097</v>
      </c>
      <c r="BO192" s="61"/>
      <c r="BP192" s="96">
        <f>IF(K192,BL192,0)</f>
        <v>34097</v>
      </c>
      <c r="BQ192" s="61"/>
      <c r="BR192" s="96">
        <f>IF(Q192,BL192,0)</f>
        <v>34097</v>
      </c>
      <c r="BS192" s="61"/>
      <c r="BT192" s="96">
        <f>IF(W192,BL192,0)</f>
        <v>34097</v>
      </c>
      <c r="BU192" s="61"/>
      <c r="BV192" s="96">
        <f>IF(AC192,BL192,0)</f>
        <v>34097</v>
      </c>
      <c r="BW192" s="61"/>
      <c r="BX192" s="96">
        <f>IF(AJ192,BL192,0)</f>
        <v>34097</v>
      </c>
      <c r="BY192" s="61"/>
      <c r="BZ192" s="96">
        <f>IF(AP192,BL192,0)</f>
        <v>34097</v>
      </c>
      <c r="CA192" s="61"/>
      <c r="CB192" s="96">
        <f>IF(AV192,BL192,0)</f>
        <v>34097</v>
      </c>
      <c r="CC192" s="61"/>
      <c r="CD192" s="96">
        <f>IF(BB192,$BL192,0)</f>
        <v>0</v>
      </c>
    </row>
    <row r="193" spans="1:82" ht="8.85" customHeight="1" x14ac:dyDescent="0.3">
      <c r="A193" s="47">
        <v>75</v>
      </c>
      <c r="B193" s="98"/>
      <c r="C193" s="47" t="s">
        <v>199</v>
      </c>
      <c r="D193" s="61"/>
      <c r="E193" s="70">
        <v>1588991</v>
      </c>
      <c r="F193" s="61"/>
      <c r="G193" s="66">
        <f>(E193/$BL193)</f>
        <v>218.1181880576527</v>
      </c>
      <c r="H193" s="61"/>
      <c r="I193" s="66">
        <f>IF(G193,G193/G$219*100,0)</f>
        <v>160.7951952951629</v>
      </c>
      <c r="J193" s="61"/>
      <c r="K193" s="70">
        <v>1438649</v>
      </c>
      <c r="L193" s="61"/>
      <c r="M193" s="66">
        <f>(K193/$BL193)</f>
        <v>197.48098833218944</v>
      </c>
      <c r="N193" s="61"/>
      <c r="O193" s="66">
        <f>IF(M193,M193/M$219*100,0)</f>
        <v>321.23539927979726</v>
      </c>
      <c r="P193" s="61"/>
      <c r="Q193" s="70">
        <v>3543860</v>
      </c>
      <c r="R193" s="61"/>
      <c r="S193" s="66">
        <f>(Q193/$BL193)</f>
        <v>486.45984900480437</v>
      </c>
      <c r="T193" s="61"/>
      <c r="U193" s="66">
        <f>IF(S193,S193/S$219*100,0)</f>
        <v>85.462311001155584</v>
      </c>
      <c r="V193" s="61"/>
      <c r="W193" s="70">
        <v>1129708</v>
      </c>
      <c r="X193" s="61"/>
      <c r="Y193" s="66">
        <f>(W193/$BL193)</f>
        <v>155.07316403568979</v>
      </c>
      <c r="Z193" s="61"/>
      <c r="AA193" s="66">
        <f>IF(Y193,Y193/Y$219*100,0)</f>
        <v>100.88769598229203</v>
      </c>
      <c r="AB193" s="61"/>
      <c r="AC193" s="70">
        <v>4395216</v>
      </c>
      <c r="AD193" s="61"/>
      <c r="AE193" s="66">
        <f>(AC193/$BL193)</f>
        <v>603.32409059711733</v>
      </c>
      <c r="AF193" s="61"/>
      <c r="AG193" s="66">
        <f>IF(AE193,AE193/AE$219*100,0)</f>
        <v>149.8029055476899</v>
      </c>
      <c r="AH193" s="99"/>
      <c r="AI193" s="61"/>
      <c r="AJ193" s="70">
        <v>13364063</v>
      </c>
      <c r="AK193" s="61"/>
      <c r="AL193" s="66">
        <f>(AJ193/$BL193)</f>
        <v>1834.4630061770763</v>
      </c>
      <c r="AM193" s="61"/>
      <c r="AN193" s="66">
        <f>IF(AL193,AL193/AL$219*100,0)</f>
        <v>87.70015375591295</v>
      </c>
      <c r="AO193" s="61"/>
      <c r="AP193" s="70">
        <v>342567</v>
      </c>
      <c r="AQ193" s="61"/>
      <c r="AR193" s="66">
        <f>(AP193/$BL193)</f>
        <v>47.023610157858613</v>
      </c>
      <c r="AS193" s="61"/>
      <c r="AT193" s="66">
        <f>IF(AR193,AR193/AR$219*100,0)</f>
        <v>50.185003385968777</v>
      </c>
      <c r="AU193" s="61"/>
      <c r="AV193" s="70">
        <v>248329</v>
      </c>
      <c r="AW193" s="61"/>
      <c r="AX193" s="66">
        <f>(AV193/$BL193)</f>
        <v>34.087714481811943</v>
      </c>
      <c r="AY193" s="61"/>
      <c r="AZ193" s="66">
        <f>IF(AX193,AX193/AX$219*100,0)</f>
        <v>22.271897873885571</v>
      </c>
      <c r="BA193" s="61"/>
      <c r="BB193" s="70">
        <v>0</v>
      </c>
      <c r="BC193" s="61"/>
      <c r="BD193" s="66">
        <v>0</v>
      </c>
      <c r="BE193" s="61"/>
      <c r="BF193" s="66">
        <f>IF(BD193,BD193/BD$219*100,0)</f>
        <v>0</v>
      </c>
      <c r="BG193" s="61"/>
      <c r="BH193" s="70">
        <f>(E193+K193+Q193+W193+AC193+AJ193+AP193+AV193+BB193)</f>
        <v>26051383</v>
      </c>
      <c r="BI193" s="61"/>
      <c r="BJ193" s="47">
        <v>75</v>
      </c>
      <c r="BK193" s="61"/>
      <c r="BL193" s="96">
        <v>7285</v>
      </c>
      <c r="BM193" s="61"/>
      <c r="BN193" s="96">
        <f>IF(E193,BL193,0)</f>
        <v>7285</v>
      </c>
      <c r="BO193" s="61"/>
      <c r="BP193" s="96">
        <f>IF(K193,BL193,0)</f>
        <v>7285</v>
      </c>
      <c r="BQ193" s="61"/>
      <c r="BR193" s="96">
        <f>IF(Q193,BL193,0)</f>
        <v>7285</v>
      </c>
      <c r="BS193" s="61"/>
      <c r="BT193" s="96">
        <f>IF(W193,BL193,0)</f>
        <v>7285</v>
      </c>
      <c r="BU193" s="61"/>
      <c r="BV193" s="96">
        <f>IF(AC193,BL193,0)</f>
        <v>7285</v>
      </c>
      <c r="BW193" s="61"/>
      <c r="BX193" s="96">
        <f>IF(AJ193,BL193,0)</f>
        <v>7285</v>
      </c>
      <c r="BY193" s="61"/>
      <c r="BZ193" s="96">
        <f>IF(AP193,BL193,0)</f>
        <v>7285</v>
      </c>
      <c r="CA193" s="61"/>
      <c r="CB193" s="96">
        <f>IF(AV193,BL193,0)</f>
        <v>7285</v>
      </c>
      <c r="CC193" s="61"/>
      <c r="CD193" s="96">
        <f>IF(BB193,$BL193,0)</f>
        <v>0</v>
      </c>
    </row>
    <row r="194" spans="1:82" ht="8.85" customHeight="1" x14ac:dyDescent="0.3">
      <c r="A194" s="72"/>
      <c r="B194" s="61"/>
      <c r="D194" s="61"/>
      <c r="E194" s="93"/>
      <c r="F194" s="61"/>
      <c r="G194" s="61"/>
      <c r="H194" s="61"/>
      <c r="I194" s="61"/>
      <c r="J194" s="61"/>
      <c r="K194" s="93"/>
      <c r="L194" s="61"/>
      <c r="M194" s="61"/>
      <c r="N194" s="61"/>
      <c r="O194" s="61"/>
      <c r="P194" s="61"/>
      <c r="Q194" s="93"/>
      <c r="R194" s="61"/>
      <c r="S194" s="61"/>
      <c r="T194" s="61"/>
      <c r="U194" s="61"/>
      <c r="V194" s="61"/>
      <c r="W194" s="93"/>
      <c r="X194" s="61"/>
      <c r="Y194" s="61"/>
      <c r="Z194" s="61"/>
      <c r="AA194" s="61"/>
      <c r="AB194" s="61"/>
      <c r="AC194" s="93"/>
      <c r="AD194" s="61"/>
      <c r="AE194" s="61"/>
      <c r="AF194" s="61"/>
      <c r="AG194" s="61"/>
      <c r="AH194" s="61"/>
      <c r="AI194" s="61"/>
      <c r="AJ194" s="93"/>
      <c r="AK194" s="61"/>
      <c r="AL194" s="61"/>
      <c r="AM194" s="61"/>
      <c r="AN194" s="61"/>
      <c r="AO194" s="61"/>
      <c r="AP194" s="93"/>
      <c r="AQ194" s="61"/>
      <c r="AR194" s="61"/>
      <c r="AS194" s="61"/>
      <c r="AT194" s="61"/>
      <c r="AU194" s="61"/>
      <c r="AV194" s="93"/>
      <c r="AW194" s="61"/>
      <c r="AX194" s="61"/>
      <c r="AY194" s="61"/>
      <c r="AZ194" s="61"/>
      <c r="BA194" s="61"/>
      <c r="BB194" s="61"/>
      <c r="BC194" s="61"/>
      <c r="BD194" s="61"/>
      <c r="BE194" s="61"/>
      <c r="BF194" s="61"/>
      <c r="BG194" s="61"/>
      <c r="BH194" s="93"/>
      <c r="BI194" s="61"/>
      <c r="BJ194" s="72"/>
      <c r="BK194" s="61"/>
      <c r="BL194" s="93"/>
      <c r="BM194" s="61"/>
      <c r="BN194" s="61"/>
      <c r="BO194" s="61"/>
      <c r="BP194" s="61"/>
      <c r="BQ194" s="61"/>
      <c r="BR194" s="61"/>
      <c r="BS194" s="61"/>
      <c r="BT194" s="61"/>
      <c r="BU194" s="61"/>
      <c r="BV194" s="61"/>
      <c r="BW194" s="61"/>
      <c r="BX194" s="61"/>
      <c r="BY194" s="61"/>
      <c r="BZ194" s="61"/>
      <c r="CA194" s="61"/>
      <c r="CB194" s="61"/>
      <c r="CC194" s="61"/>
      <c r="CD194" s="61"/>
    </row>
    <row r="195" spans="1:82" ht="8.85" customHeight="1" x14ac:dyDescent="0.3">
      <c r="A195" s="47">
        <v>76</v>
      </c>
      <c r="B195" s="98"/>
      <c r="C195" s="47" t="s">
        <v>114</v>
      </c>
      <c r="D195" s="61"/>
      <c r="E195" s="70">
        <v>1559000</v>
      </c>
      <c r="F195" s="61"/>
      <c r="G195" s="66">
        <f>(E195/$BL195)</f>
        <v>169.60400348128809</v>
      </c>
      <c r="H195" s="61"/>
      <c r="I195" s="66">
        <f>IF(G195,G195/G$219*100,0)</f>
        <v>125.03087938456024</v>
      </c>
      <c r="J195" s="61"/>
      <c r="K195" s="70">
        <v>927497</v>
      </c>
      <c r="L195" s="61"/>
      <c r="M195" s="66">
        <f>(K195/$BL195)</f>
        <v>100.90263272410792</v>
      </c>
      <c r="N195" s="61"/>
      <c r="O195" s="66">
        <f>IF(M195,M195/M$219*100,0)</f>
        <v>164.1347746193558</v>
      </c>
      <c r="P195" s="61"/>
      <c r="Q195" s="70">
        <v>4602303</v>
      </c>
      <c r="R195" s="61"/>
      <c r="S195" s="66">
        <f>(Q195/$BL195)</f>
        <v>500.68570496083549</v>
      </c>
      <c r="T195" s="61"/>
      <c r="U195" s="66">
        <f>IF(S195,S195/S$219*100,0)</f>
        <v>87.96153992715881</v>
      </c>
      <c r="V195" s="61"/>
      <c r="W195" s="70">
        <v>1126059</v>
      </c>
      <c r="X195" s="61"/>
      <c r="Y195" s="66">
        <f>(W195/$BL195)</f>
        <v>122.50424281984334</v>
      </c>
      <c r="Z195" s="61"/>
      <c r="AA195" s="66">
        <f>IF(Y195,Y195/Y$219*100,0)</f>
        <v>79.698965859139875</v>
      </c>
      <c r="AB195" s="61"/>
      <c r="AC195" s="70">
        <v>2971618</v>
      </c>
      <c r="AD195" s="61"/>
      <c r="AE195" s="66">
        <f>(AC195/$BL195)</f>
        <v>323.28307223672761</v>
      </c>
      <c r="AF195" s="61"/>
      <c r="AG195" s="66">
        <f>IF(AE195,AE195/AE$219*100,0)</f>
        <v>80.269865384481804</v>
      </c>
      <c r="AH195" s="99"/>
      <c r="AI195" s="61"/>
      <c r="AJ195" s="70">
        <v>15699835</v>
      </c>
      <c r="AK195" s="61"/>
      <c r="AL195" s="66">
        <f>(AJ195/$BL195)</f>
        <v>1707.9890121845083</v>
      </c>
      <c r="AM195" s="61"/>
      <c r="AN195" s="66">
        <f>IF(AL195,AL195/AL$219*100,0)</f>
        <v>81.653812847470576</v>
      </c>
      <c r="AO195" s="61"/>
      <c r="AP195" s="70">
        <v>140034</v>
      </c>
      <c r="AQ195" s="61"/>
      <c r="AR195" s="66">
        <f>(AP195/$BL195)</f>
        <v>15.234334203655353</v>
      </c>
      <c r="AS195" s="61"/>
      <c r="AT195" s="66">
        <f>IF(AR195,AR195/AR$219*100,0)</f>
        <v>16.258537169453255</v>
      </c>
      <c r="AU195" s="61"/>
      <c r="AV195" s="70">
        <v>2204992</v>
      </c>
      <c r="AW195" s="61"/>
      <c r="AX195" s="66">
        <f>(AV195/$BL195)</f>
        <v>239.88163620539601</v>
      </c>
      <c r="AY195" s="61"/>
      <c r="AZ195" s="66">
        <f>IF(AX195,AX195/AX$219*100,0)</f>
        <v>156.73151998024957</v>
      </c>
      <c r="BA195" s="61"/>
      <c r="BB195" s="70">
        <v>0</v>
      </c>
      <c r="BC195" s="61"/>
      <c r="BD195" s="66">
        <f>(BB195/$BL195)</f>
        <v>0</v>
      </c>
      <c r="BE195" s="61"/>
      <c r="BF195" s="66">
        <f>IF(BD195,BD195/BD$219*100,0)</f>
        <v>0</v>
      </c>
      <c r="BG195" s="61"/>
      <c r="BH195" s="70">
        <f>(E195+K195+Q195+W195+AC195+AJ195+AP195+AV195+BB195)</f>
        <v>29231338</v>
      </c>
      <c r="BI195" s="61"/>
      <c r="BJ195" s="47">
        <v>76</v>
      </c>
      <c r="BK195" s="61"/>
      <c r="BL195" s="96">
        <v>9192</v>
      </c>
      <c r="BM195" s="61"/>
      <c r="BN195" s="96">
        <f>IF(E195,BL195,0)</f>
        <v>9192</v>
      </c>
      <c r="BO195" s="61"/>
      <c r="BP195" s="96">
        <f>IF(K195,BL195,0)</f>
        <v>9192</v>
      </c>
      <c r="BQ195" s="61"/>
      <c r="BR195" s="96">
        <f>IF(Q195,BL195,0)</f>
        <v>9192</v>
      </c>
      <c r="BS195" s="61"/>
      <c r="BT195" s="96">
        <f>IF(W195,BL195,0)</f>
        <v>9192</v>
      </c>
      <c r="BU195" s="61"/>
      <c r="BV195" s="96">
        <f>IF(AC195,BL195,0)</f>
        <v>9192</v>
      </c>
      <c r="BW195" s="61"/>
      <c r="BX195" s="96">
        <f>IF(AJ195,BL195,0)</f>
        <v>9192</v>
      </c>
      <c r="BY195" s="61"/>
      <c r="BZ195" s="96">
        <f>IF(AP195,BL195,0)</f>
        <v>9192</v>
      </c>
      <c r="CA195" s="61"/>
      <c r="CB195" s="96">
        <f>IF(AV195,BL195,0)</f>
        <v>9192</v>
      </c>
      <c r="CC195" s="61"/>
      <c r="CD195" s="96">
        <f>IF(BB195,$BL195,0)</f>
        <v>0</v>
      </c>
    </row>
    <row r="196" spans="1:82" ht="8.85" customHeight="1" x14ac:dyDescent="0.3">
      <c r="A196" s="47">
        <v>77</v>
      </c>
      <c r="B196" s="98"/>
      <c r="C196" s="47" t="s">
        <v>115</v>
      </c>
      <c r="D196" s="61"/>
      <c r="E196" s="70">
        <v>12963966</v>
      </c>
      <c r="F196" s="61"/>
      <c r="G196" s="66">
        <f>(E196/$BL196)</f>
        <v>138.20122594744416</v>
      </c>
      <c r="H196" s="61"/>
      <c r="I196" s="66">
        <f>IF(G196,G196/G$219*100,0)</f>
        <v>101.88097248623991</v>
      </c>
      <c r="J196" s="61"/>
      <c r="K196" s="70">
        <v>4964086</v>
      </c>
      <c r="L196" s="61"/>
      <c r="M196" s="66">
        <f>(K196/$BL196)</f>
        <v>52.919204733223175</v>
      </c>
      <c r="N196" s="61"/>
      <c r="O196" s="66">
        <f>IF(M196,M196/M$219*100,0)</f>
        <v>86.08181478943591</v>
      </c>
      <c r="P196" s="61"/>
      <c r="Q196" s="70">
        <v>52244268</v>
      </c>
      <c r="R196" s="61"/>
      <c r="S196" s="66">
        <f>(Q196/$BL196)</f>
        <v>556.94545066894091</v>
      </c>
      <c r="T196" s="61"/>
      <c r="U196" s="66">
        <f>IF(S196,S196/S$219*100,0)</f>
        <v>97.845372877377372</v>
      </c>
      <c r="V196" s="61"/>
      <c r="W196" s="70">
        <v>18174015</v>
      </c>
      <c r="X196" s="61"/>
      <c r="Y196" s="66">
        <f>(W196/$BL196)</f>
        <v>193.74249773466232</v>
      </c>
      <c r="Z196" s="61"/>
      <c r="AA196" s="66">
        <f>IF(Y196,Y196/Y$219*100,0)</f>
        <v>126.04524020549415</v>
      </c>
      <c r="AB196" s="61"/>
      <c r="AC196" s="70">
        <v>27965851</v>
      </c>
      <c r="AD196" s="61"/>
      <c r="AE196" s="66">
        <f>(AC196/$BL196)</f>
        <v>298.12750919460581</v>
      </c>
      <c r="AF196" s="61"/>
      <c r="AG196" s="66">
        <f>IF(AE196,AE196/AE$219*100,0)</f>
        <v>74.023841907003344</v>
      </c>
      <c r="AH196" s="99"/>
      <c r="AI196" s="61"/>
      <c r="AJ196" s="70">
        <v>159110408</v>
      </c>
      <c r="AK196" s="61"/>
      <c r="AL196" s="66">
        <f>(AJ196/$BL196)</f>
        <v>1696.1825915462928</v>
      </c>
      <c r="AM196" s="61"/>
      <c r="AN196" s="66">
        <f>IF(AL196,AL196/AL$219*100,0)</f>
        <v>81.089383419462507</v>
      </c>
      <c r="AO196" s="61"/>
      <c r="AP196" s="70">
        <v>12268955</v>
      </c>
      <c r="AQ196" s="61"/>
      <c r="AR196" s="66">
        <f>(AP196/$BL196)</f>
        <v>130.79212195511965</v>
      </c>
      <c r="AS196" s="61"/>
      <c r="AT196" s="66">
        <f>IF(AR196,AR196/AR$219*100,0)</f>
        <v>139.58526495819834</v>
      </c>
      <c r="AU196" s="61"/>
      <c r="AV196" s="70">
        <v>3329467</v>
      </c>
      <c r="AW196" s="61"/>
      <c r="AX196" s="66">
        <f>(AV196/$BL196)</f>
        <v>35.493491818133364</v>
      </c>
      <c r="AY196" s="61"/>
      <c r="AZ196" s="66">
        <f>IF(AX196,AX196/AX$219*100,0)</f>
        <v>23.190390936384063</v>
      </c>
      <c r="BA196" s="61"/>
      <c r="BB196" s="70">
        <v>0</v>
      </c>
      <c r="BC196" s="61"/>
      <c r="BD196" s="66">
        <f>(BB196/$BL196)</f>
        <v>0</v>
      </c>
      <c r="BE196" s="61"/>
      <c r="BF196" s="66">
        <f>IF(BD196,BD196/BD$219*100,0)</f>
        <v>0</v>
      </c>
      <c r="BG196" s="61"/>
      <c r="BH196" s="70">
        <f>(E196+K196+Q196+W196+AC196+AJ196+AP196+AV196+BB196)</f>
        <v>291021016</v>
      </c>
      <c r="BI196" s="61"/>
      <c r="BJ196" s="47">
        <v>77</v>
      </c>
      <c r="BK196" s="61"/>
      <c r="BL196" s="96">
        <v>93805</v>
      </c>
      <c r="BM196" s="61"/>
      <c r="BN196" s="96">
        <f>IF(E196,BL196,0)</f>
        <v>93805</v>
      </c>
      <c r="BO196" s="61"/>
      <c r="BP196" s="96">
        <f>IF(K196,BL196,0)</f>
        <v>93805</v>
      </c>
      <c r="BQ196" s="61"/>
      <c r="BR196" s="96">
        <f>IF(Q196,BL196,0)</f>
        <v>93805</v>
      </c>
      <c r="BS196" s="61"/>
      <c r="BT196" s="96">
        <f>IF(W196,BL196,0)</f>
        <v>93805</v>
      </c>
      <c r="BU196" s="61"/>
      <c r="BV196" s="96">
        <f>IF(AC196,BL196,0)</f>
        <v>93805</v>
      </c>
      <c r="BW196" s="61"/>
      <c r="BX196" s="96">
        <f>IF(AJ196,BL196,0)</f>
        <v>93805</v>
      </c>
      <c r="BY196" s="61"/>
      <c r="BZ196" s="96">
        <f>IF(AP196,BL196,0)</f>
        <v>93805</v>
      </c>
      <c r="CA196" s="61"/>
      <c r="CB196" s="96">
        <f>IF(AV196,BL196,0)</f>
        <v>93805</v>
      </c>
      <c r="CC196" s="61"/>
      <c r="CD196" s="96">
        <f>IF(BB196,$BL196,0)</f>
        <v>0</v>
      </c>
    </row>
    <row r="197" spans="1:82" ht="8.85" customHeight="1" x14ac:dyDescent="0.3">
      <c r="A197" s="47">
        <v>78</v>
      </c>
      <c r="B197" s="98"/>
      <c r="C197" s="47" t="s">
        <v>200</v>
      </c>
      <c r="D197" s="61"/>
      <c r="E197" s="70">
        <v>1964974</v>
      </c>
      <c r="F197" s="61"/>
      <c r="G197" s="66">
        <f>(E197/$BL197)</f>
        <v>87.332177777777773</v>
      </c>
      <c r="H197" s="61"/>
      <c r="I197" s="66">
        <f>IF(G197,G197/G$219*100,0)</f>
        <v>64.38066768470469</v>
      </c>
      <c r="J197" s="61"/>
      <c r="K197" s="70">
        <v>1818969</v>
      </c>
      <c r="L197" s="61"/>
      <c r="M197" s="66">
        <f>(K197/$BL197)</f>
        <v>80.843066666666672</v>
      </c>
      <c r="N197" s="61"/>
      <c r="O197" s="66">
        <f>IF(M197,M197/M$219*100,0)</f>
        <v>131.50458187896803</v>
      </c>
      <c r="P197" s="61"/>
      <c r="Q197" s="70">
        <v>12370161</v>
      </c>
      <c r="R197" s="61"/>
      <c r="S197" s="66">
        <f>(Q197/$BL197)</f>
        <v>549.78493333333336</v>
      </c>
      <c r="T197" s="61"/>
      <c r="U197" s="66">
        <f>IF(S197,S197/S$219*100,0)</f>
        <v>96.587397813830421</v>
      </c>
      <c r="V197" s="61"/>
      <c r="W197" s="70">
        <v>5137257</v>
      </c>
      <c r="X197" s="61"/>
      <c r="Y197" s="66">
        <f>(W197/$BL197)</f>
        <v>228.32253333333333</v>
      </c>
      <c r="Z197" s="61"/>
      <c r="AA197" s="66">
        <f>IF(Y197,Y197/Y$219*100,0)</f>
        <v>148.54236367769363</v>
      </c>
      <c r="AB197" s="61"/>
      <c r="AC197" s="70">
        <v>10175290</v>
      </c>
      <c r="AD197" s="61"/>
      <c r="AE197" s="66">
        <f>(AC197/$BL197)</f>
        <v>452.23511111111111</v>
      </c>
      <c r="AF197" s="61"/>
      <c r="AG197" s="66">
        <f>IF(AE197,AE197/AE$219*100,0)</f>
        <v>112.2881295326325</v>
      </c>
      <c r="AH197" s="99"/>
      <c r="AI197" s="61"/>
      <c r="AJ197" s="70">
        <v>35009603</v>
      </c>
      <c r="AK197" s="61"/>
      <c r="AL197" s="66">
        <f>(AJ197/$BL197)</f>
        <v>1555.9823555555556</v>
      </c>
      <c r="AM197" s="61"/>
      <c r="AN197" s="66">
        <f>IF(AL197,AL197/AL$219*100,0)</f>
        <v>74.386832203329632</v>
      </c>
      <c r="AO197" s="61"/>
      <c r="AP197" s="70">
        <v>1872802</v>
      </c>
      <c r="AQ197" s="61"/>
      <c r="AR197" s="66">
        <f>(AP197/$BL197)</f>
        <v>83.235644444444446</v>
      </c>
      <c r="AS197" s="61"/>
      <c r="AT197" s="66">
        <f>IF(AR197,AR197/AR$219*100,0)</f>
        <v>88.831569593549062</v>
      </c>
      <c r="AU197" s="61"/>
      <c r="AV197" s="70">
        <v>2824153</v>
      </c>
      <c r="AW197" s="61"/>
      <c r="AX197" s="66">
        <f>(AV197/$BL197)</f>
        <v>125.5179111111111</v>
      </c>
      <c r="AY197" s="61"/>
      <c r="AZ197" s="66">
        <f>IF(AX197,AX197/AX$219*100,0)</f>
        <v>82.009666535481855</v>
      </c>
      <c r="BA197" s="61"/>
      <c r="BB197" s="70">
        <v>1930638</v>
      </c>
      <c r="BC197" s="61"/>
      <c r="BD197" s="66">
        <f>(BB197/$BL197)</f>
        <v>85.806133333333335</v>
      </c>
      <c r="BE197" s="61"/>
      <c r="BF197" s="66">
        <f>IF(BD197,BD197/BD$219*100,0)</f>
        <v>244.68383609893695</v>
      </c>
      <c r="BG197" s="61"/>
      <c r="BH197" s="70">
        <f>(E197+K197+Q197+W197+AC197+AJ197+AP197+AV197+BB197)</f>
        <v>73103847</v>
      </c>
      <c r="BI197" s="61"/>
      <c r="BJ197" s="47">
        <v>78</v>
      </c>
      <c r="BK197" s="61"/>
      <c r="BL197" s="96">
        <v>22500</v>
      </c>
      <c r="BM197" s="61"/>
      <c r="BN197" s="96">
        <f>IF(E197,BL197,0)</f>
        <v>22500</v>
      </c>
      <c r="BO197" s="61"/>
      <c r="BP197" s="96">
        <f>IF(K197,BL197,0)</f>
        <v>22500</v>
      </c>
      <c r="BQ197" s="61"/>
      <c r="BR197" s="96">
        <f>IF(Q197,BL197,0)</f>
        <v>22500</v>
      </c>
      <c r="BS197" s="61"/>
      <c r="BT197" s="96">
        <f>IF(W197,BL197,0)</f>
        <v>22500</v>
      </c>
      <c r="BU197" s="61"/>
      <c r="BV197" s="96">
        <f>IF(AC197,BL197,0)</f>
        <v>22500</v>
      </c>
      <c r="BW197" s="61"/>
      <c r="BX197" s="96">
        <f>IF(AJ197,BL197,0)</f>
        <v>22500</v>
      </c>
      <c r="BY197" s="61"/>
      <c r="BZ197" s="96">
        <f>IF(AP197,BL197,0)</f>
        <v>22500</v>
      </c>
      <c r="CA197" s="61"/>
      <c r="CB197" s="96">
        <f>IF(AV197,BL197,0)</f>
        <v>22500</v>
      </c>
      <c r="CC197" s="61"/>
      <c r="CD197" s="96">
        <f>IF(BB197,$BL197,0)</f>
        <v>22500</v>
      </c>
    </row>
    <row r="198" spans="1:82" ht="8.85" customHeight="1" x14ac:dyDescent="0.3">
      <c r="A198" s="47">
        <v>79</v>
      </c>
      <c r="B198" s="98"/>
      <c r="C198" s="47" t="s">
        <v>201</v>
      </c>
      <c r="D198" s="61"/>
      <c r="E198" s="70">
        <v>5891656</v>
      </c>
      <c r="F198" s="61"/>
      <c r="G198" s="66">
        <f>(E198/$BL198)</f>
        <v>71.667672246010127</v>
      </c>
      <c r="H198" s="61"/>
      <c r="I198" s="66">
        <f>IF(G198,G198/G$219*100,0)</f>
        <v>52.832904297283832</v>
      </c>
      <c r="J198" s="61"/>
      <c r="K198" s="70">
        <v>3302410</v>
      </c>
      <c r="L198" s="61"/>
      <c r="M198" s="66">
        <f>(K198/$BL198)</f>
        <v>40.171394511483065</v>
      </c>
      <c r="N198" s="61"/>
      <c r="O198" s="66">
        <f>IF(M198,M198/M$219*100,0)</f>
        <v>65.345398888805789</v>
      </c>
      <c r="P198" s="61"/>
      <c r="Q198" s="70">
        <v>32993959</v>
      </c>
      <c r="R198" s="61"/>
      <c r="S198" s="66">
        <f>(Q198/$BL198)</f>
        <v>401.34730196574543</v>
      </c>
      <c r="T198" s="61"/>
      <c r="U198" s="66">
        <f>IF(S198,S198/S$219*100,0)</f>
        <v>70.509555948434468</v>
      </c>
      <c r="V198" s="61"/>
      <c r="W198" s="70">
        <v>11478833</v>
      </c>
      <c r="X198" s="61"/>
      <c r="Y198" s="66">
        <f>(W198/$BL198)</f>
        <v>139.63158086804205</v>
      </c>
      <c r="Z198" s="61"/>
      <c r="AA198" s="66">
        <f>IF(Y198,Y198/Y$219*100,0)</f>
        <v>90.841691196161648</v>
      </c>
      <c r="AB198" s="61"/>
      <c r="AC198" s="70">
        <v>26810361</v>
      </c>
      <c r="AD198" s="61"/>
      <c r="AE198" s="66">
        <f>(AC198/$BL198)</f>
        <v>326.12836950175165</v>
      </c>
      <c r="AF198" s="61"/>
      <c r="AG198" s="66">
        <f>IF(AE198,AE198/AE$219*100,0)</f>
        <v>80.976341064950077</v>
      </c>
      <c r="AH198" s="99"/>
      <c r="AI198" s="61"/>
      <c r="AJ198" s="70">
        <v>151366775</v>
      </c>
      <c r="AK198" s="61"/>
      <c r="AL198" s="66">
        <f>(AJ198/$BL198)</f>
        <v>1841.2657527247957</v>
      </c>
      <c r="AM198" s="61"/>
      <c r="AN198" s="66">
        <f>IF(AL198,AL198/AL$219*100,0)</f>
        <v>88.025372588993037</v>
      </c>
      <c r="AO198" s="61"/>
      <c r="AP198" s="70">
        <v>3094875</v>
      </c>
      <c r="AQ198" s="61"/>
      <c r="AR198" s="66">
        <f>(AP198/$BL198)</f>
        <v>37.646883514986378</v>
      </c>
      <c r="AS198" s="61"/>
      <c r="AT198" s="66">
        <f>IF(AR198,AR198/AR$219*100,0)</f>
        <v>40.177880225026094</v>
      </c>
      <c r="AU198" s="61"/>
      <c r="AV198" s="70">
        <v>5893230</v>
      </c>
      <c r="AW198" s="61"/>
      <c r="AX198" s="66">
        <f>(AV198/$BL198)</f>
        <v>71.686818801089913</v>
      </c>
      <c r="AY198" s="61"/>
      <c r="AZ198" s="66">
        <f>IF(AX198,AX198/AX$219*100,0)</f>
        <v>46.838033335837387</v>
      </c>
      <c r="BA198" s="61"/>
      <c r="BB198" s="70">
        <v>0</v>
      </c>
      <c r="BC198" s="61"/>
      <c r="BD198" s="66">
        <f>(BB198/$BL198)</f>
        <v>0</v>
      </c>
      <c r="BE198" s="61"/>
      <c r="BF198" s="66">
        <f>IF(BD198,BD198/BD$219*100,0)</f>
        <v>0</v>
      </c>
      <c r="BG198" s="61"/>
      <c r="BH198" s="70">
        <f>(E198+K198+Q198+W198+AC198+AJ198+AP198+AV198+BB198)</f>
        <v>240832099</v>
      </c>
      <c r="BI198" s="61"/>
      <c r="BJ198" s="47">
        <v>79</v>
      </c>
      <c r="BK198" s="61"/>
      <c r="BL198" s="96">
        <v>82208</v>
      </c>
      <c r="BM198" s="61"/>
      <c r="BN198" s="96">
        <f>IF(E198,BL198,0)</f>
        <v>82208</v>
      </c>
      <c r="BO198" s="61"/>
      <c r="BP198" s="96">
        <f>IF(K198,BL198,0)</f>
        <v>82208</v>
      </c>
      <c r="BQ198" s="61"/>
      <c r="BR198" s="96">
        <f>IF(Q198,BL198,0)</f>
        <v>82208</v>
      </c>
      <c r="BS198" s="61"/>
      <c r="BT198" s="96">
        <f>IF(W198,BL198,0)</f>
        <v>82208</v>
      </c>
      <c r="BU198" s="61"/>
      <c r="BV198" s="96">
        <f>IF(AC198,BL198,0)</f>
        <v>82208</v>
      </c>
      <c r="BW198" s="61"/>
      <c r="BX198" s="96">
        <f>IF(AJ198,BL198,0)</f>
        <v>82208</v>
      </c>
      <c r="BY198" s="61"/>
      <c r="BZ198" s="96">
        <f>IF(AP198,BL198,0)</f>
        <v>82208</v>
      </c>
      <c r="CA198" s="61"/>
      <c r="CB198" s="96">
        <f>IF(AV198,BL198,0)</f>
        <v>82208</v>
      </c>
      <c r="CC198" s="61"/>
      <c r="CD198" s="96">
        <f>IF(BB198,$BL198,0)</f>
        <v>0</v>
      </c>
    </row>
    <row r="199" spans="1:82" ht="8.85" customHeight="1" x14ac:dyDescent="0.3">
      <c r="A199" s="47">
        <v>80</v>
      </c>
      <c r="B199" s="98"/>
      <c r="C199" s="47" t="s">
        <v>202</v>
      </c>
      <c r="D199" s="61"/>
      <c r="E199" s="70">
        <v>1943767</v>
      </c>
      <c r="F199" s="61"/>
      <c r="G199" s="66">
        <f>(E199/$BL199)</f>
        <v>72.447521431233696</v>
      </c>
      <c r="H199" s="61"/>
      <c r="I199" s="66">
        <f>IF(G199,G199/G$219*100,0)</f>
        <v>53.407803635828003</v>
      </c>
      <c r="J199" s="61"/>
      <c r="K199" s="70">
        <v>2738739</v>
      </c>
      <c r="L199" s="61"/>
      <c r="M199" s="66">
        <f>(K199/$BL199)</f>
        <v>102.077487886694</v>
      </c>
      <c r="N199" s="61"/>
      <c r="O199" s="66">
        <f>IF(M199,M199/M$219*100,0)</f>
        <v>166.04587031741067</v>
      </c>
      <c r="P199" s="61"/>
      <c r="Q199" s="70">
        <v>8359844</v>
      </c>
      <c r="R199" s="61"/>
      <c r="S199" s="66">
        <f>(Q199/$BL199)</f>
        <v>311.58568766306371</v>
      </c>
      <c r="T199" s="61"/>
      <c r="U199" s="66">
        <f>IF(S199,S199/S$219*100,0)</f>
        <v>54.740042774438066</v>
      </c>
      <c r="V199" s="61"/>
      <c r="W199" s="70">
        <v>2715188</v>
      </c>
      <c r="X199" s="61"/>
      <c r="Y199" s="66">
        <f>(W199/$BL199)</f>
        <v>101.19970182631383</v>
      </c>
      <c r="Z199" s="61"/>
      <c r="AA199" s="66">
        <f>IF(Y199,Y199/Y$219*100,0)</f>
        <v>65.838630525407908</v>
      </c>
      <c r="AB199" s="61"/>
      <c r="AC199" s="70">
        <v>14640951</v>
      </c>
      <c r="AD199" s="61"/>
      <c r="AE199" s="66">
        <f>(AC199/$BL199)</f>
        <v>545.69329109206114</v>
      </c>
      <c r="AF199" s="61"/>
      <c r="AG199" s="66">
        <f>IF(AE199,AE199/AE$219*100,0)</f>
        <v>135.49341360224255</v>
      </c>
      <c r="AH199" s="99"/>
      <c r="AI199" s="61"/>
      <c r="AJ199" s="70">
        <v>42566217</v>
      </c>
      <c r="AK199" s="61"/>
      <c r="AL199" s="66">
        <f>(AJ199/$BL199)</f>
        <v>1586.5157286619456</v>
      </c>
      <c r="AM199" s="61"/>
      <c r="AN199" s="66">
        <f>IF(AL199,AL199/AL$219*100,0)</f>
        <v>75.846540852182358</v>
      </c>
      <c r="AO199" s="61"/>
      <c r="AP199" s="70">
        <v>609539</v>
      </c>
      <c r="AQ199" s="61"/>
      <c r="AR199" s="66">
        <f>(AP199/$BL199)</f>
        <v>22.718561311964219</v>
      </c>
      <c r="AS199" s="61"/>
      <c r="AT199" s="66">
        <f>IF(AR199,AR199/AR$219*100,0)</f>
        <v>24.245928216439253</v>
      </c>
      <c r="AU199" s="61"/>
      <c r="AV199" s="70">
        <v>2271643</v>
      </c>
      <c r="AW199" s="61"/>
      <c r="AX199" s="66">
        <f>(AV199/$BL199)</f>
        <v>84.668020872158039</v>
      </c>
      <c r="AY199" s="61"/>
      <c r="AZ199" s="66">
        <f>IF(AX199,AX199/AX$219*100,0)</f>
        <v>55.319564327343542</v>
      </c>
      <c r="BA199" s="61"/>
      <c r="BB199" s="70">
        <v>0</v>
      </c>
      <c r="BC199" s="61"/>
      <c r="BD199" s="66">
        <v>0</v>
      </c>
      <c r="BE199" s="61"/>
      <c r="BF199" s="66">
        <f>IF(BD199,BD199/BD$219*100,0)</f>
        <v>0</v>
      </c>
      <c r="BG199" s="61"/>
      <c r="BH199" s="70">
        <f>(E199+K199+Q199+W199+AC199+AJ199+AP199+AV199+BB199)</f>
        <v>75845888</v>
      </c>
      <c r="BI199" s="61"/>
      <c r="BJ199" s="47">
        <v>80</v>
      </c>
      <c r="BK199" s="61"/>
      <c r="BL199" s="96">
        <v>26830</v>
      </c>
      <c r="BM199" s="61"/>
      <c r="BN199" s="96">
        <f>IF(E199,BL199,0)</f>
        <v>26830</v>
      </c>
      <c r="BO199" s="61"/>
      <c r="BP199" s="96">
        <f>IF(K199,BL199,0)</f>
        <v>26830</v>
      </c>
      <c r="BQ199" s="61"/>
      <c r="BR199" s="96">
        <f>IF(Q199,BL199,0)</f>
        <v>26830</v>
      </c>
      <c r="BS199" s="61"/>
      <c r="BT199" s="96">
        <f>IF(W199,BL199,0)</f>
        <v>26830</v>
      </c>
      <c r="BU199" s="61"/>
      <c r="BV199" s="96">
        <f>IF(AC199,BL199,0)</f>
        <v>26830</v>
      </c>
      <c r="BW199" s="61"/>
      <c r="BX199" s="96">
        <f>IF(AJ199,BL199,0)</f>
        <v>26830</v>
      </c>
      <c r="BY199" s="61"/>
      <c r="BZ199" s="96">
        <f>IF(AP199,BL199,0)</f>
        <v>26830</v>
      </c>
      <c r="CA199" s="61"/>
      <c r="CB199" s="96">
        <f>IF(AV199,BL199,0)</f>
        <v>26830</v>
      </c>
      <c r="CC199" s="61"/>
      <c r="CD199" s="96">
        <f>IF(BB199,$BL199,0)</f>
        <v>0</v>
      </c>
    </row>
    <row r="200" spans="1:82" ht="8.85" customHeight="1" x14ac:dyDescent="0.3">
      <c r="A200" s="72"/>
      <c r="B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72"/>
      <c r="BK200" s="61"/>
      <c r="BL200" s="93"/>
      <c r="BM200" s="61"/>
      <c r="BN200" s="61"/>
      <c r="BO200" s="61"/>
      <c r="BP200" s="61"/>
      <c r="BQ200" s="61"/>
      <c r="BR200" s="61"/>
      <c r="BS200" s="61"/>
      <c r="BT200" s="61"/>
      <c r="BU200" s="61"/>
      <c r="BV200" s="61"/>
      <c r="BW200" s="61"/>
      <c r="BX200" s="61"/>
      <c r="BY200" s="61"/>
      <c r="BZ200" s="61"/>
      <c r="CA200" s="61"/>
      <c r="CB200" s="61"/>
      <c r="CC200" s="61"/>
      <c r="CD200" s="61"/>
    </row>
    <row r="201" spans="1:82" ht="8.85" customHeight="1" x14ac:dyDescent="0.3">
      <c r="A201" s="47">
        <v>81</v>
      </c>
      <c r="B201" s="98"/>
      <c r="C201" s="47" t="s">
        <v>203</v>
      </c>
      <c r="D201" s="61"/>
      <c r="E201" s="70">
        <v>1643567</v>
      </c>
      <c r="F201" s="61"/>
      <c r="G201" s="66">
        <f>(E201/$BL201)</f>
        <v>75.076146537547956</v>
      </c>
      <c r="H201" s="61"/>
      <c r="I201" s="66">
        <f>IF(G201,G201/G$219*100,0)</f>
        <v>55.345607590149548</v>
      </c>
      <c r="J201" s="61"/>
      <c r="K201" s="70">
        <v>1801479</v>
      </c>
      <c r="L201" s="61"/>
      <c r="M201" s="66">
        <f>(K201/$BL201)</f>
        <v>82.289375114196972</v>
      </c>
      <c r="N201" s="61"/>
      <c r="O201" s="66">
        <f>IF(M201,M201/M$219*100,0)</f>
        <v>133.85724111744932</v>
      </c>
      <c r="P201" s="61"/>
      <c r="Q201" s="70">
        <v>8279586</v>
      </c>
      <c r="R201" s="61"/>
      <c r="S201" s="66">
        <f>(Q201/$BL201)</f>
        <v>378.20144344966195</v>
      </c>
      <c r="T201" s="61"/>
      <c r="U201" s="66">
        <f>IF(S201,S201/S$219*100,0)</f>
        <v>66.443241815958686</v>
      </c>
      <c r="V201" s="61"/>
      <c r="W201" s="70">
        <v>1866250</v>
      </c>
      <c r="X201" s="61"/>
      <c r="Y201" s="66">
        <f>(W201/$BL201)</f>
        <v>85.248035812168823</v>
      </c>
      <c r="Z201" s="61"/>
      <c r="AA201" s="66">
        <f>IF(Y201,Y201/Y$219*100,0)</f>
        <v>55.460775393260498</v>
      </c>
      <c r="AB201" s="61"/>
      <c r="AC201" s="70">
        <v>8237221</v>
      </c>
      <c r="AD201" s="61"/>
      <c r="AE201" s="66">
        <f>(AC201/$BL201)</f>
        <v>376.26626164809062</v>
      </c>
      <c r="AF201" s="61"/>
      <c r="AG201" s="66">
        <f>IF(AE201,AE201/AE$219*100,0)</f>
        <v>93.425374741236297</v>
      </c>
      <c r="AH201" s="99"/>
      <c r="AI201" s="61"/>
      <c r="AJ201" s="70">
        <v>50543044</v>
      </c>
      <c r="AK201" s="61"/>
      <c r="AL201" s="66">
        <f>(AJ201/$BL201)</f>
        <v>2308.7449296546683</v>
      </c>
      <c r="AM201" s="61"/>
      <c r="AN201" s="66">
        <f>IF(AL201,AL201/AL$219*100,0)</f>
        <v>110.37414471270847</v>
      </c>
      <c r="AO201" s="61"/>
      <c r="AP201" s="70">
        <v>572101</v>
      </c>
      <c r="AQ201" s="61"/>
      <c r="AR201" s="66">
        <f>(AP201/$BL201)</f>
        <v>26.132879590718069</v>
      </c>
      <c r="AS201" s="61"/>
      <c r="AT201" s="66">
        <f>IF(AR201,AR201/AR$219*100,0)</f>
        <v>27.889790816627158</v>
      </c>
      <c r="AU201" s="61"/>
      <c r="AV201" s="70">
        <v>1244833</v>
      </c>
      <c r="AW201" s="61"/>
      <c r="AX201" s="66">
        <f>(AV201/$BL201)</f>
        <v>56.862461173031242</v>
      </c>
      <c r="AY201" s="61"/>
      <c r="AZ201" s="66">
        <f>IF(AX201,AX201/AX$219*100,0)</f>
        <v>37.15223937290552</v>
      </c>
      <c r="BA201" s="61"/>
      <c r="BB201" s="70">
        <v>0</v>
      </c>
      <c r="BC201" s="61"/>
      <c r="BD201" s="66">
        <f>(BB201/$BL201)</f>
        <v>0</v>
      </c>
      <c r="BE201" s="61"/>
      <c r="BF201" s="66">
        <f>IF(BD201,BD201/BD$219*100,0)</f>
        <v>0</v>
      </c>
      <c r="BG201" s="61"/>
      <c r="BH201" s="70">
        <f>(E201+K201+Q201+W201+AC201+AJ201+AP201+AV201+BB201)</f>
        <v>74188081</v>
      </c>
      <c r="BI201" s="61"/>
      <c r="BJ201" s="47">
        <v>81</v>
      </c>
      <c r="BK201" s="61"/>
      <c r="BL201" s="96">
        <v>21892</v>
      </c>
      <c r="BM201" s="61"/>
      <c r="BN201" s="96">
        <f>IF(E201,BL201,0)</f>
        <v>21892</v>
      </c>
      <c r="BO201" s="61"/>
      <c r="BP201" s="96">
        <f>IF(K201,BL201,0)</f>
        <v>21892</v>
      </c>
      <c r="BQ201" s="61"/>
      <c r="BR201" s="96">
        <f>IF(Q201,BL201,0)</f>
        <v>21892</v>
      </c>
      <c r="BS201" s="61"/>
      <c r="BT201" s="96">
        <f>IF(W201,BL201,0)</f>
        <v>21892</v>
      </c>
      <c r="BU201" s="61"/>
      <c r="BV201" s="96">
        <f>IF(AC201,BL201,0)</f>
        <v>21892</v>
      </c>
      <c r="BW201" s="61"/>
      <c r="BX201" s="96">
        <f>IF(AJ201,BL201,0)</f>
        <v>21892</v>
      </c>
      <c r="BY201" s="61"/>
      <c r="BZ201" s="96">
        <f>IF(AP201,BL201,0)</f>
        <v>21892</v>
      </c>
      <c r="CA201" s="61"/>
      <c r="CB201" s="96">
        <f>IF(AV201,BL201,0)</f>
        <v>21892</v>
      </c>
      <c r="CC201" s="61"/>
      <c r="CD201" s="96">
        <f>IF(BB201,$BL201,0)</f>
        <v>0</v>
      </c>
    </row>
    <row r="202" spans="1:82" ht="8.85" customHeight="1" x14ac:dyDescent="0.3">
      <c r="A202" s="47">
        <v>82</v>
      </c>
      <c r="B202" s="98"/>
      <c r="C202" s="47" t="s">
        <v>204</v>
      </c>
      <c r="D202" s="61"/>
      <c r="E202" s="70">
        <v>2669841</v>
      </c>
      <c r="F202" s="61"/>
      <c r="G202" s="66">
        <f>(E202/$BL202)</f>
        <v>62.108102449577778</v>
      </c>
      <c r="H202" s="61"/>
      <c r="I202" s="66">
        <f>IF(G202,G202/G$219*100,0)</f>
        <v>45.785656628287121</v>
      </c>
      <c r="J202" s="61"/>
      <c r="K202" s="70">
        <v>2133644</v>
      </c>
      <c r="L202" s="61"/>
      <c r="M202" s="66">
        <f>(K202/$BL202)</f>
        <v>49.63463372647545</v>
      </c>
      <c r="N202" s="61"/>
      <c r="O202" s="66">
        <f>IF(M202,M202/M$219*100,0)</f>
        <v>80.738918302404969</v>
      </c>
      <c r="P202" s="61"/>
      <c r="Q202" s="70">
        <v>21584509</v>
      </c>
      <c r="R202" s="61"/>
      <c r="S202" s="66">
        <f>(Q202/$BL202)</f>
        <v>502.1171284341778</v>
      </c>
      <c r="T202" s="61"/>
      <c r="U202" s="66">
        <f>IF(S202,S202/S$219*100,0)</f>
        <v>88.213015477100711</v>
      </c>
      <c r="V202" s="61"/>
      <c r="W202" s="70">
        <v>4224858</v>
      </c>
      <c r="X202" s="61"/>
      <c r="Y202" s="66">
        <f>(W202/$BL202)</f>
        <v>98.282224858678205</v>
      </c>
      <c r="Z202" s="61"/>
      <c r="AA202" s="66">
        <f>IF(Y202,Y202/Y$219*100,0)</f>
        <v>63.940574654964585</v>
      </c>
      <c r="AB202" s="61"/>
      <c r="AC202" s="70">
        <v>13935876</v>
      </c>
      <c r="AD202" s="61"/>
      <c r="AE202" s="66">
        <f>(AC202/$BL202)</f>
        <v>324.18814990578545</v>
      </c>
      <c r="AF202" s="61"/>
      <c r="AG202" s="66">
        <f>IF(AE202,AE202/AE$219*100,0)</f>
        <v>80.494592470113361</v>
      </c>
      <c r="AH202" s="99"/>
      <c r="AI202" s="61"/>
      <c r="AJ202" s="70">
        <v>76728256</v>
      </c>
      <c r="AK202" s="61"/>
      <c r="AL202" s="66">
        <f>(AJ202/$BL202)</f>
        <v>1784.9176727847955</v>
      </c>
      <c r="AM202" s="61"/>
      <c r="AN202" s="66">
        <f>IF(AL202,AL202/AL$219*100,0)</f>
        <v>85.331540520453913</v>
      </c>
      <c r="AO202" s="61"/>
      <c r="AP202" s="70">
        <v>2386781</v>
      </c>
      <c r="AQ202" s="61"/>
      <c r="AR202" s="66">
        <f>(AP202/$BL202)</f>
        <v>55.523321004024474</v>
      </c>
      <c r="AS202" s="61"/>
      <c r="AT202" s="66">
        <f>IF(AR202,AR202/AR$219*100,0)</f>
        <v>59.256149054339005</v>
      </c>
      <c r="AU202" s="61"/>
      <c r="AV202" s="70">
        <v>1006527</v>
      </c>
      <c r="AW202" s="61"/>
      <c r="AX202" s="66">
        <f>(AV202/$BL202)</f>
        <v>23.414683508967826</v>
      </c>
      <c r="AY202" s="61"/>
      <c r="AZ202" s="66">
        <f>IF(AX202,AX202/AX$219*100,0)</f>
        <v>15.298457165244484</v>
      </c>
      <c r="BA202" s="61"/>
      <c r="BB202" s="70">
        <v>0</v>
      </c>
      <c r="BC202" s="61"/>
      <c r="BD202" s="66">
        <f>(BB202/$BL202)</f>
        <v>0</v>
      </c>
      <c r="BE202" s="61"/>
      <c r="BF202" s="66">
        <f>IF(BD202,BD202/BD$219*100,0)</f>
        <v>0</v>
      </c>
      <c r="BG202" s="61"/>
      <c r="BH202" s="70">
        <f>(E202+K202+Q202+W202+AC202+AJ202+AP202+AV202+BB202)</f>
        <v>124670292</v>
      </c>
      <c r="BI202" s="61"/>
      <c r="BJ202" s="47">
        <v>82</v>
      </c>
      <c r="BK202" s="61"/>
      <c r="BL202" s="96">
        <v>42987</v>
      </c>
      <c r="BM202" s="61"/>
      <c r="BN202" s="96">
        <f>IF(E202,BL202,0)</f>
        <v>42987</v>
      </c>
      <c r="BO202" s="61"/>
      <c r="BP202" s="96">
        <f>IF(K202,BL202,0)</f>
        <v>42987</v>
      </c>
      <c r="BQ202" s="61"/>
      <c r="BR202" s="96">
        <f>IF(Q202,BL202,0)</f>
        <v>42987</v>
      </c>
      <c r="BS202" s="61"/>
      <c r="BT202" s="96">
        <f>IF(W202,BL202,0)</f>
        <v>42987</v>
      </c>
      <c r="BU202" s="61"/>
      <c r="BV202" s="96">
        <f>IF(AC202,BL202,0)</f>
        <v>42987</v>
      </c>
      <c r="BW202" s="61"/>
      <c r="BX202" s="96">
        <f>IF(AJ202,BL202,0)</f>
        <v>42987</v>
      </c>
      <c r="BY202" s="61"/>
      <c r="BZ202" s="96">
        <f>IF(AP202,BL202,0)</f>
        <v>42987</v>
      </c>
      <c r="CA202" s="61"/>
      <c r="CB202" s="96">
        <f>IF(AV202,BL202,0)</f>
        <v>42987</v>
      </c>
      <c r="CC202" s="61"/>
      <c r="CD202" s="96">
        <f>IF(BB202,$BL202,0)</f>
        <v>0</v>
      </c>
    </row>
    <row r="203" spans="1:82" ht="8.85" customHeight="1" x14ac:dyDescent="0.3">
      <c r="A203" s="47">
        <v>83</v>
      </c>
      <c r="B203" s="98"/>
      <c r="C203" s="47" t="s">
        <v>205</v>
      </c>
      <c r="D203" s="61"/>
      <c r="E203" s="70">
        <v>2251492</v>
      </c>
      <c r="F203" s="61"/>
      <c r="G203" s="66">
        <f>(E203/$BL203)</f>
        <v>74.862576891105576</v>
      </c>
      <c r="H203" s="61"/>
      <c r="I203" s="66">
        <f>IF(G203,G203/G$219*100,0)</f>
        <v>55.188165547765891</v>
      </c>
      <c r="J203" s="61"/>
      <c r="K203" s="70">
        <v>2158946</v>
      </c>
      <c r="L203" s="61"/>
      <c r="M203" s="66">
        <f>(K203/$BL203)</f>
        <v>71.785403158769739</v>
      </c>
      <c r="N203" s="61"/>
      <c r="O203" s="66">
        <f>IF(M203,M203/M$219*100,0)</f>
        <v>116.7707982470626</v>
      </c>
      <c r="P203" s="61"/>
      <c r="Q203" s="70">
        <v>11320826</v>
      </c>
      <c r="R203" s="61"/>
      <c r="S203" s="66">
        <f>(Q203/$BL203)</f>
        <v>376.419817123857</v>
      </c>
      <c r="T203" s="61"/>
      <c r="U203" s="66">
        <f>IF(S203,S203/S$219*100,0)</f>
        <v>66.130241876795594</v>
      </c>
      <c r="V203" s="61"/>
      <c r="W203" s="70">
        <v>2083972</v>
      </c>
      <c r="X203" s="61"/>
      <c r="Y203" s="66">
        <f>(W203/$BL203)</f>
        <v>69.292502078137986</v>
      </c>
      <c r="Z203" s="61"/>
      <c r="AA203" s="66">
        <f>IF(Y203,Y203/Y$219*100,0)</f>
        <v>45.080403994998221</v>
      </c>
      <c r="AB203" s="61"/>
      <c r="AC203" s="70">
        <v>24537542</v>
      </c>
      <c r="AD203" s="61"/>
      <c r="AE203" s="66">
        <f>(AC203/$BL203)</f>
        <v>815.87837073981711</v>
      </c>
      <c r="AF203" s="61"/>
      <c r="AG203" s="66">
        <f>IF(AE203,AE203/AE$219*100,0)</f>
        <v>202.57926447023911</v>
      </c>
      <c r="AH203" s="99"/>
      <c r="AI203" s="61"/>
      <c r="AJ203" s="70">
        <v>47751262</v>
      </c>
      <c r="AK203" s="61"/>
      <c r="AL203" s="66">
        <f>(AJ203/$BL203)</f>
        <v>1587.7393848711554</v>
      </c>
      <c r="AM203" s="61"/>
      <c r="AN203" s="66">
        <f>IF(AL203,AL203/AL$219*100,0)</f>
        <v>75.905040171782019</v>
      </c>
      <c r="AO203" s="61"/>
      <c r="AP203" s="70">
        <v>894783</v>
      </c>
      <c r="AQ203" s="61"/>
      <c r="AR203" s="66">
        <f>(AP203/$BL203)</f>
        <v>29.751720698254363</v>
      </c>
      <c r="AS203" s="61"/>
      <c r="AT203" s="66">
        <f>IF(AR203,AR203/AR$219*100,0)</f>
        <v>31.751926297618954</v>
      </c>
      <c r="AU203" s="61"/>
      <c r="AV203" s="70">
        <v>369053</v>
      </c>
      <c r="AW203" s="61"/>
      <c r="AX203" s="66">
        <f>(AV203/$BL203)</f>
        <v>12.271088944305902</v>
      </c>
      <c r="AY203" s="61"/>
      <c r="AZ203" s="66">
        <f>IF(AX203,AX203/AX$219*100,0)</f>
        <v>8.017564214073996</v>
      </c>
      <c r="BA203" s="61"/>
      <c r="BB203" s="70">
        <v>0</v>
      </c>
      <c r="BC203" s="61"/>
      <c r="BD203" s="66">
        <f>(BB203/$BL203)</f>
        <v>0</v>
      </c>
      <c r="BE203" s="61"/>
      <c r="BF203" s="66">
        <f>IF(BD203,BD203/BD$219*100,0)</f>
        <v>0</v>
      </c>
      <c r="BG203" s="61"/>
      <c r="BH203" s="70">
        <f>(E203+K203+Q203+W203+AC203+AJ203+AP203+AV203+BB203)</f>
        <v>91367876</v>
      </c>
      <c r="BI203" s="61"/>
      <c r="BJ203" s="47">
        <v>83</v>
      </c>
      <c r="BK203" s="61"/>
      <c r="BL203" s="96">
        <v>30075</v>
      </c>
      <c r="BM203" s="61"/>
      <c r="BN203" s="96">
        <f>IF(E203,BL203,0)</f>
        <v>30075</v>
      </c>
      <c r="BO203" s="61"/>
      <c r="BP203" s="96">
        <f>IF(K203,BL203,0)</f>
        <v>30075</v>
      </c>
      <c r="BQ203" s="61"/>
      <c r="BR203" s="96">
        <f>IF(Q203,BL203,0)</f>
        <v>30075</v>
      </c>
      <c r="BS203" s="61"/>
      <c r="BT203" s="96">
        <f>IF(W203,BL203,0)</f>
        <v>30075</v>
      </c>
      <c r="BU203" s="61"/>
      <c r="BV203" s="96">
        <f>IF(AC203,BL203,0)</f>
        <v>30075</v>
      </c>
      <c r="BW203" s="61"/>
      <c r="BX203" s="96">
        <f>IF(AJ203,BL203,0)</f>
        <v>30075</v>
      </c>
      <c r="BY203" s="61"/>
      <c r="BZ203" s="96">
        <f>IF(AP203,BL203,0)</f>
        <v>30075</v>
      </c>
      <c r="CA203" s="61"/>
      <c r="CB203" s="96">
        <f>IF(AV203,BL203,0)</f>
        <v>30075</v>
      </c>
      <c r="CC203" s="61"/>
      <c r="CD203" s="96">
        <f>IF(BB203,$BL203,0)</f>
        <v>0</v>
      </c>
    </row>
    <row r="204" spans="1:82" ht="8.85" customHeight="1" x14ac:dyDescent="0.3">
      <c r="A204" s="47">
        <v>84</v>
      </c>
      <c r="B204" s="98"/>
      <c r="C204" s="47" t="s">
        <v>206</v>
      </c>
      <c r="D204" s="61"/>
      <c r="E204" s="70">
        <v>1873004</v>
      </c>
      <c r="F204" s="61"/>
      <c r="G204" s="66">
        <f>(E204/$BL204)</f>
        <v>104.90081209745169</v>
      </c>
      <c r="H204" s="61"/>
      <c r="I204" s="66">
        <f>IF(G204,G204/G$219*100,0)</f>
        <v>77.332141432297803</v>
      </c>
      <c r="J204" s="61"/>
      <c r="K204" s="70">
        <v>2113254</v>
      </c>
      <c r="L204" s="61"/>
      <c r="M204" s="66">
        <f>(K204/$BL204)</f>
        <v>118.35642677121254</v>
      </c>
      <c r="N204" s="61"/>
      <c r="O204" s="66">
        <f>IF(M204,M204/M$219*100,0)</f>
        <v>192.52624939888068</v>
      </c>
      <c r="P204" s="61"/>
      <c r="Q204" s="70">
        <v>9628915</v>
      </c>
      <c r="R204" s="61"/>
      <c r="S204" s="66">
        <f>(Q204/$BL204)</f>
        <v>539.28395407448897</v>
      </c>
      <c r="T204" s="61"/>
      <c r="U204" s="66">
        <f>IF(S204,S204/S$219*100,0)</f>
        <v>94.74256322558638</v>
      </c>
      <c r="V204" s="61"/>
      <c r="W204" s="70">
        <v>2263403</v>
      </c>
      <c r="X204" s="61"/>
      <c r="Y204" s="66">
        <f>(W204/$BL204)</f>
        <v>126.76577989358724</v>
      </c>
      <c r="Z204" s="61"/>
      <c r="AA204" s="66">
        <f>IF(Y204,Y204/Y$219*100,0)</f>
        <v>82.471442060207082</v>
      </c>
      <c r="AB204" s="61"/>
      <c r="AC204" s="70">
        <v>7898471</v>
      </c>
      <c r="AD204" s="61"/>
      <c r="AE204" s="66">
        <f>(AC204/$BL204)</f>
        <v>442.36746009521141</v>
      </c>
      <c r="AF204" s="61"/>
      <c r="AG204" s="66">
        <f>IF(AE204,AE204/AE$219*100,0)</f>
        <v>109.83803212039524</v>
      </c>
      <c r="AH204" s="99"/>
      <c r="AI204" s="61"/>
      <c r="AJ204" s="70">
        <v>33645779</v>
      </c>
      <c r="AK204" s="61"/>
      <c r="AL204" s="66">
        <f>(AJ204/$BL204)</f>
        <v>1884.3897507700924</v>
      </c>
      <c r="AM204" s="61"/>
      <c r="AN204" s="66">
        <f>IF(AL204,AL204/AL$219*100,0)</f>
        <v>90.087001112657646</v>
      </c>
      <c r="AO204" s="61"/>
      <c r="AP204" s="70">
        <v>415153</v>
      </c>
      <c r="AQ204" s="61"/>
      <c r="AR204" s="66">
        <f>(AP204/$BL204)</f>
        <v>23.251358162979557</v>
      </c>
      <c r="AS204" s="61"/>
      <c r="AT204" s="66">
        <f>IF(AR204,AR204/AR$219*100,0)</f>
        <v>24.814544953488518</v>
      </c>
      <c r="AU204" s="61"/>
      <c r="AV204" s="70">
        <v>749666</v>
      </c>
      <c r="AW204" s="61"/>
      <c r="AX204" s="66">
        <f>(AV204/$BL204)</f>
        <v>41.986334360123216</v>
      </c>
      <c r="AY204" s="61"/>
      <c r="AZ204" s="66">
        <f>IF(AX204,AX204/AX$219*100,0)</f>
        <v>27.4326209657272</v>
      </c>
      <c r="BA204" s="61"/>
      <c r="BB204" s="70">
        <v>0</v>
      </c>
      <c r="BC204" s="61"/>
      <c r="BD204" s="66">
        <f>(BB204/$BL204)</f>
        <v>0</v>
      </c>
      <c r="BE204" s="61"/>
      <c r="BF204" s="66">
        <f>IF(BD204,BD204/BD$219*100,0)</f>
        <v>0</v>
      </c>
      <c r="BG204" s="61"/>
      <c r="BH204" s="70">
        <f>(E204+K204+Q204+W204+AC204+AJ204+AP204+AV204+BB204)</f>
        <v>58587645</v>
      </c>
      <c r="BI204" s="61"/>
      <c r="BJ204" s="47">
        <v>84</v>
      </c>
      <c r="BK204" s="61"/>
      <c r="BL204" s="96">
        <v>17855</v>
      </c>
      <c r="BM204" s="61"/>
      <c r="BN204" s="96">
        <f>IF(E204,BL204,0)</f>
        <v>17855</v>
      </c>
      <c r="BO204" s="61"/>
      <c r="BP204" s="96">
        <f>IF(K204,BL204,0)</f>
        <v>17855</v>
      </c>
      <c r="BQ204" s="61"/>
      <c r="BR204" s="96">
        <f>IF(Q204,BL204,0)</f>
        <v>17855</v>
      </c>
      <c r="BS204" s="61"/>
      <c r="BT204" s="96">
        <f>IF(W204,BL204,0)</f>
        <v>17855</v>
      </c>
      <c r="BU204" s="61"/>
      <c r="BV204" s="96">
        <f>IF(AC204,BL204,0)</f>
        <v>17855</v>
      </c>
      <c r="BW204" s="61"/>
      <c r="BX204" s="96">
        <f>IF(AJ204,BL204,0)</f>
        <v>17855</v>
      </c>
      <c r="BY204" s="61"/>
      <c r="BZ204" s="96">
        <f>IF(AP204,BL204,0)</f>
        <v>17855</v>
      </c>
      <c r="CA204" s="61"/>
      <c r="CB204" s="96">
        <f>IF(AV204,BL204,0)</f>
        <v>17855</v>
      </c>
      <c r="CC204" s="61"/>
      <c r="CD204" s="96">
        <f>IF(BB204,$BL204,0)</f>
        <v>0</v>
      </c>
    </row>
    <row r="205" spans="1:82" ht="8.85" customHeight="1" x14ac:dyDescent="0.3">
      <c r="A205" s="47">
        <v>85</v>
      </c>
      <c r="B205" s="98"/>
      <c r="C205" s="47" t="s">
        <v>207</v>
      </c>
      <c r="D205" s="61"/>
      <c r="E205" s="70">
        <v>15214407</v>
      </c>
      <c r="F205" s="61"/>
      <c r="G205" s="66">
        <f>(E205/$BL205)</f>
        <v>112.10556681280625</v>
      </c>
      <c r="H205" s="61"/>
      <c r="I205" s="66">
        <f>IF(G205,G205/G$219*100,0)</f>
        <v>82.643435973232513</v>
      </c>
      <c r="J205" s="61"/>
      <c r="K205" s="70">
        <v>8651034</v>
      </c>
      <c r="L205" s="61"/>
      <c r="M205" s="66">
        <f>(K205/$BL205)</f>
        <v>63.744125557233907</v>
      </c>
      <c r="N205" s="61"/>
      <c r="O205" s="66">
        <f>IF(M205,M205/M$219*100,0)</f>
        <v>103.69033393065024</v>
      </c>
      <c r="P205" s="61"/>
      <c r="Q205" s="70">
        <v>76500658</v>
      </c>
      <c r="R205" s="61"/>
      <c r="S205" s="66">
        <f>(Q205/$BL205)</f>
        <v>563.68609217846222</v>
      </c>
      <c r="T205" s="61"/>
      <c r="U205" s="66">
        <f>IF(S205,S205/S$219*100,0)</f>
        <v>99.029583254066296</v>
      </c>
      <c r="V205" s="61"/>
      <c r="W205" s="70">
        <v>14213458</v>
      </c>
      <c r="X205" s="61"/>
      <c r="Y205" s="66">
        <f>(W205/$BL205)</f>
        <v>104.73019194635818</v>
      </c>
      <c r="Z205" s="61"/>
      <c r="AA205" s="66">
        <f>IF(Y205,Y205/Y$219*100,0)</f>
        <v>68.13550127099704</v>
      </c>
      <c r="AB205" s="61"/>
      <c r="AC205" s="70">
        <v>38947611</v>
      </c>
      <c r="AD205" s="61"/>
      <c r="AE205" s="66">
        <f>(AC205/$BL205)</f>
        <v>286.98088641638731</v>
      </c>
      <c r="AF205" s="61"/>
      <c r="AG205" s="66">
        <f>IF(AE205,AE205/AE$219*100,0)</f>
        <v>71.256181034107371</v>
      </c>
      <c r="AH205" s="99"/>
      <c r="AI205" s="61"/>
      <c r="AJ205" s="70">
        <v>275261711</v>
      </c>
      <c r="AK205" s="61"/>
      <c r="AL205" s="66">
        <f>(AJ205/$BL205)</f>
        <v>2028.2335114025716</v>
      </c>
      <c r="AM205" s="61"/>
      <c r="AN205" s="66">
        <f>IF(AL205,AL205/AL$219*100,0)</f>
        <v>96.963738273243081</v>
      </c>
      <c r="AO205" s="61"/>
      <c r="AP205" s="70">
        <v>8329272</v>
      </c>
      <c r="AQ205" s="61"/>
      <c r="AR205" s="66">
        <f>(AP205/$BL205)</f>
        <v>61.3732601407361</v>
      </c>
      <c r="AS205" s="61"/>
      <c r="AT205" s="66">
        <f>IF(AR205,AR205/AR$219*100,0)</f>
        <v>65.499379091293562</v>
      </c>
      <c r="AU205" s="61"/>
      <c r="AV205" s="70">
        <v>8809445</v>
      </c>
      <c r="AW205" s="61"/>
      <c r="AX205" s="66">
        <f>(AV205/$BL205)</f>
        <v>64.91135836127178</v>
      </c>
      <c r="AY205" s="61"/>
      <c r="AZ205" s="66">
        <f>IF(AX205,AX205/AX$219*100,0)</f>
        <v>42.411149185399623</v>
      </c>
      <c r="BA205" s="61"/>
      <c r="BB205" s="70">
        <v>0</v>
      </c>
      <c r="BC205" s="61"/>
      <c r="BD205" s="66">
        <f>(BB205/$BL205)</f>
        <v>0</v>
      </c>
      <c r="BE205" s="61"/>
      <c r="BF205" s="66">
        <f>IF(BD205,BD205/BD$219*100,0)</f>
        <v>0</v>
      </c>
      <c r="BG205" s="61"/>
      <c r="BH205" s="70">
        <f>(E205+K205+Q205+W205+AC205+AJ205+AP205+AV205+BB205)</f>
        <v>445927596</v>
      </c>
      <c r="BI205" s="61"/>
      <c r="BJ205" s="47">
        <v>85</v>
      </c>
      <c r="BK205" s="61"/>
      <c r="BL205" s="96">
        <v>135715</v>
      </c>
      <c r="BM205" s="61"/>
      <c r="BN205" s="96">
        <f>IF(E205,BL205,0)</f>
        <v>135715</v>
      </c>
      <c r="BO205" s="61"/>
      <c r="BP205" s="96">
        <f>IF(K205,BL205,0)</f>
        <v>135715</v>
      </c>
      <c r="BQ205" s="61"/>
      <c r="BR205" s="96">
        <f>IF(Q205,BL205,0)</f>
        <v>135715</v>
      </c>
      <c r="BS205" s="61"/>
      <c r="BT205" s="96">
        <f>IF(W205,BL205,0)</f>
        <v>135715</v>
      </c>
      <c r="BU205" s="61"/>
      <c r="BV205" s="96">
        <f>IF(AC205,BL205,0)</f>
        <v>135715</v>
      </c>
      <c r="BW205" s="61"/>
      <c r="BX205" s="96">
        <f>IF(AJ205,BL205,0)</f>
        <v>135715</v>
      </c>
      <c r="BY205" s="61"/>
      <c r="BZ205" s="96">
        <f>IF(AP205,BL205,0)</f>
        <v>135715</v>
      </c>
      <c r="CA205" s="61"/>
      <c r="CB205" s="96">
        <f>IF(AV205,BL205,0)</f>
        <v>135715</v>
      </c>
      <c r="CC205" s="61"/>
      <c r="CD205" s="96">
        <f>IF(BB205,$BL205,0)</f>
        <v>0</v>
      </c>
    </row>
    <row r="206" spans="1:82" ht="8.85" customHeight="1" x14ac:dyDescent="0.3">
      <c r="A206" s="61"/>
      <c r="B206" s="61"/>
      <c r="D206" s="61"/>
      <c r="E206" s="93"/>
      <c r="F206" s="61"/>
      <c r="G206" s="61"/>
      <c r="H206" s="61"/>
      <c r="I206" s="61"/>
      <c r="J206" s="61"/>
      <c r="K206" s="93"/>
      <c r="L206" s="61"/>
      <c r="M206" s="61"/>
      <c r="N206" s="61"/>
      <c r="O206" s="61"/>
      <c r="P206" s="61"/>
      <c r="Q206" s="93"/>
      <c r="R206" s="61"/>
      <c r="S206" s="61"/>
      <c r="T206" s="61"/>
      <c r="U206" s="61"/>
      <c r="V206" s="61"/>
      <c r="W206" s="93"/>
      <c r="X206" s="61"/>
      <c r="Y206" s="61"/>
      <c r="Z206" s="61"/>
      <c r="AA206" s="61"/>
      <c r="AB206" s="61"/>
      <c r="AC206" s="93"/>
      <c r="AD206" s="61"/>
      <c r="AE206" s="61"/>
      <c r="AF206" s="61"/>
      <c r="AG206" s="61"/>
      <c r="AH206" s="61"/>
      <c r="AI206" s="61"/>
      <c r="AJ206" s="93"/>
      <c r="AK206" s="61"/>
      <c r="AL206" s="61"/>
      <c r="AM206" s="61"/>
      <c r="AN206" s="61"/>
      <c r="AO206" s="61"/>
      <c r="AP206" s="93"/>
      <c r="AQ206" s="61"/>
      <c r="AR206" s="61"/>
      <c r="AS206" s="61"/>
      <c r="AT206" s="61"/>
      <c r="AU206" s="61"/>
      <c r="AV206" s="93"/>
      <c r="AW206" s="61"/>
      <c r="AX206" s="61"/>
      <c r="AY206" s="61"/>
      <c r="AZ206" s="61"/>
      <c r="BA206" s="61"/>
      <c r="BB206" s="61"/>
      <c r="BC206" s="61"/>
      <c r="BD206" s="61"/>
      <c r="BE206" s="61"/>
      <c r="BF206" s="61"/>
      <c r="BG206" s="61"/>
      <c r="BH206" s="93"/>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93"/>
    </row>
    <row r="207" spans="1:82" ht="8.85" customHeight="1" x14ac:dyDescent="0.3">
      <c r="A207" s="47">
        <v>86</v>
      </c>
      <c r="B207" s="98"/>
      <c r="C207" s="47" t="s">
        <v>208</v>
      </c>
      <c r="D207" s="61"/>
      <c r="E207" s="70">
        <v>16243813</v>
      </c>
      <c r="F207" s="61"/>
      <c r="G207" s="66">
        <f>(E207/$BL207)</f>
        <v>107.08629498513406</v>
      </c>
      <c r="H207" s="61"/>
      <c r="I207" s="66">
        <f>IF(G207,G207/G$219*100,0)</f>
        <v>78.943264057460254</v>
      </c>
      <c r="J207" s="61"/>
      <c r="K207" s="70">
        <v>8872879</v>
      </c>
      <c r="L207" s="61"/>
      <c r="M207" s="66">
        <f>(K207/$BL207)</f>
        <v>58.493885515759217</v>
      </c>
      <c r="N207" s="61"/>
      <c r="O207" s="66">
        <f>IF(M207,M207/M$219*100,0)</f>
        <v>95.149952548717522</v>
      </c>
      <c r="P207" s="61"/>
      <c r="Q207" s="70">
        <v>72855936</v>
      </c>
      <c r="R207" s="61"/>
      <c r="S207" s="66">
        <f>(Q207/$BL207)</f>
        <v>480.29808357890158</v>
      </c>
      <c r="T207" s="61"/>
      <c r="U207" s="66">
        <f>IF(S207,S207/S$219*100,0)</f>
        <v>84.379798818039163</v>
      </c>
      <c r="V207" s="61"/>
      <c r="W207" s="70">
        <v>9761901</v>
      </c>
      <c r="X207" s="61"/>
      <c r="Y207" s="66">
        <f>(W207/$BL207)</f>
        <v>64.354706010323753</v>
      </c>
      <c r="Z207" s="61"/>
      <c r="AA207" s="66">
        <f>IF(Y207,Y207/Y$219*100,0)</f>
        <v>41.867966358802519</v>
      </c>
      <c r="AB207" s="61"/>
      <c r="AC207" s="70">
        <v>31205784</v>
      </c>
      <c r="AD207" s="61"/>
      <c r="AE207" s="66">
        <f>(AC207/$BL207)</f>
        <v>205.72212882938118</v>
      </c>
      <c r="AF207" s="61"/>
      <c r="AG207" s="66">
        <f>IF(AE207,AE207/AE$219*100,0)</f>
        <v>51.079963678554172</v>
      </c>
      <c r="AH207" s="99"/>
      <c r="AI207" s="61"/>
      <c r="AJ207" s="70">
        <v>317322142</v>
      </c>
      <c r="AK207" s="61"/>
      <c r="AL207" s="66">
        <f>(AJ207/$BL207)</f>
        <v>2091.9258614665532</v>
      </c>
      <c r="AM207" s="61"/>
      <c r="AN207" s="66">
        <f>IF(AL207,AL207/AL$219*100,0)</f>
        <v>100.00867778681071</v>
      </c>
      <c r="AO207" s="61"/>
      <c r="AP207" s="70">
        <v>13697793</v>
      </c>
      <c r="AQ207" s="61"/>
      <c r="AR207" s="66">
        <f>(AP207/$BL207)</f>
        <v>90.301821490022348</v>
      </c>
      <c r="AS207" s="61"/>
      <c r="AT207" s="66">
        <f>IF(AR207,AR207/AR$219*100,0)</f>
        <v>96.372805108383687</v>
      </c>
      <c r="AU207" s="61"/>
      <c r="AV207" s="70">
        <v>4439208</v>
      </c>
      <c r="AW207" s="61"/>
      <c r="AX207" s="66">
        <f>(AV207/$BL207)</f>
        <v>29.265193916500209</v>
      </c>
      <c r="AY207" s="61"/>
      <c r="AZ207" s="66">
        <f>IF(AX207,AX207/AX$219*100,0)</f>
        <v>19.121006499732445</v>
      </c>
      <c r="BA207" s="61"/>
      <c r="BB207" s="70">
        <v>0</v>
      </c>
      <c r="BC207" s="61"/>
      <c r="BD207" s="66">
        <f>(BB207/$BL207)</f>
        <v>0</v>
      </c>
      <c r="BE207" s="61"/>
      <c r="BF207" s="66">
        <f>IF(BD207,BD207/BD$219*100,0)</f>
        <v>0</v>
      </c>
      <c r="BG207" s="61"/>
      <c r="BH207" s="70">
        <f>(E207+K207+Q207+W207+AC207+AJ207+AP207+AV207+BB207)</f>
        <v>474399456</v>
      </c>
      <c r="BI207" s="61"/>
      <c r="BJ207" s="47">
        <v>86</v>
      </c>
      <c r="BK207" s="61"/>
      <c r="BL207" s="96">
        <v>151689</v>
      </c>
      <c r="BM207" s="61"/>
      <c r="BN207" s="96">
        <f>IF(E207,BL207,0)</f>
        <v>151689</v>
      </c>
      <c r="BO207" s="61"/>
      <c r="BP207" s="96">
        <f>IF(K207,BL207,0)</f>
        <v>151689</v>
      </c>
      <c r="BQ207" s="61"/>
      <c r="BR207" s="96">
        <f>IF(Q207,BL207,0)</f>
        <v>151689</v>
      </c>
      <c r="BS207" s="61"/>
      <c r="BT207" s="96">
        <f>IF(W207,BL207,0)</f>
        <v>151689</v>
      </c>
      <c r="BU207" s="61"/>
      <c r="BV207" s="96">
        <f>IF(AC207,BL207,0)</f>
        <v>151689</v>
      </c>
      <c r="BW207" s="61"/>
      <c r="BX207" s="96">
        <f>IF(AJ207,BL207,0)</f>
        <v>151689</v>
      </c>
      <c r="BY207" s="61"/>
      <c r="BZ207" s="96">
        <f>IF(AP207,BL207,0)</f>
        <v>151689</v>
      </c>
      <c r="CA207" s="61"/>
      <c r="CB207" s="96">
        <f>IF(AV207,BL207,0)</f>
        <v>151689</v>
      </c>
      <c r="CC207" s="61"/>
      <c r="CD207" s="96">
        <f>IF(BB207,$BL207,0)</f>
        <v>0</v>
      </c>
    </row>
    <row r="208" spans="1:82" ht="8.85" customHeight="1" x14ac:dyDescent="0.3">
      <c r="A208" s="47">
        <v>87</v>
      </c>
      <c r="B208" s="98"/>
      <c r="C208" s="47" t="s">
        <v>209</v>
      </c>
      <c r="D208" s="61"/>
      <c r="E208" s="70">
        <v>1867096</v>
      </c>
      <c r="F208" s="61"/>
      <c r="G208" s="66">
        <f>(E208/$BL208)</f>
        <v>284.57491236092056</v>
      </c>
      <c r="H208" s="61"/>
      <c r="I208" s="66">
        <f>IF(G208,G208/G$219*100,0)</f>
        <v>209.78662539175005</v>
      </c>
      <c r="J208" s="61"/>
      <c r="K208" s="70">
        <v>1008711</v>
      </c>
      <c r="L208" s="61"/>
      <c r="M208" s="66">
        <f>(K208/$BL208)</f>
        <v>153.7434842249657</v>
      </c>
      <c r="N208" s="61"/>
      <c r="O208" s="66">
        <f>IF(M208,M208/M$219*100,0)</f>
        <v>250.08913495306749</v>
      </c>
      <c r="P208" s="61"/>
      <c r="Q208" s="70">
        <v>3815838</v>
      </c>
      <c r="R208" s="61"/>
      <c r="S208" s="66">
        <f>(Q208/$BL208)</f>
        <v>581.59396433470511</v>
      </c>
      <c r="T208" s="61"/>
      <c r="U208" s="66">
        <f>IF(S208,S208/S$219*100,0)</f>
        <v>102.17567669367233</v>
      </c>
      <c r="V208" s="61"/>
      <c r="W208" s="70">
        <v>1739933</v>
      </c>
      <c r="X208" s="61"/>
      <c r="Y208" s="66">
        <f>(W208/$BL208)</f>
        <v>265.19326322206979</v>
      </c>
      <c r="Z208" s="61"/>
      <c r="AA208" s="66">
        <f>IF(Y208,Y208/Y$219*100,0)</f>
        <v>172.5297699500255</v>
      </c>
      <c r="AB208" s="61"/>
      <c r="AC208" s="70">
        <v>4325050</v>
      </c>
      <c r="AD208" s="61"/>
      <c r="AE208" s="66">
        <f>(AC208/$BL208)</f>
        <v>659.20591373266268</v>
      </c>
      <c r="AF208" s="61"/>
      <c r="AG208" s="66">
        <f>IF(AE208,AE208/AE$219*100,0)</f>
        <v>163.67813380970355</v>
      </c>
      <c r="AH208" s="99"/>
      <c r="AI208" s="61"/>
      <c r="AJ208" s="70">
        <v>15797379</v>
      </c>
      <c r="AK208" s="61"/>
      <c r="AL208" s="66">
        <f>(AJ208/$BL208)</f>
        <v>2407.7700045724737</v>
      </c>
      <c r="AM208" s="61"/>
      <c r="AN208" s="66">
        <f>IF(AL208,AL208/AL$219*100,0)</f>
        <v>115.10823543393833</v>
      </c>
      <c r="AO208" s="61"/>
      <c r="AP208" s="70">
        <v>628855</v>
      </c>
      <c r="AQ208" s="61"/>
      <c r="AR208" s="66">
        <f>(AP208/$BL208)</f>
        <v>95.84743179393385</v>
      </c>
      <c r="AS208" s="61"/>
      <c r="AT208" s="66">
        <f>IF(AR208,AR208/AR$219*100,0)</f>
        <v>102.29124631153216</v>
      </c>
      <c r="AU208" s="61"/>
      <c r="AV208" s="70">
        <v>742045</v>
      </c>
      <c r="AW208" s="61"/>
      <c r="AX208" s="66">
        <f>(AV208/$BL208)</f>
        <v>113.09937509525987</v>
      </c>
      <c r="AY208" s="61"/>
      <c r="AZ208" s="66">
        <f>IF(AX208,AX208/AX$219*100,0)</f>
        <v>73.895764794261154</v>
      </c>
      <c r="BA208" s="61"/>
      <c r="BB208" s="70">
        <v>0</v>
      </c>
      <c r="BC208" s="61"/>
      <c r="BD208" s="66">
        <f>(BB208/$BL208)</f>
        <v>0</v>
      </c>
      <c r="BE208" s="61"/>
      <c r="BF208" s="66">
        <f>IF(BD208,BD208/BD$219*100,0)</f>
        <v>0</v>
      </c>
      <c r="BG208" s="61"/>
      <c r="BH208" s="70">
        <f>(E208+K208+Q208+W208+AC208+AJ208+AP208+AV208+BB208)</f>
        <v>29924907</v>
      </c>
      <c r="BI208" s="61"/>
      <c r="BJ208" s="47">
        <v>87</v>
      </c>
      <c r="BK208" s="61"/>
      <c r="BL208" s="96">
        <v>6561</v>
      </c>
      <c r="BM208" s="61"/>
      <c r="BN208" s="96">
        <f>IF(E208,BL208,0)</f>
        <v>6561</v>
      </c>
      <c r="BO208" s="61"/>
      <c r="BP208" s="96">
        <f>IF(K208,BL208,0)</f>
        <v>6561</v>
      </c>
      <c r="BQ208" s="61"/>
      <c r="BR208" s="96">
        <f>IF(Q208,BL208,0)</f>
        <v>6561</v>
      </c>
      <c r="BS208" s="61"/>
      <c r="BT208" s="96">
        <f>IF(W208,BL208,0)</f>
        <v>6561</v>
      </c>
      <c r="BU208" s="61"/>
      <c r="BV208" s="96">
        <f>IF(AC208,BL208,0)</f>
        <v>6561</v>
      </c>
      <c r="BW208" s="61"/>
      <c r="BX208" s="96">
        <f>IF(AJ208,BL208,0)</f>
        <v>6561</v>
      </c>
      <c r="BY208" s="61"/>
      <c r="BZ208" s="96">
        <f>IF(AP208,BL208,0)</f>
        <v>6561</v>
      </c>
      <c r="CA208" s="61"/>
      <c r="CB208" s="96">
        <f>IF(AV208,BL208,0)</f>
        <v>6561</v>
      </c>
      <c r="CC208" s="61"/>
      <c r="CD208" s="96">
        <f>IF(BB208,$BL208,0)</f>
        <v>0</v>
      </c>
    </row>
    <row r="209" spans="1:82" ht="8.85" customHeight="1" x14ac:dyDescent="0.3">
      <c r="A209" s="47">
        <v>88</v>
      </c>
      <c r="B209" s="98"/>
      <c r="C209" s="47" t="s">
        <v>210</v>
      </c>
      <c r="D209" s="61"/>
      <c r="E209" s="70">
        <v>2183347</v>
      </c>
      <c r="F209" s="61"/>
      <c r="G209" s="66">
        <f>(E209/$BL209)</f>
        <v>190.70198270591317</v>
      </c>
      <c r="H209" s="61"/>
      <c r="I209" s="66">
        <f>IF(G209,G209/G$219*100,0)</f>
        <v>140.5841613917452</v>
      </c>
      <c r="J209" s="61"/>
      <c r="K209" s="70">
        <v>1289845</v>
      </c>
      <c r="L209" s="61"/>
      <c r="M209" s="66">
        <f>(K209/$BL209)</f>
        <v>112.66005764695606</v>
      </c>
      <c r="N209" s="61"/>
      <c r="O209" s="66">
        <f>IF(M209,M209/M$219*100,0)</f>
        <v>183.26016548098198</v>
      </c>
      <c r="P209" s="61"/>
      <c r="Q209" s="70">
        <v>6565985</v>
      </c>
      <c r="R209" s="61"/>
      <c r="S209" s="66">
        <f>(Q209/$BL209)</f>
        <v>573.49855882609836</v>
      </c>
      <c r="T209" s="61"/>
      <c r="U209" s="66">
        <f>IF(S209,S209/S$219*100,0)</f>
        <v>100.75345846811395</v>
      </c>
      <c r="V209" s="61"/>
      <c r="W209" s="70">
        <v>660541</v>
      </c>
      <c r="X209" s="61"/>
      <c r="Y209" s="66">
        <f>(W209/$BL209)</f>
        <v>57.69420910123155</v>
      </c>
      <c r="Z209" s="61"/>
      <c r="AA209" s="66">
        <f>IF(Y209,Y209/Y$219*100,0)</f>
        <v>37.534771821668819</v>
      </c>
      <c r="AB209" s="61"/>
      <c r="AC209" s="70">
        <v>4185619</v>
      </c>
      <c r="AD209" s="61"/>
      <c r="AE209" s="66">
        <f>(AC209/$BL209)</f>
        <v>365.58817363961919</v>
      </c>
      <c r="AF209" s="61"/>
      <c r="AG209" s="66">
        <f>IF(AE209,AE209/AE$219*100,0)</f>
        <v>90.774049136485772</v>
      </c>
      <c r="AH209" s="99"/>
      <c r="AI209" s="61"/>
      <c r="AJ209" s="70">
        <v>18884606</v>
      </c>
      <c r="AK209" s="61"/>
      <c r="AL209" s="66">
        <f>(AJ209/$BL209)</f>
        <v>1649.4546248580662</v>
      </c>
      <c r="AM209" s="61"/>
      <c r="AN209" s="66">
        <f>IF(AL209,AL209/AL$219*100,0)</f>
        <v>78.855460004566964</v>
      </c>
      <c r="AO209" s="61"/>
      <c r="AP209" s="70">
        <v>293810</v>
      </c>
      <c r="AQ209" s="61"/>
      <c r="AR209" s="66">
        <f>(AP209/$BL209)</f>
        <v>25.662503275395231</v>
      </c>
      <c r="AS209" s="61"/>
      <c r="AT209" s="66">
        <f>IF(AR209,AR209/AR$219*100,0)</f>
        <v>27.387791142465367</v>
      </c>
      <c r="AU209" s="61"/>
      <c r="AV209" s="70">
        <v>1795853</v>
      </c>
      <c r="AW209" s="61"/>
      <c r="AX209" s="66">
        <f>(AV209/$BL209)</f>
        <v>156.8567560485632</v>
      </c>
      <c r="AY209" s="61"/>
      <c r="AZ209" s="66">
        <f>IF(AX209,AX209/AX$219*100,0)</f>
        <v>102.4855348810961</v>
      </c>
      <c r="BA209" s="61"/>
      <c r="BB209" s="70">
        <v>0</v>
      </c>
      <c r="BC209" s="61"/>
      <c r="BD209" s="66">
        <f>(BB209/$BL209)</f>
        <v>0</v>
      </c>
      <c r="BE209" s="61"/>
      <c r="BF209" s="66">
        <f>IF(BD209,BD209/BD$219*100,0)</f>
        <v>0</v>
      </c>
      <c r="BG209" s="61"/>
      <c r="BH209" s="70">
        <f>(E209+K209+Q209+W209+AC209+AJ209+AP209+AV209+BB209)</f>
        <v>35859606</v>
      </c>
      <c r="BI209" s="61"/>
      <c r="BJ209" s="47">
        <v>88</v>
      </c>
      <c r="BK209" s="61"/>
      <c r="BL209" s="96">
        <v>11449</v>
      </c>
      <c r="BM209" s="61"/>
      <c r="BN209" s="96">
        <f>IF(E209,BL209,0)</f>
        <v>11449</v>
      </c>
      <c r="BO209" s="61"/>
      <c r="BP209" s="96">
        <f>IF(K209,BL209,0)</f>
        <v>11449</v>
      </c>
      <c r="BQ209" s="61"/>
      <c r="BR209" s="96">
        <f>IF(Q209,BL209,0)</f>
        <v>11449</v>
      </c>
      <c r="BS209" s="61"/>
      <c r="BT209" s="96">
        <f>IF(W209,BL209,0)</f>
        <v>11449</v>
      </c>
      <c r="BU209" s="61"/>
      <c r="BV209" s="96">
        <f>IF(AC209,BL209,0)</f>
        <v>11449</v>
      </c>
      <c r="BW209" s="61"/>
      <c r="BX209" s="96">
        <f>IF(AJ209,BL209,0)</f>
        <v>11449</v>
      </c>
      <c r="BY209" s="61"/>
      <c r="BZ209" s="96">
        <f>IF(AP209,BL209,0)</f>
        <v>11449</v>
      </c>
      <c r="CA209" s="61"/>
      <c r="CB209" s="96">
        <f>IF(AV209,BL209,0)</f>
        <v>11449</v>
      </c>
      <c r="CC209" s="61"/>
      <c r="CD209" s="96">
        <f>IF(BB209,$BL209,0)</f>
        <v>0</v>
      </c>
    </row>
    <row r="210" spans="1:82" ht="8.85" customHeight="1" x14ac:dyDescent="0.3">
      <c r="A210" s="47">
        <v>89</v>
      </c>
      <c r="B210" s="98"/>
      <c r="C210" s="47" t="s">
        <v>211</v>
      </c>
      <c r="D210" s="61"/>
      <c r="E210" s="70">
        <v>2909564</v>
      </c>
      <c r="F210" s="61"/>
      <c r="G210" s="66">
        <f>(E210/$BL210)</f>
        <v>70.394948224136257</v>
      </c>
      <c r="H210" s="61"/>
      <c r="I210" s="66">
        <f>IF(G210,G210/G$219*100,0)</f>
        <v>51.894661093099678</v>
      </c>
      <c r="J210" s="61"/>
      <c r="K210" s="70">
        <v>2451953</v>
      </c>
      <c r="L210" s="61"/>
      <c r="M210" s="66">
        <f>(K210/$BL210)</f>
        <v>59.323357205071133</v>
      </c>
      <c r="N210" s="61"/>
      <c r="O210" s="66">
        <f>IF(M210,M210/M$219*100,0)</f>
        <v>96.499225061265335</v>
      </c>
      <c r="P210" s="61"/>
      <c r="Q210" s="70">
        <v>16463473</v>
      </c>
      <c r="R210" s="61"/>
      <c r="S210" s="66">
        <f>(Q210/$BL210)</f>
        <v>398.32267976386333</v>
      </c>
      <c r="T210" s="61"/>
      <c r="U210" s="66">
        <f>IF(S210,S210/S$219*100,0)</f>
        <v>69.978183824286774</v>
      </c>
      <c r="V210" s="61"/>
      <c r="W210" s="70">
        <v>5048399</v>
      </c>
      <c r="X210" s="61"/>
      <c r="Y210" s="66">
        <f>(W210/$BL210)</f>
        <v>122.14262556856673</v>
      </c>
      <c r="Z210" s="61"/>
      <c r="AA210" s="66">
        <f>IF(Y210,Y210/Y$219*100,0)</f>
        <v>79.463704448594655</v>
      </c>
      <c r="AB210" s="61"/>
      <c r="AC210" s="70">
        <v>25702976</v>
      </c>
      <c r="AD210" s="61"/>
      <c r="AE210" s="66">
        <f>(AC210/$BL210)</f>
        <v>621.86625375012102</v>
      </c>
      <c r="AF210" s="61"/>
      <c r="AG210" s="66">
        <f>IF(AE210,AE210/AE$219*100,0)</f>
        <v>154.40684886563395</v>
      </c>
      <c r="AH210" s="99"/>
      <c r="AI210" s="61"/>
      <c r="AJ210" s="70">
        <v>56276095</v>
      </c>
      <c r="AK210" s="61"/>
      <c r="AL210" s="66">
        <f>(AJ210/$BL210)</f>
        <v>1361.5623487854448</v>
      </c>
      <c r="AM210" s="61"/>
      <c r="AN210" s="66">
        <f>IF(AL210,AL210/AL$219*100,0)</f>
        <v>65.092196972446985</v>
      </c>
      <c r="AO210" s="61"/>
      <c r="AP210" s="70">
        <v>1261762</v>
      </c>
      <c r="AQ210" s="61"/>
      <c r="AR210" s="66">
        <f>(AP210/$BL210)</f>
        <v>30.527484757572825</v>
      </c>
      <c r="AS210" s="61"/>
      <c r="AT210" s="66">
        <f>IF(AR210,AR210/AR$219*100,0)</f>
        <v>32.579844907290052</v>
      </c>
      <c r="AU210" s="61"/>
      <c r="AV210" s="70">
        <v>1408714</v>
      </c>
      <c r="AW210" s="61"/>
      <c r="AX210" s="66">
        <f>(AV210/$BL210)</f>
        <v>34.082889770637763</v>
      </c>
      <c r="AY210" s="61"/>
      <c r="AZ210" s="66">
        <f>IF(AX210,AX210/AX$219*100,0)</f>
        <v>22.268745551232797</v>
      </c>
      <c r="BA210" s="61"/>
      <c r="BB210" s="70">
        <v>0</v>
      </c>
      <c r="BC210" s="61"/>
      <c r="BD210" s="66">
        <f>(BB210/$BL210)</f>
        <v>0</v>
      </c>
      <c r="BE210" s="61"/>
      <c r="BF210" s="66">
        <f>IF(BD210,BD210/BD$219*100,0)</f>
        <v>0</v>
      </c>
      <c r="BG210" s="61"/>
      <c r="BH210" s="70">
        <f>(E210+K210+Q210+W210+AC210+AJ210+AP210+AV210+BB210)</f>
        <v>111522936</v>
      </c>
      <c r="BI210" s="61"/>
      <c r="BJ210" s="47">
        <v>89</v>
      </c>
      <c r="BK210" s="61"/>
      <c r="BL210" s="96">
        <v>41332</v>
      </c>
      <c r="BM210" s="61"/>
      <c r="BN210" s="96">
        <f>IF(E210,BL210,0)</f>
        <v>41332</v>
      </c>
      <c r="BO210" s="61"/>
      <c r="BP210" s="96">
        <f>IF(K210,BL210,0)</f>
        <v>41332</v>
      </c>
      <c r="BQ210" s="61"/>
      <c r="BR210" s="96">
        <f>IF(Q210,BL210,0)</f>
        <v>41332</v>
      </c>
      <c r="BS210" s="61"/>
      <c r="BT210" s="96">
        <f>IF(W210,BL210,0)</f>
        <v>41332</v>
      </c>
      <c r="BU210" s="61"/>
      <c r="BV210" s="96">
        <f>IF(AC210,BL210,0)</f>
        <v>41332</v>
      </c>
      <c r="BW210" s="61"/>
      <c r="BX210" s="96">
        <f>IF(AJ210,BL210,0)</f>
        <v>41332</v>
      </c>
      <c r="BY210" s="61"/>
      <c r="BZ210" s="96">
        <f>IF(AP210,BL210,0)</f>
        <v>41332</v>
      </c>
      <c r="CA210" s="61"/>
      <c r="CB210" s="96">
        <f>IF(AV210,BL210,0)</f>
        <v>41332</v>
      </c>
      <c r="CC210" s="61"/>
      <c r="CD210" s="96">
        <f>IF(BB210,$BL210,0)</f>
        <v>0</v>
      </c>
    </row>
    <row r="211" spans="1:82" ht="8.85" customHeight="1" x14ac:dyDescent="0.3">
      <c r="A211" s="47">
        <v>90</v>
      </c>
      <c r="B211" s="98"/>
      <c r="C211" s="47" t="s">
        <v>212</v>
      </c>
      <c r="D211" s="61"/>
      <c r="E211" s="70">
        <v>5487549</v>
      </c>
      <c r="F211" s="61"/>
      <c r="G211" s="66">
        <f>(E211/$BL211)</f>
        <v>137.40857872596155</v>
      </c>
      <c r="H211" s="61"/>
      <c r="I211" s="66">
        <f>IF(G211,G211/G$219*100,0)</f>
        <v>101.29663852531053</v>
      </c>
      <c r="J211" s="61"/>
      <c r="K211" s="70">
        <v>2625932</v>
      </c>
      <c r="L211" s="61"/>
      <c r="M211" s="66">
        <f>(K211/$BL211)</f>
        <v>65.753505608974365</v>
      </c>
      <c r="N211" s="61"/>
      <c r="O211" s="66">
        <f>IF(M211,M211/M$219*100,0)</f>
        <v>106.9589220042521</v>
      </c>
      <c r="P211" s="61"/>
      <c r="Q211" s="70">
        <v>18826458</v>
      </c>
      <c r="R211" s="61"/>
      <c r="S211" s="66">
        <f>(Q211/$BL211)</f>
        <v>471.41571514423077</v>
      </c>
      <c r="T211" s="61"/>
      <c r="U211" s="66">
        <f>IF(S211,S211/S$219*100,0)</f>
        <v>82.819325255537223</v>
      </c>
      <c r="V211" s="61"/>
      <c r="W211" s="70">
        <v>7194015</v>
      </c>
      <c r="X211" s="61"/>
      <c r="Y211" s="66">
        <f>(W211/$BL211)</f>
        <v>180.13859675480768</v>
      </c>
      <c r="Z211" s="61"/>
      <c r="AA211" s="66">
        <f>IF(Y211,Y211/Y$219*100,0)</f>
        <v>117.19479703072982</v>
      </c>
      <c r="AB211" s="61"/>
      <c r="AC211" s="70">
        <v>11212920</v>
      </c>
      <c r="AD211" s="61"/>
      <c r="AE211" s="66">
        <f>(AC211/$BL211)</f>
        <v>280.77223557692309</v>
      </c>
      <c r="AF211" s="61"/>
      <c r="AG211" s="66">
        <f>IF(AE211,AE211/AE$219*100,0)</f>
        <v>69.714598409149801</v>
      </c>
      <c r="AH211" s="99"/>
      <c r="AI211" s="61"/>
      <c r="AJ211" s="70">
        <v>59626579</v>
      </c>
      <c r="AK211" s="61"/>
      <c r="AL211" s="66">
        <f>(AJ211/$BL211)</f>
        <v>1493.0533603766025</v>
      </c>
      <c r="AM211" s="61"/>
      <c r="AN211" s="66">
        <f>IF(AL211,AL211/AL$219*100,0)</f>
        <v>71.378386388769243</v>
      </c>
      <c r="AO211" s="61"/>
      <c r="AP211" s="70">
        <v>3864986</v>
      </c>
      <c r="AQ211" s="61"/>
      <c r="AR211" s="66">
        <f>(AP211/$BL211)</f>
        <v>96.779497195512818</v>
      </c>
      <c r="AS211" s="61"/>
      <c r="AT211" s="66">
        <f>IF(AR211,AR211/AR$219*100,0)</f>
        <v>103.28597438913316</v>
      </c>
      <c r="AU211" s="61"/>
      <c r="AV211" s="70">
        <v>761890</v>
      </c>
      <c r="AW211" s="61"/>
      <c r="AX211" s="66">
        <f>(AV211/$BL211)</f>
        <v>19.077774439102566</v>
      </c>
      <c r="AY211" s="61"/>
      <c r="AZ211" s="66">
        <f>IF(AX211,AX211/AX$219*100,0)</f>
        <v>12.46484988588567</v>
      </c>
      <c r="BA211" s="61"/>
      <c r="BB211" s="70">
        <v>258878</v>
      </c>
      <c r="BC211" s="61"/>
      <c r="BD211" s="66">
        <f>(BB211/$BL211)</f>
        <v>6.4823217147435894</v>
      </c>
      <c r="BE211" s="61"/>
      <c r="BF211" s="66">
        <f>IF(BD211,BD211/BD$219*100,0)</f>
        <v>18.484918063249172</v>
      </c>
      <c r="BG211" s="61"/>
      <c r="BH211" s="70">
        <f>(E211+K211+Q211+W211+AC211+AJ211+AP211+AV211+BB211)</f>
        <v>109859207</v>
      </c>
      <c r="BI211" s="61"/>
      <c r="BJ211" s="47">
        <v>90</v>
      </c>
      <c r="BK211" s="61"/>
      <c r="BL211" s="96">
        <v>39936</v>
      </c>
      <c r="BM211" s="61"/>
      <c r="BN211" s="96">
        <f>IF(E211,BL211,0)</f>
        <v>39936</v>
      </c>
      <c r="BO211" s="61"/>
      <c r="BP211" s="96">
        <f>IF(K211,BL211,0)</f>
        <v>39936</v>
      </c>
      <c r="BQ211" s="61"/>
      <c r="BR211" s="96">
        <f>IF(Q211,BL211,0)</f>
        <v>39936</v>
      </c>
      <c r="BS211" s="61"/>
      <c r="BT211" s="96">
        <f>IF(W211,BL211,0)</f>
        <v>39936</v>
      </c>
      <c r="BU211" s="61"/>
      <c r="BV211" s="96">
        <f>IF(AC211,BL211,0)</f>
        <v>39936</v>
      </c>
      <c r="BW211" s="61"/>
      <c r="BX211" s="96">
        <f>IF(AJ211,BL211,0)</f>
        <v>39936</v>
      </c>
      <c r="BY211" s="61"/>
      <c r="BZ211" s="96">
        <f>IF(AP211,BL211,0)</f>
        <v>39936</v>
      </c>
      <c r="CA211" s="61"/>
      <c r="CB211" s="96">
        <f>IF(AV211,BL211,0)</f>
        <v>39936</v>
      </c>
      <c r="CC211" s="61"/>
      <c r="CD211" s="96">
        <f>IF(BB211,$BL211,0)</f>
        <v>39936</v>
      </c>
    </row>
    <row r="212" spans="1:82" ht="8.85" customHeight="1" x14ac:dyDescent="0.3">
      <c r="A212" s="61"/>
      <c r="B212" s="61"/>
      <c r="D212" s="61"/>
      <c r="E212" s="93"/>
      <c r="F212" s="61"/>
      <c r="G212" s="61"/>
      <c r="H212" s="61"/>
      <c r="I212" s="61"/>
      <c r="J212" s="61"/>
      <c r="K212" s="93"/>
      <c r="L212" s="61"/>
      <c r="M212" s="61"/>
      <c r="N212" s="61"/>
      <c r="O212" s="61"/>
      <c r="P212" s="61"/>
      <c r="Q212" s="93"/>
      <c r="R212" s="61"/>
      <c r="S212" s="61"/>
      <c r="T212" s="61"/>
      <c r="U212" s="61"/>
      <c r="V212" s="61"/>
      <c r="W212" s="93"/>
      <c r="X212" s="61"/>
      <c r="Y212" s="61"/>
      <c r="Z212" s="61"/>
      <c r="AA212" s="61"/>
      <c r="AB212" s="61"/>
      <c r="AC212" s="93"/>
      <c r="AD212" s="61"/>
      <c r="AE212" s="61"/>
      <c r="AF212" s="61"/>
      <c r="AG212" s="61"/>
      <c r="AH212" s="61"/>
      <c r="AI212" s="61"/>
      <c r="AJ212" s="93"/>
      <c r="AK212" s="61"/>
      <c r="AL212" s="61"/>
      <c r="AM212" s="61"/>
      <c r="AN212" s="61"/>
      <c r="AO212" s="61"/>
      <c r="AP212" s="93"/>
      <c r="AQ212" s="61"/>
      <c r="AR212" s="61"/>
      <c r="AS212" s="61"/>
      <c r="AT212" s="61"/>
      <c r="AU212" s="61"/>
      <c r="AV212" s="93"/>
      <c r="AW212" s="61"/>
      <c r="AX212" s="61"/>
      <c r="AY212" s="61"/>
      <c r="AZ212" s="61"/>
      <c r="BA212" s="61"/>
      <c r="BB212" s="93"/>
      <c r="BC212" s="61"/>
      <c r="BD212" s="61"/>
      <c r="BE212" s="61"/>
      <c r="BF212" s="61"/>
      <c r="BG212" s="61"/>
      <c r="BH212" s="93"/>
      <c r="BI212" s="61"/>
      <c r="BJ212" s="61"/>
      <c r="BK212" s="61"/>
      <c r="BL212" s="93"/>
      <c r="BM212" s="61"/>
      <c r="BN212" s="61"/>
      <c r="BO212" s="61"/>
      <c r="BP212" s="61"/>
      <c r="BQ212" s="61"/>
      <c r="BR212" s="61"/>
      <c r="BS212" s="61"/>
      <c r="BT212" s="61"/>
      <c r="BU212" s="61"/>
      <c r="BV212" s="61"/>
      <c r="BW212" s="61"/>
      <c r="BX212" s="61"/>
      <c r="BY212" s="61"/>
      <c r="BZ212" s="61"/>
      <c r="CA212" s="61"/>
      <c r="CB212" s="61"/>
      <c r="CC212" s="61"/>
      <c r="CD212" s="61"/>
    </row>
    <row r="213" spans="1:82" ht="8.85" customHeight="1" x14ac:dyDescent="0.3">
      <c r="A213" s="47">
        <v>91</v>
      </c>
      <c r="B213" s="98"/>
      <c r="C213" s="47" t="s">
        <v>213</v>
      </c>
      <c r="D213" s="61"/>
      <c r="E213" s="70">
        <v>3918271</v>
      </c>
      <c r="F213" s="61"/>
      <c r="G213" s="66">
        <f>(E213/$BL213)</f>
        <v>73.352509500720743</v>
      </c>
      <c r="H213" s="61"/>
      <c r="I213" s="66">
        <f>IF(G213,G213/G$219*100,0)</f>
        <v>54.07495448037151</v>
      </c>
      <c r="J213" s="61"/>
      <c r="K213" s="70">
        <v>2596062</v>
      </c>
      <c r="L213" s="61"/>
      <c r="M213" s="66">
        <f>(K213/$BL213)</f>
        <v>48.599921373345566</v>
      </c>
      <c r="N213" s="61"/>
      <c r="O213" s="66">
        <f>IF(M213,M213/M$219*100,0)</f>
        <v>79.055787998548581</v>
      </c>
      <c r="P213" s="61"/>
      <c r="Q213" s="70">
        <v>16833915</v>
      </c>
      <c r="R213" s="61"/>
      <c r="S213" s="66">
        <f>(Q213/$BL213)</f>
        <v>315.14152797798454</v>
      </c>
      <c r="T213" s="61"/>
      <c r="U213" s="66">
        <f>IF(S213,S213/S$219*100,0)</f>
        <v>55.364740437535872</v>
      </c>
      <c r="V213" s="61"/>
      <c r="W213" s="70">
        <v>3421799</v>
      </c>
      <c r="X213" s="61"/>
      <c r="Y213" s="66">
        <f>(W213/$BL213)</f>
        <v>64.058239886178555</v>
      </c>
      <c r="Z213" s="61"/>
      <c r="AA213" s="66">
        <f>IF(Y213,Y213/Y$219*100,0)</f>
        <v>41.675091051280418</v>
      </c>
      <c r="AB213" s="61"/>
      <c r="AC213" s="70">
        <v>25436656</v>
      </c>
      <c r="AD213" s="61"/>
      <c r="AE213" s="66">
        <f>(AC213/$BL213)</f>
        <v>476.19027650373476</v>
      </c>
      <c r="AF213" s="61"/>
      <c r="AG213" s="66">
        <f>IF(AE213,AE213/AE$219*100,0)</f>
        <v>118.23609918048604</v>
      </c>
      <c r="AH213" s="99"/>
      <c r="AI213" s="61"/>
      <c r="AJ213" s="70">
        <v>80341543</v>
      </c>
      <c r="AK213" s="61"/>
      <c r="AL213" s="66">
        <f>(AJ213/$BL213)</f>
        <v>1504.0444615010204</v>
      </c>
      <c r="AM213" s="61"/>
      <c r="AN213" s="66">
        <f>IF(AL213,AL213/AL$219*100,0)</f>
        <v>71.903837845305844</v>
      </c>
      <c r="AO213" s="61"/>
      <c r="AP213" s="70">
        <v>2417799</v>
      </c>
      <c r="AQ213" s="61"/>
      <c r="AR213" s="66">
        <f>(AP213/$BL213)</f>
        <v>45.262725349607805</v>
      </c>
      <c r="AS213" s="61"/>
      <c r="AT213" s="66">
        <f>IF(AR213,AR213/AR$219*100,0)</f>
        <v>48.305734444947255</v>
      </c>
      <c r="AU213" s="61"/>
      <c r="AV213" s="70">
        <v>2167673</v>
      </c>
      <c r="AW213" s="61"/>
      <c r="AX213" s="66">
        <f>(AV213/$BL213)</f>
        <v>40.580208547840577</v>
      </c>
      <c r="AY213" s="61"/>
      <c r="AZ213" s="66">
        <f>IF(AX213,AX213/AX$219*100,0)</f>
        <v>26.513900219409546</v>
      </c>
      <c r="BA213" s="61"/>
      <c r="BB213" s="70">
        <v>0</v>
      </c>
      <c r="BC213" s="61"/>
      <c r="BD213" s="66">
        <f>(BB213/$BL213)</f>
        <v>0</v>
      </c>
      <c r="BE213" s="61"/>
      <c r="BF213" s="66">
        <f>IF(BD213,BD213/BD$219*100,0)</f>
        <v>0</v>
      </c>
      <c r="BG213" s="61"/>
      <c r="BH213" s="70">
        <f>(E213+K213+Q213+W213+AC213+AJ213+AP213+AV213+BB213)</f>
        <v>137133718</v>
      </c>
      <c r="BI213" s="61"/>
      <c r="BJ213" s="47">
        <v>91</v>
      </c>
      <c r="BK213" s="61"/>
      <c r="BL213" s="96">
        <v>53417</v>
      </c>
      <c r="BM213" s="61"/>
      <c r="BN213" s="96">
        <f>IF(E213,BL213,0)</f>
        <v>53417</v>
      </c>
      <c r="BO213" s="61"/>
      <c r="BP213" s="96">
        <f>IF(K213,BL213,0)</f>
        <v>53417</v>
      </c>
      <c r="BQ213" s="61"/>
      <c r="BR213" s="96">
        <f>IF(Q213,BL213,0)</f>
        <v>53417</v>
      </c>
      <c r="BS213" s="61"/>
      <c r="BT213" s="96">
        <f>IF(W213,BL213,0)</f>
        <v>53417</v>
      </c>
      <c r="BU213" s="61"/>
      <c r="BV213" s="96">
        <f>IF(AC213,BL213,0)</f>
        <v>53417</v>
      </c>
      <c r="BW213" s="61"/>
      <c r="BX213" s="96">
        <f>IF(AJ213,BL213,0)</f>
        <v>53417</v>
      </c>
      <c r="BY213" s="61"/>
      <c r="BZ213" s="96">
        <f>IF(AP213,BL213,0)</f>
        <v>53417</v>
      </c>
      <c r="CA213" s="61"/>
      <c r="CB213" s="96">
        <f>IF(AV213,BL213,0)</f>
        <v>53417</v>
      </c>
      <c r="CC213" s="61"/>
      <c r="CD213" s="96">
        <f>IF(BB213,$BL213,0)</f>
        <v>0</v>
      </c>
    </row>
    <row r="214" spans="1:82" ht="8.85" customHeight="1" x14ac:dyDescent="0.3">
      <c r="A214" s="47">
        <v>92</v>
      </c>
      <c r="B214" s="98"/>
      <c r="C214" s="47" t="s">
        <v>214</v>
      </c>
      <c r="D214" s="61"/>
      <c r="E214" s="70">
        <v>2991357</v>
      </c>
      <c r="F214" s="61"/>
      <c r="G214" s="66">
        <f>(E214/$BL214)</f>
        <v>167.16160938809725</v>
      </c>
      <c r="H214" s="61"/>
      <c r="I214" s="66">
        <f>IF(G214,G214/G$219*100,0)</f>
        <v>123.23036362427632</v>
      </c>
      <c r="J214" s="61"/>
      <c r="K214" s="70">
        <v>1774700</v>
      </c>
      <c r="L214" s="61"/>
      <c r="M214" s="66">
        <f>(K214/$BL214)</f>
        <v>99.172953338921488</v>
      </c>
      <c r="N214" s="61"/>
      <c r="O214" s="66">
        <f>IF(M214,M214/M$219*100,0)</f>
        <v>161.32116581266021</v>
      </c>
      <c r="P214" s="61"/>
      <c r="Q214" s="70">
        <v>7814040</v>
      </c>
      <c r="R214" s="61"/>
      <c r="S214" s="66">
        <f>(Q214/$BL214)</f>
        <v>436.66051969823974</v>
      </c>
      <c r="T214" s="61"/>
      <c r="U214" s="66">
        <f>IF(S214,S214/S$219*100,0)</f>
        <v>76.713457878840529</v>
      </c>
      <c r="V214" s="61"/>
      <c r="W214" s="70">
        <v>2921896</v>
      </c>
      <c r="X214" s="61"/>
      <c r="Y214" s="66">
        <f>(W214/$BL214)</f>
        <v>163.28002235261246</v>
      </c>
      <c r="Z214" s="61"/>
      <c r="AA214" s="66">
        <f>IF(Y214,Y214/Y$219*100,0)</f>
        <v>106.22692428782197</v>
      </c>
      <c r="AB214" s="61"/>
      <c r="AC214" s="70">
        <v>7325006</v>
      </c>
      <c r="AD214" s="61"/>
      <c r="AE214" s="66">
        <f>(AC214/$BL214)</f>
        <v>409.33255099189716</v>
      </c>
      <c r="AF214" s="61"/>
      <c r="AG214" s="66">
        <f>IF(AE214,AE214/AE$219*100,0)</f>
        <v>101.63559922353795</v>
      </c>
      <c r="AH214" s="99"/>
      <c r="AI214" s="61"/>
      <c r="AJ214" s="70">
        <v>23962649</v>
      </c>
      <c r="AK214" s="61"/>
      <c r="AL214" s="66">
        <f>(AJ214/$BL214)</f>
        <v>1339.0695166247556</v>
      </c>
      <c r="AM214" s="61"/>
      <c r="AN214" s="66">
        <f>IF(AL214,AL214/AL$219*100,0)</f>
        <v>64.016882380516762</v>
      </c>
      <c r="AO214" s="61"/>
      <c r="AP214" s="70">
        <v>663054</v>
      </c>
      <c r="AQ214" s="61"/>
      <c r="AR214" s="66">
        <f>(AP214/$BL214)</f>
        <v>37.052472757753563</v>
      </c>
      <c r="AS214" s="61"/>
      <c r="AT214" s="66">
        <f>IF(AR214,AR214/AR$219*100,0)</f>
        <v>39.543507284193943</v>
      </c>
      <c r="AU214" s="61"/>
      <c r="AV214" s="70">
        <v>621457</v>
      </c>
      <c r="AW214" s="61"/>
      <c r="AX214" s="66">
        <f>(AV214/$BL214)</f>
        <v>34.727968706342551</v>
      </c>
      <c r="AY214" s="61"/>
      <c r="AZ214" s="66">
        <f>IF(AX214,AX214/AX$219*100,0)</f>
        <v>22.690220924252529</v>
      </c>
      <c r="BA214" s="61"/>
      <c r="BB214" s="70">
        <v>0</v>
      </c>
      <c r="BC214" s="61"/>
      <c r="BD214" s="66">
        <f>(BB214/$BL214)</f>
        <v>0</v>
      </c>
      <c r="BE214" s="61"/>
      <c r="BF214" s="66">
        <f>IF(BD214,BD214/BD$219*100,0)</f>
        <v>0</v>
      </c>
      <c r="BG214" s="61"/>
      <c r="BH214" s="70">
        <f>(E214+K214+Q214+W214+AC214+AJ214+AP214+AV214+BB214)</f>
        <v>48074159</v>
      </c>
      <c r="BI214" s="61"/>
      <c r="BJ214" s="47">
        <v>92</v>
      </c>
      <c r="BK214" s="61"/>
      <c r="BL214" s="96">
        <v>17895</v>
      </c>
      <c r="BM214" s="61"/>
      <c r="BN214" s="96">
        <f>IF(E214,BL214,0)</f>
        <v>17895</v>
      </c>
      <c r="BO214" s="61"/>
      <c r="BP214" s="96">
        <f>IF(K214,BL214,0)</f>
        <v>17895</v>
      </c>
      <c r="BQ214" s="61"/>
      <c r="BR214" s="96">
        <f>IF(Q214,BL214,0)</f>
        <v>17895</v>
      </c>
      <c r="BS214" s="61"/>
      <c r="BT214" s="96">
        <f>IF(W214,BL214,0)</f>
        <v>17895</v>
      </c>
      <c r="BU214" s="61"/>
      <c r="BV214" s="96">
        <f>IF(AC214,BL214,0)</f>
        <v>17895</v>
      </c>
      <c r="BW214" s="61"/>
      <c r="BX214" s="96">
        <f>IF(AJ214,BL214,0)</f>
        <v>17895</v>
      </c>
      <c r="BY214" s="61"/>
      <c r="BZ214" s="96">
        <f>IF(AP214,BL214,0)</f>
        <v>17895</v>
      </c>
      <c r="CA214" s="61"/>
      <c r="CB214" s="96">
        <f>IF(AV214,BL214,0)</f>
        <v>17895</v>
      </c>
      <c r="CC214" s="61"/>
      <c r="CD214" s="96">
        <f>IF(BB214,$BL214,0)</f>
        <v>0</v>
      </c>
    </row>
    <row r="215" spans="1:82" ht="8.85" customHeight="1" x14ac:dyDescent="0.3">
      <c r="A215" s="47">
        <v>93</v>
      </c>
      <c r="B215" s="98"/>
      <c r="C215" s="47" t="s">
        <v>215</v>
      </c>
      <c r="D215" s="61"/>
      <c r="E215" s="70">
        <v>2818804</v>
      </c>
      <c r="F215" s="61"/>
      <c r="G215" s="66">
        <f>(E215/$BL215)</f>
        <v>74.666348802712434</v>
      </c>
      <c r="H215" s="61"/>
      <c r="I215" s="66">
        <f>IF(G215,G215/G$219*100,0)</f>
        <v>55.043507580099146</v>
      </c>
      <c r="J215" s="61"/>
      <c r="K215" s="70">
        <v>3385584</v>
      </c>
      <c r="L215" s="61"/>
      <c r="M215" s="66">
        <f>(K215/$BL215)</f>
        <v>89.679593134138585</v>
      </c>
      <c r="N215" s="61"/>
      <c r="O215" s="66">
        <f>IF(M215,M215/M$219*100,0)</f>
        <v>145.87864964112609</v>
      </c>
      <c r="P215" s="61"/>
      <c r="Q215" s="70">
        <v>15719267</v>
      </c>
      <c r="R215" s="61"/>
      <c r="S215" s="66">
        <f>(Q215/$BL215)</f>
        <v>416.38236384827292</v>
      </c>
      <c r="T215" s="61"/>
      <c r="U215" s="66">
        <f>IF(S215,S215/S$219*100,0)</f>
        <v>73.150947909466566</v>
      </c>
      <c r="V215" s="61"/>
      <c r="W215" s="70">
        <v>4537641</v>
      </c>
      <c r="X215" s="61"/>
      <c r="Y215" s="66">
        <f>(W215/$BL215)</f>
        <v>120.19604259376986</v>
      </c>
      <c r="Z215" s="61"/>
      <c r="AA215" s="66">
        <f>IF(Y215,Y215/Y$219*100,0)</f>
        <v>78.197294024928993</v>
      </c>
      <c r="AB215" s="61"/>
      <c r="AC215" s="70">
        <v>17791482</v>
      </c>
      <c r="AD215" s="61"/>
      <c r="AE215" s="66">
        <f>(AC215/$BL215)</f>
        <v>471.27256834075018</v>
      </c>
      <c r="AF215" s="61"/>
      <c r="AG215" s="66">
        <f>IF(AE215,AE215/AE$219*100,0)</f>
        <v>117.01505234524103</v>
      </c>
      <c r="AH215" s="99"/>
      <c r="AI215" s="61"/>
      <c r="AJ215" s="70">
        <v>58875876</v>
      </c>
      <c r="AK215" s="61"/>
      <c r="AL215" s="66">
        <f>(AJ215/$BL215)</f>
        <v>1559.543229497775</v>
      </c>
      <c r="AM215" s="61"/>
      <c r="AN215" s="66">
        <f>IF(AL215,AL215/AL$219*100,0)</f>
        <v>74.557066866654282</v>
      </c>
      <c r="AO215" s="61"/>
      <c r="AP215" s="70">
        <v>1157066</v>
      </c>
      <c r="AQ215" s="61"/>
      <c r="AR215" s="66">
        <f>(AP215/$BL215)</f>
        <v>30.649131171858446</v>
      </c>
      <c r="AS215" s="61"/>
      <c r="AT215" s="66">
        <f>IF(AR215,AR215/AR$219*100,0)</f>
        <v>32.709669599446201</v>
      </c>
      <c r="AU215" s="61"/>
      <c r="AV215" s="70">
        <v>2621142</v>
      </c>
      <c r="AW215" s="61"/>
      <c r="AX215" s="66">
        <f>(AV215/$BL215)</f>
        <v>69.430546726001268</v>
      </c>
      <c r="AY215" s="61"/>
      <c r="AZ215" s="66">
        <f>IF(AX215,AX215/AX$219*100,0)</f>
        <v>45.363852329689649</v>
      </c>
      <c r="BA215" s="61"/>
      <c r="BB215" s="70">
        <v>0</v>
      </c>
      <c r="BC215" s="61"/>
      <c r="BD215" s="66">
        <f>(BB215/$BL215)</f>
        <v>0</v>
      </c>
      <c r="BE215" s="61"/>
      <c r="BF215" s="66">
        <f>IF(BD215,BD215/BD$219*100,0)</f>
        <v>0</v>
      </c>
      <c r="BG215" s="61"/>
      <c r="BH215" s="70">
        <f>(E215+K215+Q215+W215+AC215+AJ215+AP215+AV215+BB215)</f>
        <v>106906862</v>
      </c>
      <c r="BI215" s="61"/>
      <c r="BJ215" s="47">
        <v>93</v>
      </c>
      <c r="BK215" s="61"/>
      <c r="BL215" s="96">
        <v>37752</v>
      </c>
      <c r="BM215" s="61"/>
      <c r="BN215" s="96">
        <f>IF(E215,BL215,0)</f>
        <v>37752</v>
      </c>
      <c r="BO215" s="61"/>
      <c r="BP215" s="96">
        <f>IF(K215,BL215,0)</f>
        <v>37752</v>
      </c>
      <c r="BQ215" s="61"/>
      <c r="BR215" s="96">
        <f>IF(Q215,BL215,0)</f>
        <v>37752</v>
      </c>
      <c r="BS215" s="61"/>
      <c r="BT215" s="96">
        <f>IF(W215,BL215,0)</f>
        <v>37752</v>
      </c>
      <c r="BU215" s="61"/>
      <c r="BV215" s="96">
        <f>IF(AC215,BL215,0)</f>
        <v>37752</v>
      </c>
      <c r="BW215" s="61"/>
      <c r="BX215" s="96">
        <f>IF(AJ215,BL215,0)</f>
        <v>37752</v>
      </c>
      <c r="BY215" s="61"/>
      <c r="BZ215" s="96">
        <f>IF(AP215,BL215,0)</f>
        <v>37752</v>
      </c>
      <c r="CA215" s="61"/>
      <c r="CB215" s="96">
        <f>IF(AV215,BL215,0)</f>
        <v>37752</v>
      </c>
      <c r="CC215" s="61"/>
      <c r="CD215" s="96">
        <f>IF(BB215,$BL215,0)</f>
        <v>0</v>
      </c>
    </row>
    <row r="216" spans="1:82" ht="8.85" customHeight="1" x14ac:dyDescent="0.3">
      <c r="A216" s="47">
        <v>94</v>
      </c>
      <c r="B216" s="98"/>
      <c r="C216" s="47" t="s">
        <v>216</v>
      </c>
      <c r="D216" s="61"/>
      <c r="E216" s="70">
        <v>1564871</v>
      </c>
      <c r="F216" s="61"/>
      <c r="G216" s="66">
        <f>(E216/$BL216)</f>
        <v>54.94631320224719</v>
      </c>
      <c r="H216" s="61"/>
      <c r="I216" s="66">
        <f>IF(G216,G216/G$219*100,0)</f>
        <v>40.50603592841712</v>
      </c>
      <c r="J216" s="61"/>
      <c r="K216" s="70">
        <v>2083852</v>
      </c>
      <c r="L216" s="61"/>
      <c r="M216" s="66">
        <f>(K216/$BL216)</f>
        <v>73.168960674157304</v>
      </c>
      <c r="N216" s="61"/>
      <c r="O216" s="66">
        <f>IF(M216,M216/M$219*100,0)</f>
        <v>119.02138274451544</v>
      </c>
      <c r="P216" s="61"/>
      <c r="Q216" s="70">
        <v>7847140</v>
      </c>
      <c r="R216" s="61"/>
      <c r="S216" s="66">
        <f>(Q216/$BL216)</f>
        <v>275.53160112359552</v>
      </c>
      <c r="T216" s="61"/>
      <c r="U216" s="66">
        <f>IF(S216,S216/S$219*100,0)</f>
        <v>48.405983420922595</v>
      </c>
      <c r="V216" s="61"/>
      <c r="W216" s="70">
        <v>2751845</v>
      </c>
      <c r="X216" s="61"/>
      <c r="Y216" s="66">
        <f>(W216/$BL216)</f>
        <v>96.623771067415731</v>
      </c>
      <c r="Z216" s="61"/>
      <c r="AA216" s="66">
        <f>IF(Y216,Y216/Y$219*100,0)</f>
        <v>62.86161568141155</v>
      </c>
      <c r="AB216" s="61"/>
      <c r="AC216" s="70">
        <v>24671589</v>
      </c>
      <c r="AD216" s="61"/>
      <c r="AE216" s="66">
        <f>(AC216/$BL216)</f>
        <v>866.27770365168544</v>
      </c>
      <c r="AF216" s="61"/>
      <c r="AG216" s="66">
        <f>IF(AE216,AE216/AE$219*100,0)</f>
        <v>215.09321281994099</v>
      </c>
      <c r="AH216" s="99"/>
      <c r="AI216" s="61"/>
      <c r="AJ216" s="70">
        <v>43169905</v>
      </c>
      <c r="AK216" s="61"/>
      <c r="AL216" s="66">
        <f>(AJ216/$BL216)</f>
        <v>1515.7972261235955</v>
      </c>
      <c r="AM216" s="61"/>
      <c r="AN216" s="66">
        <f>IF(AL216,AL216/AL$219*100,0)</f>
        <v>72.465702140735189</v>
      </c>
      <c r="AO216" s="61"/>
      <c r="AP216" s="70">
        <v>677934</v>
      </c>
      <c r="AQ216" s="61"/>
      <c r="AR216" s="66">
        <f>(AP216/$BL216)</f>
        <v>23.803862359550561</v>
      </c>
      <c r="AS216" s="61"/>
      <c r="AT216" s="66">
        <f>IF(AR216,AR216/AR$219*100,0)</f>
        <v>25.404193959224074</v>
      </c>
      <c r="AU216" s="61"/>
      <c r="AV216" s="70">
        <v>1049836</v>
      </c>
      <c r="AW216" s="61"/>
      <c r="AX216" s="66">
        <f>(AV216/$BL216)</f>
        <v>36.862219101123593</v>
      </c>
      <c r="AY216" s="61"/>
      <c r="AZ216" s="66">
        <f>IF(AX216,AX216/AX$219*100,0)</f>
        <v>24.084676596991333</v>
      </c>
      <c r="BA216" s="61"/>
      <c r="BB216" s="70">
        <v>0</v>
      </c>
      <c r="BC216" s="61"/>
      <c r="BD216" s="66">
        <f>(BB216/$BL216)</f>
        <v>0</v>
      </c>
      <c r="BE216" s="61"/>
      <c r="BF216" s="66">
        <f>IF(BD216,BD216/BD$219*100,0)</f>
        <v>0</v>
      </c>
      <c r="BG216" s="61"/>
      <c r="BH216" s="70">
        <f>(E216+K216+Q216+W216+AC216+AJ216+AP216+AV216+BB216)</f>
        <v>83816972</v>
      </c>
      <c r="BI216" s="61"/>
      <c r="BJ216" s="47">
        <v>94</v>
      </c>
      <c r="BK216" s="61"/>
      <c r="BL216" s="96">
        <v>28480</v>
      </c>
      <c r="BM216" s="61"/>
      <c r="BN216" s="96">
        <f>IF(E216,BL216,0)</f>
        <v>28480</v>
      </c>
      <c r="BO216" s="61"/>
      <c r="BP216" s="96">
        <f>IF(K216,BL216,0)</f>
        <v>28480</v>
      </c>
      <c r="BQ216" s="61"/>
      <c r="BR216" s="96">
        <f>IF(Q216,BL216,0)</f>
        <v>28480</v>
      </c>
      <c r="BS216" s="61"/>
      <c r="BT216" s="96">
        <f>IF(W216,BL216,0)</f>
        <v>28480</v>
      </c>
      <c r="BU216" s="61"/>
      <c r="BV216" s="96">
        <f>IF(AC216,BL216,0)</f>
        <v>28480</v>
      </c>
      <c r="BW216" s="61"/>
      <c r="BX216" s="96">
        <f>IF(AJ216,BL216,0)</f>
        <v>28480</v>
      </c>
      <c r="BY216" s="61"/>
      <c r="BZ216" s="96">
        <f>IF(AP216,BL216,0)</f>
        <v>28480</v>
      </c>
      <c r="CA216" s="61"/>
      <c r="CB216" s="96">
        <f>IF(AV216,BL216,0)</f>
        <v>28480</v>
      </c>
      <c r="CC216" s="61"/>
      <c r="CD216" s="96">
        <f>IF(BB216,$BL216,0)</f>
        <v>0</v>
      </c>
    </row>
    <row r="217" spans="1:82" ht="8.85" customHeight="1" x14ac:dyDescent="0.3">
      <c r="A217" s="74">
        <v>95</v>
      </c>
      <c r="B217" s="98"/>
      <c r="C217" s="47" t="s">
        <v>217</v>
      </c>
      <c r="D217" s="61"/>
      <c r="E217" s="75">
        <v>10916386</v>
      </c>
      <c r="F217" s="61"/>
      <c r="G217" s="66">
        <f>(E217/$BL217)</f>
        <v>157.2807641880502</v>
      </c>
      <c r="H217" s="61"/>
      <c r="I217" s="66">
        <f>IF(G217,G217/G$219*100,0)</f>
        <v>115.9462739856677</v>
      </c>
      <c r="J217" s="61"/>
      <c r="K217" s="75">
        <v>3838218</v>
      </c>
      <c r="L217" s="61"/>
      <c r="M217" s="66">
        <f>(K217/$BL217)</f>
        <v>55.300157044678492</v>
      </c>
      <c r="N217" s="61"/>
      <c r="O217" s="66">
        <f>IF(M217,M217/M$219*100,0)</f>
        <v>89.954826429168705</v>
      </c>
      <c r="P217" s="61"/>
      <c r="Q217" s="75">
        <v>40390043</v>
      </c>
      <c r="R217" s="61"/>
      <c r="S217" s="66">
        <f>(Q217/$BL217)</f>
        <v>581.93039606956074</v>
      </c>
      <c r="T217" s="61"/>
      <c r="U217" s="66">
        <f>IF(S217,S217/S$219*100,0)</f>
        <v>102.23478174337728</v>
      </c>
      <c r="V217" s="61"/>
      <c r="W217" s="75">
        <v>12662818</v>
      </c>
      <c r="X217" s="61"/>
      <c r="Y217" s="66">
        <f>(W217/$BL217)</f>
        <v>182.44295243995563</v>
      </c>
      <c r="Z217" s="61"/>
      <c r="AA217" s="66">
        <f>IF(Y217,Y217/Y$219*100,0)</f>
        <v>118.69396767862328</v>
      </c>
      <c r="AB217" s="61"/>
      <c r="AC217" s="75">
        <v>14208129</v>
      </c>
      <c r="AD217" s="61"/>
      <c r="AE217" s="66">
        <f>(AC217/$BL217)</f>
        <v>204.70743584940999</v>
      </c>
      <c r="AF217" s="61"/>
      <c r="AG217" s="66">
        <f>IF(AE217,AE217/AE$219*100,0)</f>
        <v>50.828019559286389</v>
      </c>
      <c r="AH217" s="99"/>
      <c r="AI217" s="61"/>
      <c r="AJ217" s="75">
        <v>151906196</v>
      </c>
      <c r="AK217" s="61"/>
      <c r="AL217" s="66">
        <f>(AJ217/$BL217)</f>
        <v>2188.6293313354563</v>
      </c>
      <c r="AM217" s="61"/>
      <c r="AN217" s="66">
        <f>IF(AL217,AL217/AL$219*100,0)</f>
        <v>104.63177955974143</v>
      </c>
      <c r="AO217" s="61"/>
      <c r="AP217" s="75">
        <v>5784411</v>
      </c>
      <c r="AQ217" s="61"/>
      <c r="AR217" s="66">
        <f>(AP217/$BL217)</f>
        <v>83.340455573645315</v>
      </c>
      <c r="AS217" s="61"/>
      <c r="AT217" s="66">
        <f>IF(AR217,AR217/AR$219*100,0)</f>
        <v>88.943427165865927</v>
      </c>
      <c r="AU217" s="61"/>
      <c r="AV217" s="75">
        <v>8794031</v>
      </c>
      <c r="AW217" s="61"/>
      <c r="AX217" s="66">
        <f>(AV217/$BL217)</f>
        <v>126.70236431483856</v>
      </c>
      <c r="AY217" s="61"/>
      <c r="AZ217" s="66">
        <f>IF(AX217,AX217/AX$219*100,0)</f>
        <v>82.783552998415317</v>
      </c>
      <c r="BA217" s="61"/>
      <c r="BB217" s="75">
        <v>0</v>
      </c>
      <c r="BC217" s="61"/>
      <c r="BD217" s="71">
        <f>(BB217/$BL217)</f>
        <v>0</v>
      </c>
      <c r="BE217" s="61"/>
      <c r="BF217" s="71">
        <f>IF(BD217,BD217/BD$219*100,0)</f>
        <v>0</v>
      </c>
      <c r="BG217" s="61"/>
      <c r="BH217" s="75">
        <f>(E217+K217+Q217+W217+AC217+AJ217+AP217+AV217+BB217)</f>
        <v>248500232</v>
      </c>
      <c r="BI217" s="61"/>
      <c r="BJ217" s="74">
        <v>95</v>
      </c>
      <c r="BK217" s="61"/>
      <c r="BL217" s="106">
        <v>69407</v>
      </c>
      <c r="BM217" s="61"/>
      <c r="BN217" s="106">
        <f>IF(E217,BL217,0)</f>
        <v>69407</v>
      </c>
      <c r="BO217" s="61"/>
      <c r="BP217" s="106">
        <f>IF(K217,BL217,0)</f>
        <v>69407</v>
      </c>
      <c r="BQ217" s="61"/>
      <c r="BR217" s="106">
        <f>IF(Q217,BL217,0)</f>
        <v>69407</v>
      </c>
      <c r="BS217" s="61"/>
      <c r="BT217" s="106">
        <f>IF(W217,BL217,0)</f>
        <v>69407</v>
      </c>
      <c r="BU217" s="61"/>
      <c r="BV217" s="106">
        <f>IF(AC217,BL217,0)</f>
        <v>69407</v>
      </c>
      <c r="BW217" s="61"/>
      <c r="BX217" s="106">
        <f>IF(AJ217,BL217,0)</f>
        <v>69407</v>
      </c>
      <c r="BY217" s="61"/>
      <c r="BZ217" s="106">
        <f>IF(AP217,BL217,0)</f>
        <v>69407</v>
      </c>
      <c r="CA217" s="61"/>
      <c r="CB217" s="106">
        <f>IF(AV217,BL217,0)</f>
        <v>69407</v>
      </c>
      <c r="CC217" s="61"/>
      <c r="CD217" s="106">
        <f>IF(BB217,$BL217,0)</f>
        <v>0</v>
      </c>
    </row>
    <row r="218" spans="1:82" ht="8.85" customHeight="1" x14ac:dyDescent="0.3">
      <c r="A218" s="61"/>
      <c r="B218" s="61"/>
      <c r="D218" s="61"/>
      <c r="E218" s="61"/>
      <c r="F218" s="61"/>
      <c r="G218" s="61"/>
      <c r="H218" s="61"/>
      <c r="I218" s="61"/>
      <c r="J218" s="61"/>
      <c r="K218" s="61"/>
      <c r="L218" s="61"/>
      <c r="M218" s="61"/>
      <c r="N218" s="61"/>
      <c r="O218" s="61"/>
      <c r="Q218" s="61"/>
      <c r="R218" s="61"/>
      <c r="S218" s="61"/>
      <c r="T218" s="61"/>
      <c r="U218" s="61"/>
      <c r="W218" s="61"/>
      <c r="X218" s="61"/>
      <c r="Y218" s="61"/>
      <c r="Z218" s="61"/>
      <c r="AA218" s="61"/>
      <c r="AC218" s="61"/>
      <c r="AD218" s="61"/>
      <c r="AE218" s="61"/>
      <c r="AF218" s="61"/>
      <c r="AG218" s="61"/>
      <c r="AJ218" s="61"/>
      <c r="AK218" s="61"/>
      <c r="AL218" s="61"/>
      <c r="AM218" s="61"/>
      <c r="AN218" s="61"/>
      <c r="AP218" s="61"/>
      <c r="AQ218" s="61"/>
      <c r="AR218" s="61"/>
      <c r="AS218" s="61"/>
      <c r="AT218" s="61"/>
      <c r="AV218" s="61"/>
      <c r="AW218" s="61"/>
      <c r="AX218" s="61"/>
      <c r="AY218" s="61"/>
      <c r="AZ218" s="61"/>
      <c r="BB218" s="61"/>
      <c r="BC218" s="61"/>
      <c r="BD218" s="61"/>
      <c r="BE218" s="61"/>
      <c r="BF218" s="61"/>
      <c r="BH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row>
    <row r="219" spans="1:82" ht="8.85" customHeight="1" x14ac:dyDescent="0.3">
      <c r="A219" s="74">
        <f>A217</f>
        <v>95</v>
      </c>
      <c r="B219" s="61"/>
      <c r="C219" s="58" t="s">
        <v>65</v>
      </c>
      <c r="D219" s="61"/>
      <c r="E219" s="76">
        <f>SUM(E89:E217)</f>
        <v>794712948</v>
      </c>
      <c r="F219" s="61"/>
      <c r="G219" s="79">
        <f>IF(E219=0,0,IF(ISNONTEXT(H219),E219/$BL219,E219/BN219))</f>
        <v>135.64969255285592</v>
      </c>
      <c r="H219" s="280"/>
      <c r="I219" s="71">
        <f>IF(G$219,G219/G$219*100,0)</f>
        <v>100</v>
      </c>
      <c r="J219" s="61"/>
      <c r="K219" s="76">
        <f>SUM(K89:K217)</f>
        <v>360158252</v>
      </c>
      <c r="L219" s="61"/>
      <c r="M219" s="79">
        <f>IF(K219=0,0,IF(ISNONTEXT(N219),K219/$BL219,K219/BP219))</f>
        <v>61.475475235586579</v>
      </c>
      <c r="N219" s="280"/>
      <c r="O219" s="71">
        <f>IF(M$219,M219/M$219*100,0)</f>
        <v>100</v>
      </c>
      <c r="P219" s="61"/>
      <c r="Q219" s="76">
        <f>SUM(Q89:Q217)</f>
        <v>3334754316</v>
      </c>
      <c r="R219" s="61"/>
      <c r="S219" s="79">
        <f>IF(Q219=0,0,IF(ISNONTEXT(T219),Q219/$BL219,Q219/BR219))</f>
        <v>569.20979939125061</v>
      </c>
      <c r="T219" s="280"/>
      <c r="U219" s="71">
        <f>IF(S$219,S219/S$219*100,0)</f>
        <v>100</v>
      </c>
      <c r="V219" s="61"/>
      <c r="W219" s="76">
        <f>SUM(W89:W217)</f>
        <v>900512860</v>
      </c>
      <c r="X219" s="61"/>
      <c r="Y219" s="79">
        <f>IF(W219=0,0,IF(ISNONTEXT(Z219),W219/$BL219,W219/BT219))</f>
        <v>153.70869809823833</v>
      </c>
      <c r="Z219" s="280"/>
      <c r="AA219" s="71">
        <f>IF(Y$219,Y219/Y$219*100,0)</f>
        <v>100</v>
      </c>
      <c r="AB219" s="61"/>
      <c r="AC219" s="76">
        <f>SUM(AC89:AC217)</f>
        <v>2359510450</v>
      </c>
      <c r="AD219" s="61"/>
      <c r="AE219" s="79">
        <f>IF(AC219=0,0,IF(ISNONTEXT(AF219),AC219/$BL219,AC219/BV219))</f>
        <v>402.74525276483945</v>
      </c>
      <c r="AF219" s="280"/>
      <c r="AG219" s="71">
        <f>IF(AE$219,AE219/AE$219*100,0)</f>
        <v>100</v>
      </c>
      <c r="AH219" s="99"/>
      <c r="AI219" s="61"/>
      <c r="AJ219" s="76">
        <f>SUM(AJ89:AJ217)</f>
        <v>12254626480</v>
      </c>
      <c r="AK219" s="61"/>
      <c r="AL219" s="79">
        <f>IF(AJ219=0,0,IF(ISNONTEXT(AM219),AJ219/$BL219,AJ219/BX219))</f>
        <v>2091.7443443517254</v>
      </c>
      <c r="AM219" s="280"/>
      <c r="AN219" s="71">
        <f>IF(AL$219,AL219/AL$219*100,0)</f>
        <v>100</v>
      </c>
      <c r="AO219" s="61"/>
      <c r="AP219" s="76">
        <f>SUM(AP89:AP217)</f>
        <v>548950880</v>
      </c>
      <c r="AQ219" s="61"/>
      <c r="AR219" s="79">
        <f>IF(AP219=0,0,IF(ISNONTEXT(AS219),AP219/$BL219,AP219/BZ219))</f>
        <v>93.700522038832702</v>
      </c>
      <c r="AS219" s="280"/>
      <c r="AT219" s="71">
        <f>IF(AR$219,AR219/AR$219*100,0)</f>
        <v>100</v>
      </c>
      <c r="AU219" s="61"/>
      <c r="AV219" s="76">
        <f>SUM(AV89:AV217)</f>
        <v>896668952</v>
      </c>
      <c r="AW219" s="61"/>
      <c r="AX219" s="79">
        <f>IF(AV219=0,0,IF(ISNONTEXT(AY219),AV219/$BL219,AV219/CB219))</f>
        <v>153.05258076717723</v>
      </c>
      <c r="AY219" s="280"/>
      <c r="AZ219" s="71">
        <f>IF(AX$219,AX219/AX$219*100,0)</f>
        <v>100</v>
      </c>
      <c r="BA219" s="61"/>
      <c r="BB219" s="76">
        <f>SUM(BB89:BB217)</f>
        <v>2189516</v>
      </c>
      <c r="BC219" s="61"/>
      <c r="BD219" s="79">
        <f>IF(BB219=0,0,IF(ISNONTEXT(BE219),BB219/$BL219,BB219/CD219))</f>
        <v>35.068165801781021</v>
      </c>
      <c r="BE219" s="109" t="s">
        <v>382</v>
      </c>
      <c r="BF219" s="71">
        <f>IF(BD$219,BD219/BD$219*100,0)</f>
        <v>100</v>
      </c>
      <c r="BG219" s="61"/>
      <c r="BH219" s="76">
        <f>SUM(BH89:BH217)</f>
        <v>21452084654</v>
      </c>
      <c r="BI219" s="61"/>
      <c r="BJ219" s="74">
        <f>BJ217</f>
        <v>95</v>
      </c>
      <c r="BK219" s="61"/>
      <c r="BL219" s="106">
        <f>SUM(BL89:BL217)</f>
        <v>5858568</v>
      </c>
      <c r="BM219" s="61"/>
      <c r="BN219" s="106">
        <f>SUM(BN89:BN217)</f>
        <v>5858568</v>
      </c>
      <c r="BO219" s="61"/>
      <c r="BP219" s="106">
        <f>SUM(BP89:BP217)</f>
        <v>5858568</v>
      </c>
      <c r="BQ219" s="61"/>
      <c r="BR219" s="106">
        <f>SUM(BR89:BR217)</f>
        <v>5858568</v>
      </c>
      <c r="BS219" s="61"/>
      <c r="BT219" s="106">
        <f>SUM(BT89:BT217)</f>
        <v>5858568</v>
      </c>
      <c r="BU219" s="61"/>
      <c r="BV219" s="106">
        <f>SUM(BV89:BV217)</f>
        <v>5858568</v>
      </c>
      <c r="BW219" s="61"/>
      <c r="BX219" s="106">
        <f>SUM(BX89:BX217)</f>
        <v>5858568</v>
      </c>
      <c r="BY219" s="61"/>
      <c r="BZ219" s="106">
        <f>SUM(BZ89:BZ217)</f>
        <v>5846322</v>
      </c>
      <c r="CA219" s="61"/>
      <c r="CB219" s="106">
        <f>SUM(CB89:CB217)</f>
        <v>5858568</v>
      </c>
      <c r="CC219" s="61"/>
      <c r="CD219" s="106">
        <f>SUM(CD89:CD217)</f>
        <v>62436</v>
      </c>
    </row>
    <row r="220" spans="1:82" ht="8.85" customHeight="1" x14ac:dyDescent="0.3">
      <c r="A220" s="61"/>
      <c r="B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row>
    <row r="221" spans="1:82" ht="8.85" customHeight="1" x14ac:dyDescent="0.3">
      <c r="A221" s="61"/>
      <c r="B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row>
    <row r="222" spans="1:82" ht="8.85" customHeight="1" x14ac:dyDescent="0.3">
      <c r="A222" s="61"/>
      <c r="B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row>
    <row r="223" spans="1:82" ht="8.85" customHeight="1" x14ac:dyDescent="0.3">
      <c r="A223" s="61"/>
      <c r="B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93"/>
    </row>
    <row r="224" spans="1:82" ht="8.85" customHeight="1" x14ac:dyDescent="0.3">
      <c r="A224" s="61"/>
      <c r="B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93"/>
    </row>
    <row r="225" spans="1:82" ht="2.25" customHeight="1" x14ac:dyDescent="0.3">
      <c r="A225" s="61"/>
      <c r="B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93"/>
    </row>
    <row r="226" spans="1:82" ht="3.6" customHeight="1" x14ac:dyDescent="0.3">
      <c r="A226" s="61"/>
      <c r="B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row>
    <row r="227" spans="1:82" s="46" customFormat="1" ht="10.5" customHeight="1" x14ac:dyDescent="0.3">
      <c r="A227" s="81" t="s">
        <v>387</v>
      </c>
      <c r="BK227" s="82" t="s">
        <v>388</v>
      </c>
    </row>
    <row r="228" spans="1:82" s="46" customFormat="1" ht="10.5" customHeight="1" x14ac:dyDescent="0.3">
      <c r="AG228" s="49" t="s">
        <v>42</v>
      </c>
      <c r="AJ228" s="50" t="s">
        <v>43</v>
      </c>
      <c r="BJ228" s="49" t="s">
        <v>352</v>
      </c>
    </row>
    <row r="229" spans="1:82" s="46" customFormat="1" ht="10.5" customHeight="1" x14ac:dyDescent="0.3">
      <c r="A229" s="51"/>
      <c r="AG229" s="49" t="s">
        <v>353</v>
      </c>
      <c r="AJ229" s="50" t="s">
        <v>354</v>
      </c>
      <c r="BJ229" s="82" t="s">
        <v>219</v>
      </c>
    </row>
    <row r="230" spans="1:82" s="46" customFormat="1" ht="10.5" customHeight="1" x14ac:dyDescent="0.3">
      <c r="A230" s="52"/>
      <c r="AG230" s="49" t="s">
        <v>48</v>
      </c>
      <c r="AJ230" s="53" t="s">
        <v>49</v>
      </c>
      <c r="BJ230" s="52"/>
    </row>
    <row r="231" spans="1:82" ht="9.6" customHeight="1" x14ac:dyDescent="0.3"/>
    <row r="232" spans="1:82" ht="9.6" customHeight="1" x14ac:dyDescent="0.3">
      <c r="AG232" s="63" t="s">
        <v>355</v>
      </c>
      <c r="AJ232" s="102" t="s">
        <v>356</v>
      </c>
    </row>
    <row r="233" spans="1:82" ht="9.6" customHeight="1" x14ac:dyDescent="0.3">
      <c r="E233" s="54" t="s">
        <v>4</v>
      </c>
      <c r="F233" s="54"/>
      <c r="G233" s="54"/>
      <c r="H233" s="54"/>
      <c r="I233" s="54"/>
    </row>
    <row r="234" spans="1:82" ht="9.6" customHeight="1" x14ac:dyDescent="0.3">
      <c r="E234" s="103" t="s">
        <v>357</v>
      </c>
      <c r="F234" s="57"/>
      <c r="G234" s="57"/>
      <c r="H234" s="57"/>
      <c r="I234" s="57"/>
      <c r="K234" s="103" t="s">
        <v>358</v>
      </c>
      <c r="L234" s="57"/>
      <c r="M234" s="57"/>
      <c r="N234" s="57"/>
      <c r="O234" s="57"/>
      <c r="Q234" s="103" t="s">
        <v>359</v>
      </c>
      <c r="R234" s="57"/>
      <c r="S234" s="57"/>
      <c r="T234" s="57"/>
      <c r="U234" s="57"/>
      <c r="W234" s="103" t="s">
        <v>360</v>
      </c>
      <c r="X234" s="57"/>
      <c r="Y234" s="57"/>
      <c r="Z234" s="57"/>
      <c r="AA234" s="57"/>
      <c r="AC234" s="103" t="s">
        <v>361</v>
      </c>
      <c r="AD234" s="57"/>
      <c r="AE234" s="57"/>
      <c r="AF234" s="57"/>
      <c r="AG234" s="57"/>
      <c r="AH234" s="54"/>
      <c r="AJ234" s="103" t="s">
        <v>362</v>
      </c>
      <c r="AK234" s="57"/>
      <c r="AL234" s="57"/>
      <c r="AM234" s="57"/>
      <c r="AN234" s="57"/>
      <c r="AP234" s="103" t="s">
        <v>363</v>
      </c>
      <c r="AQ234" s="57"/>
      <c r="AR234" s="57"/>
      <c r="AS234" s="57"/>
      <c r="AT234" s="57"/>
      <c r="AV234" s="103" t="s">
        <v>364</v>
      </c>
      <c r="AW234" s="57"/>
      <c r="AX234" s="57"/>
      <c r="AY234" s="57"/>
      <c r="AZ234" s="57"/>
      <c r="BB234" s="57" t="s">
        <v>365</v>
      </c>
      <c r="BC234" s="57"/>
      <c r="BD234" s="57"/>
      <c r="BE234" s="57"/>
      <c r="BF234" s="57"/>
    </row>
    <row r="235" spans="1:82" ht="9.6" customHeight="1" x14ac:dyDescent="0.3"/>
    <row r="236" spans="1:82" ht="9.6" customHeight="1" x14ac:dyDescent="0.3">
      <c r="I236" s="58" t="s">
        <v>64</v>
      </c>
      <c r="O236" s="58" t="s">
        <v>64</v>
      </c>
      <c r="U236" s="58" t="s">
        <v>64</v>
      </c>
      <c r="AA236" s="58" t="s">
        <v>64</v>
      </c>
      <c r="AG236" s="58" t="s">
        <v>64</v>
      </c>
      <c r="AH236" s="58"/>
      <c r="AN236" s="58" t="s">
        <v>64</v>
      </c>
      <c r="AT236" s="58" t="s">
        <v>64</v>
      </c>
      <c r="AZ236" s="58" t="s">
        <v>64</v>
      </c>
      <c r="BF236" s="58" t="s">
        <v>64</v>
      </c>
      <c r="BN236" s="58" t="s">
        <v>61</v>
      </c>
      <c r="BV236" s="58" t="s">
        <v>366</v>
      </c>
      <c r="BZ236" s="58" t="s">
        <v>367</v>
      </c>
    </row>
    <row r="237" spans="1:82" ht="9.6" customHeight="1" x14ac:dyDescent="0.3">
      <c r="G237" s="58" t="s">
        <v>63</v>
      </c>
      <c r="I237" s="58" t="s">
        <v>368</v>
      </c>
      <c r="M237" s="58" t="s">
        <v>63</v>
      </c>
      <c r="O237" s="58" t="s">
        <v>368</v>
      </c>
      <c r="S237" s="58" t="s">
        <v>63</v>
      </c>
      <c r="U237" s="58" t="s">
        <v>368</v>
      </c>
      <c r="Y237" s="58" t="s">
        <v>63</v>
      </c>
      <c r="AA237" s="58" t="s">
        <v>368</v>
      </c>
      <c r="AE237" s="58" t="s">
        <v>63</v>
      </c>
      <c r="AG237" s="58" t="s">
        <v>368</v>
      </c>
      <c r="AH237" s="58"/>
      <c r="AL237" s="58" t="s">
        <v>63</v>
      </c>
      <c r="AN237" s="58" t="s">
        <v>368</v>
      </c>
      <c r="AR237" s="58" t="s">
        <v>63</v>
      </c>
      <c r="AT237" s="58" t="s">
        <v>368</v>
      </c>
      <c r="AX237" s="58" t="s">
        <v>63</v>
      </c>
      <c r="AZ237" s="58" t="s">
        <v>368</v>
      </c>
      <c r="BD237" s="58" t="s">
        <v>63</v>
      </c>
      <c r="BF237" s="58" t="s">
        <v>368</v>
      </c>
      <c r="BH237" s="58" t="s">
        <v>65</v>
      </c>
      <c r="BN237" s="58" t="s">
        <v>369</v>
      </c>
      <c r="BP237" s="58" t="s">
        <v>370</v>
      </c>
      <c r="BR237" s="58" t="s">
        <v>265</v>
      </c>
      <c r="BT237" s="58" t="s">
        <v>265</v>
      </c>
      <c r="BV237" s="58" t="s">
        <v>271</v>
      </c>
      <c r="BZ237" s="58" t="s">
        <v>371</v>
      </c>
      <c r="CB237" s="58" t="s">
        <v>372</v>
      </c>
    </row>
    <row r="238" spans="1:82" ht="9.6" customHeight="1" x14ac:dyDescent="0.3">
      <c r="A238" s="60" t="s">
        <v>71</v>
      </c>
      <c r="C238" s="60" t="s">
        <v>73</v>
      </c>
      <c r="E238" s="60" t="s">
        <v>74</v>
      </c>
      <c r="G238" s="60" t="s">
        <v>75</v>
      </c>
      <c r="I238" s="60" t="s">
        <v>373</v>
      </c>
      <c r="K238" s="60" t="s">
        <v>74</v>
      </c>
      <c r="M238" s="60" t="s">
        <v>75</v>
      </c>
      <c r="O238" s="60" t="s">
        <v>373</v>
      </c>
      <c r="Q238" s="60" t="s">
        <v>74</v>
      </c>
      <c r="S238" s="60" t="s">
        <v>75</v>
      </c>
      <c r="U238" s="60" t="s">
        <v>373</v>
      </c>
      <c r="W238" s="60" t="s">
        <v>74</v>
      </c>
      <c r="Y238" s="60" t="s">
        <v>75</v>
      </c>
      <c r="AA238" s="60" t="s">
        <v>373</v>
      </c>
      <c r="AC238" s="60" t="s">
        <v>74</v>
      </c>
      <c r="AE238" s="60" t="s">
        <v>75</v>
      </c>
      <c r="AG238" s="60" t="s">
        <v>373</v>
      </c>
      <c r="AH238" s="58"/>
      <c r="AJ238" s="60" t="s">
        <v>74</v>
      </c>
      <c r="AL238" s="60" t="s">
        <v>75</v>
      </c>
      <c r="AN238" s="60" t="s">
        <v>373</v>
      </c>
      <c r="AP238" s="60" t="s">
        <v>74</v>
      </c>
      <c r="AR238" s="60" t="s">
        <v>75</v>
      </c>
      <c r="AT238" s="60" t="s">
        <v>373</v>
      </c>
      <c r="AV238" s="60" t="s">
        <v>74</v>
      </c>
      <c r="AX238" s="60" t="s">
        <v>75</v>
      </c>
      <c r="AZ238" s="60" t="s">
        <v>373</v>
      </c>
      <c r="BB238" s="60" t="s">
        <v>74</v>
      </c>
      <c r="BD238" s="60" t="s">
        <v>75</v>
      </c>
      <c r="BF238" s="60" t="s">
        <v>373</v>
      </c>
      <c r="BH238" s="60" t="s">
        <v>374</v>
      </c>
      <c r="BJ238" s="60" t="s">
        <v>71</v>
      </c>
      <c r="BN238" s="104" t="s">
        <v>375</v>
      </c>
      <c r="BP238" s="104" t="s">
        <v>375</v>
      </c>
      <c r="BR238" s="104" t="s">
        <v>376</v>
      </c>
      <c r="BT238" s="104" t="s">
        <v>377</v>
      </c>
      <c r="BV238" s="104" t="s">
        <v>378</v>
      </c>
      <c r="BX238" s="104" t="s">
        <v>379</v>
      </c>
      <c r="BZ238" s="104" t="s">
        <v>380</v>
      </c>
      <c r="CB238" s="104" t="s">
        <v>381</v>
      </c>
      <c r="CD238" s="104" t="s">
        <v>365</v>
      </c>
    </row>
    <row r="239" spans="1:82" ht="8.85" customHeight="1" x14ac:dyDescent="0.3">
      <c r="E239" s="67"/>
      <c r="K239" s="67"/>
      <c r="Q239" s="67"/>
      <c r="X239" s="67"/>
      <c r="AD239" s="67"/>
      <c r="AJ239" s="67"/>
      <c r="AP239" s="67"/>
    </row>
    <row r="240" spans="1:82" ht="8.85" customHeight="1" x14ac:dyDescent="0.3">
      <c r="B240" s="47" t="s">
        <v>291</v>
      </c>
    </row>
    <row r="241" spans="1:82" ht="8.85" customHeight="1" x14ac:dyDescent="0.3">
      <c r="A241" s="47">
        <v>1</v>
      </c>
      <c r="B241" s="58"/>
      <c r="C241" s="47" t="s">
        <v>220</v>
      </c>
      <c r="D241" s="61"/>
      <c r="E241" s="64">
        <v>2254221</v>
      </c>
      <c r="F241" s="61"/>
      <c r="G241" s="65">
        <f>(E241/$BL241)</f>
        <v>275.20705652545479</v>
      </c>
      <c r="H241" s="61"/>
      <c r="I241" s="66">
        <f>IF(G241,G241/G$287*100,0)</f>
        <v>148.4382168485638</v>
      </c>
      <c r="J241" s="61"/>
      <c r="K241" s="64">
        <v>0</v>
      </c>
      <c r="L241" s="61"/>
      <c r="M241" s="65">
        <f>(K241/$BL241)</f>
        <v>0</v>
      </c>
      <c r="N241" s="61"/>
      <c r="O241" s="66">
        <f>IF(M241,M241/M$287*100,0)</f>
        <v>0</v>
      </c>
      <c r="P241" s="61"/>
      <c r="Q241" s="64">
        <v>2778760</v>
      </c>
      <c r="R241" s="61"/>
      <c r="S241" s="65">
        <f>(Q241/$BL241)</f>
        <v>339.2455133683311</v>
      </c>
      <c r="T241" s="61"/>
      <c r="U241" s="66">
        <f>IF(S241,S241/S$287*100,0)</f>
        <v>86.702949318278471</v>
      </c>
      <c r="V241" s="61"/>
      <c r="W241" s="64">
        <v>3126291</v>
      </c>
      <c r="X241" s="61"/>
      <c r="Y241" s="65">
        <f>(W241/$BL241)</f>
        <v>381.67391038945186</v>
      </c>
      <c r="Z241" s="61"/>
      <c r="AA241" s="66">
        <f>IF(Y241,Y241/Y$287*100,0)</f>
        <v>100.26873936495309</v>
      </c>
      <c r="AB241" s="61"/>
      <c r="AC241" s="64">
        <v>4281</v>
      </c>
      <c r="AD241" s="61"/>
      <c r="AE241" s="65">
        <f>(AC241/$BL241)</f>
        <v>0.52264680747161518</v>
      </c>
      <c r="AF241" s="61"/>
      <c r="AG241" s="66">
        <f>IF(AE241,AE241/AE$287*100,0)</f>
        <v>11.963194280519767</v>
      </c>
      <c r="AH241" s="99"/>
      <c r="AI241" s="61"/>
      <c r="AJ241" s="64">
        <v>0</v>
      </c>
      <c r="AK241" s="61"/>
      <c r="AL241" s="65">
        <f>(AJ241/$BL241)</f>
        <v>0</v>
      </c>
      <c r="AM241" s="61"/>
      <c r="AN241" s="66">
        <f>IF(AL241,AL241/AL$287*100,0)</f>
        <v>0</v>
      </c>
      <c r="AO241" s="61"/>
      <c r="AP241" s="64">
        <v>4589972</v>
      </c>
      <c r="AQ241" s="61"/>
      <c r="AR241" s="65">
        <f>(AP241/$BL241)</f>
        <v>560.36772066902699</v>
      </c>
      <c r="AS241" s="61"/>
      <c r="AT241" s="66">
        <f>IF(AR241,AR241/AR$287*100,0)</f>
        <v>416.96569199292117</v>
      </c>
      <c r="AU241" s="61"/>
      <c r="AV241" s="64">
        <v>1248916</v>
      </c>
      <c r="AW241" s="61"/>
      <c r="AX241" s="65">
        <f>(AV241/$BL241)</f>
        <v>152.47417897692588</v>
      </c>
      <c r="AY241" s="61"/>
      <c r="AZ241" s="66">
        <f>IF(AX241,AX241/AX$287*100,0)</f>
        <v>168.73707967735751</v>
      </c>
      <c r="BA241" s="61"/>
      <c r="BB241" s="64">
        <v>0</v>
      </c>
      <c r="BC241" s="61"/>
      <c r="BD241" s="65">
        <f>(BB241/$BL241)</f>
        <v>0</v>
      </c>
      <c r="BE241" s="61"/>
      <c r="BF241" s="66">
        <f>IF(BD241,BD241/BD$287*100,0)</f>
        <v>0</v>
      </c>
      <c r="BG241" s="61"/>
      <c r="BH241" s="64">
        <f>(E241+K241+Q241+W241+AC241+AJ241+AP241+AV241+BB241)</f>
        <v>14002441</v>
      </c>
      <c r="BI241" s="61"/>
      <c r="BJ241" s="47">
        <v>1</v>
      </c>
      <c r="BK241" s="61"/>
      <c r="BL241" s="96">
        <v>8191</v>
      </c>
      <c r="BM241" s="61"/>
      <c r="BN241" s="96">
        <f>IF(E241,BL241,0)</f>
        <v>8191</v>
      </c>
      <c r="BO241" s="61"/>
      <c r="BP241" s="96">
        <f>IF(K241,BL241,0)</f>
        <v>0</v>
      </c>
      <c r="BQ241" s="61"/>
      <c r="BR241" s="96">
        <f>IF(Q241,BL241,0)</f>
        <v>8191</v>
      </c>
      <c r="BS241" s="61"/>
      <c r="BT241" s="96">
        <f>IF(W241,BL241,0)</f>
        <v>8191</v>
      </c>
      <c r="BU241" s="61"/>
      <c r="BV241" s="96">
        <f>IF(AC241,BL241,0)</f>
        <v>8191</v>
      </c>
      <c r="BW241" s="61"/>
      <c r="BX241" s="96">
        <f>IF(AJ241,BL241,0)</f>
        <v>0</v>
      </c>
      <c r="BY241" s="61"/>
      <c r="BZ241" s="96">
        <f>IF(AP241,BL241,0)</f>
        <v>8191</v>
      </c>
      <c r="CA241" s="61"/>
      <c r="CB241" s="96">
        <f>IF(AV241,BL241,0)</f>
        <v>8191</v>
      </c>
      <c r="CC241" s="61"/>
      <c r="CD241" s="96">
        <f>IF(BB241,$BL241,0)</f>
        <v>0</v>
      </c>
    </row>
    <row r="242" spans="1:82" ht="8.85" customHeight="1" x14ac:dyDescent="0.3">
      <c r="A242" s="47">
        <v>2</v>
      </c>
      <c r="B242" s="58"/>
      <c r="C242" s="47" t="s">
        <v>221</v>
      </c>
      <c r="D242" s="61"/>
      <c r="E242" s="70">
        <v>1518945</v>
      </c>
      <c r="F242" s="61"/>
      <c r="G242" s="66">
        <f>(E242/$BL242)</f>
        <v>210.23460207612456</v>
      </c>
      <c r="H242" s="61"/>
      <c r="I242" s="66">
        <f>IF(G242,G242/G$287*100,0)</f>
        <v>113.39407443268404</v>
      </c>
      <c r="J242" s="61"/>
      <c r="K242" s="70">
        <v>0</v>
      </c>
      <c r="L242" s="61"/>
      <c r="M242" s="66">
        <f>(K242/$BL242)</f>
        <v>0</v>
      </c>
      <c r="N242" s="61"/>
      <c r="O242" s="66">
        <f>IF(M242,M242/M$287*100,0)</f>
        <v>0</v>
      </c>
      <c r="P242" s="61"/>
      <c r="Q242" s="70">
        <v>3061364</v>
      </c>
      <c r="R242" s="61"/>
      <c r="S242" s="66">
        <f>(Q242/$BL242)</f>
        <v>423.71820069204153</v>
      </c>
      <c r="T242" s="61"/>
      <c r="U242" s="66">
        <f>IF(S242,S242/S$287*100,0)</f>
        <v>108.29212541404156</v>
      </c>
      <c r="V242" s="61"/>
      <c r="W242" s="70">
        <v>3279885</v>
      </c>
      <c r="X242" s="61"/>
      <c r="Y242" s="66">
        <f>(W242/$BL242)</f>
        <v>453.96332179930795</v>
      </c>
      <c r="Z242" s="61"/>
      <c r="AA242" s="66">
        <f>IF(Y242,Y242/Y$287*100,0)</f>
        <v>119.25973653346442</v>
      </c>
      <c r="AB242" s="61"/>
      <c r="AC242" s="70">
        <v>0</v>
      </c>
      <c r="AD242" s="61"/>
      <c r="AE242" s="66">
        <f>(AC242/$BL242)</f>
        <v>0</v>
      </c>
      <c r="AF242" s="61"/>
      <c r="AG242" s="66">
        <f>IF(AE242,AE242/AE$287*100,0)</f>
        <v>0</v>
      </c>
      <c r="AH242" s="99"/>
      <c r="AI242" s="61"/>
      <c r="AJ242" s="70">
        <v>0</v>
      </c>
      <c r="AK242" s="61"/>
      <c r="AL242" s="66">
        <f>(AJ242/$BL242)</f>
        <v>0</v>
      </c>
      <c r="AM242" s="61"/>
      <c r="AN242" s="66">
        <f>IF(AL242,AL242/AL$287*100,0)</f>
        <v>0</v>
      </c>
      <c r="AO242" s="61"/>
      <c r="AP242" s="70">
        <v>235193</v>
      </c>
      <c r="AQ242" s="61"/>
      <c r="AR242" s="66">
        <f>(AP242/$BL242)</f>
        <v>32.552664359861595</v>
      </c>
      <c r="AS242" s="61"/>
      <c r="AT242" s="66">
        <f>IF(AR242,AR242/AR$287*100,0)</f>
        <v>24.222209310732033</v>
      </c>
      <c r="AU242" s="61"/>
      <c r="AV242" s="70">
        <v>582507</v>
      </c>
      <c r="AW242" s="61"/>
      <c r="AX242" s="66">
        <f>(AV242/$BL242)</f>
        <v>80.623806228373709</v>
      </c>
      <c r="AY242" s="61"/>
      <c r="AZ242" s="66">
        <f>IF(AX242,AX242/AX$287*100,0)</f>
        <v>89.223143923324045</v>
      </c>
      <c r="BA242" s="61"/>
      <c r="BB242" s="70">
        <v>0</v>
      </c>
      <c r="BC242" s="61"/>
      <c r="BD242" s="66">
        <f>(BB242/$BL242)</f>
        <v>0</v>
      </c>
      <c r="BE242" s="61"/>
      <c r="BF242" s="66">
        <f>IF(BD242,BD242/BD$287*100,0)</f>
        <v>0</v>
      </c>
      <c r="BG242" s="61"/>
      <c r="BH242" s="70">
        <f>(E242+K242+Q242+W242+AC242+AJ242+AP242+AV242+BB242)</f>
        <v>8677894</v>
      </c>
      <c r="BI242" s="61"/>
      <c r="BJ242" s="47">
        <v>2</v>
      </c>
      <c r="BK242" s="61"/>
      <c r="BL242" s="96">
        <v>7225</v>
      </c>
      <c r="BM242" s="61"/>
      <c r="BN242" s="96">
        <f>IF(E242,BL242,0)</f>
        <v>7225</v>
      </c>
      <c r="BO242" s="61"/>
      <c r="BP242" s="96">
        <f>IF(K242,BL242,0)</f>
        <v>0</v>
      </c>
      <c r="BQ242" s="61"/>
      <c r="BR242" s="96">
        <f>IF(Q242,BL242,0)</f>
        <v>7225</v>
      </c>
      <c r="BS242" s="61"/>
      <c r="BT242" s="96">
        <f>IF(W242,BL242,0)</f>
        <v>7225</v>
      </c>
      <c r="BU242" s="61"/>
      <c r="BV242" s="96">
        <f>IF(AC242,BL242,0)</f>
        <v>0</v>
      </c>
      <c r="BW242" s="61"/>
      <c r="BX242" s="96">
        <f>IF(AJ242,BL242,0)</f>
        <v>0</v>
      </c>
      <c r="BY242" s="61"/>
      <c r="BZ242" s="96">
        <f>IF(AP242,BL242,0)</f>
        <v>7225</v>
      </c>
      <c r="CA242" s="61"/>
      <c r="CB242" s="96">
        <f>IF(AV242,BL242,0)</f>
        <v>7225</v>
      </c>
      <c r="CC242" s="61"/>
      <c r="CD242" s="96">
        <f>IF(BB242,$BL242,0)</f>
        <v>0</v>
      </c>
    </row>
    <row r="243" spans="1:82" ht="8.85" customHeight="1" x14ac:dyDescent="0.3">
      <c r="A243" s="47">
        <v>3</v>
      </c>
      <c r="B243" s="58"/>
      <c r="C243" s="47" t="s">
        <v>135</v>
      </c>
      <c r="D243" s="61"/>
      <c r="E243" s="70">
        <v>1061689</v>
      </c>
      <c r="F243" s="61"/>
      <c r="G243" s="66">
        <f>(E243/$BL243)</f>
        <v>172.01701231367466</v>
      </c>
      <c r="H243" s="61"/>
      <c r="I243" s="66">
        <f>IF(G243,G243/G$287*100,0)</f>
        <v>92.780682653381007</v>
      </c>
      <c r="J243" s="61"/>
      <c r="K243" s="70">
        <v>4200</v>
      </c>
      <c r="L243" s="61"/>
      <c r="M243" s="66">
        <f>(K243/$BL243)</f>
        <v>0.68049254698639017</v>
      </c>
      <c r="N243" s="61"/>
      <c r="O243" s="66">
        <f>IF(M243,M243/M$287*100,0)</f>
        <v>100</v>
      </c>
      <c r="P243" s="61"/>
      <c r="Q243" s="70">
        <v>3158741</v>
      </c>
      <c r="R243" s="61"/>
      <c r="S243" s="66">
        <f>(Q243/$BL243)</f>
        <v>511.7856448476993</v>
      </c>
      <c r="T243" s="61"/>
      <c r="U243" s="66">
        <f>IF(S243,S243/S$287*100,0)</f>
        <v>130.80003442484681</v>
      </c>
      <c r="V243" s="61"/>
      <c r="W243" s="70">
        <v>4567759</v>
      </c>
      <c r="X243" s="61"/>
      <c r="Y243" s="66">
        <f>(W243/$BL243)</f>
        <v>740.0776085547634</v>
      </c>
      <c r="Z243" s="61"/>
      <c r="AA243" s="66">
        <f>IF(Y243,Y243/Y$287*100,0)</f>
        <v>194.42421088278337</v>
      </c>
      <c r="AB243" s="61"/>
      <c r="AC243" s="70">
        <v>19373</v>
      </c>
      <c r="AD243" s="61"/>
      <c r="AE243" s="66">
        <f>(AC243/$BL243)</f>
        <v>3.138852883992223</v>
      </c>
      <c r="AF243" s="61"/>
      <c r="AG243" s="66">
        <f>IF(AE243,AE243/AE$287*100,0)</f>
        <v>71.847194572614143</v>
      </c>
      <c r="AH243" s="99"/>
      <c r="AI243" s="61"/>
      <c r="AJ243" s="70">
        <v>0</v>
      </c>
      <c r="AK243" s="61"/>
      <c r="AL243" s="66">
        <f>(AJ243/$BL243)</f>
        <v>0</v>
      </c>
      <c r="AM243" s="61"/>
      <c r="AN243" s="66">
        <f>IF(AL243,AL243/AL$287*100,0)</f>
        <v>0</v>
      </c>
      <c r="AO243" s="61"/>
      <c r="AP243" s="70">
        <v>333363</v>
      </c>
      <c r="AQ243" s="61"/>
      <c r="AR243" s="66">
        <f>(AP243/$BL243)</f>
        <v>54.012151652624759</v>
      </c>
      <c r="AS243" s="61"/>
      <c r="AT243" s="66">
        <f>IF(AR243,AR243/AR$287*100,0)</f>
        <v>40.190063344432204</v>
      </c>
      <c r="AU243" s="61"/>
      <c r="AV243" s="70">
        <v>174855</v>
      </c>
      <c r="AW243" s="61"/>
      <c r="AX243" s="66">
        <f>(AV243/$BL243)</f>
        <v>28.330362929358394</v>
      </c>
      <c r="AY243" s="61"/>
      <c r="AZ243" s="66">
        <f>IF(AX243,AX243/AX$287*100,0)</f>
        <v>31.352080325830279</v>
      </c>
      <c r="BA243" s="61"/>
      <c r="BB243" s="70">
        <v>0</v>
      </c>
      <c r="BC243" s="61"/>
      <c r="BD243" s="66">
        <f>(BB243/$BL243)</f>
        <v>0</v>
      </c>
      <c r="BE243" s="61"/>
      <c r="BF243" s="66">
        <f>IF(BD243,BD243/BD$287*100,0)</f>
        <v>0</v>
      </c>
      <c r="BG243" s="61"/>
      <c r="BH243" s="70">
        <f>(E243+K243+Q243+W243+AC243+AJ243+AP243+AV243+BB243)</f>
        <v>9319980</v>
      </c>
      <c r="BI243" s="61"/>
      <c r="BJ243" s="47">
        <v>3</v>
      </c>
      <c r="BK243" s="61"/>
      <c r="BL243" s="96">
        <v>6172</v>
      </c>
      <c r="BM243" s="61"/>
      <c r="BN243" s="96">
        <f>IF(E243,BL243,0)</f>
        <v>6172</v>
      </c>
      <c r="BO243" s="61"/>
      <c r="BP243" s="96">
        <f>IF(K243,BL243,0)</f>
        <v>6172</v>
      </c>
      <c r="BQ243" s="61"/>
      <c r="BR243" s="96">
        <f>IF(Q243,BL243,0)</f>
        <v>6172</v>
      </c>
      <c r="BS243" s="61"/>
      <c r="BT243" s="96">
        <f>IF(W243,BL243,0)</f>
        <v>6172</v>
      </c>
      <c r="BU243" s="61"/>
      <c r="BV243" s="96">
        <f>IF(AC243,BL243,0)</f>
        <v>6172</v>
      </c>
      <c r="BW243" s="61"/>
      <c r="BX243" s="96">
        <f>IF(AJ243,BL243,0)</f>
        <v>0</v>
      </c>
      <c r="BY243" s="61"/>
      <c r="BZ243" s="96">
        <f>IF(AP243,BL243,0)</f>
        <v>6172</v>
      </c>
      <c r="CA243" s="61"/>
      <c r="CB243" s="96">
        <f>IF(AV243,BL243,0)</f>
        <v>6172</v>
      </c>
      <c r="CC243" s="61"/>
      <c r="CD243" s="96">
        <f>IF(BB243,$BL243,0)</f>
        <v>0</v>
      </c>
    </row>
    <row r="244" spans="1:82" ht="8.85" customHeight="1" x14ac:dyDescent="0.3">
      <c r="A244" s="47">
        <v>4</v>
      </c>
      <c r="B244" s="58"/>
      <c r="C244" s="47" t="s">
        <v>222</v>
      </c>
      <c r="D244" s="61"/>
      <c r="E244" s="70">
        <v>1073103</v>
      </c>
      <c r="F244" s="61"/>
      <c r="G244" s="66">
        <f>(E244/$BL244)</f>
        <v>256.41648745519711</v>
      </c>
      <c r="H244" s="61"/>
      <c r="I244" s="66">
        <f>IF(G244,G244/G$287*100,0)</f>
        <v>138.30316216801336</v>
      </c>
      <c r="J244" s="61"/>
      <c r="K244" s="70">
        <v>0</v>
      </c>
      <c r="L244" s="61"/>
      <c r="M244" s="66">
        <f>(K244/$BL244)</f>
        <v>0</v>
      </c>
      <c r="N244" s="61"/>
      <c r="O244" s="66">
        <f>IF(M244,M244/M$287*100,0)</f>
        <v>0</v>
      </c>
      <c r="P244" s="61"/>
      <c r="Q244" s="70">
        <v>834971</v>
      </c>
      <c r="R244" s="61"/>
      <c r="S244" s="66">
        <f>(Q244/$BL244)</f>
        <v>199.51517323775388</v>
      </c>
      <c r="T244" s="61"/>
      <c r="U244" s="66">
        <f>IF(S244,S244/S$287*100,0)</f>
        <v>50.991253448586839</v>
      </c>
      <c r="V244" s="61"/>
      <c r="W244" s="70">
        <v>1352313</v>
      </c>
      <c r="X244" s="61"/>
      <c r="Y244" s="66">
        <f>(W244/$BL244)</f>
        <v>323.13333333333333</v>
      </c>
      <c r="Z244" s="61"/>
      <c r="AA244" s="66">
        <f>IF(Y244,Y244/Y$287*100,0)</f>
        <v>84.889669160430884</v>
      </c>
      <c r="AB244" s="61"/>
      <c r="AC244" s="70">
        <v>17844</v>
      </c>
      <c r="AD244" s="61"/>
      <c r="AE244" s="66">
        <f>(AC244/$BL244)</f>
        <v>4.263799283154122</v>
      </c>
      <c r="AF244" s="61"/>
      <c r="AG244" s="66">
        <f>IF(AE244,AE244/AE$287*100,0)</f>
        <v>97.596806233785216</v>
      </c>
      <c r="AH244" s="99"/>
      <c r="AI244" s="61"/>
      <c r="AJ244" s="70">
        <v>0</v>
      </c>
      <c r="AK244" s="61"/>
      <c r="AL244" s="66">
        <f>(AJ244/$BL244)</f>
        <v>0</v>
      </c>
      <c r="AM244" s="61"/>
      <c r="AN244" s="66">
        <f>IF(AL244,AL244/AL$287*100,0)</f>
        <v>0</v>
      </c>
      <c r="AO244" s="61"/>
      <c r="AP244" s="70">
        <v>54085</v>
      </c>
      <c r="AQ244" s="61"/>
      <c r="AR244" s="66">
        <f>(AP244/$BL244)</f>
        <v>12.923536439665472</v>
      </c>
      <c r="AS244" s="61"/>
      <c r="AT244" s="66">
        <f>IF(AR244,AR244/AR$287*100,0)</f>
        <v>9.6163128527947208</v>
      </c>
      <c r="AU244" s="61"/>
      <c r="AV244" s="70">
        <v>133217</v>
      </c>
      <c r="AW244" s="61"/>
      <c r="AX244" s="66">
        <f>(AV244/$BL244)</f>
        <v>31.832019115890084</v>
      </c>
      <c r="AY244" s="61"/>
      <c r="AZ244" s="66">
        <f>IF(AX244,AX244/AX$287*100,0)</f>
        <v>35.227223270780492</v>
      </c>
      <c r="BA244" s="61"/>
      <c r="BB244" s="70">
        <v>0</v>
      </c>
      <c r="BC244" s="61"/>
      <c r="BD244" s="66">
        <f>(BB244/$BL244)</f>
        <v>0</v>
      </c>
      <c r="BE244" s="61"/>
      <c r="BF244" s="66">
        <f>IF(BD244,BD244/BD$287*100,0)</f>
        <v>0</v>
      </c>
      <c r="BG244" s="61"/>
      <c r="BH244" s="70">
        <f>(E244+K244+Q244+W244+AC244+AJ244+AP244+AV244+BB244)</f>
        <v>3465533</v>
      </c>
      <c r="BI244" s="61"/>
      <c r="BJ244" s="47">
        <v>4</v>
      </c>
      <c r="BK244" s="61"/>
      <c r="BL244" s="96">
        <v>4185</v>
      </c>
      <c r="BM244" s="61"/>
      <c r="BN244" s="96">
        <f>IF(E244,BL244,0)</f>
        <v>4185</v>
      </c>
      <c r="BO244" s="61"/>
      <c r="BP244" s="96">
        <f>IF(K244,BL244,0)</f>
        <v>0</v>
      </c>
      <c r="BQ244" s="61"/>
      <c r="BR244" s="96">
        <f>IF(Q244,BL244,0)</f>
        <v>4185</v>
      </c>
      <c r="BS244" s="61"/>
      <c r="BT244" s="96">
        <f>IF(W244,BL244,0)</f>
        <v>4185</v>
      </c>
      <c r="BU244" s="61"/>
      <c r="BV244" s="96">
        <f>IF(AC244,BL244,0)</f>
        <v>4185</v>
      </c>
      <c r="BW244" s="61"/>
      <c r="BX244" s="96">
        <f>IF(AJ244,BL244,0)</f>
        <v>0</v>
      </c>
      <c r="BY244" s="61"/>
      <c r="BZ244" s="96">
        <f>IF(AP244,BL244,0)</f>
        <v>4185</v>
      </c>
      <c r="CA244" s="61"/>
      <c r="CB244" s="96">
        <f>IF(AV244,BL244,0)</f>
        <v>4185</v>
      </c>
      <c r="CC244" s="61"/>
      <c r="CD244" s="96">
        <f>IF(BB244,$BL244,0)</f>
        <v>0</v>
      </c>
    </row>
    <row r="245" spans="1:82" ht="8.85" customHeight="1" x14ac:dyDescent="0.3">
      <c r="A245" s="47">
        <v>5</v>
      </c>
      <c r="B245" s="58"/>
      <c r="C245" s="47" t="s">
        <v>223</v>
      </c>
      <c r="D245" s="61"/>
      <c r="E245" s="70">
        <v>529919</v>
      </c>
      <c r="F245" s="61"/>
      <c r="G245" s="66">
        <f>(E245/$BL245)</f>
        <v>94.392411827573923</v>
      </c>
      <c r="H245" s="61"/>
      <c r="I245" s="66">
        <f>IF(G245,G245/G$287*100,0)</f>
        <v>50.912362032491686</v>
      </c>
      <c r="J245" s="61"/>
      <c r="K245" s="70">
        <v>0</v>
      </c>
      <c r="L245" s="61"/>
      <c r="M245" s="66">
        <f>(K245/$BL245)</f>
        <v>0</v>
      </c>
      <c r="N245" s="61"/>
      <c r="O245" s="66">
        <f>IF(M245,M245/M$287*100,0)</f>
        <v>0</v>
      </c>
      <c r="P245" s="61"/>
      <c r="Q245" s="70">
        <v>1582386</v>
      </c>
      <c r="R245" s="61"/>
      <c r="S245" s="66">
        <f>(Q245/$BL245)</f>
        <v>281.8642679016744</v>
      </c>
      <c r="T245" s="61"/>
      <c r="U245" s="66">
        <f>IF(S245,S245/S$287*100,0)</f>
        <v>72.037690614875785</v>
      </c>
      <c r="V245" s="61"/>
      <c r="W245" s="70">
        <v>1494487</v>
      </c>
      <c r="X245" s="61"/>
      <c r="Y245" s="66">
        <f>(W245/$BL245)</f>
        <v>266.20716066975416</v>
      </c>
      <c r="Z245" s="61"/>
      <c r="AA245" s="66">
        <f>IF(Y245,Y245/Y$287*100,0)</f>
        <v>69.934715692365685</v>
      </c>
      <c r="AB245" s="61"/>
      <c r="AC245" s="70">
        <v>31123</v>
      </c>
      <c r="AD245" s="61"/>
      <c r="AE245" s="66">
        <f>(AC245/$BL245)</f>
        <v>5.5438190238688989</v>
      </c>
      <c r="AF245" s="61"/>
      <c r="AG245" s="66">
        <f>IF(AE245,AE245/AE$287*100,0)</f>
        <v>126.89598996964504</v>
      </c>
      <c r="AH245" s="99"/>
      <c r="AI245" s="61"/>
      <c r="AJ245" s="70">
        <v>0</v>
      </c>
      <c r="AK245" s="61"/>
      <c r="AL245" s="66">
        <f>(AJ245/$BL245)</f>
        <v>0</v>
      </c>
      <c r="AM245" s="61"/>
      <c r="AN245" s="66">
        <f>IF(AL245,AL245/AL$287*100,0)</f>
        <v>0</v>
      </c>
      <c r="AO245" s="61"/>
      <c r="AP245" s="70">
        <v>935272</v>
      </c>
      <c r="AQ245" s="61"/>
      <c r="AR245" s="66">
        <f>(AP245/$BL245)</f>
        <v>166.59636622728891</v>
      </c>
      <c r="AS245" s="61"/>
      <c r="AT245" s="66">
        <f>IF(AR245,AR245/AR$287*100,0)</f>
        <v>123.96318803754957</v>
      </c>
      <c r="AU245" s="61"/>
      <c r="AV245" s="70">
        <v>106619</v>
      </c>
      <c r="AW245" s="61"/>
      <c r="AX245" s="66">
        <f>(AV245/$BL245)</f>
        <v>18.991628072675454</v>
      </c>
      <c r="AY245" s="61"/>
      <c r="AZ245" s="66">
        <f>IF(AX245,AX245/AX$287*100,0)</f>
        <v>21.017275717134591</v>
      </c>
      <c r="BA245" s="61"/>
      <c r="BB245" s="70">
        <v>0</v>
      </c>
      <c r="BC245" s="61"/>
      <c r="BD245" s="66">
        <f>(BB245/$BL245)</f>
        <v>0</v>
      </c>
      <c r="BE245" s="61"/>
      <c r="BF245" s="66">
        <f>IF(BD245,BD245/BD$287*100,0)</f>
        <v>0</v>
      </c>
      <c r="BG245" s="61"/>
      <c r="BH245" s="70">
        <f>(E245+K245+Q245+W245+AC245+AJ245+AP245+AV245+BB245)</f>
        <v>4679806</v>
      </c>
      <c r="BI245" s="61"/>
      <c r="BJ245" s="47">
        <v>5</v>
      </c>
      <c r="BK245" s="61"/>
      <c r="BL245" s="96">
        <v>5614</v>
      </c>
      <c r="BM245" s="61"/>
      <c r="BN245" s="96">
        <f>IF(E245,BL245,0)</f>
        <v>5614</v>
      </c>
      <c r="BO245" s="61"/>
      <c r="BP245" s="96">
        <f>IF(K245,BL245,0)</f>
        <v>0</v>
      </c>
      <c r="BQ245" s="61"/>
      <c r="BR245" s="96">
        <f>IF(Q245,BL245,0)</f>
        <v>5614</v>
      </c>
      <c r="BS245" s="61"/>
      <c r="BT245" s="96">
        <f>IF(W245,BL245,0)</f>
        <v>5614</v>
      </c>
      <c r="BU245" s="61"/>
      <c r="BV245" s="96">
        <f>IF(AC245,BL245,0)</f>
        <v>5614</v>
      </c>
      <c r="BW245" s="61"/>
      <c r="BX245" s="96">
        <f>IF(AJ245,BL245,0)</f>
        <v>0</v>
      </c>
      <c r="BY245" s="61"/>
      <c r="BZ245" s="96">
        <f>IF(AP245,BL245,0)</f>
        <v>5614</v>
      </c>
      <c r="CA245" s="61"/>
      <c r="CB245" s="96">
        <f>IF(AV245,BL245,0)</f>
        <v>5614</v>
      </c>
      <c r="CC245" s="61"/>
      <c r="CD245" s="96">
        <f>IF(BB245,$BL245,0)</f>
        <v>0</v>
      </c>
    </row>
    <row r="246" spans="1:82" ht="8.85" customHeight="1" x14ac:dyDescent="0.3">
      <c r="A246" s="73"/>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72"/>
      <c r="BK246" s="61"/>
      <c r="BL246" s="93"/>
      <c r="BM246" s="61"/>
      <c r="BN246" s="61"/>
      <c r="BO246" s="61"/>
      <c r="BP246" s="61"/>
      <c r="BQ246" s="61"/>
      <c r="BR246" s="61"/>
      <c r="BS246" s="61"/>
      <c r="BT246" s="61"/>
      <c r="BU246" s="61"/>
      <c r="BV246" s="61"/>
      <c r="BW246" s="61"/>
      <c r="BX246" s="61"/>
      <c r="BY246" s="61"/>
      <c r="BZ246" s="61"/>
      <c r="CA246" s="61"/>
      <c r="CB246" s="61"/>
      <c r="CC246" s="61"/>
      <c r="CD246" s="61"/>
    </row>
    <row r="247" spans="1:82" ht="8.85" customHeight="1" x14ac:dyDescent="0.3">
      <c r="A247" s="47">
        <v>6</v>
      </c>
      <c r="B247" s="58"/>
      <c r="C247" s="47" t="s">
        <v>224</v>
      </c>
      <c r="D247" s="61"/>
      <c r="E247" s="70">
        <v>3642061</v>
      </c>
      <c r="F247" s="61"/>
      <c r="G247" s="66">
        <f>(E247/$BL247)</f>
        <v>85.454270295635851</v>
      </c>
      <c r="H247" s="61"/>
      <c r="I247" s="66">
        <f>IF(G247,G247/G$287*100,0)</f>
        <v>46.091403559654481</v>
      </c>
      <c r="J247" s="61"/>
      <c r="K247" s="70">
        <v>0</v>
      </c>
      <c r="L247" s="61"/>
      <c r="M247" s="66">
        <f>(K247/$BL247)</f>
        <v>0</v>
      </c>
      <c r="N247" s="61"/>
      <c r="O247" s="66">
        <f>IF(M247,M247/M$287*100,0)</f>
        <v>0</v>
      </c>
      <c r="P247" s="61"/>
      <c r="Q247" s="70">
        <v>10846962</v>
      </c>
      <c r="R247" s="61"/>
      <c r="S247" s="66">
        <f>(Q247/$BL247)</f>
        <v>254.50403566400752</v>
      </c>
      <c r="T247" s="61"/>
      <c r="U247" s="66">
        <f>IF(S247,S247/S$287*100,0)</f>
        <v>65.045076901328557</v>
      </c>
      <c r="V247" s="61"/>
      <c r="W247" s="70">
        <v>8973579</v>
      </c>
      <c r="X247" s="61"/>
      <c r="Y247" s="66">
        <f>(W247/$BL247)</f>
        <v>210.54854528390428</v>
      </c>
      <c r="Z247" s="61"/>
      <c r="AA247" s="66">
        <f>IF(Y247,Y247/Y$287*100,0)</f>
        <v>55.312759494617183</v>
      </c>
      <c r="AB247" s="61"/>
      <c r="AC247" s="70">
        <v>25238</v>
      </c>
      <c r="AD247" s="61"/>
      <c r="AE247" s="66">
        <f>(AC247/$BL247)</f>
        <v>0.59216330361332703</v>
      </c>
      <c r="AF247" s="61"/>
      <c r="AG247" s="66">
        <f>IF(AE247,AE247/AE$287*100,0)</f>
        <v>13.554401453615275</v>
      </c>
      <c r="AH247" s="99"/>
      <c r="AI247" s="61"/>
      <c r="AJ247" s="70">
        <v>0</v>
      </c>
      <c r="AK247" s="61"/>
      <c r="AL247" s="66">
        <f>(AJ247/$BL247)</f>
        <v>0</v>
      </c>
      <c r="AM247" s="61"/>
      <c r="AN247" s="66">
        <f>IF(AL247,AL247/AL$287*100,0)</f>
        <v>0</v>
      </c>
      <c r="AO247" s="61"/>
      <c r="AP247" s="70">
        <v>3039079</v>
      </c>
      <c r="AQ247" s="61"/>
      <c r="AR247" s="66">
        <f>(AP247/$BL247)</f>
        <v>71.306405443453784</v>
      </c>
      <c r="AS247" s="61"/>
      <c r="AT247" s="66">
        <f>IF(AR247,AR247/AR$287*100,0)</f>
        <v>53.058596333421704</v>
      </c>
      <c r="AU247" s="61"/>
      <c r="AV247" s="70">
        <v>4667756</v>
      </c>
      <c r="AW247" s="61"/>
      <c r="AX247" s="66">
        <f>(AV247/$BL247)</f>
        <v>109.52031909901454</v>
      </c>
      <c r="AY247" s="61"/>
      <c r="AZ247" s="66">
        <f>IF(AX247,AX247/AX$287*100,0)</f>
        <v>121.20175976088817</v>
      </c>
      <c r="BA247" s="61"/>
      <c r="BB247" s="70">
        <v>0</v>
      </c>
      <c r="BC247" s="61"/>
      <c r="BD247" s="66">
        <f>(BB247/$BL247)</f>
        <v>0</v>
      </c>
      <c r="BE247" s="61"/>
      <c r="BF247" s="66">
        <f>IF(BD247,BD247/BD$287*100,0)</f>
        <v>0</v>
      </c>
      <c r="BG247" s="61"/>
      <c r="BH247" s="70">
        <f>(E247+K247+Q247+W247+AC247+AJ247+AP247+AV247+BB247)</f>
        <v>31194675</v>
      </c>
      <c r="BI247" s="61"/>
      <c r="BJ247" s="47">
        <v>6</v>
      </c>
      <c r="BK247" s="61"/>
      <c r="BL247" s="96">
        <v>42620</v>
      </c>
      <c r="BM247" s="61"/>
      <c r="BN247" s="96">
        <f>IF(E247,BL247,0)</f>
        <v>42620</v>
      </c>
      <c r="BO247" s="61"/>
      <c r="BP247" s="96">
        <f>IF(K247,BL247,0)</f>
        <v>0</v>
      </c>
      <c r="BQ247" s="61"/>
      <c r="BR247" s="96">
        <f>IF(Q247,BL247,0)</f>
        <v>42620</v>
      </c>
      <c r="BS247" s="61"/>
      <c r="BT247" s="96">
        <f>IF(W247,BL247,0)</f>
        <v>42620</v>
      </c>
      <c r="BU247" s="61"/>
      <c r="BV247" s="96">
        <f>IF(AC247,BL247,0)</f>
        <v>42620</v>
      </c>
      <c r="BW247" s="61"/>
      <c r="BX247" s="96">
        <f>IF(AJ247,BL247,0)</f>
        <v>0</v>
      </c>
      <c r="BY247" s="61"/>
      <c r="BZ247" s="96">
        <f>IF(AP247,BL247,0)</f>
        <v>42620</v>
      </c>
      <c r="CA247" s="61"/>
      <c r="CB247" s="96">
        <f>IF(AV247,BL247,0)</f>
        <v>42620</v>
      </c>
      <c r="CC247" s="61"/>
      <c r="CD247" s="96">
        <f>IF(BB247,$BL247,0)</f>
        <v>0</v>
      </c>
    </row>
    <row r="248" spans="1:82" ht="8.85" customHeight="1" x14ac:dyDescent="0.3">
      <c r="A248" s="47">
        <v>7</v>
      </c>
      <c r="B248" s="58"/>
      <c r="C248" s="47" t="s">
        <v>225</v>
      </c>
      <c r="D248" s="61"/>
      <c r="E248" s="70">
        <v>399785</v>
      </c>
      <c r="F248" s="61"/>
      <c r="G248" s="66">
        <f>(E248/$BL248)</f>
        <v>110.40734603700635</v>
      </c>
      <c r="H248" s="61"/>
      <c r="I248" s="66">
        <f>IF(G248,G248/G$287*100,0)</f>
        <v>59.550324688712074</v>
      </c>
      <c r="J248" s="61"/>
      <c r="K248" s="70">
        <v>0</v>
      </c>
      <c r="L248" s="61"/>
      <c r="M248" s="66">
        <f>(K248/$BL248)</f>
        <v>0</v>
      </c>
      <c r="N248" s="61"/>
      <c r="O248" s="66">
        <f>IF(M248,M248/M$287*100,0)</f>
        <v>0</v>
      </c>
      <c r="P248" s="61"/>
      <c r="Q248" s="70">
        <v>1162880</v>
      </c>
      <c r="R248" s="61"/>
      <c r="S248" s="66">
        <f>(Q248/$BL248)</f>
        <v>321.14885390776027</v>
      </c>
      <c r="T248" s="61"/>
      <c r="U248" s="66">
        <f>IF(S248,S248/S$287*100,0)</f>
        <v>82.077880787640439</v>
      </c>
      <c r="V248" s="61"/>
      <c r="W248" s="70">
        <v>2329729</v>
      </c>
      <c r="X248" s="61"/>
      <c r="Y248" s="66">
        <f>(W248/$BL248)</f>
        <v>643.39381386357365</v>
      </c>
      <c r="Z248" s="61"/>
      <c r="AA248" s="66">
        <f>IF(Y248,Y248/Y$287*100,0)</f>
        <v>169.0246172851659</v>
      </c>
      <c r="AB248" s="61"/>
      <c r="AC248" s="70">
        <v>0</v>
      </c>
      <c r="AD248" s="61"/>
      <c r="AE248" s="66">
        <f>(AC248/$BL248)</f>
        <v>0</v>
      </c>
      <c r="AF248" s="61"/>
      <c r="AG248" s="66">
        <f>IF(AE248,AE248/AE$287*100,0)</f>
        <v>0</v>
      </c>
      <c r="AH248" s="99"/>
      <c r="AI248" s="61"/>
      <c r="AJ248" s="70">
        <v>0</v>
      </c>
      <c r="AK248" s="61"/>
      <c r="AL248" s="66">
        <f>(AJ248/$BL248)</f>
        <v>0</v>
      </c>
      <c r="AM248" s="61"/>
      <c r="AN248" s="66">
        <f>IF(AL248,AL248/AL$287*100,0)</f>
        <v>0</v>
      </c>
      <c r="AO248" s="61"/>
      <c r="AP248" s="70">
        <v>18779</v>
      </c>
      <c r="AQ248" s="61"/>
      <c r="AR248" s="66">
        <f>(AP248/$BL248)</f>
        <v>5.1861364264015464</v>
      </c>
      <c r="AS248" s="61"/>
      <c r="AT248" s="66">
        <f>IF(AR248,AR248/AR$287*100,0)</f>
        <v>3.8589677528578248</v>
      </c>
      <c r="AU248" s="61"/>
      <c r="AV248" s="70">
        <v>482373</v>
      </c>
      <c r="AW248" s="61"/>
      <c r="AX248" s="66">
        <f>(AV248/$BL248)</f>
        <v>133.21541010770505</v>
      </c>
      <c r="AY248" s="61"/>
      <c r="AZ248" s="66">
        <f>IF(AX248,AX248/AX$287*100,0)</f>
        <v>147.42416991795946</v>
      </c>
      <c r="BA248" s="61"/>
      <c r="BB248" s="70">
        <v>0</v>
      </c>
      <c r="BC248" s="61"/>
      <c r="BD248" s="66">
        <f>(BB248/$BL248)</f>
        <v>0</v>
      </c>
      <c r="BE248" s="61"/>
      <c r="BF248" s="66">
        <f>IF(BD248,BD248/BD$287*100,0)</f>
        <v>0</v>
      </c>
      <c r="BG248" s="61"/>
      <c r="BH248" s="70">
        <f>(E248+K248+Q248+W248+AC248+AJ248+AP248+AV248+BB248)</f>
        <v>4393546</v>
      </c>
      <c r="BI248" s="61"/>
      <c r="BJ248" s="47">
        <v>7</v>
      </c>
      <c r="BK248" s="61"/>
      <c r="BL248" s="96">
        <v>3621</v>
      </c>
      <c r="BM248" s="61"/>
      <c r="BN248" s="96">
        <f>IF(E248,BL248,0)</f>
        <v>3621</v>
      </c>
      <c r="BO248" s="61"/>
      <c r="BP248" s="96">
        <f>IF(K248,BL248,0)</f>
        <v>0</v>
      </c>
      <c r="BQ248" s="61"/>
      <c r="BR248" s="96">
        <f>IF(Q248,BL248,0)</f>
        <v>3621</v>
      </c>
      <c r="BS248" s="61"/>
      <c r="BT248" s="96">
        <f>IF(W248,BL248,0)</f>
        <v>3621</v>
      </c>
      <c r="BU248" s="61"/>
      <c r="BV248" s="96">
        <f>IF(AC248,BL248,0)</f>
        <v>0</v>
      </c>
      <c r="BW248" s="61"/>
      <c r="BX248" s="96">
        <f>IF(AJ248,BL248,0)</f>
        <v>0</v>
      </c>
      <c r="BY248" s="61"/>
      <c r="BZ248" s="96">
        <f>IF(AP248,BL248,0)</f>
        <v>3621</v>
      </c>
      <c r="CA248" s="61"/>
      <c r="CB248" s="96">
        <f>IF(AV248,BL248,0)</f>
        <v>3621</v>
      </c>
      <c r="CC248" s="61"/>
      <c r="CD248" s="96">
        <f>IF(BB248,$BL248,0)</f>
        <v>0</v>
      </c>
    </row>
    <row r="249" spans="1:82" ht="8.85" customHeight="1" x14ac:dyDescent="0.3">
      <c r="A249" s="47">
        <v>8</v>
      </c>
      <c r="B249" s="58"/>
      <c r="C249" s="47" t="s">
        <v>226</v>
      </c>
      <c r="D249" s="61"/>
      <c r="E249" s="70">
        <v>930693</v>
      </c>
      <c r="F249" s="61"/>
      <c r="G249" s="66">
        <f>(E249/$BL249)</f>
        <v>170.95756796473182</v>
      </c>
      <c r="H249" s="61"/>
      <c r="I249" s="66">
        <f>IF(G249,G249/G$287*100,0)</f>
        <v>92.209250975745888</v>
      </c>
      <c r="J249" s="61"/>
      <c r="K249" s="70">
        <v>0</v>
      </c>
      <c r="L249" s="61"/>
      <c r="M249" s="66">
        <f>(K249/$BL249)</f>
        <v>0</v>
      </c>
      <c r="N249" s="61"/>
      <c r="O249" s="66">
        <f>IF(M249,M249/M$287*100,0)</f>
        <v>0</v>
      </c>
      <c r="P249" s="61"/>
      <c r="Q249" s="70">
        <v>2784426</v>
      </c>
      <c r="R249" s="61"/>
      <c r="S249" s="66">
        <f>(Q249/$BL249)</f>
        <v>511.46693607641441</v>
      </c>
      <c r="T249" s="61"/>
      <c r="U249" s="66">
        <f>IF(S249,S249/S$287*100,0)</f>
        <v>130.71858017016962</v>
      </c>
      <c r="V249" s="61"/>
      <c r="W249" s="70">
        <v>2149457</v>
      </c>
      <c r="X249" s="61"/>
      <c r="Y249" s="66">
        <f>(W249/$BL249)</f>
        <v>394.83045554739164</v>
      </c>
      <c r="Z249" s="61"/>
      <c r="AA249" s="66">
        <f>IF(Y249,Y249/Y$287*100,0)</f>
        <v>103.72506729692681</v>
      </c>
      <c r="AB249" s="61"/>
      <c r="AC249" s="70">
        <v>3271</v>
      </c>
      <c r="AD249" s="61"/>
      <c r="AE249" s="66">
        <f>(AC249/$BL249)</f>
        <v>0.60084496693607636</v>
      </c>
      <c r="AF249" s="61"/>
      <c r="AG249" s="66">
        <f>IF(AE249,AE249/AE$287*100,0)</f>
        <v>13.753121552013187</v>
      </c>
      <c r="AH249" s="99"/>
      <c r="AI249" s="61"/>
      <c r="AJ249" s="70">
        <v>0</v>
      </c>
      <c r="AK249" s="61"/>
      <c r="AL249" s="66">
        <f>(AJ249/$BL249)</f>
        <v>0</v>
      </c>
      <c r="AM249" s="61"/>
      <c r="AN249" s="66">
        <f>IF(AL249,AL249/AL$287*100,0)</f>
        <v>0</v>
      </c>
      <c r="AO249" s="61"/>
      <c r="AP249" s="70">
        <v>1333350</v>
      </c>
      <c r="AQ249" s="61"/>
      <c r="AR249" s="66">
        <f>(AP249/$BL249)</f>
        <v>244.92101396032328</v>
      </c>
      <c r="AS249" s="61"/>
      <c r="AT249" s="66">
        <f>IF(AR249,AR249/AR$287*100,0)</f>
        <v>182.24400925101099</v>
      </c>
      <c r="AU249" s="61"/>
      <c r="AV249" s="70">
        <v>455126</v>
      </c>
      <c r="AW249" s="61"/>
      <c r="AX249" s="66">
        <f>(AV249/$BL249)</f>
        <v>83.601396032329163</v>
      </c>
      <c r="AY249" s="61"/>
      <c r="AZ249" s="66">
        <f>IF(AX249,AX249/AX$287*100,0)</f>
        <v>92.518323548934958</v>
      </c>
      <c r="BA249" s="61"/>
      <c r="BB249" s="70">
        <v>0</v>
      </c>
      <c r="BC249" s="61"/>
      <c r="BD249" s="66">
        <f>(BB249/$BL249)</f>
        <v>0</v>
      </c>
      <c r="BE249" s="61"/>
      <c r="BF249" s="66">
        <f>IF(BD249,BD249/BD$287*100,0)</f>
        <v>0</v>
      </c>
      <c r="BG249" s="61"/>
      <c r="BH249" s="70">
        <f>(E249+K249+Q249+W249+AC249+AJ249+AP249+AV249+BB249)</f>
        <v>7656323</v>
      </c>
      <c r="BI249" s="61"/>
      <c r="BJ249" s="47">
        <v>8</v>
      </c>
      <c r="BK249" s="61"/>
      <c r="BL249" s="96">
        <v>5444</v>
      </c>
      <c r="BM249" s="61"/>
      <c r="BN249" s="96">
        <f>IF(E249,BL249,0)</f>
        <v>5444</v>
      </c>
      <c r="BO249" s="61"/>
      <c r="BP249" s="96">
        <f>IF(K249,BL249,0)</f>
        <v>0</v>
      </c>
      <c r="BQ249" s="61"/>
      <c r="BR249" s="96">
        <f>IF(Q249,BL249,0)</f>
        <v>5444</v>
      </c>
      <c r="BS249" s="61"/>
      <c r="BT249" s="96">
        <f>IF(W249,BL249,0)</f>
        <v>5444</v>
      </c>
      <c r="BU249" s="61"/>
      <c r="BV249" s="96">
        <f>IF(AC249,BL249,0)</f>
        <v>5444</v>
      </c>
      <c r="BW249" s="61"/>
      <c r="BX249" s="96">
        <f>IF(AJ249,BL249,0)</f>
        <v>0</v>
      </c>
      <c r="BY249" s="61"/>
      <c r="BZ249" s="96">
        <f>IF(AP249,BL249,0)</f>
        <v>5444</v>
      </c>
      <c r="CA249" s="61"/>
      <c r="CB249" s="96">
        <f>IF(AV249,BL249,0)</f>
        <v>5444</v>
      </c>
      <c r="CC249" s="61"/>
      <c r="CD249" s="96">
        <f>IF(BB249,$BL249,0)</f>
        <v>0</v>
      </c>
    </row>
    <row r="250" spans="1:82" ht="8.85" customHeight="1" x14ac:dyDescent="0.3">
      <c r="A250" s="47">
        <v>9</v>
      </c>
      <c r="B250" s="58"/>
      <c r="C250" s="47" t="s">
        <v>227</v>
      </c>
      <c r="D250" s="61"/>
      <c r="E250" s="70">
        <v>781504</v>
      </c>
      <c r="F250" s="61"/>
      <c r="G250" s="66">
        <f>(E250/$BL250)</f>
        <v>138.46633593196316</v>
      </c>
      <c r="H250" s="61"/>
      <c r="I250" s="66">
        <f>IF(G250,G250/G$287*100,0)</f>
        <v>74.684480328336903</v>
      </c>
      <c r="J250" s="61"/>
      <c r="K250" s="70">
        <v>0</v>
      </c>
      <c r="L250" s="61"/>
      <c r="M250" s="66">
        <f>(K250/$BL250)</f>
        <v>0</v>
      </c>
      <c r="N250" s="61"/>
      <c r="O250" s="66">
        <f>IF(M250,M250/M$287*100,0)</f>
        <v>0</v>
      </c>
      <c r="P250" s="61"/>
      <c r="Q250" s="70">
        <v>786434</v>
      </c>
      <c r="R250" s="61"/>
      <c r="S250" s="66">
        <f>(Q250/$BL250)</f>
        <v>139.33982990786677</v>
      </c>
      <c r="T250" s="61"/>
      <c r="U250" s="66">
        <f>IF(S250,S250/S$287*100,0)</f>
        <v>35.611890900388566</v>
      </c>
      <c r="V250" s="61"/>
      <c r="W250" s="70">
        <v>1944742</v>
      </c>
      <c r="X250" s="61"/>
      <c r="Y250" s="66">
        <f>(W250/$BL250)</f>
        <v>344.56803685329555</v>
      </c>
      <c r="Z250" s="61"/>
      <c r="AA250" s="66">
        <f>IF(Y250,Y250/Y$287*100,0)</f>
        <v>90.520734428725234</v>
      </c>
      <c r="AB250" s="61"/>
      <c r="AC250" s="70">
        <v>0</v>
      </c>
      <c r="AD250" s="61"/>
      <c r="AE250" s="66">
        <f>(AC250/$BL250)</f>
        <v>0</v>
      </c>
      <c r="AF250" s="61"/>
      <c r="AG250" s="66">
        <f>IF(AE250,AE250/AE$287*100,0)</f>
        <v>0</v>
      </c>
      <c r="AH250" s="99"/>
      <c r="AI250" s="61"/>
      <c r="AJ250" s="70">
        <v>0</v>
      </c>
      <c r="AK250" s="61"/>
      <c r="AL250" s="66">
        <f>(AJ250/$BL250)</f>
        <v>0</v>
      </c>
      <c r="AM250" s="61"/>
      <c r="AN250" s="66">
        <f>IF(AL250,AL250/AL$287*100,0)</f>
        <v>0</v>
      </c>
      <c r="AO250" s="61"/>
      <c r="AP250" s="70">
        <v>865105</v>
      </c>
      <c r="AQ250" s="61"/>
      <c r="AR250" s="66">
        <f>(AP250/$BL250)</f>
        <v>153.27870304748404</v>
      </c>
      <c r="AS250" s="61"/>
      <c r="AT250" s="66">
        <f>IF(AR250,AR250/AR$287*100,0)</f>
        <v>114.05360824079361</v>
      </c>
      <c r="AU250" s="61"/>
      <c r="AV250" s="70">
        <v>265730</v>
      </c>
      <c r="AW250" s="61"/>
      <c r="AX250" s="66">
        <f>(AV250/$BL250)</f>
        <v>47.081856839121194</v>
      </c>
      <c r="AY250" s="61"/>
      <c r="AZ250" s="66">
        <f>IF(AX250,AX250/AX$287*100,0)</f>
        <v>52.103609162722407</v>
      </c>
      <c r="BA250" s="61"/>
      <c r="BB250" s="70">
        <v>0</v>
      </c>
      <c r="BC250" s="61"/>
      <c r="BD250" s="66">
        <f>(BB250/$BL250)</f>
        <v>0</v>
      </c>
      <c r="BE250" s="61"/>
      <c r="BF250" s="66">
        <f>IF(BD250,BD250/BD$287*100,0)</f>
        <v>0</v>
      </c>
      <c r="BG250" s="61"/>
      <c r="BH250" s="70">
        <f>(E250+K250+Q250+W250+AC250+AJ250+AP250+AV250+BB250)</f>
        <v>4643515</v>
      </c>
      <c r="BI250" s="61"/>
      <c r="BJ250" s="47">
        <v>9</v>
      </c>
      <c r="BK250" s="61"/>
      <c r="BL250" s="96">
        <v>5644</v>
      </c>
      <c r="BM250" s="61"/>
      <c r="BN250" s="96">
        <f>IF(E250,BL250,0)</f>
        <v>5644</v>
      </c>
      <c r="BO250" s="61"/>
      <c r="BP250" s="96">
        <f>IF(K250,BL250,0)</f>
        <v>0</v>
      </c>
      <c r="BQ250" s="61"/>
      <c r="BR250" s="96">
        <f>IF(Q250,BL250,0)</f>
        <v>5644</v>
      </c>
      <c r="BS250" s="61"/>
      <c r="BT250" s="96">
        <f>IF(W250,BL250,0)</f>
        <v>5644</v>
      </c>
      <c r="BU250" s="61"/>
      <c r="BV250" s="96">
        <f>IF(AC250,BL250,0)</f>
        <v>0</v>
      </c>
      <c r="BW250" s="61"/>
      <c r="BX250" s="96">
        <f>IF(AJ250,BL250,0)</f>
        <v>0</v>
      </c>
      <c r="BY250" s="61"/>
      <c r="BZ250" s="96">
        <f>IF(AP250,BL250,0)</f>
        <v>5644</v>
      </c>
      <c r="CA250" s="61"/>
      <c r="CB250" s="96">
        <f>IF(AV250,BL250,0)</f>
        <v>5644</v>
      </c>
      <c r="CC250" s="61"/>
      <c r="CD250" s="96">
        <f>IF(BB250,$BL250,0)</f>
        <v>0</v>
      </c>
    </row>
    <row r="251" spans="1:82" ht="8.85" customHeight="1" x14ac:dyDescent="0.3">
      <c r="A251" s="47">
        <v>10</v>
      </c>
      <c r="B251" s="58"/>
      <c r="C251" s="47" t="s">
        <v>228</v>
      </c>
      <c r="D251" s="61"/>
      <c r="E251" s="70">
        <v>463925</v>
      </c>
      <c r="F251" s="61"/>
      <c r="G251" s="66">
        <f>(E251/$BL251)</f>
        <v>125.69086968301274</v>
      </c>
      <c r="H251" s="61"/>
      <c r="I251" s="66">
        <f>IF(G251,G251/G$287*100,0)</f>
        <v>67.793786996031997</v>
      </c>
      <c r="J251" s="61"/>
      <c r="K251" s="70">
        <v>0</v>
      </c>
      <c r="L251" s="61"/>
      <c r="M251" s="66">
        <f>(K251/$BL251)</f>
        <v>0</v>
      </c>
      <c r="N251" s="61"/>
      <c r="O251" s="66">
        <f>IF(M251,M251/M$287*100,0)</f>
        <v>0</v>
      </c>
      <c r="P251" s="61"/>
      <c r="Q251" s="70">
        <v>603078</v>
      </c>
      <c r="R251" s="61"/>
      <c r="S251" s="66">
        <f>(Q251/$BL251)</f>
        <v>163.39149282037388</v>
      </c>
      <c r="T251" s="61"/>
      <c r="U251" s="66">
        <f>IF(S251,S251/S$287*100,0)</f>
        <v>41.758914304819797</v>
      </c>
      <c r="V251" s="61"/>
      <c r="W251" s="70">
        <v>472554</v>
      </c>
      <c r="X251" s="61"/>
      <c r="Y251" s="66">
        <f>(W251/$BL251)</f>
        <v>128.02871850447033</v>
      </c>
      <c r="Z251" s="61"/>
      <c r="AA251" s="66">
        <f>IF(Y251,Y251/Y$287*100,0)</f>
        <v>33.634151713054742</v>
      </c>
      <c r="AB251" s="61"/>
      <c r="AC251" s="70">
        <v>1505</v>
      </c>
      <c r="AD251" s="61"/>
      <c r="AE251" s="66">
        <f>(AC251/$BL251)</f>
        <v>0.40774857762124084</v>
      </c>
      <c r="AF251" s="61"/>
      <c r="AG251" s="66">
        <f>IF(AE251,AE251/AE$287*100,0)</f>
        <v>9.3332158198506168</v>
      </c>
      <c r="AH251" s="99"/>
      <c r="AI251" s="61"/>
      <c r="AJ251" s="70">
        <v>0</v>
      </c>
      <c r="AK251" s="61"/>
      <c r="AL251" s="66">
        <f>(AJ251/$BL251)</f>
        <v>0</v>
      </c>
      <c r="AM251" s="61"/>
      <c r="AN251" s="66">
        <f>IF(AL251,AL251/AL$287*100,0)</f>
        <v>0</v>
      </c>
      <c r="AO251" s="61"/>
      <c r="AP251" s="70">
        <v>198358</v>
      </c>
      <c r="AQ251" s="61"/>
      <c r="AR251" s="66">
        <f>(AP251/$BL251)</f>
        <v>53.740991601192086</v>
      </c>
      <c r="AS251" s="61"/>
      <c r="AT251" s="66">
        <f>IF(AR251,AR251/AR$287*100,0)</f>
        <v>39.988295051370152</v>
      </c>
      <c r="AU251" s="61"/>
      <c r="AV251" s="70">
        <v>14084</v>
      </c>
      <c r="AW251" s="61"/>
      <c r="AX251" s="66">
        <f>(AV251/$BL251)</f>
        <v>3.8157680845299375</v>
      </c>
      <c r="AY251" s="61"/>
      <c r="AZ251" s="66">
        <f>IF(AX251,AX251/AX$287*100,0)</f>
        <v>4.2227580278171706</v>
      </c>
      <c r="BA251" s="61"/>
      <c r="BB251" s="70">
        <v>0</v>
      </c>
      <c r="BC251" s="61"/>
      <c r="BD251" s="66">
        <f>(BB251/$BL251)</f>
        <v>0</v>
      </c>
      <c r="BE251" s="61"/>
      <c r="BF251" s="66">
        <f>IF(BD251,BD251/BD$287*100,0)</f>
        <v>0</v>
      </c>
      <c r="BG251" s="61"/>
      <c r="BH251" s="70">
        <f>(E251+K251+Q251+W251+AC251+AJ251+AP251+AV251+BB251)</f>
        <v>1753504</v>
      </c>
      <c r="BI251" s="61"/>
      <c r="BJ251" s="47">
        <v>10</v>
      </c>
      <c r="BK251" s="61"/>
      <c r="BL251" s="96">
        <v>3691</v>
      </c>
      <c r="BM251" s="61"/>
      <c r="BN251" s="96">
        <f>IF(E251,BL251,0)</f>
        <v>3691</v>
      </c>
      <c r="BO251" s="61"/>
      <c r="BP251" s="96">
        <f>IF(K251,BL251,0)</f>
        <v>0</v>
      </c>
      <c r="BQ251" s="61"/>
      <c r="BR251" s="96">
        <f>IF(Q251,BL251,0)</f>
        <v>3691</v>
      </c>
      <c r="BS251" s="61"/>
      <c r="BT251" s="96">
        <f>IF(W251,BL251,0)</f>
        <v>3691</v>
      </c>
      <c r="BU251" s="61"/>
      <c r="BV251" s="96">
        <f>IF(AC251,BL251,0)</f>
        <v>3691</v>
      </c>
      <c r="BW251" s="61"/>
      <c r="BX251" s="96">
        <f>IF(AJ251,BL251,0)</f>
        <v>0</v>
      </c>
      <c r="BY251" s="61"/>
      <c r="BZ251" s="96">
        <f>IF(AP251,BL251,0)</f>
        <v>3691</v>
      </c>
      <c r="CA251" s="61"/>
      <c r="CB251" s="96">
        <f>IF(AV251,BL251,0)</f>
        <v>3691</v>
      </c>
      <c r="CC251" s="61"/>
      <c r="CD251" s="96">
        <f>IF(BB251,$BL251,0)</f>
        <v>0</v>
      </c>
    </row>
    <row r="252" spans="1:82" ht="8.85" customHeight="1" x14ac:dyDescent="0.3">
      <c r="A252" s="73"/>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72"/>
      <c r="BK252" s="61"/>
      <c r="BL252" s="93"/>
      <c r="BM252" s="61"/>
      <c r="BN252" s="61"/>
      <c r="BO252" s="61"/>
      <c r="BP252" s="61"/>
      <c r="BQ252" s="61"/>
      <c r="BR252" s="61"/>
      <c r="BS252" s="61"/>
      <c r="BT252" s="61"/>
      <c r="BU252" s="61"/>
      <c r="BV252" s="61"/>
      <c r="BW252" s="61"/>
      <c r="BX252" s="61"/>
      <c r="BY252" s="61"/>
      <c r="BZ252" s="61"/>
      <c r="CA252" s="61"/>
      <c r="CB252" s="61"/>
      <c r="CC252" s="61"/>
      <c r="CD252" s="61"/>
    </row>
    <row r="253" spans="1:82" ht="8.85" customHeight="1" x14ac:dyDescent="0.3">
      <c r="A253" s="47">
        <v>11</v>
      </c>
      <c r="B253" s="58"/>
      <c r="C253" s="47" t="s">
        <v>229</v>
      </c>
      <c r="D253" s="61"/>
      <c r="E253" s="70">
        <v>3484481</v>
      </c>
      <c r="F253" s="61"/>
      <c r="G253" s="66">
        <f>(E253/$BL253)</f>
        <v>165.60434390000475</v>
      </c>
      <c r="H253" s="61"/>
      <c r="I253" s="66">
        <f>IF(G253,G253/G$287*100,0)</f>
        <v>89.321886659615387</v>
      </c>
      <c r="J253" s="61"/>
      <c r="K253" s="70">
        <v>0</v>
      </c>
      <c r="L253" s="61"/>
      <c r="M253" s="66">
        <f>(K253/$BL253)</f>
        <v>0</v>
      </c>
      <c r="N253" s="61"/>
      <c r="O253" s="66">
        <f>IF(M253,M253/M$287*100,0)</f>
        <v>0</v>
      </c>
      <c r="P253" s="61"/>
      <c r="Q253" s="70">
        <v>10922253</v>
      </c>
      <c r="R253" s="61"/>
      <c r="S253" s="66">
        <f>(Q253/$BL253)</f>
        <v>519.0938168338007</v>
      </c>
      <c r="T253" s="61"/>
      <c r="U253" s="66">
        <f>IF(S253,S253/S$287*100,0)</f>
        <v>132.66782645259946</v>
      </c>
      <c r="V253" s="61"/>
      <c r="W253" s="70">
        <v>7459677</v>
      </c>
      <c r="X253" s="61"/>
      <c r="Y253" s="66">
        <f>(W253/$BL253)</f>
        <v>354.53053562093055</v>
      </c>
      <c r="Z253" s="61"/>
      <c r="AA253" s="66">
        <f>IF(Y253,Y253/Y$287*100,0)</f>
        <v>93.137961242411222</v>
      </c>
      <c r="AB253" s="61"/>
      <c r="AC253" s="70">
        <v>65236</v>
      </c>
      <c r="AD253" s="61"/>
      <c r="AE253" s="66">
        <f>(AC253/$BL253)</f>
        <v>3.1004229836984933</v>
      </c>
      <c r="AF253" s="61"/>
      <c r="AG253" s="66">
        <f>IF(AE253,AE253/AE$287*100,0)</f>
        <v>70.967548209482274</v>
      </c>
      <c r="AH253" s="99"/>
      <c r="AI253" s="61"/>
      <c r="AJ253" s="70">
        <v>0</v>
      </c>
      <c r="AK253" s="61"/>
      <c r="AL253" s="66">
        <f>(AJ253/$BL253)</f>
        <v>0</v>
      </c>
      <c r="AM253" s="61"/>
      <c r="AN253" s="66">
        <f>IF(AL253,AL253/AL$287*100,0)</f>
        <v>0</v>
      </c>
      <c r="AO253" s="61"/>
      <c r="AP253" s="70">
        <v>4016155</v>
      </c>
      <c r="AQ253" s="61"/>
      <c r="AR253" s="66">
        <f>(AP253/$BL253)</f>
        <v>190.87281973290243</v>
      </c>
      <c r="AS253" s="61"/>
      <c r="AT253" s="66">
        <f>IF(AR253,AR253/AR$287*100,0)</f>
        <v>142.0271268793816</v>
      </c>
      <c r="AU253" s="61"/>
      <c r="AV253" s="70">
        <v>2899760</v>
      </c>
      <c r="AW253" s="61"/>
      <c r="AX253" s="66">
        <f>(AV253/$BL253)</f>
        <v>137.81474264531153</v>
      </c>
      <c r="AY253" s="61"/>
      <c r="AZ253" s="66">
        <f>IF(AX253,AX253/AX$287*100,0)</f>
        <v>152.51406740793522</v>
      </c>
      <c r="BA253" s="61"/>
      <c r="BB253" s="70">
        <v>0</v>
      </c>
      <c r="BC253" s="61"/>
      <c r="BD253" s="66">
        <f>(BB253/$BL253)</f>
        <v>0</v>
      </c>
      <c r="BE253" s="61"/>
      <c r="BF253" s="66">
        <f>IF(BD253,BD253/BD$287*100,0)</f>
        <v>0</v>
      </c>
      <c r="BG253" s="61"/>
      <c r="BH253" s="70">
        <f>(E253+K253+Q253+W253+AC253+AJ253+AP253+AV253+BB253)</f>
        <v>28847562</v>
      </c>
      <c r="BI253" s="61"/>
      <c r="BJ253" s="47">
        <v>11</v>
      </c>
      <c r="BK253" s="61"/>
      <c r="BL253" s="96">
        <v>21041</v>
      </c>
      <c r="BM253" s="61"/>
      <c r="BN253" s="96">
        <f>IF(E253,BL253,0)</f>
        <v>21041</v>
      </c>
      <c r="BO253" s="61"/>
      <c r="BP253" s="96">
        <f>IF(K253,BL253,0)</f>
        <v>0</v>
      </c>
      <c r="BQ253" s="61"/>
      <c r="BR253" s="96">
        <f>IF(Q253,BL253,0)</f>
        <v>21041</v>
      </c>
      <c r="BS253" s="61"/>
      <c r="BT253" s="96">
        <f>IF(W253,BL253,0)</f>
        <v>21041</v>
      </c>
      <c r="BU253" s="61"/>
      <c r="BV253" s="96">
        <f>IF(AC253,BL253,0)</f>
        <v>21041</v>
      </c>
      <c r="BW253" s="61"/>
      <c r="BX253" s="96">
        <f>IF(AJ253,BL253,0)</f>
        <v>0</v>
      </c>
      <c r="BY253" s="61"/>
      <c r="BZ253" s="96">
        <f>IF(AP253,BL253,0)</f>
        <v>21041</v>
      </c>
      <c r="CA253" s="61"/>
      <c r="CB253" s="96">
        <f>IF(AV253,BL253,0)</f>
        <v>21041</v>
      </c>
      <c r="CC253" s="61"/>
      <c r="CD253" s="96">
        <f>IF(BB253,$BL253,0)</f>
        <v>0</v>
      </c>
    </row>
    <row r="254" spans="1:82" ht="8.85" customHeight="1" x14ac:dyDescent="0.3">
      <c r="A254" s="47">
        <v>12</v>
      </c>
      <c r="B254" s="58"/>
      <c r="C254" s="47" t="s">
        <v>230</v>
      </c>
      <c r="D254" s="61"/>
      <c r="E254" s="70">
        <v>560565</v>
      </c>
      <c r="F254" s="61"/>
      <c r="G254" s="66">
        <f>(E254/$BL254)</f>
        <v>144.32672502574664</v>
      </c>
      <c r="H254" s="61"/>
      <c r="I254" s="66">
        <f>IF(G254,G254/G$287*100,0)</f>
        <v>77.845393853239671</v>
      </c>
      <c r="J254" s="61"/>
      <c r="K254" s="70">
        <v>0</v>
      </c>
      <c r="L254" s="61"/>
      <c r="M254" s="66">
        <f>(K254/$BL254)</f>
        <v>0</v>
      </c>
      <c r="N254" s="61"/>
      <c r="O254" s="66">
        <f>IF(M254,M254/M$287*100,0)</f>
        <v>0</v>
      </c>
      <c r="P254" s="61"/>
      <c r="Q254" s="70">
        <v>1082537</v>
      </c>
      <c r="R254" s="61"/>
      <c r="S254" s="66">
        <f>(Q254/$BL254)</f>
        <v>278.71704428424306</v>
      </c>
      <c r="T254" s="61"/>
      <c r="U254" s="66">
        <f>IF(S254,S254/S$287*100,0)</f>
        <v>71.233336366867889</v>
      </c>
      <c r="V254" s="61"/>
      <c r="W254" s="70">
        <v>1102280</v>
      </c>
      <c r="X254" s="61"/>
      <c r="Y254" s="66">
        <f>(W254/$BL254)</f>
        <v>283.80020597322346</v>
      </c>
      <c r="Z254" s="61"/>
      <c r="AA254" s="66">
        <f>IF(Y254,Y254/Y$287*100,0)</f>
        <v>74.556547120061097</v>
      </c>
      <c r="AB254" s="61"/>
      <c r="AC254" s="70">
        <v>6586</v>
      </c>
      <c r="AD254" s="61"/>
      <c r="AE254" s="66">
        <f>(AC254/$BL254)</f>
        <v>1.6956745623069001</v>
      </c>
      <c r="AF254" s="61"/>
      <c r="AG254" s="66">
        <f>IF(AE254,AE254/AE$287*100,0)</f>
        <v>38.813370588730663</v>
      </c>
      <c r="AH254" s="99"/>
      <c r="AI254" s="61"/>
      <c r="AJ254" s="70">
        <v>0</v>
      </c>
      <c r="AK254" s="61"/>
      <c r="AL254" s="66">
        <f>(AJ254/$BL254)</f>
        <v>0</v>
      </c>
      <c r="AM254" s="61"/>
      <c r="AN254" s="66">
        <f>IF(AL254,AL254/AL$287*100,0)</f>
        <v>0</v>
      </c>
      <c r="AO254" s="61"/>
      <c r="AP254" s="70">
        <v>326382</v>
      </c>
      <c r="AQ254" s="61"/>
      <c r="AR254" s="66">
        <f>(AP254/$BL254)</f>
        <v>84.032440782698245</v>
      </c>
      <c r="AS254" s="61"/>
      <c r="AT254" s="66">
        <f>IF(AR254,AR254/AR$287*100,0)</f>
        <v>62.527950002150476</v>
      </c>
      <c r="AU254" s="61"/>
      <c r="AV254" s="70">
        <v>58408</v>
      </c>
      <c r="AW254" s="61"/>
      <c r="AX254" s="66">
        <f>(AV254/$BL254)</f>
        <v>15.038105046343976</v>
      </c>
      <c r="AY254" s="61"/>
      <c r="AZ254" s="66">
        <f>IF(AX254,AX254/AX$287*100,0)</f>
        <v>16.64206980111312</v>
      </c>
      <c r="BA254" s="61"/>
      <c r="BB254" s="70">
        <v>0</v>
      </c>
      <c r="BC254" s="61"/>
      <c r="BD254" s="66">
        <f>(BB254/$BL254)</f>
        <v>0</v>
      </c>
      <c r="BE254" s="61"/>
      <c r="BF254" s="66">
        <f>IF(BD254,BD254/BD$287*100,0)</f>
        <v>0</v>
      </c>
      <c r="BG254" s="61"/>
      <c r="BH254" s="70">
        <f>(E254+K254+Q254+W254+AC254+AJ254+AP254+AV254+BB254)</f>
        <v>3136758</v>
      </c>
      <c r="BI254" s="61"/>
      <c r="BJ254" s="47">
        <v>12</v>
      </c>
      <c r="BK254" s="61"/>
      <c r="BL254" s="96">
        <v>3884</v>
      </c>
      <c r="BM254" s="61"/>
      <c r="BN254" s="96">
        <f>IF(E254,BL254,0)</f>
        <v>3884</v>
      </c>
      <c r="BO254" s="61"/>
      <c r="BP254" s="96">
        <f>IF(K254,BL254,0)</f>
        <v>0</v>
      </c>
      <c r="BQ254" s="61"/>
      <c r="BR254" s="96">
        <f>IF(Q254,BL254,0)</f>
        <v>3884</v>
      </c>
      <c r="BS254" s="61"/>
      <c r="BT254" s="96">
        <f>IF(W254,BL254,0)</f>
        <v>3884</v>
      </c>
      <c r="BU254" s="61"/>
      <c r="BV254" s="96">
        <f>IF(AC254,BL254,0)</f>
        <v>3884</v>
      </c>
      <c r="BW254" s="61"/>
      <c r="BX254" s="96">
        <f>IF(AJ254,BL254,0)</f>
        <v>0</v>
      </c>
      <c r="BY254" s="61"/>
      <c r="BZ254" s="96">
        <f>IF(AP254,BL254,0)</f>
        <v>3884</v>
      </c>
      <c r="CA254" s="61"/>
      <c r="CB254" s="96">
        <f>IF(AV254,BL254,0)</f>
        <v>3884</v>
      </c>
      <c r="CC254" s="61"/>
      <c r="CD254" s="96">
        <f>IF(BB254,$BL254,0)</f>
        <v>0</v>
      </c>
    </row>
    <row r="255" spans="1:82" ht="8.85" customHeight="1" x14ac:dyDescent="0.3">
      <c r="A255" s="47">
        <v>13</v>
      </c>
      <c r="B255" s="58"/>
      <c r="C255" s="47" t="s">
        <v>231</v>
      </c>
      <c r="D255" s="61"/>
      <c r="E255" s="70">
        <v>976389</v>
      </c>
      <c r="F255" s="61"/>
      <c r="G255" s="66">
        <f>(E255/$BL255)</f>
        <v>275.66036137775268</v>
      </c>
      <c r="H255" s="61"/>
      <c r="I255" s="66">
        <f>IF(G255,G255/G$287*100,0)</f>
        <v>148.68271553552853</v>
      </c>
      <c r="J255" s="61"/>
      <c r="K255" s="70">
        <v>0</v>
      </c>
      <c r="L255" s="61"/>
      <c r="M255" s="66">
        <f>(K255/$BL255)</f>
        <v>0</v>
      </c>
      <c r="N255" s="61"/>
      <c r="O255" s="66">
        <f>IF(M255,M255/M$287*100,0)</f>
        <v>0</v>
      </c>
      <c r="P255" s="61"/>
      <c r="Q255" s="70">
        <v>1464325</v>
      </c>
      <c r="R255" s="61"/>
      <c r="S255" s="66">
        <f>(Q255/$BL255)</f>
        <v>413.41756070016942</v>
      </c>
      <c r="T255" s="61"/>
      <c r="U255" s="66">
        <f>IF(S255,S255/S$287*100,0)</f>
        <v>105.65953093020102</v>
      </c>
      <c r="V255" s="61"/>
      <c r="W255" s="70">
        <v>1385051</v>
      </c>
      <c r="X255" s="61"/>
      <c r="Y255" s="66">
        <f>(W255/$BL255)</f>
        <v>391.03642010163747</v>
      </c>
      <c r="Z255" s="61"/>
      <c r="AA255" s="66">
        <f>IF(Y255,Y255/Y$287*100,0)</f>
        <v>102.7283443329088</v>
      </c>
      <c r="AB255" s="61"/>
      <c r="AC255" s="70">
        <v>23917</v>
      </c>
      <c r="AD255" s="61"/>
      <c r="AE255" s="66">
        <f>(AC255/$BL255)</f>
        <v>6.7523997741389046</v>
      </c>
      <c r="AF255" s="61"/>
      <c r="AG255" s="66">
        <f>IF(AE255,AE255/AE$287*100,0)</f>
        <v>154.55996134090739</v>
      </c>
      <c r="AH255" s="99"/>
      <c r="AI255" s="61"/>
      <c r="AJ255" s="70">
        <v>7695200</v>
      </c>
      <c r="AK255" s="61"/>
      <c r="AL255" s="66">
        <f>(AJ255/$BL255)</f>
        <v>2172.5578769057029</v>
      </c>
      <c r="AM255" s="61"/>
      <c r="AN255" s="66">
        <f>IF(AL255,AL255/AL$287*100,0)</f>
        <v>81.096086350352266</v>
      </c>
      <c r="AO255" s="61"/>
      <c r="AP255" s="70">
        <v>16590</v>
      </c>
      <c r="AQ255" s="61"/>
      <c r="AR255" s="66">
        <f>(AP255/$BL255)</f>
        <v>4.6837944664031621</v>
      </c>
      <c r="AS255" s="61"/>
      <c r="AT255" s="66">
        <f>IF(AR255,AR255/AR$287*100,0)</f>
        <v>3.4851786225386627</v>
      </c>
      <c r="AU255" s="61"/>
      <c r="AV255" s="70">
        <v>270600</v>
      </c>
      <c r="AW255" s="61"/>
      <c r="AX255" s="66">
        <f>(AV255/$BL255)</f>
        <v>76.397515527950304</v>
      </c>
      <c r="AY255" s="61"/>
      <c r="AZ255" s="66">
        <f>IF(AX255,AX255/AX$287*100,0)</f>
        <v>84.546076924557397</v>
      </c>
      <c r="BA255" s="61"/>
      <c r="BB255" s="70">
        <v>118025</v>
      </c>
      <c r="BC255" s="61"/>
      <c r="BD255" s="66">
        <f>(BB255/$BL255)</f>
        <v>33.321569734613213</v>
      </c>
      <c r="BE255" s="61"/>
      <c r="BF255" s="66">
        <f>IF(BD255,BD255/BD$287*100,0)</f>
        <v>100</v>
      </c>
      <c r="BG255" s="61"/>
      <c r="BH255" s="70">
        <f>(E255+K255+Q255+W255+AC255+AJ255+AP255+AV255+BB255)</f>
        <v>11950097</v>
      </c>
      <c r="BI255" s="61"/>
      <c r="BJ255" s="47">
        <v>13</v>
      </c>
      <c r="BK255" s="61"/>
      <c r="BL255" s="96">
        <v>3542</v>
      </c>
      <c r="BM255" s="61"/>
      <c r="BN255" s="96">
        <f>IF(E255,BL255,0)</f>
        <v>3542</v>
      </c>
      <c r="BO255" s="61"/>
      <c r="BP255" s="96">
        <f>IF(K255,BL255,0)</f>
        <v>0</v>
      </c>
      <c r="BQ255" s="61"/>
      <c r="BR255" s="96">
        <f>IF(Q255,BL255,0)</f>
        <v>3542</v>
      </c>
      <c r="BS255" s="61"/>
      <c r="BT255" s="96">
        <f>IF(W255,BL255,0)</f>
        <v>3542</v>
      </c>
      <c r="BU255" s="61"/>
      <c r="BV255" s="96">
        <f>IF(AC255,BL255,0)</f>
        <v>3542</v>
      </c>
      <c r="BW255" s="61"/>
      <c r="BX255" s="96">
        <f>IF(AJ255,BL255,0)</f>
        <v>3542</v>
      </c>
      <c r="BY255" s="61"/>
      <c r="BZ255" s="96">
        <f>IF(AP255,BL255,0)</f>
        <v>3542</v>
      </c>
      <c r="CA255" s="61"/>
      <c r="CB255" s="96">
        <f>IF(AV255,BL255,0)</f>
        <v>3542</v>
      </c>
      <c r="CC255" s="61"/>
      <c r="CD255" s="96">
        <f>IF(BB255,$BL255,0)</f>
        <v>3542</v>
      </c>
    </row>
    <row r="256" spans="1:82" ht="8.85" customHeight="1" x14ac:dyDescent="0.3">
      <c r="A256" s="47">
        <v>14</v>
      </c>
      <c r="B256" s="58"/>
      <c r="C256" s="47" t="s">
        <v>149</v>
      </c>
      <c r="D256" s="61"/>
      <c r="E256" s="70">
        <v>750831</v>
      </c>
      <c r="F256" s="61"/>
      <c r="G256" s="66">
        <f>(E256/$BL256)</f>
        <v>45.841076988827155</v>
      </c>
      <c r="H256" s="61"/>
      <c r="I256" s="66">
        <f>IF(G256,G256/G$287*100,0)</f>
        <v>24.725266177939943</v>
      </c>
      <c r="J256" s="61"/>
      <c r="K256" s="70">
        <v>0</v>
      </c>
      <c r="L256" s="61"/>
      <c r="M256" s="66">
        <f>(K256/$BL256)</f>
        <v>0</v>
      </c>
      <c r="N256" s="61"/>
      <c r="O256" s="66">
        <f>IF(M256,M256/M$287*100,0)</f>
        <v>0</v>
      </c>
      <c r="P256" s="61"/>
      <c r="Q256" s="70">
        <v>6435569</v>
      </c>
      <c r="R256" s="61"/>
      <c r="S256" s="66">
        <f>(Q256/$BL256)</f>
        <v>392.91586787960193</v>
      </c>
      <c r="T256" s="61"/>
      <c r="U256" s="66">
        <f>IF(S256,S256/S$287*100,0)</f>
        <v>100.41979403313374</v>
      </c>
      <c r="V256" s="61"/>
      <c r="W256" s="70">
        <v>4700816</v>
      </c>
      <c r="X256" s="61"/>
      <c r="Y256" s="66">
        <f>(W256/$BL256)</f>
        <v>287.00262531290065</v>
      </c>
      <c r="Z256" s="61"/>
      <c r="AA256" s="66">
        <f>IF(Y256,Y256/Y$287*100,0)</f>
        <v>75.397847878029424</v>
      </c>
      <c r="AB256" s="61"/>
      <c r="AC256" s="70">
        <v>15892</v>
      </c>
      <c r="AD256" s="61"/>
      <c r="AE256" s="66">
        <f>(AC256/$BL256)</f>
        <v>0.97026680505525364</v>
      </c>
      <c r="AF256" s="61"/>
      <c r="AG256" s="66">
        <f>IF(AE256,AE256/AE$287*100,0)</f>
        <v>22.209052321525178</v>
      </c>
      <c r="AH256" s="99"/>
      <c r="AI256" s="61"/>
      <c r="AJ256" s="70">
        <v>0</v>
      </c>
      <c r="AK256" s="61"/>
      <c r="AL256" s="66">
        <f>(AJ256/$BL256)</f>
        <v>0</v>
      </c>
      <c r="AM256" s="61"/>
      <c r="AN256" s="66">
        <f>IF(AL256,AL256/AL$287*100,0)</f>
        <v>0</v>
      </c>
      <c r="AO256" s="61"/>
      <c r="AP256" s="70">
        <v>693088</v>
      </c>
      <c r="AQ256" s="61"/>
      <c r="AR256" s="66">
        <f>(AP256/$BL256)</f>
        <v>42.315648085963737</v>
      </c>
      <c r="AS256" s="61"/>
      <c r="AT256" s="66">
        <f>IF(AR256,AR256/AR$287*100,0)</f>
        <v>31.486777049233488</v>
      </c>
      <c r="AU256" s="61"/>
      <c r="AV256" s="70">
        <v>1642695</v>
      </c>
      <c r="AW256" s="61"/>
      <c r="AX256" s="66">
        <f>(AV256/$BL256)</f>
        <v>100.2927529153184</v>
      </c>
      <c r="AY256" s="61"/>
      <c r="AZ256" s="66">
        <f>IF(AX256,AX256/AX$287*100,0)</f>
        <v>110.98998107931838</v>
      </c>
      <c r="BA256" s="61"/>
      <c r="BB256" s="70">
        <v>0</v>
      </c>
      <c r="BC256" s="61"/>
      <c r="BD256" s="66">
        <f>(BB256/$BL256)</f>
        <v>0</v>
      </c>
      <c r="BE256" s="61"/>
      <c r="BF256" s="66">
        <f>IF(BD256,BD256/BD$287*100,0)</f>
        <v>0</v>
      </c>
      <c r="BG256" s="61"/>
      <c r="BH256" s="70">
        <f>(E256+K256+Q256+W256+AC256+AJ256+AP256+AV256+BB256)</f>
        <v>14238891</v>
      </c>
      <c r="BI256" s="61"/>
      <c r="BJ256" s="47">
        <v>14</v>
      </c>
      <c r="BK256" s="61"/>
      <c r="BL256" s="96">
        <v>16379</v>
      </c>
      <c r="BM256" s="61"/>
      <c r="BN256" s="96">
        <f>IF(E256,BL256,0)</f>
        <v>16379</v>
      </c>
      <c r="BO256" s="61"/>
      <c r="BP256" s="96">
        <f>IF(K256,BL256,0)</f>
        <v>0</v>
      </c>
      <c r="BQ256" s="61"/>
      <c r="BR256" s="96">
        <f>IF(Q256,BL256,0)</f>
        <v>16379</v>
      </c>
      <c r="BS256" s="61"/>
      <c r="BT256" s="96">
        <f>IF(W256,BL256,0)</f>
        <v>16379</v>
      </c>
      <c r="BU256" s="61"/>
      <c r="BV256" s="96">
        <f>IF(AC256,BL256,0)</f>
        <v>16379</v>
      </c>
      <c r="BW256" s="61"/>
      <c r="BX256" s="96">
        <f>IF(AJ256,BL256,0)</f>
        <v>0</v>
      </c>
      <c r="BY256" s="61"/>
      <c r="BZ256" s="96">
        <f>IF(AP256,BL256,0)</f>
        <v>16379</v>
      </c>
      <c r="CA256" s="61"/>
      <c r="CB256" s="96">
        <f>IF(AV256,BL256,0)</f>
        <v>16379</v>
      </c>
      <c r="CC256" s="61"/>
      <c r="CD256" s="96">
        <f>IF(BB256,$BL256,0)</f>
        <v>0</v>
      </c>
    </row>
    <row r="257" spans="1:82" ht="8.85" customHeight="1" x14ac:dyDescent="0.3">
      <c r="A257" s="47">
        <v>15</v>
      </c>
      <c r="B257" s="58"/>
      <c r="C257" s="47" t="s">
        <v>232</v>
      </c>
      <c r="D257" s="61"/>
      <c r="E257" s="70">
        <v>1306869</v>
      </c>
      <c r="F257" s="61"/>
      <c r="G257" s="66">
        <f>(E257/$BL257)</f>
        <v>263.42854263253378</v>
      </c>
      <c r="H257" s="61"/>
      <c r="I257" s="66">
        <f>IF(G257,G257/G$287*100,0)</f>
        <v>142.0852489360949</v>
      </c>
      <c r="J257" s="61"/>
      <c r="K257" s="70">
        <v>0</v>
      </c>
      <c r="L257" s="61"/>
      <c r="M257" s="66">
        <f>(K257/$BL257)</f>
        <v>0</v>
      </c>
      <c r="N257" s="61"/>
      <c r="O257" s="66">
        <f>IF(M257,M257/M$287*100,0)</f>
        <v>0</v>
      </c>
      <c r="P257" s="61"/>
      <c r="Q257" s="70">
        <v>1141688</v>
      </c>
      <c r="R257" s="61"/>
      <c r="S257" s="66">
        <f>(Q257/$BL257)</f>
        <v>230.132634549486</v>
      </c>
      <c r="T257" s="61"/>
      <c r="U257" s="66">
        <f>IF(S257,S257/S$287*100,0)</f>
        <v>58.816336144620138</v>
      </c>
      <c r="V257" s="61"/>
      <c r="W257" s="70">
        <v>1123045</v>
      </c>
      <c r="X257" s="61"/>
      <c r="Y257" s="66">
        <f>(W257/$BL257)</f>
        <v>226.37472283813747</v>
      </c>
      <c r="Z257" s="61"/>
      <c r="AA257" s="66">
        <f>IF(Y257,Y257/Y$287*100,0)</f>
        <v>59.470420862431581</v>
      </c>
      <c r="AB257" s="61"/>
      <c r="AC257" s="70">
        <v>33785</v>
      </c>
      <c r="AD257" s="61"/>
      <c r="AE257" s="66">
        <f>(AC257/$BL257)</f>
        <v>6.8101189276355569</v>
      </c>
      <c r="AF257" s="61"/>
      <c r="AG257" s="66">
        <f>IF(AE257,AE257/AE$287*100,0)</f>
        <v>155.88113165538425</v>
      </c>
      <c r="AH257" s="99"/>
      <c r="AI257" s="61"/>
      <c r="AJ257" s="70">
        <v>0</v>
      </c>
      <c r="AK257" s="61"/>
      <c r="AL257" s="66">
        <f>(AJ257/$BL257)</f>
        <v>0</v>
      </c>
      <c r="AM257" s="61"/>
      <c r="AN257" s="66">
        <f>IF(AL257,AL257/AL$287*100,0)</f>
        <v>0</v>
      </c>
      <c r="AO257" s="61"/>
      <c r="AP257" s="70">
        <v>0</v>
      </c>
      <c r="AQ257" s="61"/>
      <c r="AR257" s="66">
        <f>(AP257/$BL257)</f>
        <v>0</v>
      </c>
      <c r="AS257" s="61"/>
      <c r="AT257" s="66">
        <f>IF(AR257,AR257/AR$287*100,0)</f>
        <v>0</v>
      </c>
      <c r="AU257" s="61"/>
      <c r="AV257" s="70">
        <v>398165</v>
      </c>
      <c r="AW257" s="61"/>
      <c r="AX257" s="66">
        <f>(AV257/$BL257)</f>
        <v>80.259020358798622</v>
      </c>
      <c r="AY257" s="61"/>
      <c r="AZ257" s="66">
        <f>IF(AX257,AX257/AX$287*100,0)</f>
        <v>88.819449981486315</v>
      </c>
      <c r="BA257" s="61"/>
      <c r="BB257" s="70">
        <v>0</v>
      </c>
      <c r="BC257" s="61"/>
      <c r="BD257" s="66">
        <f>(BB257/$BL257)</f>
        <v>0</v>
      </c>
      <c r="BE257" s="61"/>
      <c r="BF257" s="66">
        <f>IF(BD257,BD257/BD$287*100,0)</f>
        <v>0</v>
      </c>
      <c r="BG257" s="61"/>
      <c r="BH257" s="70">
        <f>(E257+K257+Q257+W257+AC257+AJ257+AP257+AV257+BB257)</f>
        <v>4003552</v>
      </c>
      <c r="BI257" s="61"/>
      <c r="BJ257" s="47">
        <v>15</v>
      </c>
      <c r="BK257" s="61"/>
      <c r="BL257" s="96">
        <v>4961</v>
      </c>
      <c r="BM257" s="61"/>
      <c r="BN257" s="96">
        <f>IF(E257,BL257,0)</f>
        <v>4961</v>
      </c>
      <c r="BO257" s="61"/>
      <c r="BP257" s="96">
        <f>IF(K257,BL257,0)</f>
        <v>0</v>
      </c>
      <c r="BQ257" s="61"/>
      <c r="BR257" s="96">
        <f>IF(Q257,BL257,0)</f>
        <v>4961</v>
      </c>
      <c r="BS257" s="61"/>
      <c r="BT257" s="96">
        <f>IF(W257,BL257,0)</f>
        <v>4961</v>
      </c>
      <c r="BU257" s="61"/>
      <c r="BV257" s="96">
        <f>IF(AC257,BL257,0)</f>
        <v>4961</v>
      </c>
      <c r="BW257" s="61"/>
      <c r="BX257" s="96">
        <f>IF(AJ257,BL257,0)</f>
        <v>0</v>
      </c>
      <c r="BY257" s="61"/>
      <c r="BZ257" s="96">
        <f>IF(AP257,BL257,0)</f>
        <v>0</v>
      </c>
      <c r="CA257" s="61"/>
      <c r="CB257" s="96">
        <f>IF(AV257,BL257,0)</f>
        <v>4961</v>
      </c>
      <c r="CC257" s="61"/>
      <c r="CD257" s="96">
        <f>IF(BB257,$BL257,0)</f>
        <v>0</v>
      </c>
    </row>
    <row r="258" spans="1:82" ht="8.85" customHeight="1" x14ac:dyDescent="0.3">
      <c r="A258" s="73"/>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72"/>
      <c r="BK258" s="61"/>
      <c r="BL258" s="93"/>
      <c r="BM258" s="61"/>
      <c r="BN258" s="61"/>
      <c r="BO258" s="61"/>
      <c r="BP258" s="61"/>
      <c r="BQ258" s="61"/>
      <c r="BR258" s="61"/>
      <c r="BS258" s="61"/>
      <c r="BT258" s="61"/>
      <c r="BU258" s="61"/>
      <c r="BV258" s="61"/>
      <c r="BW258" s="61"/>
      <c r="BX258" s="61"/>
      <c r="BY258" s="61"/>
      <c r="BZ258" s="61"/>
      <c r="CA258" s="61"/>
      <c r="CB258" s="61"/>
      <c r="CC258" s="61"/>
      <c r="CD258" s="61"/>
    </row>
    <row r="259" spans="1:82" ht="8.85" customHeight="1" x14ac:dyDescent="0.3">
      <c r="A259" s="47">
        <v>16</v>
      </c>
      <c r="B259" s="58"/>
      <c r="C259" s="47" t="s">
        <v>233</v>
      </c>
      <c r="D259" s="61"/>
      <c r="E259" s="70">
        <v>1532624</v>
      </c>
      <c r="F259" s="61"/>
      <c r="G259" s="66">
        <f>(E259/$BL259)</f>
        <v>186.54138266796494</v>
      </c>
      <c r="H259" s="61"/>
      <c r="I259" s="66">
        <f>IF(G259,G259/G$287*100,0)</f>
        <v>100.61468103793763</v>
      </c>
      <c r="J259" s="61"/>
      <c r="K259" s="70">
        <v>0</v>
      </c>
      <c r="L259" s="61"/>
      <c r="M259" s="66">
        <f>(K259/$BL259)</f>
        <v>0</v>
      </c>
      <c r="N259" s="61"/>
      <c r="O259" s="66">
        <f>IF(M259,M259/M$287*100,0)</f>
        <v>0</v>
      </c>
      <c r="P259" s="61"/>
      <c r="Q259" s="70">
        <v>4051599</v>
      </c>
      <c r="R259" s="61"/>
      <c r="S259" s="66">
        <f>(Q259/$BL259)</f>
        <v>493.13522395326191</v>
      </c>
      <c r="T259" s="61"/>
      <c r="U259" s="66">
        <f>IF(S259,S259/S$287*100,0)</f>
        <v>126.03343786320187</v>
      </c>
      <c r="V259" s="61"/>
      <c r="W259" s="70">
        <v>4106948</v>
      </c>
      <c r="X259" s="61"/>
      <c r="Y259" s="66">
        <f>(W259/$BL259)</f>
        <v>499.87195715676728</v>
      </c>
      <c r="Z259" s="61"/>
      <c r="AA259" s="66">
        <f>IF(Y259,Y259/Y$287*100,0)</f>
        <v>131.32029626247694</v>
      </c>
      <c r="AB259" s="61"/>
      <c r="AC259" s="70">
        <v>0</v>
      </c>
      <c r="AD259" s="61"/>
      <c r="AE259" s="66">
        <f>(AC259/$BL259)</f>
        <v>0</v>
      </c>
      <c r="AF259" s="61"/>
      <c r="AG259" s="66">
        <f>IF(AE259,AE259/AE$287*100,0)</f>
        <v>0</v>
      </c>
      <c r="AH259" s="99"/>
      <c r="AI259" s="61"/>
      <c r="AJ259" s="70">
        <v>0</v>
      </c>
      <c r="AK259" s="61"/>
      <c r="AL259" s="66">
        <f>(AJ259/$BL259)</f>
        <v>0</v>
      </c>
      <c r="AM259" s="61"/>
      <c r="AN259" s="66">
        <f>IF(AL259,AL259/AL$287*100,0)</f>
        <v>0</v>
      </c>
      <c r="AO259" s="61"/>
      <c r="AP259" s="70">
        <v>845034</v>
      </c>
      <c r="AQ259" s="61"/>
      <c r="AR259" s="66">
        <f>(AP259/$BL259)</f>
        <v>102.85223953261928</v>
      </c>
      <c r="AS259" s="61"/>
      <c r="AT259" s="66">
        <f>IF(AR259,AR259/AR$287*100,0)</f>
        <v>76.531630299008938</v>
      </c>
      <c r="AU259" s="61"/>
      <c r="AV259" s="70">
        <v>365713</v>
      </c>
      <c r="AW259" s="61"/>
      <c r="AX259" s="66">
        <f>(AV259/$BL259)</f>
        <v>44.512293086660172</v>
      </c>
      <c r="AY259" s="61"/>
      <c r="AZ259" s="66">
        <f>IF(AX259,AX259/AX$287*100,0)</f>
        <v>49.25997566002502</v>
      </c>
      <c r="BA259" s="61"/>
      <c r="BB259" s="70">
        <v>0</v>
      </c>
      <c r="BC259" s="61"/>
      <c r="BD259" s="66">
        <f>(BB259/$BL259)</f>
        <v>0</v>
      </c>
      <c r="BE259" s="61"/>
      <c r="BF259" s="66">
        <f>IF(BD259,BD259/BD$287*100,0)</f>
        <v>0</v>
      </c>
      <c r="BG259" s="61"/>
      <c r="BH259" s="70">
        <f>(E259+K259+Q259+W259+AC259+AJ259+AP259+AV259+BB259)</f>
        <v>10901918</v>
      </c>
      <c r="BI259" s="61"/>
      <c r="BJ259" s="47">
        <v>16</v>
      </c>
      <c r="BK259" s="61"/>
      <c r="BL259" s="96">
        <v>8216</v>
      </c>
      <c r="BM259" s="61"/>
      <c r="BN259" s="96">
        <f>IF(E259,BL259,0)</f>
        <v>8216</v>
      </c>
      <c r="BO259" s="61"/>
      <c r="BP259" s="96">
        <f>IF(K259,BL259,0)</f>
        <v>0</v>
      </c>
      <c r="BQ259" s="61"/>
      <c r="BR259" s="96">
        <f>IF(Q259,BL259,0)</f>
        <v>8216</v>
      </c>
      <c r="BS259" s="61"/>
      <c r="BT259" s="96">
        <f>IF(W259,BL259,0)</f>
        <v>8216</v>
      </c>
      <c r="BU259" s="61"/>
      <c r="BV259" s="96">
        <f>IF(AC259,BL259,0)</f>
        <v>0</v>
      </c>
      <c r="BW259" s="61"/>
      <c r="BX259" s="96">
        <f>IF(AJ259,BL259,0)</f>
        <v>0</v>
      </c>
      <c r="BY259" s="61"/>
      <c r="BZ259" s="96">
        <f>IF(AP259,BL259,0)</f>
        <v>8216</v>
      </c>
      <c r="CA259" s="61"/>
      <c r="CB259" s="96">
        <f>IF(AV259,BL259,0)</f>
        <v>8216</v>
      </c>
      <c r="CC259" s="61"/>
      <c r="CD259" s="96">
        <f>IF(BB259,$BL259,0)</f>
        <v>0</v>
      </c>
    </row>
    <row r="260" spans="1:82" ht="8.85" customHeight="1" x14ac:dyDescent="0.3">
      <c r="A260" s="47">
        <v>17</v>
      </c>
      <c r="B260" s="58"/>
      <c r="C260" s="47" t="s">
        <v>234</v>
      </c>
      <c r="D260" s="61"/>
      <c r="E260" s="70">
        <v>3421813</v>
      </c>
      <c r="F260" s="61"/>
      <c r="G260" s="66">
        <f>(E260/$BL260)</f>
        <v>236.96765927977839</v>
      </c>
      <c r="H260" s="61"/>
      <c r="I260" s="66">
        <f>IF(G260,G260/G$287*100,0)</f>
        <v>127.81306278392928</v>
      </c>
      <c r="J260" s="61"/>
      <c r="K260" s="70">
        <v>0</v>
      </c>
      <c r="L260" s="61"/>
      <c r="M260" s="66">
        <f>(K260/$BL260)</f>
        <v>0</v>
      </c>
      <c r="N260" s="61"/>
      <c r="O260" s="66">
        <f>IF(M260,M260/M$287*100,0)</f>
        <v>0</v>
      </c>
      <c r="P260" s="61"/>
      <c r="Q260" s="70">
        <v>5512840</v>
      </c>
      <c r="R260" s="61"/>
      <c r="S260" s="66">
        <f>(Q260/$BL260)</f>
        <v>381.77562326869804</v>
      </c>
      <c r="T260" s="61"/>
      <c r="U260" s="66">
        <f>IF(S260,S260/S$287*100,0)</f>
        <v>97.572616912640115</v>
      </c>
      <c r="V260" s="61"/>
      <c r="W260" s="70">
        <v>4152802</v>
      </c>
      <c r="X260" s="61"/>
      <c r="Y260" s="66">
        <f>(W260/$BL260)</f>
        <v>287.59016620498613</v>
      </c>
      <c r="Z260" s="61"/>
      <c r="AA260" s="66">
        <f>IF(Y260,Y260/Y$287*100,0)</f>
        <v>75.552199493298744</v>
      </c>
      <c r="AB260" s="61"/>
      <c r="AC260" s="70">
        <v>16252</v>
      </c>
      <c r="AD260" s="61"/>
      <c r="AE260" s="66">
        <f>(AC260/$BL260)</f>
        <v>1.1254847645429362</v>
      </c>
      <c r="AF260" s="61"/>
      <c r="AG260" s="66">
        <f>IF(AE260,AE260/AE$287*100,0)</f>
        <v>25.761934647851913</v>
      </c>
      <c r="AH260" s="99"/>
      <c r="AI260" s="61"/>
      <c r="AJ260" s="70">
        <v>0</v>
      </c>
      <c r="AK260" s="61"/>
      <c r="AL260" s="66">
        <f>(AJ260/$BL260)</f>
        <v>0</v>
      </c>
      <c r="AM260" s="61"/>
      <c r="AN260" s="66">
        <f>IF(AL260,AL260/AL$287*100,0)</f>
        <v>0</v>
      </c>
      <c r="AO260" s="61"/>
      <c r="AP260" s="70">
        <v>0</v>
      </c>
      <c r="AQ260" s="61"/>
      <c r="AR260" s="66">
        <f>(AP260/$BL260)</f>
        <v>0</v>
      </c>
      <c r="AS260" s="61"/>
      <c r="AT260" s="66">
        <f>IF(AR260,AR260/AR$287*100,0)</f>
        <v>0</v>
      </c>
      <c r="AU260" s="61"/>
      <c r="AV260" s="70">
        <v>936489</v>
      </c>
      <c r="AW260" s="61"/>
      <c r="AX260" s="66">
        <f>(AV260/$BL260)</f>
        <v>64.853808864265929</v>
      </c>
      <c r="AY260" s="61"/>
      <c r="AZ260" s="66">
        <f>IF(AX260,AX260/AX$287*100,0)</f>
        <v>71.771118146934313</v>
      </c>
      <c r="BA260" s="61"/>
      <c r="BB260" s="70">
        <v>0</v>
      </c>
      <c r="BC260" s="61"/>
      <c r="BD260" s="66">
        <f>(BB260/$BL260)</f>
        <v>0</v>
      </c>
      <c r="BE260" s="61"/>
      <c r="BF260" s="66">
        <f>IF(BD260,BD260/BD$287*100,0)</f>
        <v>0</v>
      </c>
      <c r="BG260" s="61"/>
      <c r="BH260" s="70">
        <f>(E260+K260+Q260+W260+AC260+AJ260+AP260+AV260+BB260)</f>
        <v>14040196</v>
      </c>
      <c r="BI260" s="61"/>
      <c r="BJ260" s="47">
        <v>17</v>
      </c>
      <c r="BK260" s="61"/>
      <c r="BL260" s="96">
        <v>14440</v>
      </c>
      <c r="BM260" s="61"/>
      <c r="BN260" s="96">
        <f>IF(E260,BL260,0)</f>
        <v>14440</v>
      </c>
      <c r="BO260" s="61"/>
      <c r="BP260" s="96">
        <f>IF(K260,BL260,0)</f>
        <v>0</v>
      </c>
      <c r="BQ260" s="61"/>
      <c r="BR260" s="96">
        <f>IF(Q260,BL260,0)</f>
        <v>14440</v>
      </c>
      <c r="BS260" s="61"/>
      <c r="BT260" s="96">
        <f>IF(W260,BL260,0)</f>
        <v>14440</v>
      </c>
      <c r="BU260" s="61"/>
      <c r="BV260" s="96">
        <f>IF(AC260,BL260,0)</f>
        <v>14440</v>
      </c>
      <c r="BW260" s="61"/>
      <c r="BX260" s="96">
        <f>IF(AJ260,BL260,0)</f>
        <v>0</v>
      </c>
      <c r="BY260" s="61"/>
      <c r="BZ260" s="96">
        <f>IF(AP260,BL260,0)</f>
        <v>0</v>
      </c>
      <c r="CA260" s="61"/>
      <c r="CB260" s="96">
        <f>IF(AV260,BL260,0)</f>
        <v>14440</v>
      </c>
      <c r="CC260" s="61"/>
      <c r="CD260" s="96">
        <f>IF(BB260,$BL260,0)</f>
        <v>0</v>
      </c>
    </row>
    <row r="261" spans="1:82" ht="8.85" customHeight="1" x14ac:dyDescent="0.3">
      <c r="A261" s="47">
        <v>18</v>
      </c>
      <c r="B261" s="58"/>
      <c r="C261" s="47" t="s">
        <v>235</v>
      </c>
      <c r="D261" s="61"/>
      <c r="E261" s="70">
        <v>5301488</v>
      </c>
      <c r="F261" s="61"/>
      <c r="G261" s="66">
        <f>(E261/$BL261)</f>
        <v>227.6098231152327</v>
      </c>
      <c r="H261" s="61"/>
      <c r="I261" s="66">
        <f>IF(G261,G261/G$287*100,0)</f>
        <v>122.7657339422806</v>
      </c>
      <c r="J261" s="61"/>
      <c r="K261" s="70">
        <v>0</v>
      </c>
      <c r="L261" s="61"/>
      <c r="M261" s="66">
        <f>(K261/$BL261)</f>
        <v>0</v>
      </c>
      <c r="N261" s="61"/>
      <c r="O261" s="66">
        <f>IF(M261,M261/M$287*100,0)</f>
        <v>0</v>
      </c>
      <c r="P261" s="61"/>
      <c r="Q261" s="70">
        <v>11576216</v>
      </c>
      <c r="R261" s="61"/>
      <c r="S261" s="66">
        <f>(Q261/$BL261)</f>
        <v>497.00394985402716</v>
      </c>
      <c r="T261" s="61"/>
      <c r="U261" s="66">
        <f>IF(S261,S261/S$287*100,0)</f>
        <v>127.02219064690095</v>
      </c>
      <c r="V261" s="61"/>
      <c r="W261" s="70">
        <v>10839865</v>
      </c>
      <c r="X261" s="61"/>
      <c r="Y261" s="66">
        <f>(W261/$BL261)</f>
        <v>465.39004808517944</v>
      </c>
      <c r="Z261" s="61"/>
      <c r="AA261" s="66">
        <f>IF(Y261,Y261/Y$287*100,0)</f>
        <v>122.26162743709892</v>
      </c>
      <c r="AB261" s="61"/>
      <c r="AC261" s="70">
        <v>116669</v>
      </c>
      <c r="AD261" s="61"/>
      <c r="AE261" s="66">
        <f>(AC261/$BL261)</f>
        <v>5.0089730379529449</v>
      </c>
      <c r="AF261" s="61"/>
      <c r="AG261" s="66">
        <f>IF(AE261,AE261/AE$287*100,0)</f>
        <v>114.6535609560206</v>
      </c>
      <c r="AH261" s="99"/>
      <c r="AI261" s="61"/>
      <c r="AJ261" s="70">
        <v>0</v>
      </c>
      <c r="AK261" s="61"/>
      <c r="AL261" s="66">
        <f>(AJ261/$BL261)</f>
        <v>0</v>
      </c>
      <c r="AM261" s="61"/>
      <c r="AN261" s="66">
        <f>IF(AL261,AL261/AL$287*100,0)</f>
        <v>0</v>
      </c>
      <c r="AO261" s="61"/>
      <c r="AP261" s="70">
        <v>5663812</v>
      </c>
      <c r="AQ261" s="61"/>
      <c r="AR261" s="66">
        <f>(AP261/$BL261)</f>
        <v>243.16555040357204</v>
      </c>
      <c r="AS261" s="61"/>
      <c r="AT261" s="66">
        <f>IF(AR261,AR261/AR$287*100,0)</f>
        <v>180.93778112667289</v>
      </c>
      <c r="AU261" s="61"/>
      <c r="AV261" s="70">
        <v>2230659</v>
      </c>
      <c r="AW261" s="61"/>
      <c r="AX261" s="66">
        <f>(AV261/$BL261)</f>
        <v>95.769319938176196</v>
      </c>
      <c r="AY261" s="61"/>
      <c r="AZ261" s="66">
        <f>IF(AX261,AX261/AX$287*100,0)</f>
        <v>105.98407859930086</v>
      </c>
      <c r="BA261" s="61"/>
      <c r="BB261" s="70">
        <v>0</v>
      </c>
      <c r="BC261" s="61"/>
      <c r="BD261" s="66">
        <f>(BB261/$BL261)</f>
        <v>0</v>
      </c>
      <c r="BE261" s="61"/>
      <c r="BF261" s="66">
        <f>IF(BD261,BD261/BD$287*100,0)</f>
        <v>0</v>
      </c>
      <c r="BG261" s="61"/>
      <c r="BH261" s="70">
        <f>(E261+K261+Q261+W261+AC261+AJ261+AP261+AV261+BB261)</f>
        <v>35728709</v>
      </c>
      <c r="BI261" s="61"/>
      <c r="BJ261" s="47">
        <v>18</v>
      </c>
      <c r="BK261" s="61"/>
      <c r="BL261" s="96">
        <v>23292</v>
      </c>
      <c r="BM261" s="61"/>
      <c r="BN261" s="96">
        <f>IF(E261,BL261,0)</f>
        <v>23292</v>
      </c>
      <c r="BO261" s="61"/>
      <c r="BP261" s="96">
        <f>IF(K261,BL261,0)</f>
        <v>0</v>
      </c>
      <c r="BQ261" s="61"/>
      <c r="BR261" s="96">
        <f>IF(Q261,BL261,0)</f>
        <v>23292</v>
      </c>
      <c r="BS261" s="61"/>
      <c r="BT261" s="96">
        <f>IF(W261,BL261,0)</f>
        <v>23292</v>
      </c>
      <c r="BU261" s="61"/>
      <c r="BV261" s="96">
        <f>IF(AC261,BL261,0)</f>
        <v>23292</v>
      </c>
      <c r="BW261" s="61"/>
      <c r="BX261" s="96">
        <f>IF(AJ261,BL261,0)</f>
        <v>0</v>
      </c>
      <c r="BY261" s="61"/>
      <c r="BZ261" s="96">
        <f>IF(AP261,BL261,0)</f>
        <v>23292</v>
      </c>
      <c r="CA261" s="61"/>
      <c r="CB261" s="96">
        <f>IF(AV261,BL261,0)</f>
        <v>23292</v>
      </c>
      <c r="CC261" s="61"/>
      <c r="CD261" s="96">
        <f>IF(BB261,$BL261,0)</f>
        <v>0</v>
      </c>
    </row>
    <row r="262" spans="1:82" ht="8.85" customHeight="1" x14ac:dyDescent="0.3">
      <c r="A262" s="47">
        <v>19</v>
      </c>
      <c r="B262" s="58"/>
      <c r="C262" s="47" t="s">
        <v>236</v>
      </c>
      <c r="D262" s="61"/>
      <c r="E262" s="70">
        <v>10347083</v>
      </c>
      <c r="F262" s="61"/>
      <c r="G262" s="66">
        <f>(E262/$BL262)</f>
        <v>242.79808053313309</v>
      </c>
      <c r="H262" s="61"/>
      <c r="I262" s="66">
        <f>IF(G262,G262/G$287*100,0)</f>
        <v>130.95781257795898</v>
      </c>
      <c r="J262" s="61"/>
      <c r="K262" s="70">
        <v>0</v>
      </c>
      <c r="L262" s="61"/>
      <c r="M262" s="66">
        <f>(K262/$BL262)</f>
        <v>0</v>
      </c>
      <c r="N262" s="61"/>
      <c r="O262" s="66">
        <f>IF(M262,M262/M$287*100,0)</f>
        <v>0</v>
      </c>
      <c r="P262" s="61"/>
      <c r="Q262" s="70">
        <v>14339954</v>
      </c>
      <c r="R262" s="61"/>
      <c r="S262" s="66">
        <f>(Q262/$BL262)</f>
        <v>336.49225642951006</v>
      </c>
      <c r="T262" s="61"/>
      <c r="U262" s="66">
        <f>IF(S262,S262/S$287*100,0)</f>
        <v>85.999283426114957</v>
      </c>
      <c r="V262" s="61"/>
      <c r="W262" s="70">
        <v>14181760</v>
      </c>
      <c r="X262" s="61"/>
      <c r="Y262" s="66">
        <f>(W262/$BL262)</f>
        <v>332.78017645954571</v>
      </c>
      <c r="Z262" s="61"/>
      <c r="AA262" s="66">
        <f>IF(Y262,Y262/Y$287*100,0)</f>
        <v>87.423970753457738</v>
      </c>
      <c r="AB262" s="61"/>
      <c r="AC262" s="70">
        <v>213656</v>
      </c>
      <c r="AD262" s="61"/>
      <c r="AE262" s="66">
        <f>(AC262/$BL262)</f>
        <v>5.0135160503097431</v>
      </c>
      <c r="AF262" s="61"/>
      <c r="AG262" s="66">
        <f>IF(AE262,AE262/AE$287*100,0)</f>
        <v>114.75754884739622</v>
      </c>
      <c r="AH262" s="99"/>
      <c r="AI262" s="61"/>
      <c r="AJ262" s="70">
        <v>0</v>
      </c>
      <c r="AK262" s="61"/>
      <c r="AL262" s="66">
        <f>(AJ262/$BL262)</f>
        <v>0</v>
      </c>
      <c r="AM262" s="61"/>
      <c r="AN262" s="66">
        <f>IF(AL262,AL262/AL$287*100,0)</f>
        <v>0</v>
      </c>
      <c r="AO262" s="61"/>
      <c r="AP262" s="70">
        <v>7657413</v>
      </c>
      <c r="AQ262" s="61"/>
      <c r="AR262" s="66">
        <f>(AP262/$BL262)</f>
        <v>179.68399192791441</v>
      </c>
      <c r="AS262" s="61"/>
      <c r="AT262" s="66">
        <f>IF(AR262,AR262/AR$287*100,0)</f>
        <v>133.70159855893075</v>
      </c>
      <c r="AU262" s="61"/>
      <c r="AV262" s="70">
        <v>4425961</v>
      </c>
      <c r="AW262" s="61"/>
      <c r="AX262" s="66">
        <f>(AV262/$BL262)</f>
        <v>103.85679087666604</v>
      </c>
      <c r="AY262" s="61"/>
      <c r="AZ262" s="66">
        <f>IF(AX262,AX262/AX$287*100,0)</f>
        <v>114.93415944113828</v>
      </c>
      <c r="BA262" s="61"/>
      <c r="BB262" s="70">
        <v>0</v>
      </c>
      <c r="BC262" s="61"/>
      <c r="BD262" s="66">
        <f>(BB262/$BL262)</f>
        <v>0</v>
      </c>
      <c r="BE262" s="61"/>
      <c r="BF262" s="66">
        <f>IF(BD262,BD262/BD$287*100,0)</f>
        <v>0</v>
      </c>
      <c r="BG262" s="61"/>
      <c r="BH262" s="70">
        <f>(E262+K262+Q262+W262+AC262+AJ262+AP262+AV262+BB262)</f>
        <v>51165827</v>
      </c>
      <c r="BI262" s="61"/>
      <c r="BJ262" s="47">
        <v>19</v>
      </c>
      <c r="BK262" s="61"/>
      <c r="BL262" s="96">
        <v>42616</v>
      </c>
      <c r="BM262" s="61"/>
      <c r="BN262" s="96">
        <f>IF(E262,BL262,0)</f>
        <v>42616</v>
      </c>
      <c r="BO262" s="61"/>
      <c r="BP262" s="96">
        <f>IF(K262,BL262,0)</f>
        <v>0</v>
      </c>
      <c r="BQ262" s="61"/>
      <c r="BR262" s="96">
        <f>IF(Q262,BL262,0)</f>
        <v>42616</v>
      </c>
      <c r="BS262" s="61"/>
      <c r="BT262" s="96">
        <f>IF(W262,BL262,0)</f>
        <v>42616</v>
      </c>
      <c r="BU262" s="61"/>
      <c r="BV262" s="96">
        <f>IF(AC262,BL262,0)</f>
        <v>42616</v>
      </c>
      <c r="BW262" s="61"/>
      <c r="BX262" s="96">
        <f>IF(AJ262,BL262,0)</f>
        <v>0</v>
      </c>
      <c r="BY262" s="61"/>
      <c r="BZ262" s="96">
        <f>IF(AP262,BL262,0)</f>
        <v>42616</v>
      </c>
      <c r="CA262" s="61"/>
      <c r="CB262" s="96">
        <f>IF(AV262,BL262,0)</f>
        <v>42616</v>
      </c>
      <c r="CC262" s="61"/>
      <c r="CD262" s="96">
        <f>IF(BB262,$BL262,0)</f>
        <v>0</v>
      </c>
    </row>
    <row r="263" spans="1:82" ht="8.85" customHeight="1" x14ac:dyDescent="0.3">
      <c r="A263" s="47">
        <v>20</v>
      </c>
      <c r="B263" s="58"/>
      <c r="C263" s="47" t="s">
        <v>237</v>
      </c>
      <c r="D263" s="61"/>
      <c r="E263" s="70">
        <v>633471</v>
      </c>
      <c r="F263" s="61"/>
      <c r="G263" s="66">
        <f>(E263/$BL263)</f>
        <v>129.41184882533196</v>
      </c>
      <c r="H263" s="61"/>
      <c r="I263" s="66">
        <f>IF(G263,G263/G$287*100,0)</f>
        <v>69.800768633021661</v>
      </c>
      <c r="J263" s="61"/>
      <c r="K263" s="70">
        <v>0</v>
      </c>
      <c r="L263" s="61"/>
      <c r="M263" s="66">
        <f>(K263/$BL263)</f>
        <v>0</v>
      </c>
      <c r="N263" s="61"/>
      <c r="O263" s="66">
        <f>IF(M263,M263/M$287*100,0)</f>
        <v>0</v>
      </c>
      <c r="P263" s="61"/>
      <c r="Q263" s="70">
        <v>1303818</v>
      </c>
      <c r="R263" s="61"/>
      <c r="S263" s="66">
        <f>(Q263/$BL263)</f>
        <v>266.35709908069458</v>
      </c>
      <c r="T263" s="61"/>
      <c r="U263" s="66">
        <f>IF(S263,S263/S$287*100,0)</f>
        <v>68.074433270642004</v>
      </c>
      <c r="V263" s="61"/>
      <c r="W263" s="70">
        <v>2520333</v>
      </c>
      <c r="X263" s="61"/>
      <c r="Y263" s="66">
        <f>(W263/$BL263)</f>
        <v>514.8790602655771</v>
      </c>
      <c r="Z263" s="61"/>
      <c r="AA263" s="66">
        <f>IF(Y263,Y263/Y$287*100,0)</f>
        <v>135.26278032879634</v>
      </c>
      <c r="AB263" s="61"/>
      <c r="AC263" s="70">
        <v>16279</v>
      </c>
      <c r="AD263" s="61"/>
      <c r="AE263" s="66">
        <f>(AC263/$BL263)</f>
        <v>3.325638406537283</v>
      </c>
      <c r="AF263" s="61"/>
      <c r="AG263" s="66">
        <f>IF(AE263,AE263/AE$287*100,0)</f>
        <v>76.122646872428135</v>
      </c>
      <c r="AH263" s="99"/>
      <c r="AI263" s="61"/>
      <c r="AJ263" s="70">
        <v>0</v>
      </c>
      <c r="AK263" s="61"/>
      <c r="AL263" s="66">
        <f>(AJ263/$BL263)</f>
        <v>0</v>
      </c>
      <c r="AM263" s="61"/>
      <c r="AN263" s="66">
        <f>IF(AL263,AL263/AL$287*100,0)</f>
        <v>0</v>
      </c>
      <c r="AO263" s="61"/>
      <c r="AP263" s="70">
        <v>896565</v>
      </c>
      <c r="AQ263" s="61"/>
      <c r="AR263" s="66">
        <f>(AP263/$BL263)</f>
        <v>183.15934627170583</v>
      </c>
      <c r="AS263" s="61"/>
      <c r="AT263" s="66">
        <f>IF(AR263,AR263/AR$287*100,0)</f>
        <v>136.2875853590796</v>
      </c>
      <c r="AU263" s="61"/>
      <c r="AV263" s="70">
        <v>33739</v>
      </c>
      <c r="AW263" s="61"/>
      <c r="AX263" s="66">
        <f>(AV263/$BL263)</f>
        <v>6.8925434116445352</v>
      </c>
      <c r="AY263" s="61"/>
      <c r="AZ263" s="66">
        <f>IF(AX263,AX263/AX$287*100,0)</f>
        <v>7.6277023075907957</v>
      </c>
      <c r="BA263" s="61"/>
      <c r="BB263" s="70">
        <v>0</v>
      </c>
      <c r="BC263" s="61"/>
      <c r="BD263" s="66">
        <f>(BB263/$BL263)</f>
        <v>0</v>
      </c>
      <c r="BE263" s="61"/>
      <c r="BF263" s="66">
        <f>IF(BD263,BD263/BD$287*100,0)</f>
        <v>0</v>
      </c>
      <c r="BG263" s="61"/>
      <c r="BH263" s="70">
        <f>(E263+K263+Q263+W263+AC263+AJ263+AP263+AV263+BB263)</f>
        <v>5404205</v>
      </c>
      <c r="BI263" s="61"/>
      <c r="BJ263" s="47">
        <v>20</v>
      </c>
      <c r="BK263" s="61"/>
      <c r="BL263" s="96">
        <v>4895</v>
      </c>
      <c r="BM263" s="61"/>
      <c r="BN263" s="96">
        <f>IF(E263,BL263,0)</f>
        <v>4895</v>
      </c>
      <c r="BO263" s="61"/>
      <c r="BP263" s="96">
        <f>IF(K263,BL263,0)</f>
        <v>0</v>
      </c>
      <c r="BQ263" s="61"/>
      <c r="BR263" s="96">
        <f>IF(Q263,BL263,0)</f>
        <v>4895</v>
      </c>
      <c r="BS263" s="61"/>
      <c r="BT263" s="96">
        <f>IF(W263,BL263,0)</f>
        <v>4895</v>
      </c>
      <c r="BU263" s="61"/>
      <c r="BV263" s="96">
        <f>IF(AC263,BL263,0)</f>
        <v>4895</v>
      </c>
      <c r="BW263" s="61"/>
      <c r="BX263" s="96">
        <f>IF(AJ263,BL263,0)</f>
        <v>0</v>
      </c>
      <c r="BY263" s="61"/>
      <c r="BZ263" s="96">
        <f>IF(AP263,BL263,0)</f>
        <v>4895</v>
      </c>
      <c r="CA263" s="61"/>
      <c r="CB263" s="96">
        <f>IF(AV263,BL263,0)</f>
        <v>4895</v>
      </c>
      <c r="CC263" s="61"/>
      <c r="CD263" s="96">
        <f>IF(BB263,$BL263,0)</f>
        <v>0</v>
      </c>
    </row>
    <row r="264" spans="1:82" ht="8.85" customHeight="1" x14ac:dyDescent="0.3">
      <c r="A264" s="73"/>
      <c r="D264" s="61"/>
      <c r="E264" s="93"/>
      <c r="F264" s="61"/>
      <c r="G264" s="61"/>
      <c r="H264" s="61"/>
      <c r="I264" s="61"/>
      <c r="J264" s="61"/>
      <c r="K264" s="93"/>
      <c r="L264" s="61"/>
      <c r="M264" s="61"/>
      <c r="N264" s="61"/>
      <c r="O264" s="61"/>
      <c r="P264" s="61"/>
      <c r="Q264" s="93"/>
      <c r="R264" s="61"/>
      <c r="S264" s="61"/>
      <c r="T264" s="61"/>
      <c r="U264" s="61"/>
      <c r="V264" s="61"/>
      <c r="W264" s="93"/>
      <c r="X264" s="61"/>
      <c r="Y264" s="61"/>
      <c r="Z264" s="61"/>
      <c r="AA264" s="61"/>
      <c r="AB264" s="61"/>
      <c r="AC264" s="93"/>
      <c r="AD264" s="61"/>
      <c r="AE264" s="61"/>
      <c r="AF264" s="61"/>
      <c r="AG264" s="61"/>
      <c r="AH264" s="61"/>
      <c r="AI264" s="61"/>
      <c r="AJ264" s="93"/>
      <c r="AK264" s="61"/>
      <c r="AL264" s="61"/>
      <c r="AM264" s="61"/>
      <c r="AN264" s="61"/>
      <c r="AO264" s="61"/>
      <c r="AP264" s="93"/>
      <c r="AQ264" s="61"/>
      <c r="AR264" s="61"/>
      <c r="AS264" s="61"/>
      <c r="AT264" s="61"/>
      <c r="AU264" s="61"/>
      <c r="AV264" s="93"/>
      <c r="AW264" s="61"/>
      <c r="AX264" s="61"/>
      <c r="AY264" s="61"/>
      <c r="AZ264" s="61"/>
      <c r="BA264" s="61"/>
      <c r="BB264" s="61"/>
      <c r="BC264" s="61"/>
      <c r="BD264" s="61"/>
      <c r="BE264" s="61"/>
      <c r="BF264" s="61"/>
      <c r="BG264" s="61"/>
      <c r="BH264" s="93"/>
      <c r="BI264" s="61"/>
      <c r="BJ264" s="72"/>
      <c r="BK264" s="61"/>
      <c r="BL264" s="93"/>
      <c r="BM264" s="61"/>
      <c r="BN264" s="61"/>
      <c r="BO264" s="61"/>
      <c r="BP264" s="61"/>
      <c r="BQ264" s="61"/>
      <c r="BR264" s="61"/>
      <c r="BS264" s="61"/>
      <c r="BT264" s="61"/>
      <c r="BU264" s="61"/>
      <c r="BV264" s="61"/>
      <c r="BW264" s="61"/>
      <c r="BX264" s="61"/>
      <c r="BY264" s="61"/>
      <c r="BZ264" s="61"/>
      <c r="CA264" s="61"/>
      <c r="CB264" s="61"/>
      <c r="CC264" s="61"/>
      <c r="CD264" s="61"/>
    </row>
    <row r="265" spans="1:82" ht="8.85" customHeight="1" x14ac:dyDescent="0.3">
      <c r="A265" s="47">
        <v>21</v>
      </c>
      <c r="B265" s="58"/>
      <c r="C265" s="47" t="s">
        <v>238</v>
      </c>
      <c r="D265" s="61"/>
      <c r="E265" s="70">
        <v>1538291</v>
      </c>
      <c r="F265" s="61"/>
      <c r="G265" s="66">
        <f>(E265/$BL265)</f>
        <v>257.75653485254691</v>
      </c>
      <c r="H265" s="61"/>
      <c r="I265" s="66">
        <f>IF(G265,G265/G$287*100,0)</f>
        <v>139.02594249445735</v>
      </c>
      <c r="J265" s="61"/>
      <c r="K265" s="70">
        <v>0</v>
      </c>
      <c r="L265" s="61"/>
      <c r="M265" s="66">
        <f>(K265/$BL265)</f>
        <v>0</v>
      </c>
      <c r="N265" s="61"/>
      <c r="O265" s="66">
        <f>IF(M265,M265/M$287*100,0)</f>
        <v>0</v>
      </c>
      <c r="P265" s="61"/>
      <c r="Q265" s="70">
        <v>2275671</v>
      </c>
      <c r="R265" s="61"/>
      <c r="S265" s="66">
        <f>(Q265/$BL265)</f>
        <v>381.31216487935654</v>
      </c>
      <c r="T265" s="61"/>
      <c r="U265" s="66">
        <f>IF(S265,S265/S$287*100,0)</f>
        <v>97.454168156035408</v>
      </c>
      <c r="V265" s="61"/>
      <c r="W265" s="70">
        <v>3512760</v>
      </c>
      <c r="X265" s="61"/>
      <c r="Y265" s="66">
        <f>(W265/$BL265)</f>
        <v>588.59919571045577</v>
      </c>
      <c r="Z265" s="61"/>
      <c r="AA265" s="66">
        <f>IF(Y265,Y265/Y$287*100,0)</f>
        <v>154.6296399586021</v>
      </c>
      <c r="AB265" s="61"/>
      <c r="AC265" s="70">
        <v>0</v>
      </c>
      <c r="AD265" s="61"/>
      <c r="AE265" s="66">
        <f>(AC265/$BL265)</f>
        <v>0</v>
      </c>
      <c r="AF265" s="61"/>
      <c r="AG265" s="66">
        <f>IF(AE265,AE265/AE$287*100,0)</f>
        <v>0</v>
      </c>
      <c r="AH265" s="99"/>
      <c r="AI265" s="61"/>
      <c r="AJ265" s="70">
        <v>0</v>
      </c>
      <c r="AK265" s="61"/>
      <c r="AL265" s="66">
        <f>(AJ265/$BL265)</f>
        <v>0</v>
      </c>
      <c r="AM265" s="61"/>
      <c r="AN265" s="66">
        <f>IF(AL265,AL265/AL$287*100,0)</f>
        <v>0</v>
      </c>
      <c r="AO265" s="61"/>
      <c r="AP265" s="70">
        <v>792849</v>
      </c>
      <c r="AQ265" s="61"/>
      <c r="AR265" s="66">
        <f>(AP265/$BL265)</f>
        <v>132.85003351206436</v>
      </c>
      <c r="AS265" s="61"/>
      <c r="AT265" s="66">
        <f>IF(AR265,AR265/AR$287*100,0)</f>
        <v>98.852778472866902</v>
      </c>
      <c r="AU265" s="61"/>
      <c r="AV265" s="70">
        <v>644629</v>
      </c>
      <c r="AW265" s="61"/>
      <c r="AX265" s="66">
        <f>(AV265/$BL265)</f>
        <v>108.01424262734585</v>
      </c>
      <c r="AY265" s="61"/>
      <c r="AZ265" s="66">
        <f>IF(AX265,AX265/AX$287*100,0)</f>
        <v>119.53504512562778</v>
      </c>
      <c r="BA265" s="61"/>
      <c r="BB265" s="70">
        <v>0</v>
      </c>
      <c r="BC265" s="61"/>
      <c r="BD265" s="66">
        <f>(BB265/$BL265)</f>
        <v>0</v>
      </c>
      <c r="BE265" s="61"/>
      <c r="BF265" s="66">
        <f>IF(BD265,BD265/BD$287*100,0)</f>
        <v>0</v>
      </c>
      <c r="BG265" s="61"/>
      <c r="BH265" s="70">
        <f>(E265+K265+Q265+W265+AC265+AJ265+AP265+AV265+BB265)</f>
        <v>8764200</v>
      </c>
      <c r="BI265" s="61"/>
      <c r="BJ265" s="47">
        <v>21</v>
      </c>
      <c r="BK265" s="61"/>
      <c r="BL265" s="96">
        <v>5968</v>
      </c>
      <c r="BM265" s="61"/>
      <c r="BN265" s="96">
        <f>IF(E265,BL265,0)</f>
        <v>5968</v>
      </c>
      <c r="BO265" s="61"/>
      <c r="BP265" s="96">
        <f>IF(K265,BL265,0)</f>
        <v>0</v>
      </c>
      <c r="BQ265" s="61"/>
      <c r="BR265" s="96">
        <f>IF(Q265,BL265,0)</f>
        <v>5968</v>
      </c>
      <c r="BS265" s="61"/>
      <c r="BT265" s="96">
        <f>IF(W265,BL265,0)</f>
        <v>5968</v>
      </c>
      <c r="BU265" s="61"/>
      <c r="BV265" s="96">
        <f>IF(AC265,BL265,0)</f>
        <v>0</v>
      </c>
      <c r="BW265" s="61"/>
      <c r="BX265" s="96">
        <f>IF(AJ265,BL265,0)</f>
        <v>0</v>
      </c>
      <c r="BY265" s="61"/>
      <c r="BZ265" s="96">
        <f>IF(AP265,BL265,0)</f>
        <v>5968</v>
      </c>
      <c r="CA265" s="61"/>
      <c r="CB265" s="96">
        <f>IF(AV265,BL265,0)</f>
        <v>5968</v>
      </c>
      <c r="CC265" s="61"/>
      <c r="CD265" s="96">
        <f>IF(BB265,$BL265,0)</f>
        <v>0</v>
      </c>
    </row>
    <row r="266" spans="1:82" ht="8.85" customHeight="1" x14ac:dyDescent="0.3">
      <c r="A266" s="47">
        <v>22</v>
      </c>
      <c r="B266" s="58"/>
      <c r="C266" s="47" t="s">
        <v>190</v>
      </c>
      <c r="D266" s="61"/>
      <c r="E266" s="70">
        <v>659756</v>
      </c>
      <c r="F266" s="61"/>
      <c r="G266" s="66">
        <f>(E266/$BL266)</f>
        <v>139.74920567676341</v>
      </c>
      <c r="H266" s="61"/>
      <c r="I266" s="66">
        <f>IF(G266,G266/G$287*100,0)</f>
        <v>75.376420788626334</v>
      </c>
      <c r="J266" s="61"/>
      <c r="K266" s="70">
        <v>0</v>
      </c>
      <c r="L266" s="61"/>
      <c r="M266" s="66">
        <f>(K266/$BL266)</f>
        <v>0</v>
      </c>
      <c r="N266" s="61"/>
      <c r="O266" s="66">
        <f>IF(M266,M266/M$287*100,0)</f>
        <v>0</v>
      </c>
      <c r="P266" s="61"/>
      <c r="Q266" s="70">
        <v>1634237</v>
      </c>
      <c r="R266" s="61"/>
      <c r="S266" s="66">
        <f>(Q266/$BL266)</f>
        <v>346.16331285744548</v>
      </c>
      <c r="T266" s="61"/>
      <c r="U266" s="66">
        <f>IF(S266,S266/S$287*100,0)</f>
        <v>88.470971576092339</v>
      </c>
      <c r="V266" s="61"/>
      <c r="W266" s="70">
        <v>2066711</v>
      </c>
      <c r="X266" s="61"/>
      <c r="Y266" s="66">
        <f>(W266/$BL266)</f>
        <v>437.76975217115017</v>
      </c>
      <c r="Z266" s="61"/>
      <c r="AA266" s="66">
        <f>IF(Y266,Y266/Y$287*100,0)</f>
        <v>115.00555837709744</v>
      </c>
      <c r="AB266" s="61"/>
      <c r="AC266" s="70">
        <v>0</v>
      </c>
      <c r="AD266" s="61"/>
      <c r="AE266" s="66">
        <f>(AC266/$BL266)</f>
        <v>0</v>
      </c>
      <c r="AF266" s="61"/>
      <c r="AG266" s="66">
        <f>IF(AE266,AE266/AE$287*100,0)</f>
        <v>0</v>
      </c>
      <c r="AH266" s="99"/>
      <c r="AI266" s="61"/>
      <c r="AJ266" s="70">
        <v>0</v>
      </c>
      <c r="AK266" s="61"/>
      <c r="AL266" s="66">
        <f>(AJ266/$BL266)</f>
        <v>0</v>
      </c>
      <c r="AM266" s="61"/>
      <c r="AN266" s="66">
        <f>IF(AL266,AL266/AL$287*100,0)</f>
        <v>0</v>
      </c>
      <c r="AO266" s="61"/>
      <c r="AP266" s="70">
        <v>30889</v>
      </c>
      <c r="AQ266" s="61"/>
      <c r="AR266" s="66">
        <f>(AP266/$BL266)</f>
        <v>6.5428934547765305</v>
      </c>
      <c r="AS266" s="61"/>
      <c r="AT266" s="66">
        <f>IF(AR266,AR266/AR$287*100,0)</f>
        <v>4.8685211449183381</v>
      </c>
      <c r="AU266" s="61"/>
      <c r="AV266" s="70">
        <v>119082</v>
      </c>
      <c r="AW266" s="61"/>
      <c r="AX266" s="66">
        <f>(AV266/$BL266)</f>
        <v>25.223893242957001</v>
      </c>
      <c r="AY266" s="61"/>
      <c r="AZ266" s="66">
        <f>IF(AX266,AX266/AX$287*100,0)</f>
        <v>27.914274485479222</v>
      </c>
      <c r="BA266" s="61"/>
      <c r="BB266" s="70">
        <v>0</v>
      </c>
      <c r="BC266" s="61"/>
      <c r="BD266" s="66">
        <f>(BB266/$BL266)</f>
        <v>0</v>
      </c>
      <c r="BE266" s="61"/>
      <c r="BF266" s="66">
        <f>IF(BD266,BD266/BD$287*100,0)</f>
        <v>0</v>
      </c>
      <c r="BG266" s="61"/>
      <c r="BH266" s="70">
        <f>(E266+K266+Q266+W266+AC266+AJ266+AP266+AV266+BB266)</f>
        <v>4510675</v>
      </c>
      <c r="BI266" s="61"/>
      <c r="BJ266" s="47">
        <v>22</v>
      </c>
      <c r="BK266" s="61"/>
      <c r="BL266" s="96">
        <v>4721</v>
      </c>
      <c r="BM266" s="61"/>
      <c r="BN266" s="96">
        <f>IF(E266,BL266,0)</f>
        <v>4721</v>
      </c>
      <c r="BO266" s="61"/>
      <c r="BP266" s="96">
        <f>IF(K266,BL266,0)</f>
        <v>0</v>
      </c>
      <c r="BQ266" s="61"/>
      <c r="BR266" s="96">
        <f>IF(Q266,BL266,0)</f>
        <v>4721</v>
      </c>
      <c r="BS266" s="61"/>
      <c r="BT266" s="96">
        <f>IF(W266,BL266,0)</f>
        <v>4721</v>
      </c>
      <c r="BU266" s="61"/>
      <c r="BV266" s="96">
        <f>IF(AC266,BL266,0)</f>
        <v>0</v>
      </c>
      <c r="BW266" s="61"/>
      <c r="BX266" s="96">
        <f>IF(AJ266,BL266,0)</f>
        <v>0</v>
      </c>
      <c r="BY266" s="61"/>
      <c r="BZ266" s="96">
        <f>IF(AP266,BL266,0)</f>
        <v>4721</v>
      </c>
      <c r="CA266" s="61"/>
      <c r="CB266" s="96">
        <f>IF(AV266,BL266,0)</f>
        <v>4721</v>
      </c>
      <c r="CC266" s="61"/>
      <c r="CD266" s="96">
        <f>IF(BB266,$BL266,0)</f>
        <v>0</v>
      </c>
    </row>
    <row r="267" spans="1:82" ht="8.85" customHeight="1" x14ac:dyDescent="0.3">
      <c r="A267" s="47">
        <v>23</v>
      </c>
      <c r="B267" s="58"/>
      <c r="C267" s="47" t="s">
        <v>198</v>
      </c>
      <c r="D267" s="61"/>
      <c r="E267" s="70">
        <v>1280249</v>
      </c>
      <c r="F267" s="61"/>
      <c r="G267" s="66">
        <f>(E267/$BL267)</f>
        <v>140.90347787805416</v>
      </c>
      <c r="H267" s="61"/>
      <c r="I267" s="66">
        <f>IF(G267,G267/G$287*100,0)</f>
        <v>75.998999691510022</v>
      </c>
      <c r="J267" s="61"/>
      <c r="K267" s="70">
        <v>0</v>
      </c>
      <c r="L267" s="61"/>
      <c r="M267" s="66">
        <f>(K267/$BL267)</f>
        <v>0</v>
      </c>
      <c r="N267" s="61"/>
      <c r="O267" s="66">
        <f>IF(M267,M267/M$287*100,0)</f>
        <v>0</v>
      </c>
      <c r="P267" s="61"/>
      <c r="Q267" s="70">
        <v>4534941</v>
      </c>
      <c r="R267" s="61"/>
      <c r="S267" s="66">
        <f>(Q267/$BL267)</f>
        <v>499.11303103675988</v>
      </c>
      <c r="T267" s="61"/>
      <c r="U267" s="66">
        <f>IF(S267,S267/S$287*100,0)</f>
        <v>127.56122079376708</v>
      </c>
      <c r="V267" s="61"/>
      <c r="W267" s="70">
        <v>2194123</v>
      </c>
      <c r="X267" s="61"/>
      <c r="Y267" s="66">
        <f>(W267/$BL267)</f>
        <v>241.48393132291437</v>
      </c>
      <c r="Z267" s="61"/>
      <c r="AA267" s="66">
        <f>IF(Y267,Y267/Y$287*100,0)</f>
        <v>63.439728814408127</v>
      </c>
      <c r="AB267" s="61"/>
      <c r="AC267" s="70">
        <v>17836</v>
      </c>
      <c r="AD267" s="61"/>
      <c r="AE267" s="66">
        <f>(AC267/$BL267)</f>
        <v>1.963020030816641</v>
      </c>
      <c r="AF267" s="61"/>
      <c r="AG267" s="66">
        <f>IF(AE267,AE267/AE$287*100,0)</f>
        <v>44.932810589275022</v>
      </c>
      <c r="AH267" s="99"/>
      <c r="AI267" s="61"/>
      <c r="AJ267" s="70">
        <v>0</v>
      </c>
      <c r="AK267" s="61"/>
      <c r="AL267" s="66">
        <f>(AJ267/$BL267)</f>
        <v>0</v>
      </c>
      <c r="AM267" s="61"/>
      <c r="AN267" s="66">
        <f>IF(AL267,AL267/AL$287*100,0)</f>
        <v>0</v>
      </c>
      <c r="AO267" s="61"/>
      <c r="AP267" s="70">
        <v>407691</v>
      </c>
      <c r="AQ267" s="61"/>
      <c r="AR267" s="66">
        <f>(AP267/$BL267)</f>
        <v>44.870239929561961</v>
      </c>
      <c r="AS267" s="61"/>
      <c r="AT267" s="66">
        <f>IF(AR267,AR267/AR$287*100,0)</f>
        <v>33.387630928813991</v>
      </c>
      <c r="AU267" s="61"/>
      <c r="AV267" s="70">
        <v>1108273</v>
      </c>
      <c r="AW267" s="61"/>
      <c r="AX267" s="66">
        <f>(AV267/$BL267)</f>
        <v>121.97589698437156</v>
      </c>
      <c r="AY267" s="61"/>
      <c r="AZ267" s="66">
        <f>IF(AX267,AX267/AX$287*100,0)</f>
        <v>134.98584997321896</v>
      </c>
      <c r="BA267" s="61"/>
      <c r="BB267" s="70">
        <v>0</v>
      </c>
      <c r="BC267" s="61"/>
      <c r="BD267" s="66">
        <f>(BB267/$BL267)</f>
        <v>0</v>
      </c>
      <c r="BE267" s="61"/>
      <c r="BF267" s="66">
        <f>IF(BD267,BD267/BD$287*100,0)</f>
        <v>0</v>
      </c>
      <c r="BG267" s="61"/>
      <c r="BH267" s="70">
        <f>(E267+K267+Q267+W267+AC267+AJ267+AP267+AV267+BB267)</f>
        <v>9543113</v>
      </c>
      <c r="BI267" s="61"/>
      <c r="BJ267" s="47">
        <v>23</v>
      </c>
      <c r="BK267" s="61"/>
      <c r="BL267" s="96">
        <v>9086</v>
      </c>
      <c r="BM267" s="61"/>
      <c r="BN267" s="96">
        <f>IF(E267,BL267,0)</f>
        <v>9086</v>
      </c>
      <c r="BO267" s="61"/>
      <c r="BP267" s="96">
        <f>IF(K267,BL267,0)</f>
        <v>0</v>
      </c>
      <c r="BQ267" s="61"/>
      <c r="BR267" s="96">
        <f>IF(Q267,BL267,0)</f>
        <v>9086</v>
      </c>
      <c r="BS267" s="61"/>
      <c r="BT267" s="96">
        <f>IF(W267,BL267,0)</f>
        <v>9086</v>
      </c>
      <c r="BU267" s="61"/>
      <c r="BV267" s="96">
        <f>IF(AC267,BL267,0)</f>
        <v>9086</v>
      </c>
      <c r="BW267" s="61"/>
      <c r="BX267" s="96">
        <f>IF(AJ267,BL267,0)</f>
        <v>0</v>
      </c>
      <c r="BY267" s="61"/>
      <c r="BZ267" s="96">
        <f>IF(AP267,BL267,0)</f>
        <v>9086</v>
      </c>
      <c r="CA267" s="61"/>
      <c r="CB267" s="96">
        <f>IF(AV267,BL267,0)</f>
        <v>9086</v>
      </c>
      <c r="CC267" s="61"/>
      <c r="CD267" s="96">
        <f>IF(BB267,$BL267,0)</f>
        <v>0</v>
      </c>
    </row>
    <row r="268" spans="1:82" ht="8.85" customHeight="1" x14ac:dyDescent="0.3">
      <c r="A268" s="47">
        <v>24</v>
      </c>
      <c r="B268" s="58"/>
      <c r="C268" s="84" t="s">
        <v>239</v>
      </c>
      <c r="D268" s="61"/>
      <c r="E268" s="70">
        <v>3621048</v>
      </c>
      <c r="F268" s="61"/>
      <c r="G268" s="66">
        <f>(E268/$BL268)</f>
        <v>468.62275139122556</v>
      </c>
      <c r="H268" s="61"/>
      <c r="I268" s="66">
        <f>IF(G268,G268/G$287*100,0)</f>
        <v>252.76069033043623</v>
      </c>
      <c r="J268" s="61"/>
      <c r="K268" s="70">
        <v>0</v>
      </c>
      <c r="L268" s="61"/>
      <c r="M268" s="66">
        <f>(K268/$BL268)</f>
        <v>0</v>
      </c>
      <c r="N268" s="61"/>
      <c r="O268" s="66">
        <f>IF(M268,M268/M$287*100,0)</f>
        <v>0</v>
      </c>
      <c r="P268" s="61"/>
      <c r="Q268" s="70">
        <v>2656198</v>
      </c>
      <c r="R268" s="61"/>
      <c r="S268" s="66">
        <f>(Q268/$BL268)</f>
        <v>343.75540313187525</v>
      </c>
      <c r="T268" s="61"/>
      <c r="U268" s="66">
        <f>IF(S268,S268/S$287*100,0)</f>
        <v>87.855568080181001</v>
      </c>
      <c r="V268" s="61"/>
      <c r="W268" s="70">
        <v>2817898</v>
      </c>
      <c r="X268" s="61"/>
      <c r="Y268" s="66">
        <f>(W268/$BL268)</f>
        <v>364.68202407143781</v>
      </c>
      <c r="Z268" s="61"/>
      <c r="AA268" s="66">
        <f>IF(Y268,Y268/Y$287*100,0)</f>
        <v>95.804837132805801</v>
      </c>
      <c r="AB268" s="61"/>
      <c r="AC268" s="70">
        <v>77700</v>
      </c>
      <c r="AD268" s="61"/>
      <c r="AE268" s="66">
        <f>(AC268/$BL268)</f>
        <v>10.055649022906691</v>
      </c>
      <c r="AF268" s="61"/>
      <c r="AG268" s="66">
        <f>IF(AE268,AE268/AE$287*100,0)</f>
        <v>230.17012858015943</v>
      </c>
      <c r="AH268" s="99"/>
      <c r="AI268" s="61"/>
      <c r="AJ268" s="70">
        <v>0</v>
      </c>
      <c r="AK268" s="61"/>
      <c r="AL268" s="66">
        <f>(AJ268/$BL268)</f>
        <v>0</v>
      </c>
      <c r="AM268" s="61"/>
      <c r="AN268" s="66">
        <f>IF(AL268,AL268/AL$287*100,0)</f>
        <v>0</v>
      </c>
      <c r="AO268" s="61"/>
      <c r="AP268" s="70">
        <v>344163</v>
      </c>
      <c r="AQ268" s="61"/>
      <c r="AR268" s="66">
        <f>(AP268/$BL268)</f>
        <v>44.540313187524262</v>
      </c>
      <c r="AS268" s="61"/>
      <c r="AT268" s="66">
        <f>IF(AR268,AR268/AR$287*100,0)</f>
        <v>33.142134753308959</v>
      </c>
      <c r="AU268" s="61"/>
      <c r="AV268" s="70">
        <v>499004</v>
      </c>
      <c r="AW268" s="61"/>
      <c r="AX268" s="66">
        <f>(AV268/$BL268)</f>
        <v>64.579267503558953</v>
      </c>
      <c r="AY268" s="61"/>
      <c r="AZ268" s="66">
        <f>IF(AX268,AX268/AX$287*100,0)</f>
        <v>71.46729419610422</v>
      </c>
      <c r="BA268" s="61"/>
      <c r="BB268" s="70">
        <v>0</v>
      </c>
      <c r="BC268" s="61"/>
      <c r="BD268" s="66">
        <f>(BB268/$BL268)</f>
        <v>0</v>
      </c>
      <c r="BE268" s="61"/>
      <c r="BF268" s="66">
        <f>IF(BD268,BD268/BD$287*100,0)</f>
        <v>0</v>
      </c>
      <c r="BG268" s="61"/>
      <c r="BH268" s="70">
        <f>(E268+K268+Q268+W268+AC268+AJ268+AP268+AV268+BB268)</f>
        <v>10016011</v>
      </c>
      <c r="BI268" s="61"/>
      <c r="BJ268" s="47">
        <v>24</v>
      </c>
      <c r="BK268" s="61"/>
      <c r="BL268" s="96">
        <v>7727</v>
      </c>
      <c r="BM268" s="61"/>
      <c r="BN268" s="96">
        <f>IF(E268,BL268,0)</f>
        <v>7727</v>
      </c>
      <c r="BO268" s="61"/>
      <c r="BP268" s="96">
        <f>IF(K268,BL268,0)</f>
        <v>0</v>
      </c>
      <c r="BQ268" s="61"/>
      <c r="BR268" s="96">
        <f>IF(Q268,BL268,0)</f>
        <v>7727</v>
      </c>
      <c r="BS268" s="61"/>
      <c r="BT268" s="96">
        <f>IF(W268,BL268,0)</f>
        <v>7727</v>
      </c>
      <c r="BU268" s="61"/>
      <c r="BV268" s="96">
        <f>IF(AC268,BL268,0)</f>
        <v>7727</v>
      </c>
      <c r="BW268" s="61"/>
      <c r="BX268" s="96">
        <f>IF(AJ268,BL268,0)</f>
        <v>0</v>
      </c>
      <c r="BY268" s="61"/>
      <c r="BZ268" s="96">
        <f>IF(AP268,BL268,0)</f>
        <v>7727</v>
      </c>
      <c r="CA268" s="61"/>
      <c r="CB268" s="96">
        <f>IF(AV268,BL268,0)</f>
        <v>7727</v>
      </c>
      <c r="CC268" s="61"/>
      <c r="CD268" s="96">
        <f>IF(BB268,$BL268,0)</f>
        <v>0</v>
      </c>
    </row>
    <row r="269" spans="1:82" ht="8.85" customHeight="1" x14ac:dyDescent="0.3">
      <c r="A269" s="47">
        <v>25</v>
      </c>
      <c r="B269" s="58"/>
      <c r="C269" s="47" t="s">
        <v>240</v>
      </c>
      <c r="D269" s="61"/>
      <c r="E269" s="70">
        <v>328204</v>
      </c>
      <c r="F269" s="61"/>
      <c r="G269" s="66">
        <f>(E269/$BL269)</f>
        <v>56.36338657049631</v>
      </c>
      <c r="H269" s="61"/>
      <c r="I269" s="66">
        <f>IF(G269,G269/G$287*100,0)</f>
        <v>30.400676144352122</v>
      </c>
      <c r="J269" s="61"/>
      <c r="K269" s="70">
        <v>0</v>
      </c>
      <c r="L269" s="61"/>
      <c r="M269" s="66">
        <f>(K269/$BL269)</f>
        <v>0</v>
      </c>
      <c r="N269" s="61"/>
      <c r="O269" s="66">
        <f>IF(M269,M269/M$287*100,0)</f>
        <v>0</v>
      </c>
      <c r="P269" s="61"/>
      <c r="Q269" s="70">
        <v>3018350</v>
      </c>
      <c r="R269" s="61"/>
      <c r="S269" s="66">
        <f>(Q269/$BL269)</f>
        <v>518.34964794779319</v>
      </c>
      <c r="T269" s="61"/>
      <c r="U269" s="66">
        <f>IF(S269,S269/S$287*100,0)</f>
        <v>132.47763488140629</v>
      </c>
      <c r="V269" s="61"/>
      <c r="W269" s="70">
        <v>1672870</v>
      </c>
      <c r="X269" s="61"/>
      <c r="Y269" s="66">
        <f>(W269/$BL269)</f>
        <v>287.28662201614287</v>
      </c>
      <c r="Z269" s="61"/>
      <c r="AA269" s="66">
        <f>IF(Y269,Y269/Y$287*100,0)</f>
        <v>75.472456046528137</v>
      </c>
      <c r="AB269" s="61"/>
      <c r="AC269" s="70">
        <v>0</v>
      </c>
      <c r="AD269" s="61"/>
      <c r="AE269" s="66">
        <f>(AC269/$BL269)</f>
        <v>0</v>
      </c>
      <c r="AF269" s="61"/>
      <c r="AG269" s="66">
        <f>IF(AE269,AE269/AE$287*100,0)</f>
        <v>0</v>
      </c>
      <c r="AH269" s="99"/>
      <c r="AI269" s="61"/>
      <c r="AJ269" s="70">
        <v>0</v>
      </c>
      <c r="AK269" s="61"/>
      <c r="AL269" s="66">
        <f>(AJ269/$BL269)</f>
        <v>0</v>
      </c>
      <c r="AM269" s="61"/>
      <c r="AN269" s="66">
        <f>IF(AL269,AL269/AL$287*100,0)</f>
        <v>0</v>
      </c>
      <c r="AO269" s="61"/>
      <c r="AP269" s="70">
        <v>343549</v>
      </c>
      <c r="AQ269" s="61"/>
      <c r="AR269" s="66">
        <f>(AP269/$BL269)</f>
        <v>58.998626137729694</v>
      </c>
      <c r="AS269" s="61"/>
      <c r="AT269" s="66">
        <f>IF(AR269,AR269/AR$287*100,0)</f>
        <v>43.900464046679055</v>
      </c>
      <c r="AU269" s="61"/>
      <c r="AV269" s="70">
        <v>99036</v>
      </c>
      <c r="AW269" s="61"/>
      <c r="AX269" s="66">
        <f>(AV269/$BL269)</f>
        <v>17.00772797527048</v>
      </c>
      <c r="AY269" s="61"/>
      <c r="AZ269" s="66">
        <f>IF(AX269,AX269/AX$287*100,0)</f>
        <v>18.821772773266307</v>
      </c>
      <c r="BA269" s="61"/>
      <c r="BB269" s="70">
        <v>0</v>
      </c>
      <c r="BC269" s="61"/>
      <c r="BD269" s="66">
        <f>(BB269/$BL269)</f>
        <v>0</v>
      </c>
      <c r="BE269" s="61"/>
      <c r="BF269" s="66">
        <f>IF(BD269,BD269/BD$287*100,0)</f>
        <v>0</v>
      </c>
      <c r="BG269" s="61"/>
      <c r="BH269" s="70">
        <f>(E269+K269+Q269+W269+AC269+AJ269+AP269+AV269+BB269)</f>
        <v>5462009</v>
      </c>
      <c r="BI269" s="61"/>
      <c r="BJ269" s="47">
        <v>25</v>
      </c>
      <c r="BK269" s="61"/>
      <c r="BL269" s="96">
        <v>5823</v>
      </c>
      <c r="BM269" s="61"/>
      <c r="BN269" s="96">
        <f>IF(E269,BL269,0)</f>
        <v>5823</v>
      </c>
      <c r="BO269" s="61"/>
      <c r="BP269" s="96">
        <f>IF(K269,BL269,0)</f>
        <v>0</v>
      </c>
      <c r="BQ269" s="61"/>
      <c r="BR269" s="96">
        <f>IF(Q269,BL269,0)</f>
        <v>5823</v>
      </c>
      <c r="BS269" s="61"/>
      <c r="BT269" s="96">
        <f>IF(W269,BL269,0)</f>
        <v>5823</v>
      </c>
      <c r="BU269" s="61"/>
      <c r="BV269" s="96">
        <f>IF(AC269,BL269,0)</f>
        <v>0</v>
      </c>
      <c r="BW269" s="61"/>
      <c r="BX269" s="96">
        <f>IF(AJ269,BL269,0)</f>
        <v>0</v>
      </c>
      <c r="BY269" s="61"/>
      <c r="BZ269" s="96">
        <f>IF(AP269,BL269,0)</f>
        <v>5823</v>
      </c>
      <c r="CA269" s="61"/>
      <c r="CB269" s="96">
        <f>IF(AV269,BL269,0)</f>
        <v>5823</v>
      </c>
      <c r="CC269" s="61"/>
      <c r="CD269" s="96">
        <f>IF(BB269,$BL269,0)</f>
        <v>0</v>
      </c>
    </row>
    <row r="270" spans="1:82" ht="8.85" customHeight="1" x14ac:dyDescent="0.3">
      <c r="A270" s="73"/>
      <c r="D270" s="61"/>
      <c r="E270" s="93"/>
      <c r="F270" s="61"/>
      <c r="G270" s="61"/>
      <c r="H270" s="61"/>
      <c r="I270" s="61"/>
      <c r="J270" s="61"/>
      <c r="K270" s="93"/>
      <c r="L270" s="61"/>
      <c r="M270" s="61"/>
      <c r="N270" s="61"/>
      <c r="O270" s="61"/>
      <c r="P270" s="61"/>
      <c r="Q270" s="93"/>
      <c r="R270" s="61"/>
      <c r="S270" s="61"/>
      <c r="T270" s="61"/>
      <c r="U270" s="61"/>
      <c r="V270" s="61"/>
      <c r="W270" s="93"/>
      <c r="X270" s="61"/>
      <c r="Y270" s="61"/>
      <c r="Z270" s="61"/>
      <c r="AA270" s="61"/>
      <c r="AB270" s="61"/>
      <c r="AC270" s="93"/>
      <c r="AD270" s="61"/>
      <c r="AE270" s="61"/>
      <c r="AF270" s="61"/>
      <c r="AG270" s="61"/>
      <c r="AH270" s="61"/>
      <c r="AI270" s="61"/>
      <c r="AJ270" s="93"/>
      <c r="AK270" s="61"/>
      <c r="AL270" s="61"/>
      <c r="AM270" s="61"/>
      <c r="AN270" s="61"/>
      <c r="AO270" s="61"/>
      <c r="AP270" s="93"/>
      <c r="AQ270" s="61"/>
      <c r="AR270" s="61"/>
      <c r="AS270" s="61"/>
      <c r="AT270" s="61"/>
      <c r="AU270" s="61"/>
      <c r="AV270" s="93"/>
      <c r="AW270" s="61"/>
      <c r="AX270" s="61"/>
      <c r="AY270" s="61"/>
      <c r="AZ270" s="61"/>
      <c r="BA270" s="61"/>
      <c r="BB270" s="61"/>
      <c r="BC270" s="61"/>
      <c r="BD270" s="61"/>
      <c r="BE270" s="61"/>
      <c r="BF270" s="61"/>
      <c r="BG270" s="61"/>
      <c r="BH270" s="93"/>
      <c r="BI270" s="61"/>
      <c r="BJ270" s="72"/>
      <c r="BK270" s="61"/>
      <c r="BL270" s="93"/>
      <c r="BM270" s="61"/>
      <c r="BN270" s="61"/>
      <c r="BO270" s="61"/>
      <c r="BP270" s="61"/>
      <c r="BQ270" s="61"/>
      <c r="BR270" s="61"/>
      <c r="BS270" s="61"/>
      <c r="BT270" s="61"/>
      <c r="BU270" s="61"/>
      <c r="BV270" s="61"/>
      <c r="BW270" s="61"/>
      <c r="BX270" s="61"/>
      <c r="BY270" s="61"/>
      <c r="BZ270" s="61"/>
      <c r="CA270" s="61"/>
      <c r="CB270" s="61"/>
      <c r="CC270" s="61"/>
      <c r="CD270" s="61"/>
    </row>
    <row r="271" spans="1:82" ht="8.85" customHeight="1" x14ac:dyDescent="0.3">
      <c r="A271" s="47">
        <v>26</v>
      </c>
      <c r="B271" s="58"/>
      <c r="C271" s="47" t="s">
        <v>241</v>
      </c>
      <c r="D271" s="61"/>
      <c r="E271" s="70">
        <v>0</v>
      </c>
      <c r="F271" s="61"/>
      <c r="G271" s="66">
        <v>0</v>
      </c>
      <c r="H271" s="61"/>
      <c r="I271" s="66">
        <f>IF(G271,G271/G$287*100,0)</f>
        <v>0</v>
      </c>
      <c r="J271" s="61"/>
      <c r="K271" s="70">
        <v>0</v>
      </c>
      <c r="L271" s="61"/>
      <c r="M271" s="66">
        <v>0</v>
      </c>
      <c r="N271" s="61"/>
      <c r="O271" s="66">
        <f>IF(M271,M271/M$287*100,0)</f>
        <v>0</v>
      </c>
      <c r="P271" s="61"/>
      <c r="Q271" s="70">
        <v>0</v>
      </c>
      <c r="R271" s="61"/>
      <c r="S271" s="66">
        <v>0</v>
      </c>
      <c r="T271" s="61"/>
      <c r="U271" s="66">
        <f>IF(S271,S271/S$287*100,0)</f>
        <v>0</v>
      </c>
      <c r="V271" s="61"/>
      <c r="W271" s="70">
        <v>0</v>
      </c>
      <c r="X271" s="61"/>
      <c r="Y271" s="66">
        <v>0</v>
      </c>
      <c r="Z271" s="61"/>
      <c r="AA271" s="66">
        <f>IF(Y271,Y271/Y$287*100,0)</f>
        <v>0</v>
      </c>
      <c r="AB271" s="61"/>
      <c r="AC271" s="70">
        <v>0</v>
      </c>
      <c r="AD271" s="61"/>
      <c r="AE271" s="66">
        <v>0</v>
      </c>
      <c r="AF271" s="61"/>
      <c r="AG271" s="66">
        <f>IF(AE271,AE271/AE$287*100,0)</f>
        <v>0</v>
      </c>
      <c r="AH271" s="99"/>
      <c r="AI271" s="61"/>
      <c r="AJ271" s="70">
        <v>0</v>
      </c>
      <c r="AK271" s="61"/>
      <c r="AL271" s="66">
        <v>0</v>
      </c>
      <c r="AM271" s="61"/>
      <c r="AN271" s="66">
        <f>IF(AL271,AL271/AL$287*100,0)</f>
        <v>0</v>
      </c>
      <c r="AO271" s="61"/>
      <c r="AP271" s="70">
        <v>0</v>
      </c>
      <c r="AQ271" s="61"/>
      <c r="AR271" s="66">
        <v>0</v>
      </c>
      <c r="AS271" s="61"/>
      <c r="AT271" s="66">
        <f>IF(AR271,AR271/AR$287*100,0)</f>
        <v>0</v>
      </c>
      <c r="AU271" s="61"/>
      <c r="AV271" s="70">
        <v>0</v>
      </c>
      <c r="AW271" s="61"/>
      <c r="AX271" s="66">
        <v>0</v>
      </c>
      <c r="AY271" s="61"/>
      <c r="AZ271" s="66">
        <f>IF(AX271,AX271/AX$287*100,0)</f>
        <v>0</v>
      </c>
      <c r="BA271" s="61"/>
      <c r="BB271" s="70">
        <v>0</v>
      </c>
      <c r="BC271" s="61"/>
      <c r="BD271" s="66">
        <v>0</v>
      </c>
      <c r="BE271" s="61"/>
      <c r="BF271" s="66">
        <f>IF(BD271,BD271/BD$287*100,0)</f>
        <v>0</v>
      </c>
      <c r="BG271" s="61"/>
      <c r="BH271" s="70">
        <f>(E271+K271+Q271+W271+AC271+AJ271+AP271+AV271+BB271)</f>
        <v>0</v>
      </c>
      <c r="BI271" s="61"/>
      <c r="BJ271" s="47">
        <v>26</v>
      </c>
      <c r="BK271" s="61"/>
      <c r="BL271" s="96">
        <v>0</v>
      </c>
      <c r="BM271" s="61"/>
      <c r="BN271" s="96">
        <f>IF(E271,BL271,0)</f>
        <v>0</v>
      </c>
      <c r="BO271" s="61"/>
      <c r="BP271" s="96">
        <f>IF(K271,BL271,0)</f>
        <v>0</v>
      </c>
      <c r="BQ271" s="61"/>
      <c r="BR271" s="96">
        <f>IF(Q271,BL271,0)</f>
        <v>0</v>
      </c>
      <c r="BS271" s="61"/>
      <c r="BT271" s="96">
        <f>IF(W271,BL271,0)</f>
        <v>0</v>
      </c>
      <c r="BU271" s="61"/>
      <c r="BV271" s="96">
        <f>IF(AC271,BL271,0)</f>
        <v>0</v>
      </c>
      <c r="BW271" s="61"/>
      <c r="BX271" s="96">
        <f>IF(AJ271,BL271,0)</f>
        <v>0</v>
      </c>
      <c r="BY271" s="61"/>
      <c r="BZ271" s="96">
        <f>IF(AP271,BL271,0)</f>
        <v>0</v>
      </c>
      <c r="CA271" s="61"/>
      <c r="CB271" s="96">
        <f>IF(AV271,BL271,0)</f>
        <v>0</v>
      </c>
      <c r="CC271" s="61"/>
      <c r="CD271" s="96">
        <f>IF(BB271,$BL271,0)</f>
        <v>0</v>
      </c>
    </row>
    <row r="272" spans="1:82" ht="8.85" customHeight="1" x14ac:dyDescent="0.3">
      <c r="A272" s="47">
        <v>27</v>
      </c>
      <c r="B272" s="58"/>
      <c r="C272" s="47" t="s">
        <v>242</v>
      </c>
      <c r="D272" s="61"/>
      <c r="E272" s="70">
        <v>1288248</v>
      </c>
      <c r="F272" s="61"/>
      <c r="G272" s="66">
        <f>(E272/$BL272)</f>
        <v>159.25924094449252</v>
      </c>
      <c r="H272" s="61"/>
      <c r="I272" s="66">
        <f>IF(G272,G272/G$287*100,0)</f>
        <v>85.899533394666776</v>
      </c>
      <c r="J272" s="61"/>
      <c r="K272" s="70">
        <v>0</v>
      </c>
      <c r="L272" s="61"/>
      <c r="M272" s="66">
        <f>(K272/$BL272)</f>
        <v>0</v>
      </c>
      <c r="N272" s="61"/>
      <c r="O272" s="66">
        <f>IF(M272,M272/M$287*100,0)</f>
        <v>0</v>
      </c>
      <c r="P272" s="61"/>
      <c r="Q272" s="70">
        <v>2905722</v>
      </c>
      <c r="R272" s="61"/>
      <c r="S272" s="66">
        <f>(Q272/$BL272)</f>
        <v>359.21893930028432</v>
      </c>
      <c r="T272" s="61"/>
      <c r="U272" s="66">
        <f>IF(S272,S272/S$287*100,0)</f>
        <v>91.807673973576428</v>
      </c>
      <c r="V272" s="61"/>
      <c r="W272" s="70">
        <v>3143347</v>
      </c>
      <c r="X272" s="61"/>
      <c r="Y272" s="66">
        <f>(W272/$BL272)</f>
        <v>388.59525281246135</v>
      </c>
      <c r="Z272" s="61"/>
      <c r="AA272" s="66">
        <f>IF(Y272,Y272/Y$287*100,0)</f>
        <v>102.08703047832837</v>
      </c>
      <c r="AB272" s="61"/>
      <c r="AC272" s="70">
        <v>106156</v>
      </c>
      <c r="AD272" s="61"/>
      <c r="AE272" s="66">
        <f>(AC272/$BL272)</f>
        <v>13.123501050809741</v>
      </c>
      <c r="AF272" s="61"/>
      <c r="AG272" s="66">
        <f>IF(AE272,AE272/AE$287*100,0)</f>
        <v>300.39213952334114</v>
      </c>
      <c r="AH272" s="99"/>
      <c r="AI272" s="61"/>
      <c r="AJ272" s="70">
        <v>0</v>
      </c>
      <c r="AK272" s="61"/>
      <c r="AL272" s="66">
        <f>(AJ272/$BL272)</f>
        <v>0</v>
      </c>
      <c r="AM272" s="61"/>
      <c r="AN272" s="66">
        <f>IF(AL272,AL272/AL$287*100,0)</f>
        <v>0</v>
      </c>
      <c r="AO272" s="61"/>
      <c r="AP272" s="70">
        <v>1429137</v>
      </c>
      <c r="AQ272" s="61"/>
      <c r="AR272" s="66">
        <f>(AP272/$BL272)</f>
        <v>176.67659784893064</v>
      </c>
      <c r="AS272" s="61"/>
      <c r="AT272" s="66">
        <f>IF(AR272,AR272/AR$287*100,0)</f>
        <v>131.46381771077316</v>
      </c>
      <c r="AU272" s="61"/>
      <c r="AV272" s="70">
        <v>953855</v>
      </c>
      <c r="AW272" s="61"/>
      <c r="AX272" s="66">
        <f>(AV272/$BL272)</f>
        <v>117.92001483496105</v>
      </c>
      <c r="AY272" s="61"/>
      <c r="AZ272" s="66">
        <f>IF(AX272,AX272/AX$287*100,0)</f>
        <v>130.49736730684816</v>
      </c>
      <c r="BA272" s="61"/>
      <c r="BB272" s="70">
        <v>0</v>
      </c>
      <c r="BC272" s="61"/>
      <c r="BD272" s="66">
        <f>(BB272/$BL272)</f>
        <v>0</v>
      </c>
      <c r="BE272" s="61"/>
      <c r="BF272" s="66">
        <f>IF(BD272,BD272/BD$287*100,0)</f>
        <v>0</v>
      </c>
      <c r="BG272" s="61"/>
      <c r="BH272" s="70">
        <f>(E272+K272+Q272+W272+AC272+AJ272+AP272+AV272+BB272)</f>
        <v>9826465</v>
      </c>
      <c r="BI272" s="61"/>
      <c r="BJ272" s="47">
        <v>27</v>
      </c>
      <c r="BK272" s="61"/>
      <c r="BL272" s="96">
        <v>8089</v>
      </c>
      <c r="BM272" s="61"/>
      <c r="BN272" s="96">
        <f>IF(E272,BL272,0)</f>
        <v>8089</v>
      </c>
      <c r="BO272" s="61"/>
      <c r="BP272" s="96">
        <f>IF(K272,BL272,0)</f>
        <v>0</v>
      </c>
      <c r="BQ272" s="61"/>
      <c r="BR272" s="96">
        <f>IF(Q272,BL272,0)</f>
        <v>8089</v>
      </c>
      <c r="BS272" s="61"/>
      <c r="BT272" s="96">
        <f>IF(W272,BL272,0)</f>
        <v>8089</v>
      </c>
      <c r="BU272" s="61"/>
      <c r="BV272" s="96">
        <f>IF(AC272,BL272,0)</f>
        <v>8089</v>
      </c>
      <c r="BW272" s="61"/>
      <c r="BX272" s="96">
        <f>IF(AJ272,BL272,0)</f>
        <v>0</v>
      </c>
      <c r="BY272" s="61"/>
      <c r="BZ272" s="96">
        <f>IF(AP272,BL272,0)</f>
        <v>8089</v>
      </c>
      <c r="CA272" s="61"/>
      <c r="CB272" s="96">
        <f>IF(AV272,BL272,0)</f>
        <v>8089</v>
      </c>
      <c r="CC272" s="61"/>
      <c r="CD272" s="96">
        <f>IF(BB272,$BL272,0)</f>
        <v>0</v>
      </c>
    </row>
    <row r="273" spans="1:82" ht="8.85" customHeight="1" x14ac:dyDescent="0.3">
      <c r="A273" s="47">
        <v>28</v>
      </c>
      <c r="B273" s="58"/>
      <c r="C273" s="47" t="s">
        <v>243</v>
      </c>
      <c r="D273" s="61"/>
      <c r="E273" s="70">
        <v>691347</v>
      </c>
      <c r="F273" s="61"/>
      <c r="G273" s="66">
        <f>(E273/$BL273)</f>
        <v>84.911201179071483</v>
      </c>
      <c r="H273" s="61"/>
      <c r="I273" s="66">
        <f>IF(G273,G273/G$287*100,0)</f>
        <v>45.79848879102142</v>
      </c>
      <c r="J273" s="61"/>
      <c r="K273" s="70">
        <v>0</v>
      </c>
      <c r="L273" s="61"/>
      <c r="M273" s="66">
        <f>(K273/$BL273)</f>
        <v>0</v>
      </c>
      <c r="N273" s="61"/>
      <c r="O273" s="66">
        <f>IF(M273,M273/M$287*100,0)</f>
        <v>0</v>
      </c>
      <c r="P273" s="61"/>
      <c r="Q273" s="70">
        <v>4525761</v>
      </c>
      <c r="R273" s="61"/>
      <c r="S273" s="66">
        <f>(Q273/$BL273)</f>
        <v>555.85372144436258</v>
      </c>
      <c r="T273" s="61"/>
      <c r="U273" s="66">
        <f>IF(S273,S273/S$287*100,0)</f>
        <v>142.06276911447586</v>
      </c>
      <c r="V273" s="61"/>
      <c r="W273" s="70">
        <v>3548353</v>
      </c>
      <c r="X273" s="61"/>
      <c r="Y273" s="66">
        <f>(W273/$BL273)</f>
        <v>435.80852370424958</v>
      </c>
      <c r="Z273" s="61"/>
      <c r="AA273" s="66">
        <f>IF(Y273,Y273/Y$287*100,0)</f>
        <v>114.4903282274073</v>
      </c>
      <c r="AB273" s="61"/>
      <c r="AC273" s="70">
        <v>0</v>
      </c>
      <c r="AD273" s="61"/>
      <c r="AE273" s="66">
        <f>(AC273/$BL273)</f>
        <v>0</v>
      </c>
      <c r="AF273" s="61"/>
      <c r="AG273" s="66">
        <f>IF(AE273,AE273/AE$287*100,0)</f>
        <v>0</v>
      </c>
      <c r="AH273" s="99"/>
      <c r="AI273" s="61"/>
      <c r="AJ273" s="70">
        <v>0</v>
      </c>
      <c r="AK273" s="61"/>
      <c r="AL273" s="66">
        <f>(AJ273/$BL273)</f>
        <v>0</v>
      </c>
      <c r="AM273" s="61"/>
      <c r="AN273" s="66">
        <f>IF(AL273,AL273/AL$287*100,0)</f>
        <v>0</v>
      </c>
      <c r="AO273" s="61"/>
      <c r="AP273" s="70">
        <v>535346</v>
      </c>
      <c r="AQ273" s="61"/>
      <c r="AR273" s="66">
        <f>(AP273/$BL273)</f>
        <v>65.751166789486618</v>
      </c>
      <c r="AS273" s="61"/>
      <c r="AT273" s="66">
        <f>IF(AR273,AR273/AR$287*100,0)</f>
        <v>48.924982200952137</v>
      </c>
      <c r="AU273" s="61"/>
      <c r="AV273" s="70">
        <v>433601</v>
      </c>
      <c r="AW273" s="61"/>
      <c r="AX273" s="66">
        <f>(AV273/$BL273)</f>
        <v>53.254851387865386</v>
      </c>
      <c r="AY273" s="61"/>
      <c r="AZ273" s="66">
        <f>IF(AX273,AX273/AX$287*100,0)</f>
        <v>58.935015503182008</v>
      </c>
      <c r="BA273" s="61"/>
      <c r="BB273" s="70">
        <v>0</v>
      </c>
      <c r="BC273" s="61"/>
      <c r="BD273" s="66">
        <f>(BB273/$BL273)</f>
        <v>0</v>
      </c>
      <c r="BE273" s="61"/>
      <c r="BF273" s="66">
        <f>IF(BD273,BD273/BD$287*100,0)</f>
        <v>0</v>
      </c>
      <c r="BG273" s="61"/>
      <c r="BH273" s="70">
        <f>(E273+K273+Q273+W273+AC273+AJ273+AP273+AV273+BB273)</f>
        <v>9734408</v>
      </c>
      <c r="BI273" s="61"/>
      <c r="BJ273" s="47">
        <v>28</v>
      </c>
      <c r="BK273" s="61"/>
      <c r="BL273" s="96">
        <v>8142</v>
      </c>
      <c r="BM273" s="61"/>
      <c r="BN273" s="96">
        <f>IF(E273,BL273,0)</f>
        <v>8142</v>
      </c>
      <c r="BO273" s="61"/>
      <c r="BP273" s="96">
        <f>IF(K273,BL273,0)</f>
        <v>0</v>
      </c>
      <c r="BQ273" s="61"/>
      <c r="BR273" s="96">
        <f>IF(Q273,BL273,0)</f>
        <v>8142</v>
      </c>
      <c r="BS273" s="61"/>
      <c r="BT273" s="96">
        <f>IF(W273,BL273,0)</f>
        <v>8142</v>
      </c>
      <c r="BU273" s="61"/>
      <c r="BV273" s="96">
        <f>IF(AC273,BL273,0)</f>
        <v>0</v>
      </c>
      <c r="BW273" s="61"/>
      <c r="BX273" s="96">
        <f>IF(AJ273,BL273,0)</f>
        <v>0</v>
      </c>
      <c r="BY273" s="61"/>
      <c r="BZ273" s="96">
        <f>IF(AP273,BL273,0)</f>
        <v>8142</v>
      </c>
      <c r="CA273" s="61"/>
      <c r="CB273" s="96">
        <f>IF(AV273,BL273,0)</f>
        <v>8142</v>
      </c>
      <c r="CC273" s="61"/>
      <c r="CD273" s="96">
        <f>IF(BB273,$BL273,0)</f>
        <v>0</v>
      </c>
    </row>
    <row r="274" spans="1:82" ht="8.85" customHeight="1" x14ac:dyDescent="0.3">
      <c r="A274" s="47">
        <v>29</v>
      </c>
      <c r="B274" s="58"/>
      <c r="C274" s="47" t="s">
        <v>244</v>
      </c>
      <c r="D274" s="61"/>
      <c r="E274" s="70">
        <v>1344419</v>
      </c>
      <c r="F274" s="61"/>
      <c r="G274" s="66">
        <f>(E274/$BL274)</f>
        <v>289.12236559139785</v>
      </c>
      <c r="H274" s="61"/>
      <c r="I274" s="66">
        <f>IF(G274,G274/G$287*100,0)</f>
        <v>155.94370631792336</v>
      </c>
      <c r="J274" s="61"/>
      <c r="K274" s="70">
        <v>0</v>
      </c>
      <c r="L274" s="61"/>
      <c r="M274" s="66">
        <f>(K274/$BL274)</f>
        <v>0</v>
      </c>
      <c r="N274" s="61"/>
      <c r="O274" s="66">
        <f>IF(M274,M274/M$287*100,0)</f>
        <v>0</v>
      </c>
      <c r="P274" s="61"/>
      <c r="Q274" s="70">
        <v>2987067</v>
      </c>
      <c r="R274" s="61"/>
      <c r="S274" s="66">
        <f>(Q274/$BL274)</f>
        <v>642.38</v>
      </c>
      <c r="T274" s="61"/>
      <c r="U274" s="66">
        <f>IF(S274,S274/S$287*100,0)</f>
        <v>164.17679346758024</v>
      </c>
      <c r="V274" s="61"/>
      <c r="W274" s="70">
        <v>6107243</v>
      </c>
      <c r="X274" s="61"/>
      <c r="Y274" s="66">
        <f>(W274/$BL274)</f>
        <v>1313.3855913978496</v>
      </c>
      <c r="Z274" s="61"/>
      <c r="AA274" s="66">
        <f>IF(Y274,Y274/Y$287*100,0)</f>
        <v>345.03672890604594</v>
      </c>
      <c r="AB274" s="61"/>
      <c r="AC274" s="70">
        <v>0</v>
      </c>
      <c r="AD274" s="61"/>
      <c r="AE274" s="66">
        <f>(AC274/$BL274)</f>
        <v>0</v>
      </c>
      <c r="AF274" s="61"/>
      <c r="AG274" s="66">
        <f>IF(AE274,AE274/AE$287*100,0)</f>
        <v>0</v>
      </c>
      <c r="AH274" s="99"/>
      <c r="AI274" s="61"/>
      <c r="AJ274" s="70">
        <v>0</v>
      </c>
      <c r="AK274" s="61"/>
      <c r="AL274" s="66">
        <f>(AJ274/$BL274)</f>
        <v>0</v>
      </c>
      <c r="AM274" s="61"/>
      <c r="AN274" s="66">
        <f>IF(AL274,AL274/AL$287*100,0)</f>
        <v>0</v>
      </c>
      <c r="AO274" s="61"/>
      <c r="AP274" s="70">
        <v>395733</v>
      </c>
      <c r="AQ274" s="61"/>
      <c r="AR274" s="66">
        <f>(AP274/$BL274)</f>
        <v>85.10387096774194</v>
      </c>
      <c r="AS274" s="61"/>
      <c r="AT274" s="66">
        <f>IF(AR274,AR274/AR$287*100,0)</f>
        <v>63.325193690626094</v>
      </c>
      <c r="AU274" s="61"/>
      <c r="AV274" s="70">
        <v>786263</v>
      </c>
      <c r="AW274" s="61"/>
      <c r="AX274" s="66">
        <f>(AV274/$BL274)</f>
        <v>169.08881720430108</v>
      </c>
      <c r="AY274" s="61"/>
      <c r="AZ274" s="66">
        <f>IF(AX274,AX274/AX$287*100,0)</f>
        <v>187.12383573791865</v>
      </c>
      <c r="BA274" s="61"/>
      <c r="BB274" s="70">
        <v>0</v>
      </c>
      <c r="BC274" s="61"/>
      <c r="BD274" s="66">
        <f>(BB274/$BL274)</f>
        <v>0</v>
      </c>
      <c r="BE274" s="61"/>
      <c r="BF274" s="66">
        <f>IF(BD274,BD274/BD$287*100,0)</f>
        <v>0</v>
      </c>
      <c r="BG274" s="61"/>
      <c r="BH274" s="70">
        <f>(E274+K274+Q274+W274+AC274+AJ274+AP274+AV274+BB274)</f>
        <v>11620725</v>
      </c>
      <c r="BI274" s="61"/>
      <c r="BJ274" s="47">
        <v>29</v>
      </c>
      <c r="BK274" s="61"/>
      <c r="BL274" s="96">
        <v>4650</v>
      </c>
      <c r="BM274" s="61"/>
      <c r="BN274" s="96">
        <f>IF(E274,BL274,0)</f>
        <v>4650</v>
      </c>
      <c r="BO274" s="61"/>
      <c r="BP274" s="96">
        <f>IF(K274,BL274,0)</f>
        <v>0</v>
      </c>
      <c r="BQ274" s="61"/>
      <c r="BR274" s="96">
        <f>IF(Q274,BL274,0)</f>
        <v>4650</v>
      </c>
      <c r="BS274" s="61"/>
      <c r="BT274" s="96">
        <f>IF(W274,BL274,0)</f>
        <v>4650</v>
      </c>
      <c r="BU274" s="61"/>
      <c r="BV274" s="96">
        <f>IF(AC274,BL274,0)</f>
        <v>0</v>
      </c>
      <c r="BW274" s="61"/>
      <c r="BX274" s="96">
        <f>IF(AJ274,BL274,0)</f>
        <v>0</v>
      </c>
      <c r="BY274" s="61"/>
      <c r="BZ274" s="96">
        <f>IF(AP274,BL274,0)</f>
        <v>4650</v>
      </c>
      <c r="CA274" s="61"/>
      <c r="CB274" s="96">
        <f>IF(AV274,BL274,0)</f>
        <v>4650</v>
      </c>
      <c r="CC274" s="61"/>
      <c r="CD274" s="96">
        <f>IF(BB274,$BL274,0)</f>
        <v>0</v>
      </c>
    </row>
    <row r="275" spans="1:82" ht="8.85" customHeight="1" x14ac:dyDescent="0.3">
      <c r="A275" s="47">
        <v>30</v>
      </c>
      <c r="B275" s="58"/>
      <c r="C275" s="47" t="s">
        <v>245</v>
      </c>
      <c r="D275" s="61"/>
      <c r="E275" s="70">
        <v>505917</v>
      </c>
      <c r="F275" s="61"/>
      <c r="G275" s="66">
        <f>(E275/$BL275)</f>
        <v>79.074241950609562</v>
      </c>
      <c r="H275" s="61"/>
      <c r="I275" s="66">
        <f>IF(G275,G275/G$287*100,0)</f>
        <v>42.650212614423758</v>
      </c>
      <c r="J275" s="61"/>
      <c r="K275" s="70">
        <v>0</v>
      </c>
      <c r="L275" s="61"/>
      <c r="M275" s="66">
        <f>(K275/$BL275)</f>
        <v>0</v>
      </c>
      <c r="N275" s="61"/>
      <c r="O275" s="66">
        <f>IF(M275,M275/M$287*100,0)</f>
        <v>0</v>
      </c>
      <c r="P275" s="61"/>
      <c r="Q275" s="70">
        <v>1968718</v>
      </c>
      <c r="R275" s="61"/>
      <c r="S275" s="66">
        <f>(Q275/$BL275)</f>
        <v>307.70834635823695</v>
      </c>
      <c r="T275" s="61"/>
      <c r="U275" s="66">
        <f>IF(S275,S275/S$287*100,0)</f>
        <v>78.642812086781845</v>
      </c>
      <c r="V275" s="61"/>
      <c r="W275" s="70">
        <v>1631811</v>
      </c>
      <c r="X275" s="61"/>
      <c r="Y275" s="66">
        <f>(W275/$BL275)</f>
        <v>255.05017192872774</v>
      </c>
      <c r="Z275" s="61"/>
      <c r="AA275" s="66">
        <f>IF(Y275,Y275/Y$287*100,0)</f>
        <v>67.003686964124341</v>
      </c>
      <c r="AB275" s="61"/>
      <c r="AC275" s="70">
        <v>11613</v>
      </c>
      <c r="AD275" s="61"/>
      <c r="AE275" s="66">
        <f>(AC275/$BL275)</f>
        <v>1.8150984682713347</v>
      </c>
      <c r="AF275" s="61"/>
      <c r="AG275" s="66">
        <f>IF(AE275,AE275/AE$287*100,0)</f>
        <v>41.546940120519388</v>
      </c>
      <c r="AH275" s="99"/>
      <c r="AI275" s="61"/>
      <c r="AJ275" s="70">
        <v>0</v>
      </c>
      <c r="AK275" s="61"/>
      <c r="AL275" s="66">
        <f>(AJ275/$BL275)</f>
        <v>0</v>
      </c>
      <c r="AM275" s="61"/>
      <c r="AN275" s="66">
        <f>IF(AL275,AL275/AL$287*100,0)</f>
        <v>0</v>
      </c>
      <c r="AO275" s="61"/>
      <c r="AP275" s="70">
        <v>158722</v>
      </c>
      <c r="AQ275" s="61"/>
      <c r="AR275" s="66">
        <f>(AP275/$BL275)</f>
        <v>24.80806502031885</v>
      </c>
      <c r="AS275" s="61"/>
      <c r="AT275" s="66">
        <f>IF(AR275,AR275/AR$287*100,0)</f>
        <v>18.459507242588355</v>
      </c>
      <c r="AU275" s="61"/>
      <c r="AV275" s="70">
        <v>183898</v>
      </c>
      <c r="AW275" s="61"/>
      <c r="AX275" s="66">
        <f>(AV275/$BL275)</f>
        <v>28.743044701469209</v>
      </c>
      <c r="AY275" s="61"/>
      <c r="AZ275" s="66">
        <f>IF(AX275,AX275/AX$287*100,0)</f>
        <v>31.808778748666803</v>
      </c>
      <c r="BA275" s="61"/>
      <c r="BB275" s="70">
        <v>0</v>
      </c>
      <c r="BC275" s="61"/>
      <c r="BD275" s="66">
        <f>(BB275/$BL275)</f>
        <v>0</v>
      </c>
      <c r="BE275" s="61"/>
      <c r="BF275" s="66">
        <f>IF(BD275,BD275/BD$287*100,0)</f>
        <v>0</v>
      </c>
      <c r="BG275" s="61"/>
      <c r="BH275" s="70">
        <f>(E275+K275+Q275+W275+AC275+AJ275+AP275+AV275+BB275)</f>
        <v>4460679</v>
      </c>
      <c r="BI275" s="61"/>
      <c r="BJ275" s="47">
        <v>30</v>
      </c>
      <c r="BK275" s="61"/>
      <c r="BL275" s="96">
        <v>6398</v>
      </c>
      <c r="BM275" s="61"/>
      <c r="BN275" s="96">
        <f>IF(E275,BL275,0)</f>
        <v>6398</v>
      </c>
      <c r="BO275" s="61"/>
      <c r="BP275" s="96">
        <f>IF(K275,BL275,0)</f>
        <v>0</v>
      </c>
      <c r="BQ275" s="61"/>
      <c r="BR275" s="96">
        <f>IF(Q275,BL275,0)</f>
        <v>6398</v>
      </c>
      <c r="BS275" s="61"/>
      <c r="BT275" s="96">
        <f>IF(W275,BL275,0)</f>
        <v>6398</v>
      </c>
      <c r="BU275" s="61"/>
      <c r="BV275" s="96">
        <f>IF(AC275,BL275,0)</f>
        <v>6398</v>
      </c>
      <c r="BW275" s="61"/>
      <c r="BX275" s="96">
        <f>IF(AJ275,BL275,0)</f>
        <v>0</v>
      </c>
      <c r="BY275" s="61"/>
      <c r="BZ275" s="96">
        <f>IF(AP275,BL275,0)</f>
        <v>6398</v>
      </c>
      <c r="CA275" s="61"/>
      <c r="CB275" s="96">
        <f>IF(AV275,BL275,0)</f>
        <v>6398</v>
      </c>
      <c r="CC275" s="61"/>
      <c r="CD275" s="96">
        <f>IF(BB275,$BL275,0)</f>
        <v>0</v>
      </c>
    </row>
    <row r="276" spans="1:82" ht="8.85" customHeight="1" x14ac:dyDescent="0.3">
      <c r="A276" s="73"/>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72"/>
      <c r="BK276" s="61"/>
      <c r="BL276" s="93"/>
      <c r="BM276" s="61"/>
      <c r="BN276" s="61"/>
      <c r="BO276" s="61"/>
      <c r="BP276" s="61"/>
      <c r="BQ276" s="61"/>
      <c r="BR276" s="61"/>
      <c r="BS276" s="61"/>
      <c r="BT276" s="61"/>
      <c r="BU276" s="61"/>
      <c r="BV276" s="61"/>
      <c r="BW276" s="61"/>
      <c r="BX276" s="61"/>
      <c r="BY276" s="61"/>
      <c r="BZ276" s="61"/>
      <c r="CA276" s="61"/>
      <c r="CB276" s="61"/>
      <c r="CC276" s="61"/>
      <c r="CD276" s="61"/>
    </row>
    <row r="277" spans="1:82" ht="8.85" customHeight="1" x14ac:dyDescent="0.3">
      <c r="A277" s="47">
        <v>31</v>
      </c>
      <c r="B277" s="58"/>
      <c r="C277" s="47" t="s">
        <v>211</v>
      </c>
      <c r="D277" s="61"/>
      <c r="E277" s="70">
        <v>716265</v>
      </c>
      <c r="F277" s="61"/>
      <c r="G277" s="66">
        <f>(E277/$BL277)</f>
        <v>154.80116706289172</v>
      </c>
      <c r="H277" s="61"/>
      <c r="I277" s="66">
        <f>IF(G277,G277/G$287*100,0)</f>
        <v>83.494985539249527</v>
      </c>
      <c r="J277" s="61"/>
      <c r="K277" s="70">
        <v>0</v>
      </c>
      <c r="L277" s="61"/>
      <c r="M277" s="66">
        <f t="shared" ref="M277:M285" si="0">(K277/$BL277)</f>
        <v>0</v>
      </c>
      <c r="N277" s="61"/>
      <c r="O277" s="66">
        <f>IF(M277,M277/M$287*100,0)</f>
        <v>0</v>
      </c>
      <c r="P277" s="61"/>
      <c r="Q277" s="70">
        <v>2678111</v>
      </c>
      <c r="R277" s="61"/>
      <c r="S277" s="66">
        <f>(Q277/$BL277)</f>
        <v>578.80073481737622</v>
      </c>
      <c r="T277" s="61"/>
      <c r="U277" s="66">
        <f>IF(S277,S277/S$287*100,0)</f>
        <v>147.92747081010626</v>
      </c>
      <c r="V277" s="61"/>
      <c r="W277" s="70">
        <v>2529642</v>
      </c>
      <c r="X277" s="61"/>
      <c r="Y277" s="66">
        <f>(W277/$BL277)</f>
        <v>546.71320510049713</v>
      </c>
      <c r="Z277" s="61"/>
      <c r="AA277" s="66">
        <f>IF(Y277,Y277/Y$287*100,0)</f>
        <v>143.62586065593149</v>
      </c>
      <c r="AB277" s="61"/>
      <c r="AC277" s="70">
        <v>14649</v>
      </c>
      <c r="AD277" s="61"/>
      <c r="AE277" s="66">
        <f>(AC277/$BL277)</f>
        <v>3.1659822779338662</v>
      </c>
      <c r="AF277" s="61"/>
      <c r="AG277" s="66">
        <f>IF(AE277,AE277/AE$287*100,0)</f>
        <v>72.468176478170435</v>
      </c>
      <c r="AH277" s="99"/>
      <c r="AI277" s="61"/>
      <c r="AJ277" s="70">
        <v>0</v>
      </c>
      <c r="AK277" s="61"/>
      <c r="AL277" s="66">
        <f t="shared" ref="AL277:AL285" si="1">(AJ277/$BL277)</f>
        <v>0</v>
      </c>
      <c r="AM277" s="61"/>
      <c r="AN277" s="66">
        <f>IF(AL277,AL277/AL$287*100,0)</f>
        <v>0</v>
      </c>
      <c r="AO277" s="61"/>
      <c r="AP277" s="70">
        <v>366764</v>
      </c>
      <c r="AQ277" s="61"/>
      <c r="AR277" s="66">
        <f>(AP277/$BL277)</f>
        <v>79.266047114761179</v>
      </c>
      <c r="AS277" s="61"/>
      <c r="AT277" s="66">
        <f>IF(AR277,AR277/AR$287*100,0)</f>
        <v>58.98130989288569</v>
      </c>
      <c r="AU277" s="61"/>
      <c r="AV277" s="70">
        <v>127294</v>
      </c>
      <c r="AW277" s="61"/>
      <c r="AX277" s="66">
        <f>(AV277/$BL277)</f>
        <v>27.511130322022908</v>
      </c>
      <c r="AY277" s="61"/>
      <c r="AZ277" s="66">
        <f>IF(AX277,AX277/AX$287*100,0)</f>
        <v>30.445468342963483</v>
      </c>
      <c r="BA277" s="61"/>
      <c r="BB277" s="70">
        <v>0</v>
      </c>
      <c r="BC277" s="61"/>
      <c r="BD277" s="66">
        <f t="shared" ref="BD277:BD285" si="2">(BB277/$BL277)</f>
        <v>0</v>
      </c>
      <c r="BE277" s="61"/>
      <c r="BF277" s="66">
        <f>IF(BD277,BD277/BD$287*100,0)</f>
        <v>0</v>
      </c>
      <c r="BG277" s="61"/>
      <c r="BH277" s="70">
        <f t="shared" ref="BH277:BH285" si="3">(E277+K277+Q277+W277+AC277+AJ277+AP277+AV277+BB277)</f>
        <v>6432725</v>
      </c>
      <c r="BI277" s="61"/>
      <c r="BJ277" s="47">
        <v>31</v>
      </c>
      <c r="BK277" s="61"/>
      <c r="BL277" s="96">
        <v>4627</v>
      </c>
      <c r="BM277" s="61"/>
      <c r="BN277" s="96">
        <f t="shared" ref="BN277:BN285" si="4">IF(E277,BL277,0)</f>
        <v>4627</v>
      </c>
      <c r="BO277" s="61"/>
      <c r="BP277" s="96">
        <f t="shared" ref="BP277:BP285" si="5">IF(K277,BL277,0)</f>
        <v>0</v>
      </c>
      <c r="BQ277" s="61"/>
      <c r="BR277" s="96">
        <f t="shared" ref="BR277:BR285" si="6">IF(Q277,BL277,0)</f>
        <v>4627</v>
      </c>
      <c r="BS277" s="61"/>
      <c r="BT277" s="96">
        <f t="shared" ref="BT277:BT285" si="7">IF(W277,BL277,0)</f>
        <v>4627</v>
      </c>
      <c r="BU277" s="61"/>
      <c r="BV277" s="96">
        <f t="shared" ref="BV277:BV285" si="8">IF(AC277,BL277,0)</f>
        <v>4627</v>
      </c>
      <c r="BW277" s="61"/>
      <c r="BX277" s="96">
        <f t="shared" ref="BX277:BX285" si="9">IF(AJ277,BL277,0)</f>
        <v>0</v>
      </c>
      <c r="BY277" s="61"/>
      <c r="BZ277" s="96">
        <f t="shared" ref="BZ277:BZ285" si="10">IF(AP277,BL277,0)</f>
        <v>4627</v>
      </c>
      <c r="CA277" s="61"/>
      <c r="CB277" s="96">
        <f t="shared" ref="CB277:CB285" si="11">IF(AV277,BL277,0)</f>
        <v>4627</v>
      </c>
      <c r="CC277" s="61"/>
      <c r="CD277" s="96">
        <f t="shared" ref="CD277:CD285" si="12">IF(BB277,$BL277,0)</f>
        <v>0</v>
      </c>
    </row>
    <row r="278" spans="1:82" ht="8.85" customHeight="1" x14ac:dyDescent="0.3">
      <c r="A278" s="47">
        <v>32</v>
      </c>
      <c r="B278" s="58"/>
      <c r="C278" s="47" t="s">
        <v>246</v>
      </c>
      <c r="D278" s="61"/>
      <c r="E278" s="70">
        <v>5247613</v>
      </c>
      <c r="F278" s="61"/>
      <c r="G278" s="66">
        <f>(E278/$BL278)</f>
        <v>334.51985720660417</v>
      </c>
      <c r="H278" s="61"/>
      <c r="I278" s="66">
        <f>IF(G278,G278/G$287*100,0)</f>
        <v>180.42971619658201</v>
      </c>
      <c r="J278" s="61"/>
      <c r="K278" s="70">
        <v>0</v>
      </c>
      <c r="L278" s="61"/>
      <c r="M278" s="66">
        <f t="shared" si="0"/>
        <v>0</v>
      </c>
      <c r="N278" s="61"/>
      <c r="O278" s="66">
        <f>IF(M278,M278/M$287*100,0)</f>
        <v>0</v>
      </c>
      <c r="P278" s="61"/>
      <c r="Q278" s="70">
        <v>8147418</v>
      </c>
      <c r="R278" s="61"/>
      <c r="S278" s="66">
        <f>(Q278/$BL278)</f>
        <v>519.37387645821377</v>
      </c>
      <c r="T278" s="61"/>
      <c r="U278" s="66">
        <f>IF(S278,S278/S$287*100,0)</f>
        <v>132.73940291997991</v>
      </c>
      <c r="V278" s="61"/>
      <c r="W278" s="70">
        <v>9988382</v>
      </c>
      <c r="X278" s="61"/>
      <c r="Y278" s="66">
        <f>(W278/$BL278)</f>
        <v>636.72990374195194</v>
      </c>
      <c r="Z278" s="61"/>
      <c r="AA278" s="66">
        <f>IF(Y278,Y278/Y$287*100,0)</f>
        <v>167.27395566290684</v>
      </c>
      <c r="AB278" s="61"/>
      <c r="AC278" s="70">
        <v>228923</v>
      </c>
      <c r="AD278" s="61"/>
      <c r="AE278" s="66">
        <f>(AC278/$BL278)</f>
        <v>14.593166316057882</v>
      </c>
      <c r="AF278" s="61"/>
      <c r="AG278" s="66">
        <f>IF(AE278,AE278/AE$287*100,0)</f>
        <v>334.03223995856666</v>
      </c>
      <c r="AH278" s="99"/>
      <c r="AI278" s="61"/>
      <c r="AJ278" s="70">
        <v>0</v>
      </c>
      <c r="AK278" s="61"/>
      <c r="AL278" s="66">
        <f t="shared" si="1"/>
        <v>0</v>
      </c>
      <c r="AM278" s="61"/>
      <c r="AN278" s="66">
        <f>IF(AL278,AL278/AL$287*100,0)</f>
        <v>0</v>
      </c>
      <c r="AO278" s="61"/>
      <c r="AP278" s="70">
        <v>3507136</v>
      </c>
      <c r="AQ278" s="61"/>
      <c r="AR278" s="66">
        <f>(AP278/$BL278)</f>
        <v>223.56957990692931</v>
      </c>
      <c r="AS278" s="61"/>
      <c r="AT278" s="66">
        <f>IF(AR278,AR278/AR$287*100,0)</f>
        <v>166.35655687512201</v>
      </c>
      <c r="AU278" s="61"/>
      <c r="AV278" s="70">
        <v>1099505</v>
      </c>
      <c r="AW278" s="61"/>
      <c r="AX278" s="66">
        <f>(AV278/$BL278)</f>
        <v>70.090202078153879</v>
      </c>
      <c r="AY278" s="61"/>
      <c r="AZ278" s="66">
        <f>IF(AX278,AX278/AX$287*100,0)</f>
        <v>77.566025224856645</v>
      </c>
      <c r="BA278" s="61"/>
      <c r="BB278" s="70">
        <v>0</v>
      </c>
      <c r="BC278" s="61"/>
      <c r="BD278" s="66">
        <f t="shared" si="2"/>
        <v>0</v>
      </c>
      <c r="BE278" s="61"/>
      <c r="BF278" s="66">
        <f>IF(BD278,BD278/BD$287*100,0)</f>
        <v>0</v>
      </c>
      <c r="BG278" s="61"/>
      <c r="BH278" s="70">
        <f t="shared" si="3"/>
        <v>28218977</v>
      </c>
      <c r="BI278" s="61"/>
      <c r="BJ278" s="47">
        <v>32</v>
      </c>
      <c r="BK278" s="61"/>
      <c r="BL278" s="96">
        <v>15687</v>
      </c>
      <c r="BM278" s="61"/>
      <c r="BN278" s="96">
        <f t="shared" si="4"/>
        <v>15687</v>
      </c>
      <c r="BO278" s="61"/>
      <c r="BP278" s="96">
        <f t="shared" si="5"/>
        <v>0</v>
      </c>
      <c r="BQ278" s="61"/>
      <c r="BR278" s="96">
        <f t="shared" si="6"/>
        <v>15687</v>
      </c>
      <c r="BS278" s="61"/>
      <c r="BT278" s="96">
        <f t="shared" si="7"/>
        <v>15687</v>
      </c>
      <c r="BU278" s="61"/>
      <c r="BV278" s="96">
        <f t="shared" si="8"/>
        <v>15687</v>
      </c>
      <c r="BW278" s="61"/>
      <c r="BX278" s="96">
        <f t="shared" si="9"/>
        <v>0</v>
      </c>
      <c r="BY278" s="61"/>
      <c r="BZ278" s="96">
        <f t="shared" si="10"/>
        <v>15687</v>
      </c>
      <c r="CA278" s="61"/>
      <c r="CB278" s="96">
        <f t="shared" si="11"/>
        <v>15687</v>
      </c>
      <c r="CC278" s="61"/>
      <c r="CD278" s="96">
        <f t="shared" si="12"/>
        <v>0</v>
      </c>
    </row>
    <row r="279" spans="1:82" ht="8.85" customHeight="1" x14ac:dyDescent="0.3">
      <c r="A279" s="47">
        <v>33</v>
      </c>
      <c r="B279" s="58"/>
      <c r="C279" s="47" t="s">
        <v>247</v>
      </c>
      <c r="D279" s="61"/>
      <c r="E279" s="70">
        <v>711520</v>
      </c>
      <c r="F279" s="61"/>
      <c r="G279" s="66">
        <f>(E279/$BL279)</f>
        <v>87.863670041985671</v>
      </c>
      <c r="H279" s="61"/>
      <c r="I279" s="66">
        <f>IF(G279,G279/G$287*100,0)</f>
        <v>47.390959634047761</v>
      </c>
      <c r="J279" s="61"/>
      <c r="K279" s="70">
        <v>0</v>
      </c>
      <c r="L279" s="61"/>
      <c r="M279" s="66">
        <f t="shared" si="0"/>
        <v>0</v>
      </c>
      <c r="N279" s="61"/>
      <c r="O279" s="66">
        <f>IF(M279,M279/M$287*100,0)</f>
        <v>0</v>
      </c>
      <c r="P279" s="61"/>
      <c r="Q279" s="70">
        <v>2890221</v>
      </c>
      <c r="R279" s="61"/>
      <c r="S279" s="66">
        <f>(Q279/$BL279)</f>
        <v>356.90553223018031</v>
      </c>
      <c r="T279" s="61"/>
      <c r="U279" s="66">
        <f>IF(S279,S279/S$287*100,0)</f>
        <v>91.216423071065606</v>
      </c>
      <c r="V279" s="61"/>
      <c r="W279" s="70">
        <v>2395341</v>
      </c>
      <c r="X279" s="61"/>
      <c r="Y279" s="66">
        <f>(W279/$BL279)</f>
        <v>295.79414670288958</v>
      </c>
      <c r="Z279" s="61"/>
      <c r="AA279" s="66">
        <f>IF(Y279,Y279/Y$287*100,0)</f>
        <v>77.707449721065359</v>
      </c>
      <c r="AB279" s="61"/>
      <c r="AC279" s="70">
        <v>7300</v>
      </c>
      <c r="AD279" s="61"/>
      <c r="AE279" s="66">
        <f>(AC279/$BL279)</f>
        <v>0.90145714991355885</v>
      </c>
      <c r="AF279" s="61"/>
      <c r="AG279" s="66">
        <f>IF(AE279,AE279/AE$287*100,0)</f>
        <v>20.634024480414013</v>
      </c>
      <c r="AH279" s="99"/>
      <c r="AI279" s="61"/>
      <c r="AJ279" s="70">
        <v>0</v>
      </c>
      <c r="AK279" s="61"/>
      <c r="AL279" s="66">
        <f t="shared" si="1"/>
        <v>0</v>
      </c>
      <c r="AM279" s="61"/>
      <c r="AN279" s="66">
        <f>IF(AL279,AL279/AL$287*100,0)</f>
        <v>0</v>
      </c>
      <c r="AO279" s="61"/>
      <c r="AP279" s="70">
        <v>476100</v>
      </c>
      <c r="AQ279" s="61"/>
      <c r="AR279" s="66">
        <f>(AP279/$BL279)</f>
        <v>58.792294393677452</v>
      </c>
      <c r="AS279" s="61"/>
      <c r="AT279" s="66">
        <f>IF(AR279,AR279/AR$287*100,0)</f>
        <v>43.746934042602206</v>
      </c>
      <c r="AU279" s="61"/>
      <c r="AV279" s="70">
        <v>1030274</v>
      </c>
      <c r="AW279" s="61"/>
      <c r="AX279" s="66">
        <f>(AV279/$BL279)</f>
        <v>127.22573474932082</v>
      </c>
      <c r="AY279" s="61"/>
      <c r="AZ279" s="66">
        <f>IF(AX279,AX279/AX$287*100,0)</f>
        <v>140.79563559843947</v>
      </c>
      <c r="BA279" s="61"/>
      <c r="BB279" s="70">
        <v>0</v>
      </c>
      <c r="BC279" s="61"/>
      <c r="BD279" s="66">
        <f t="shared" si="2"/>
        <v>0</v>
      </c>
      <c r="BE279" s="61"/>
      <c r="BF279" s="66">
        <f>IF(BD279,BD279/BD$287*100,0)</f>
        <v>0</v>
      </c>
      <c r="BG279" s="61"/>
      <c r="BH279" s="70">
        <f t="shared" si="3"/>
        <v>7510756</v>
      </c>
      <c r="BI279" s="61"/>
      <c r="BJ279" s="47">
        <v>33</v>
      </c>
      <c r="BK279" s="61"/>
      <c r="BL279" s="96">
        <v>8098</v>
      </c>
      <c r="BM279" s="61"/>
      <c r="BN279" s="96">
        <f t="shared" si="4"/>
        <v>8098</v>
      </c>
      <c r="BO279" s="61"/>
      <c r="BP279" s="96">
        <f t="shared" si="5"/>
        <v>0</v>
      </c>
      <c r="BQ279" s="61"/>
      <c r="BR279" s="96">
        <f t="shared" si="6"/>
        <v>8098</v>
      </c>
      <c r="BS279" s="61"/>
      <c r="BT279" s="96">
        <f t="shared" si="7"/>
        <v>8098</v>
      </c>
      <c r="BU279" s="61"/>
      <c r="BV279" s="96">
        <f t="shared" si="8"/>
        <v>8098</v>
      </c>
      <c r="BW279" s="61"/>
      <c r="BX279" s="96">
        <f t="shared" si="9"/>
        <v>0</v>
      </c>
      <c r="BY279" s="61"/>
      <c r="BZ279" s="96">
        <f t="shared" si="10"/>
        <v>8098</v>
      </c>
      <c r="CA279" s="61"/>
      <c r="CB279" s="96">
        <f t="shared" si="11"/>
        <v>8098</v>
      </c>
      <c r="CC279" s="61"/>
      <c r="CD279" s="96">
        <f t="shared" si="12"/>
        <v>0</v>
      </c>
    </row>
    <row r="280" spans="1:82" ht="8.85" customHeight="1" x14ac:dyDescent="0.3">
      <c r="A280" s="47">
        <v>34</v>
      </c>
      <c r="B280" s="58"/>
      <c r="C280" s="47" t="s">
        <v>248</v>
      </c>
      <c r="D280" s="61"/>
      <c r="E280" s="70">
        <v>1645340</v>
      </c>
      <c r="F280" s="61"/>
      <c r="G280" s="66">
        <f>(E280/$BL280)</f>
        <v>171.19342420143585</v>
      </c>
      <c r="H280" s="61"/>
      <c r="I280" s="66">
        <f>IF(G280,G280/G$287*100,0)</f>
        <v>92.336464571396263</v>
      </c>
      <c r="J280" s="61"/>
      <c r="K280" s="70">
        <v>0</v>
      </c>
      <c r="L280" s="61"/>
      <c r="M280" s="66">
        <f t="shared" si="0"/>
        <v>0</v>
      </c>
      <c r="N280" s="61"/>
      <c r="O280" s="66">
        <f>IF(M280,M280/M$287*100,0)</f>
        <v>0</v>
      </c>
      <c r="P280" s="61"/>
      <c r="Q280" s="70">
        <v>4320614</v>
      </c>
      <c r="R280" s="61"/>
      <c r="S280" s="66">
        <f>(Q280/$BL280)</f>
        <v>449.54885027572573</v>
      </c>
      <c r="T280" s="61"/>
      <c r="U280" s="66">
        <f>IF(S280,S280/S$287*100,0)</f>
        <v>114.89381479078735</v>
      </c>
      <c r="V280" s="61"/>
      <c r="W280" s="70">
        <v>4225703</v>
      </c>
      <c r="X280" s="61"/>
      <c r="Y280" s="66">
        <f>(W280/$BL280)</f>
        <v>439.67360316304234</v>
      </c>
      <c r="Z280" s="61"/>
      <c r="AA280" s="66">
        <f>IF(Y280,Y280/Y$287*100,0)</f>
        <v>115.50571501264257</v>
      </c>
      <c r="AB280" s="61"/>
      <c r="AC280" s="70">
        <v>196024</v>
      </c>
      <c r="AD280" s="61"/>
      <c r="AE280" s="66">
        <f>(AC280/$BL280)</f>
        <v>20.395796483196339</v>
      </c>
      <c r="AF280" s="61"/>
      <c r="AG280" s="66">
        <f>IF(AE280,AE280/AE$287*100,0)</f>
        <v>466.85232234518361</v>
      </c>
      <c r="AH280" s="99"/>
      <c r="AI280" s="61"/>
      <c r="AJ280" s="70">
        <v>0</v>
      </c>
      <c r="AK280" s="61"/>
      <c r="AL280" s="66">
        <f t="shared" si="1"/>
        <v>0</v>
      </c>
      <c r="AM280" s="61"/>
      <c r="AN280" s="66">
        <f>IF(AL280,AL280/AL$287*100,0)</f>
        <v>0</v>
      </c>
      <c r="AO280" s="61"/>
      <c r="AP280" s="70">
        <v>1982860</v>
      </c>
      <c r="AQ280" s="61"/>
      <c r="AR280" s="66">
        <f>(AP280/$BL280)</f>
        <v>206.3115180522318</v>
      </c>
      <c r="AS280" s="61"/>
      <c r="AT280" s="66">
        <f>IF(AR280,AR280/AR$287*100,0)</f>
        <v>153.51495405205219</v>
      </c>
      <c r="AU280" s="61"/>
      <c r="AV280" s="70">
        <v>1046675</v>
      </c>
      <c r="AW280" s="61"/>
      <c r="AX280" s="66">
        <f>(AV280/$BL280)</f>
        <v>108.90386016023307</v>
      </c>
      <c r="AY280" s="61"/>
      <c r="AZ280" s="66">
        <f>IF(AX280,AX280/AX$287*100,0)</f>
        <v>120.51954929240793</v>
      </c>
      <c r="BA280" s="61"/>
      <c r="BB280" s="70">
        <v>0</v>
      </c>
      <c r="BC280" s="61"/>
      <c r="BD280" s="66">
        <f t="shared" si="2"/>
        <v>0</v>
      </c>
      <c r="BE280" s="61"/>
      <c r="BF280" s="66">
        <f>IF(BD280,BD280/BD$287*100,0)</f>
        <v>0</v>
      </c>
      <c r="BG280" s="61"/>
      <c r="BH280" s="70">
        <f t="shared" si="3"/>
        <v>13417216</v>
      </c>
      <c r="BI280" s="61"/>
      <c r="BJ280" s="47">
        <v>34</v>
      </c>
      <c r="BK280" s="61"/>
      <c r="BL280" s="96">
        <v>9611</v>
      </c>
      <c r="BM280" s="61"/>
      <c r="BN280" s="96">
        <f t="shared" si="4"/>
        <v>9611</v>
      </c>
      <c r="BO280" s="61"/>
      <c r="BP280" s="96">
        <f t="shared" si="5"/>
        <v>0</v>
      </c>
      <c r="BQ280" s="61"/>
      <c r="BR280" s="96">
        <f t="shared" si="6"/>
        <v>9611</v>
      </c>
      <c r="BS280" s="61"/>
      <c r="BT280" s="96">
        <f t="shared" si="7"/>
        <v>9611</v>
      </c>
      <c r="BU280" s="61"/>
      <c r="BV280" s="96">
        <f t="shared" si="8"/>
        <v>9611</v>
      </c>
      <c r="BW280" s="61"/>
      <c r="BX280" s="96">
        <f t="shared" si="9"/>
        <v>0</v>
      </c>
      <c r="BY280" s="61"/>
      <c r="BZ280" s="96">
        <f t="shared" si="10"/>
        <v>9611</v>
      </c>
      <c r="CA280" s="61"/>
      <c r="CB280" s="96">
        <f t="shared" si="11"/>
        <v>9611</v>
      </c>
      <c r="CC280" s="61"/>
      <c r="CD280" s="96">
        <f t="shared" si="12"/>
        <v>0</v>
      </c>
    </row>
    <row r="281" spans="1:82" ht="8.85" customHeight="1" x14ac:dyDescent="0.3">
      <c r="A281" s="47">
        <v>35</v>
      </c>
      <c r="B281" s="58"/>
      <c r="C281" s="47" t="s">
        <v>249</v>
      </c>
      <c r="D281" s="61"/>
      <c r="E281" s="70">
        <v>692307</v>
      </c>
      <c r="F281" s="61"/>
      <c r="G281" s="66">
        <f>(E281/$BL281)</f>
        <v>209.40925589836661</v>
      </c>
      <c r="H281" s="61"/>
      <c r="I281" s="66">
        <f>IF(G281,G281/G$287*100,0)</f>
        <v>112.94890810426237</v>
      </c>
      <c r="J281" s="61"/>
      <c r="K281" s="70">
        <v>0</v>
      </c>
      <c r="L281" s="61"/>
      <c r="M281" s="66">
        <f t="shared" si="0"/>
        <v>0</v>
      </c>
      <c r="N281" s="61"/>
      <c r="O281" s="66">
        <f>IF(M281,M281/M$287*100,0)</f>
        <v>0</v>
      </c>
      <c r="P281" s="61"/>
      <c r="Q281" s="70">
        <v>1036687</v>
      </c>
      <c r="R281" s="61"/>
      <c r="S281" s="66">
        <f>(Q281/$BL281)</f>
        <v>313.57743496672714</v>
      </c>
      <c r="T281" s="61"/>
      <c r="U281" s="66">
        <f>IF(S281,S281/S$287*100,0)</f>
        <v>80.14280920424973</v>
      </c>
      <c r="V281" s="61"/>
      <c r="W281" s="70">
        <v>1192944</v>
      </c>
      <c r="X281" s="61"/>
      <c r="Y281" s="66">
        <f>(W281/$BL281)</f>
        <v>360.84210526315792</v>
      </c>
      <c r="Z281" s="61"/>
      <c r="AA281" s="66">
        <f>IF(Y281,Y281/Y$287*100,0)</f>
        <v>94.796060248430521</v>
      </c>
      <c r="AB281" s="61"/>
      <c r="AC281" s="70">
        <v>20385</v>
      </c>
      <c r="AD281" s="61"/>
      <c r="AE281" s="66">
        <f>(AC281/$BL281)</f>
        <v>6.1660617059891107</v>
      </c>
      <c r="AF281" s="61"/>
      <c r="AG281" s="66">
        <f>IF(AE281,AE281/AE$287*100,0)</f>
        <v>141.13889739664597</v>
      </c>
      <c r="AH281" s="99"/>
      <c r="AI281" s="61"/>
      <c r="AJ281" s="70">
        <v>10650539</v>
      </c>
      <c r="AK281" s="61"/>
      <c r="AL281" s="66">
        <f t="shared" si="1"/>
        <v>3221.5786448880822</v>
      </c>
      <c r="AM281" s="61"/>
      <c r="AN281" s="66">
        <f>IF(AL281,AL281/AL$287*100,0)</f>
        <v>120.25337633002184</v>
      </c>
      <c r="AO281" s="61"/>
      <c r="AP281" s="70">
        <v>125683</v>
      </c>
      <c r="AQ281" s="61"/>
      <c r="AR281" s="66">
        <f>(AP281/$BL281)</f>
        <v>38.016636418632785</v>
      </c>
      <c r="AS281" s="61"/>
      <c r="AT281" s="66">
        <f>IF(AR281,AR281/AR$287*100,0)</f>
        <v>28.287912609622001</v>
      </c>
      <c r="AU281" s="61"/>
      <c r="AV281" s="70">
        <v>415253</v>
      </c>
      <c r="AW281" s="61"/>
      <c r="AX281" s="66">
        <f>(AV281/$BL281)</f>
        <v>125.60586811857229</v>
      </c>
      <c r="AY281" s="61"/>
      <c r="AZ281" s="66">
        <f>IF(AX281,AX281/AX$287*100,0)</f>
        <v>139.00299394217143</v>
      </c>
      <c r="BA281" s="61"/>
      <c r="BB281" s="70">
        <v>0</v>
      </c>
      <c r="BC281" s="61"/>
      <c r="BD281" s="66">
        <f t="shared" si="2"/>
        <v>0</v>
      </c>
      <c r="BE281" s="61"/>
      <c r="BF281" s="66">
        <f>IF(BD281,BD281/BD$287*100,0)</f>
        <v>0</v>
      </c>
      <c r="BG281" s="61"/>
      <c r="BH281" s="70">
        <f t="shared" si="3"/>
        <v>14133798</v>
      </c>
      <c r="BI281" s="61"/>
      <c r="BJ281" s="47">
        <v>35</v>
      </c>
      <c r="BK281" s="61"/>
      <c r="BL281" s="96">
        <v>3306</v>
      </c>
      <c r="BM281" s="61"/>
      <c r="BN281" s="96">
        <f t="shared" si="4"/>
        <v>3306</v>
      </c>
      <c r="BO281" s="61"/>
      <c r="BP281" s="96">
        <f t="shared" si="5"/>
        <v>0</v>
      </c>
      <c r="BQ281" s="61"/>
      <c r="BR281" s="96">
        <f t="shared" si="6"/>
        <v>3306</v>
      </c>
      <c r="BS281" s="61"/>
      <c r="BT281" s="96">
        <f t="shared" si="7"/>
        <v>3306</v>
      </c>
      <c r="BU281" s="61"/>
      <c r="BV281" s="96">
        <f t="shared" si="8"/>
        <v>3306</v>
      </c>
      <c r="BW281" s="61"/>
      <c r="BX281" s="96">
        <f t="shared" si="9"/>
        <v>3306</v>
      </c>
      <c r="BY281" s="61"/>
      <c r="BZ281" s="96">
        <f t="shared" si="10"/>
        <v>3306</v>
      </c>
      <c r="CA281" s="61"/>
      <c r="CB281" s="96">
        <f t="shared" si="11"/>
        <v>3306</v>
      </c>
      <c r="CC281" s="61"/>
      <c r="CD281" s="96">
        <f t="shared" si="12"/>
        <v>0</v>
      </c>
    </row>
    <row r="282" spans="1:82" ht="8.85" customHeight="1" x14ac:dyDescent="0.3">
      <c r="B282" s="58"/>
      <c r="D282" s="61"/>
      <c r="E282" s="70"/>
      <c r="F282" s="61"/>
      <c r="G282" s="66"/>
      <c r="H282" s="61"/>
      <c r="I282" s="66"/>
      <c r="J282" s="61"/>
      <c r="K282" s="70"/>
      <c r="L282" s="61"/>
      <c r="M282" s="66"/>
      <c r="N282" s="61"/>
      <c r="O282" s="66"/>
      <c r="P282" s="61"/>
      <c r="Q282" s="70"/>
      <c r="R282" s="61"/>
      <c r="S282" s="66"/>
      <c r="T282" s="61"/>
      <c r="U282" s="66"/>
      <c r="V282" s="61"/>
      <c r="W282" s="70"/>
      <c r="X282" s="61"/>
      <c r="Y282" s="66"/>
      <c r="Z282" s="61"/>
      <c r="AA282" s="66"/>
      <c r="AB282" s="61"/>
      <c r="AC282" s="70"/>
      <c r="AD282" s="61"/>
      <c r="AE282" s="66"/>
      <c r="AF282" s="61"/>
      <c r="AG282" s="66"/>
      <c r="AH282" s="99"/>
      <c r="AI282" s="61"/>
      <c r="AJ282" s="70"/>
      <c r="AK282" s="61"/>
      <c r="AL282" s="66"/>
      <c r="AM282" s="61"/>
      <c r="AN282" s="66"/>
      <c r="AO282" s="61"/>
      <c r="AP282" s="70"/>
      <c r="AQ282" s="61"/>
      <c r="AR282" s="66"/>
      <c r="AS282" s="61"/>
      <c r="AT282" s="66"/>
      <c r="AU282" s="61"/>
      <c r="AV282" s="70"/>
      <c r="AW282" s="61"/>
      <c r="AX282" s="66"/>
      <c r="AY282" s="61"/>
      <c r="AZ282" s="66"/>
      <c r="BA282" s="61"/>
      <c r="BB282" s="70"/>
      <c r="BC282" s="61"/>
      <c r="BD282" s="66"/>
      <c r="BE282" s="61"/>
      <c r="BF282" s="66"/>
      <c r="BG282" s="61"/>
      <c r="BH282" s="70"/>
      <c r="BI282" s="61"/>
      <c r="BK282" s="61"/>
      <c r="BL282" s="96"/>
      <c r="BM282" s="61"/>
      <c r="BN282" s="96"/>
      <c r="BO282" s="61"/>
      <c r="BP282" s="96"/>
      <c r="BQ282" s="61"/>
      <c r="BR282" s="96"/>
      <c r="BS282" s="61"/>
      <c r="BT282" s="96"/>
      <c r="BU282" s="61"/>
      <c r="BV282" s="96"/>
      <c r="BW282" s="61"/>
      <c r="BX282" s="96"/>
      <c r="BY282" s="61"/>
      <c r="BZ282" s="96"/>
      <c r="CA282" s="61"/>
      <c r="CB282" s="96"/>
      <c r="CC282" s="61"/>
      <c r="CD282" s="96"/>
    </row>
    <row r="283" spans="1:82" ht="8.85" customHeight="1" x14ac:dyDescent="0.3">
      <c r="A283" s="47">
        <v>36</v>
      </c>
      <c r="B283" s="58"/>
      <c r="C283" s="47" t="s">
        <v>215</v>
      </c>
      <c r="D283" s="61"/>
      <c r="E283" s="70">
        <v>438826</v>
      </c>
      <c r="F283" s="61"/>
      <c r="G283" s="66">
        <f>(E283/$BL283)</f>
        <v>133.54412659768715</v>
      </c>
      <c r="H283" s="61"/>
      <c r="I283" s="66">
        <f>IF(G283,G283/G$287*100,0)</f>
        <v>72.029592093420931</v>
      </c>
      <c r="J283" s="61"/>
      <c r="K283" s="70">
        <v>0</v>
      </c>
      <c r="L283" s="61"/>
      <c r="M283" s="66">
        <f>(K283/$BL283)</f>
        <v>0</v>
      </c>
      <c r="N283" s="61"/>
      <c r="O283" s="66">
        <f>IF(M283,M283/M$287*100,0)</f>
        <v>0</v>
      </c>
      <c r="P283" s="61"/>
      <c r="Q283" s="70">
        <v>1270428</v>
      </c>
      <c r="R283" s="61"/>
      <c r="S283" s="66">
        <f>(Q283/$BL283)</f>
        <v>386.61838101034692</v>
      </c>
      <c r="T283" s="61"/>
      <c r="U283" s="66">
        <f>IF(S283,S283/S$287*100,0)</f>
        <v>98.810308680074073</v>
      </c>
      <c r="V283" s="61"/>
      <c r="W283" s="70">
        <v>1105391</v>
      </c>
      <c r="X283" s="61"/>
      <c r="Y283" s="66">
        <f>(W283/$BL283)</f>
        <v>336.39409616555082</v>
      </c>
      <c r="Z283" s="61"/>
      <c r="AA283" s="66">
        <f>IF(Y283,Y283/Y$287*100,0)</f>
        <v>88.373375895448049</v>
      </c>
      <c r="AB283" s="61"/>
      <c r="AC283" s="70">
        <v>5897</v>
      </c>
      <c r="AD283" s="61"/>
      <c r="AE283" s="66">
        <f>(AC283/$BL283)</f>
        <v>1.7945830797321971</v>
      </c>
      <c r="AF283" s="61"/>
      <c r="AG283" s="66">
        <f>IF(AE283,AE283/AE$287*100,0)</f>
        <v>41.077350379750946</v>
      </c>
      <c r="AH283" s="99"/>
      <c r="AI283" s="61"/>
      <c r="AJ283" s="70">
        <v>0</v>
      </c>
      <c r="AK283" s="61"/>
      <c r="AL283" s="66">
        <f>(AJ283/$BL283)</f>
        <v>0</v>
      </c>
      <c r="AM283" s="61"/>
      <c r="AN283" s="66">
        <f>IF(AL283,AL283/AL$287*100,0)</f>
        <v>0</v>
      </c>
      <c r="AO283" s="61"/>
      <c r="AP283" s="70">
        <v>142211</v>
      </c>
      <c r="AQ283" s="61"/>
      <c r="AR283" s="66">
        <f>(AP283/$BL283)</f>
        <v>43.27784540474741</v>
      </c>
      <c r="AS283" s="61"/>
      <c r="AT283" s="66">
        <f>IF(AR283,AR283/AR$287*100,0)</f>
        <v>32.202741327799302</v>
      </c>
      <c r="AU283" s="61"/>
      <c r="AV283" s="70">
        <v>122623</v>
      </c>
      <c r="AW283" s="61"/>
      <c r="AX283" s="66">
        <f>(AV283/$BL283)</f>
        <v>37.316798539257455</v>
      </c>
      <c r="AY283" s="61"/>
      <c r="AZ283" s="66">
        <f>IF(AX283,AX283/AX$287*100,0)</f>
        <v>41.297009439057057</v>
      </c>
      <c r="BA283" s="61"/>
      <c r="BB283" s="70">
        <v>0</v>
      </c>
      <c r="BC283" s="61"/>
      <c r="BD283" s="66">
        <f>(BB283/$BL283)</f>
        <v>0</v>
      </c>
      <c r="BE283" s="61"/>
      <c r="BF283" s="66">
        <f>IF(BD283,BD283/BD$287*100,0)</f>
        <v>0</v>
      </c>
      <c r="BG283" s="61"/>
      <c r="BH283" s="70">
        <f>(E283+K283+Q283+W283+AC283+AJ283+AP283+AV283+BB283)</f>
        <v>3085376</v>
      </c>
      <c r="BI283" s="61"/>
      <c r="BJ283" s="47">
        <v>36</v>
      </c>
      <c r="BK283" s="61"/>
      <c r="BL283" s="96">
        <v>3286</v>
      </c>
      <c r="BM283" s="61"/>
      <c r="BN283" s="96">
        <f>IF(E283,BL283,0)</f>
        <v>3286</v>
      </c>
      <c r="BO283" s="61"/>
      <c r="BP283" s="96">
        <f>IF(K283,BL283,0)</f>
        <v>0</v>
      </c>
      <c r="BQ283" s="61"/>
      <c r="BR283" s="96">
        <f>IF(Q283,BL283,0)</f>
        <v>3286</v>
      </c>
      <c r="BS283" s="61"/>
      <c r="BT283" s="96">
        <f>IF(W283,BL283,0)</f>
        <v>3286</v>
      </c>
      <c r="BU283" s="61"/>
      <c r="BV283" s="96">
        <f>IF(AC283,BL283,0)</f>
        <v>3286</v>
      </c>
      <c r="BW283" s="61"/>
      <c r="BX283" s="96">
        <f>IF(AJ283,BL283,0)</f>
        <v>0</v>
      </c>
      <c r="BY283" s="61"/>
      <c r="BZ283" s="96">
        <f>IF(AP283,BL283,0)</f>
        <v>3286</v>
      </c>
      <c r="CA283" s="61"/>
      <c r="CB283" s="96">
        <f>IF(AV283,BL283,0)</f>
        <v>3286</v>
      </c>
      <c r="CC283" s="61"/>
      <c r="CD283" s="96">
        <f>IF(BB283,$BL283,0)</f>
        <v>0</v>
      </c>
    </row>
    <row r="284" spans="1:82" ht="8.85" customHeight="1" x14ac:dyDescent="0.3">
      <c r="A284" s="47">
        <v>37</v>
      </c>
      <c r="B284" s="58"/>
      <c r="C284" s="47" t="s">
        <v>250</v>
      </c>
      <c r="D284" s="61"/>
      <c r="E284" s="70">
        <v>932069</v>
      </c>
      <c r="F284" s="61"/>
      <c r="G284" s="66">
        <f>(E284/$BL284)</f>
        <v>182.86619580145182</v>
      </c>
      <c r="H284" s="61"/>
      <c r="I284" s="66">
        <f>IF(G284,G284/G$287*100,0)</f>
        <v>98.632398345269777</v>
      </c>
      <c r="J284" s="61"/>
      <c r="K284" s="70">
        <v>0</v>
      </c>
      <c r="L284" s="61"/>
      <c r="M284" s="66">
        <f>(K284/$BL284)</f>
        <v>0</v>
      </c>
      <c r="N284" s="61"/>
      <c r="O284" s="66">
        <f>IF(M284,M284/M$287*100,0)</f>
        <v>0</v>
      </c>
      <c r="P284" s="61"/>
      <c r="Q284" s="70">
        <v>2180048</v>
      </c>
      <c r="R284" s="61"/>
      <c r="S284" s="66">
        <f>(Q284/$BL284)</f>
        <v>427.7119874435943</v>
      </c>
      <c r="T284" s="61"/>
      <c r="U284" s="66">
        <f>IF(S284,S284/S$287*100,0)</f>
        <v>109.31284072688325</v>
      </c>
      <c r="V284" s="61"/>
      <c r="W284" s="70">
        <v>1844853</v>
      </c>
      <c r="X284" s="61"/>
      <c r="Y284" s="66">
        <f>(W284/$BL284)</f>
        <v>361.94879340788697</v>
      </c>
      <c r="Z284" s="61"/>
      <c r="AA284" s="66">
        <f>IF(Y284,Y284/Y$287*100,0)</f>
        <v>95.086795931749549</v>
      </c>
      <c r="AB284" s="61"/>
      <c r="AC284" s="70">
        <v>3430</v>
      </c>
      <c r="AD284" s="61"/>
      <c r="AE284" s="66">
        <f>(AC284/$BL284)</f>
        <v>0.67294486953109678</v>
      </c>
      <c r="AF284" s="61"/>
      <c r="AG284" s="66">
        <f>IF(AE284,AE284/AE$287*100,0)</f>
        <v>15.403461954020953</v>
      </c>
      <c r="AH284" s="99"/>
      <c r="AI284" s="61"/>
      <c r="AJ284" s="70">
        <v>0</v>
      </c>
      <c r="AK284" s="61"/>
      <c r="AL284" s="66">
        <f>(AJ284/$BL284)</f>
        <v>0</v>
      </c>
      <c r="AM284" s="61"/>
      <c r="AN284" s="66">
        <f>IF(AL284,AL284/AL$287*100,0)</f>
        <v>0</v>
      </c>
      <c r="AO284" s="61"/>
      <c r="AP284" s="70">
        <v>264092</v>
      </c>
      <c r="AQ284" s="61"/>
      <c r="AR284" s="66">
        <f>(AP284/$BL284)</f>
        <v>51.813223464783206</v>
      </c>
      <c r="AS284" s="61"/>
      <c r="AT284" s="66">
        <f>IF(AR284,AR284/AR$287*100,0)</f>
        <v>38.553856297403463</v>
      </c>
      <c r="AU284" s="61"/>
      <c r="AV284" s="70">
        <v>378149</v>
      </c>
      <c r="AW284" s="61"/>
      <c r="AX284" s="66">
        <f>(AV284/$BL284)</f>
        <v>74.190504218167547</v>
      </c>
      <c r="AY284" s="61"/>
      <c r="AZ284" s="66">
        <f>IF(AX284,AX284/AX$287*100,0)</f>
        <v>82.103665719418203</v>
      </c>
      <c r="BA284" s="61"/>
      <c r="BB284" s="70">
        <v>0</v>
      </c>
      <c r="BC284" s="61"/>
      <c r="BD284" s="66">
        <f>(BB284/$BL284)</f>
        <v>0</v>
      </c>
      <c r="BE284" s="61"/>
      <c r="BF284" s="66">
        <f>IF(BD284,BD284/BD$287*100,0)</f>
        <v>0</v>
      </c>
      <c r="BG284" s="61"/>
      <c r="BH284" s="70">
        <f>(E284+K284+Q284+W284+AC284+AJ284+AP284+AV284+BB284)</f>
        <v>5602641</v>
      </c>
      <c r="BI284" s="61"/>
      <c r="BJ284" s="47">
        <v>37</v>
      </c>
      <c r="BK284" s="61"/>
      <c r="BL284" s="96">
        <v>5097</v>
      </c>
      <c r="BM284" s="61"/>
      <c r="BN284" s="96">
        <f>IF(E284,BL284,0)</f>
        <v>5097</v>
      </c>
      <c r="BO284" s="61"/>
      <c r="BP284" s="96">
        <f>IF(K284,BL284,0)</f>
        <v>0</v>
      </c>
      <c r="BQ284" s="61"/>
      <c r="BR284" s="96">
        <f>IF(Q284,BL284,0)</f>
        <v>5097</v>
      </c>
      <c r="BS284" s="61"/>
      <c r="BT284" s="96">
        <f>IF(W284,BL284,0)</f>
        <v>5097</v>
      </c>
      <c r="BU284" s="61"/>
      <c r="BV284" s="96">
        <f>IF(AC284,BL284,0)</f>
        <v>5097</v>
      </c>
      <c r="BW284" s="61"/>
      <c r="BX284" s="96">
        <f>IF(AJ284,BL284,0)</f>
        <v>0</v>
      </c>
      <c r="BY284" s="61"/>
      <c r="BZ284" s="96">
        <f>IF(AP284,BL284,0)</f>
        <v>5097</v>
      </c>
      <c r="CA284" s="61"/>
      <c r="CB284" s="96">
        <f>IF(AV284,BL284,0)</f>
        <v>5097</v>
      </c>
      <c r="CC284" s="61"/>
      <c r="CD284" s="96">
        <f>IF(BB284,$BL284,0)</f>
        <v>0</v>
      </c>
    </row>
    <row r="285" spans="1:82" ht="8.85" customHeight="1" x14ac:dyDescent="0.3">
      <c r="A285" s="74">
        <v>38</v>
      </c>
      <c r="B285" s="58"/>
      <c r="C285" s="47" t="s">
        <v>251</v>
      </c>
      <c r="D285" s="61"/>
      <c r="E285" s="75">
        <v>3056423</v>
      </c>
      <c r="F285" s="61"/>
      <c r="G285" s="66">
        <f>(E285/$BL285)</f>
        <v>372.23517232980146</v>
      </c>
      <c r="H285" s="61"/>
      <c r="I285" s="66">
        <f>IF(G285,G285/G$287*100,0)</f>
        <v>200.77219649287218</v>
      </c>
      <c r="J285" s="61"/>
      <c r="K285" s="75">
        <v>0</v>
      </c>
      <c r="L285" s="61"/>
      <c r="M285" s="71">
        <f t="shared" si="0"/>
        <v>0</v>
      </c>
      <c r="N285" s="61"/>
      <c r="O285" s="71">
        <f>IF(M285,M285/M$287*100,0)</f>
        <v>0</v>
      </c>
      <c r="P285" s="61"/>
      <c r="Q285" s="75">
        <v>4128019</v>
      </c>
      <c r="R285" s="61"/>
      <c r="S285" s="66">
        <f>(Q285/$BL285)</f>
        <v>502.74254049445864</v>
      </c>
      <c r="T285" s="61"/>
      <c r="U285" s="66">
        <f>IF(S285,S285/S$287*100,0)</f>
        <v>128.48883563953629</v>
      </c>
      <c r="V285" s="61"/>
      <c r="W285" s="75">
        <v>3585822</v>
      </c>
      <c r="X285" s="61"/>
      <c r="Y285" s="66">
        <f>(W285/$BL285)</f>
        <v>436.70953598830835</v>
      </c>
      <c r="Z285" s="61"/>
      <c r="AA285" s="66">
        <f>IF(Y285,Y285/Y$287*100,0)</f>
        <v>114.7270312438192</v>
      </c>
      <c r="AB285" s="61"/>
      <c r="AC285" s="75">
        <v>10647</v>
      </c>
      <c r="AD285" s="61"/>
      <c r="AE285" s="66">
        <f>(AC285/$BL285)</f>
        <v>1.2966751918158568</v>
      </c>
      <c r="AF285" s="61"/>
      <c r="AG285" s="66">
        <f>IF(AE285,AE285/AE$287*100,0)</f>
        <v>29.680420920328309</v>
      </c>
      <c r="AH285" s="99"/>
      <c r="AI285" s="61"/>
      <c r="AJ285" s="75">
        <v>0</v>
      </c>
      <c r="AK285" s="61"/>
      <c r="AL285" s="71">
        <f t="shared" si="1"/>
        <v>0</v>
      </c>
      <c r="AM285" s="61"/>
      <c r="AN285" s="71">
        <f>IF(AL285,AL285/AL$287*100,0)</f>
        <v>0</v>
      </c>
      <c r="AO285" s="61"/>
      <c r="AP285" s="75">
        <v>1973722</v>
      </c>
      <c r="AQ285" s="61"/>
      <c r="AR285" s="66">
        <f>(AP285/$BL285)</f>
        <v>240.37535014005601</v>
      </c>
      <c r="AS285" s="61"/>
      <c r="AT285" s="66">
        <f>IF(AR285,AR285/AR$287*100,0)</f>
        <v>178.86161267377418</v>
      </c>
      <c r="AU285" s="61"/>
      <c r="AV285" s="75">
        <v>1565430</v>
      </c>
      <c r="AW285" s="61"/>
      <c r="AX285" s="66">
        <f>(AV285/$BL285)</f>
        <v>190.65034709535988</v>
      </c>
      <c r="AY285" s="61"/>
      <c r="AZ285" s="66">
        <f>IF(AX285,AX285/AX$287*100,0)</f>
        <v>210.98511908179481</v>
      </c>
      <c r="BA285" s="61"/>
      <c r="BB285" s="75">
        <v>0</v>
      </c>
      <c r="BC285" s="61"/>
      <c r="BD285" s="71">
        <f t="shared" si="2"/>
        <v>0</v>
      </c>
      <c r="BE285" s="61"/>
      <c r="BF285" s="71">
        <f>IF(BD285,BD285/BD$287*100,0)</f>
        <v>0</v>
      </c>
      <c r="BG285" s="61"/>
      <c r="BH285" s="75">
        <f t="shared" si="3"/>
        <v>14320063</v>
      </c>
      <c r="BI285" s="61"/>
      <c r="BJ285" s="74">
        <v>38</v>
      </c>
      <c r="BK285" s="61"/>
      <c r="BL285" s="106">
        <v>8211</v>
      </c>
      <c r="BM285" s="61"/>
      <c r="BN285" s="106">
        <f t="shared" si="4"/>
        <v>8211</v>
      </c>
      <c r="BO285" s="61"/>
      <c r="BP285" s="106">
        <f t="shared" si="5"/>
        <v>0</v>
      </c>
      <c r="BQ285" s="61"/>
      <c r="BR285" s="106">
        <f t="shared" si="6"/>
        <v>8211</v>
      </c>
      <c r="BS285" s="61"/>
      <c r="BT285" s="106">
        <f t="shared" si="7"/>
        <v>8211</v>
      </c>
      <c r="BU285" s="61"/>
      <c r="BV285" s="106">
        <f t="shared" si="8"/>
        <v>8211</v>
      </c>
      <c r="BW285" s="61"/>
      <c r="BX285" s="106">
        <f t="shared" si="9"/>
        <v>0</v>
      </c>
      <c r="BY285" s="61"/>
      <c r="BZ285" s="106">
        <f t="shared" si="10"/>
        <v>8211</v>
      </c>
      <c r="CA285" s="61"/>
      <c r="CB285" s="106">
        <f t="shared" si="11"/>
        <v>8211</v>
      </c>
      <c r="CC285" s="61"/>
      <c r="CD285" s="106">
        <f t="shared" si="12"/>
        <v>0</v>
      </c>
    </row>
    <row r="286" spans="1:82" ht="8.85" customHeight="1" x14ac:dyDescent="0.3">
      <c r="A286" s="61"/>
      <c r="B286" s="61"/>
      <c r="D286" s="61"/>
      <c r="E286" s="61"/>
      <c r="F286" s="61"/>
      <c r="G286" s="61"/>
      <c r="H286" s="61"/>
      <c r="I286" s="61"/>
      <c r="J286" s="61"/>
      <c r="K286" s="61"/>
      <c r="L286" s="61"/>
      <c r="M286" s="61"/>
      <c r="N286" s="61"/>
      <c r="O286" s="61"/>
      <c r="Q286" s="61"/>
      <c r="R286" s="61"/>
      <c r="S286" s="61"/>
      <c r="T286" s="61"/>
      <c r="U286" s="61"/>
      <c r="W286" s="61"/>
      <c r="X286" s="61"/>
      <c r="Y286" s="61"/>
      <c r="Z286" s="61"/>
      <c r="AA286" s="61"/>
      <c r="AC286" s="61"/>
      <c r="AD286" s="61"/>
      <c r="AE286" s="61"/>
      <c r="AF286" s="61"/>
      <c r="AG286" s="61"/>
      <c r="AJ286" s="61"/>
      <c r="AK286" s="61"/>
      <c r="AL286" s="61"/>
      <c r="AM286" s="61"/>
      <c r="AN286" s="61"/>
      <c r="AP286" s="61"/>
      <c r="AQ286" s="61"/>
      <c r="AR286" s="61"/>
      <c r="AS286" s="61"/>
      <c r="AT286" s="61"/>
      <c r="AV286" s="61"/>
      <c r="AW286" s="61"/>
      <c r="AX286" s="61"/>
      <c r="AY286" s="61"/>
      <c r="AZ286" s="61"/>
      <c r="BB286" s="61"/>
      <c r="BC286" s="61"/>
      <c r="BD286" s="61"/>
      <c r="BE286" s="61"/>
      <c r="BF286" s="61"/>
      <c r="BH286" s="61"/>
      <c r="BJ286" s="61"/>
      <c r="BK286" s="61"/>
      <c r="BL286" s="93"/>
      <c r="BM286" s="61"/>
      <c r="BN286" s="93"/>
      <c r="BO286" s="93"/>
      <c r="BP286" s="93"/>
      <c r="BQ286" s="93"/>
      <c r="BR286" s="93"/>
      <c r="BS286" s="93"/>
      <c r="BT286" s="93"/>
      <c r="BU286" s="93"/>
      <c r="BV286" s="93"/>
      <c r="BW286" s="93"/>
      <c r="BX286" s="93"/>
      <c r="BY286" s="93"/>
      <c r="BZ286" s="93"/>
      <c r="CA286" s="93"/>
      <c r="CB286" s="93"/>
      <c r="CC286" s="93"/>
      <c r="CD286" s="93"/>
    </row>
    <row r="287" spans="1:82" ht="8.85" customHeight="1" x14ac:dyDescent="0.3">
      <c r="A287" s="74">
        <f>A285</f>
        <v>38</v>
      </c>
      <c r="B287" s="61"/>
      <c r="C287" s="58" t="s">
        <v>65</v>
      </c>
      <c r="D287" s="61"/>
      <c r="E287" s="76">
        <f>SUM(E241:E285)</f>
        <v>65669301</v>
      </c>
      <c r="F287" s="61"/>
      <c r="G287" s="79">
        <f>IF(E287=0,0,IF(ISNONTEXT(H287),E287/$BL287,E287/BN287))</f>
        <v>185.40175324675326</v>
      </c>
      <c r="H287" s="280"/>
      <c r="I287" s="71">
        <f>IF(G287,G287/G$287*100,0)</f>
        <v>100</v>
      </c>
      <c r="J287" s="61"/>
      <c r="K287" s="76">
        <f>SUM(K241:K285)</f>
        <v>4200</v>
      </c>
      <c r="L287" s="61"/>
      <c r="M287" s="79">
        <f>IF(K287=0,0,IF(ISNONTEXT(N287),K287/$BL287,K287/BP287))</f>
        <v>0.68049254698639017</v>
      </c>
      <c r="N287" s="109" t="s">
        <v>382</v>
      </c>
      <c r="O287" s="71">
        <f>IF(M287,M287/M$287*100,0)</f>
        <v>100</v>
      </c>
      <c r="P287" s="61"/>
      <c r="Q287" s="76">
        <f>SUM(Q241:Q285)</f>
        <v>138589012</v>
      </c>
      <c r="R287" s="61"/>
      <c r="S287" s="79">
        <f>Q287/BR287</f>
        <v>391.27332580463013</v>
      </c>
      <c r="T287" s="280"/>
      <c r="U287" s="71">
        <f>IF(S287,S287/S$287*100,0)</f>
        <v>100</v>
      </c>
      <c r="V287" s="61"/>
      <c r="W287" s="76">
        <f>SUM(W241:W285)</f>
        <v>134826567</v>
      </c>
      <c r="X287" s="61"/>
      <c r="Y287" s="79">
        <f>W287/BT287</f>
        <v>380.65095143986446</v>
      </c>
      <c r="Z287" s="280"/>
      <c r="AA287" s="71">
        <f>IF(Y287,Y287/Y$287*100,0)</f>
        <v>100</v>
      </c>
      <c r="AB287" s="61"/>
      <c r="AC287" s="76">
        <f>SUM(AC241:AC285)</f>
        <v>1311467</v>
      </c>
      <c r="AD287" s="61"/>
      <c r="AE287" s="79">
        <f>AC287/BV287</f>
        <v>4.3687897664812283</v>
      </c>
      <c r="AF287" s="109" t="s">
        <v>382</v>
      </c>
      <c r="AG287" s="71">
        <f>IF(AE287,AE287/AE$287*100,0)</f>
        <v>100</v>
      </c>
      <c r="AH287" s="99"/>
      <c r="AI287" s="61"/>
      <c r="AJ287" s="76">
        <f>SUM(AJ241:AJ285)</f>
        <v>18345739</v>
      </c>
      <c r="AK287" s="61"/>
      <c r="AL287" s="79">
        <f>AJ287/BX287</f>
        <v>2678.9922605140187</v>
      </c>
      <c r="AM287" s="109" t="s">
        <v>382</v>
      </c>
      <c r="AN287" s="71">
        <f>IF(AL287,AL287/AL$287*100,0)</f>
        <v>100</v>
      </c>
      <c r="AO287" s="61"/>
      <c r="AP287" s="76">
        <f>SUM(AP241:AP285)</f>
        <v>44994242</v>
      </c>
      <c r="AQ287" s="61"/>
      <c r="AR287" s="79">
        <f>AP287/BZ287</f>
        <v>134.39180523239315</v>
      </c>
      <c r="AS287" s="109" t="s">
        <v>382</v>
      </c>
      <c r="AT287" s="71">
        <f>IF(AR287,AR287/AR$287*100,0)</f>
        <v>100</v>
      </c>
      <c r="AU287" s="61"/>
      <c r="AV287" s="76">
        <f>SUM(AV241:AV285)</f>
        <v>32006216</v>
      </c>
      <c r="AW287" s="61"/>
      <c r="AX287" s="79">
        <f>IF(AV287=0,0,IF(ISNONTEXT(AY287),AV287/$BL287,AV287/CB287))</f>
        <v>90.361987577639752</v>
      </c>
      <c r="AY287" s="280"/>
      <c r="AZ287" s="71">
        <f>IF(AX287,AX287/AX$287*100,0)</f>
        <v>100</v>
      </c>
      <c r="BA287" s="61"/>
      <c r="BB287" s="76">
        <f>SUM(BB241:BB285)</f>
        <v>118025</v>
      </c>
      <c r="BC287" s="61"/>
      <c r="BD287" s="79">
        <f>IF(BB287=0,0,IF(ISNONTEXT(BE287),BB287/$BL287,BB287/CD287))</f>
        <v>33.321569734613213</v>
      </c>
      <c r="BE287" s="109" t="s">
        <v>382</v>
      </c>
      <c r="BF287" s="71">
        <f>IF(BD287,BD287/BD$287*100,0)</f>
        <v>100</v>
      </c>
      <c r="BG287" s="61"/>
      <c r="BH287" s="76">
        <f>SUM(BH241:BH285)</f>
        <v>435864769</v>
      </c>
      <c r="BI287" s="61"/>
      <c r="BJ287" s="74">
        <f>BJ285</f>
        <v>38</v>
      </c>
      <c r="BK287" s="61"/>
      <c r="BL287" s="106">
        <f>SUM(BL241:BL285)</f>
        <v>354200</v>
      </c>
      <c r="BM287" s="61"/>
      <c r="BN287" s="106">
        <f t="shared" ref="BN287:BT287" si="13">SUM(BN241:BN285)</f>
        <v>354200</v>
      </c>
      <c r="BO287" s="93">
        <f t="shared" si="13"/>
        <v>0</v>
      </c>
      <c r="BP287" s="106">
        <f t="shared" si="13"/>
        <v>6172</v>
      </c>
      <c r="BQ287" s="93">
        <f t="shared" si="13"/>
        <v>0</v>
      </c>
      <c r="BR287" s="106">
        <f t="shared" si="13"/>
        <v>354200</v>
      </c>
      <c r="BS287" s="93">
        <f t="shared" si="13"/>
        <v>0</v>
      </c>
      <c r="BT287" s="106">
        <f t="shared" si="13"/>
        <v>354200</v>
      </c>
      <c r="BU287" s="93"/>
      <c r="BV287" s="106">
        <f>SUM(BV241:BV285)</f>
        <v>300190</v>
      </c>
      <c r="BW287" s="93">
        <f>SUM(BW241:BW285)</f>
        <v>0</v>
      </c>
      <c r="BX287" s="106">
        <f>SUM(BX241:BX285)</f>
        <v>6848</v>
      </c>
      <c r="BY287" s="93"/>
      <c r="BZ287" s="106">
        <f>SUM(BZ241:BZ285)</f>
        <v>334799</v>
      </c>
      <c r="CA287" s="93"/>
      <c r="CB287" s="106">
        <f>SUM(CB241:CB285)</f>
        <v>354200</v>
      </c>
      <c r="CC287" s="93"/>
      <c r="CD287" s="106">
        <f>SUM(CD241:CD285)</f>
        <v>3542</v>
      </c>
    </row>
    <row r="288" spans="1:82" ht="8.85" customHeight="1" x14ac:dyDescent="0.3">
      <c r="A288" s="61"/>
      <c r="B288" s="61"/>
      <c r="D288" s="61"/>
      <c r="E288" s="61"/>
      <c r="F288" s="61"/>
      <c r="G288" s="61"/>
      <c r="H288" s="61"/>
      <c r="I288" s="61"/>
      <c r="J288" s="61"/>
      <c r="K288" s="93"/>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93"/>
      <c r="BM288" s="61"/>
      <c r="BN288" s="93"/>
      <c r="BO288" s="93"/>
      <c r="BP288" s="93"/>
      <c r="BQ288" s="93"/>
      <c r="BR288" s="93"/>
      <c r="BS288" s="93"/>
      <c r="BT288" s="93"/>
      <c r="BU288" s="93"/>
      <c r="BV288" s="93"/>
      <c r="BW288" s="93"/>
      <c r="BX288" s="93"/>
      <c r="BY288" s="93"/>
      <c r="BZ288" s="93"/>
      <c r="CA288" s="93"/>
      <c r="CB288" s="93"/>
      <c r="CC288" s="93"/>
      <c r="CD288" s="93"/>
    </row>
    <row r="289" spans="1:82" ht="12.6" thickBot="1" x14ac:dyDescent="0.35">
      <c r="A289" s="86">
        <f>(A60+A219+A287)</f>
        <v>171</v>
      </c>
      <c r="B289" s="61"/>
      <c r="C289" s="58" t="s">
        <v>252</v>
      </c>
      <c r="D289" s="61"/>
      <c r="E289" s="87">
        <f>(E60+E219+E287)</f>
        <v>1350138229</v>
      </c>
      <c r="F289" s="61"/>
      <c r="G289" s="79">
        <f>(E289/$BL289)</f>
        <v>154.14259527406088</v>
      </c>
      <c r="H289" s="61"/>
      <c r="I289" s="71"/>
      <c r="J289" s="61"/>
      <c r="K289" s="87">
        <f>(K60+K219+K287)</f>
        <v>564176073</v>
      </c>
      <c r="L289" s="61"/>
      <c r="M289" s="79">
        <f>(K289/$BP289)</f>
        <v>67.076036444210573</v>
      </c>
      <c r="N289" s="109" t="s">
        <v>382</v>
      </c>
      <c r="O289" s="71"/>
      <c r="P289" s="61"/>
      <c r="Q289" s="87">
        <f>(Q60+Q219+Q287)</f>
        <v>5428254818</v>
      </c>
      <c r="R289" s="61"/>
      <c r="S289" s="79">
        <f>(Q289/$BL289)</f>
        <v>619.73305212991272</v>
      </c>
      <c r="T289" s="61"/>
      <c r="U289" s="71"/>
      <c r="V289" s="61"/>
      <c r="W289" s="87">
        <f>(W60+W219+W287)</f>
        <v>1935167630</v>
      </c>
      <c r="X289" s="61"/>
      <c r="Y289" s="79">
        <f>(W289/$BL289)</f>
        <v>220.93423797020239</v>
      </c>
      <c r="Z289" s="61"/>
      <c r="AA289" s="71"/>
      <c r="AB289" s="61"/>
      <c r="AC289" s="87">
        <f>(AC60+AC219+AC287)</f>
        <v>3546123256</v>
      </c>
      <c r="AD289" s="61"/>
      <c r="AE289" s="79">
        <f>(AC289/$BV289)</f>
        <v>407.36574095081556</v>
      </c>
      <c r="AF289" s="109" t="s">
        <v>382</v>
      </c>
      <c r="AG289" s="71"/>
      <c r="AH289" s="99"/>
      <c r="AI289" s="61"/>
      <c r="AJ289" s="87">
        <f>(AJ60+AJ219+AJ287)</f>
        <v>16943377951</v>
      </c>
      <c r="AK289" s="61"/>
      <c r="AL289" s="79">
        <f>(AJ289/$BX289)</f>
        <v>2014.2706460513366</v>
      </c>
      <c r="AM289" s="109" t="s">
        <v>382</v>
      </c>
      <c r="AN289" s="71"/>
      <c r="AO289" s="61"/>
      <c r="AP289" s="87">
        <f>(AP60+AP219+AP287)</f>
        <v>1017561237</v>
      </c>
      <c r="AQ289" s="61"/>
      <c r="AR289" s="79">
        <f>AP289/BZ289</f>
        <v>116.59420542765785</v>
      </c>
      <c r="AS289" s="109" t="s">
        <v>382</v>
      </c>
      <c r="AT289" s="71"/>
      <c r="AU289" s="61"/>
      <c r="AV289" s="87">
        <f>(AV60+AV219+AV287)</f>
        <v>1352671757</v>
      </c>
      <c r="AW289" s="61"/>
      <c r="AX289" s="79">
        <f>(AV289/$BL289)</f>
        <v>154.43184312493372</v>
      </c>
      <c r="AY289" s="61"/>
      <c r="AZ289" s="71"/>
      <c r="BA289" s="61"/>
      <c r="BB289" s="87">
        <f>(BB60+BB219+BB287)</f>
        <v>2307541</v>
      </c>
      <c r="BC289" s="61"/>
      <c r="BD289" s="79">
        <f>(BB289/$CD289)</f>
        <v>34.974400557761676</v>
      </c>
      <c r="BE289" s="109" t="s">
        <v>382</v>
      </c>
      <c r="BF289" s="71"/>
      <c r="BG289" s="61"/>
      <c r="BH289" s="87">
        <f>(BH60+BH219+BH287)</f>
        <v>32139778492</v>
      </c>
      <c r="BI289" s="61"/>
      <c r="BJ289" s="86">
        <f>(BJ60+BJ219+BJ287)</f>
        <v>171</v>
      </c>
      <c r="BK289" s="61"/>
      <c r="BL289" s="110">
        <f>(BL60+BL219+BL287)</f>
        <v>8759021</v>
      </c>
      <c r="BM289" s="61"/>
      <c r="BN289" s="110">
        <f>(BN60+BN219+BN287)</f>
        <v>8759021</v>
      </c>
      <c r="BO289" s="93">
        <f>($BL$60+$BL$219+BO287)</f>
        <v>8404821</v>
      </c>
      <c r="BP289" s="110">
        <f>(BP60+BP219+BP287)</f>
        <v>8410993</v>
      </c>
      <c r="BQ289" s="93">
        <f>($BL$60+$BL$219+BQ287)</f>
        <v>8404821</v>
      </c>
      <c r="BR289" s="110">
        <f>(BR60+BR219+BR287)</f>
        <v>8759021</v>
      </c>
      <c r="BS289" s="93">
        <f>($BL$60+$BL$219+BS287)</f>
        <v>8404821</v>
      </c>
      <c r="BT289" s="110">
        <f>(BT60+BT219+BT287)</f>
        <v>8759021</v>
      </c>
      <c r="BU289" s="93"/>
      <c r="BV289" s="110">
        <f>(BV60+BV219+BV287)</f>
        <v>8705011</v>
      </c>
      <c r="BW289" s="93">
        <f>($BL$60+$BL$219+BW287)</f>
        <v>8404821</v>
      </c>
      <c r="BX289" s="110">
        <f>(BX60+BX219+BX287)</f>
        <v>8411669</v>
      </c>
      <c r="BY289" s="93"/>
      <c r="BZ289" s="110">
        <f>(BZ60+BZ219+BZ287)</f>
        <v>8727374</v>
      </c>
      <c r="CA289" s="93"/>
      <c r="CB289" s="110">
        <f>(CB60+CB219+CB287)</f>
        <v>8759021</v>
      </c>
      <c r="CC289" s="93"/>
      <c r="CD289" s="110">
        <f>(CD60+CD219+CD287)</f>
        <v>65978</v>
      </c>
    </row>
    <row r="290" spans="1:82" ht="8.85" customHeight="1" thickTop="1" x14ac:dyDescent="0.3">
      <c r="A290" s="61"/>
      <c r="B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row>
    <row r="291" spans="1:82" ht="8.85" customHeight="1" x14ac:dyDescent="0.3">
      <c r="A291" s="61"/>
      <c r="B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row>
    <row r="292" spans="1:82" ht="11.7" customHeight="1" x14ac:dyDescent="0.3">
      <c r="A292" s="61"/>
      <c r="B292" s="61"/>
      <c r="C292" s="47" t="s">
        <v>253</v>
      </c>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row>
    <row r="293" spans="1:82" ht="8.85" customHeight="1" x14ac:dyDescent="0.3">
      <c r="A293" s="61"/>
      <c r="B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row>
    <row r="294" spans="1:82" ht="8.85" customHeight="1" x14ac:dyDescent="0.3">
      <c r="A294" s="61"/>
      <c r="B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row>
    <row r="295" spans="1:82" ht="5.7" customHeight="1" x14ac:dyDescent="0.3">
      <c r="A295" s="61"/>
      <c r="B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row>
    <row r="296" spans="1:82" ht="8.85" customHeight="1" x14ac:dyDescent="0.3">
      <c r="A296" s="61"/>
      <c r="B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row>
    <row r="297" spans="1:82" ht="8.85" customHeight="1" x14ac:dyDescent="0.3">
      <c r="A297" s="61"/>
      <c r="B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row>
    <row r="298" spans="1:82" ht="8.85" customHeight="1" x14ac:dyDescent="0.3">
      <c r="A298" s="61"/>
      <c r="B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row>
    <row r="299" spans="1:82" ht="8.85" customHeight="1" x14ac:dyDescent="0.3">
      <c r="A299" s="61"/>
      <c r="B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row>
    <row r="300" spans="1:82" ht="1.2" customHeight="1" x14ac:dyDescent="0.3">
      <c r="A300" s="61"/>
      <c r="B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row>
    <row r="301" spans="1:82" ht="2.25" hidden="1" customHeight="1" x14ac:dyDescent="0.3">
      <c r="A301" s="61"/>
      <c r="B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row>
    <row r="302" spans="1:82" ht="8.85" hidden="1" customHeight="1" x14ac:dyDescent="0.3">
      <c r="A302" s="61"/>
      <c r="B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row>
    <row r="303" spans="1:82" ht="8.85" customHeight="1" x14ac:dyDescent="0.3">
      <c r="A303" s="61"/>
      <c r="B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row>
    <row r="304" spans="1:82" s="46" customFormat="1" ht="10.5" customHeight="1" x14ac:dyDescent="0.3">
      <c r="A304" s="81" t="s">
        <v>389</v>
      </c>
      <c r="BK304" s="82" t="s">
        <v>390</v>
      </c>
    </row>
  </sheetData>
  <printOptions gridLinesSet="0"/>
  <pageMargins left="3.75" right="0.25" top="0.5" bottom="0.3" header="0.5" footer="0.5"/>
  <pageSetup paperSize="17" pageOrder="overThenDown" orientation="landscape" r:id="rId1"/>
  <headerFooter alignWithMargins="0"/>
  <rowBreaks count="3" manualBreakCount="3">
    <brk id="75" max="62" man="1"/>
    <brk id="151" max="62" man="1"/>
    <brk id="227" max="62" man="1"/>
  </rowBreaks>
  <colBreaks count="1" manualBreakCount="1">
    <brk id="34" max="1048575" man="1"/>
  </colBreaks>
  <ignoredErrors>
    <ignoredError sqref="A75 BK75 A151 BK151 A227 BK22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CD80B-179C-4BB4-8285-0D9CCB12F7FF}">
  <sheetPr transitionEvaluation="1" transitionEntry="1"/>
  <dimension ref="A1:BJ304"/>
  <sheetViews>
    <sheetView showGridLines="0" zoomScale="130" zoomScaleNormal="13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5546875" style="10" customWidth="1"/>
    <col min="2" max="2" width="1.109375" style="10" customWidth="1"/>
    <col min="3" max="3" width="16.21875" style="10" customWidth="1"/>
    <col min="4" max="4" width="1.109375" style="10" customWidth="1"/>
    <col min="5" max="5" width="12.33203125" style="10" customWidth="1"/>
    <col min="6" max="6" width="1.44140625" style="10" customWidth="1"/>
    <col min="7" max="7" width="8.44140625" style="10" customWidth="1"/>
    <col min="8" max="8" width="1.44140625" style="10" customWidth="1"/>
    <col min="9" max="9" width="8.44140625" style="10" customWidth="1"/>
    <col min="10" max="10" width="1.44140625" style="10" customWidth="1"/>
    <col min="11" max="11" width="12.33203125" style="10" customWidth="1"/>
    <col min="12" max="12" width="1.44140625" style="10" customWidth="1"/>
    <col min="13" max="13" width="8.44140625" style="10" customWidth="1"/>
    <col min="14" max="14" width="1.44140625" style="10" customWidth="1"/>
    <col min="15" max="15" width="8.44140625" style="10" customWidth="1"/>
    <col min="16" max="16" width="1.44140625" style="10" customWidth="1"/>
    <col min="17" max="17" width="12.33203125" style="10" customWidth="1"/>
    <col min="18" max="18" width="1.44140625" style="10" customWidth="1"/>
    <col min="19" max="19" width="12.33203125" style="10" customWidth="1"/>
    <col min="20" max="20" width="1.44140625" style="10" customWidth="1"/>
    <col min="21" max="21" width="10" style="10" customWidth="1"/>
    <col min="22" max="22" width="1.44140625" style="10" customWidth="1"/>
    <col min="23" max="23" width="10" style="10" customWidth="1"/>
    <col min="24" max="24" width="1.44140625" style="10" customWidth="1"/>
    <col min="25" max="25" width="10" style="10" customWidth="1"/>
    <col min="26" max="26" width="1.44140625" style="10" customWidth="1"/>
    <col min="27" max="27" width="9.21875" style="10" customWidth="1"/>
    <col min="28" max="29" width="2.21875" style="10" customWidth="1"/>
    <col min="30" max="30" width="13.109375" style="10" customWidth="1"/>
    <col min="31" max="31" width="1.44140625" style="10" customWidth="1"/>
    <col min="32" max="32" width="13.109375" style="10" customWidth="1"/>
    <col min="33" max="33" width="1.44140625" style="10" customWidth="1"/>
    <col min="34" max="34" width="8.44140625" style="10" customWidth="1"/>
    <col min="35" max="35" width="1.44140625" style="10" customWidth="1"/>
    <col min="36" max="36" width="8.44140625" style="10" customWidth="1"/>
    <col min="37" max="37" width="2.21875" style="10" customWidth="1"/>
    <col min="38" max="38" width="13.109375" style="10" customWidth="1"/>
    <col min="39" max="39" width="2.21875" style="10" customWidth="1"/>
    <col min="40" max="40" width="13.109375" style="10" customWidth="1"/>
    <col min="41" max="41" width="1.44140625" style="10" customWidth="1"/>
    <col min="42" max="42" width="10" style="10" customWidth="1"/>
    <col min="43" max="43" width="2.21875" style="10" customWidth="1"/>
    <col min="44" max="44" width="11.5546875" style="10" customWidth="1"/>
    <col min="45" max="45" width="1.44140625" style="10" customWidth="1"/>
    <col min="46" max="46" width="9.21875" style="10" customWidth="1"/>
    <col min="47" max="47" width="2.21875" style="10" customWidth="1"/>
    <col min="48" max="48" width="11.5546875" style="10" customWidth="1"/>
    <col min="49" max="49" width="1.44140625" style="10" customWidth="1"/>
    <col min="50" max="50" width="9.21875" style="10" customWidth="1"/>
    <col min="51" max="51" width="2.21875" style="10" customWidth="1"/>
    <col min="52" max="52" width="12.33203125" style="10" customWidth="1"/>
    <col min="53" max="53" width="2.21875" style="10" customWidth="1"/>
    <col min="54" max="54" width="4.5546875" style="10" customWidth="1"/>
    <col min="55" max="55" width="1.44140625" style="10" customWidth="1"/>
    <col min="56" max="56" width="8.44140625" style="10" hidden="1" customWidth="1"/>
    <col min="57" max="57" width="1.44140625" style="10" hidden="1" customWidth="1"/>
    <col min="58" max="58" width="11.5546875" style="10" hidden="1" customWidth="1"/>
    <col min="59" max="59" width="1.44140625" style="10" hidden="1" customWidth="1"/>
    <col min="60" max="60" width="11.5546875" style="10" hidden="1" customWidth="1"/>
    <col min="61" max="61" width="1.44140625" style="10" hidden="1" customWidth="1"/>
    <col min="62" max="62" width="11.5546875" style="10" hidden="1" customWidth="1"/>
    <col min="63" max="256" width="11.5546875" style="10"/>
    <col min="257" max="257" width="4.5546875" style="10" customWidth="1"/>
    <col min="258" max="258" width="1.109375" style="10" customWidth="1"/>
    <col min="259" max="259" width="16.21875" style="10" customWidth="1"/>
    <col min="260" max="260" width="1.109375" style="10" customWidth="1"/>
    <col min="261" max="261" width="12.33203125" style="10" customWidth="1"/>
    <col min="262" max="262" width="1.44140625" style="10" customWidth="1"/>
    <col min="263" max="263" width="8.44140625" style="10" customWidth="1"/>
    <col min="264" max="264" width="1.44140625" style="10" customWidth="1"/>
    <col min="265" max="265" width="8.44140625" style="10" customWidth="1"/>
    <col min="266" max="266" width="1.44140625" style="10" customWidth="1"/>
    <col min="267" max="267" width="12.33203125" style="10" customWidth="1"/>
    <col min="268" max="268" width="1.44140625" style="10" customWidth="1"/>
    <col min="269" max="269" width="8.44140625" style="10" customWidth="1"/>
    <col min="270" max="270" width="1.44140625" style="10" customWidth="1"/>
    <col min="271" max="271" width="8.44140625" style="10" customWidth="1"/>
    <col min="272" max="272" width="1.44140625" style="10" customWidth="1"/>
    <col min="273" max="273" width="12.33203125" style="10" customWidth="1"/>
    <col min="274" max="274" width="1.44140625" style="10" customWidth="1"/>
    <col min="275" max="275" width="12.33203125" style="10" customWidth="1"/>
    <col min="276" max="276" width="1.44140625" style="10" customWidth="1"/>
    <col min="277" max="277" width="10" style="10" customWidth="1"/>
    <col min="278" max="278" width="1.44140625" style="10" customWidth="1"/>
    <col min="279" max="279" width="10" style="10" customWidth="1"/>
    <col min="280" max="280" width="1.44140625" style="10" customWidth="1"/>
    <col min="281" max="281" width="10" style="10" customWidth="1"/>
    <col min="282" max="282" width="1.44140625" style="10" customWidth="1"/>
    <col min="283" max="283" width="9.21875" style="10" customWidth="1"/>
    <col min="284" max="285" width="2.21875" style="10" customWidth="1"/>
    <col min="286" max="286" width="13.109375" style="10" customWidth="1"/>
    <col min="287" max="287" width="1.44140625" style="10" customWidth="1"/>
    <col min="288" max="288" width="13.109375" style="10" customWidth="1"/>
    <col min="289" max="289" width="1.44140625" style="10" customWidth="1"/>
    <col min="290" max="290" width="8.44140625" style="10" customWidth="1"/>
    <col min="291" max="291" width="1.44140625" style="10" customWidth="1"/>
    <col min="292" max="292" width="8.44140625" style="10" customWidth="1"/>
    <col min="293" max="293" width="2.21875" style="10" customWidth="1"/>
    <col min="294" max="294" width="13.109375" style="10" customWidth="1"/>
    <col min="295" max="295" width="2.21875" style="10" customWidth="1"/>
    <col min="296" max="296" width="13.109375" style="10" customWidth="1"/>
    <col min="297" max="297" width="1.44140625" style="10" customWidth="1"/>
    <col min="298" max="298" width="10" style="10" customWidth="1"/>
    <col min="299" max="299" width="2.21875" style="10" customWidth="1"/>
    <col min="300" max="300" width="11.5546875" style="10"/>
    <col min="301" max="301" width="1.44140625" style="10" customWidth="1"/>
    <col min="302" max="302" width="9.21875" style="10" customWidth="1"/>
    <col min="303" max="303" width="2.21875" style="10" customWidth="1"/>
    <col min="304" max="304" width="11.5546875" style="10"/>
    <col min="305" max="305" width="1.44140625" style="10" customWidth="1"/>
    <col min="306" max="306" width="9.21875" style="10" customWidth="1"/>
    <col min="307" max="307" width="2.21875" style="10" customWidth="1"/>
    <col min="308" max="308" width="12.33203125" style="10" customWidth="1"/>
    <col min="309" max="309" width="2.21875" style="10" customWidth="1"/>
    <col min="310" max="310" width="4.5546875" style="10" customWidth="1"/>
    <col min="311" max="311" width="1.44140625" style="10" customWidth="1"/>
    <col min="312" max="312" width="8.44140625" style="10" customWidth="1"/>
    <col min="313" max="313" width="1.44140625" style="10" customWidth="1"/>
    <col min="314" max="314" width="11.5546875" style="10"/>
    <col min="315" max="315" width="1.44140625" style="10" customWidth="1"/>
    <col min="316" max="316" width="11.5546875" style="10"/>
    <col min="317" max="317" width="1.44140625" style="10" customWidth="1"/>
    <col min="318" max="512" width="11.5546875" style="10"/>
    <col min="513" max="513" width="4.5546875" style="10" customWidth="1"/>
    <col min="514" max="514" width="1.109375" style="10" customWidth="1"/>
    <col min="515" max="515" width="16.21875" style="10" customWidth="1"/>
    <col min="516" max="516" width="1.109375" style="10" customWidth="1"/>
    <col min="517" max="517" width="12.33203125" style="10" customWidth="1"/>
    <col min="518" max="518" width="1.44140625" style="10" customWidth="1"/>
    <col min="519" max="519" width="8.44140625" style="10" customWidth="1"/>
    <col min="520" max="520" width="1.44140625" style="10" customWidth="1"/>
    <col min="521" max="521" width="8.44140625" style="10" customWidth="1"/>
    <col min="522" max="522" width="1.44140625" style="10" customWidth="1"/>
    <col min="523" max="523" width="12.33203125" style="10" customWidth="1"/>
    <col min="524" max="524" width="1.44140625" style="10" customWidth="1"/>
    <col min="525" max="525" width="8.44140625" style="10" customWidth="1"/>
    <col min="526" max="526" width="1.44140625" style="10" customWidth="1"/>
    <col min="527" max="527" width="8.44140625" style="10" customWidth="1"/>
    <col min="528" max="528" width="1.44140625" style="10" customWidth="1"/>
    <col min="529" max="529" width="12.33203125" style="10" customWidth="1"/>
    <col min="530" max="530" width="1.44140625" style="10" customWidth="1"/>
    <col min="531" max="531" width="12.33203125" style="10" customWidth="1"/>
    <col min="532" max="532" width="1.44140625" style="10" customWidth="1"/>
    <col min="533" max="533" width="10" style="10" customWidth="1"/>
    <col min="534" max="534" width="1.44140625" style="10" customWidth="1"/>
    <col min="535" max="535" width="10" style="10" customWidth="1"/>
    <col min="536" max="536" width="1.44140625" style="10" customWidth="1"/>
    <col min="537" max="537" width="10" style="10" customWidth="1"/>
    <col min="538" max="538" width="1.44140625" style="10" customWidth="1"/>
    <col min="539" max="539" width="9.21875" style="10" customWidth="1"/>
    <col min="540" max="541" width="2.21875" style="10" customWidth="1"/>
    <col min="542" max="542" width="13.109375" style="10" customWidth="1"/>
    <col min="543" max="543" width="1.44140625" style="10" customWidth="1"/>
    <col min="544" max="544" width="13.109375" style="10" customWidth="1"/>
    <col min="545" max="545" width="1.44140625" style="10" customWidth="1"/>
    <col min="546" max="546" width="8.44140625" style="10" customWidth="1"/>
    <col min="547" max="547" width="1.44140625" style="10" customWidth="1"/>
    <col min="548" max="548" width="8.44140625" style="10" customWidth="1"/>
    <col min="549" max="549" width="2.21875" style="10" customWidth="1"/>
    <col min="550" max="550" width="13.109375" style="10" customWidth="1"/>
    <col min="551" max="551" width="2.21875" style="10" customWidth="1"/>
    <col min="552" max="552" width="13.109375" style="10" customWidth="1"/>
    <col min="553" max="553" width="1.44140625" style="10" customWidth="1"/>
    <col min="554" max="554" width="10" style="10" customWidth="1"/>
    <col min="555" max="555" width="2.21875" style="10" customWidth="1"/>
    <col min="556" max="556" width="11.5546875" style="10"/>
    <col min="557" max="557" width="1.44140625" style="10" customWidth="1"/>
    <col min="558" max="558" width="9.21875" style="10" customWidth="1"/>
    <col min="559" max="559" width="2.21875" style="10" customWidth="1"/>
    <col min="560" max="560" width="11.5546875" style="10"/>
    <col min="561" max="561" width="1.44140625" style="10" customWidth="1"/>
    <col min="562" max="562" width="9.21875" style="10" customWidth="1"/>
    <col min="563" max="563" width="2.21875" style="10" customWidth="1"/>
    <col min="564" max="564" width="12.33203125" style="10" customWidth="1"/>
    <col min="565" max="565" width="2.21875" style="10" customWidth="1"/>
    <col min="566" max="566" width="4.5546875" style="10" customWidth="1"/>
    <col min="567" max="567" width="1.44140625" style="10" customWidth="1"/>
    <col min="568" max="568" width="8.44140625" style="10" customWidth="1"/>
    <col min="569" max="569" width="1.44140625" style="10" customWidth="1"/>
    <col min="570" max="570" width="11.5546875" style="10"/>
    <col min="571" max="571" width="1.44140625" style="10" customWidth="1"/>
    <col min="572" max="572" width="11.5546875" style="10"/>
    <col min="573" max="573" width="1.44140625" style="10" customWidth="1"/>
    <col min="574" max="768" width="11.5546875" style="10"/>
    <col min="769" max="769" width="4.5546875" style="10" customWidth="1"/>
    <col min="770" max="770" width="1.109375" style="10" customWidth="1"/>
    <col min="771" max="771" width="16.21875" style="10" customWidth="1"/>
    <col min="772" max="772" width="1.109375" style="10" customWidth="1"/>
    <col min="773" max="773" width="12.33203125" style="10" customWidth="1"/>
    <col min="774" max="774" width="1.44140625" style="10" customWidth="1"/>
    <col min="775" max="775" width="8.44140625" style="10" customWidth="1"/>
    <col min="776" max="776" width="1.44140625" style="10" customWidth="1"/>
    <col min="777" max="777" width="8.44140625" style="10" customWidth="1"/>
    <col min="778" max="778" width="1.44140625" style="10" customWidth="1"/>
    <col min="779" max="779" width="12.33203125" style="10" customWidth="1"/>
    <col min="780" max="780" width="1.44140625" style="10" customWidth="1"/>
    <col min="781" max="781" width="8.44140625" style="10" customWidth="1"/>
    <col min="782" max="782" width="1.44140625" style="10" customWidth="1"/>
    <col min="783" max="783" width="8.44140625" style="10" customWidth="1"/>
    <col min="784" max="784" width="1.44140625" style="10" customWidth="1"/>
    <col min="785" max="785" width="12.33203125" style="10" customWidth="1"/>
    <col min="786" max="786" width="1.44140625" style="10" customWidth="1"/>
    <col min="787" max="787" width="12.33203125" style="10" customWidth="1"/>
    <col min="788" max="788" width="1.44140625" style="10" customWidth="1"/>
    <col min="789" max="789" width="10" style="10" customWidth="1"/>
    <col min="790" max="790" width="1.44140625" style="10" customWidth="1"/>
    <col min="791" max="791" width="10" style="10" customWidth="1"/>
    <col min="792" max="792" width="1.44140625" style="10" customWidth="1"/>
    <col min="793" max="793" width="10" style="10" customWidth="1"/>
    <col min="794" max="794" width="1.44140625" style="10" customWidth="1"/>
    <col min="795" max="795" width="9.21875" style="10" customWidth="1"/>
    <col min="796" max="797" width="2.21875" style="10" customWidth="1"/>
    <col min="798" max="798" width="13.109375" style="10" customWidth="1"/>
    <col min="799" max="799" width="1.44140625" style="10" customWidth="1"/>
    <col min="800" max="800" width="13.109375" style="10" customWidth="1"/>
    <col min="801" max="801" width="1.44140625" style="10" customWidth="1"/>
    <col min="802" max="802" width="8.44140625" style="10" customWidth="1"/>
    <col min="803" max="803" width="1.44140625" style="10" customWidth="1"/>
    <col min="804" max="804" width="8.44140625" style="10" customWidth="1"/>
    <col min="805" max="805" width="2.21875" style="10" customWidth="1"/>
    <col min="806" max="806" width="13.109375" style="10" customWidth="1"/>
    <col min="807" max="807" width="2.21875" style="10" customWidth="1"/>
    <col min="808" max="808" width="13.109375" style="10" customWidth="1"/>
    <col min="809" max="809" width="1.44140625" style="10" customWidth="1"/>
    <col min="810" max="810" width="10" style="10" customWidth="1"/>
    <col min="811" max="811" width="2.21875" style="10" customWidth="1"/>
    <col min="812" max="812" width="11.5546875" style="10"/>
    <col min="813" max="813" width="1.44140625" style="10" customWidth="1"/>
    <col min="814" max="814" width="9.21875" style="10" customWidth="1"/>
    <col min="815" max="815" width="2.21875" style="10" customWidth="1"/>
    <col min="816" max="816" width="11.5546875" style="10"/>
    <col min="817" max="817" width="1.44140625" style="10" customWidth="1"/>
    <col min="818" max="818" width="9.21875" style="10" customWidth="1"/>
    <col min="819" max="819" width="2.21875" style="10" customWidth="1"/>
    <col min="820" max="820" width="12.33203125" style="10" customWidth="1"/>
    <col min="821" max="821" width="2.21875" style="10" customWidth="1"/>
    <col min="822" max="822" width="4.5546875" style="10" customWidth="1"/>
    <col min="823" max="823" width="1.44140625" style="10" customWidth="1"/>
    <col min="824" max="824" width="8.44140625" style="10" customWidth="1"/>
    <col min="825" max="825" width="1.44140625" style="10" customWidth="1"/>
    <col min="826" max="826" width="11.5546875" style="10"/>
    <col min="827" max="827" width="1.44140625" style="10" customWidth="1"/>
    <col min="828" max="828" width="11.5546875" style="10"/>
    <col min="829" max="829" width="1.44140625" style="10" customWidth="1"/>
    <col min="830" max="1024" width="11.5546875" style="10"/>
    <col min="1025" max="1025" width="4.5546875" style="10" customWidth="1"/>
    <col min="1026" max="1026" width="1.109375" style="10" customWidth="1"/>
    <col min="1027" max="1027" width="16.21875" style="10" customWidth="1"/>
    <col min="1028" max="1028" width="1.109375" style="10" customWidth="1"/>
    <col min="1029" max="1029" width="12.33203125" style="10" customWidth="1"/>
    <col min="1030" max="1030" width="1.44140625" style="10" customWidth="1"/>
    <col min="1031" max="1031" width="8.44140625" style="10" customWidth="1"/>
    <col min="1032" max="1032" width="1.44140625" style="10" customWidth="1"/>
    <col min="1033" max="1033" width="8.44140625" style="10" customWidth="1"/>
    <col min="1034" max="1034" width="1.44140625" style="10" customWidth="1"/>
    <col min="1035" max="1035" width="12.33203125" style="10" customWidth="1"/>
    <col min="1036" max="1036" width="1.44140625" style="10" customWidth="1"/>
    <col min="1037" max="1037" width="8.44140625" style="10" customWidth="1"/>
    <col min="1038" max="1038" width="1.44140625" style="10" customWidth="1"/>
    <col min="1039" max="1039" width="8.44140625" style="10" customWidth="1"/>
    <col min="1040" max="1040" width="1.44140625" style="10" customWidth="1"/>
    <col min="1041" max="1041" width="12.33203125" style="10" customWidth="1"/>
    <col min="1042" max="1042" width="1.44140625" style="10" customWidth="1"/>
    <col min="1043" max="1043" width="12.33203125" style="10" customWidth="1"/>
    <col min="1044" max="1044" width="1.44140625" style="10" customWidth="1"/>
    <col min="1045" max="1045" width="10" style="10" customWidth="1"/>
    <col min="1046" max="1046" width="1.44140625" style="10" customWidth="1"/>
    <col min="1047" max="1047" width="10" style="10" customWidth="1"/>
    <col min="1048" max="1048" width="1.44140625" style="10" customWidth="1"/>
    <col min="1049" max="1049" width="10" style="10" customWidth="1"/>
    <col min="1050" max="1050" width="1.44140625" style="10" customWidth="1"/>
    <col min="1051" max="1051" width="9.21875" style="10" customWidth="1"/>
    <col min="1052" max="1053" width="2.21875" style="10" customWidth="1"/>
    <col min="1054" max="1054" width="13.109375" style="10" customWidth="1"/>
    <col min="1055" max="1055" width="1.44140625" style="10" customWidth="1"/>
    <col min="1056" max="1056" width="13.109375" style="10" customWidth="1"/>
    <col min="1057" max="1057" width="1.44140625" style="10" customWidth="1"/>
    <col min="1058" max="1058" width="8.44140625" style="10" customWidth="1"/>
    <col min="1059" max="1059" width="1.44140625" style="10" customWidth="1"/>
    <col min="1060" max="1060" width="8.44140625" style="10" customWidth="1"/>
    <col min="1061" max="1061" width="2.21875" style="10" customWidth="1"/>
    <col min="1062" max="1062" width="13.109375" style="10" customWidth="1"/>
    <col min="1063" max="1063" width="2.21875" style="10" customWidth="1"/>
    <col min="1064" max="1064" width="13.109375" style="10" customWidth="1"/>
    <col min="1065" max="1065" width="1.44140625" style="10" customWidth="1"/>
    <col min="1066" max="1066" width="10" style="10" customWidth="1"/>
    <col min="1067" max="1067" width="2.21875" style="10" customWidth="1"/>
    <col min="1068" max="1068" width="11.5546875" style="10"/>
    <col min="1069" max="1069" width="1.44140625" style="10" customWidth="1"/>
    <col min="1070" max="1070" width="9.21875" style="10" customWidth="1"/>
    <col min="1071" max="1071" width="2.21875" style="10" customWidth="1"/>
    <col min="1072" max="1072" width="11.5546875" style="10"/>
    <col min="1073" max="1073" width="1.44140625" style="10" customWidth="1"/>
    <col min="1074" max="1074" width="9.21875" style="10" customWidth="1"/>
    <col min="1075" max="1075" width="2.21875" style="10" customWidth="1"/>
    <col min="1076" max="1076" width="12.33203125" style="10" customWidth="1"/>
    <col min="1077" max="1077" width="2.21875" style="10" customWidth="1"/>
    <col min="1078" max="1078" width="4.5546875" style="10" customWidth="1"/>
    <col min="1079" max="1079" width="1.44140625" style="10" customWidth="1"/>
    <col min="1080" max="1080" width="8.44140625" style="10" customWidth="1"/>
    <col min="1081" max="1081" width="1.44140625" style="10" customWidth="1"/>
    <col min="1082" max="1082" width="11.5546875" style="10"/>
    <col min="1083" max="1083" width="1.44140625" style="10" customWidth="1"/>
    <col min="1084" max="1084" width="11.5546875" style="10"/>
    <col min="1085" max="1085" width="1.44140625" style="10" customWidth="1"/>
    <col min="1086" max="1280" width="11.5546875" style="10"/>
    <col min="1281" max="1281" width="4.5546875" style="10" customWidth="1"/>
    <col min="1282" max="1282" width="1.109375" style="10" customWidth="1"/>
    <col min="1283" max="1283" width="16.21875" style="10" customWidth="1"/>
    <col min="1284" max="1284" width="1.109375" style="10" customWidth="1"/>
    <col min="1285" max="1285" width="12.33203125" style="10" customWidth="1"/>
    <col min="1286" max="1286" width="1.44140625" style="10" customWidth="1"/>
    <col min="1287" max="1287" width="8.44140625" style="10" customWidth="1"/>
    <col min="1288" max="1288" width="1.44140625" style="10" customWidth="1"/>
    <col min="1289" max="1289" width="8.44140625" style="10" customWidth="1"/>
    <col min="1290" max="1290" width="1.44140625" style="10" customWidth="1"/>
    <col min="1291" max="1291" width="12.33203125" style="10" customWidth="1"/>
    <col min="1292" max="1292" width="1.44140625" style="10" customWidth="1"/>
    <col min="1293" max="1293" width="8.44140625" style="10" customWidth="1"/>
    <col min="1294" max="1294" width="1.44140625" style="10" customWidth="1"/>
    <col min="1295" max="1295" width="8.44140625" style="10" customWidth="1"/>
    <col min="1296" max="1296" width="1.44140625" style="10" customWidth="1"/>
    <col min="1297" max="1297" width="12.33203125" style="10" customWidth="1"/>
    <col min="1298" max="1298" width="1.44140625" style="10" customWidth="1"/>
    <col min="1299" max="1299" width="12.33203125" style="10" customWidth="1"/>
    <col min="1300" max="1300" width="1.44140625" style="10" customWidth="1"/>
    <col min="1301" max="1301" width="10" style="10" customWidth="1"/>
    <col min="1302" max="1302" width="1.44140625" style="10" customWidth="1"/>
    <col min="1303" max="1303" width="10" style="10" customWidth="1"/>
    <col min="1304" max="1304" width="1.44140625" style="10" customWidth="1"/>
    <col min="1305" max="1305" width="10" style="10" customWidth="1"/>
    <col min="1306" max="1306" width="1.44140625" style="10" customWidth="1"/>
    <col min="1307" max="1307" width="9.21875" style="10" customWidth="1"/>
    <col min="1308" max="1309" width="2.21875" style="10" customWidth="1"/>
    <col min="1310" max="1310" width="13.109375" style="10" customWidth="1"/>
    <col min="1311" max="1311" width="1.44140625" style="10" customWidth="1"/>
    <col min="1312" max="1312" width="13.109375" style="10" customWidth="1"/>
    <col min="1313" max="1313" width="1.44140625" style="10" customWidth="1"/>
    <col min="1314" max="1314" width="8.44140625" style="10" customWidth="1"/>
    <col min="1315" max="1315" width="1.44140625" style="10" customWidth="1"/>
    <col min="1316" max="1316" width="8.44140625" style="10" customWidth="1"/>
    <col min="1317" max="1317" width="2.21875" style="10" customWidth="1"/>
    <col min="1318" max="1318" width="13.109375" style="10" customWidth="1"/>
    <col min="1319" max="1319" width="2.21875" style="10" customWidth="1"/>
    <col min="1320" max="1320" width="13.109375" style="10" customWidth="1"/>
    <col min="1321" max="1321" width="1.44140625" style="10" customWidth="1"/>
    <col min="1322" max="1322" width="10" style="10" customWidth="1"/>
    <col min="1323" max="1323" width="2.21875" style="10" customWidth="1"/>
    <col min="1324" max="1324" width="11.5546875" style="10"/>
    <col min="1325" max="1325" width="1.44140625" style="10" customWidth="1"/>
    <col min="1326" max="1326" width="9.21875" style="10" customWidth="1"/>
    <col min="1327" max="1327" width="2.21875" style="10" customWidth="1"/>
    <col min="1328" max="1328" width="11.5546875" style="10"/>
    <col min="1329" max="1329" width="1.44140625" style="10" customWidth="1"/>
    <col min="1330" max="1330" width="9.21875" style="10" customWidth="1"/>
    <col min="1331" max="1331" width="2.21875" style="10" customWidth="1"/>
    <col min="1332" max="1332" width="12.33203125" style="10" customWidth="1"/>
    <col min="1333" max="1333" width="2.21875" style="10" customWidth="1"/>
    <col min="1334" max="1334" width="4.5546875" style="10" customWidth="1"/>
    <col min="1335" max="1335" width="1.44140625" style="10" customWidth="1"/>
    <col min="1336" max="1336" width="8.44140625" style="10" customWidth="1"/>
    <col min="1337" max="1337" width="1.44140625" style="10" customWidth="1"/>
    <col min="1338" max="1338" width="11.5546875" style="10"/>
    <col min="1339" max="1339" width="1.44140625" style="10" customWidth="1"/>
    <col min="1340" max="1340" width="11.5546875" style="10"/>
    <col min="1341" max="1341" width="1.44140625" style="10" customWidth="1"/>
    <col min="1342" max="1536" width="11.5546875" style="10"/>
    <col min="1537" max="1537" width="4.5546875" style="10" customWidth="1"/>
    <col min="1538" max="1538" width="1.109375" style="10" customWidth="1"/>
    <col min="1539" max="1539" width="16.21875" style="10" customWidth="1"/>
    <col min="1540" max="1540" width="1.109375" style="10" customWidth="1"/>
    <col min="1541" max="1541" width="12.33203125" style="10" customWidth="1"/>
    <col min="1542" max="1542" width="1.44140625" style="10" customWidth="1"/>
    <col min="1543" max="1543" width="8.44140625" style="10" customWidth="1"/>
    <col min="1544" max="1544" width="1.44140625" style="10" customWidth="1"/>
    <col min="1545" max="1545" width="8.44140625" style="10" customWidth="1"/>
    <col min="1546" max="1546" width="1.44140625" style="10" customWidth="1"/>
    <col min="1547" max="1547" width="12.33203125" style="10" customWidth="1"/>
    <col min="1548" max="1548" width="1.44140625" style="10" customWidth="1"/>
    <col min="1549" max="1549" width="8.44140625" style="10" customWidth="1"/>
    <col min="1550" max="1550" width="1.44140625" style="10" customWidth="1"/>
    <col min="1551" max="1551" width="8.44140625" style="10" customWidth="1"/>
    <col min="1552" max="1552" width="1.44140625" style="10" customWidth="1"/>
    <col min="1553" max="1553" width="12.33203125" style="10" customWidth="1"/>
    <col min="1554" max="1554" width="1.44140625" style="10" customWidth="1"/>
    <col min="1555" max="1555" width="12.33203125" style="10" customWidth="1"/>
    <col min="1556" max="1556" width="1.44140625" style="10" customWidth="1"/>
    <col min="1557" max="1557" width="10" style="10" customWidth="1"/>
    <col min="1558" max="1558" width="1.44140625" style="10" customWidth="1"/>
    <col min="1559" max="1559" width="10" style="10" customWidth="1"/>
    <col min="1560" max="1560" width="1.44140625" style="10" customWidth="1"/>
    <col min="1561" max="1561" width="10" style="10" customWidth="1"/>
    <col min="1562" max="1562" width="1.44140625" style="10" customWidth="1"/>
    <col min="1563" max="1563" width="9.21875" style="10" customWidth="1"/>
    <col min="1564" max="1565" width="2.21875" style="10" customWidth="1"/>
    <col min="1566" max="1566" width="13.109375" style="10" customWidth="1"/>
    <col min="1567" max="1567" width="1.44140625" style="10" customWidth="1"/>
    <col min="1568" max="1568" width="13.109375" style="10" customWidth="1"/>
    <col min="1569" max="1569" width="1.44140625" style="10" customWidth="1"/>
    <col min="1570" max="1570" width="8.44140625" style="10" customWidth="1"/>
    <col min="1571" max="1571" width="1.44140625" style="10" customWidth="1"/>
    <col min="1572" max="1572" width="8.44140625" style="10" customWidth="1"/>
    <col min="1573" max="1573" width="2.21875" style="10" customWidth="1"/>
    <col min="1574" max="1574" width="13.109375" style="10" customWidth="1"/>
    <col min="1575" max="1575" width="2.21875" style="10" customWidth="1"/>
    <col min="1576" max="1576" width="13.109375" style="10" customWidth="1"/>
    <col min="1577" max="1577" width="1.44140625" style="10" customWidth="1"/>
    <col min="1578" max="1578" width="10" style="10" customWidth="1"/>
    <col min="1579" max="1579" width="2.21875" style="10" customWidth="1"/>
    <col min="1580" max="1580" width="11.5546875" style="10"/>
    <col min="1581" max="1581" width="1.44140625" style="10" customWidth="1"/>
    <col min="1582" max="1582" width="9.21875" style="10" customWidth="1"/>
    <col min="1583" max="1583" width="2.21875" style="10" customWidth="1"/>
    <col min="1584" max="1584" width="11.5546875" style="10"/>
    <col min="1585" max="1585" width="1.44140625" style="10" customWidth="1"/>
    <col min="1586" max="1586" width="9.21875" style="10" customWidth="1"/>
    <col min="1587" max="1587" width="2.21875" style="10" customWidth="1"/>
    <col min="1588" max="1588" width="12.33203125" style="10" customWidth="1"/>
    <col min="1589" max="1589" width="2.21875" style="10" customWidth="1"/>
    <col min="1590" max="1590" width="4.5546875" style="10" customWidth="1"/>
    <col min="1591" max="1591" width="1.44140625" style="10" customWidth="1"/>
    <col min="1592" max="1592" width="8.44140625" style="10" customWidth="1"/>
    <col min="1593" max="1593" width="1.44140625" style="10" customWidth="1"/>
    <col min="1594" max="1594" width="11.5546875" style="10"/>
    <col min="1595" max="1595" width="1.44140625" style="10" customWidth="1"/>
    <col min="1596" max="1596" width="11.5546875" style="10"/>
    <col min="1597" max="1597" width="1.44140625" style="10" customWidth="1"/>
    <col min="1598" max="1792" width="11.5546875" style="10"/>
    <col min="1793" max="1793" width="4.5546875" style="10" customWidth="1"/>
    <col min="1794" max="1794" width="1.109375" style="10" customWidth="1"/>
    <col min="1795" max="1795" width="16.21875" style="10" customWidth="1"/>
    <col min="1796" max="1796" width="1.109375" style="10" customWidth="1"/>
    <col min="1797" max="1797" width="12.33203125" style="10" customWidth="1"/>
    <col min="1798" max="1798" width="1.44140625" style="10" customWidth="1"/>
    <col min="1799" max="1799" width="8.44140625" style="10" customWidth="1"/>
    <col min="1800" max="1800" width="1.44140625" style="10" customWidth="1"/>
    <col min="1801" max="1801" width="8.44140625" style="10" customWidth="1"/>
    <col min="1802" max="1802" width="1.44140625" style="10" customWidth="1"/>
    <col min="1803" max="1803" width="12.33203125" style="10" customWidth="1"/>
    <col min="1804" max="1804" width="1.44140625" style="10" customWidth="1"/>
    <col min="1805" max="1805" width="8.44140625" style="10" customWidth="1"/>
    <col min="1806" max="1806" width="1.44140625" style="10" customWidth="1"/>
    <col min="1807" max="1807" width="8.44140625" style="10" customWidth="1"/>
    <col min="1808" max="1808" width="1.44140625" style="10" customWidth="1"/>
    <col min="1809" max="1809" width="12.33203125" style="10" customWidth="1"/>
    <col min="1810" max="1810" width="1.44140625" style="10" customWidth="1"/>
    <col min="1811" max="1811" width="12.33203125" style="10" customWidth="1"/>
    <col min="1812" max="1812" width="1.44140625" style="10" customWidth="1"/>
    <col min="1813" max="1813" width="10" style="10" customWidth="1"/>
    <col min="1814" max="1814" width="1.44140625" style="10" customWidth="1"/>
    <col min="1815" max="1815" width="10" style="10" customWidth="1"/>
    <col min="1816" max="1816" width="1.44140625" style="10" customWidth="1"/>
    <col min="1817" max="1817" width="10" style="10" customWidth="1"/>
    <col min="1818" max="1818" width="1.44140625" style="10" customWidth="1"/>
    <col min="1819" max="1819" width="9.21875" style="10" customWidth="1"/>
    <col min="1820" max="1821" width="2.21875" style="10" customWidth="1"/>
    <col min="1822" max="1822" width="13.109375" style="10" customWidth="1"/>
    <col min="1823" max="1823" width="1.44140625" style="10" customWidth="1"/>
    <col min="1824" max="1824" width="13.109375" style="10" customWidth="1"/>
    <col min="1825" max="1825" width="1.44140625" style="10" customWidth="1"/>
    <col min="1826" max="1826" width="8.44140625" style="10" customWidth="1"/>
    <col min="1827" max="1827" width="1.44140625" style="10" customWidth="1"/>
    <col min="1828" max="1828" width="8.44140625" style="10" customWidth="1"/>
    <col min="1829" max="1829" width="2.21875" style="10" customWidth="1"/>
    <col min="1830" max="1830" width="13.109375" style="10" customWidth="1"/>
    <col min="1831" max="1831" width="2.21875" style="10" customWidth="1"/>
    <col min="1832" max="1832" width="13.109375" style="10" customWidth="1"/>
    <col min="1833" max="1833" width="1.44140625" style="10" customWidth="1"/>
    <col min="1834" max="1834" width="10" style="10" customWidth="1"/>
    <col min="1835" max="1835" width="2.21875" style="10" customWidth="1"/>
    <col min="1836" max="1836" width="11.5546875" style="10"/>
    <col min="1837" max="1837" width="1.44140625" style="10" customWidth="1"/>
    <col min="1838" max="1838" width="9.21875" style="10" customWidth="1"/>
    <col min="1839" max="1839" width="2.21875" style="10" customWidth="1"/>
    <col min="1840" max="1840" width="11.5546875" style="10"/>
    <col min="1841" max="1841" width="1.44140625" style="10" customWidth="1"/>
    <col min="1842" max="1842" width="9.21875" style="10" customWidth="1"/>
    <col min="1843" max="1843" width="2.21875" style="10" customWidth="1"/>
    <col min="1844" max="1844" width="12.33203125" style="10" customWidth="1"/>
    <col min="1845" max="1845" width="2.21875" style="10" customWidth="1"/>
    <col min="1846" max="1846" width="4.5546875" style="10" customWidth="1"/>
    <col min="1847" max="1847" width="1.44140625" style="10" customWidth="1"/>
    <col min="1848" max="1848" width="8.44140625" style="10" customWidth="1"/>
    <col min="1849" max="1849" width="1.44140625" style="10" customWidth="1"/>
    <col min="1850" max="1850" width="11.5546875" style="10"/>
    <col min="1851" max="1851" width="1.44140625" style="10" customWidth="1"/>
    <col min="1852" max="1852" width="11.5546875" style="10"/>
    <col min="1853" max="1853" width="1.44140625" style="10" customWidth="1"/>
    <col min="1854" max="2048" width="11.5546875" style="10"/>
    <col min="2049" max="2049" width="4.5546875" style="10" customWidth="1"/>
    <col min="2050" max="2050" width="1.109375" style="10" customWidth="1"/>
    <col min="2051" max="2051" width="16.21875" style="10" customWidth="1"/>
    <col min="2052" max="2052" width="1.109375" style="10" customWidth="1"/>
    <col min="2053" max="2053" width="12.33203125" style="10" customWidth="1"/>
    <col min="2054" max="2054" width="1.44140625" style="10" customWidth="1"/>
    <col min="2055" max="2055" width="8.44140625" style="10" customWidth="1"/>
    <col min="2056" max="2056" width="1.44140625" style="10" customWidth="1"/>
    <col min="2057" max="2057" width="8.44140625" style="10" customWidth="1"/>
    <col min="2058" max="2058" width="1.44140625" style="10" customWidth="1"/>
    <col min="2059" max="2059" width="12.33203125" style="10" customWidth="1"/>
    <col min="2060" max="2060" width="1.44140625" style="10" customWidth="1"/>
    <col min="2061" max="2061" width="8.44140625" style="10" customWidth="1"/>
    <col min="2062" max="2062" width="1.44140625" style="10" customWidth="1"/>
    <col min="2063" max="2063" width="8.44140625" style="10" customWidth="1"/>
    <col min="2064" max="2064" width="1.44140625" style="10" customWidth="1"/>
    <col min="2065" max="2065" width="12.33203125" style="10" customWidth="1"/>
    <col min="2066" max="2066" width="1.44140625" style="10" customWidth="1"/>
    <col min="2067" max="2067" width="12.33203125" style="10" customWidth="1"/>
    <col min="2068" max="2068" width="1.44140625" style="10" customWidth="1"/>
    <col min="2069" max="2069" width="10" style="10" customWidth="1"/>
    <col min="2070" max="2070" width="1.44140625" style="10" customWidth="1"/>
    <col min="2071" max="2071" width="10" style="10" customWidth="1"/>
    <col min="2072" max="2072" width="1.44140625" style="10" customWidth="1"/>
    <col min="2073" max="2073" width="10" style="10" customWidth="1"/>
    <col min="2074" max="2074" width="1.44140625" style="10" customWidth="1"/>
    <col min="2075" max="2075" width="9.21875" style="10" customWidth="1"/>
    <col min="2076" max="2077" width="2.21875" style="10" customWidth="1"/>
    <col min="2078" max="2078" width="13.109375" style="10" customWidth="1"/>
    <col min="2079" max="2079" width="1.44140625" style="10" customWidth="1"/>
    <col min="2080" max="2080" width="13.109375" style="10" customWidth="1"/>
    <col min="2081" max="2081" width="1.44140625" style="10" customWidth="1"/>
    <col min="2082" max="2082" width="8.44140625" style="10" customWidth="1"/>
    <col min="2083" max="2083" width="1.44140625" style="10" customWidth="1"/>
    <col min="2084" max="2084" width="8.44140625" style="10" customWidth="1"/>
    <col min="2085" max="2085" width="2.21875" style="10" customWidth="1"/>
    <col min="2086" max="2086" width="13.109375" style="10" customWidth="1"/>
    <col min="2087" max="2087" width="2.21875" style="10" customWidth="1"/>
    <col min="2088" max="2088" width="13.109375" style="10" customWidth="1"/>
    <col min="2089" max="2089" width="1.44140625" style="10" customWidth="1"/>
    <col min="2090" max="2090" width="10" style="10" customWidth="1"/>
    <col min="2091" max="2091" width="2.21875" style="10" customWidth="1"/>
    <col min="2092" max="2092" width="11.5546875" style="10"/>
    <col min="2093" max="2093" width="1.44140625" style="10" customWidth="1"/>
    <col min="2094" max="2094" width="9.21875" style="10" customWidth="1"/>
    <col min="2095" max="2095" width="2.21875" style="10" customWidth="1"/>
    <col min="2096" max="2096" width="11.5546875" style="10"/>
    <col min="2097" max="2097" width="1.44140625" style="10" customWidth="1"/>
    <col min="2098" max="2098" width="9.21875" style="10" customWidth="1"/>
    <col min="2099" max="2099" width="2.21875" style="10" customWidth="1"/>
    <col min="2100" max="2100" width="12.33203125" style="10" customWidth="1"/>
    <col min="2101" max="2101" width="2.21875" style="10" customWidth="1"/>
    <col min="2102" max="2102" width="4.5546875" style="10" customWidth="1"/>
    <col min="2103" max="2103" width="1.44140625" style="10" customWidth="1"/>
    <col min="2104" max="2104" width="8.44140625" style="10" customWidth="1"/>
    <col min="2105" max="2105" width="1.44140625" style="10" customWidth="1"/>
    <col min="2106" max="2106" width="11.5546875" style="10"/>
    <col min="2107" max="2107" width="1.44140625" style="10" customWidth="1"/>
    <col min="2108" max="2108" width="11.5546875" style="10"/>
    <col min="2109" max="2109" width="1.44140625" style="10" customWidth="1"/>
    <col min="2110" max="2304" width="11.5546875" style="10"/>
    <col min="2305" max="2305" width="4.5546875" style="10" customWidth="1"/>
    <col min="2306" max="2306" width="1.109375" style="10" customWidth="1"/>
    <col min="2307" max="2307" width="16.21875" style="10" customWidth="1"/>
    <col min="2308" max="2308" width="1.109375" style="10" customWidth="1"/>
    <col min="2309" max="2309" width="12.33203125" style="10" customWidth="1"/>
    <col min="2310" max="2310" width="1.44140625" style="10" customWidth="1"/>
    <col min="2311" max="2311" width="8.44140625" style="10" customWidth="1"/>
    <col min="2312" max="2312" width="1.44140625" style="10" customWidth="1"/>
    <col min="2313" max="2313" width="8.44140625" style="10" customWidth="1"/>
    <col min="2314" max="2314" width="1.44140625" style="10" customWidth="1"/>
    <col min="2315" max="2315" width="12.33203125" style="10" customWidth="1"/>
    <col min="2316" max="2316" width="1.44140625" style="10" customWidth="1"/>
    <col min="2317" max="2317" width="8.44140625" style="10" customWidth="1"/>
    <col min="2318" max="2318" width="1.44140625" style="10" customWidth="1"/>
    <col min="2319" max="2319" width="8.44140625" style="10" customWidth="1"/>
    <col min="2320" max="2320" width="1.44140625" style="10" customWidth="1"/>
    <col min="2321" max="2321" width="12.33203125" style="10" customWidth="1"/>
    <col min="2322" max="2322" width="1.44140625" style="10" customWidth="1"/>
    <col min="2323" max="2323" width="12.33203125" style="10" customWidth="1"/>
    <col min="2324" max="2324" width="1.44140625" style="10" customWidth="1"/>
    <col min="2325" max="2325" width="10" style="10" customWidth="1"/>
    <col min="2326" max="2326" width="1.44140625" style="10" customWidth="1"/>
    <col min="2327" max="2327" width="10" style="10" customWidth="1"/>
    <col min="2328" max="2328" width="1.44140625" style="10" customWidth="1"/>
    <col min="2329" max="2329" width="10" style="10" customWidth="1"/>
    <col min="2330" max="2330" width="1.44140625" style="10" customWidth="1"/>
    <col min="2331" max="2331" width="9.21875" style="10" customWidth="1"/>
    <col min="2332" max="2333" width="2.21875" style="10" customWidth="1"/>
    <col min="2334" max="2334" width="13.109375" style="10" customWidth="1"/>
    <col min="2335" max="2335" width="1.44140625" style="10" customWidth="1"/>
    <col min="2336" max="2336" width="13.109375" style="10" customWidth="1"/>
    <col min="2337" max="2337" width="1.44140625" style="10" customWidth="1"/>
    <col min="2338" max="2338" width="8.44140625" style="10" customWidth="1"/>
    <col min="2339" max="2339" width="1.44140625" style="10" customWidth="1"/>
    <col min="2340" max="2340" width="8.44140625" style="10" customWidth="1"/>
    <col min="2341" max="2341" width="2.21875" style="10" customWidth="1"/>
    <col min="2342" max="2342" width="13.109375" style="10" customWidth="1"/>
    <col min="2343" max="2343" width="2.21875" style="10" customWidth="1"/>
    <col min="2344" max="2344" width="13.109375" style="10" customWidth="1"/>
    <col min="2345" max="2345" width="1.44140625" style="10" customWidth="1"/>
    <col min="2346" max="2346" width="10" style="10" customWidth="1"/>
    <col min="2347" max="2347" width="2.21875" style="10" customWidth="1"/>
    <col min="2348" max="2348" width="11.5546875" style="10"/>
    <col min="2349" max="2349" width="1.44140625" style="10" customWidth="1"/>
    <col min="2350" max="2350" width="9.21875" style="10" customWidth="1"/>
    <col min="2351" max="2351" width="2.21875" style="10" customWidth="1"/>
    <col min="2352" max="2352" width="11.5546875" style="10"/>
    <col min="2353" max="2353" width="1.44140625" style="10" customWidth="1"/>
    <col min="2354" max="2354" width="9.21875" style="10" customWidth="1"/>
    <col min="2355" max="2355" width="2.21875" style="10" customWidth="1"/>
    <col min="2356" max="2356" width="12.33203125" style="10" customWidth="1"/>
    <col min="2357" max="2357" width="2.21875" style="10" customWidth="1"/>
    <col min="2358" max="2358" width="4.5546875" style="10" customWidth="1"/>
    <col min="2359" max="2359" width="1.44140625" style="10" customWidth="1"/>
    <col min="2360" max="2360" width="8.44140625" style="10" customWidth="1"/>
    <col min="2361" max="2361" width="1.44140625" style="10" customWidth="1"/>
    <col min="2362" max="2362" width="11.5546875" style="10"/>
    <col min="2363" max="2363" width="1.44140625" style="10" customWidth="1"/>
    <col min="2364" max="2364" width="11.5546875" style="10"/>
    <col min="2365" max="2365" width="1.44140625" style="10" customWidth="1"/>
    <col min="2366" max="2560" width="11.5546875" style="10"/>
    <col min="2561" max="2561" width="4.5546875" style="10" customWidth="1"/>
    <col min="2562" max="2562" width="1.109375" style="10" customWidth="1"/>
    <col min="2563" max="2563" width="16.21875" style="10" customWidth="1"/>
    <col min="2564" max="2564" width="1.109375" style="10" customWidth="1"/>
    <col min="2565" max="2565" width="12.33203125" style="10" customWidth="1"/>
    <col min="2566" max="2566" width="1.44140625" style="10" customWidth="1"/>
    <col min="2567" max="2567" width="8.44140625" style="10" customWidth="1"/>
    <col min="2568" max="2568" width="1.44140625" style="10" customWidth="1"/>
    <col min="2569" max="2569" width="8.44140625" style="10" customWidth="1"/>
    <col min="2570" max="2570" width="1.44140625" style="10" customWidth="1"/>
    <col min="2571" max="2571" width="12.33203125" style="10" customWidth="1"/>
    <col min="2572" max="2572" width="1.44140625" style="10" customWidth="1"/>
    <col min="2573" max="2573" width="8.44140625" style="10" customWidth="1"/>
    <col min="2574" max="2574" width="1.44140625" style="10" customWidth="1"/>
    <col min="2575" max="2575" width="8.44140625" style="10" customWidth="1"/>
    <col min="2576" max="2576" width="1.44140625" style="10" customWidth="1"/>
    <col min="2577" max="2577" width="12.33203125" style="10" customWidth="1"/>
    <col min="2578" max="2578" width="1.44140625" style="10" customWidth="1"/>
    <col min="2579" max="2579" width="12.33203125" style="10" customWidth="1"/>
    <col min="2580" max="2580" width="1.44140625" style="10" customWidth="1"/>
    <col min="2581" max="2581" width="10" style="10" customWidth="1"/>
    <col min="2582" max="2582" width="1.44140625" style="10" customWidth="1"/>
    <col min="2583" max="2583" width="10" style="10" customWidth="1"/>
    <col min="2584" max="2584" width="1.44140625" style="10" customWidth="1"/>
    <col min="2585" max="2585" width="10" style="10" customWidth="1"/>
    <col min="2586" max="2586" width="1.44140625" style="10" customWidth="1"/>
    <col min="2587" max="2587" width="9.21875" style="10" customWidth="1"/>
    <col min="2588" max="2589" width="2.21875" style="10" customWidth="1"/>
    <col min="2590" max="2590" width="13.109375" style="10" customWidth="1"/>
    <col min="2591" max="2591" width="1.44140625" style="10" customWidth="1"/>
    <col min="2592" max="2592" width="13.109375" style="10" customWidth="1"/>
    <col min="2593" max="2593" width="1.44140625" style="10" customWidth="1"/>
    <col min="2594" max="2594" width="8.44140625" style="10" customWidth="1"/>
    <col min="2595" max="2595" width="1.44140625" style="10" customWidth="1"/>
    <col min="2596" max="2596" width="8.44140625" style="10" customWidth="1"/>
    <col min="2597" max="2597" width="2.21875" style="10" customWidth="1"/>
    <col min="2598" max="2598" width="13.109375" style="10" customWidth="1"/>
    <col min="2599" max="2599" width="2.21875" style="10" customWidth="1"/>
    <col min="2600" max="2600" width="13.109375" style="10" customWidth="1"/>
    <col min="2601" max="2601" width="1.44140625" style="10" customWidth="1"/>
    <col min="2602" max="2602" width="10" style="10" customWidth="1"/>
    <col min="2603" max="2603" width="2.21875" style="10" customWidth="1"/>
    <col min="2604" max="2604" width="11.5546875" style="10"/>
    <col min="2605" max="2605" width="1.44140625" style="10" customWidth="1"/>
    <col min="2606" max="2606" width="9.21875" style="10" customWidth="1"/>
    <col min="2607" max="2607" width="2.21875" style="10" customWidth="1"/>
    <col min="2608" max="2608" width="11.5546875" style="10"/>
    <col min="2609" max="2609" width="1.44140625" style="10" customWidth="1"/>
    <col min="2610" max="2610" width="9.21875" style="10" customWidth="1"/>
    <col min="2611" max="2611" width="2.21875" style="10" customWidth="1"/>
    <col min="2612" max="2612" width="12.33203125" style="10" customWidth="1"/>
    <col min="2613" max="2613" width="2.21875" style="10" customWidth="1"/>
    <col min="2614" max="2614" width="4.5546875" style="10" customWidth="1"/>
    <col min="2615" max="2615" width="1.44140625" style="10" customWidth="1"/>
    <col min="2616" max="2616" width="8.44140625" style="10" customWidth="1"/>
    <col min="2617" max="2617" width="1.44140625" style="10" customWidth="1"/>
    <col min="2618" max="2618" width="11.5546875" style="10"/>
    <col min="2619" max="2619" width="1.44140625" style="10" customWidth="1"/>
    <col min="2620" max="2620" width="11.5546875" style="10"/>
    <col min="2621" max="2621" width="1.44140625" style="10" customWidth="1"/>
    <col min="2622" max="2816" width="11.5546875" style="10"/>
    <col min="2817" max="2817" width="4.5546875" style="10" customWidth="1"/>
    <col min="2818" max="2818" width="1.109375" style="10" customWidth="1"/>
    <col min="2819" max="2819" width="16.21875" style="10" customWidth="1"/>
    <col min="2820" max="2820" width="1.109375" style="10" customWidth="1"/>
    <col min="2821" max="2821" width="12.33203125" style="10" customWidth="1"/>
    <col min="2822" max="2822" width="1.44140625" style="10" customWidth="1"/>
    <col min="2823" max="2823" width="8.44140625" style="10" customWidth="1"/>
    <col min="2824" max="2824" width="1.44140625" style="10" customWidth="1"/>
    <col min="2825" max="2825" width="8.44140625" style="10" customWidth="1"/>
    <col min="2826" max="2826" width="1.44140625" style="10" customWidth="1"/>
    <col min="2827" max="2827" width="12.33203125" style="10" customWidth="1"/>
    <col min="2828" max="2828" width="1.44140625" style="10" customWidth="1"/>
    <col min="2829" max="2829" width="8.44140625" style="10" customWidth="1"/>
    <col min="2830" max="2830" width="1.44140625" style="10" customWidth="1"/>
    <col min="2831" max="2831" width="8.44140625" style="10" customWidth="1"/>
    <col min="2832" max="2832" width="1.44140625" style="10" customWidth="1"/>
    <col min="2833" max="2833" width="12.33203125" style="10" customWidth="1"/>
    <col min="2834" max="2834" width="1.44140625" style="10" customWidth="1"/>
    <col min="2835" max="2835" width="12.33203125" style="10" customWidth="1"/>
    <col min="2836" max="2836" width="1.44140625" style="10" customWidth="1"/>
    <col min="2837" max="2837" width="10" style="10" customWidth="1"/>
    <col min="2838" max="2838" width="1.44140625" style="10" customWidth="1"/>
    <col min="2839" max="2839" width="10" style="10" customWidth="1"/>
    <col min="2840" max="2840" width="1.44140625" style="10" customWidth="1"/>
    <col min="2841" max="2841" width="10" style="10" customWidth="1"/>
    <col min="2842" max="2842" width="1.44140625" style="10" customWidth="1"/>
    <col min="2843" max="2843" width="9.21875" style="10" customWidth="1"/>
    <col min="2844" max="2845" width="2.21875" style="10" customWidth="1"/>
    <col min="2846" max="2846" width="13.109375" style="10" customWidth="1"/>
    <col min="2847" max="2847" width="1.44140625" style="10" customWidth="1"/>
    <col min="2848" max="2848" width="13.109375" style="10" customWidth="1"/>
    <col min="2849" max="2849" width="1.44140625" style="10" customWidth="1"/>
    <col min="2850" max="2850" width="8.44140625" style="10" customWidth="1"/>
    <col min="2851" max="2851" width="1.44140625" style="10" customWidth="1"/>
    <col min="2852" max="2852" width="8.44140625" style="10" customWidth="1"/>
    <col min="2853" max="2853" width="2.21875" style="10" customWidth="1"/>
    <col min="2854" max="2854" width="13.109375" style="10" customWidth="1"/>
    <col min="2855" max="2855" width="2.21875" style="10" customWidth="1"/>
    <col min="2856" max="2856" width="13.109375" style="10" customWidth="1"/>
    <col min="2857" max="2857" width="1.44140625" style="10" customWidth="1"/>
    <col min="2858" max="2858" width="10" style="10" customWidth="1"/>
    <col min="2859" max="2859" width="2.21875" style="10" customWidth="1"/>
    <col min="2860" max="2860" width="11.5546875" style="10"/>
    <col min="2861" max="2861" width="1.44140625" style="10" customWidth="1"/>
    <col min="2862" max="2862" width="9.21875" style="10" customWidth="1"/>
    <col min="2863" max="2863" width="2.21875" style="10" customWidth="1"/>
    <col min="2864" max="2864" width="11.5546875" style="10"/>
    <col min="2865" max="2865" width="1.44140625" style="10" customWidth="1"/>
    <col min="2866" max="2866" width="9.21875" style="10" customWidth="1"/>
    <col min="2867" max="2867" width="2.21875" style="10" customWidth="1"/>
    <col min="2868" max="2868" width="12.33203125" style="10" customWidth="1"/>
    <col min="2869" max="2869" width="2.21875" style="10" customWidth="1"/>
    <col min="2870" max="2870" width="4.5546875" style="10" customWidth="1"/>
    <col min="2871" max="2871" width="1.44140625" style="10" customWidth="1"/>
    <col min="2872" max="2872" width="8.44140625" style="10" customWidth="1"/>
    <col min="2873" max="2873" width="1.44140625" style="10" customWidth="1"/>
    <col min="2874" max="2874" width="11.5546875" style="10"/>
    <col min="2875" max="2875" width="1.44140625" style="10" customWidth="1"/>
    <col min="2876" max="2876" width="11.5546875" style="10"/>
    <col min="2877" max="2877" width="1.44140625" style="10" customWidth="1"/>
    <col min="2878" max="3072" width="11.5546875" style="10"/>
    <col min="3073" max="3073" width="4.5546875" style="10" customWidth="1"/>
    <col min="3074" max="3074" width="1.109375" style="10" customWidth="1"/>
    <col min="3075" max="3075" width="16.21875" style="10" customWidth="1"/>
    <col min="3076" max="3076" width="1.109375" style="10" customWidth="1"/>
    <col min="3077" max="3077" width="12.33203125" style="10" customWidth="1"/>
    <col min="3078" max="3078" width="1.44140625" style="10" customWidth="1"/>
    <col min="3079" max="3079" width="8.44140625" style="10" customWidth="1"/>
    <col min="3080" max="3080" width="1.44140625" style="10" customWidth="1"/>
    <col min="3081" max="3081" width="8.44140625" style="10" customWidth="1"/>
    <col min="3082" max="3082" width="1.44140625" style="10" customWidth="1"/>
    <col min="3083" max="3083" width="12.33203125" style="10" customWidth="1"/>
    <col min="3084" max="3084" width="1.44140625" style="10" customWidth="1"/>
    <col min="3085" max="3085" width="8.44140625" style="10" customWidth="1"/>
    <col min="3086" max="3086" width="1.44140625" style="10" customWidth="1"/>
    <col min="3087" max="3087" width="8.44140625" style="10" customWidth="1"/>
    <col min="3088" max="3088" width="1.44140625" style="10" customWidth="1"/>
    <col min="3089" max="3089" width="12.33203125" style="10" customWidth="1"/>
    <col min="3090" max="3090" width="1.44140625" style="10" customWidth="1"/>
    <col min="3091" max="3091" width="12.33203125" style="10" customWidth="1"/>
    <col min="3092" max="3092" width="1.44140625" style="10" customWidth="1"/>
    <col min="3093" max="3093" width="10" style="10" customWidth="1"/>
    <col min="3094" max="3094" width="1.44140625" style="10" customWidth="1"/>
    <col min="3095" max="3095" width="10" style="10" customWidth="1"/>
    <col min="3096" max="3096" width="1.44140625" style="10" customWidth="1"/>
    <col min="3097" max="3097" width="10" style="10" customWidth="1"/>
    <col min="3098" max="3098" width="1.44140625" style="10" customWidth="1"/>
    <col min="3099" max="3099" width="9.21875" style="10" customWidth="1"/>
    <col min="3100" max="3101" width="2.21875" style="10" customWidth="1"/>
    <col min="3102" max="3102" width="13.109375" style="10" customWidth="1"/>
    <col min="3103" max="3103" width="1.44140625" style="10" customWidth="1"/>
    <col min="3104" max="3104" width="13.109375" style="10" customWidth="1"/>
    <col min="3105" max="3105" width="1.44140625" style="10" customWidth="1"/>
    <col min="3106" max="3106" width="8.44140625" style="10" customWidth="1"/>
    <col min="3107" max="3107" width="1.44140625" style="10" customWidth="1"/>
    <col min="3108" max="3108" width="8.44140625" style="10" customWidth="1"/>
    <col min="3109" max="3109" width="2.21875" style="10" customWidth="1"/>
    <col min="3110" max="3110" width="13.109375" style="10" customWidth="1"/>
    <col min="3111" max="3111" width="2.21875" style="10" customWidth="1"/>
    <col min="3112" max="3112" width="13.109375" style="10" customWidth="1"/>
    <col min="3113" max="3113" width="1.44140625" style="10" customWidth="1"/>
    <col min="3114" max="3114" width="10" style="10" customWidth="1"/>
    <col min="3115" max="3115" width="2.21875" style="10" customWidth="1"/>
    <col min="3116" max="3116" width="11.5546875" style="10"/>
    <col min="3117" max="3117" width="1.44140625" style="10" customWidth="1"/>
    <col min="3118" max="3118" width="9.21875" style="10" customWidth="1"/>
    <col min="3119" max="3119" width="2.21875" style="10" customWidth="1"/>
    <col min="3120" max="3120" width="11.5546875" style="10"/>
    <col min="3121" max="3121" width="1.44140625" style="10" customWidth="1"/>
    <col min="3122" max="3122" width="9.21875" style="10" customWidth="1"/>
    <col min="3123" max="3123" width="2.21875" style="10" customWidth="1"/>
    <col min="3124" max="3124" width="12.33203125" style="10" customWidth="1"/>
    <col min="3125" max="3125" width="2.21875" style="10" customWidth="1"/>
    <col min="3126" max="3126" width="4.5546875" style="10" customWidth="1"/>
    <col min="3127" max="3127" width="1.44140625" style="10" customWidth="1"/>
    <col min="3128" max="3128" width="8.44140625" style="10" customWidth="1"/>
    <col min="3129" max="3129" width="1.44140625" style="10" customWidth="1"/>
    <col min="3130" max="3130" width="11.5546875" style="10"/>
    <col min="3131" max="3131" width="1.44140625" style="10" customWidth="1"/>
    <col min="3132" max="3132" width="11.5546875" style="10"/>
    <col min="3133" max="3133" width="1.44140625" style="10" customWidth="1"/>
    <col min="3134" max="3328" width="11.5546875" style="10"/>
    <col min="3329" max="3329" width="4.5546875" style="10" customWidth="1"/>
    <col min="3330" max="3330" width="1.109375" style="10" customWidth="1"/>
    <col min="3331" max="3331" width="16.21875" style="10" customWidth="1"/>
    <col min="3332" max="3332" width="1.109375" style="10" customWidth="1"/>
    <col min="3333" max="3333" width="12.33203125" style="10" customWidth="1"/>
    <col min="3334" max="3334" width="1.44140625" style="10" customWidth="1"/>
    <col min="3335" max="3335" width="8.44140625" style="10" customWidth="1"/>
    <col min="3336" max="3336" width="1.44140625" style="10" customWidth="1"/>
    <col min="3337" max="3337" width="8.44140625" style="10" customWidth="1"/>
    <col min="3338" max="3338" width="1.44140625" style="10" customWidth="1"/>
    <col min="3339" max="3339" width="12.33203125" style="10" customWidth="1"/>
    <col min="3340" max="3340" width="1.44140625" style="10" customWidth="1"/>
    <col min="3341" max="3341" width="8.44140625" style="10" customWidth="1"/>
    <col min="3342" max="3342" width="1.44140625" style="10" customWidth="1"/>
    <col min="3343" max="3343" width="8.44140625" style="10" customWidth="1"/>
    <col min="3344" max="3344" width="1.44140625" style="10" customWidth="1"/>
    <col min="3345" max="3345" width="12.33203125" style="10" customWidth="1"/>
    <col min="3346" max="3346" width="1.44140625" style="10" customWidth="1"/>
    <col min="3347" max="3347" width="12.33203125" style="10" customWidth="1"/>
    <col min="3348" max="3348" width="1.44140625" style="10" customWidth="1"/>
    <col min="3349" max="3349" width="10" style="10" customWidth="1"/>
    <col min="3350" max="3350" width="1.44140625" style="10" customWidth="1"/>
    <col min="3351" max="3351" width="10" style="10" customWidth="1"/>
    <col min="3352" max="3352" width="1.44140625" style="10" customWidth="1"/>
    <col min="3353" max="3353" width="10" style="10" customWidth="1"/>
    <col min="3354" max="3354" width="1.44140625" style="10" customWidth="1"/>
    <col min="3355" max="3355" width="9.21875" style="10" customWidth="1"/>
    <col min="3356" max="3357" width="2.21875" style="10" customWidth="1"/>
    <col min="3358" max="3358" width="13.109375" style="10" customWidth="1"/>
    <col min="3359" max="3359" width="1.44140625" style="10" customWidth="1"/>
    <col min="3360" max="3360" width="13.109375" style="10" customWidth="1"/>
    <col min="3361" max="3361" width="1.44140625" style="10" customWidth="1"/>
    <col min="3362" max="3362" width="8.44140625" style="10" customWidth="1"/>
    <col min="3363" max="3363" width="1.44140625" style="10" customWidth="1"/>
    <col min="3364" max="3364" width="8.44140625" style="10" customWidth="1"/>
    <col min="3365" max="3365" width="2.21875" style="10" customWidth="1"/>
    <col min="3366" max="3366" width="13.109375" style="10" customWidth="1"/>
    <col min="3367" max="3367" width="2.21875" style="10" customWidth="1"/>
    <col min="3368" max="3368" width="13.109375" style="10" customWidth="1"/>
    <col min="3369" max="3369" width="1.44140625" style="10" customWidth="1"/>
    <col min="3370" max="3370" width="10" style="10" customWidth="1"/>
    <col min="3371" max="3371" width="2.21875" style="10" customWidth="1"/>
    <col min="3372" max="3372" width="11.5546875" style="10"/>
    <col min="3373" max="3373" width="1.44140625" style="10" customWidth="1"/>
    <col min="3374" max="3374" width="9.21875" style="10" customWidth="1"/>
    <col min="3375" max="3375" width="2.21875" style="10" customWidth="1"/>
    <col min="3376" max="3376" width="11.5546875" style="10"/>
    <col min="3377" max="3377" width="1.44140625" style="10" customWidth="1"/>
    <col min="3378" max="3378" width="9.21875" style="10" customWidth="1"/>
    <col min="3379" max="3379" width="2.21875" style="10" customWidth="1"/>
    <col min="3380" max="3380" width="12.33203125" style="10" customWidth="1"/>
    <col min="3381" max="3381" width="2.21875" style="10" customWidth="1"/>
    <col min="3382" max="3382" width="4.5546875" style="10" customWidth="1"/>
    <col min="3383" max="3383" width="1.44140625" style="10" customWidth="1"/>
    <col min="3384" max="3384" width="8.44140625" style="10" customWidth="1"/>
    <col min="3385" max="3385" width="1.44140625" style="10" customWidth="1"/>
    <col min="3386" max="3386" width="11.5546875" style="10"/>
    <col min="3387" max="3387" width="1.44140625" style="10" customWidth="1"/>
    <col min="3388" max="3388" width="11.5546875" style="10"/>
    <col min="3389" max="3389" width="1.44140625" style="10" customWidth="1"/>
    <col min="3390" max="3584" width="11.5546875" style="10"/>
    <col min="3585" max="3585" width="4.5546875" style="10" customWidth="1"/>
    <col min="3586" max="3586" width="1.109375" style="10" customWidth="1"/>
    <col min="3587" max="3587" width="16.21875" style="10" customWidth="1"/>
    <col min="3588" max="3588" width="1.109375" style="10" customWidth="1"/>
    <col min="3589" max="3589" width="12.33203125" style="10" customWidth="1"/>
    <col min="3590" max="3590" width="1.44140625" style="10" customWidth="1"/>
    <col min="3591" max="3591" width="8.44140625" style="10" customWidth="1"/>
    <col min="3592" max="3592" width="1.44140625" style="10" customWidth="1"/>
    <col min="3593" max="3593" width="8.44140625" style="10" customWidth="1"/>
    <col min="3594" max="3594" width="1.44140625" style="10" customWidth="1"/>
    <col min="3595" max="3595" width="12.33203125" style="10" customWidth="1"/>
    <col min="3596" max="3596" width="1.44140625" style="10" customWidth="1"/>
    <col min="3597" max="3597" width="8.44140625" style="10" customWidth="1"/>
    <col min="3598" max="3598" width="1.44140625" style="10" customWidth="1"/>
    <col min="3599" max="3599" width="8.44140625" style="10" customWidth="1"/>
    <col min="3600" max="3600" width="1.44140625" style="10" customWidth="1"/>
    <col min="3601" max="3601" width="12.33203125" style="10" customWidth="1"/>
    <col min="3602" max="3602" width="1.44140625" style="10" customWidth="1"/>
    <col min="3603" max="3603" width="12.33203125" style="10" customWidth="1"/>
    <col min="3604" max="3604" width="1.44140625" style="10" customWidth="1"/>
    <col min="3605" max="3605" width="10" style="10" customWidth="1"/>
    <col min="3606" max="3606" width="1.44140625" style="10" customWidth="1"/>
    <col min="3607" max="3607" width="10" style="10" customWidth="1"/>
    <col min="3608" max="3608" width="1.44140625" style="10" customWidth="1"/>
    <col min="3609" max="3609" width="10" style="10" customWidth="1"/>
    <col min="3610" max="3610" width="1.44140625" style="10" customWidth="1"/>
    <col min="3611" max="3611" width="9.21875" style="10" customWidth="1"/>
    <col min="3612" max="3613" width="2.21875" style="10" customWidth="1"/>
    <col min="3614" max="3614" width="13.109375" style="10" customWidth="1"/>
    <col min="3615" max="3615" width="1.44140625" style="10" customWidth="1"/>
    <col min="3616" max="3616" width="13.109375" style="10" customWidth="1"/>
    <col min="3617" max="3617" width="1.44140625" style="10" customWidth="1"/>
    <col min="3618" max="3618" width="8.44140625" style="10" customWidth="1"/>
    <col min="3619" max="3619" width="1.44140625" style="10" customWidth="1"/>
    <col min="3620" max="3620" width="8.44140625" style="10" customWidth="1"/>
    <col min="3621" max="3621" width="2.21875" style="10" customWidth="1"/>
    <col min="3622" max="3622" width="13.109375" style="10" customWidth="1"/>
    <col min="3623" max="3623" width="2.21875" style="10" customWidth="1"/>
    <col min="3624" max="3624" width="13.109375" style="10" customWidth="1"/>
    <col min="3625" max="3625" width="1.44140625" style="10" customWidth="1"/>
    <col min="3626" max="3626" width="10" style="10" customWidth="1"/>
    <col min="3627" max="3627" width="2.21875" style="10" customWidth="1"/>
    <col min="3628" max="3628" width="11.5546875" style="10"/>
    <col min="3629" max="3629" width="1.44140625" style="10" customWidth="1"/>
    <col min="3630" max="3630" width="9.21875" style="10" customWidth="1"/>
    <col min="3631" max="3631" width="2.21875" style="10" customWidth="1"/>
    <col min="3632" max="3632" width="11.5546875" style="10"/>
    <col min="3633" max="3633" width="1.44140625" style="10" customWidth="1"/>
    <col min="3634" max="3634" width="9.21875" style="10" customWidth="1"/>
    <col min="3635" max="3635" width="2.21875" style="10" customWidth="1"/>
    <col min="3636" max="3636" width="12.33203125" style="10" customWidth="1"/>
    <col min="3637" max="3637" width="2.21875" style="10" customWidth="1"/>
    <col min="3638" max="3638" width="4.5546875" style="10" customWidth="1"/>
    <col min="3639" max="3639" width="1.44140625" style="10" customWidth="1"/>
    <col min="3640" max="3640" width="8.44140625" style="10" customWidth="1"/>
    <col min="3641" max="3641" width="1.44140625" style="10" customWidth="1"/>
    <col min="3642" max="3642" width="11.5546875" style="10"/>
    <col min="3643" max="3643" width="1.44140625" style="10" customWidth="1"/>
    <col min="3644" max="3644" width="11.5546875" style="10"/>
    <col min="3645" max="3645" width="1.44140625" style="10" customWidth="1"/>
    <col min="3646" max="3840" width="11.5546875" style="10"/>
    <col min="3841" max="3841" width="4.5546875" style="10" customWidth="1"/>
    <col min="3842" max="3842" width="1.109375" style="10" customWidth="1"/>
    <col min="3843" max="3843" width="16.21875" style="10" customWidth="1"/>
    <col min="3844" max="3844" width="1.109375" style="10" customWidth="1"/>
    <col min="3845" max="3845" width="12.33203125" style="10" customWidth="1"/>
    <col min="3846" max="3846" width="1.44140625" style="10" customWidth="1"/>
    <col min="3847" max="3847" width="8.44140625" style="10" customWidth="1"/>
    <col min="3848" max="3848" width="1.44140625" style="10" customWidth="1"/>
    <col min="3849" max="3849" width="8.44140625" style="10" customWidth="1"/>
    <col min="3850" max="3850" width="1.44140625" style="10" customWidth="1"/>
    <col min="3851" max="3851" width="12.33203125" style="10" customWidth="1"/>
    <col min="3852" max="3852" width="1.44140625" style="10" customWidth="1"/>
    <col min="3853" max="3853" width="8.44140625" style="10" customWidth="1"/>
    <col min="3854" max="3854" width="1.44140625" style="10" customWidth="1"/>
    <col min="3855" max="3855" width="8.44140625" style="10" customWidth="1"/>
    <col min="3856" max="3856" width="1.44140625" style="10" customWidth="1"/>
    <col min="3857" max="3857" width="12.33203125" style="10" customWidth="1"/>
    <col min="3858" max="3858" width="1.44140625" style="10" customWidth="1"/>
    <col min="3859" max="3859" width="12.33203125" style="10" customWidth="1"/>
    <col min="3860" max="3860" width="1.44140625" style="10" customWidth="1"/>
    <col min="3861" max="3861" width="10" style="10" customWidth="1"/>
    <col min="3862" max="3862" width="1.44140625" style="10" customWidth="1"/>
    <col min="3863" max="3863" width="10" style="10" customWidth="1"/>
    <col min="3864" max="3864" width="1.44140625" style="10" customWidth="1"/>
    <col min="3865" max="3865" width="10" style="10" customWidth="1"/>
    <col min="3866" max="3866" width="1.44140625" style="10" customWidth="1"/>
    <col min="3867" max="3867" width="9.21875" style="10" customWidth="1"/>
    <col min="3868" max="3869" width="2.21875" style="10" customWidth="1"/>
    <col min="3870" max="3870" width="13.109375" style="10" customWidth="1"/>
    <col min="3871" max="3871" width="1.44140625" style="10" customWidth="1"/>
    <col min="3872" max="3872" width="13.109375" style="10" customWidth="1"/>
    <col min="3873" max="3873" width="1.44140625" style="10" customWidth="1"/>
    <col min="3874" max="3874" width="8.44140625" style="10" customWidth="1"/>
    <col min="3875" max="3875" width="1.44140625" style="10" customWidth="1"/>
    <col min="3876" max="3876" width="8.44140625" style="10" customWidth="1"/>
    <col min="3877" max="3877" width="2.21875" style="10" customWidth="1"/>
    <col min="3878" max="3878" width="13.109375" style="10" customWidth="1"/>
    <col min="3879" max="3879" width="2.21875" style="10" customWidth="1"/>
    <col min="3880" max="3880" width="13.109375" style="10" customWidth="1"/>
    <col min="3881" max="3881" width="1.44140625" style="10" customWidth="1"/>
    <col min="3882" max="3882" width="10" style="10" customWidth="1"/>
    <col min="3883" max="3883" width="2.21875" style="10" customWidth="1"/>
    <col min="3884" max="3884" width="11.5546875" style="10"/>
    <col min="3885" max="3885" width="1.44140625" style="10" customWidth="1"/>
    <col min="3886" max="3886" width="9.21875" style="10" customWidth="1"/>
    <col min="3887" max="3887" width="2.21875" style="10" customWidth="1"/>
    <col min="3888" max="3888" width="11.5546875" style="10"/>
    <col min="3889" max="3889" width="1.44140625" style="10" customWidth="1"/>
    <col min="3890" max="3890" width="9.21875" style="10" customWidth="1"/>
    <col min="3891" max="3891" width="2.21875" style="10" customWidth="1"/>
    <col min="3892" max="3892" width="12.33203125" style="10" customWidth="1"/>
    <col min="3893" max="3893" width="2.21875" style="10" customWidth="1"/>
    <col min="3894" max="3894" width="4.5546875" style="10" customWidth="1"/>
    <col min="3895" max="3895" width="1.44140625" style="10" customWidth="1"/>
    <col min="3896" max="3896" width="8.44140625" style="10" customWidth="1"/>
    <col min="3897" max="3897" width="1.44140625" style="10" customWidth="1"/>
    <col min="3898" max="3898" width="11.5546875" style="10"/>
    <col min="3899" max="3899" width="1.44140625" style="10" customWidth="1"/>
    <col min="3900" max="3900" width="11.5546875" style="10"/>
    <col min="3901" max="3901" width="1.44140625" style="10" customWidth="1"/>
    <col min="3902" max="4096" width="11.5546875" style="10"/>
    <col min="4097" max="4097" width="4.5546875" style="10" customWidth="1"/>
    <col min="4098" max="4098" width="1.109375" style="10" customWidth="1"/>
    <col min="4099" max="4099" width="16.21875" style="10" customWidth="1"/>
    <col min="4100" max="4100" width="1.109375" style="10" customWidth="1"/>
    <col min="4101" max="4101" width="12.33203125" style="10" customWidth="1"/>
    <col min="4102" max="4102" width="1.44140625" style="10" customWidth="1"/>
    <col min="4103" max="4103" width="8.44140625" style="10" customWidth="1"/>
    <col min="4104" max="4104" width="1.44140625" style="10" customWidth="1"/>
    <col min="4105" max="4105" width="8.44140625" style="10" customWidth="1"/>
    <col min="4106" max="4106" width="1.44140625" style="10" customWidth="1"/>
    <col min="4107" max="4107" width="12.33203125" style="10" customWidth="1"/>
    <col min="4108" max="4108" width="1.44140625" style="10" customWidth="1"/>
    <col min="4109" max="4109" width="8.44140625" style="10" customWidth="1"/>
    <col min="4110" max="4110" width="1.44140625" style="10" customWidth="1"/>
    <col min="4111" max="4111" width="8.44140625" style="10" customWidth="1"/>
    <col min="4112" max="4112" width="1.44140625" style="10" customWidth="1"/>
    <col min="4113" max="4113" width="12.33203125" style="10" customWidth="1"/>
    <col min="4114" max="4114" width="1.44140625" style="10" customWidth="1"/>
    <col min="4115" max="4115" width="12.33203125" style="10" customWidth="1"/>
    <col min="4116" max="4116" width="1.44140625" style="10" customWidth="1"/>
    <col min="4117" max="4117" width="10" style="10" customWidth="1"/>
    <col min="4118" max="4118" width="1.44140625" style="10" customWidth="1"/>
    <col min="4119" max="4119" width="10" style="10" customWidth="1"/>
    <col min="4120" max="4120" width="1.44140625" style="10" customWidth="1"/>
    <col min="4121" max="4121" width="10" style="10" customWidth="1"/>
    <col min="4122" max="4122" width="1.44140625" style="10" customWidth="1"/>
    <col min="4123" max="4123" width="9.21875" style="10" customWidth="1"/>
    <col min="4124" max="4125" width="2.21875" style="10" customWidth="1"/>
    <col min="4126" max="4126" width="13.109375" style="10" customWidth="1"/>
    <col min="4127" max="4127" width="1.44140625" style="10" customWidth="1"/>
    <col min="4128" max="4128" width="13.109375" style="10" customWidth="1"/>
    <col min="4129" max="4129" width="1.44140625" style="10" customWidth="1"/>
    <col min="4130" max="4130" width="8.44140625" style="10" customWidth="1"/>
    <col min="4131" max="4131" width="1.44140625" style="10" customWidth="1"/>
    <col min="4132" max="4132" width="8.44140625" style="10" customWidth="1"/>
    <col min="4133" max="4133" width="2.21875" style="10" customWidth="1"/>
    <col min="4134" max="4134" width="13.109375" style="10" customWidth="1"/>
    <col min="4135" max="4135" width="2.21875" style="10" customWidth="1"/>
    <col min="4136" max="4136" width="13.109375" style="10" customWidth="1"/>
    <col min="4137" max="4137" width="1.44140625" style="10" customWidth="1"/>
    <col min="4138" max="4138" width="10" style="10" customWidth="1"/>
    <col min="4139" max="4139" width="2.21875" style="10" customWidth="1"/>
    <col min="4140" max="4140" width="11.5546875" style="10"/>
    <col min="4141" max="4141" width="1.44140625" style="10" customWidth="1"/>
    <col min="4142" max="4142" width="9.21875" style="10" customWidth="1"/>
    <col min="4143" max="4143" width="2.21875" style="10" customWidth="1"/>
    <col min="4144" max="4144" width="11.5546875" style="10"/>
    <col min="4145" max="4145" width="1.44140625" style="10" customWidth="1"/>
    <col min="4146" max="4146" width="9.21875" style="10" customWidth="1"/>
    <col min="4147" max="4147" width="2.21875" style="10" customWidth="1"/>
    <col min="4148" max="4148" width="12.33203125" style="10" customWidth="1"/>
    <col min="4149" max="4149" width="2.21875" style="10" customWidth="1"/>
    <col min="4150" max="4150" width="4.5546875" style="10" customWidth="1"/>
    <col min="4151" max="4151" width="1.44140625" style="10" customWidth="1"/>
    <col min="4152" max="4152" width="8.44140625" style="10" customWidth="1"/>
    <col min="4153" max="4153" width="1.44140625" style="10" customWidth="1"/>
    <col min="4154" max="4154" width="11.5546875" style="10"/>
    <col min="4155" max="4155" width="1.44140625" style="10" customWidth="1"/>
    <col min="4156" max="4156" width="11.5546875" style="10"/>
    <col min="4157" max="4157" width="1.44140625" style="10" customWidth="1"/>
    <col min="4158" max="4352" width="11.5546875" style="10"/>
    <col min="4353" max="4353" width="4.5546875" style="10" customWidth="1"/>
    <col min="4354" max="4354" width="1.109375" style="10" customWidth="1"/>
    <col min="4355" max="4355" width="16.21875" style="10" customWidth="1"/>
    <col min="4356" max="4356" width="1.109375" style="10" customWidth="1"/>
    <col min="4357" max="4357" width="12.33203125" style="10" customWidth="1"/>
    <col min="4358" max="4358" width="1.44140625" style="10" customWidth="1"/>
    <col min="4359" max="4359" width="8.44140625" style="10" customWidth="1"/>
    <col min="4360" max="4360" width="1.44140625" style="10" customWidth="1"/>
    <col min="4361" max="4361" width="8.44140625" style="10" customWidth="1"/>
    <col min="4362" max="4362" width="1.44140625" style="10" customWidth="1"/>
    <col min="4363" max="4363" width="12.33203125" style="10" customWidth="1"/>
    <col min="4364" max="4364" width="1.44140625" style="10" customWidth="1"/>
    <col min="4365" max="4365" width="8.44140625" style="10" customWidth="1"/>
    <col min="4366" max="4366" width="1.44140625" style="10" customWidth="1"/>
    <col min="4367" max="4367" width="8.44140625" style="10" customWidth="1"/>
    <col min="4368" max="4368" width="1.44140625" style="10" customWidth="1"/>
    <col min="4369" max="4369" width="12.33203125" style="10" customWidth="1"/>
    <col min="4370" max="4370" width="1.44140625" style="10" customWidth="1"/>
    <col min="4371" max="4371" width="12.33203125" style="10" customWidth="1"/>
    <col min="4372" max="4372" width="1.44140625" style="10" customWidth="1"/>
    <col min="4373" max="4373" width="10" style="10" customWidth="1"/>
    <col min="4374" max="4374" width="1.44140625" style="10" customWidth="1"/>
    <col min="4375" max="4375" width="10" style="10" customWidth="1"/>
    <col min="4376" max="4376" width="1.44140625" style="10" customWidth="1"/>
    <col min="4377" max="4377" width="10" style="10" customWidth="1"/>
    <col min="4378" max="4378" width="1.44140625" style="10" customWidth="1"/>
    <col min="4379" max="4379" width="9.21875" style="10" customWidth="1"/>
    <col min="4380" max="4381" width="2.21875" style="10" customWidth="1"/>
    <col min="4382" max="4382" width="13.109375" style="10" customWidth="1"/>
    <col min="4383" max="4383" width="1.44140625" style="10" customWidth="1"/>
    <col min="4384" max="4384" width="13.109375" style="10" customWidth="1"/>
    <col min="4385" max="4385" width="1.44140625" style="10" customWidth="1"/>
    <col min="4386" max="4386" width="8.44140625" style="10" customWidth="1"/>
    <col min="4387" max="4387" width="1.44140625" style="10" customWidth="1"/>
    <col min="4388" max="4388" width="8.44140625" style="10" customWidth="1"/>
    <col min="4389" max="4389" width="2.21875" style="10" customWidth="1"/>
    <col min="4390" max="4390" width="13.109375" style="10" customWidth="1"/>
    <col min="4391" max="4391" width="2.21875" style="10" customWidth="1"/>
    <col min="4392" max="4392" width="13.109375" style="10" customWidth="1"/>
    <col min="4393" max="4393" width="1.44140625" style="10" customWidth="1"/>
    <col min="4394" max="4394" width="10" style="10" customWidth="1"/>
    <col min="4395" max="4395" width="2.21875" style="10" customWidth="1"/>
    <col min="4396" max="4396" width="11.5546875" style="10"/>
    <col min="4397" max="4397" width="1.44140625" style="10" customWidth="1"/>
    <col min="4398" max="4398" width="9.21875" style="10" customWidth="1"/>
    <col min="4399" max="4399" width="2.21875" style="10" customWidth="1"/>
    <col min="4400" max="4400" width="11.5546875" style="10"/>
    <col min="4401" max="4401" width="1.44140625" style="10" customWidth="1"/>
    <col min="4402" max="4402" width="9.21875" style="10" customWidth="1"/>
    <col min="4403" max="4403" width="2.21875" style="10" customWidth="1"/>
    <col min="4404" max="4404" width="12.33203125" style="10" customWidth="1"/>
    <col min="4405" max="4405" width="2.21875" style="10" customWidth="1"/>
    <col min="4406" max="4406" width="4.5546875" style="10" customWidth="1"/>
    <col min="4407" max="4407" width="1.44140625" style="10" customWidth="1"/>
    <col min="4408" max="4408" width="8.44140625" style="10" customWidth="1"/>
    <col min="4409" max="4409" width="1.44140625" style="10" customWidth="1"/>
    <col min="4410" max="4410" width="11.5546875" style="10"/>
    <col min="4411" max="4411" width="1.44140625" style="10" customWidth="1"/>
    <col min="4412" max="4412" width="11.5546875" style="10"/>
    <col min="4413" max="4413" width="1.44140625" style="10" customWidth="1"/>
    <col min="4414" max="4608" width="11.5546875" style="10"/>
    <col min="4609" max="4609" width="4.5546875" style="10" customWidth="1"/>
    <col min="4610" max="4610" width="1.109375" style="10" customWidth="1"/>
    <col min="4611" max="4611" width="16.21875" style="10" customWidth="1"/>
    <col min="4612" max="4612" width="1.109375" style="10" customWidth="1"/>
    <col min="4613" max="4613" width="12.33203125" style="10" customWidth="1"/>
    <col min="4614" max="4614" width="1.44140625" style="10" customWidth="1"/>
    <col min="4615" max="4615" width="8.44140625" style="10" customWidth="1"/>
    <col min="4616" max="4616" width="1.44140625" style="10" customWidth="1"/>
    <col min="4617" max="4617" width="8.44140625" style="10" customWidth="1"/>
    <col min="4618" max="4618" width="1.44140625" style="10" customWidth="1"/>
    <col min="4619" max="4619" width="12.33203125" style="10" customWidth="1"/>
    <col min="4620" max="4620" width="1.44140625" style="10" customWidth="1"/>
    <col min="4621" max="4621" width="8.44140625" style="10" customWidth="1"/>
    <col min="4622" max="4622" width="1.44140625" style="10" customWidth="1"/>
    <col min="4623" max="4623" width="8.44140625" style="10" customWidth="1"/>
    <col min="4624" max="4624" width="1.44140625" style="10" customWidth="1"/>
    <col min="4625" max="4625" width="12.33203125" style="10" customWidth="1"/>
    <col min="4626" max="4626" width="1.44140625" style="10" customWidth="1"/>
    <col min="4627" max="4627" width="12.33203125" style="10" customWidth="1"/>
    <col min="4628" max="4628" width="1.44140625" style="10" customWidth="1"/>
    <col min="4629" max="4629" width="10" style="10" customWidth="1"/>
    <col min="4630" max="4630" width="1.44140625" style="10" customWidth="1"/>
    <col min="4631" max="4631" width="10" style="10" customWidth="1"/>
    <col min="4632" max="4632" width="1.44140625" style="10" customWidth="1"/>
    <col min="4633" max="4633" width="10" style="10" customWidth="1"/>
    <col min="4634" max="4634" width="1.44140625" style="10" customWidth="1"/>
    <col min="4635" max="4635" width="9.21875" style="10" customWidth="1"/>
    <col min="4636" max="4637" width="2.21875" style="10" customWidth="1"/>
    <col min="4638" max="4638" width="13.109375" style="10" customWidth="1"/>
    <col min="4639" max="4639" width="1.44140625" style="10" customWidth="1"/>
    <col min="4640" max="4640" width="13.109375" style="10" customWidth="1"/>
    <col min="4641" max="4641" width="1.44140625" style="10" customWidth="1"/>
    <col min="4642" max="4642" width="8.44140625" style="10" customWidth="1"/>
    <col min="4643" max="4643" width="1.44140625" style="10" customWidth="1"/>
    <col min="4644" max="4644" width="8.44140625" style="10" customWidth="1"/>
    <col min="4645" max="4645" width="2.21875" style="10" customWidth="1"/>
    <col min="4646" max="4646" width="13.109375" style="10" customWidth="1"/>
    <col min="4647" max="4647" width="2.21875" style="10" customWidth="1"/>
    <col min="4648" max="4648" width="13.109375" style="10" customWidth="1"/>
    <col min="4649" max="4649" width="1.44140625" style="10" customWidth="1"/>
    <col min="4650" max="4650" width="10" style="10" customWidth="1"/>
    <col min="4651" max="4651" width="2.21875" style="10" customWidth="1"/>
    <col min="4652" max="4652" width="11.5546875" style="10"/>
    <col min="4653" max="4653" width="1.44140625" style="10" customWidth="1"/>
    <col min="4654" max="4654" width="9.21875" style="10" customWidth="1"/>
    <col min="4655" max="4655" width="2.21875" style="10" customWidth="1"/>
    <col min="4656" max="4656" width="11.5546875" style="10"/>
    <col min="4657" max="4657" width="1.44140625" style="10" customWidth="1"/>
    <col min="4658" max="4658" width="9.21875" style="10" customWidth="1"/>
    <col min="4659" max="4659" width="2.21875" style="10" customWidth="1"/>
    <col min="4660" max="4660" width="12.33203125" style="10" customWidth="1"/>
    <col min="4661" max="4661" width="2.21875" style="10" customWidth="1"/>
    <col min="4662" max="4662" width="4.5546875" style="10" customWidth="1"/>
    <col min="4663" max="4663" width="1.44140625" style="10" customWidth="1"/>
    <col min="4664" max="4664" width="8.44140625" style="10" customWidth="1"/>
    <col min="4665" max="4665" width="1.44140625" style="10" customWidth="1"/>
    <col min="4666" max="4666" width="11.5546875" style="10"/>
    <col min="4667" max="4667" width="1.44140625" style="10" customWidth="1"/>
    <col min="4668" max="4668" width="11.5546875" style="10"/>
    <col min="4669" max="4669" width="1.44140625" style="10" customWidth="1"/>
    <col min="4670" max="4864" width="11.5546875" style="10"/>
    <col min="4865" max="4865" width="4.5546875" style="10" customWidth="1"/>
    <col min="4866" max="4866" width="1.109375" style="10" customWidth="1"/>
    <col min="4867" max="4867" width="16.21875" style="10" customWidth="1"/>
    <col min="4868" max="4868" width="1.109375" style="10" customWidth="1"/>
    <col min="4869" max="4869" width="12.33203125" style="10" customWidth="1"/>
    <col min="4870" max="4870" width="1.44140625" style="10" customWidth="1"/>
    <col min="4871" max="4871" width="8.44140625" style="10" customWidth="1"/>
    <col min="4872" max="4872" width="1.44140625" style="10" customWidth="1"/>
    <col min="4873" max="4873" width="8.44140625" style="10" customWidth="1"/>
    <col min="4874" max="4874" width="1.44140625" style="10" customWidth="1"/>
    <col min="4875" max="4875" width="12.33203125" style="10" customWidth="1"/>
    <col min="4876" max="4876" width="1.44140625" style="10" customWidth="1"/>
    <col min="4877" max="4877" width="8.44140625" style="10" customWidth="1"/>
    <col min="4878" max="4878" width="1.44140625" style="10" customWidth="1"/>
    <col min="4879" max="4879" width="8.44140625" style="10" customWidth="1"/>
    <col min="4880" max="4880" width="1.44140625" style="10" customWidth="1"/>
    <col min="4881" max="4881" width="12.33203125" style="10" customWidth="1"/>
    <col min="4882" max="4882" width="1.44140625" style="10" customWidth="1"/>
    <col min="4883" max="4883" width="12.33203125" style="10" customWidth="1"/>
    <col min="4884" max="4884" width="1.44140625" style="10" customWidth="1"/>
    <col min="4885" max="4885" width="10" style="10" customWidth="1"/>
    <col min="4886" max="4886" width="1.44140625" style="10" customWidth="1"/>
    <col min="4887" max="4887" width="10" style="10" customWidth="1"/>
    <col min="4888" max="4888" width="1.44140625" style="10" customWidth="1"/>
    <col min="4889" max="4889" width="10" style="10" customWidth="1"/>
    <col min="4890" max="4890" width="1.44140625" style="10" customWidth="1"/>
    <col min="4891" max="4891" width="9.21875" style="10" customWidth="1"/>
    <col min="4892" max="4893" width="2.21875" style="10" customWidth="1"/>
    <col min="4894" max="4894" width="13.109375" style="10" customWidth="1"/>
    <col min="4895" max="4895" width="1.44140625" style="10" customWidth="1"/>
    <col min="4896" max="4896" width="13.109375" style="10" customWidth="1"/>
    <col min="4897" max="4897" width="1.44140625" style="10" customWidth="1"/>
    <col min="4898" max="4898" width="8.44140625" style="10" customWidth="1"/>
    <col min="4899" max="4899" width="1.44140625" style="10" customWidth="1"/>
    <col min="4900" max="4900" width="8.44140625" style="10" customWidth="1"/>
    <col min="4901" max="4901" width="2.21875" style="10" customWidth="1"/>
    <col min="4902" max="4902" width="13.109375" style="10" customWidth="1"/>
    <col min="4903" max="4903" width="2.21875" style="10" customWidth="1"/>
    <col min="4904" max="4904" width="13.109375" style="10" customWidth="1"/>
    <col min="4905" max="4905" width="1.44140625" style="10" customWidth="1"/>
    <col min="4906" max="4906" width="10" style="10" customWidth="1"/>
    <col min="4907" max="4907" width="2.21875" style="10" customWidth="1"/>
    <col min="4908" max="4908" width="11.5546875" style="10"/>
    <col min="4909" max="4909" width="1.44140625" style="10" customWidth="1"/>
    <col min="4910" max="4910" width="9.21875" style="10" customWidth="1"/>
    <col min="4911" max="4911" width="2.21875" style="10" customWidth="1"/>
    <col min="4912" max="4912" width="11.5546875" style="10"/>
    <col min="4913" max="4913" width="1.44140625" style="10" customWidth="1"/>
    <col min="4914" max="4914" width="9.21875" style="10" customWidth="1"/>
    <col min="4915" max="4915" width="2.21875" style="10" customWidth="1"/>
    <col min="4916" max="4916" width="12.33203125" style="10" customWidth="1"/>
    <col min="4917" max="4917" width="2.21875" style="10" customWidth="1"/>
    <col min="4918" max="4918" width="4.5546875" style="10" customWidth="1"/>
    <col min="4919" max="4919" width="1.44140625" style="10" customWidth="1"/>
    <col min="4920" max="4920" width="8.44140625" style="10" customWidth="1"/>
    <col min="4921" max="4921" width="1.44140625" style="10" customWidth="1"/>
    <col min="4922" max="4922" width="11.5546875" style="10"/>
    <col min="4923" max="4923" width="1.44140625" style="10" customWidth="1"/>
    <col min="4924" max="4924" width="11.5546875" style="10"/>
    <col min="4925" max="4925" width="1.44140625" style="10" customWidth="1"/>
    <col min="4926" max="5120" width="11.5546875" style="10"/>
    <col min="5121" max="5121" width="4.5546875" style="10" customWidth="1"/>
    <col min="5122" max="5122" width="1.109375" style="10" customWidth="1"/>
    <col min="5123" max="5123" width="16.21875" style="10" customWidth="1"/>
    <col min="5124" max="5124" width="1.109375" style="10" customWidth="1"/>
    <col min="5125" max="5125" width="12.33203125" style="10" customWidth="1"/>
    <col min="5126" max="5126" width="1.44140625" style="10" customWidth="1"/>
    <col min="5127" max="5127" width="8.44140625" style="10" customWidth="1"/>
    <col min="5128" max="5128" width="1.44140625" style="10" customWidth="1"/>
    <col min="5129" max="5129" width="8.44140625" style="10" customWidth="1"/>
    <col min="5130" max="5130" width="1.44140625" style="10" customWidth="1"/>
    <col min="5131" max="5131" width="12.33203125" style="10" customWidth="1"/>
    <col min="5132" max="5132" width="1.44140625" style="10" customWidth="1"/>
    <col min="5133" max="5133" width="8.44140625" style="10" customWidth="1"/>
    <col min="5134" max="5134" width="1.44140625" style="10" customWidth="1"/>
    <col min="5135" max="5135" width="8.44140625" style="10" customWidth="1"/>
    <col min="5136" max="5136" width="1.44140625" style="10" customWidth="1"/>
    <col min="5137" max="5137" width="12.33203125" style="10" customWidth="1"/>
    <col min="5138" max="5138" width="1.44140625" style="10" customWidth="1"/>
    <col min="5139" max="5139" width="12.33203125" style="10" customWidth="1"/>
    <col min="5140" max="5140" width="1.44140625" style="10" customWidth="1"/>
    <col min="5141" max="5141" width="10" style="10" customWidth="1"/>
    <col min="5142" max="5142" width="1.44140625" style="10" customWidth="1"/>
    <col min="5143" max="5143" width="10" style="10" customWidth="1"/>
    <col min="5144" max="5144" width="1.44140625" style="10" customWidth="1"/>
    <col min="5145" max="5145" width="10" style="10" customWidth="1"/>
    <col min="5146" max="5146" width="1.44140625" style="10" customWidth="1"/>
    <col min="5147" max="5147" width="9.21875" style="10" customWidth="1"/>
    <col min="5148" max="5149" width="2.21875" style="10" customWidth="1"/>
    <col min="5150" max="5150" width="13.109375" style="10" customWidth="1"/>
    <col min="5151" max="5151" width="1.44140625" style="10" customWidth="1"/>
    <col min="5152" max="5152" width="13.109375" style="10" customWidth="1"/>
    <col min="5153" max="5153" width="1.44140625" style="10" customWidth="1"/>
    <col min="5154" max="5154" width="8.44140625" style="10" customWidth="1"/>
    <col min="5155" max="5155" width="1.44140625" style="10" customWidth="1"/>
    <col min="5156" max="5156" width="8.44140625" style="10" customWidth="1"/>
    <col min="5157" max="5157" width="2.21875" style="10" customWidth="1"/>
    <col min="5158" max="5158" width="13.109375" style="10" customWidth="1"/>
    <col min="5159" max="5159" width="2.21875" style="10" customWidth="1"/>
    <col min="5160" max="5160" width="13.109375" style="10" customWidth="1"/>
    <col min="5161" max="5161" width="1.44140625" style="10" customWidth="1"/>
    <col min="5162" max="5162" width="10" style="10" customWidth="1"/>
    <col min="5163" max="5163" width="2.21875" style="10" customWidth="1"/>
    <col min="5164" max="5164" width="11.5546875" style="10"/>
    <col min="5165" max="5165" width="1.44140625" style="10" customWidth="1"/>
    <col min="5166" max="5166" width="9.21875" style="10" customWidth="1"/>
    <col min="5167" max="5167" width="2.21875" style="10" customWidth="1"/>
    <col min="5168" max="5168" width="11.5546875" style="10"/>
    <col min="5169" max="5169" width="1.44140625" style="10" customWidth="1"/>
    <col min="5170" max="5170" width="9.21875" style="10" customWidth="1"/>
    <col min="5171" max="5171" width="2.21875" style="10" customWidth="1"/>
    <col min="5172" max="5172" width="12.33203125" style="10" customWidth="1"/>
    <col min="5173" max="5173" width="2.21875" style="10" customWidth="1"/>
    <col min="5174" max="5174" width="4.5546875" style="10" customWidth="1"/>
    <col min="5175" max="5175" width="1.44140625" style="10" customWidth="1"/>
    <col min="5176" max="5176" width="8.44140625" style="10" customWidth="1"/>
    <col min="5177" max="5177" width="1.44140625" style="10" customWidth="1"/>
    <col min="5178" max="5178" width="11.5546875" style="10"/>
    <col min="5179" max="5179" width="1.44140625" style="10" customWidth="1"/>
    <col min="5180" max="5180" width="11.5546875" style="10"/>
    <col min="5181" max="5181" width="1.44140625" style="10" customWidth="1"/>
    <col min="5182" max="5376" width="11.5546875" style="10"/>
    <col min="5377" max="5377" width="4.5546875" style="10" customWidth="1"/>
    <col min="5378" max="5378" width="1.109375" style="10" customWidth="1"/>
    <col min="5379" max="5379" width="16.21875" style="10" customWidth="1"/>
    <col min="5380" max="5380" width="1.109375" style="10" customWidth="1"/>
    <col min="5381" max="5381" width="12.33203125" style="10" customWidth="1"/>
    <col min="5382" max="5382" width="1.44140625" style="10" customWidth="1"/>
    <col min="5383" max="5383" width="8.44140625" style="10" customWidth="1"/>
    <col min="5384" max="5384" width="1.44140625" style="10" customWidth="1"/>
    <col min="5385" max="5385" width="8.44140625" style="10" customWidth="1"/>
    <col min="5386" max="5386" width="1.44140625" style="10" customWidth="1"/>
    <col min="5387" max="5387" width="12.33203125" style="10" customWidth="1"/>
    <col min="5388" max="5388" width="1.44140625" style="10" customWidth="1"/>
    <col min="5389" max="5389" width="8.44140625" style="10" customWidth="1"/>
    <col min="5390" max="5390" width="1.44140625" style="10" customWidth="1"/>
    <col min="5391" max="5391" width="8.44140625" style="10" customWidth="1"/>
    <col min="5392" max="5392" width="1.44140625" style="10" customWidth="1"/>
    <col min="5393" max="5393" width="12.33203125" style="10" customWidth="1"/>
    <col min="5394" max="5394" width="1.44140625" style="10" customWidth="1"/>
    <col min="5395" max="5395" width="12.33203125" style="10" customWidth="1"/>
    <col min="5396" max="5396" width="1.44140625" style="10" customWidth="1"/>
    <col min="5397" max="5397" width="10" style="10" customWidth="1"/>
    <col min="5398" max="5398" width="1.44140625" style="10" customWidth="1"/>
    <col min="5399" max="5399" width="10" style="10" customWidth="1"/>
    <col min="5400" max="5400" width="1.44140625" style="10" customWidth="1"/>
    <col min="5401" max="5401" width="10" style="10" customWidth="1"/>
    <col min="5402" max="5402" width="1.44140625" style="10" customWidth="1"/>
    <col min="5403" max="5403" width="9.21875" style="10" customWidth="1"/>
    <col min="5404" max="5405" width="2.21875" style="10" customWidth="1"/>
    <col min="5406" max="5406" width="13.109375" style="10" customWidth="1"/>
    <col min="5407" max="5407" width="1.44140625" style="10" customWidth="1"/>
    <col min="5408" max="5408" width="13.109375" style="10" customWidth="1"/>
    <col min="5409" max="5409" width="1.44140625" style="10" customWidth="1"/>
    <col min="5410" max="5410" width="8.44140625" style="10" customWidth="1"/>
    <col min="5411" max="5411" width="1.44140625" style="10" customWidth="1"/>
    <col min="5412" max="5412" width="8.44140625" style="10" customWidth="1"/>
    <col min="5413" max="5413" width="2.21875" style="10" customWidth="1"/>
    <col min="5414" max="5414" width="13.109375" style="10" customWidth="1"/>
    <col min="5415" max="5415" width="2.21875" style="10" customWidth="1"/>
    <col min="5416" max="5416" width="13.109375" style="10" customWidth="1"/>
    <col min="5417" max="5417" width="1.44140625" style="10" customWidth="1"/>
    <col min="5418" max="5418" width="10" style="10" customWidth="1"/>
    <col min="5419" max="5419" width="2.21875" style="10" customWidth="1"/>
    <col min="5420" max="5420" width="11.5546875" style="10"/>
    <col min="5421" max="5421" width="1.44140625" style="10" customWidth="1"/>
    <col min="5422" max="5422" width="9.21875" style="10" customWidth="1"/>
    <col min="5423" max="5423" width="2.21875" style="10" customWidth="1"/>
    <col min="5424" max="5424" width="11.5546875" style="10"/>
    <col min="5425" max="5425" width="1.44140625" style="10" customWidth="1"/>
    <col min="5426" max="5426" width="9.21875" style="10" customWidth="1"/>
    <col min="5427" max="5427" width="2.21875" style="10" customWidth="1"/>
    <col min="5428" max="5428" width="12.33203125" style="10" customWidth="1"/>
    <col min="5429" max="5429" width="2.21875" style="10" customWidth="1"/>
    <col min="5430" max="5430" width="4.5546875" style="10" customWidth="1"/>
    <col min="5431" max="5431" width="1.44140625" style="10" customWidth="1"/>
    <col min="5432" max="5432" width="8.44140625" style="10" customWidth="1"/>
    <col min="5433" max="5433" width="1.44140625" style="10" customWidth="1"/>
    <col min="5434" max="5434" width="11.5546875" style="10"/>
    <col min="5435" max="5435" width="1.44140625" style="10" customWidth="1"/>
    <col min="5436" max="5436" width="11.5546875" style="10"/>
    <col min="5437" max="5437" width="1.44140625" style="10" customWidth="1"/>
    <col min="5438" max="5632" width="11.5546875" style="10"/>
    <col min="5633" max="5633" width="4.5546875" style="10" customWidth="1"/>
    <col min="5634" max="5634" width="1.109375" style="10" customWidth="1"/>
    <col min="5635" max="5635" width="16.21875" style="10" customWidth="1"/>
    <col min="5636" max="5636" width="1.109375" style="10" customWidth="1"/>
    <col min="5637" max="5637" width="12.33203125" style="10" customWidth="1"/>
    <col min="5638" max="5638" width="1.44140625" style="10" customWidth="1"/>
    <col min="5639" max="5639" width="8.44140625" style="10" customWidth="1"/>
    <col min="5640" max="5640" width="1.44140625" style="10" customWidth="1"/>
    <col min="5641" max="5641" width="8.44140625" style="10" customWidth="1"/>
    <col min="5642" max="5642" width="1.44140625" style="10" customWidth="1"/>
    <col min="5643" max="5643" width="12.33203125" style="10" customWidth="1"/>
    <col min="5644" max="5644" width="1.44140625" style="10" customWidth="1"/>
    <col min="5645" max="5645" width="8.44140625" style="10" customWidth="1"/>
    <col min="5646" max="5646" width="1.44140625" style="10" customWidth="1"/>
    <col min="5647" max="5647" width="8.44140625" style="10" customWidth="1"/>
    <col min="5648" max="5648" width="1.44140625" style="10" customWidth="1"/>
    <col min="5649" max="5649" width="12.33203125" style="10" customWidth="1"/>
    <col min="5650" max="5650" width="1.44140625" style="10" customWidth="1"/>
    <col min="5651" max="5651" width="12.33203125" style="10" customWidth="1"/>
    <col min="5652" max="5652" width="1.44140625" style="10" customWidth="1"/>
    <col min="5653" max="5653" width="10" style="10" customWidth="1"/>
    <col min="5654" max="5654" width="1.44140625" style="10" customWidth="1"/>
    <col min="5655" max="5655" width="10" style="10" customWidth="1"/>
    <col min="5656" max="5656" width="1.44140625" style="10" customWidth="1"/>
    <col min="5657" max="5657" width="10" style="10" customWidth="1"/>
    <col min="5658" max="5658" width="1.44140625" style="10" customWidth="1"/>
    <col min="5659" max="5659" width="9.21875" style="10" customWidth="1"/>
    <col min="5660" max="5661" width="2.21875" style="10" customWidth="1"/>
    <col min="5662" max="5662" width="13.109375" style="10" customWidth="1"/>
    <col min="5663" max="5663" width="1.44140625" style="10" customWidth="1"/>
    <col min="5664" max="5664" width="13.109375" style="10" customWidth="1"/>
    <col min="5665" max="5665" width="1.44140625" style="10" customWidth="1"/>
    <col min="5666" max="5666" width="8.44140625" style="10" customWidth="1"/>
    <col min="5667" max="5667" width="1.44140625" style="10" customWidth="1"/>
    <col min="5668" max="5668" width="8.44140625" style="10" customWidth="1"/>
    <col min="5669" max="5669" width="2.21875" style="10" customWidth="1"/>
    <col min="5670" max="5670" width="13.109375" style="10" customWidth="1"/>
    <col min="5671" max="5671" width="2.21875" style="10" customWidth="1"/>
    <col min="5672" max="5672" width="13.109375" style="10" customWidth="1"/>
    <col min="5673" max="5673" width="1.44140625" style="10" customWidth="1"/>
    <col min="5674" max="5674" width="10" style="10" customWidth="1"/>
    <col min="5675" max="5675" width="2.21875" style="10" customWidth="1"/>
    <col min="5676" max="5676" width="11.5546875" style="10"/>
    <col min="5677" max="5677" width="1.44140625" style="10" customWidth="1"/>
    <col min="5678" max="5678" width="9.21875" style="10" customWidth="1"/>
    <col min="5679" max="5679" width="2.21875" style="10" customWidth="1"/>
    <col min="5680" max="5680" width="11.5546875" style="10"/>
    <col min="5681" max="5681" width="1.44140625" style="10" customWidth="1"/>
    <col min="5682" max="5682" width="9.21875" style="10" customWidth="1"/>
    <col min="5683" max="5683" width="2.21875" style="10" customWidth="1"/>
    <col min="5684" max="5684" width="12.33203125" style="10" customWidth="1"/>
    <col min="5685" max="5685" width="2.21875" style="10" customWidth="1"/>
    <col min="5686" max="5686" width="4.5546875" style="10" customWidth="1"/>
    <col min="5687" max="5687" width="1.44140625" style="10" customWidth="1"/>
    <col min="5688" max="5688" width="8.44140625" style="10" customWidth="1"/>
    <col min="5689" max="5689" width="1.44140625" style="10" customWidth="1"/>
    <col min="5690" max="5690" width="11.5546875" style="10"/>
    <col min="5691" max="5691" width="1.44140625" style="10" customWidth="1"/>
    <col min="5692" max="5692" width="11.5546875" style="10"/>
    <col min="5693" max="5693" width="1.44140625" style="10" customWidth="1"/>
    <col min="5694" max="5888" width="11.5546875" style="10"/>
    <col min="5889" max="5889" width="4.5546875" style="10" customWidth="1"/>
    <col min="5890" max="5890" width="1.109375" style="10" customWidth="1"/>
    <col min="5891" max="5891" width="16.21875" style="10" customWidth="1"/>
    <col min="5892" max="5892" width="1.109375" style="10" customWidth="1"/>
    <col min="5893" max="5893" width="12.33203125" style="10" customWidth="1"/>
    <col min="5894" max="5894" width="1.44140625" style="10" customWidth="1"/>
    <col min="5895" max="5895" width="8.44140625" style="10" customWidth="1"/>
    <col min="5896" max="5896" width="1.44140625" style="10" customWidth="1"/>
    <col min="5897" max="5897" width="8.44140625" style="10" customWidth="1"/>
    <col min="5898" max="5898" width="1.44140625" style="10" customWidth="1"/>
    <col min="5899" max="5899" width="12.33203125" style="10" customWidth="1"/>
    <col min="5900" max="5900" width="1.44140625" style="10" customWidth="1"/>
    <col min="5901" max="5901" width="8.44140625" style="10" customWidth="1"/>
    <col min="5902" max="5902" width="1.44140625" style="10" customWidth="1"/>
    <col min="5903" max="5903" width="8.44140625" style="10" customWidth="1"/>
    <col min="5904" max="5904" width="1.44140625" style="10" customWidth="1"/>
    <col min="5905" max="5905" width="12.33203125" style="10" customWidth="1"/>
    <col min="5906" max="5906" width="1.44140625" style="10" customWidth="1"/>
    <col min="5907" max="5907" width="12.33203125" style="10" customWidth="1"/>
    <col min="5908" max="5908" width="1.44140625" style="10" customWidth="1"/>
    <col min="5909" max="5909" width="10" style="10" customWidth="1"/>
    <col min="5910" max="5910" width="1.44140625" style="10" customWidth="1"/>
    <col min="5911" max="5911" width="10" style="10" customWidth="1"/>
    <col min="5912" max="5912" width="1.44140625" style="10" customWidth="1"/>
    <col min="5913" max="5913" width="10" style="10" customWidth="1"/>
    <col min="5914" max="5914" width="1.44140625" style="10" customWidth="1"/>
    <col min="5915" max="5915" width="9.21875" style="10" customWidth="1"/>
    <col min="5916" max="5917" width="2.21875" style="10" customWidth="1"/>
    <col min="5918" max="5918" width="13.109375" style="10" customWidth="1"/>
    <col min="5919" max="5919" width="1.44140625" style="10" customWidth="1"/>
    <col min="5920" max="5920" width="13.109375" style="10" customWidth="1"/>
    <col min="5921" max="5921" width="1.44140625" style="10" customWidth="1"/>
    <col min="5922" max="5922" width="8.44140625" style="10" customWidth="1"/>
    <col min="5923" max="5923" width="1.44140625" style="10" customWidth="1"/>
    <col min="5924" max="5924" width="8.44140625" style="10" customWidth="1"/>
    <col min="5925" max="5925" width="2.21875" style="10" customWidth="1"/>
    <col min="5926" max="5926" width="13.109375" style="10" customWidth="1"/>
    <col min="5927" max="5927" width="2.21875" style="10" customWidth="1"/>
    <col min="5928" max="5928" width="13.109375" style="10" customWidth="1"/>
    <col min="5929" max="5929" width="1.44140625" style="10" customWidth="1"/>
    <col min="5930" max="5930" width="10" style="10" customWidth="1"/>
    <col min="5931" max="5931" width="2.21875" style="10" customWidth="1"/>
    <col min="5932" max="5932" width="11.5546875" style="10"/>
    <col min="5933" max="5933" width="1.44140625" style="10" customWidth="1"/>
    <col min="5934" max="5934" width="9.21875" style="10" customWidth="1"/>
    <col min="5935" max="5935" width="2.21875" style="10" customWidth="1"/>
    <col min="5936" max="5936" width="11.5546875" style="10"/>
    <col min="5937" max="5937" width="1.44140625" style="10" customWidth="1"/>
    <col min="5938" max="5938" width="9.21875" style="10" customWidth="1"/>
    <col min="5939" max="5939" width="2.21875" style="10" customWidth="1"/>
    <col min="5940" max="5940" width="12.33203125" style="10" customWidth="1"/>
    <col min="5941" max="5941" width="2.21875" style="10" customWidth="1"/>
    <col min="5942" max="5942" width="4.5546875" style="10" customWidth="1"/>
    <col min="5943" max="5943" width="1.44140625" style="10" customWidth="1"/>
    <col min="5944" max="5944" width="8.44140625" style="10" customWidth="1"/>
    <col min="5945" max="5945" width="1.44140625" style="10" customWidth="1"/>
    <col min="5946" max="5946" width="11.5546875" style="10"/>
    <col min="5947" max="5947" width="1.44140625" style="10" customWidth="1"/>
    <col min="5948" max="5948" width="11.5546875" style="10"/>
    <col min="5949" max="5949" width="1.44140625" style="10" customWidth="1"/>
    <col min="5950" max="6144" width="11.5546875" style="10"/>
    <col min="6145" max="6145" width="4.5546875" style="10" customWidth="1"/>
    <col min="6146" max="6146" width="1.109375" style="10" customWidth="1"/>
    <col min="6147" max="6147" width="16.21875" style="10" customWidth="1"/>
    <col min="6148" max="6148" width="1.109375" style="10" customWidth="1"/>
    <col min="6149" max="6149" width="12.33203125" style="10" customWidth="1"/>
    <col min="6150" max="6150" width="1.44140625" style="10" customWidth="1"/>
    <col min="6151" max="6151" width="8.44140625" style="10" customWidth="1"/>
    <col min="6152" max="6152" width="1.44140625" style="10" customWidth="1"/>
    <col min="6153" max="6153" width="8.44140625" style="10" customWidth="1"/>
    <col min="6154" max="6154" width="1.44140625" style="10" customWidth="1"/>
    <col min="6155" max="6155" width="12.33203125" style="10" customWidth="1"/>
    <col min="6156" max="6156" width="1.44140625" style="10" customWidth="1"/>
    <col min="6157" max="6157" width="8.44140625" style="10" customWidth="1"/>
    <col min="6158" max="6158" width="1.44140625" style="10" customWidth="1"/>
    <col min="6159" max="6159" width="8.44140625" style="10" customWidth="1"/>
    <col min="6160" max="6160" width="1.44140625" style="10" customWidth="1"/>
    <col min="6161" max="6161" width="12.33203125" style="10" customWidth="1"/>
    <col min="6162" max="6162" width="1.44140625" style="10" customWidth="1"/>
    <col min="6163" max="6163" width="12.33203125" style="10" customWidth="1"/>
    <col min="6164" max="6164" width="1.44140625" style="10" customWidth="1"/>
    <col min="6165" max="6165" width="10" style="10" customWidth="1"/>
    <col min="6166" max="6166" width="1.44140625" style="10" customWidth="1"/>
    <col min="6167" max="6167" width="10" style="10" customWidth="1"/>
    <col min="6168" max="6168" width="1.44140625" style="10" customWidth="1"/>
    <col min="6169" max="6169" width="10" style="10" customWidth="1"/>
    <col min="6170" max="6170" width="1.44140625" style="10" customWidth="1"/>
    <col min="6171" max="6171" width="9.21875" style="10" customWidth="1"/>
    <col min="6172" max="6173" width="2.21875" style="10" customWidth="1"/>
    <col min="6174" max="6174" width="13.109375" style="10" customWidth="1"/>
    <col min="6175" max="6175" width="1.44140625" style="10" customWidth="1"/>
    <col min="6176" max="6176" width="13.109375" style="10" customWidth="1"/>
    <col min="6177" max="6177" width="1.44140625" style="10" customWidth="1"/>
    <col min="6178" max="6178" width="8.44140625" style="10" customWidth="1"/>
    <col min="6179" max="6179" width="1.44140625" style="10" customWidth="1"/>
    <col min="6180" max="6180" width="8.44140625" style="10" customWidth="1"/>
    <col min="6181" max="6181" width="2.21875" style="10" customWidth="1"/>
    <col min="6182" max="6182" width="13.109375" style="10" customWidth="1"/>
    <col min="6183" max="6183" width="2.21875" style="10" customWidth="1"/>
    <col min="6184" max="6184" width="13.109375" style="10" customWidth="1"/>
    <col min="6185" max="6185" width="1.44140625" style="10" customWidth="1"/>
    <col min="6186" max="6186" width="10" style="10" customWidth="1"/>
    <col min="6187" max="6187" width="2.21875" style="10" customWidth="1"/>
    <col min="6188" max="6188" width="11.5546875" style="10"/>
    <col min="6189" max="6189" width="1.44140625" style="10" customWidth="1"/>
    <col min="6190" max="6190" width="9.21875" style="10" customWidth="1"/>
    <col min="6191" max="6191" width="2.21875" style="10" customWidth="1"/>
    <col min="6192" max="6192" width="11.5546875" style="10"/>
    <col min="6193" max="6193" width="1.44140625" style="10" customWidth="1"/>
    <col min="6194" max="6194" width="9.21875" style="10" customWidth="1"/>
    <col min="6195" max="6195" width="2.21875" style="10" customWidth="1"/>
    <col min="6196" max="6196" width="12.33203125" style="10" customWidth="1"/>
    <col min="6197" max="6197" width="2.21875" style="10" customWidth="1"/>
    <col min="6198" max="6198" width="4.5546875" style="10" customWidth="1"/>
    <col min="6199" max="6199" width="1.44140625" style="10" customWidth="1"/>
    <col min="6200" max="6200" width="8.44140625" style="10" customWidth="1"/>
    <col min="6201" max="6201" width="1.44140625" style="10" customWidth="1"/>
    <col min="6202" max="6202" width="11.5546875" style="10"/>
    <col min="6203" max="6203" width="1.44140625" style="10" customWidth="1"/>
    <col min="6204" max="6204" width="11.5546875" style="10"/>
    <col min="6205" max="6205" width="1.44140625" style="10" customWidth="1"/>
    <col min="6206" max="6400" width="11.5546875" style="10"/>
    <col min="6401" max="6401" width="4.5546875" style="10" customWidth="1"/>
    <col min="6402" max="6402" width="1.109375" style="10" customWidth="1"/>
    <col min="6403" max="6403" width="16.21875" style="10" customWidth="1"/>
    <col min="6404" max="6404" width="1.109375" style="10" customWidth="1"/>
    <col min="6405" max="6405" width="12.33203125" style="10" customWidth="1"/>
    <col min="6406" max="6406" width="1.44140625" style="10" customWidth="1"/>
    <col min="6407" max="6407" width="8.44140625" style="10" customWidth="1"/>
    <col min="6408" max="6408" width="1.44140625" style="10" customWidth="1"/>
    <col min="6409" max="6409" width="8.44140625" style="10" customWidth="1"/>
    <col min="6410" max="6410" width="1.44140625" style="10" customWidth="1"/>
    <col min="6411" max="6411" width="12.33203125" style="10" customWidth="1"/>
    <col min="6412" max="6412" width="1.44140625" style="10" customWidth="1"/>
    <col min="6413" max="6413" width="8.44140625" style="10" customWidth="1"/>
    <col min="6414" max="6414" width="1.44140625" style="10" customWidth="1"/>
    <col min="6415" max="6415" width="8.44140625" style="10" customWidth="1"/>
    <col min="6416" max="6416" width="1.44140625" style="10" customWidth="1"/>
    <col min="6417" max="6417" width="12.33203125" style="10" customWidth="1"/>
    <col min="6418" max="6418" width="1.44140625" style="10" customWidth="1"/>
    <col min="6419" max="6419" width="12.33203125" style="10" customWidth="1"/>
    <col min="6420" max="6420" width="1.44140625" style="10" customWidth="1"/>
    <col min="6421" max="6421" width="10" style="10" customWidth="1"/>
    <col min="6422" max="6422" width="1.44140625" style="10" customWidth="1"/>
    <col min="6423" max="6423" width="10" style="10" customWidth="1"/>
    <col min="6424" max="6424" width="1.44140625" style="10" customWidth="1"/>
    <col min="6425" max="6425" width="10" style="10" customWidth="1"/>
    <col min="6426" max="6426" width="1.44140625" style="10" customWidth="1"/>
    <col min="6427" max="6427" width="9.21875" style="10" customWidth="1"/>
    <col min="6428" max="6429" width="2.21875" style="10" customWidth="1"/>
    <col min="6430" max="6430" width="13.109375" style="10" customWidth="1"/>
    <col min="6431" max="6431" width="1.44140625" style="10" customWidth="1"/>
    <col min="6432" max="6432" width="13.109375" style="10" customWidth="1"/>
    <col min="6433" max="6433" width="1.44140625" style="10" customWidth="1"/>
    <col min="6434" max="6434" width="8.44140625" style="10" customWidth="1"/>
    <col min="6435" max="6435" width="1.44140625" style="10" customWidth="1"/>
    <col min="6436" max="6436" width="8.44140625" style="10" customWidth="1"/>
    <col min="6437" max="6437" width="2.21875" style="10" customWidth="1"/>
    <col min="6438" max="6438" width="13.109375" style="10" customWidth="1"/>
    <col min="6439" max="6439" width="2.21875" style="10" customWidth="1"/>
    <col min="6440" max="6440" width="13.109375" style="10" customWidth="1"/>
    <col min="6441" max="6441" width="1.44140625" style="10" customWidth="1"/>
    <col min="6442" max="6442" width="10" style="10" customWidth="1"/>
    <col min="6443" max="6443" width="2.21875" style="10" customWidth="1"/>
    <col min="6444" max="6444" width="11.5546875" style="10"/>
    <col min="6445" max="6445" width="1.44140625" style="10" customWidth="1"/>
    <col min="6446" max="6446" width="9.21875" style="10" customWidth="1"/>
    <col min="6447" max="6447" width="2.21875" style="10" customWidth="1"/>
    <col min="6448" max="6448" width="11.5546875" style="10"/>
    <col min="6449" max="6449" width="1.44140625" style="10" customWidth="1"/>
    <col min="6450" max="6450" width="9.21875" style="10" customWidth="1"/>
    <col min="6451" max="6451" width="2.21875" style="10" customWidth="1"/>
    <col min="6452" max="6452" width="12.33203125" style="10" customWidth="1"/>
    <col min="6453" max="6453" width="2.21875" style="10" customWidth="1"/>
    <col min="6454" max="6454" width="4.5546875" style="10" customWidth="1"/>
    <col min="6455" max="6455" width="1.44140625" style="10" customWidth="1"/>
    <col min="6456" max="6456" width="8.44140625" style="10" customWidth="1"/>
    <col min="6457" max="6457" width="1.44140625" style="10" customWidth="1"/>
    <col min="6458" max="6458" width="11.5546875" style="10"/>
    <col min="6459" max="6459" width="1.44140625" style="10" customWidth="1"/>
    <col min="6460" max="6460" width="11.5546875" style="10"/>
    <col min="6461" max="6461" width="1.44140625" style="10" customWidth="1"/>
    <col min="6462" max="6656" width="11.5546875" style="10"/>
    <col min="6657" max="6657" width="4.5546875" style="10" customWidth="1"/>
    <col min="6658" max="6658" width="1.109375" style="10" customWidth="1"/>
    <col min="6659" max="6659" width="16.21875" style="10" customWidth="1"/>
    <col min="6660" max="6660" width="1.109375" style="10" customWidth="1"/>
    <col min="6661" max="6661" width="12.33203125" style="10" customWidth="1"/>
    <col min="6662" max="6662" width="1.44140625" style="10" customWidth="1"/>
    <col min="6663" max="6663" width="8.44140625" style="10" customWidth="1"/>
    <col min="6664" max="6664" width="1.44140625" style="10" customWidth="1"/>
    <col min="6665" max="6665" width="8.44140625" style="10" customWidth="1"/>
    <col min="6666" max="6666" width="1.44140625" style="10" customWidth="1"/>
    <col min="6667" max="6667" width="12.33203125" style="10" customWidth="1"/>
    <col min="6668" max="6668" width="1.44140625" style="10" customWidth="1"/>
    <col min="6669" max="6669" width="8.44140625" style="10" customWidth="1"/>
    <col min="6670" max="6670" width="1.44140625" style="10" customWidth="1"/>
    <col min="6671" max="6671" width="8.44140625" style="10" customWidth="1"/>
    <col min="6672" max="6672" width="1.44140625" style="10" customWidth="1"/>
    <col min="6673" max="6673" width="12.33203125" style="10" customWidth="1"/>
    <col min="6674" max="6674" width="1.44140625" style="10" customWidth="1"/>
    <col min="6675" max="6675" width="12.33203125" style="10" customWidth="1"/>
    <col min="6676" max="6676" width="1.44140625" style="10" customWidth="1"/>
    <col min="6677" max="6677" width="10" style="10" customWidth="1"/>
    <col min="6678" max="6678" width="1.44140625" style="10" customWidth="1"/>
    <col min="6679" max="6679" width="10" style="10" customWidth="1"/>
    <col min="6680" max="6680" width="1.44140625" style="10" customWidth="1"/>
    <col min="6681" max="6681" width="10" style="10" customWidth="1"/>
    <col min="6682" max="6682" width="1.44140625" style="10" customWidth="1"/>
    <col min="6683" max="6683" width="9.21875" style="10" customWidth="1"/>
    <col min="6684" max="6685" width="2.21875" style="10" customWidth="1"/>
    <col min="6686" max="6686" width="13.109375" style="10" customWidth="1"/>
    <col min="6687" max="6687" width="1.44140625" style="10" customWidth="1"/>
    <col min="6688" max="6688" width="13.109375" style="10" customWidth="1"/>
    <col min="6689" max="6689" width="1.44140625" style="10" customWidth="1"/>
    <col min="6690" max="6690" width="8.44140625" style="10" customWidth="1"/>
    <col min="6691" max="6691" width="1.44140625" style="10" customWidth="1"/>
    <col min="6692" max="6692" width="8.44140625" style="10" customWidth="1"/>
    <col min="6693" max="6693" width="2.21875" style="10" customWidth="1"/>
    <col min="6694" max="6694" width="13.109375" style="10" customWidth="1"/>
    <col min="6695" max="6695" width="2.21875" style="10" customWidth="1"/>
    <col min="6696" max="6696" width="13.109375" style="10" customWidth="1"/>
    <col min="6697" max="6697" width="1.44140625" style="10" customWidth="1"/>
    <col min="6698" max="6698" width="10" style="10" customWidth="1"/>
    <col min="6699" max="6699" width="2.21875" style="10" customWidth="1"/>
    <col min="6700" max="6700" width="11.5546875" style="10"/>
    <col min="6701" max="6701" width="1.44140625" style="10" customWidth="1"/>
    <col min="6702" max="6702" width="9.21875" style="10" customWidth="1"/>
    <col min="6703" max="6703" width="2.21875" style="10" customWidth="1"/>
    <col min="6704" max="6704" width="11.5546875" style="10"/>
    <col min="6705" max="6705" width="1.44140625" style="10" customWidth="1"/>
    <col min="6706" max="6706" width="9.21875" style="10" customWidth="1"/>
    <col min="6707" max="6707" width="2.21875" style="10" customWidth="1"/>
    <col min="6708" max="6708" width="12.33203125" style="10" customWidth="1"/>
    <col min="6709" max="6709" width="2.21875" style="10" customWidth="1"/>
    <col min="6710" max="6710" width="4.5546875" style="10" customWidth="1"/>
    <col min="6711" max="6711" width="1.44140625" style="10" customWidth="1"/>
    <col min="6712" max="6712" width="8.44140625" style="10" customWidth="1"/>
    <col min="6713" max="6713" width="1.44140625" style="10" customWidth="1"/>
    <col min="6714" max="6714" width="11.5546875" style="10"/>
    <col min="6715" max="6715" width="1.44140625" style="10" customWidth="1"/>
    <col min="6716" max="6716" width="11.5546875" style="10"/>
    <col min="6717" max="6717" width="1.44140625" style="10" customWidth="1"/>
    <col min="6718" max="6912" width="11.5546875" style="10"/>
    <col min="6913" max="6913" width="4.5546875" style="10" customWidth="1"/>
    <col min="6914" max="6914" width="1.109375" style="10" customWidth="1"/>
    <col min="6915" max="6915" width="16.21875" style="10" customWidth="1"/>
    <col min="6916" max="6916" width="1.109375" style="10" customWidth="1"/>
    <col min="6917" max="6917" width="12.33203125" style="10" customWidth="1"/>
    <col min="6918" max="6918" width="1.44140625" style="10" customWidth="1"/>
    <col min="6919" max="6919" width="8.44140625" style="10" customWidth="1"/>
    <col min="6920" max="6920" width="1.44140625" style="10" customWidth="1"/>
    <col min="6921" max="6921" width="8.44140625" style="10" customWidth="1"/>
    <col min="6922" max="6922" width="1.44140625" style="10" customWidth="1"/>
    <col min="6923" max="6923" width="12.33203125" style="10" customWidth="1"/>
    <col min="6924" max="6924" width="1.44140625" style="10" customWidth="1"/>
    <col min="6925" max="6925" width="8.44140625" style="10" customWidth="1"/>
    <col min="6926" max="6926" width="1.44140625" style="10" customWidth="1"/>
    <col min="6927" max="6927" width="8.44140625" style="10" customWidth="1"/>
    <col min="6928" max="6928" width="1.44140625" style="10" customWidth="1"/>
    <col min="6929" max="6929" width="12.33203125" style="10" customWidth="1"/>
    <col min="6930" max="6930" width="1.44140625" style="10" customWidth="1"/>
    <col min="6931" max="6931" width="12.33203125" style="10" customWidth="1"/>
    <col min="6932" max="6932" width="1.44140625" style="10" customWidth="1"/>
    <col min="6933" max="6933" width="10" style="10" customWidth="1"/>
    <col min="6934" max="6934" width="1.44140625" style="10" customWidth="1"/>
    <col min="6935" max="6935" width="10" style="10" customWidth="1"/>
    <col min="6936" max="6936" width="1.44140625" style="10" customWidth="1"/>
    <col min="6937" max="6937" width="10" style="10" customWidth="1"/>
    <col min="6938" max="6938" width="1.44140625" style="10" customWidth="1"/>
    <col min="6939" max="6939" width="9.21875" style="10" customWidth="1"/>
    <col min="6940" max="6941" width="2.21875" style="10" customWidth="1"/>
    <col min="6942" max="6942" width="13.109375" style="10" customWidth="1"/>
    <col min="6943" max="6943" width="1.44140625" style="10" customWidth="1"/>
    <col min="6944" max="6944" width="13.109375" style="10" customWidth="1"/>
    <col min="6945" max="6945" width="1.44140625" style="10" customWidth="1"/>
    <col min="6946" max="6946" width="8.44140625" style="10" customWidth="1"/>
    <col min="6947" max="6947" width="1.44140625" style="10" customWidth="1"/>
    <col min="6948" max="6948" width="8.44140625" style="10" customWidth="1"/>
    <col min="6949" max="6949" width="2.21875" style="10" customWidth="1"/>
    <col min="6950" max="6950" width="13.109375" style="10" customWidth="1"/>
    <col min="6951" max="6951" width="2.21875" style="10" customWidth="1"/>
    <col min="6952" max="6952" width="13.109375" style="10" customWidth="1"/>
    <col min="6953" max="6953" width="1.44140625" style="10" customWidth="1"/>
    <col min="6954" max="6954" width="10" style="10" customWidth="1"/>
    <col min="6955" max="6955" width="2.21875" style="10" customWidth="1"/>
    <col min="6956" max="6956" width="11.5546875" style="10"/>
    <col min="6957" max="6957" width="1.44140625" style="10" customWidth="1"/>
    <col min="6958" max="6958" width="9.21875" style="10" customWidth="1"/>
    <col min="6959" max="6959" width="2.21875" style="10" customWidth="1"/>
    <col min="6960" max="6960" width="11.5546875" style="10"/>
    <col min="6961" max="6961" width="1.44140625" style="10" customWidth="1"/>
    <col min="6962" max="6962" width="9.21875" style="10" customWidth="1"/>
    <col min="6963" max="6963" width="2.21875" style="10" customWidth="1"/>
    <col min="6964" max="6964" width="12.33203125" style="10" customWidth="1"/>
    <col min="6965" max="6965" width="2.21875" style="10" customWidth="1"/>
    <col min="6966" max="6966" width="4.5546875" style="10" customWidth="1"/>
    <col min="6967" max="6967" width="1.44140625" style="10" customWidth="1"/>
    <col min="6968" max="6968" width="8.44140625" style="10" customWidth="1"/>
    <col min="6969" max="6969" width="1.44140625" style="10" customWidth="1"/>
    <col min="6970" max="6970" width="11.5546875" style="10"/>
    <col min="6971" max="6971" width="1.44140625" style="10" customWidth="1"/>
    <col min="6972" max="6972" width="11.5546875" style="10"/>
    <col min="6973" max="6973" width="1.44140625" style="10" customWidth="1"/>
    <col min="6974" max="7168" width="11.5546875" style="10"/>
    <col min="7169" max="7169" width="4.5546875" style="10" customWidth="1"/>
    <col min="7170" max="7170" width="1.109375" style="10" customWidth="1"/>
    <col min="7171" max="7171" width="16.21875" style="10" customWidth="1"/>
    <col min="7172" max="7172" width="1.109375" style="10" customWidth="1"/>
    <col min="7173" max="7173" width="12.33203125" style="10" customWidth="1"/>
    <col min="7174" max="7174" width="1.44140625" style="10" customWidth="1"/>
    <col min="7175" max="7175" width="8.44140625" style="10" customWidth="1"/>
    <col min="7176" max="7176" width="1.44140625" style="10" customWidth="1"/>
    <col min="7177" max="7177" width="8.44140625" style="10" customWidth="1"/>
    <col min="7178" max="7178" width="1.44140625" style="10" customWidth="1"/>
    <col min="7179" max="7179" width="12.33203125" style="10" customWidth="1"/>
    <col min="7180" max="7180" width="1.44140625" style="10" customWidth="1"/>
    <col min="7181" max="7181" width="8.44140625" style="10" customWidth="1"/>
    <col min="7182" max="7182" width="1.44140625" style="10" customWidth="1"/>
    <col min="7183" max="7183" width="8.44140625" style="10" customWidth="1"/>
    <col min="7184" max="7184" width="1.44140625" style="10" customWidth="1"/>
    <col min="7185" max="7185" width="12.33203125" style="10" customWidth="1"/>
    <col min="7186" max="7186" width="1.44140625" style="10" customWidth="1"/>
    <col min="7187" max="7187" width="12.33203125" style="10" customWidth="1"/>
    <col min="7188" max="7188" width="1.44140625" style="10" customWidth="1"/>
    <col min="7189" max="7189" width="10" style="10" customWidth="1"/>
    <col min="7190" max="7190" width="1.44140625" style="10" customWidth="1"/>
    <col min="7191" max="7191" width="10" style="10" customWidth="1"/>
    <col min="7192" max="7192" width="1.44140625" style="10" customWidth="1"/>
    <col min="7193" max="7193" width="10" style="10" customWidth="1"/>
    <col min="7194" max="7194" width="1.44140625" style="10" customWidth="1"/>
    <col min="7195" max="7195" width="9.21875" style="10" customWidth="1"/>
    <col min="7196" max="7197" width="2.21875" style="10" customWidth="1"/>
    <col min="7198" max="7198" width="13.109375" style="10" customWidth="1"/>
    <col min="7199" max="7199" width="1.44140625" style="10" customWidth="1"/>
    <col min="7200" max="7200" width="13.109375" style="10" customWidth="1"/>
    <col min="7201" max="7201" width="1.44140625" style="10" customWidth="1"/>
    <col min="7202" max="7202" width="8.44140625" style="10" customWidth="1"/>
    <col min="7203" max="7203" width="1.44140625" style="10" customWidth="1"/>
    <col min="7204" max="7204" width="8.44140625" style="10" customWidth="1"/>
    <col min="7205" max="7205" width="2.21875" style="10" customWidth="1"/>
    <col min="7206" max="7206" width="13.109375" style="10" customWidth="1"/>
    <col min="7207" max="7207" width="2.21875" style="10" customWidth="1"/>
    <col min="7208" max="7208" width="13.109375" style="10" customWidth="1"/>
    <col min="7209" max="7209" width="1.44140625" style="10" customWidth="1"/>
    <col min="7210" max="7210" width="10" style="10" customWidth="1"/>
    <col min="7211" max="7211" width="2.21875" style="10" customWidth="1"/>
    <col min="7212" max="7212" width="11.5546875" style="10"/>
    <col min="7213" max="7213" width="1.44140625" style="10" customWidth="1"/>
    <col min="7214" max="7214" width="9.21875" style="10" customWidth="1"/>
    <col min="7215" max="7215" width="2.21875" style="10" customWidth="1"/>
    <col min="7216" max="7216" width="11.5546875" style="10"/>
    <col min="7217" max="7217" width="1.44140625" style="10" customWidth="1"/>
    <col min="7218" max="7218" width="9.21875" style="10" customWidth="1"/>
    <col min="7219" max="7219" width="2.21875" style="10" customWidth="1"/>
    <col min="7220" max="7220" width="12.33203125" style="10" customWidth="1"/>
    <col min="7221" max="7221" width="2.21875" style="10" customWidth="1"/>
    <col min="7222" max="7222" width="4.5546875" style="10" customWidth="1"/>
    <col min="7223" max="7223" width="1.44140625" style="10" customWidth="1"/>
    <col min="7224" max="7224" width="8.44140625" style="10" customWidth="1"/>
    <col min="7225" max="7225" width="1.44140625" style="10" customWidth="1"/>
    <col min="7226" max="7226" width="11.5546875" style="10"/>
    <col min="7227" max="7227" width="1.44140625" style="10" customWidth="1"/>
    <col min="7228" max="7228" width="11.5546875" style="10"/>
    <col min="7229" max="7229" width="1.44140625" style="10" customWidth="1"/>
    <col min="7230" max="7424" width="11.5546875" style="10"/>
    <col min="7425" max="7425" width="4.5546875" style="10" customWidth="1"/>
    <col min="7426" max="7426" width="1.109375" style="10" customWidth="1"/>
    <col min="7427" max="7427" width="16.21875" style="10" customWidth="1"/>
    <col min="7428" max="7428" width="1.109375" style="10" customWidth="1"/>
    <col min="7429" max="7429" width="12.33203125" style="10" customWidth="1"/>
    <col min="7430" max="7430" width="1.44140625" style="10" customWidth="1"/>
    <col min="7431" max="7431" width="8.44140625" style="10" customWidth="1"/>
    <col min="7432" max="7432" width="1.44140625" style="10" customWidth="1"/>
    <col min="7433" max="7433" width="8.44140625" style="10" customWidth="1"/>
    <col min="7434" max="7434" width="1.44140625" style="10" customWidth="1"/>
    <col min="7435" max="7435" width="12.33203125" style="10" customWidth="1"/>
    <col min="7436" max="7436" width="1.44140625" style="10" customWidth="1"/>
    <col min="7437" max="7437" width="8.44140625" style="10" customWidth="1"/>
    <col min="7438" max="7438" width="1.44140625" style="10" customWidth="1"/>
    <col min="7439" max="7439" width="8.44140625" style="10" customWidth="1"/>
    <col min="7440" max="7440" width="1.44140625" style="10" customWidth="1"/>
    <col min="7441" max="7441" width="12.33203125" style="10" customWidth="1"/>
    <col min="7442" max="7442" width="1.44140625" style="10" customWidth="1"/>
    <col min="7443" max="7443" width="12.33203125" style="10" customWidth="1"/>
    <col min="7444" max="7444" width="1.44140625" style="10" customWidth="1"/>
    <col min="7445" max="7445" width="10" style="10" customWidth="1"/>
    <col min="7446" max="7446" width="1.44140625" style="10" customWidth="1"/>
    <col min="7447" max="7447" width="10" style="10" customWidth="1"/>
    <col min="7448" max="7448" width="1.44140625" style="10" customWidth="1"/>
    <col min="7449" max="7449" width="10" style="10" customWidth="1"/>
    <col min="7450" max="7450" width="1.44140625" style="10" customWidth="1"/>
    <col min="7451" max="7451" width="9.21875" style="10" customWidth="1"/>
    <col min="7452" max="7453" width="2.21875" style="10" customWidth="1"/>
    <col min="7454" max="7454" width="13.109375" style="10" customWidth="1"/>
    <col min="7455" max="7455" width="1.44140625" style="10" customWidth="1"/>
    <col min="7456" max="7456" width="13.109375" style="10" customWidth="1"/>
    <col min="7457" max="7457" width="1.44140625" style="10" customWidth="1"/>
    <col min="7458" max="7458" width="8.44140625" style="10" customWidth="1"/>
    <col min="7459" max="7459" width="1.44140625" style="10" customWidth="1"/>
    <col min="7460" max="7460" width="8.44140625" style="10" customWidth="1"/>
    <col min="7461" max="7461" width="2.21875" style="10" customWidth="1"/>
    <col min="7462" max="7462" width="13.109375" style="10" customWidth="1"/>
    <col min="7463" max="7463" width="2.21875" style="10" customWidth="1"/>
    <col min="7464" max="7464" width="13.109375" style="10" customWidth="1"/>
    <col min="7465" max="7465" width="1.44140625" style="10" customWidth="1"/>
    <col min="7466" max="7466" width="10" style="10" customWidth="1"/>
    <col min="7467" max="7467" width="2.21875" style="10" customWidth="1"/>
    <col min="7468" max="7468" width="11.5546875" style="10"/>
    <col min="7469" max="7469" width="1.44140625" style="10" customWidth="1"/>
    <col min="7470" max="7470" width="9.21875" style="10" customWidth="1"/>
    <col min="7471" max="7471" width="2.21875" style="10" customWidth="1"/>
    <col min="7472" max="7472" width="11.5546875" style="10"/>
    <col min="7473" max="7473" width="1.44140625" style="10" customWidth="1"/>
    <col min="7474" max="7474" width="9.21875" style="10" customWidth="1"/>
    <col min="7475" max="7475" width="2.21875" style="10" customWidth="1"/>
    <col min="7476" max="7476" width="12.33203125" style="10" customWidth="1"/>
    <col min="7477" max="7477" width="2.21875" style="10" customWidth="1"/>
    <col min="7478" max="7478" width="4.5546875" style="10" customWidth="1"/>
    <col min="7479" max="7479" width="1.44140625" style="10" customWidth="1"/>
    <col min="7480" max="7480" width="8.44140625" style="10" customWidth="1"/>
    <col min="7481" max="7481" width="1.44140625" style="10" customWidth="1"/>
    <col min="7482" max="7482" width="11.5546875" style="10"/>
    <col min="7483" max="7483" width="1.44140625" style="10" customWidth="1"/>
    <col min="7484" max="7484" width="11.5546875" style="10"/>
    <col min="7485" max="7485" width="1.44140625" style="10" customWidth="1"/>
    <col min="7486" max="7680" width="11.5546875" style="10"/>
    <col min="7681" max="7681" width="4.5546875" style="10" customWidth="1"/>
    <col min="7682" max="7682" width="1.109375" style="10" customWidth="1"/>
    <col min="7683" max="7683" width="16.21875" style="10" customWidth="1"/>
    <col min="7684" max="7684" width="1.109375" style="10" customWidth="1"/>
    <col min="7685" max="7685" width="12.33203125" style="10" customWidth="1"/>
    <col min="7686" max="7686" width="1.44140625" style="10" customWidth="1"/>
    <col min="7687" max="7687" width="8.44140625" style="10" customWidth="1"/>
    <col min="7688" max="7688" width="1.44140625" style="10" customWidth="1"/>
    <col min="7689" max="7689" width="8.44140625" style="10" customWidth="1"/>
    <col min="7690" max="7690" width="1.44140625" style="10" customWidth="1"/>
    <col min="7691" max="7691" width="12.33203125" style="10" customWidth="1"/>
    <col min="7692" max="7692" width="1.44140625" style="10" customWidth="1"/>
    <col min="7693" max="7693" width="8.44140625" style="10" customWidth="1"/>
    <col min="7694" max="7694" width="1.44140625" style="10" customWidth="1"/>
    <col min="7695" max="7695" width="8.44140625" style="10" customWidth="1"/>
    <col min="7696" max="7696" width="1.44140625" style="10" customWidth="1"/>
    <col min="7697" max="7697" width="12.33203125" style="10" customWidth="1"/>
    <col min="7698" max="7698" width="1.44140625" style="10" customWidth="1"/>
    <col min="7699" max="7699" width="12.33203125" style="10" customWidth="1"/>
    <col min="7700" max="7700" width="1.44140625" style="10" customWidth="1"/>
    <col min="7701" max="7701" width="10" style="10" customWidth="1"/>
    <col min="7702" max="7702" width="1.44140625" style="10" customWidth="1"/>
    <col min="7703" max="7703" width="10" style="10" customWidth="1"/>
    <col min="7704" max="7704" width="1.44140625" style="10" customWidth="1"/>
    <col min="7705" max="7705" width="10" style="10" customWidth="1"/>
    <col min="7706" max="7706" width="1.44140625" style="10" customWidth="1"/>
    <col min="7707" max="7707" width="9.21875" style="10" customWidth="1"/>
    <col min="7708" max="7709" width="2.21875" style="10" customWidth="1"/>
    <col min="7710" max="7710" width="13.109375" style="10" customWidth="1"/>
    <col min="7711" max="7711" width="1.44140625" style="10" customWidth="1"/>
    <col min="7712" max="7712" width="13.109375" style="10" customWidth="1"/>
    <col min="7713" max="7713" width="1.44140625" style="10" customWidth="1"/>
    <col min="7714" max="7714" width="8.44140625" style="10" customWidth="1"/>
    <col min="7715" max="7715" width="1.44140625" style="10" customWidth="1"/>
    <col min="7716" max="7716" width="8.44140625" style="10" customWidth="1"/>
    <col min="7717" max="7717" width="2.21875" style="10" customWidth="1"/>
    <col min="7718" max="7718" width="13.109375" style="10" customWidth="1"/>
    <col min="7719" max="7719" width="2.21875" style="10" customWidth="1"/>
    <col min="7720" max="7720" width="13.109375" style="10" customWidth="1"/>
    <col min="7721" max="7721" width="1.44140625" style="10" customWidth="1"/>
    <col min="7722" max="7722" width="10" style="10" customWidth="1"/>
    <col min="7723" max="7723" width="2.21875" style="10" customWidth="1"/>
    <col min="7724" max="7724" width="11.5546875" style="10"/>
    <col min="7725" max="7725" width="1.44140625" style="10" customWidth="1"/>
    <col min="7726" max="7726" width="9.21875" style="10" customWidth="1"/>
    <col min="7727" max="7727" width="2.21875" style="10" customWidth="1"/>
    <col min="7728" max="7728" width="11.5546875" style="10"/>
    <col min="7729" max="7729" width="1.44140625" style="10" customWidth="1"/>
    <col min="7730" max="7730" width="9.21875" style="10" customWidth="1"/>
    <col min="7731" max="7731" width="2.21875" style="10" customWidth="1"/>
    <col min="7732" max="7732" width="12.33203125" style="10" customWidth="1"/>
    <col min="7733" max="7733" width="2.21875" style="10" customWidth="1"/>
    <col min="7734" max="7734" width="4.5546875" style="10" customWidth="1"/>
    <col min="7735" max="7735" width="1.44140625" style="10" customWidth="1"/>
    <col min="7736" max="7736" width="8.44140625" style="10" customWidth="1"/>
    <col min="7737" max="7737" width="1.44140625" style="10" customWidth="1"/>
    <col min="7738" max="7738" width="11.5546875" style="10"/>
    <col min="7739" max="7739" width="1.44140625" style="10" customWidth="1"/>
    <col min="7740" max="7740" width="11.5546875" style="10"/>
    <col min="7741" max="7741" width="1.44140625" style="10" customWidth="1"/>
    <col min="7742" max="7936" width="11.5546875" style="10"/>
    <col min="7937" max="7937" width="4.5546875" style="10" customWidth="1"/>
    <col min="7938" max="7938" width="1.109375" style="10" customWidth="1"/>
    <col min="7939" max="7939" width="16.21875" style="10" customWidth="1"/>
    <col min="7940" max="7940" width="1.109375" style="10" customWidth="1"/>
    <col min="7941" max="7941" width="12.33203125" style="10" customWidth="1"/>
    <col min="7942" max="7942" width="1.44140625" style="10" customWidth="1"/>
    <col min="7943" max="7943" width="8.44140625" style="10" customWidth="1"/>
    <col min="7944" max="7944" width="1.44140625" style="10" customWidth="1"/>
    <col min="7945" max="7945" width="8.44140625" style="10" customWidth="1"/>
    <col min="7946" max="7946" width="1.44140625" style="10" customWidth="1"/>
    <col min="7947" max="7947" width="12.33203125" style="10" customWidth="1"/>
    <col min="7948" max="7948" width="1.44140625" style="10" customWidth="1"/>
    <col min="7949" max="7949" width="8.44140625" style="10" customWidth="1"/>
    <col min="7950" max="7950" width="1.44140625" style="10" customWidth="1"/>
    <col min="7951" max="7951" width="8.44140625" style="10" customWidth="1"/>
    <col min="7952" max="7952" width="1.44140625" style="10" customWidth="1"/>
    <col min="7953" max="7953" width="12.33203125" style="10" customWidth="1"/>
    <col min="7954" max="7954" width="1.44140625" style="10" customWidth="1"/>
    <col min="7955" max="7955" width="12.33203125" style="10" customWidth="1"/>
    <col min="7956" max="7956" width="1.44140625" style="10" customWidth="1"/>
    <col min="7957" max="7957" width="10" style="10" customWidth="1"/>
    <col min="7958" max="7958" width="1.44140625" style="10" customWidth="1"/>
    <col min="7959" max="7959" width="10" style="10" customWidth="1"/>
    <col min="7960" max="7960" width="1.44140625" style="10" customWidth="1"/>
    <col min="7961" max="7961" width="10" style="10" customWidth="1"/>
    <col min="7962" max="7962" width="1.44140625" style="10" customWidth="1"/>
    <col min="7963" max="7963" width="9.21875" style="10" customWidth="1"/>
    <col min="7964" max="7965" width="2.21875" style="10" customWidth="1"/>
    <col min="7966" max="7966" width="13.109375" style="10" customWidth="1"/>
    <col min="7967" max="7967" width="1.44140625" style="10" customWidth="1"/>
    <col min="7968" max="7968" width="13.109375" style="10" customWidth="1"/>
    <col min="7969" max="7969" width="1.44140625" style="10" customWidth="1"/>
    <col min="7970" max="7970" width="8.44140625" style="10" customWidth="1"/>
    <col min="7971" max="7971" width="1.44140625" style="10" customWidth="1"/>
    <col min="7972" max="7972" width="8.44140625" style="10" customWidth="1"/>
    <col min="7973" max="7973" width="2.21875" style="10" customWidth="1"/>
    <col min="7974" max="7974" width="13.109375" style="10" customWidth="1"/>
    <col min="7975" max="7975" width="2.21875" style="10" customWidth="1"/>
    <col min="7976" max="7976" width="13.109375" style="10" customWidth="1"/>
    <col min="7977" max="7977" width="1.44140625" style="10" customWidth="1"/>
    <col min="7978" max="7978" width="10" style="10" customWidth="1"/>
    <col min="7979" max="7979" width="2.21875" style="10" customWidth="1"/>
    <col min="7980" max="7980" width="11.5546875" style="10"/>
    <col min="7981" max="7981" width="1.44140625" style="10" customWidth="1"/>
    <col min="7982" max="7982" width="9.21875" style="10" customWidth="1"/>
    <col min="7983" max="7983" width="2.21875" style="10" customWidth="1"/>
    <col min="7984" max="7984" width="11.5546875" style="10"/>
    <col min="7985" max="7985" width="1.44140625" style="10" customWidth="1"/>
    <col min="7986" max="7986" width="9.21875" style="10" customWidth="1"/>
    <col min="7987" max="7987" width="2.21875" style="10" customWidth="1"/>
    <col min="7988" max="7988" width="12.33203125" style="10" customWidth="1"/>
    <col min="7989" max="7989" width="2.21875" style="10" customWidth="1"/>
    <col min="7990" max="7990" width="4.5546875" style="10" customWidth="1"/>
    <col min="7991" max="7991" width="1.44140625" style="10" customWidth="1"/>
    <col min="7992" max="7992" width="8.44140625" style="10" customWidth="1"/>
    <col min="7993" max="7993" width="1.44140625" style="10" customWidth="1"/>
    <col min="7994" max="7994" width="11.5546875" style="10"/>
    <col min="7995" max="7995" width="1.44140625" style="10" customWidth="1"/>
    <col min="7996" max="7996" width="11.5546875" style="10"/>
    <col min="7997" max="7997" width="1.44140625" style="10" customWidth="1"/>
    <col min="7998" max="8192" width="11.5546875" style="10"/>
    <col min="8193" max="8193" width="4.5546875" style="10" customWidth="1"/>
    <col min="8194" max="8194" width="1.109375" style="10" customWidth="1"/>
    <col min="8195" max="8195" width="16.21875" style="10" customWidth="1"/>
    <col min="8196" max="8196" width="1.109375" style="10" customWidth="1"/>
    <col min="8197" max="8197" width="12.33203125" style="10" customWidth="1"/>
    <col min="8198" max="8198" width="1.44140625" style="10" customWidth="1"/>
    <col min="8199" max="8199" width="8.44140625" style="10" customWidth="1"/>
    <col min="8200" max="8200" width="1.44140625" style="10" customWidth="1"/>
    <col min="8201" max="8201" width="8.44140625" style="10" customWidth="1"/>
    <col min="8202" max="8202" width="1.44140625" style="10" customWidth="1"/>
    <col min="8203" max="8203" width="12.33203125" style="10" customWidth="1"/>
    <col min="8204" max="8204" width="1.44140625" style="10" customWidth="1"/>
    <col min="8205" max="8205" width="8.44140625" style="10" customWidth="1"/>
    <col min="8206" max="8206" width="1.44140625" style="10" customWidth="1"/>
    <col min="8207" max="8207" width="8.44140625" style="10" customWidth="1"/>
    <col min="8208" max="8208" width="1.44140625" style="10" customWidth="1"/>
    <col min="8209" max="8209" width="12.33203125" style="10" customWidth="1"/>
    <col min="8210" max="8210" width="1.44140625" style="10" customWidth="1"/>
    <col min="8211" max="8211" width="12.33203125" style="10" customWidth="1"/>
    <col min="8212" max="8212" width="1.44140625" style="10" customWidth="1"/>
    <col min="8213" max="8213" width="10" style="10" customWidth="1"/>
    <col min="8214" max="8214" width="1.44140625" style="10" customWidth="1"/>
    <col min="8215" max="8215" width="10" style="10" customWidth="1"/>
    <col min="8216" max="8216" width="1.44140625" style="10" customWidth="1"/>
    <col min="8217" max="8217" width="10" style="10" customWidth="1"/>
    <col min="8218" max="8218" width="1.44140625" style="10" customWidth="1"/>
    <col min="8219" max="8219" width="9.21875" style="10" customWidth="1"/>
    <col min="8220" max="8221" width="2.21875" style="10" customWidth="1"/>
    <col min="8222" max="8222" width="13.109375" style="10" customWidth="1"/>
    <col min="8223" max="8223" width="1.44140625" style="10" customWidth="1"/>
    <col min="8224" max="8224" width="13.109375" style="10" customWidth="1"/>
    <col min="8225" max="8225" width="1.44140625" style="10" customWidth="1"/>
    <col min="8226" max="8226" width="8.44140625" style="10" customWidth="1"/>
    <col min="8227" max="8227" width="1.44140625" style="10" customWidth="1"/>
    <col min="8228" max="8228" width="8.44140625" style="10" customWidth="1"/>
    <col min="8229" max="8229" width="2.21875" style="10" customWidth="1"/>
    <col min="8230" max="8230" width="13.109375" style="10" customWidth="1"/>
    <col min="8231" max="8231" width="2.21875" style="10" customWidth="1"/>
    <col min="8232" max="8232" width="13.109375" style="10" customWidth="1"/>
    <col min="8233" max="8233" width="1.44140625" style="10" customWidth="1"/>
    <col min="8234" max="8234" width="10" style="10" customWidth="1"/>
    <col min="8235" max="8235" width="2.21875" style="10" customWidth="1"/>
    <col min="8236" max="8236" width="11.5546875" style="10"/>
    <col min="8237" max="8237" width="1.44140625" style="10" customWidth="1"/>
    <col min="8238" max="8238" width="9.21875" style="10" customWidth="1"/>
    <col min="8239" max="8239" width="2.21875" style="10" customWidth="1"/>
    <col min="8240" max="8240" width="11.5546875" style="10"/>
    <col min="8241" max="8241" width="1.44140625" style="10" customWidth="1"/>
    <col min="8242" max="8242" width="9.21875" style="10" customWidth="1"/>
    <col min="8243" max="8243" width="2.21875" style="10" customWidth="1"/>
    <col min="8244" max="8244" width="12.33203125" style="10" customWidth="1"/>
    <col min="8245" max="8245" width="2.21875" style="10" customWidth="1"/>
    <col min="8246" max="8246" width="4.5546875" style="10" customWidth="1"/>
    <col min="8247" max="8247" width="1.44140625" style="10" customWidth="1"/>
    <col min="8248" max="8248" width="8.44140625" style="10" customWidth="1"/>
    <col min="8249" max="8249" width="1.44140625" style="10" customWidth="1"/>
    <col min="8250" max="8250" width="11.5546875" style="10"/>
    <col min="8251" max="8251" width="1.44140625" style="10" customWidth="1"/>
    <col min="8252" max="8252" width="11.5546875" style="10"/>
    <col min="8253" max="8253" width="1.44140625" style="10" customWidth="1"/>
    <col min="8254" max="8448" width="11.5546875" style="10"/>
    <col min="8449" max="8449" width="4.5546875" style="10" customWidth="1"/>
    <col min="8450" max="8450" width="1.109375" style="10" customWidth="1"/>
    <col min="8451" max="8451" width="16.21875" style="10" customWidth="1"/>
    <col min="8452" max="8452" width="1.109375" style="10" customWidth="1"/>
    <col min="8453" max="8453" width="12.33203125" style="10" customWidth="1"/>
    <col min="8454" max="8454" width="1.44140625" style="10" customWidth="1"/>
    <col min="8455" max="8455" width="8.44140625" style="10" customWidth="1"/>
    <col min="8456" max="8456" width="1.44140625" style="10" customWidth="1"/>
    <col min="8457" max="8457" width="8.44140625" style="10" customWidth="1"/>
    <col min="8458" max="8458" width="1.44140625" style="10" customWidth="1"/>
    <col min="8459" max="8459" width="12.33203125" style="10" customWidth="1"/>
    <col min="8460" max="8460" width="1.44140625" style="10" customWidth="1"/>
    <col min="8461" max="8461" width="8.44140625" style="10" customWidth="1"/>
    <col min="8462" max="8462" width="1.44140625" style="10" customWidth="1"/>
    <col min="8463" max="8463" width="8.44140625" style="10" customWidth="1"/>
    <col min="8464" max="8464" width="1.44140625" style="10" customWidth="1"/>
    <col min="8465" max="8465" width="12.33203125" style="10" customWidth="1"/>
    <col min="8466" max="8466" width="1.44140625" style="10" customWidth="1"/>
    <col min="8467" max="8467" width="12.33203125" style="10" customWidth="1"/>
    <col min="8468" max="8468" width="1.44140625" style="10" customWidth="1"/>
    <col min="8469" max="8469" width="10" style="10" customWidth="1"/>
    <col min="8470" max="8470" width="1.44140625" style="10" customWidth="1"/>
    <col min="8471" max="8471" width="10" style="10" customWidth="1"/>
    <col min="8472" max="8472" width="1.44140625" style="10" customWidth="1"/>
    <col min="8473" max="8473" width="10" style="10" customWidth="1"/>
    <col min="8474" max="8474" width="1.44140625" style="10" customWidth="1"/>
    <col min="8475" max="8475" width="9.21875" style="10" customWidth="1"/>
    <col min="8476" max="8477" width="2.21875" style="10" customWidth="1"/>
    <col min="8478" max="8478" width="13.109375" style="10" customWidth="1"/>
    <col min="8479" max="8479" width="1.44140625" style="10" customWidth="1"/>
    <col min="8480" max="8480" width="13.109375" style="10" customWidth="1"/>
    <col min="8481" max="8481" width="1.44140625" style="10" customWidth="1"/>
    <col min="8482" max="8482" width="8.44140625" style="10" customWidth="1"/>
    <col min="8483" max="8483" width="1.44140625" style="10" customWidth="1"/>
    <col min="8484" max="8484" width="8.44140625" style="10" customWidth="1"/>
    <col min="8485" max="8485" width="2.21875" style="10" customWidth="1"/>
    <col min="8486" max="8486" width="13.109375" style="10" customWidth="1"/>
    <col min="8487" max="8487" width="2.21875" style="10" customWidth="1"/>
    <col min="8488" max="8488" width="13.109375" style="10" customWidth="1"/>
    <col min="8489" max="8489" width="1.44140625" style="10" customWidth="1"/>
    <col min="8490" max="8490" width="10" style="10" customWidth="1"/>
    <col min="8491" max="8491" width="2.21875" style="10" customWidth="1"/>
    <col min="8492" max="8492" width="11.5546875" style="10"/>
    <col min="8493" max="8493" width="1.44140625" style="10" customWidth="1"/>
    <col min="8494" max="8494" width="9.21875" style="10" customWidth="1"/>
    <col min="8495" max="8495" width="2.21875" style="10" customWidth="1"/>
    <col min="8496" max="8496" width="11.5546875" style="10"/>
    <col min="8497" max="8497" width="1.44140625" style="10" customWidth="1"/>
    <col min="8498" max="8498" width="9.21875" style="10" customWidth="1"/>
    <col min="8499" max="8499" width="2.21875" style="10" customWidth="1"/>
    <col min="8500" max="8500" width="12.33203125" style="10" customWidth="1"/>
    <col min="8501" max="8501" width="2.21875" style="10" customWidth="1"/>
    <col min="8502" max="8502" width="4.5546875" style="10" customWidth="1"/>
    <col min="8503" max="8503" width="1.44140625" style="10" customWidth="1"/>
    <col min="8504" max="8504" width="8.44140625" style="10" customWidth="1"/>
    <col min="8505" max="8505" width="1.44140625" style="10" customWidth="1"/>
    <col min="8506" max="8506" width="11.5546875" style="10"/>
    <col min="8507" max="8507" width="1.44140625" style="10" customWidth="1"/>
    <col min="8508" max="8508" width="11.5546875" style="10"/>
    <col min="8509" max="8509" width="1.44140625" style="10" customWidth="1"/>
    <col min="8510" max="8704" width="11.5546875" style="10"/>
    <col min="8705" max="8705" width="4.5546875" style="10" customWidth="1"/>
    <col min="8706" max="8706" width="1.109375" style="10" customWidth="1"/>
    <col min="8707" max="8707" width="16.21875" style="10" customWidth="1"/>
    <col min="8708" max="8708" width="1.109375" style="10" customWidth="1"/>
    <col min="8709" max="8709" width="12.33203125" style="10" customWidth="1"/>
    <col min="8710" max="8710" width="1.44140625" style="10" customWidth="1"/>
    <col min="8711" max="8711" width="8.44140625" style="10" customWidth="1"/>
    <col min="8712" max="8712" width="1.44140625" style="10" customWidth="1"/>
    <col min="8713" max="8713" width="8.44140625" style="10" customWidth="1"/>
    <col min="8714" max="8714" width="1.44140625" style="10" customWidth="1"/>
    <col min="8715" max="8715" width="12.33203125" style="10" customWidth="1"/>
    <col min="8716" max="8716" width="1.44140625" style="10" customWidth="1"/>
    <col min="8717" max="8717" width="8.44140625" style="10" customWidth="1"/>
    <col min="8718" max="8718" width="1.44140625" style="10" customWidth="1"/>
    <col min="8719" max="8719" width="8.44140625" style="10" customWidth="1"/>
    <col min="8720" max="8720" width="1.44140625" style="10" customWidth="1"/>
    <col min="8721" max="8721" width="12.33203125" style="10" customWidth="1"/>
    <col min="8722" max="8722" width="1.44140625" style="10" customWidth="1"/>
    <col min="8723" max="8723" width="12.33203125" style="10" customWidth="1"/>
    <col min="8724" max="8724" width="1.44140625" style="10" customWidth="1"/>
    <col min="8725" max="8725" width="10" style="10" customWidth="1"/>
    <col min="8726" max="8726" width="1.44140625" style="10" customWidth="1"/>
    <col min="8727" max="8727" width="10" style="10" customWidth="1"/>
    <col min="8728" max="8728" width="1.44140625" style="10" customWidth="1"/>
    <col min="8729" max="8729" width="10" style="10" customWidth="1"/>
    <col min="8730" max="8730" width="1.44140625" style="10" customWidth="1"/>
    <col min="8731" max="8731" width="9.21875" style="10" customWidth="1"/>
    <col min="8732" max="8733" width="2.21875" style="10" customWidth="1"/>
    <col min="8734" max="8734" width="13.109375" style="10" customWidth="1"/>
    <col min="8735" max="8735" width="1.44140625" style="10" customWidth="1"/>
    <col min="8736" max="8736" width="13.109375" style="10" customWidth="1"/>
    <col min="8737" max="8737" width="1.44140625" style="10" customWidth="1"/>
    <col min="8738" max="8738" width="8.44140625" style="10" customWidth="1"/>
    <col min="8739" max="8739" width="1.44140625" style="10" customWidth="1"/>
    <col min="8740" max="8740" width="8.44140625" style="10" customWidth="1"/>
    <col min="8741" max="8741" width="2.21875" style="10" customWidth="1"/>
    <col min="8742" max="8742" width="13.109375" style="10" customWidth="1"/>
    <col min="8743" max="8743" width="2.21875" style="10" customWidth="1"/>
    <col min="8744" max="8744" width="13.109375" style="10" customWidth="1"/>
    <col min="8745" max="8745" width="1.44140625" style="10" customWidth="1"/>
    <col min="8746" max="8746" width="10" style="10" customWidth="1"/>
    <col min="8747" max="8747" width="2.21875" style="10" customWidth="1"/>
    <col min="8748" max="8748" width="11.5546875" style="10"/>
    <col min="8749" max="8749" width="1.44140625" style="10" customWidth="1"/>
    <col min="8750" max="8750" width="9.21875" style="10" customWidth="1"/>
    <col min="8751" max="8751" width="2.21875" style="10" customWidth="1"/>
    <col min="8752" max="8752" width="11.5546875" style="10"/>
    <col min="8753" max="8753" width="1.44140625" style="10" customWidth="1"/>
    <col min="8754" max="8754" width="9.21875" style="10" customWidth="1"/>
    <col min="8755" max="8755" width="2.21875" style="10" customWidth="1"/>
    <col min="8756" max="8756" width="12.33203125" style="10" customWidth="1"/>
    <col min="8757" max="8757" width="2.21875" style="10" customWidth="1"/>
    <col min="8758" max="8758" width="4.5546875" style="10" customWidth="1"/>
    <col min="8759" max="8759" width="1.44140625" style="10" customWidth="1"/>
    <col min="8760" max="8760" width="8.44140625" style="10" customWidth="1"/>
    <col min="8761" max="8761" width="1.44140625" style="10" customWidth="1"/>
    <col min="8762" max="8762" width="11.5546875" style="10"/>
    <col min="8763" max="8763" width="1.44140625" style="10" customWidth="1"/>
    <col min="8764" max="8764" width="11.5546875" style="10"/>
    <col min="8765" max="8765" width="1.44140625" style="10" customWidth="1"/>
    <col min="8766" max="8960" width="11.5546875" style="10"/>
    <col min="8961" max="8961" width="4.5546875" style="10" customWidth="1"/>
    <col min="8962" max="8962" width="1.109375" style="10" customWidth="1"/>
    <col min="8963" max="8963" width="16.21875" style="10" customWidth="1"/>
    <col min="8964" max="8964" width="1.109375" style="10" customWidth="1"/>
    <col min="8965" max="8965" width="12.33203125" style="10" customWidth="1"/>
    <col min="8966" max="8966" width="1.44140625" style="10" customWidth="1"/>
    <col min="8967" max="8967" width="8.44140625" style="10" customWidth="1"/>
    <col min="8968" max="8968" width="1.44140625" style="10" customWidth="1"/>
    <col min="8969" max="8969" width="8.44140625" style="10" customWidth="1"/>
    <col min="8970" max="8970" width="1.44140625" style="10" customWidth="1"/>
    <col min="8971" max="8971" width="12.33203125" style="10" customWidth="1"/>
    <col min="8972" max="8972" width="1.44140625" style="10" customWidth="1"/>
    <col min="8973" max="8973" width="8.44140625" style="10" customWidth="1"/>
    <col min="8974" max="8974" width="1.44140625" style="10" customWidth="1"/>
    <col min="8975" max="8975" width="8.44140625" style="10" customWidth="1"/>
    <col min="8976" max="8976" width="1.44140625" style="10" customWidth="1"/>
    <col min="8977" max="8977" width="12.33203125" style="10" customWidth="1"/>
    <col min="8978" max="8978" width="1.44140625" style="10" customWidth="1"/>
    <col min="8979" max="8979" width="12.33203125" style="10" customWidth="1"/>
    <col min="8980" max="8980" width="1.44140625" style="10" customWidth="1"/>
    <col min="8981" max="8981" width="10" style="10" customWidth="1"/>
    <col min="8982" max="8982" width="1.44140625" style="10" customWidth="1"/>
    <col min="8983" max="8983" width="10" style="10" customWidth="1"/>
    <col min="8984" max="8984" width="1.44140625" style="10" customWidth="1"/>
    <col min="8985" max="8985" width="10" style="10" customWidth="1"/>
    <col min="8986" max="8986" width="1.44140625" style="10" customWidth="1"/>
    <col min="8987" max="8987" width="9.21875" style="10" customWidth="1"/>
    <col min="8988" max="8989" width="2.21875" style="10" customWidth="1"/>
    <col min="8990" max="8990" width="13.109375" style="10" customWidth="1"/>
    <col min="8991" max="8991" width="1.44140625" style="10" customWidth="1"/>
    <col min="8992" max="8992" width="13.109375" style="10" customWidth="1"/>
    <col min="8993" max="8993" width="1.44140625" style="10" customWidth="1"/>
    <col min="8994" max="8994" width="8.44140625" style="10" customWidth="1"/>
    <col min="8995" max="8995" width="1.44140625" style="10" customWidth="1"/>
    <col min="8996" max="8996" width="8.44140625" style="10" customWidth="1"/>
    <col min="8997" max="8997" width="2.21875" style="10" customWidth="1"/>
    <col min="8998" max="8998" width="13.109375" style="10" customWidth="1"/>
    <col min="8999" max="8999" width="2.21875" style="10" customWidth="1"/>
    <col min="9000" max="9000" width="13.109375" style="10" customWidth="1"/>
    <col min="9001" max="9001" width="1.44140625" style="10" customWidth="1"/>
    <col min="9002" max="9002" width="10" style="10" customWidth="1"/>
    <col min="9003" max="9003" width="2.21875" style="10" customWidth="1"/>
    <col min="9004" max="9004" width="11.5546875" style="10"/>
    <col min="9005" max="9005" width="1.44140625" style="10" customWidth="1"/>
    <col min="9006" max="9006" width="9.21875" style="10" customWidth="1"/>
    <col min="9007" max="9007" width="2.21875" style="10" customWidth="1"/>
    <col min="9008" max="9008" width="11.5546875" style="10"/>
    <col min="9009" max="9009" width="1.44140625" style="10" customWidth="1"/>
    <col min="9010" max="9010" width="9.21875" style="10" customWidth="1"/>
    <col min="9011" max="9011" width="2.21875" style="10" customWidth="1"/>
    <col min="9012" max="9012" width="12.33203125" style="10" customWidth="1"/>
    <col min="9013" max="9013" width="2.21875" style="10" customWidth="1"/>
    <col min="9014" max="9014" width="4.5546875" style="10" customWidth="1"/>
    <col min="9015" max="9015" width="1.44140625" style="10" customWidth="1"/>
    <col min="9016" max="9016" width="8.44140625" style="10" customWidth="1"/>
    <col min="9017" max="9017" width="1.44140625" style="10" customWidth="1"/>
    <col min="9018" max="9018" width="11.5546875" style="10"/>
    <col min="9019" max="9019" width="1.44140625" style="10" customWidth="1"/>
    <col min="9020" max="9020" width="11.5546875" style="10"/>
    <col min="9021" max="9021" width="1.44140625" style="10" customWidth="1"/>
    <col min="9022" max="9216" width="11.5546875" style="10"/>
    <col min="9217" max="9217" width="4.5546875" style="10" customWidth="1"/>
    <col min="9218" max="9218" width="1.109375" style="10" customWidth="1"/>
    <col min="9219" max="9219" width="16.21875" style="10" customWidth="1"/>
    <col min="9220" max="9220" width="1.109375" style="10" customWidth="1"/>
    <col min="9221" max="9221" width="12.33203125" style="10" customWidth="1"/>
    <col min="9222" max="9222" width="1.44140625" style="10" customWidth="1"/>
    <col min="9223" max="9223" width="8.44140625" style="10" customWidth="1"/>
    <col min="9224" max="9224" width="1.44140625" style="10" customWidth="1"/>
    <col min="9225" max="9225" width="8.44140625" style="10" customWidth="1"/>
    <col min="9226" max="9226" width="1.44140625" style="10" customWidth="1"/>
    <col min="9227" max="9227" width="12.33203125" style="10" customWidth="1"/>
    <col min="9228" max="9228" width="1.44140625" style="10" customWidth="1"/>
    <col min="9229" max="9229" width="8.44140625" style="10" customWidth="1"/>
    <col min="9230" max="9230" width="1.44140625" style="10" customWidth="1"/>
    <col min="9231" max="9231" width="8.44140625" style="10" customWidth="1"/>
    <col min="9232" max="9232" width="1.44140625" style="10" customWidth="1"/>
    <col min="9233" max="9233" width="12.33203125" style="10" customWidth="1"/>
    <col min="9234" max="9234" width="1.44140625" style="10" customWidth="1"/>
    <col min="9235" max="9235" width="12.33203125" style="10" customWidth="1"/>
    <col min="9236" max="9236" width="1.44140625" style="10" customWidth="1"/>
    <col min="9237" max="9237" width="10" style="10" customWidth="1"/>
    <col min="9238" max="9238" width="1.44140625" style="10" customWidth="1"/>
    <col min="9239" max="9239" width="10" style="10" customWidth="1"/>
    <col min="9240" max="9240" width="1.44140625" style="10" customWidth="1"/>
    <col min="9241" max="9241" width="10" style="10" customWidth="1"/>
    <col min="9242" max="9242" width="1.44140625" style="10" customWidth="1"/>
    <col min="9243" max="9243" width="9.21875" style="10" customWidth="1"/>
    <col min="9244" max="9245" width="2.21875" style="10" customWidth="1"/>
    <col min="9246" max="9246" width="13.109375" style="10" customWidth="1"/>
    <col min="9247" max="9247" width="1.44140625" style="10" customWidth="1"/>
    <col min="9248" max="9248" width="13.109375" style="10" customWidth="1"/>
    <col min="9249" max="9249" width="1.44140625" style="10" customWidth="1"/>
    <col min="9250" max="9250" width="8.44140625" style="10" customWidth="1"/>
    <col min="9251" max="9251" width="1.44140625" style="10" customWidth="1"/>
    <col min="9252" max="9252" width="8.44140625" style="10" customWidth="1"/>
    <col min="9253" max="9253" width="2.21875" style="10" customWidth="1"/>
    <col min="9254" max="9254" width="13.109375" style="10" customWidth="1"/>
    <col min="9255" max="9255" width="2.21875" style="10" customWidth="1"/>
    <col min="9256" max="9256" width="13.109375" style="10" customWidth="1"/>
    <col min="9257" max="9257" width="1.44140625" style="10" customWidth="1"/>
    <col min="9258" max="9258" width="10" style="10" customWidth="1"/>
    <col min="9259" max="9259" width="2.21875" style="10" customWidth="1"/>
    <col min="9260" max="9260" width="11.5546875" style="10"/>
    <col min="9261" max="9261" width="1.44140625" style="10" customWidth="1"/>
    <col min="9262" max="9262" width="9.21875" style="10" customWidth="1"/>
    <col min="9263" max="9263" width="2.21875" style="10" customWidth="1"/>
    <col min="9264" max="9264" width="11.5546875" style="10"/>
    <col min="9265" max="9265" width="1.44140625" style="10" customWidth="1"/>
    <col min="9266" max="9266" width="9.21875" style="10" customWidth="1"/>
    <col min="9267" max="9267" width="2.21875" style="10" customWidth="1"/>
    <col min="9268" max="9268" width="12.33203125" style="10" customWidth="1"/>
    <col min="9269" max="9269" width="2.21875" style="10" customWidth="1"/>
    <col min="9270" max="9270" width="4.5546875" style="10" customWidth="1"/>
    <col min="9271" max="9271" width="1.44140625" style="10" customWidth="1"/>
    <col min="9272" max="9272" width="8.44140625" style="10" customWidth="1"/>
    <col min="9273" max="9273" width="1.44140625" style="10" customWidth="1"/>
    <col min="9274" max="9274" width="11.5546875" style="10"/>
    <col min="9275" max="9275" width="1.44140625" style="10" customWidth="1"/>
    <col min="9276" max="9276" width="11.5546875" style="10"/>
    <col min="9277" max="9277" width="1.44140625" style="10" customWidth="1"/>
    <col min="9278" max="9472" width="11.5546875" style="10"/>
    <col min="9473" max="9473" width="4.5546875" style="10" customWidth="1"/>
    <col min="9474" max="9474" width="1.109375" style="10" customWidth="1"/>
    <col min="9475" max="9475" width="16.21875" style="10" customWidth="1"/>
    <col min="9476" max="9476" width="1.109375" style="10" customWidth="1"/>
    <col min="9477" max="9477" width="12.33203125" style="10" customWidth="1"/>
    <col min="9478" max="9478" width="1.44140625" style="10" customWidth="1"/>
    <col min="9479" max="9479" width="8.44140625" style="10" customWidth="1"/>
    <col min="9480" max="9480" width="1.44140625" style="10" customWidth="1"/>
    <col min="9481" max="9481" width="8.44140625" style="10" customWidth="1"/>
    <col min="9482" max="9482" width="1.44140625" style="10" customWidth="1"/>
    <col min="9483" max="9483" width="12.33203125" style="10" customWidth="1"/>
    <col min="9484" max="9484" width="1.44140625" style="10" customWidth="1"/>
    <col min="9485" max="9485" width="8.44140625" style="10" customWidth="1"/>
    <col min="9486" max="9486" width="1.44140625" style="10" customWidth="1"/>
    <col min="9487" max="9487" width="8.44140625" style="10" customWidth="1"/>
    <col min="9488" max="9488" width="1.44140625" style="10" customWidth="1"/>
    <col min="9489" max="9489" width="12.33203125" style="10" customWidth="1"/>
    <col min="9490" max="9490" width="1.44140625" style="10" customWidth="1"/>
    <col min="9491" max="9491" width="12.33203125" style="10" customWidth="1"/>
    <col min="9492" max="9492" width="1.44140625" style="10" customWidth="1"/>
    <col min="9493" max="9493" width="10" style="10" customWidth="1"/>
    <col min="9494" max="9494" width="1.44140625" style="10" customWidth="1"/>
    <col min="9495" max="9495" width="10" style="10" customWidth="1"/>
    <col min="9496" max="9496" width="1.44140625" style="10" customWidth="1"/>
    <col min="9497" max="9497" width="10" style="10" customWidth="1"/>
    <col min="9498" max="9498" width="1.44140625" style="10" customWidth="1"/>
    <col min="9499" max="9499" width="9.21875" style="10" customWidth="1"/>
    <col min="9500" max="9501" width="2.21875" style="10" customWidth="1"/>
    <col min="9502" max="9502" width="13.109375" style="10" customWidth="1"/>
    <col min="9503" max="9503" width="1.44140625" style="10" customWidth="1"/>
    <col min="9504" max="9504" width="13.109375" style="10" customWidth="1"/>
    <col min="9505" max="9505" width="1.44140625" style="10" customWidth="1"/>
    <col min="9506" max="9506" width="8.44140625" style="10" customWidth="1"/>
    <col min="9507" max="9507" width="1.44140625" style="10" customWidth="1"/>
    <col min="9508" max="9508" width="8.44140625" style="10" customWidth="1"/>
    <col min="9509" max="9509" width="2.21875" style="10" customWidth="1"/>
    <col min="9510" max="9510" width="13.109375" style="10" customWidth="1"/>
    <col min="9511" max="9511" width="2.21875" style="10" customWidth="1"/>
    <col min="9512" max="9512" width="13.109375" style="10" customWidth="1"/>
    <col min="9513" max="9513" width="1.44140625" style="10" customWidth="1"/>
    <col min="9514" max="9514" width="10" style="10" customWidth="1"/>
    <col min="9515" max="9515" width="2.21875" style="10" customWidth="1"/>
    <col min="9516" max="9516" width="11.5546875" style="10"/>
    <col min="9517" max="9517" width="1.44140625" style="10" customWidth="1"/>
    <col min="9518" max="9518" width="9.21875" style="10" customWidth="1"/>
    <col min="9519" max="9519" width="2.21875" style="10" customWidth="1"/>
    <col min="9520" max="9520" width="11.5546875" style="10"/>
    <col min="9521" max="9521" width="1.44140625" style="10" customWidth="1"/>
    <col min="9522" max="9522" width="9.21875" style="10" customWidth="1"/>
    <col min="9523" max="9523" width="2.21875" style="10" customWidth="1"/>
    <col min="9524" max="9524" width="12.33203125" style="10" customWidth="1"/>
    <col min="9525" max="9525" width="2.21875" style="10" customWidth="1"/>
    <col min="9526" max="9526" width="4.5546875" style="10" customWidth="1"/>
    <col min="9527" max="9527" width="1.44140625" style="10" customWidth="1"/>
    <col min="9528" max="9528" width="8.44140625" style="10" customWidth="1"/>
    <col min="9529" max="9529" width="1.44140625" style="10" customWidth="1"/>
    <col min="9530" max="9530" width="11.5546875" style="10"/>
    <col min="9531" max="9531" width="1.44140625" style="10" customWidth="1"/>
    <col min="9532" max="9532" width="11.5546875" style="10"/>
    <col min="9533" max="9533" width="1.44140625" style="10" customWidth="1"/>
    <col min="9534" max="9728" width="11.5546875" style="10"/>
    <col min="9729" max="9729" width="4.5546875" style="10" customWidth="1"/>
    <col min="9730" max="9730" width="1.109375" style="10" customWidth="1"/>
    <col min="9731" max="9731" width="16.21875" style="10" customWidth="1"/>
    <col min="9732" max="9732" width="1.109375" style="10" customWidth="1"/>
    <col min="9733" max="9733" width="12.33203125" style="10" customWidth="1"/>
    <col min="9734" max="9734" width="1.44140625" style="10" customWidth="1"/>
    <col min="9735" max="9735" width="8.44140625" style="10" customWidth="1"/>
    <col min="9736" max="9736" width="1.44140625" style="10" customWidth="1"/>
    <col min="9737" max="9737" width="8.44140625" style="10" customWidth="1"/>
    <col min="9738" max="9738" width="1.44140625" style="10" customWidth="1"/>
    <col min="9739" max="9739" width="12.33203125" style="10" customWidth="1"/>
    <col min="9740" max="9740" width="1.44140625" style="10" customWidth="1"/>
    <col min="9741" max="9741" width="8.44140625" style="10" customWidth="1"/>
    <col min="9742" max="9742" width="1.44140625" style="10" customWidth="1"/>
    <col min="9743" max="9743" width="8.44140625" style="10" customWidth="1"/>
    <col min="9744" max="9744" width="1.44140625" style="10" customWidth="1"/>
    <col min="9745" max="9745" width="12.33203125" style="10" customWidth="1"/>
    <col min="9746" max="9746" width="1.44140625" style="10" customWidth="1"/>
    <col min="9747" max="9747" width="12.33203125" style="10" customWidth="1"/>
    <col min="9748" max="9748" width="1.44140625" style="10" customWidth="1"/>
    <col min="9749" max="9749" width="10" style="10" customWidth="1"/>
    <col min="9750" max="9750" width="1.44140625" style="10" customWidth="1"/>
    <col min="9751" max="9751" width="10" style="10" customWidth="1"/>
    <col min="9752" max="9752" width="1.44140625" style="10" customWidth="1"/>
    <col min="9753" max="9753" width="10" style="10" customWidth="1"/>
    <col min="9754" max="9754" width="1.44140625" style="10" customWidth="1"/>
    <col min="9755" max="9755" width="9.21875" style="10" customWidth="1"/>
    <col min="9756" max="9757" width="2.21875" style="10" customWidth="1"/>
    <col min="9758" max="9758" width="13.109375" style="10" customWidth="1"/>
    <col min="9759" max="9759" width="1.44140625" style="10" customWidth="1"/>
    <col min="9760" max="9760" width="13.109375" style="10" customWidth="1"/>
    <col min="9761" max="9761" width="1.44140625" style="10" customWidth="1"/>
    <col min="9762" max="9762" width="8.44140625" style="10" customWidth="1"/>
    <col min="9763" max="9763" width="1.44140625" style="10" customWidth="1"/>
    <col min="9764" max="9764" width="8.44140625" style="10" customWidth="1"/>
    <col min="9765" max="9765" width="2.21875" style="10" customWidth="1"/>
    <col min="9766" max="9766" width="13.109375" style="10" customWidth="1"/>
    <col min="9767" max="9767" width="2.21875" style="10" customWidth="1"/>
    <col min="9768" max="9768" width="13.109375" style="10" customWidth="1"/>
    <col min="9769" max="9769" width="1.44140625" style="10" customWidth="1"/>
    <col min="9770" max="9770" width="10" style="10" customWidth="1"/>
    <col min="9771" max="9771" width="2.21875" style="10" customWidth="1"/>
    <col min="9772" max="9772" width="11.5546875" style="10"/>
    <col min="9773" max="9773" width="1.44140625" style="10" customWidth="1"/>
    <col min="9774" max="9774" width="9.21875" style="10" customWidth="1"/>
    <col min="9775" max="9775" width="2.21875" style="10" customWidth="1"/>
    <col min="9776" max="9776" width="11.5546875" style="10"/>
    <col min="9777" max="9777" width="1.44140625" style="10" customWidth="1"/>
    <col min="9778" max="9778" width="9.21875" style="10" customWidth="1"/>
    <col min="9779" max="9779" width="2.21875" style="10" customWidth="1"/>
    <col min="9780" max="9780" width="12.33203125" style="10" customWidth="1"/>
    <col min="9781" max="9781" width="2.21875" style="10" customWidth="1"/>
    <col min="9782" max="9782" width="4.5546875" style="10" customWidth="1"/>
    <col min="9783" max="9783" width="1.44140625" style="10" customWidth="1"/>
    <col min="9784" max="9784" width="8.44140625" style="10" customWidth="1"/>
    <col min="9785" max="9785" width="1.44140625" style="10" customWidth="1"/>
    <col min="9786" max="9786" width="11.5546875" style="10"/>
    <col min="9787" max="9787" width="1.44140625" style="10" customWidth="1"/>
    <col min="9788" max="9788" width="11.5546875" style="10"/>
    <col min="9789" max="9789" width="1.44140625" style="10" customWidth="1"/>
    <col min="9790" max="9984" width="11.5546875" style="10"/>
    <col min="9985" max="9985" width="4.5546875" style="10" customWidth="1"/>
    <col min="9986" max="9986" width="1.109375" style="10" customWidth="1"/>
    <col min="9987" max="9987" width="16.21875" style="10" customWidth="1"/>
    <col min="9988" max="9988" width="1.109375" style="10" customWidth="1"/>
    <col min="9989" max="9989" width="12.33203125" style="10" customWidth="1"/>
    <col min="9990" max="9990" width="1.44140625" style="10" customWidth="1"/>
    <col min="9991" max="9991" width="8.44140625" style="10" customWidth="1"/>
    <col min="9992" max="9992" width="1.44140625" style="10" customWidth="1"/>
    <col min="9993" max="9993" width="8.44140625" style="10" customWidth="1"/>
    <col min="9994" max="9994" width="1.44140625" style="10" customWidth="1"/>
    <col min="9995" max="9995" width="12.33203125" style="10" customWidth="1"/>
    <col min="9996" max="9996" width="1.44140625" style="10" customWidth="1"/>
    <col min="9997" max="9997" width="8.44140625" style="10" customWidth="1"/>
    <col min="9998" max="9998" width="1.44140625" style="10" customWidth="1"/>
    <col min="9999" max="9999" width="8.44140625" style="10" customWidth="1"/>
    <col min="10000" max="10000" width="1.44140625" style="10" customWidth="1"/>
    <col min="10001" max="10001" width="12.33203125" style="10" customWidth="1"/>
    <col min="10002" max="10002" width="1.44140625" style="10" customWidth="1"/>
    <col min="10003" max="10003" width="12.33203125" style="10" customWidth="1"/>
    <col min="10004" max="10004" width="1.44140625" style="10" customWidth="1"/>
    <col min="10005" max="10005" width="10" style="10" customWidth="1"/>
    <col min="10006" max="10006" width="1.44140625" style="10" customWidth="1"/>
    <col min="10007" max="10007" width="10" style="10" customWidth="1"/>
    <col min="10008" max="10008" width="1.44140625" style="10" customWidth="1"/>
    <col min="10009" max="10009" width="10" style="10" customWidth="1"/>
    <col min="10010" max="10010" width="1.44140625" style="10" customWidth="1"/>
    <col min="10011" max="10011" width="9.21875" style="10" customWidth="1"/>
    <col min="10012" max="10013" width="2.21875" style="10" customWidth="1"/>
    <col min="10014" max="10014" width="13.109375" style="10" customWidth="1"/>
    <col min="10015" max="10015" width="1.44140625" style="10" customWidth="1"/>
    <col min="10016" max="10016" width="13.109375" style="10" customWidth="1"/>
    <col min="10017" max="10017" width="1.44140625" style="10" customWidth="1"/>
    <col min="10018" max="10018" width="8.44140625" style="10" customWidth="1"/>
    <col min="10019" max="10019" width="1.44140625" style="10" customWidth="1"/>
    <col min="10020" max="10020" width="8.44140625" style="10" customWidth="1"/>
    <col min="10021" max="10021" width="2.21875" style="10" customWidth="1"/>
    <col min="10022" max="10022" width="13.109375" style="10" customWidth="1"/>
    <col min="10023" max="10023" width="2.21875" style="10" customWidth="1"/>
    <col min="10024" max="10024" width="13.109375" style="10" customWidth="1"/>
    <col min="10025" max="10025" width="1.44140625" style="10" customWidth="1"/>
    <col min="10026" max="10026" width="10" style="10" customWidth="1"/>
    <col min="10027" max="10027" width="2.21875" style="10" customWidth="1"/>
    <col min="10028" max="10028" width="11.5546875" style="10"/>
    <col min="10029" max="10029" width="1.44140625" style="10" customWidth="1"/>
    <col min="10030" max="10030" width="9.21875" style="10" customWidth="1"/>
    <col min="10031" max="10031" width="2.21875" style="10" customWidth="1"/>
    <col min="10032" max="10032" width="11.5546875" style="10"/>
    <col min="10033" max="10033" width="1.44140625" style="10" customWidth="1"/>
    <col min="10034" max="10034" width="9.21875" style="10" customWidth="1"/>
    <col min="10035" max="10035" width="2.21875" style="10" customWidth="1"/>
    <col min="10036" max="10036" width="12.33203125" style="10" customWidth="1"/>
    <col min="10037" max="10037" width="2.21875" style="10" customWidth="1"/>
    <col min="10038" max="10038" width="4.5546875" style="10" customWidth="1"/>
    <col min="10039" max="10039" width="1.44140625" style="10" customWidth="1"/>
    <col min="10040" max="10040" width="8.44140625" style="10" customWidth="1"/>
    <col min="10041" max="10041" width="1.44140625" style="10" customWidth="1"/>
    <col min="10042" max="10042" width="11.5546875" style="10"/>
    <col min="10043" max="10043" width="1.44140625" style="10" customWidth="1"/>
    <col min="10044" max="10044" width="11.5546875" style="10"/>
    <col min="10045" max="10045" width="1.44140625" style="10" customWidth="1"/>
    <col min="10046" max="10240" width="11.5546875" style="10"/>
    <col min="10241" max="10241" width="4.5546875" style="10" customWidth="1"/>
    <col min="10242" max="10242" width="1.109375" style="10" customWidth="1"/>
    <col min="10243" max="10243" width="16.21875" style="10" customWidth="1"/>
    <col min="10244" max="10244" width="1.109375" style="10" customWidth="1"/>
    <col min="10245" max="10245" width="12.33203125" style="10" customWidth="1"/>
    <col min="10246" max="10246" width="1.44140625" style="10" customWidth="1"/>
    <col min="10247" max="10247" width="8.44140625" style="10" customWidth="1"/>
    <col min="10248" max="10248" width="1.44140625" style="10" customWidth="1"/>
    <col min="10249" max="10249" width="8.44140625" style="10" customWidth="1"/>
    <col min="10250" max="10250" width="1.44140625" style="10" customWidth="1"/>
    <col min="10251" max="10251" width="12.33203125" style="10" customWidth="1"/>
    <col min="10252" max="10252" width="1.44140625" style="10" customWidth="1"/>
    <col min="10253" max="10253" width="8.44140625" style="10" customWidth="1"/>
    <col min="10254" max="10254" width="1.44140625" style="10" customWidth="1"/>
    <col min="10255" max="10255" width="8.44140625" style="10" customWidth="1"/>
    <col min="10256" max="10256" width="1.44140625" style="10" customWidth="1"/>
    <col min="10257" max="10257" width="12.33203125" style="10" customWidth="1"/>
    <col min="10258" max="10258" width="1.44140625" style="10" customWidth="1"/>
    <col min="10259" max="10259" width="12.33203125" style="10" customWidth="1"/>
    <col min="10260" max="10260" width="1.44140625" style="10" customWidth="1"/>
    <col min="10261" max="10261" width="10" style="10" customWidth="1"/>
    <col min="10262" max="10262" width="1.44140625" style="10" customWidth="1"/>
    <col min="10263" max="10263" width="10" style="10" customWidth="1"/>
    <col min="10264" max="10264" width="1.44140625" style="10" customWidth="1"/>
    <col min="10265" max="10265" width="10" style="10" customWidth="1"/>
    <col min="10266" max="10266" width="1.44140625" style="10" customWidth="1"/>
    <col min="10267" max="10267" width="9.21875" style="10" customWidth="1"/>
    <col min="10268" max="10269" width="2.21875" style="10" customWidth="1"/>
    <col min="10270" max="10270" width="13.109375" style="10" customWidth="1"/>
    <col min="10271" max="10271" width="1.44140625" style="10" customWidth="1"/>
    <col min="10272" max="10272" width="13.109375" style="10" customWidth="1"/>
    <col min="10273" max="10273" width="1.44140625" style="10" customWidth="1"/>
    <col min="10274" max="10274" width="8.44140625" style="10" customWidth="1"/>
    <col min="10275" max="10275" width="1.44140625" style="10" customWidth="1"/>
    <col min="10276" max="10276" width="8.44140625" style="10" customWidth="1"/>
    <col min="10277" max="10277" width="2.21875" style="10" customWidth="1"/>
    <col min="10278" max="10278" width="13.109375" style="10" customWidth="1"/>
    <col min="10279" max="10279" width="2.21875" style="10" customWidth="1"/>
    <col min="10280" max="10280" width="13.109375" style="10" customWidth="1"/>
    <col min="10281" max="10281" width="1.44140625" style="10" customWidth="1"/>
    <col min="10282" max="10282" width="10" style="10" customWidth="1"/>
    <col min="10283" max="10283" width="2.21875" style="10" customWidth="1"/>
    <col min="10284" max="10284" width="11.5546875" style="10"/>
    <col min="10285" max="10285" width="1.44140625" style="10" customWidth="1"/>
    <col min="10286" max="10286" width="9.21875" style="10" customWidth="1"/>
    <col min="10287" max="10287" width="2.21875" style="10" customWidth="1"/>
    <col min="10288" max="10288" width="11.5546875" style="10"/>
    <col min="10289" max="10289" width="1.44140625" style="10" customWidth="1"/>
    <col min="10290" max="10290" width="9.21875" style="10" customWidth="1"/>
    <col min="10291" max="10291" width="2.21875" style="10" customWidth="1"/>
    <col min="10292" max="10292" width="12.33203125" style="10" customWidth="1"/>
    <col min="10293" max="10293" width="2.21875" style="10" customWidth="1"/>
    <col min="10294" max="10294" width="4.5546875" style="10" customWidth="1"/>
    <col min="10295" max="10295" width="1.44140625" style="10" customWidth="1"/>
    <col min="10296" max="10296" width="8.44140625" style="10" customWidth="1"/>
    <col min="10297" max="10297" width="1.44140625" style="10" customWidth="1"/>
    <col min="10298" max="10298" width="11.5546875" style="10"/>
    <col min="10299" max="10299" width="1.44140625" style="10" customWidth="1"/>
    <col min="10300" max="10300" width="11.5546875" style="10"/>
    <col min="10301" max="10301" width="1.44140625" style="10" customWidth="1"/>
    <col min="10302" max="10496" width="11.5546875" style="10"/>
    <col min="10497" max="10497" width="4.5546875" style="10" customWidth="1"/>
    <col min="10498" max="10498" width="1.109375" style="10" customWidth="1"/>
    <col min="10499" max="10499" width="16.21875" style="10" customWidth="1"/>
    <col min="10500" max="10500" width="1.109375" style="10" customWidth="1"/>
    <col min="10501" max="10501" width="12.33203125" style="10" customWidth="1"/>
    <col min="10502" max="10502" width="1.44140625" style="10" customWidth="1"/>
    <col min="10503" max="10503" width="8.44140625" style="10" customWidth="1"/>
    <col min="10504" max="10504" width="1.44140625" style="10" customWidth="1"/>
    <col min="10505" max="10505" width="8.44140625" style="10" customWidth="1"/>
    <col min="10506" max="10506" width="1.44140625" style="10" customWidth="1"/>
    <col min="10507" max="10507" width="12.33203125" style="10" customWidth="1"/>
    <col min="10508" max="10508" width="1.44140625" style="10" customWidth="1"/>
    <col min="10509" max="10509" width="8.44140625" style="10" customWidth="1"/>
    <col min="10510" max="10510" width="1.44140625" style="10" customWidth="1"/>
    <col min="10511" max="10511" width="8.44140625" style="10" customWidth="1"/>
    <col min="10512" max="10512" width="1.44140625" style="10" customWidth="1"/>
    <col min="10513" max="10513" width="12.33203125" style="10" customWidth="1"/>
    <col min="10514" max="10514" width="1.44140625" style="10" customWidth="1"/>
    <col min="10515" max="10515" width="12.33203125" style="10" customWidth="1"/>
    <col min="10516" max="10516" width="1.44140625" style="10" customWidth="1"/>
    <col min="10517" max="10517" width="10" style="10" customWidth="1"/>
    <col min="10518" max="10518" width="1.44140625" style="10" customWidth="1"/>
    <col min="10519" max="10519" width="10" style="10" customWidth="1"/>
    <col min="10520" max="10520" width="1.44140625" style="10" customWidth="1"/>
    <col min="10521" max="10521" width="10" style="10" customWidth="1"/>
    <col min="10522" max="10522" width="1.44140625" style="10" customWidth="1"/>
    <col min="10523" max="10523" width="9.21875" style="10" customWidth="1"/>
    <col min="10524" max="10525" width="2.21875" style="10" customWidth="1"/>
    <col min="10526" max="10526" width="13.109375" style="10" customWidth="1"/>
    <col min="10527" max="10527" width="1.44140625" style="10" customWidth="1"/>
    <col min="10528" max="10528" width="13.109375" style="10" customWidth="1"/>
    <col min="10529" max="10529" width="1.44140625" style="10" customWidth="1"/>
    <col min="10530" max="10530" width="8.44140625" style="10" customWidth="1"/>
    <col min="10531" max="10531" width="1.44140625" style="10" customWidth="1"/>
    <col min="10532" max="10532" width="8.44140625" style="10" customWidth="1"/>
    <col min="10533" max="10533" width="2.21875" style="10" customWidth="1"/>
    <col min="10534" max="10534" width="13.109375" style="10" customWidth="1"/>
    <col min="10535" max="10535" width="2.21875" style="10" customWidth="1"/>
    <col min="10536" max="10536" width="13.109375" style="10" customWidth="1"/>
    <col min="10537" max="10537" width="1.44140625" style="10" customWidth="1"/>
    <col min="10538" max="10538" width="10" style="10" customWidth="1"/>
    <col min="10539" max="10539" width="2.21875" style="10" customWidth="1"/>
    <col min="10540" max="10540" width="11.5546875" style="10"/>
    <col min="10541" max="10541" width="1.44140625" style="10" customWidth="1"/>
    <col min="10542" max="10542" width="9.21875" style="10" customWidth="1"/>
    <col min="10543" max="10543" width="2.21875" style="10" customWidth="1"/>
    <col min="10544" max="10544" width="11.5546875" style="10"/>
    <col min="10545" max="10545" width="1.44140625" style="10" customWidth="1"/>
    <col min="10546" max="10546" width="9.21875" style="10" customWidth="1"/>
    <col min="10547" max="10547" width="2.21875" style="10" customWidth="1"/>
    <col min="10548" max="10548" width="12.33203125" style="10" customWidth="1"/>
    <col min="10549" max="10549" width="2.21875" style="10" customWidth="1"/>
    <col min="10550" max="10550" width="4.5546875" style="10" customWidth="1"/>
    <col min="10551" max="10551" width="1.44140625" style="10" customWidth="1"/>
    <col min="10552" max="10552" width="8.44140625" style="10" customWidth="1"/>
    <col min="10553" max="10553" width="1.44140625" style="10" customWidth="1"/>
    <col min="10554" max="10554" width="11.5546875" style="10"/>
    <col min="10555" max="10555" width="1.44140625" style="10" customWidth="1"/>
    <col min="10556" max="10556" width="11.5546875" style="10"/>
    <col min="10557" max="10557" width="1.44140625" style="10" customWidth="1"/>
    <col min="10558" max="10752" width="11.5546875" style="10"/>
    <col min="10753" max="10753" width="4.5546875" style="10" customWidth="1"/>
    <col min="10754" max="10754" width="1.109375" style="10" customWidth="1"/>
    <col min="10755" max="10755" width="16.21875" style="10" customWidth="1"/>
    <col min="10756" max="10756" width="1.109375" style="10" customWidth="1"/>
    <col min="10757" max="10757" width="12.33203125" style="10" customWidth="1"/>
    <col min="10758" max="10758" width="1.44140625" style="10" customWidth="1"/>
    <col min="10759" max="10759" width="8.44140625" style="10" customWidth="1"/>
    <col min="10760" max="10760" width="1.44140625" style="10" customWidth="1"/>
    <col min="10761" max="10761" width="8.44140625" style="10" customWidth="1"/>
    <col min="10762" max="10762" width="1.44140625" style="10" customWidth="1"/>
    <col min="10763" max="10763" width="12.33203125" style="10" customWidth="1"/>
    <col min="10764" max="10764" width="1.44140625" style="10" customWidth="1"/>
    <col min="10765" max="10765" width="8.44140625" style="10" customWidth="1"/>
    <col min="10766" max="10766" width="1.44140625" style="10" customWidth="1"/>
    <col min="10767" max="10767" width="8.44140625" style="10" customWidth="1"/>
    <col min="10768" max="10768" width="1.44140625" style="10" customWidth="1"/>
    <col min="10769" max="10769" width="12.33203125" style="10" customWidth="1"/>
    <col min="10770" max="10770" width="1.44140625" style="10" customWidth="1"/>
    <col min="10771" max="10771" width="12.33203125" style="10" customWidth="1"/>
    <col min="10772" max="10772" width="1.44140625" style="10" customWidth="1"/>
    <col min="10773" max="10773" width="10" style="10" customWidth="1"/>
    <col min="10774" max="10774" width="1.44140625" style="10" customWidth="1"/>
    <col min="10775" max="10775" width="10" style="10" customWidth="1"/>
    <col min="10776" max="10776" width="1.44140625" style="10" customWidth="1"/>
    <col min="10777" max="10777" width="10" style="10" customWidth="1"/>
    <col min="10778" max="10778" width="1.44140625" style="10" customWidth="1"/>
    <col min="10779" max="10779" width="9.21875" style="10" customWidth="1"/>
    <col min="10780" max="10781" width="2.21875" style="10" customWidth="1"/>
    <col min="10782" max="10782" width="13.109375" style="10" customWidth="1"/>
    <col min="10783" max="10783" width="1.44140625" style="10" customWidth="1"/>
    <col min="10784" max="10784" width="13.109375" style="10" customWidth="1"/>
    <col min="10785" max="10785" width="1.44140625" style="10" customWidth="1"/>
    <col min="10786" max="10786" width="8.44140625" style="10" customWidth="1"/>
    <col min="10787" max="10787" width="1.44140625" style="10" customWidth="1"/>
    <col min="10788" max="10788" width="8.44140625" style="10" customWidth="1"/>
    <col min="10789" max="10789" width="2.21875" style="10" customWidth="1"/>
    <col min="10790" max="10790" width="13.109375" style="10" customWidth="1"/>
    <col min="10791" max="10791" width="2.21875" style="10" customWidth="1"/>
    <col min="10792" max="10792" width="13.109375" style="10" customWidth="1"/>
    <col min="10793" max="10793" width="1.44140625" style="10" customWidth="1"/>
    <col min="10794" max="10794" width="10" style="10" customWidth="1"/>
    <col min="10795" max="10795" width="2.21875" style="10" customWidth="1"/>
    <col min="10796" max="10796" width="11.5546875" style="10"/>
    <col min="10797" max="10797" width="1.44140625" style="10" customWidth="1"/>
    <col min="10798" max="10798" width="9.21875" style="10" customWidth="1"/>
    <col min="10799" max="10799" width="2.21875" style="10" customWidth="1"/>
    <col min="10800" max="10800" width="11.5546875" style="10"/>
    <col min="10801" max="10801" width="1.44140625" style="10" customWidth="1"/>
    <col min="10802" max="10802" width="9.21875" style="10" customWidth="1"/>
    <col min="10803" max="10803" width="2.21875" style="10" customWidth="1"/>
    <col min="10804" max="10804" width="12.33203125" style="10" customWidth="1"/>
    <col min="10805" max="10805" width="2.21875" style="10" customWidth="1"/>
    <col min="10806" max="10806" width="4.5546875" style="10" customWidth="1"/>
    <col min="10807" max="10807" width="1.44140625" style="10" customWidth="1"/>
    <col min="10808" max="10808" width="8.44140625" style="10" customWidth="1"/>
    <col min="10809" max="10809" width="1.44140625" style="10" customWidth="1"/>
    <col min="10810" max="10810" width="11.5546875" style="10"/>
    <col min="10811" max="10811" width="1.44140625" style="10" customWidth="1"/>
    <col min="10812" max="10812" width="11.5546875" style="10"/>
    <col min="10813" max="10813" width="1.44140625" style="10" customWidth="1"/>
    <col min="10814" max="11008" width="11.5546875" style="10"/>
    <col min="11009" max="11009" width="4.5546875" style="10" customWidth="1"/>
    <col min="11010" max="11010" width="1.109375" style="10" customWidth="1"/>
    <col min="11011" max="11011" width="16.21875" style="10" customWidth="1"/>
    <col min="11012" max="11012" width="1.109375" style="10" customWidth="1"/>
    <col min="11013" max="11013" width="12.33203125" style="10" customWidth="1"/>
    <col min="11014" max="11014" width="1.44140625" style="10" customWidth="1"/>
    <col min="11015" max="11015" width="8.44140625" style="10" customWidth="1"/>
    <col min="11016" max="11016" width="1.44140625" style="10" customWidth="1"/>
    <col min="11017" max="11017" width="8.44140625" style="10" customWidth="1"/>
    <col min="11018" max="11018" width="1.44140625" style="10" customWidth="1"/>
    <col min="11019" max="11019" width="12.33203125" style="10" customWidth="1"/>
    <col min="11020" max="11020" width="1.44140625" style="10" customWidth="1"/>
    <col min="11021" max="11021" width="8.44140625" style="10" customWidth="1"/>
    <col min="11022" max="11022" width="1.44140625" style="10" customWidth="1"/>
    <col min="11023" max="11023" width="8.44140625" style="10" customWidth="1"/>
    <col min="11024" max="11024" width="1.44140625" style="10" customWidth="1"/>
    <col min="11025" max="11025" width="12.33203125" style="10" customWidth="1"/>
    <col min="11026" max="11026" width="1.44140625" style="10" customWidth="1"/>
    <col min="11027" max="11027" width="12.33203125" style="10" customWidth="1"/>
    <col min="11028" max="11028" width="1.44140625" style="10" customWidth="1"/>
    <col min="11029" max="11029" width="10" style="10" customWidth="1"/>
    <col min="11030" max="11030" width="1.44140625" style="10" customWidth="1"/>
    <col min="11031" max="11031" width="10" style="10" customWidth="1"/>
    <col min="11032" max="11032" width="1.44140625" style="10" customWidth="1"/>
    <col min="11033" max="11033" width="10" style="10" customWidth="1"/>
    <col min="11034" max="11034" width="1.44140625" style="10" customWidth="1"/>
    <col min="11035" max="11035" width="9.21875" style="10" customWidth="1"/>
    <col min="11036" max="11037" width="2.21875" style="10" customWidth="1"/>
    <col min="11038" max="11038" width="13.109375" style="10" customWidth="1"/>
    <col min="11039" max="11039" width="1.44140625" style="10" customWidth="1"/>
    <col min="11040" max="11040" width="13.109375" style="10" customWidth="1"/>
    <col min="11041" max="11041" width="1.44140625" style="10" customWidth="1"/>
    <col min="11042" max="11042" width="8.44140625" style="10" customWidth="1"/>
    <col min="11043" max="11043" width="1.44140625" style="10" customWidth="1"/>
    <col min="11044" max="11044" width="8.44140625" style="10" customWidth="1"/>
    <col min="11045" max="11045" width="2.21875" style="10" customWidth="1"/>
    <col min="11046" max="11046" width="13.109375" style="10" customWidth="1"/>
    <col min="11047" max="11047" width="2.21875" style="10" customWidth="1"/>
    <col min="11048" max="11048" width="13.109375" style="10" customWidth="1"/>
    <col min="11049" max="11049" width="1.44140625" style="10" customWidth="1"/>
    <col min="11050" max="11050" width="10" style="10" customWidth="1"/>
    <col min="11051" max="11051" width="2.21875" style="10" customWidth="1"/>
    <col min="11052" max="11052" width="11.5546875" style="10"/>
    <col min="11053" max="11053" width="1.44140625" style="10" customWidth="1"/>
    <col min="11054" max="11054" width="9.21875" style="10" customWidth="1"/>
    <col min="11055" max="11055" width="2.21875" style="10" customWidth="1"/>
    <col min="11056" max="11056" width="11.5546875" style="10"/>
    <col min="11057" max="11057" width="1.44140625" style="10" customWidth="1"/>
    <col min="11058" max="11058" width="9.21875" style="10" customWidth="1"/>
    <col min="11059" max="11059" width="2.21875" style="10" customWidth="1"/>
    <col min="11060" max="11060" width="12.33203125" style="10" customWidth="1"/>
    <col min="11061" max="11061" width="2.21875" style="10" customWidth="1"/>
    <col min="11062" max="11062" width="4.5546875" style="10" customWidth="1"/>
    <col min="11063" max="11063" width="1.44140625" style="10" customWidth="1"/>
    <col min="11064" max="11064" width="8.44140625" style="10" customWidth="1"/>
    <col min="11065" max="11065" width="1.44140625" style="10" customWidth="1"/>
    <col min="11066" max="11066" width="11.5546875" style="10"/>
    <col min="11067" max="11067" width="1.44140625" style="10" customWidth="1"/>
    <col min="11068" max="11068" width="11.5546875" style="10"/>
    <col min="11069" max="11069" width="1.44140625" style="10" customWidth="1"/>
    <col min="11070" max="11264" width="11.5546875" style="10"/>
    <col min="11265" max="11265" width="4.5546875" style="10" customWidth="1"/>
    <col min="11266" max="11266" width="1.109375" style="10" customWidth="1"/>
    <col min="11267" max="11267" width="16.21875" style="10" customWidth="1"/>
    <col min="11268" max="11268" width="1.109375" style="10" customWidth="1"/>
    <col min="11269" max="11269" width="12.33203125" style="10" customWidth="1"/>
    <col min="11270" max="11270" width="1.44140625" style="10" customWidth="1"/>
    <col min="11271" max="11271" width="8.44140625" style="10" customWidth="1"/>
    <col min="11272" max="11272" width="1.44140625" style="10" customWidth="1"/>
    <col min="11273" max="11273" width="8.44140625" style="10" customWidth="1"/>
    <col min="11274" max="11274" width="1.44140625" style="10" customWidth="1"/>
    <col min="11275" max="11275" width="12.33203125" style="10" customWidth="1"/>
    <col min="11276" max="11276" width="1.44140625" style="10" customWidth="1"/>
    <col min="11277" max="11277" width="8.44140625" style="10" customWidth="1"/>
    <col min="11278" max="11278" width="1.44140625" style="10" customWidth="1"/>
    <col min="11279" max="11279" width="8.44140625" style="10" customWidth="1"/>
    <col min="11280" max="11280" width="1.44140625" style="10" customWidth="1"/>
    <col min="11281" max="11281" width="12.33203125" style="10" customWidth="1"/>
    <col min="11282" max="11282" width="1.44140625" style="10" customWidth="1"/>
    <col min="11283" max="11283" width="12.33203125" style="10" customWidth="1"/>
    <col min="11284" max="11284" width="1.44140625" style="10" customWidth="1"/>
    <col min="11285" max="11285" width="10" style="10" customWidth="1"/>
    <col min="11286" max="11286" width="1.44140625" style="10" customWidth="1"/>
    <col min="11287" max="11287" width="10" style="10" customWidth="1"/>
    <col min="11288" max="11288" width="1.44140625" style="10" customWidth="1"/>
    <col min="11289" max="11289" width="10" style="10" customWidth="1"/>
    <col min="11290" max="11290" width="1.44140625" style="10" customWidth="1"/>
    <col min="11291" max="11291" width="9.21875" style="10" customWidth="1"/>
    <col min="11292" max="11293" width="2.21875" style="10" customWidth="1"/>
    <col min="11294" max="11294" width="13.109375" style="10" customWidth="1"/>
    <col min="11295" max="11295" width="1.44140625" style="10" customWidth="1"/>
    <col min="11296" max="11296" width="13.109375" style="10" customWidth="1"/>
    <col min="11297" max="11297" width="1.44140625" style="10" customWidth="1"/>
    <col min="11298" max="11298" width="8.44140625" style="10" customWidth="1"/>
    <col min="11299" max="11299" width="1.44140625" style="10" customWidth="1"/>
    <col min="11300" max="11300" width="8.44140625" style="10" customWidth="1"/>
    <col min="11301" max="11301" width="2.21875" style="10" customWidth="1"/>
    <col min="11302" max="11302" width="13.109375" style="10" customWidth="1"/>
    <col min="11303" max="11303" width="2.21875" style="10" customWidth="1"/>
    <col min="11304" max="11304" width="13.109375" style="10" customWidth="1"/>
    <col min="11305" max="11305" width="1.44140625" style="10" customWidth="1"/>
    <col min="11306" max="11306" width="10" style="10" customWidth="1"/>
    <col min="11307" max="11307" width="2.21875" style="10" customWidth="1"/>
    <col min="11308" max="11308" width="11.5546875" style="10"/>
    <col min="11309" max="11309" width="1.44140625" style="10" customWidth="1"/>
    <col min="11310" max="11310" width="9.21875" style="10" customWidth="1"/>
    <col min="11311" max="11311" width="2.21875" style="10" customWidth="1"/>
    <col min="11312" max="11312" width="11.5546875" style="10"/>
    <col min="11313" max="11313" width="1.44140625" style="10" customWidth="1"/>
    <col min="11314" max="11314" width="9.21875" style="10" customWidth="1"/>
    <col min="11315" max="11315" width="2.21875" style="10" customWidth="1"/>
    <col min="11316" max="11316" width="12.33203125" style="10" customWidth="1"/>
    <col min="11317" max="11317" width="2.21875" style="10" customWidth="1"/>
    <col min="11318" max="11318" width="4.5546875" style="10" customWidth="1"/>
    <col min="11319" max="11319" width="1.44140625" style="10" customWidth="1"/>
    <col min="11320" max="11320" width="8.44140625" style="10" customWidth="1"/>
    <col min="11321" max="11321" width="1.44140625" style="10" customWidth="1"/>
    <col min="11322" max="11322" width="11.5546875" style="10"/>
    <col min="11323" max="11323" width="1.44140625" style="10" customWidth="1"/>
    <col min="11324" max="11324" width="11.5546875" style="10"/>
    <col min="11325" max="11325" width="1.44140625" style="10" customWidth="1"/>
    <col min="11326" max="11520" width="11.5546875" style="10"/>
    <col min="11521" max="11521" width="4.5546875" style="10" customWidth="1"/>
    <col min="11522" max="11522" width="1.109375" style="10" customWidth="1"/>
    <col min="11523" max="11523" width="16.21875" style="10" customWidth="1"/>
    <col min="11524" max="11524" width="1.109375" style="10" customWidth="1"/>
    <col min="11525" max="11525" width="12.33203125" style="10" customWidth="1"/>
    <col min="11526" max="11526" width="1.44140625" style="10" customWidth="1"/>
    <col min="11527" max="11527" width="8.44140625" style="10" customWidth="1"/>
    <col min="11528" max="11528" width="1.44140625" style="10" customWidth="1"/>
    <col min="11529" max="11529" width="8.44140625" style="10" customWidth="1"/>
    <col min="11530" max="11530" width="1.44140625" style="10" customWidth="1"/>
    <col min="11531" max="11531" width="12.33203125" style="10" customWidth="1"/>
    <col min="11532" max="11532" width="1.44140625" style="10" customWidth="1"/>
    <col min="11533" max="11533" width="8.44140625" style="10" customWidth="1"/>
    <col min="11534" max="11534" width="1.44140625" style="10" customWidth="1"/>
    <col min="11535" max="11535" width="8.44140625" style="10" customWidth="1"/>
    <col min="11536" max="11536" width="1.44140625" style="10" customWidth="1"/>
    <col min="11537" max="11537" width="12.33203125" style="10" customWidth="1"/>
    <col min="11538" max="11538" width="1.44140625" style="10" customWidth="1"/>
    <col min="11539" max="11539" width="12.33203125" style="10" customWidth="1"/>
    <col min="11540" max="11540" width="1.44140625" style="10" customWidth="1"/>
    <col min="11541" max="11541" width="10" style="10" customWidth="1"/>
    <col min="11542" max="11542" width="1.44140625" style="10" customWidth="1"/>
    <col min="11543" max="11543" width="10" style="10" customWidth="1"/>
    <col min="11544" max="11544" width="1.44140625" style="10" customWidth="1"/>
    <col min="11545" max="11545" width="10" style="10" customWidth="1"/>
    <col min="11546" max="11546" width="1.44140625" style="10" customWidth="1"/>
    <col min="11547" max="11547" width="9.21875" style="10" customWidth="1"/>
    <col min="11548" max="11549" width="2.21875" style="10" customWidth="1"/>
    <col min="11550" max="11550" width="13.109375" style="10" customWidth="1"/>
    <col min="11551" max="11551" width="1.44140625" style="10" customWidth="1"/>
    <col min="11552" max="11552" width="13.109375" style="10" customWidth="1"/>
    <col min="11553" max="11553" width="1.44140625" style="10" customWidth="1"/>
    <col min="11554" max="11554" width="8.44140625" style="10" customWidth="1"/>
    <col min="11555" max="11555" width="1.44140625" style="10" customWidth="1"/>
    <col min="11556" max="11556" width="8.44140625" style="10" customWidth="1"/>
    <col min="11557" max="11557" width="2.21875" style="10" customWidth="1"/>
    <col min="11558" max="11558" width="13.109375" style="10" customWidth="1"/>
    <col min="11559" max="11559" width="2.21875" style="10" customWidth="1"/>
    <col min="11560" max="11560" width="13.109375" style="10" customWidth="1"/>
    <col min="11561" max="11561" width="1.44140625" style="10" customWidth="1"/>
    <col min="11562" max="11562" width="10" style="10" customWidth="1"/>
    <col min="11563" max="11563" width="2.21875" style="10" customWidth="1"/>
    <col min="11564" max="11564" width="11.5546875" style="10"/>
    <col min="11565" max="11565" width="1.44140625" style="10" customWidth="1"/>
    <col min="11566" max="11566" width="9.21875" style="10" customWidth="1"/>
    <col min="11567" max="11567" width="2.21875" style="10" customWidth="1"/>
    <col min="11568" max="11568" width="11.5546875" style="10"/>
    <col min="11569" max="11569" width="1.44140625" style="10" customWidth="1"/>
    <col min="11570" max="11570" width="9.21875" style="10" customWidth="1"/>
    <col min="11571" max="11571" width="2.21875" style="10" customWidth="1"/>
    <col min="11572" max="11572" width="12.33203125" style="10" customWidth="1"/>
    <col min="11573" max="11573" width="2.21875" style="10" customWidth="1"/>
    <col min="11574" max="11574" width="4.5546875" style="10" customWidth="1"/>
    <col min="11575" max="11575" width="1.44140625" style="10" customWidth="1"/>
    <col min="11576" max="11576" width="8.44140625" style="10" customWidth="1"/>
    <col min="11577" max="11577" width="1.44140625" style="10" customWidth="1"/>
    <col min="11578" max="11578" width="11.5546875" style="10"/>
    <col min="11579" max="11579" width="1.44140625" style="10" customWidth="1"/>
    <col min="11580" max="11580" width="11.5546875" style="10"/>
    <col min="11581" max="11581" width="1.44140625" style="10" customWidth="1"/>
    <col min="11582" max="11776" width="11.5546875" style="10"/>
    <col min="11777" max="11777" width="4.5546875" style="10" customWidth="1"/>
    <col min="11778" max="11778" width="1.109375" style="10" customWidth="1"/>
    <col min="11779" max="11779" width="16.21875" style="10" customWidth="1"/>
    <col min="11780" max="11780" width="1.109375" style="10" customWidth="1"/>
    <col min="11781" max="11781" width="12.33203125" style="10" customWidth="1"/>
    <col min="11782" max="11782" width="1.44140625" style="10" customWidth="1"/>
    <col min="11783" max="11783" width="8.44140625" style="10" customWidth="1"/>
    <col min="11784" max="11784" width="1.44140625" style="10" customWidth="1"/>
    <col min="11785" max="11785" width="8.44140625" style="10" customWidth="1"/>
    <col min="11786" max="11786" width="1.44140625" style="10" customWidth="1"/>
    <col min="11787" max="11787" width="12.33203125" style="10" customWidth="1"/>
    <col min="11788" max="11788" width="1.44140625" style="10" customWidth="1"/>
    <col min="11789" max="11789" width="8.44140625" style="10" customWidth="1"/>
    <col min="11790" max="11790" width="1.44140625" style="10" customWidth="1"/>
    <col min="11791" max="11791" width="8.44140625" style="10" customWidth="1"/>
    <col min="11792" max="11792" width="1.44140625" style="10" customWidth="1"/>
    <col min="11793" max="11793" width="12.33203125" style="10" customWidth="1"/>
    <col min="11794" max="11794" width="1.44140625" style="10" customWidth="1"/>
    <col min="11795" max="11795" width="12.33203125" style="10" customWidth="1"/>
    <col min="11796" max="11796" width="1.44140625" style="10" customWidth="1"/>
    <col min="11797" max="11797" width="10" style="10" customWidth="1"/>
    <col min="11798" max="11798" width="1.44140625" style="10" customWidth="1"/>
    <col min="11799" max="11799" width="10" style="10" customWidth="1"/>
    <col min="11800" max="11800" width="1.44140625" style="10" customWidth="1"/>
    <col min="11801" max="11801" width="10" style="10" customWidth="1"/>
    <col min="11802" max="11802" width="1.44140625" style="10" customWidth="1"/>
    <col min="11803" max="11803" width="9.21875" style="10" customWidth="1"/>
    <col min="11804" max="11805" width="2.21875" style="10" customWidth="1"/>
    <col min="11806" max="11806" width="13.109375" style="10" customWidth="1"/>
    <col min="11807" max="11807" width="1.44140625" style="10" customWidth="1"/>
    <col min="11808" max="11808" width="13.109375" style="10" customWidth="1"/>
    <col min="11809" max="11809" width="1.44140625" style="10" customWidth="1"/>
    <col min="11810" max="11810" width="8.44140625" style="10" customWidth="1"/>
    <col min="11811" max="11811" width="1.44140625" style="10" customWidth="1"/>
    <col min="11812" max="11812" width="8.44140625" style="10" customWidth="1"/>
    <col min="11813" max="11813" width="2.21875" style="10" customWidth="1"/>
    <col min="11814" max="11814" width="13.109375" style="10" customWidth="1"/>
    <col min="11815" max="11815" width="2.21875" style="10" customWidth="1"/>
    <col min="11816" max="11816" width="13.109375" style="10" customWidth="1"/>
    <col min="11817" max="11817" width="1.44140625" style="10" customWidth="1"/>
    <col min="11818" max="11818" width="10" style="10" customWidth="1"/>
    <col min="11819" max="11819" width="2.21875" style="10" customWidth="1"/>
    <col min="11820" max="11820" width="11.5546875" style="10"/>
    <col min="11821" max="11821" width="1.44140625" style="10" customWidth="1"/>
    <col min="11822" max="11822" width="9.21875" style="10" customWidth="1"/>
    <col min="11823" max="11823" width="2.21875" style="10" customWidth="1"/>
    <col min="11824" max="11824" width="11.5546875" style="10"/>
    <col min="11825" max="11825" width="1.44140625" style="10" customWidth="1"/>
    <col min="11826" max="11826" width="9.21875" style="10" customWidth="1"/>
    <col min="11827" max="11827" width="2.21875" style="10" customWidth="1"/>
    <col min="11828" max="11828" width="12.33203125" style="10" customWidth="1"/>
    <col min="11829" max="11829" width="2.21875" style="10" customWidth="1"/>
    <col min="11830" max="11830" width="4.5546875" style="10" customWidth="1"/>
    <col min="11831" max="11831" width="1.44140625" style="10" customWidth="1"/>
    <col min="11832" max="11832" width="8.44140625" style="10" customWidth="1"/>
    <col min="11833" max="11833" width="1.44140625" style="10" customWidth="1"/>
    <col min="11834" max="11834" width="11.5546875" style="10"/>
    <col min="11835" max="11835" width="1.44140625" style="10" customWidth="1"/>
    <col min="11836" max="11836" width="11.5546875" style="10"/>
    <col min="11837" max="11837" width="1.44140625" style="10" customWidth="1"/>
    <col min="11838" max="12032" width="11.5546875" style="10"/>
    <col min="12033" max="12033" width="4.5546875" style="10" customWidth="1"/>
    <col min="12034" max="12034" width="1.109375" style="10" customWidth="1"/>
    <col min="12035" max="12035" width="16.21875" style="10" customWidth="1"/>
    <col min="12036" max="12036" width="1.109375" style="10" customWidth="1"/>
    <col min="12037" max="12037" width="12.33203125" style="10" customWidth="1"/>
    <col min="12038" max="12038" width="1.44140625" style="10" customWidth="1"/>
    <col min="12039" max="12039" width="8.44140625" style="10" customWidth="1"/>
    <col min="12040" max="12040" width="1.44140625" style="10" customWidth="1"/>
    <col min="12041" max="12041" width="8.44140625" style="10" customWidth="1"/>
    <col min="12042" max="12042" width="1.44140625" style="10" customWidth="1"/>
    <col min="12043" max="12043" width="12.33203125" style="10" customWidth="1"/>
    <col min="12044" max="12044" width="1.44140625" style="10" customWidth="1"/>
    <col min="12045" max="12045" width="8.44140625" style="10" customWidth="1"/>
    <col min="12046" max="12046" width="1.44140625" style="10" customWidth="1"/>
    <col min="12047" max="12047" width="8.44140625" style="10" customWidth="1"/>
    <col min="12048" max="12048" width="1.44140625" style="10" customWidth="1"/>
    <col min="12049" max="12049" width="12.33203125" style="10" customWidth="1"/>
    <col min="12050" max="12050" width="1.44140625" style="10" customWidth="1"/>
    <col min="12051" max="12051" width="12.33203125" style="10" customWidth="1"/>
    <col min="12052" max="12052" width="1.44140625" style="10" customWidth="1"/>
    <col min="12053" max="12053" width="10" style="10" customWidth="1"/>
    <col min="12054" max="12054" width="1.44140625" style="10" customWidth="1"/>
    <col min="12055" max="12055" width="10" style="10" customWidth="1"/>
    <col min="12056" max="12056" width="1.44140625" style="10" customWidth="1"/>
    <col min="12057" max="12057" width="10" style="10" customWidth="1"/>
    <col min="12058" max="12058" width="1.44140625" style="10" customWidth="1"/>
    <col min="12059" max="12059" width="9.21875" style="10" customWidth="1"/>
    <col min="12060" max="12061" width="2.21875" style="10" customWidth="1"/>
    <col min="12062" max="12062" width="13.109375" style="10" customWidth="1"/>
    <col min="12063" max="12063" width="1.44140625" style="10" customWidth="1"/>
    <col min="12064" max="12064" width="13.109375" style="10" customWidth="1"/>
    <col min="12065" max="12065" width="1.44140625" style="10" customWidth="1"/>
    <col min="12066" max="12066" width="8.44140625" style="10" customWidth="1"/>
    <col min="12067" max="12067" width="1.44140625" style="10" customWidth="1"/>
    <col min="12068" max="12068" width="8.44140625" style="10" customWidth="1"/>
    <col min="12069" max="12069" width="2.21875" style="10" customWidth="1"/>
    <col min="12070" max="12070" width="13.109375" style="10" customWidth="1"/>
    <col min="12071" max="12071" width="2.21875" style="10" customWidth="1"/>
    <col min="12072" max="12072" width="13.109375" style="10" customWidth="1"/>
    <col min="12073" max="12073" width="1.44140625" style="10" customWidth="1"/>
    <col min="12074" max="12074" width="10" style="10" customWidth="1"/>
    <col min="12075" max="12075" width="2.21875" style="10" customWidth="1"/>
    <col min="12076" max="12076" width="11.5546875" style="10"/>
    <col min="12077" max="12077" width="1.44140625" style="10" customWidth="1"/>
    <col min="12078" max="12078" width="9.21875" style="10" customWidth="1"/>
    <col min="12079" max="12079" width="2.21875" style="10" customWidth="1"/>
    <col min="12080" max="12080" width="11.5546875" style="10"/>
    <col min="12081" max="12081" width="1.44140625" style="10" customWidth="1"/>
    <col min="12082" max="12082" width="9.21875" style="10" customWidth="1"/>
    <col min="12083" max="12083" width="2.21875" style="10" customWidth="1"/>
    <col min="12084" max="12084" width="12.33203125" style="10" customWidth="1"/>
    <col min="12085" max="12085" width="2.21875" style="10" customWidth="1"/>
    <col min="12086" max="12086" width="4.5546875" style="10" customWidth="1"/>
    <col min="12087" max="12087" width="1.44140625" style="10" customWidth="1"/>
    <col min="12088" max="12088" width="8.44140625" style="10" customWidth="1"/>
    <col min="12089" max="12089" width="1.44140625" style="10" customWidth="1"/>
    <col min="12090" max="12090" width="11.5546875" style="10"/>
    <col min="12091" max="12091" width="1.44140625" style="10" customWidth="1"/>
    <col min="12092" max="12092" width="11.5546875" style="10"/>
    <col min="12093" max="12093" width="1.44140625" style="10" customWidth="1"/>
    <col min="12094" max="12288" width="11.5546875" style="10"/>
    <col min="12289" max="12289" width="4.5546875" style="10" customWidth="1"/>
    <col min="12290" max="12290" width="1.109375" style="10" customWidth="1"/>
    <col min="12291" max="12291" width="16.21875" style="10" customWidth="1"/>
    <col min="12292" max="12292" width="1.109375" style="10" customWidth="1"/>
    <col min="12293" max="12293" width="12.33203125" style="10" customWidth="1"/>
    <col min="12294" max="12294" width="1.44140625" style="10" customWidth="1"/>
    <col min="12295" max="12295" width="8.44140625" style="10" customWidth="1"/>
    <col min="12296" max="12296" width="1.44140625" style="10" customWidth="1"/>
    <col min="12297" max="12297" width="8.44140625" style="10" customWidth="1"/>
    <col min="12298" max="12298" width="1.44140625" style="10" customWidth="1"/>
    <col min="12299" max="12299" width="12.33203125" style="10" customWidth="1"/>
    <col min="12300" max="12300" width="1.44140625" style="10" customWidth="1"/>
    <col min="12301" max="12301" width="8.44140625" style="10" customWidth="1"/>
    <col min="12302" max="12302" width="1.44140625" style="10" customWidth="1"/>
    <col min="12303" max="12303" width="8.44140625" style="10" customWidth="1"/>
    <col min="12304" max="12304" width="1.44140625" style="10" customWidth="1"/>
    <col min="12305" max="12305" width="12.33203125" style="10" customWidth="1"/>
    <col min="12306" max="12306" width="1.44140625" style="10" customWidth="1"/>
    <col min="12307" max="12307" width="12.33203125" style="10" customWidth="1"/>
    <col min="12308" max="12308" width="1.44140625" style="10" customWidth="1"/>
    <col min="12309" max="12309" width="10" style="10" customWidth="1"/>
    <col min="12310" max="12310" width="1.44140625" style="10" customWidth="1"/>
    <col min="12311" max="12311" width="10" style="10" customWidth="1"/>
    <col min="12312" max="12312" width="1.44140625" style="10" customWidth="1"/>
    <col min="12313" max="12313" width="10" style="10" customWidth="1"/>
    <col min="12314" max="12314" width="1.44140625" style="10" customWidth="1"/>
    <col min="12315" max="12315" width="9.21875" style="10" customWidth="1"/>
    <col min="12316" max="12317" width="2.21875" style="10" customWidth="1"/>
    <col min="12318" max="12318" width="13.109375" style="10" customWidth="1"/>
    <col min="12319" max="12319" width="1.44140625" style="10" customWidth="1"/>
    <col min="12320" max="12320" width="13.109375" style="10" customWidth="1"/>
    <col min="12321" max="12321" width="1.44140625" style="10" customWidth="1"/>
    <col min="12322" max="12322" width="8.44140625" style="10" customWidth="1"/>
    <col min="12323" max="12323" width="1.44140625" style="10" customWidth="1"/>
    <col min="12324" max="12324" width="8.44140625" style="10" customWidth="1"/>
    <col min="12325" max="12325" width="2.21875" style="10" customWidth="1"/>
    <col min="12326" max="12326" width="13.109375" style="10" customWidth="1"/>
    <col min="12327" max="12327" width="2.21875" style="10" customWidth="1"/>
    <col min="12328" max="12328" width="13.109375" style="10" customWidth="1"/>
    <col min="12329" max="12329" width="1.44140625" style="10" customWidth="1"/>
    <col min="12330" max="12330" width="10" style="10" customWidth="1"/>
    <col min="12331" max="12331" width="2.21875" style="10" customWidth="1"/>
    <col min="12332" max="12332" width="11.5546875" style="10"/>
    <col min="12333" max="12333" width="1.44140625" style="10" customWidth="1"/>
    <col min="12334" max="12334" width="9.21875" style="10" customWidth="1"/>
    <col min="12335" max="12335" width="2.21875" style="10" customWidth="1"/>
    <col min="12336" max="12336" width="11.5546875" style="10"/>
    <col min="12337" max="12337" width="1.44140625" style="10" customWidth="1"/>
    <col min="12338" max="12338" width="9.21875" style="10" customWidth="1"/>
    <col min="12339" max="12339" width="2.21875" style="10" customWidth="1"/>
    <col min="12340" max="12340" width="12.33203125" style="10" customWidth="1"/>
    <col min="12341" max="12341" width="2.21875" style="10" customWidth="1"/>
    <col min="12342" max="12342" width="4.5546875" style="10" customWidth="1"/>
    <col min="12343" max="12343" width="1.44140625" style="10" customWidth="1"/>
    <col min="12344" max="12344" width="8.44140625" style="10" customWidth="1"/>
    <col min="12345" max="12345" width="1.44140625" style="10" customWidth="1"/>
    <col min="12346" max="12346" width="11.5546875" style="10"/>
    <col min="12347" max="12347" width="1.44140625" style="10" customWidth="1"/>
    <col min="12348" max="12348" width="11.5546875" style="10"/>
    <col min="12349" max="12349" width="1.44140625" style="10" customWidth="1"/>
    <col min="12350" max="12544" width="11.5546875" style="10"/>
    <col min="12545" max="12545" width="4.5546875" style="10" customWidth="1"/>
    <col min="12546" max="12546" width="1.109375" style="10" customWidth="1"/>
    <col min="12547" max="12547" width="16.21875" style="10" customWidth="1"/>
    <col min="12548" max="12548" width="1.109375" style="10" customWidth="1"/>
    <col min="12549" max="12549" width="12.33203125" style="10" customWidth="1"/>
    <col min="12550" max="12550" width="1.44140625" style="10" customWidth="1"/>
    <col min="12551" max="12551" width="8.44140625" style="10" customWidth="1"/>
    <col min="12552" max="12552" width="1.44140625" style="10" customWidth="1"/>
    <col min="12553" max="12553" width="8.44140625" style="10" customWidth="1"/>
    <col min="12554" max="12554" width="1.44140625" style="10" customWidth="1"/>
    <col min="12555" max="12555" width="12.33203125" style="10" customWidth="1"/>
    <col min="12556" max="12556" width="1.44140625" style="10" customWidth="1"/>
    <col min="12557" max="12557" width="8.44140625" style="10" customWidth="1"/>
    <col min="12558" max="12558" width="1.44140625" style="10" customWidth="1"/>
    <col min="12559" max="12559" width="8.44140625" style="10" customWidth="1"/>
    <col min="12560" max="12560" width="1.44140625" style="10" customWidth="1"/>
    <col min="12561" max="12561" width="12.33203125" style="10" customWidth="1"/>
    <col min="12562" max="12562" width="1.44140625" style="10" customWidth="1"/>
    <col min="12563" max="12563" width="12.33203125" style="10" customWidth="1"/>
    <col min="12564" max="12564" width="1.44140625" style="10" customWidth="1"/>
    <col min="12565" max="12565" width="10" style="10" customWidth="1"/>
    <col min="12566" max="12566" width="1.44140625" style="10" customWidth="1"/>
    <col min="12567" max="12567" width="10" style="10" customWidth="1"/>
    <col min="12568" max="12568" width="1.44140625" style="10" customWidth="1"/>
    <col min="12569" max="12569" width="10" style="10" customWidth="1"/>
    <col min="12570" max="12570" width="1.44140625" style="10" customWidth="1"/>
    <col min="12571" max="12571" width="9.21875" style="10" customWidth="1"/>
    <col min="12572" max="12573" width="2.21875" style="10" customWidth="1"/>
    <col min="12574" max="12574" width="13.109375" style="10" customWidth="1"/>
    <col min="12575" max="12575" width="1.44140625" style="10" customWidth="1"/>
    <col min="12576" max="12576" width="13.109375" style="10" customWidth="1"/>
    <col min="12577" max="12577" width="1.44140625" style="10" customWidth="1"/>
    <col min="12578" max="12578" width="8.44140625" style="10" customWidth="1"/>
    <col min="12579" max="12579" width="1.44140625" style="10" customWidth="1"/>
    <col min="12580" max="12580" width="8.44140625" style="10" customWidth="1"/>
    <col min="12581" max="12581" width="2.21875" style="10" customWidth="1"/>
    <col min="12582" max="12582" width="13.109375" style="10" customWidth="1"/>
    <col min="12583" max="12583" width="2.21875" style="10" customWidth="1"/>
    <col min="12584" max="12584" width="13.109375" style="10" customWidth="1"/>
    <col min="12585" max="12585" width="1.44140625" style="10" customWidth="1"/>
    <col min="12586" max="12586" width="10" style="10" customWidth="1"/>
    <col min="12587" max="12587" width="2.21875" style="10" customWidth="1"/>
    <col min="12588" max="12588" width="11.5546875" style="10"/>
    <col min="12589" max="12589" width="1.44140625" style="10" customWidth="1"/>
    <col min="12590" max="12590" width="9.21875" style="10" customWidth="1"/>
    <col min="12591" max="12591" width="2.21875" style="10" customWidth="1"/>
    <col min="12592" max="12592" width="11.5546875" style="10"/>
    <col min="12593" max="12593" width="1.44140625" style="10" customWidth="1"/>
    <col min="12594" max="12594" width="9.21875" style="10" customWidth="1"/>
    <col min="12595" max="12595" width="2.21875" style="10" customWidth="1"/>
    <col min="12596" max="12596" width="12.33203125" style="10" customWidth="1"/>
    <col min="12597" max="12597" width="2.21875" style="10" customWidth="1"/>
    <col min="12598" max="12598" width="4.5546875" style="10" customWidth="1"/>
    <col min="12599" max="12599" width="1.44140625" style="10" customWidth="1"/>
    <col min="12600" max="12600" width="8.44140625" style="10" customWidth="1"/>
    <col min="12601" max="12601" width="1.44140625" style="10" customWidth="1"/>
    <col min="12602" max="12602" width="11.5546875" style="10"/>
    <col min="12603" max="12603" width="1.44140625" style="10" customWidth="1"/>
    <col min="12604" max="12604" width="11.5546875" style="10"/>
    <col min="12605" max="12605" width="1.44140625" style="10" customWidth="1"/>
    <col min="12606" max="12800" width="11.5546875" style="10"/>
    <col min="12801" max="12801" width="4.5546875" style="10" customWidth="1"/>
    <col min="12802" max="12802" width="1.109375" style="10" customWidth="1"/>
    <col min="12803" max="12803" width="16.21875" style="10" customWidth="1"/>
    <col min="12804" max="12804" width="1.109375" style="10" customWidth="1"/>
    <col min="12805" max="12805" width="12.33203125" style="10" customWidth="1"/>
    <col min="12806" max="12806" width="1.44140625" style="10" customWidth="1"/>
    <col min="12807" max="12807" width="8.44140625" style="10" customWidth="1"/>
    <col min="12808" max="12808" width="1.44140625" style="10" customWidth="1"/>
    <col min="12809" max="12809" width="8.44140625" style="10" customWidth="1"/>
    <col min="12810" max="12810" width="1.44140625" style="10" customWidth="1"/>
    <col min="12811" max="12811" width="12.33203125" style="10" customWidth="1"/>
    <col min="12812" max="12812" width="1.44140625" style="10" customWidth="1"/>
    <col min="12813" max="12813" width="8.44140625" style="10" customWidth="1"/>
    <col min="12814" max="12814" width="1.44140625" style="10" customWidth="1"/>
    <col min="12815" max="12815" width="8.44140625" style="10" customWidth="1"/>
    <col min="12816" max="12816" width="1.44140625" style="10" customWidth="1"/>
    <col min="12817" max="12817" width="12.33203125" style="10" customWidth="1"/>
    <col min="12818" max="12818" width="1.44140625" style="10" customWidth="1"/>
    <col min="12819" max="12819" width="12.33203125" style="10" customWidth="1"/>
    <col min="12820" max="12820" width="1.44140625" style="10" customWidth="1"/>
    <col min="12821" max="12821" width="10" style="10" customWidth="1"/>
    <col min="12822" max="12822" width="1.44140625" style="10" customWidth="1"/>
    <col min="12823" max="12823" width="10" style="10" customWidth="1"/>
    <col min="12824" max="12824" width="1.44140625" style="10" customWidth="1"/>
    <col min="12825" max="12825" width="10" style="10" customWidth="1"/>
    <col min="12826" max="12826" width="1.44140625" style="10" customWidth="1"/>
    <col min="12827" max="12827" width="9.21875" style="10" customWidth="1"/>
    <col min="12828" max="12829" width="2.21875" style="10" customWidth="1"/>
    <col min="12830" max="12830" width="13.109375" style="10" customWidth="1"/>
    <col min="12831" max="12831" width="1.44140625" style="10" customWidth="1"/>
    <col min="12832" max="12832" width="13.109375" style="10" customWidth="1"/>
    <col min="12833" max="12833" width="1.44140625" style="10" customWidth="1"/>
    <col min="12834" max="12834" width="8.44140625" style="10" customWidth="1"/>
    <col min="12835" max="12835" width="1.44140625" style="10" customWidth="1"/>
    <col min="12836" max="12836" width="8.44140625" style="10" customWidth="1"/>
    <col min="12837" max="12837" width="2.21875" style="10" customWidth="1"/>
    <col min="12838" max="12838" width="13.109375" style="10" customWidth="1"/>
    <col min="12839" max="12839" width="2.21875" style="10" customWidth="1"/>
    <col min="12840" max="12840" width="13.109375" style="10" customWidth="1"/>
    <col min="12841" max="12841" width="1.44140625" style="10" customWidth="1"/>
    <col min="12842" max="12842" width="10" style="10" customWidth="1"/>
    <col min="12843" max="12843" width="2.21875" style="10" customWidth="1"/>
    <col min="12844" max="12844" width="11.5546875" style="10"/>
    <col min="12845" max="12845" width="1.44140625" style="10" customWidth="1"/>
    <col min="12846" max="12846" width="9.21875" style="10" customWidth="1"/>
    <col min="12847" max="12847" width="2.21875" style="10" customWidth="1"/>
    <col min="12848" max="12848" width="11.5546875" style="10"/>
    <col min="12849" max="12849" width="1.44140625" style="10" customWidth="1"/>
    <col min="12850" max="12850" width="9.21875" style="10" customWidth="1"/>
    <col min="12851" max="12851" width="2.21875" style="10" customWidth="1"/>
    <col min="12852" max="12852" width="12.33203125" style="10" customWidth="1"/>
    <col min="12853" max="12853" width="2.21875" style="10" customWidth="1"/>
    <col min="12854" max="12854" width="4.5546875" style="10" customWidth="1"/>
    <col min="12855" max="12855" width="1.44140625" style="10" customWidth="1"/>
    <col min="12856" max="12856" width="8.44140625" style="10" customWidth="1"/>
    <col min="12857" max="12857" width="1.44140625" style="10" customWidth="1"/>
    <col min="12858" max="12858" width="11.5546875" style="10"/>
    <col min="12859" max="12859" width="1.44140625" style="10" customWidth="1"/>
    <col min="12860" max="12860" width="11.5546875" style="10"/>
    <col min="12861" max="12861" width="1.44140625" style="10" customWidth="1"/>
    <col min="12862" max="13056" width="11.5546875" style="10"/>
    <col min="13057" max="13057" width="4.5546875" style="10" customWidth="1"/>
    <col min="13058" max="13058" width="1.109375" style="10" customWidth="1"/>
    <col min="13059" max="13059" width="16.21875" style="10" customWidth="1"/>
    <col min="13060" max="13060" width="1.109375" style="10" customWidth="1"/>
    <col min="13061" max="13061" width="12.33203125" style="10" customWidth="1"/>
    <col min="13062" max="13062" width="1.44140625" style="10" customWidth="1"/>
    <col min="13063" max="13063" width="8.44140625" style="10" customWidth="1"/>
    <col min="13064" max="13064" width="1.44140625" style="10" customWidth="1"/>
    <col min="13065" max="13065" width="8.44140625" style="10" customWidth="1"/>
    <col min="13066" max="13066" width="1.44140625" style="10" customWidth="1"/>
    <col min="13067" max="13067" width="12.33203125" style="10" customWidth="1"/>
    <col min="13068" max="13068" width="1.44140625" style="10" customWidth="1"/>
    <col min="13069" max="13069" width="8.44140625" style="10" customWidth="1"/>
    <col min="13070" max="13070" width="1.44140625" style="10" customWidth="1"/>
    <col min="13071" max="13071" width="8.44140625" style="10" customWidth="1"/>
    <col min="13072" max="13072" width="1.44140625" style="10" customWidth="1"/>
    <col min="13073" max="13073" width="12.33203125" style="10" customWidth="1"/>
    <col min="13074" max="13074" width="1.44140625" style="10" customWidth="1"/>
    <col min="13075" max="13075" width="12.33203125" style="10" customWidth="1"/>
    <col min="13076" max="13076" width="1.44140625" style="10" customWidth="1"/>
    <col min="13077" max="13077" width="10" style="10" customWidth="1"/>
    <col min="13078" max="13078" width="1.44140625" style="10" customWidth="1"/>
    <col min="13079" max="13079" width="10" style="10" customWidth="1"/>
    <col min="13080" max="13080" width="1.44140625" style="10" customWidth="1"/>
    <col min="13081" max="13081" width="10" style="10" customWidth="1"/>
    <col min="13082" max="13082" width="1.44140625" style="10" customWidth="1"/>
    <col min="13083" max="13083" width="9.21875" style="10" customWidth="1"/>
    <col min="13084" max="13085" width="2.21875" style="10" customWidth="1"/>
    <col min="13086" max="13086" width="13.109375" style="10" customWidth="1"/>
    <col min="13087" max="13087" width="1.44140625" style="10" customWidth="1"/>
    <col min="13088" max="13088" width="13.109375" style="10" customWidth="1"/>
    <col min="13089" max="13089" width="1.44140625" style="10" customWidth="1"/>
    <col min="13090" max="13090" width="8.44140625" style="10" customWidth="1"/>
    <col min="13091" max="13091" width="1.44140625" style="10" customWidth="1"/>
    <col min="13092" max="13092" width="8.44140625" style="10" customWidth="1"/>
    <col min="13093" max="13093" width="2.21875" style="10" customWidth="1"/>
    <col min="13094" max="13094" width="13.109375" style="10" customWidth="1"/>
    <col min="13095" max="13095" width="2.21875" style="10" customWidth="1"/>
    <col min="13096" max="13096" width="13.109375" style="10" customWidth="1"/>
    <col min="13097" max="13097" width="1.44140625" style="10" customWidth="1"/>
    <col min="13098" max="13098" width="10" style="10" customWidth="1"/>
    <col min="13099" max="13099" width="2.21875" style="10" customWidth="1"/>
    <col min="13100" max="13100" width="11.5546875" style="10"/>
    <col min="13101" max="13101" width="1.44140625" style="10" customWidth="1"/>
    <col min="13102" max="13102" width="9.21875" style="10" customWidth="1"/>
    <col min="13103" max="13103" width="2.21875" style="10" customWidth="1"/>
    <col min="13104" max="13104" width="11.5546875" style="10"/>
    <col min="13105" max="13105" width="1.44140625" style="10" customWidth="1"/>
    <col min="13106" max="13106" width="9.21875" style="10" customWidth="1"/>
    <col min="13107" max="13107" width="2.21875" style="10" customWidth="1"/>
    <col min="13108" max="13108" width="12.33203125" style="10" customWidth="1"/>
    <col min="13109" max="13109" width="2.21875" style="10" customWidth="1"/>
    <col min="13110" max="13110" width="4.5546875" style="10" customWidth="1"/>
    <col min="13111" max="13111" width="1.44140625" style="10" customWidth="1"/>
    <col min="13112" max="13112" width="8.44140625" style="10" customWidth="1"/>
    <col min="13113" max="13113" width="1.44140625" style="10" customWidth="1"/>
    <col min="13114" max="13114" width="11.5546875" style="10"/>
    <col min="13115" max="13115" width="1.44140625" style="10" customWidth="1"/>
    <col min="13116" max="13116" width="11.5546875" style="10"/>
    <col min="13117" max="13117" width="1.44140625" style="10" customWidth="1"/>
    <col min="13118" max="13312" width="11.5546875" style="10"/>
    <col min="13313" max="13313" width="4.5546875" style="10" customWidth="1"/>
    <col min="13314" max="13314" width="1.109375" style="10" customWidth="1"/>
    <col min="13315" max="13315" width="16.21875" style="10" customWidth="1"/>
    <col min="13316" max="13316" width="1.109375" style="10" customWidth="1"/>
    <col min="13317" max="13317" width="12.33203125" style="10" customWidth="1"/>
    <col min="13318" max="13318" width="1.44140625" style="10" customWidth="1"/>
    <col min="13319" max="13319" width="8.44140625" style="10" customWidth="1"/>
    <col min="13320" max="13320" width="1.44140625" style="10" customWidth="1"/>
    <col min="13321" max="13321" width="8.44140625" style="10" customWidth="1"/>
    <col min="13322" max="13322" width="1.44140625" style="10" customWidth="1"/>
    <col min="13323" max="13323" width="12.33203125" style="10" customWidth="1"/>
    <col min="13324" max="13324" width="1.44140625" style="10" customWidth="1"/>
    <col min="13325" max="13325" width="8.44140625" style="10" customWidth="1"/>
    <col min="13326" max="13326" width="1.44140625" style="10" customWidth="1"/>
    <col min="13327" max="13327" width="8.44140625" style="10" customWidth="1"/>
    <col min="13328" max="13328" width="1.44140625" style="10" customWidth="1"/>
    <col min="13329" max="13329" width="12.33203125" style="10" customWidth="1"/>
    <col min="13330" max="13330" width="1.44140625" style="10" customWidth="1"/>
    <col min="13331" max="13331" width="12.33203125" style="10" customWidth="1"/>
    <col min="13332" max="13332" width="1.44140625" style="10" customWidth="1"/>
    <col min="13333" max="13333" width="10" style="10" customWidth="1"/>
    <col min="13334" max="13334" width="1.44140625" style="10" customWidth="1"/>
    <col min="13335" max="13335" width="10" style="10" customWidth="1"/>
    <col min="13336" max="13336" width="1.44140625" style="10" customWidth="1"/>
    <col min="13337" max="13337" width="10" style="10" customWidth="1"/>
    <col min="13338" max="13338" width="1.44140625" style="10" customWidth="1"/>
    <col min="13339" max="13339" width="9.21875" style="10" customWidth="1"/>
    <col min="13340" max="13341" width="2.21875" style="10" customWidth="1"/>
    <col min="13342" max="13342" width="13.109375" style="10" customWidth="1"/>
    <col min="13343" max="13343" width="1.44140625" style="10" customWidth="1"/>
    <col min="13344" max="13344" width="13.109375" style="10" customWidth="1"/>
    <col min="13345" max="13345" width="1.44140625" style="10" customWidth="1"/>
    <col min="13346" max="13346" width="8.44140625" style="10" customWidth="1"/>
    <col min="13347" max="13347" width="1.44140625" style="10" customWidth="1"/>
    <col min="13348" max="13348" width="8.44140625" style="10" customWidth="1"/>
    <col min="13349" max="13349" width="2.21875" style="10" customWidth="1"/>
    <col min="13350" max="13350" width="13.109375" style="10" customWidth="1"/>
    <col min="13351" max="13351" width="2.21875" style="10" customWidth="1"/>
    <col min="13352" max="13352" width="13.109375" style="10" customWidth="1"/>
    <col min="13353" max="13353" width="1.44140625" style="10" customWidth="1"/>
    <col min="13354" max="13354" width="10" style="10" customWidth="1"/>
    <col min="13355" max="13355" width="2.21875" style="10" customWidth="1"/>
    <col min="13356" max="13356" width="11.5546875" style="10"/>
    <col min="13357" max="13357" width="1.44140625" style="10" customWidth="1"/>
    <col min="13358" max="13358" width="9.21875" style="10" customWidth="1"/>
    <col min="13359" max="13359" width="2.21875" style="10" customWidth="1"/>
    <col min="13360" max="13360" width="11.5546875" style="10"/>
    <col min="13361" max="13361" width="1.44140625" style="10" customWidth="1"/>
    <col min="13362" max="13362" width="9.21875" style="10" customWidth="1"/>
    <col min="13363" max="13363" width="2.21875" style="10" customWidth="1"/>
    <col min="13364" max="13364" width="12.33203125" style="10" customWidth="1"/>
    <col min="13365" max="13365" width="2.21875" style="10" customWidth="1"/>
    <col min="13366" max="13366" width="4.5546875" style="10" customWidth="1"/>
    <col min="13367" max="13367" width="1.44140625" style="10" customWidth="1"/>
    <col min="13368" max="13368" width="8.44140625" style="10" customWidth="1"/>
    <col min="13369" max="13369" width="1.44140625" style="10" customWidth="1"/>
    <col min="13370" max="13370" width="11.5546875" style="10"/>
    <col min="13371" max="13371" width="1.44140625" style="10" customWidth="1"/>
    <col min="13372" max="13372" width="11.5546875" style="10"/>
    <col min="13373" max="13373" width="1.44140625" style="10" customWidth="1"/>
    <col min="13374" max="13568" width="11.5546875" style="10"/>
    <col min="13569" max="13569" width="4.5546875" style="10" customWidth="1"/>
    <col min="13570" max="13570" width="1.109375" style="10" customWidth="1"/>
    <col min="13571" max="13571" width="16.21875" style="10" customWidth="1"/>
    <col min="13572" max="13572" width="1.109375" style="10" customWidth="1"/>
    <col min="13573" max="13573" width="12.33203125" style="10" customWidth="1"/>
    <col min="13574" max="13574" width="1.44140625" style="10" customWidth="1"/>
    <col min="13575" max="13575" width="8.44140625" style="10" customWidth="1"/>
    <col min="13576" max="13576" width="1.44140625" style="10" customWidth="1"/>
    <col min="13577" max="13577" width="8.44140625" style="10" customWidth="1"/>
    <col min="13578" max="13578" width="1.44140625" style="10" customWidth="1"/>
    <col min="13579" max="13579" width="12.33203125" style="10" customWidth="1"/>
    <col min="13580" max="13580" width="1.44140625" style="10" customWidth="1"/>
    <col min="13581" max="13581" width="8.44140625" style="10" customWidth="1"/>
    <col min="13582" max="13582" width="1.44140625" style="10" customWidth="1"/>
    <col min="13583" max="13583" width="8.44140625" style="10" customWidth="1"/>
    <col min="13584" max="13584" width="1.44140625" style="10" customWidth="1"/>
    <col min="13585" max="13585" width="12.33203125" style="10" customWidth="1"/>
    <col min="13586" max="13586" width="1.44140625" style="10" customWidth="1"/>
    <col min="13587" max="13587" width="12.33203125" style="10" customWidth="1"/>
    <col min="13588" max="13588" width="1.44140625" style="10" customWidth="1"/>
    <col min="13589" max="13589" width="10" style="10" customWidth="1"/>
    <col min="13590" max="13590" width="1.44140625" style="10" customWidth="1"/>
    <col min="13591" max="13591" width="10" style="10" customWidth="1"/>
    <col min="13592" max="13592" width="1.44140625" style="10" customWidth="1"/>
    <col min="13593" max="13593" width="10" style="10" customWidth="1"/>
    <col min="13594" max="13594" width="1.44140625" style="10" customWidth="1"/>
    <col min="13595" max="13595" width="9.21875" style="10" customWidth="1"/>
    <col min="13596" max="13597" width="2.21875" style="10" customWidth="1"/>
    <col min="13598" max="13598" width="13.109375" style="10" customWidth="1"/>
    <col min="13599" max="13599" width="1.44140625" style="10" customWidth="1"/>
    <col min="13600" max="13600" width="13.109375" style="10" customWidth="1"/>
    <col min="13601" max="13601" width="1.44140625" style="10" customWidth="1"/>
    <col min="13602" max="13602" width="8.44140625" style="10" customWidth="1"/>
    <col min="13603" max="13603" width="1.44140625" style="10" customWidth="1"/>
    <col min="13604" max="13604" width="8.44140625" style="10" customWidth="1"/>
    <col min="13605" max="13605" width="2.21875" style="10" customWidth="1"/>
    <col min="13606" max="13606" width="13.109375" style="10" customWidth="1"/>
    <col min="13607" max="13607" width="2.21875" style="10" customWidth="1"/>
    <col min="13608" max="13608" width="13.109375" style="10" customWidth="1"/>
    <col min="13609" max="13609" width="1.44140625" style="10" customWidth="1"/>
    <col min="13610" max="13610" width="10" style="10" customWidth="1"/>
    <col min="13611" max="13611" width="2.21875" style="10" customWidth="1"/>
    <col min="13612" max="13612" width="11.5546875" style="10"/>
    <col min="13613" max="13613" width="1.44140625" style="10" customWidth="1"/>
    <col min="13614" max="13614" width="9.21875" style="10" customWidth="1"/>
    <col min="13615" max="13615" width="2.21875" style="10" customWidth="1"/>
    <col min="13616" max="13616" width="11.5546875" style="10"/>
    <col min="13617" max="13617" width="1.44140625" style="10" customWidth="1"/>
    <col min="13618" max="13618" width="9.21875" style="10" customWidth="1"/>
    <col min="13619" max="13619" width="2.21875" style="10" customWidth="1"/>
    <col min="13620" max="13620" width="12.33203125" style="10" customWidth="1"/>
    <col min="13621" max="13621" width="2.21875" style="10" customWidth="1"/>
    <col min="13622" max="13622" width="4.5546875" style="10" customWidth="1"/>
    <col min="13623" max="13623" width="1.44140625" style="10" customWidth="1"/>
    <col min="13624" max="13624" width="8.44140625" style="10" customWidth="1"/>
    <col min="13625" max="13625" width="1.44140625" style="10" customWidth="1"/>
    <col min="13626" max="13626" width="11.5546875" style="10"/>
    <col min="13627" max="13627" width="1.44140625" style="10" customWidth="1"/>
    <col min="13628" max="13628" width="11.5546875" style="10"/>
    <col min="13629" max="13629" width="1.44140625" style="10" customWidth="1"/>
    <col min="13630" max="13824" width="11.5546875" style="10"/>
    <col min="13825" max="13825" width="4.5546875" style="10" customWidth="1"/>
    <col min="13826" max="13826" width="1.109375" style="10" customWidth="1"/>
    <col min="13827" max="13827" width="16.21875" style="10" customWidth="1"/>
    <col min="13828" max="13828" width="1.109375" style="10" customWidth="1"/>
    <col min="13829" max="13829" width="12.33203125" style="10" customWidth="1"/>
    <col min="13830" max="13830" width="1.44140625" style="10" customWidth="1"/>
    <col min="13831" max="13831" width="8.44140625" style="10" customWidth="1"/>
    <col min="13832" max="13832" width="1.44140625" style="10" customWidth="1"/>
    <col min="13833" max="13833" width="8.44140625" style="10" customWidth="1"/>
    <col min="13834" max="13834" width="1.44140625" style="10" customWidth="1"/>
    <col min="13835" max="13835" width="12.33203125" style="10" customWidth="1"/>
    <col min="13836" max="13836" width="1.44140625" style="10" customWidth="1"/>
    <col min="13837" max="13837" width="8.44140625" style="10" customWidth="1"/>
    <col min="13838" max="13838" width="1.44140625" style="10" customWidth="1"/>
    <col min="13839" max="13839" width="8.44140625" style="10" customWidth="1"/>
    <col min="13840" max="13840" width="1.44140625" style="10" customWidth="1"/>
    <col min="13841" max="13841" width="12.33203125" style="10" customWidth="1"/>
    <col min="13842" max="13842" width="1.44140625" style="10" customWidth="1"/>
    <col min="13843" max="13843" width="12.33203125" style="10" customWidth="1"/>
    <col min="13844" max="13844" width="1.44140625" style="10" customWidth="1"/>
    <col min="13845" max="13845" width="10" style="10" customWidth="1"/>
    <col min="13846" max="13846" width="1.44140625" style="10" customWidth="1"/>
    <col min="13847" max="13847" width="10" style="10" customWidth="1"/>
    <col min="13848" max="13848" width="1.44140625" style="10" customWidth="1"/>
    <col min="13849" max="13849" width="10" style="10" customWidth="1"/>
    <col min="13850" max="13850" width="1.44140625" style="10" customWidth="1"/>
    <col min="13851" max="13851" width="9.21875" style="10" customWidth="1"/>
    <col min="13852" max="13853" width="2.21875" style="10" customWidth="1"/>
    <col min="13854" max="13854" width="13.109375" style="10" customWidth="1"/>
    <col min="13855" max="13855" width="1.44140625" style="10" customWidth="1"/>
    <col min="13856" max="13856" width="13.109375" style="10" customWidth="1"/>
    <col min="13857" max="13857" width="1.44140625" style="10" customWidth="1"/>
    <col min="13858" max="13858" width="8.44140625" style="10" customWidth="1"/>
    <col min="13859" max="13859" width="1.44140625" style="10" customWidth="1"/>
    <col min="13860" max="13860" width="8.44140625" style="10" customWidth="1"/>
    <col min="13861" max="13861" width="2.21875" style="10" customWidth="1"/>
    <col min="13862" max="13862" width="13.109375" style="10" customWidth="1"/>
    <col min="13863" max="13863" width="2.21875" style="10" customWidth="1"/>
    <col min="13864" max="13864" width="13.109375" style="10" customWidth="1"/>
    <col min="13865" max="13865" width="1.44140625" style="10" customWidth="1"/>
    <col min="13866" max="13866" width="10" style="10" customWidth="1"/>
    <col min="13867" max="13867" width="2.21875" style="10" customWidth="1"/>
    <col min="13868" max="13868" width="11.5546875" style="10"/>
    <col min="13869" max="13869" width="1.44140625" style="10" customWidth="1"/>
    <col min="13870" max="13870" width="9.21875" style="10" customWidth="1"/>
    <col min="13871" max="13871" width="2.21875" style="10" customWidth="1"/>
    <col min="13872" max="13872" width="11.5546875" style="10"/>
    <col min="13873" max="13873" width="1.44140625" style="10" customWidth="1"/>
    <col min="13874" max="13874" width="9.21875" style="10" customWidth="1"/>
    <col min="13875" max="13875" width="2.21875" style="10" customWidth="1"/>
    <col min="13876" max="13876" width="12.33203125" style="10" customWidth="1"/>
    <col min="13877" max="13877" width="2.21875" style="10" customWidth="1"/>
    <col min="13878" max="13878" width="4.5546875" style="10" customWidth="1"/>
    <col min="13879" max="13879" width="1.44140625" style="10" customWidth="1"/>
    <col min="13880" max="13880" width="8.44140625" style="10" customWidth="1"/>
    <col min="13881" max="13881" width="1.44140625" style="10" customWidth="1"/>
    <col min="13882" max="13882" width="11.5546875" style="10"/>
    <col min="13883" max="13883" width="1.44140625" style="10" customWidth="1"/>
    <col min="13884" max="13884" width="11.5546875" style="10"/>
    <col min="13885" max="13885" width="1.44140625" style="10" customWidth="1"/>
    <col min="13886" max="14080" width="11.5546875" style="10"/>
    <col min="14081" max="14081" width="4.5546875" style="10" customWidth="1"/>
    <col min="14082" max="14082" width="1.109375" style="10" customWidth="1"/>
    <col min="14083" max="14083" width="16.21875" style="10" customWidth="1"/>
    <col min="14084" max="14084" width="1.109375" style="10" customWidth="1"/>
    <col min="14085" max="14085" width="12.33203125" style="10" customWidth="1"/>
    <col min="14086" max="14086" width="1.44140625" style="10" customWidth="1"/>
    <col min="14087" max="14087" width="8.44140625" style="10" customWidth="1"/>
    <col min="14088" max="14088" width="1.44140625" style="10" customWidth="1"/>
    <col min="14089" max="14089" width="8.44140625" style="10" customWidth="1"/>
    <col min="14090" max="14090" width="1.44140625" style="10" customWidth="1"/>
    <col min="14091" max="14091" width="12.33203125" style="10" customWidth="1"/>
    <col min="14092" max="14092" width="1.44140625" style="10" customWidth="1"/>
    <col min="14093" max="14093" width="8.44140625" style="10" customWidth="1"/>
    <col min="14094" max="14094" width="1.44140625" style="10" customWidth="1"/>
    <col min="14095" max="14095" width="8.44140625" style="10" customWidth="1"/>
    <col min="14096" max="14096" width="1.44140625" style="10" customWidth="1"/>
    <col min="14097" max="14097" width="12.33203125" style="10" customWidth="1"/>
    <col min="14098" max="14098" width="1.44140625" style="10" customWidth="1"/>
    <col min="14099" max="14099" width="12.33203125" style="10" customWidth="1"/>
    <col min="14100" max="14100" width="1.44140625" style="10" customWidth="1"/>
    <col min="14101" max="14101" width="10" style="10" customWidth="1"/>
    <col min="14102" max="14102" width="1.44140625" style="10" customWidth="1"/>
    <col min="14103" max="14103" width="10" style="10" customWidth="1"/>
    <col min="14104" max="14104" width="1.44140625" style="10" customWidth="1"/>
    <col min="14105" max="14105" width="10" style="10" customWidth="1"/>
    <col min="14106" max="14106" width="1.44140625" style="10" customWidth="1"/>
    <col min="14107" max="14107" width="9.21875" style="10" customWidth="1"/>
    <col min="14108" max="14109" width="2.21875" style="10" customWidth="1"/>
    <col min="14110" max="14110" width="13.109375" style="10" customWidth="1"/>
    <col min="14111" max="14111" width="1.44140625" style="10" customWidth="1"/>
    <col min="14112" max="14112" width="13.109375" style="10" customWidth="1"/>
    <col min="14113" max="14113" width="1.44140625" style="10" customWidth="1"/>
    <col min="14114" max="14114" width="8.44140625" style="10" customWidth="1"/>
    <col min="14115" max="14115" width="1.44140625" style="10" customWidth="1"/>
    <col min="14116" max="14116" width="8.44140625" style="10" customWidth="1"/>
    <col min="14117" max="14117" width="2.21875" style="10" customWidth="1"/>
    <col min="14118" max="14118" width="13.109375" style="10" customWidth="1"/>
    <col min="14119" max="14119" width="2.21875" style="10" customWidth="1"/>
    <col min="14120" max="14120" width="13.109375" style="10" customWidth="1"/>
    <col min="14121" max="14121" width="1.44140625" style="10" customWidth="1"/>
    <col min="14122" max="14122" width="10" style="10" customWidth="1"/>
    <col min="14123" max="14123" width="2.21875" style="10" customWidth="1"/>
    <col min="14124" max="14124" width="11.5546875" style="10"/>
    <col min="14125" max="14125" width="1.44140625" style="10" customWidth="1"/>
    <col min="14126" max="14126" width="9.21875" style="10" customWidth="1"/>
    <col min="14127" max="14127" width="2.21875" style="10" customWidth="1"/>
    <col min="14128" max="14128" width="11.5546875" style="10"/>
    <col min="14129" max="14129" width="1.44140625" style="10" customWidth="1"/>
    <col min="14130" max="14130" width="9.21875" style="10" customWidth="1"/>
    <col min="14131" max="14131" width="2.21875" style="10" customWidth="1"/>
    <col min="14132" max="14132" width="12.33203125" style="10" customWidth="1"/>
    <col min="14133" max="14133" width="2.21875" style="10" customWidth="1"/>
    <col min="14134" max="14134" width="4.5546875" style="10" customWidth="1"/>
    <col min="14135" max="14135" width="1.44140625" style="10" customWidth="1"/>
    <col min="14136" max="14136" width="8.44140625" style="10" customWidth="1"/>
    <col min="14137" max="14137" width="1.44140625" style="10" customWidth="1"/>
    <col min="14138" max="14138" width="11.5546875" style="10"/>
    <col min="14139" max="14139" width="1.44140625" style="10" customWidth="1"/>
    <col min="14140" max="14140" width="11.5546875" style="10"/>
    <col min="14141" max="14141" width="1.44140625" style="10" customWidth="1"/>
    <col min="14142" max="14336" width="11.5546875" style="10"/>
    <col min="14337" max="14337" width="4.5546875" style="10" customWidth="1"/>
    <col min="14338" max="14338" width="1.109375" style="10" customWidth="1"/>
    <col min="14339" max="14339" width="16.21875" style="10" customWidth="1"/>
    <col min="14340" max="14340" width="1.109375" style="10" customWidth="1"/>
    <col min="14341" max="14341" width="12.33203125" style="10" customWidth="1"/>
    <col min="14342" max="14342" width="1.44140625" style="10" customWidth="1"/>
    <col min="14343" max="14343" width="8.44140625" style="10" customWidth="1"/>
    <col min="14344" max="14344" width="1.44140625" style="10" customWidth="1"/>
    <col min="14345" max="14345" width="8.44140625" style="10" customWidth="1"/>
    <col min="14346" max="14346" width="1.44140625" style="10" customWidth="1"/>
    <col min="14347" max="14347" width="12.33203125" style="10" customWidth="1"/>
    <col min="14348" max="14348" width="1.44140625" style="10" customWidth="1"/>
    <col min="14349" max="14349" width="8.44140625" style="10" customWidth="1"/>
    <col min="14350" max="14350" width="1.44140625" style="10" customWidth="1"/>
    <col min="14351" max="14351" width="8.44140625" style="10" customWidth="1"/>
    <col min="14352" max="14352" width="1.44140625" style="10" customWidth="1"/>
    <col min="14353" max="14353" width="12.33203125" style="10" customWidth="1"/>
    <col min="14354" max="14354" width="1.44140625" style="10" customWidth="1"/>
    <col min="14355" max="14355" width="12.33203125" style="10" customWidth="1"/>
    <col min="14356" max="14356" width="1.44140625" style="10" customWidth="1"/>
    <col min="14357" max="14357" width="10" style="10" customWidth="1"/>
    <col min="14358" max="14358" width="1.44140625" style="10" customWidth="1"/>
    <col min="14359" max="14359" width="10" style="10" customWidth="1"/>
    <col min="14360" max="14360" width="1.44140625" style="10" customWidth="1"/>
    <col min="14361" max="14361" width="10" style="10" customWidth="1"/>
    <col min="14362" max="14362" width="1.44140625" style="10" customWidth="1"/>
    <col min="14363" max="14363" width="9.21875" style="10" customWidth="1"/>
    <col min="14364" max="14365" width="2.21875" style="10" customWidth="1"/>
    <col min="14366" max="14366" width="13.109375" style="10" customWidth="1"/>
    <col min="14367" max="14367" width="1.44140625" style="10" customWidth="1"/>
    <col min="14368" max="14368" width="13.109375" style="10" customWidth="1"/>
    <col min="14369" max="14369" width="1.44140625" style="10" customWidth="1"/>
    <col min="14370" max="14370" width="8.44140625" style="10" customWidth="1"/>
    <col min="14371" max="14371" width="1.44140625" style="10" customWidth="1"/>
    <col min="14372" max="14372" width="8.44140625" style="10" customWidth="1"/>
    <col min="14373" max="14373" width="2.21875" style="10" customWidth="1"/>
    <col min="14374" max="14374" width="13.109375" style="10" customWidth="1"/>
    <col min="14375" max="14375" width="2.21875" style="10" customWidth="1"/>
    <col min="14376" max="14376" width="13.109375" style="10" customWidth="1"/>
    <col min="14377" max="14377" width="1.44140625" style="10" customWidth="1"/>
    <col min="14378" max="14378" width="10" style="10" customWidth="1"/>
    <col min="14379" max="14379" width="2.21875" style="10" customWidth="1"/>
    <col min="14380" max="14380" width="11.5546875" style="10"/>
    <col min="14381" max="14381" width="1.44140625" style="10" customWidth="1"/>
    <col min="14382" max="14382" width="9.21875" style="10" customWidth="1"/>
    <col min="14383" max="14383" width="2.21875" style="10" customWidth="1"/>
    <col min="14384" max="14384" width="11.5546875" style="10"/>
    <col min="14385" max="14385" width="1.44140625" style="10" customWidth="1"/>
    <col min="14386" max="14386" width="9.21875" style="10" customWidth="1"/>
    <col min="14387" max="14387" width="2.21875" style="10" customWidth="1"/>
    <col min="14388" max="14388" width="12.33203125" style="10" customWidth="1"/>
    <col min="14389" max="14389" width="2.21875" style="10" customWidth="1"/>
    <col min="14390" max="14390" width="4.5546875" style="10" customWidth="1"/>
    <col min="14391" max="14391" width="1.44140625" style="10" customWidth="1"/>
    <col min="14392" max="14392" width="8.44140625" style="10" customWidth="1"/>
    <col min="14393" max="14393" width="1.44140625" style="10" customWidth="1"/>
    <col min="14394" max="14394" width="11.5546875" style="10"/>
    <col min="14395" max="14395" width="1.44140625" style="10" customWidth="1"/>
    <col min="14396" max="14396" width="11.5546875" style="10"/>
    <col min="14397" max="14397" width="1.44140625" style="10" customWidth="1"/>
    <col min="14398" max="14592" width="11.5546875" style="10"/>
    <col min="14593" max="14593" width="4.5546875" style="10" customWidth="1"/>
    <col min="14594" max="14594" width="1.109375" style="10" customWidth="1"/>
    <col min="14595" max="14595" width="16.21875" style="10" customWidth="1"/>
    <col min="14596" max="14596" width="1.109375" style="10" customWidth="1"/>
    <col min="14597" max="14597" width="12.33203125" style="10" customWidth="1"/>
    <col min="14598" max="14598" width="1.44140625" style="10" customWidth="1"/>
    <col min="14599" max="14599" width="8.44140625" style="10" customWidth="1"/>
    <col min="14600" max="14600" width="1.44140625" style="10" customWidth="1"/>
    <col min="14601" max="14601" width="8.44140625" style="10" customWidth="1"/>
    <col min="14602" max="14602" width="1.44140625" style="10" customWidth="1"/>
    <col min="14603" max="14603" width="12.33203125" style="10" customWidth="1"/>
    <col min="14604" max="14604" width="1.44140625" style="10" customWidth="1"/>
    <col min="14605" max="14605" width="8.44140625" style="10" customWidth="1"/>
    <col min="14606" max="14606" width="1.44140625" style="10" customWidth="1"/>
    <col min="14607" max="14607" width="8.44140625" style="10" customWidth="1"/>
    <col min="14608" max="14608" width="1.44140625" style="10" customWidth="1"/>
    <col min="14609" max="14609" width="12.33203125" style="10" customWidth="1"/>
    <col min="14610" max="14610" width="1.44140625" style="10" customWidth="1"/>
    <col min="14611" max="14611" width="12.33203125" style="10" customWidth="1"/>
    <col min="14612" max="14612" width="1.44140625" style="10" customWidth="1"/>
    <col min="14613" max="14613" width="10" style="10" customWidth="1"/>
    <col min="14614" max="14614" width="1.44140625" style="10" customWidth="1"/>
    <col min="14615" max="14615" width="10" style="10" customWidth="1"/>
    <col min="14616" max="14616" width="1.44140625" style="10" customWidth="1"/>
    <col min="14617" max="14617" width="10" style="10" customWidth="1"/>
    <col min="14618" max="14618" width="1.44140625" style="10" customWidth="1"/>
    <col min="14619" max="14619" width="9.21875" style="10" customWidth="1"/>
    <col min="14620" max="14621" width="2.21875" style="10" customWidth="1"/>
    <col min="14622" max="14622" width="13.109375" style="10" customWidth="1"/>
    <col min="14623" max="14623" width="1.44140625" style="10" customWidth="1"/>
    <col min="14624" max="14624" width="13.109375" style="10" customWidth="1"/>
    <col min="14625" max="14625" width="1.44140625" style="10" customWidth="1"/>
    <col min="14626" max="14626" width="8.44140625" style="10" customWidth="1"/>
    <col min="14627" max="14627" width="1.44140625" style="10" customWidth="1"/>
    <col min="14628" max="14628" width="8.44140625" style="10" customWidth="1"/>
    <col min="14629" max="14629" width="2.21875" style="10" customWidth="1"/>
    <col min="14630" max="14630" width="13.109375" style="10" customWidth="1"/>
    <col min="14631" max="14631" width="2.21875" style="10" customWidth="1"/>
    <col min="14632" max="14632" width="13.109375" style="10" customWidth="1"/>
    <col min="14633" max="14633" width="1.44140625" style="10" customWidth="1"/>
    <col min="14634" max="14634" width="10" style="10" customWidth="1"/>
    <col min="14635" max="14635" width="2.21875" style="10" customWidth="1"/>
    <col min="14636" max="14636" width="11.5546875" style="10"/>
    <col min="14637" max="14637" width="1.44140625" style="10" customWidth="1"/>
    <col min="14638" max="14638" width="9.21875" style="10" customWidth="1"/>
    <col min="14639" max="14639" width="2.21875" style="10" customWidth="1"/>
    <col min="14640" max="14640" width="11.5546875" style="10"/>
    <col min="14641" max="14641" width="1.44140625" style="10" customWidth="1"/>
    <col min="14642" max="14642" width="9.21875" style="10" customWidth="1"/>
    <col min="14643" max="14643" width="2.21875" style="10" customWidth="1"/>
    <col min="14644" max="14644" width="12.33203125" style="10" customWidth="1"/>
    <col min="14645" max="14645" width="2.21875" style="10" customWidth="1"/>
    <col min="14646" max="14646" width="4.5546875" style="10" customWidth="1"/>
    <col min="14647" max="14647" width="1.44140625" style="10" customWidth="1"/>
    <col min="14648" max="14648" width="8.44140625" style="10" customWidth="1"/>
    <col min="14649" max="14649" width="1.44140625" style="10" customWidth="1"/>
    <col min="14650" max="14650" width="11.5546875" style="10"/>
    <col min="14651" max="14651" width="1.44140625" style="10" customWidth="1"/>
    <col min="14652" max="14652" width="11.5546875" style="10"/>
    <col min="14653" max="14653" width="1.44140625" style="10" customWidth="1"/>
    <col min="14654" max="14848" width="11.5546875" style="10"/>
    <col min="14849" max="14849" width="4.5546875" style="10" customWidth="1"/>
    <col min="14850" max="14850" width="1.109375" style="10" customWidth="1"/>
    <col min="14851" max="14851" width="16.21875" style="10" customWidth="1"/>
    <col min="14852" max="14852" width="1.109375" style="10" customWidth="1"/>
    <col min="14853" max="14853" width="12.33203125" style="10" customWidth="1"/>
    <col min="14854" max="14854" width="1.44140625" style="10" customWidth="1"/>
    <col min="14855" max="14855" width="8.44140625" style="10" customWidth="1"/>
    <col min="14856" max="14856" width="1.44140625" style="10" customWidth="1"/>
    <col min="14857" max="14857" width="8.44140625" style="10" customWidth="1"/>
    <col min="14858" max="14858" width="1.44140625" style="10" customWidth="1"/>
    <col min="14859" max="14859" width="12.33203125" style="10" customWidth="1"/>
    <col min="14860" max="14860" width="1.44140625" style="10" customWidth="1"/>
    <col min="14861" max="14861" width="8.44140625" style="10" customWidth="1"/>
    <col min="14862" max="14862" width="1.44140625" style="10" customWidth="1"/>
    <col min="14863" max="14863" width="8.44140625" style="10" customWidth="1"/>
    <col min="14864" max="14864" width="1.44140625" style="10" customWidth="1"/>
    <col min="14865" max="14865" width="12.33203125" style="10" customWidth="1"/>
    <col min="14866" max="14866" width="1.44140625" style="10" customWidth="1"/>
    <col min="14867" max="14867" width="12.33203125" style="10" customWidth="1"/>
    <col min="14868" max="14868" width="1.44140625" style="10" customWidth="1"/>
    <col min="14869" max="14869" width="10" style="10" customWidth="1"/>
    <col min="14870" max="14870" width="1.44140625" style="10" customWidth="1"/>
    <col min="14871" max="14871" width="10" style="10" customWidth="1"/>
    <col min="14872" max="14872" width="1.44140625" style="10" customWidth="1"/>
    <col min="14873" max="14873" width="10" style="10" customWidth="1"/>
    <col min="14874" max="14874" width="1.44140625" style="10" customWidth="1"/>
    <col min="14875" max="14875" width="9.21875" style="10" customWidth="1"/>
    <col min="14876" max="14877" width="2.21875" style="10" customWidth="1"/>
    <col min="14878" max="14878" width="13.109375" style="10" customWidth="1"/>
    <col min="14879" max="14879" width="1.44140625" style="10" customWidth="1"/>
    <col min="14880" max="14880" width="13.109375" style="10" customWidth="1"/>
    <col min="14881" max="14881" width="1.44140625" style="10" customWidth="1"/>
    <col min="14882" max="14882" width="8.44140625" style="10" customWidth="1"/>
    <col min="14883" max="14883" width="1.44140625" style="10" customWidth="1"/>
    <col min="14884" max="14884" width="8.44140625" style="10" customWidth="1"/>
    <col min="14885" max="14885" width="2.21875" style="10" customWidth="1"/>
    <col min="14886" max="14886" width="13.109375" style="10" customWidth="1"/>
    <col min="14887" max="14887" width="2.21875" style="10" customWidth="1"/>
    <col min="14888" max="14888" width="13.109375" style="10" customWidth="1"/>
    <col min="14889" max="14889" width="1.44140625" style="10" customWidth="1"/>
    <col min="14890" max="14890" width="10" style="10" customWidth="1"/>
    <col min="14891" max="14891" width="2.21875" style="10" customWidth="1"/>
    <col min="14892" max="14892" width="11.5546875" style="10"/>
    <col min="14893" max="14893" width="1.44140625" style="10" customWidth="1"/>
    <col min="14894" max="14894" width="9.21875" style="10" customWidth="1"/>
    <col min="14895" max="14895" width="2.21875" style="10" customWidth="1"/>
    <col min="14896" max="14896" width="11.5546875" style="10"/>
    <col min="14897" max="14897" width="1.44140625" style="10" customWidth="1"/>
    <col min="14898" max="14898" width="9.21875" style="10" customWidth="1"/>
    <col min="14899" max="14899" width="2.21875" style="10" customWidth="1"/>
    <col min="14900" max="14900" width="12.33203125" style="10" customWidth="1"/>
    <col min="14901" max="14901" width="2.21875" style="10" customWidth="1"/>
    <col min="14902" max="14902" width="4.5546875" style="10" customWidth="1"/>
    <col min="14903" max="14903" width="1.44140625" style="10" customWidth="1"/>
    <col min="14904" max="14904" width="8.44140625" style="10" customWidth="1"/>
    <col min="14905" max="14905" width="1.44140625" style="10" customWidth="1"/>
    <col min="14906" max="14906" width="11.5546875" style="10"/>
    <col min="14907" max="14907" width="1.44140625" style="10" customWidth="1"/>
    <col min="14908" max="14908" width="11.5546875" style="10"/>
    <col min="14909" max="14909" width="1.44140625" style="10" customWidth="1"/>
    <col min="14910" max="15104" width="11.5546875" style="10"/>
    <col min="15105" max="15105" width="4.5546875" style="10" customWidth="1"/>
    <col min="15106" max="15106" width="1.109375" style="10" customWidth="1"/>
    <col min="15107" max="15107" width="16.21875" style="10" customWidth="1"/>
    <col min="15108" max="15108" width="1.109375" style="10" customWidth="1"/>
    <col min="15109" max="15109" width="12.33203125" style="10" customWidth="1"/>
    <col min="15110" max="15110" width="1.44140625" style="10" customWidth="1"/>
    <col min="15111" max="15111" width="8.44140625" style="10" customWidth="1"/>
    <col min="15112" max="15112" width="1.44140625" style="10" customWidth="1"/>
    <col min="15113" max="15113" width="8.44140625" style="10" customWidth="1"/>
    <col min="15114" max="15114" width="1.44140625" style="10" customWidth="1"/>
    <col min="15115" max="15115" width="12.33203125" style="10" customWidth="1"/>
    <col min="15116" max="15116" width="1.44140625" style="10" customWidth="1"/>
    <col min="15117" max="15117" width="8.44140625" style="10" customWidth="1"/>
    <col min="15118" max="15118" width="1.44140625" style="10" customWidth="1"/>
    <col min="15119" max="15119" width="8.44140625" style="10" customWidth="1"/>
    <col min="15120" max="15120" width="1.44140625" style="10" customWidth="1"/>
    <col min="15121" max="15121" width="12.33203125" style="10" customWidth="1"/>
    <col min="15122" max="15122" width="1.44140625" style="10" customWidth="1"/>
    <col min="15123" max="15123" width="12.33203125" style="10" customWidth="1"/>
    <col min="15124" max="15124" width="1.44140625" style="10" customWidth="1"/>
    <col min="15125" max="15125" width="10" style="10" customWidth="1"/>
    <col min="15126" max="15126" width="1.44140625" style="10" customWidth="1"/>
    <col min="15127" max="15127" width="10" style="10" customWidth="1"/>
    <col min="15128" max="15128" width="1.44140625" style="10" customWidth="1"/>
    <col min="15129" max="15129" width="10" style="10" customWidth="1"/>
    <col min="15130" max="15130" width="1.44140625" style="10" customWidth="1"/>
    <col min="15131" max="15131" width="9.21875" style="10" customWidth="1"/>
    <col min="15132" max="15133" width="2.21875" style="10" customWidth="1"/>
    <col min="15134" max="15134" width="13.109375" style="10" customWidth="1"/>
    <col min="15135" max="15135" width="1.44140625" style="10" customWidth="1"/>
    <col min="15136" max="15136" width="13.109375" style="10" customWidth="1"/>
    <col min="15137" max="15137" width="1.44140625" style="10" customWidth="1"/>
    <col min="15138" max="15138" width="8.44140625" style="10" customWidth="1"/>
    <col min="15139" max="15139" width="1.44140625" style="10" customWidth="1"/>
    <col min="15140" max="15140" width="8.44140625" style="10" customWidth="1"/>
    <col min="15141" max="15141" width="2.21875" style="10" customWidth="1"/>
    <col min="15142" max="15142" width="13.109375" style="10" customWidth="1"/>
    <col min="15143" max="15143" width="2.21875" style="10" customWidth="1"/>
    <col min="15144" max="15144" width="13.109375" style="10" customWidth="1"/>
    <col min="15145" max="15145" width="1.44140625" style="10" customWidth="1"/>
    <col min="15146" max="15146" width="10" style="10" customWidth="1"/>
    <col min="15147" max="15147" width="2.21875" style="10" customWidth="1"/>
    <col min="15148" max="15148" width="11.5546875" style="10"/>
    <col min="15149" max="15149" width="1.44140625" style="10" customWidth="1"/>
    <col min="15150" max="15150" width="9.21875" style="10" customWidth="1"/>
    <col min="15151" max="15151" width="2.21875" style="10" customWidth="1"/>
    <col min="15152" max="15152" width="11.5546875" style="10"/>
    <col min="15153" max="15153" width="1.44140625" style="10" customWidth="1"/>
    <col min="15154" max="15154" width="9.21875" style="10" customWidth="1"/>
    <col min="15155" max="15155" width="2.21875" style="10" customWidth="1"/>
    <col min="15156" max="15156" width="12.33203125" style="10" customWidth="1"/>
    <col min="15157" max="15157" width="2.21875" style="10" customWidth="1"/>
    <col min="15158" max="15158" width="4.5546875" style="10" customWidth="1"/>
    <col min="15159" max="15159" width="1.44140625" style="10" customWidth="1"/>
    <col min="15160" max="15160" width="8.44140625" style="10" customWidth="1"/>
    <col min="15161" max="15161" width="1.44140625" style="10" customWidth="1"/>
    <col min="15162" max="15162" width="11.5546875" style="10"/>
    <col min="15163" max="15163" width="1.44140625" style="10" customWidth="1"/>
    <col min="15164" max="15164" width="11.5546875" style="10"/>
    <col min="15165" max="15165" width="1.44140625" style="10" customWidth="1"/>
    <col min="15166" max="15360" width="11.5546875" style="10"/>
    <col min="15361" max="15361" width="4.5546875" style="10" customWidth="1"/>
    <col min="15362" max="15362" width="1.109375" style="10" customWidth="1"/>
    <col min="15363" max="15363" width="16.21875" style="10" customWidth="1"/>
    <col min="15364" max="15364" width="1.109375" style="10" customWidth="1"/>
    <col min="15365" max="15365" width="12.33203125" style="10" customWidth="1"/>
    <col min="15366" max="15366" width="1.44140625" style="10" customWidth="1"/>
    <col min="15367" max="15367" width="8.44140625" style="10" customWidth="1"/>
    <col min="15368" max="15368" width="1.44140625" style="10" customWidth="1"/>
    <col min="15369" max="15369" width="8.44140625" style="10" customWidth="1"/>
    <col min="15370" max="15370" width="1.44140625" style="10" customWidth="1"/>
    <col min="15371" max="15371" width="12.33203125" style="10" customWidth="1"/>
    <col min="15372" max="15372" width="1.44140625" style="10" customWidth="1"/>
    <col min="15373" max="15373" width="8.44140625" style="10" customWidth="1"/>
    <col min="15374" max="15374" width="1.44140625" style="10" customWidth="1"/>
    <col min="15375" max="15375" width="8.44140625" style="10" customWidth="1"/>
    <col min="15376" max="15376" width="1.44140625" style="10" customWidth="1"/>
    <col min="15377" max="15377" width="12.33203125" style="10" customWidth="1"/>
    <col min="15378" max="15378" width="1.44140625" style="10" customWidth="1"/>
    <col min="15379" max="15379" width="12.33203125" style="10" customWidth="1"/>
    <col min="15380" max="15380" width="1.44140625" style="10" customWidth="1"/>
    <col min="15381" max="15381" width="10" style="10" customWidth="1"/>
    <col min="15382" max="15382" width="1.44140625" style="10" customWidth="1"/>
    <col min="15383" max="15383" width="10" style="10" customWidth="1"/>
    <col min="15384" max="15384" width="1.44140625" style="10" customWidth="1"/>
    <col min="15385" max="15385" width="10" style="10" customWidth="1"/>
    <col min="15386" max="15386" width="1.44140625" style="10" customWidth="1"/>
    <col min="15387" max="15387" width="9.21875" style="10" customWidth="1"/>
    <col min="15388" max="15389" width="2.21875" style="10" customWidth="1"/>
    <col min="15390" max="15390" width="13.109375" style="10" customWidth="1"/>
    <col min="15391" max="15391" width="1.44140625" style="10" customWidth="1"/>
    <col min="15392" max="15392" width="13.109375" style="10" customWidth="1"/>
    <col min="15393" max="15393" width="1.44140625" style="10" customWidth="1"/>
    <col min="15394" max="15394" width="8.44140625" style="10" customWidth="1"/>
    <col min="15395" max="15395" width="1.44140625" style="10" customWidth="1"/>
    <col min="15396" max="15396" width="8.44140625" style="10" customWidth="1"/>
    <col min="15397" max="15397" width="2.21875" style="10" customWidth="1"/>
    <col min="15398" max="15398" width="13.109375" style="10" customWidth="1"/>
    <col min="15399" max="15399" width="2.21875" style="10" customWidth="1"/>
    <col min="15400" max="15400" width="13.109375" style="10" customWidth="1"/>
    <col min="15401" max="15401" width="1.44140625" style="10" customWidth="1"/>
    <col min="15402" max="15402" width="10" style="10" customWidth="1"/>
    <col min="15403" max="15403" width="2.21875" style="10" customWidth="1"/>
    <col min="15404" max="15404" width="11.5546875" style="10"/>
    <col min="15405" max="15405" width="1.44140625" style="10" customWidth="1"/>
    <col min="15406" max="15406" width="9.21875" style="10" customWidth="1"/>
    <col min="15407" max="15407" width="2.21875" style="10" customWidth="1"/>
    <col min="15408" max="15408" width="11.5546875" style="10"/>
    <col min="15409" max="15409" width="1.44140625" style="10" customWidth="1"/>
    <col min="15410" max="15410" width="9.21875" style="10" customWidth="1"/>
    <col min="15411" max="15411" width="2.21875" style="10" customWidth="1"/>
    <col min="15412" max="15412" width="12.33203125" style="10" customWidth="1"/>
    <col min="15413" max="15413" width="2.21875" style="10" customWidth="1"/>
    <col min="15414" max="15414" width="4.5546875" style="10" customWidth="1"/>
    <col min="15415" max="15415" width="1.44140625" style="10" customWidth="1"/>
    <col min="15416" max="15416" width="8.44140625" style="10" customWidth="1"/>
    <col min="15417" max="15417" width="1.44140625" style="10" customWidth="1"/>
    <col min="15418" max="15418" width="11.5546875" style="10"/>
    <col min="15419" max="15419" width="1.44140625" style="10" customWidth="1"/>
    <col min="15420" max="15420" width="11.5546875" style="10"/>
    <col min="15421" max="15421" width="1.44140625" style="10" customWidth="1"/>
    <col min="15422" max="15616" width="11.5546875" style="10"/>
    <col min="15617" max="15617" width="4.5546875" style="10" customWidth="1"/>
    <col min="15618" max="15618" width="1.109375" style="10" customWidth="1"/>
    <col min="15619" max="15619" width="16.21875" style="10" customWidth="1"/>
    <col min="15620" max="15620" width="1.109375" style="10" customWidth="1"/>
    <col min="15621" max="15621" width="12.33203125" style="10" customWidth="1"/>
    <col min="15622" max="15622" width="1.44140625" style="10" customWidth="1"/>
    <col min="15623" max="15623" width="8.44140625" style="10" customWidth="1"/>
    <col min="15624" max="15624" width="1.44140625" style="10" customWidth="1"/>
    <col min="15625" max="15625" width="8.44140625" style="10" customWidth="1"/>
    <col min="15626" max="15626" width="1.44140625" style="10" customWidth="1"/>
    <col min="15627" max="15627" width="12.33203125" style="10" customWidth="1"/>
    <col min="15628" max="15628" width="1.44140625" style="10" customWidth="1"/>
    <col min="15629" max="15629" width="8.44140625" style="10" customWidth="1"/>
    <col min="15630" max="15630" width="1.44140625" style="10" customWidth="1"/>
    <col min="15631" max="15631" width="8.44140625" style="10" customWidth="1"/>
    <col min="15632" max="15632" width="1.44140625" style="10" customWidth="1"/>
    <col min="15633" max="15633" width="12.33203125" style="10" customWidth="1"/>
    <col min="15634" max="15634" width="1.44140625" style="10" customWidth="1"/>
    <col min="15635" max="15635" width="12.33203125" style="10" customWidth="1"/>
    <col min="15636" max="15636" width="1.44140625" style="10" customWidth="1"/>
    <col min="15637" max="15637" width="10" style="10" customWidth="1"/>
    <col min="15638" max="15638" width="1.44140625" style="10" customWidth="1"/>
    <col min="15639" max="15639" width="10" style="10" customWidth="1"/>
    <col min="15640" max="15640" width="1.44140625" style="10" customWidth="1"/>
    <col min="15641" max="15641" width="10" style="10" customWidth="1"/>
    <col min="15642" max="15642" width="1.44140625" style="10" customWidth="1"/>
    <col min="15643" max="15643" width="9.21875" style="10" customWidth="1"/>
    <col min="15644" max="15645" width="2.21875" style="10" customWidth="1"/>
    <col min="15646" max="15646" width="13.109375" style="10" customWidth="1"/>
    <col min="15647" max="15647" width="1.44140625" style="10" customWidth="1"/>
    <col min="15648" max="15648" width="13.109375" style="10" customWidth="1"/>
    <col min="15649" max="15649" width="1.44140625" style="10" customWidth="1"/>
    <col min="15650" max="15650" width="8.44140625" style="10" customWidth="1"/>
    <col min="15651" max="15651" width="1.44140625" style="10" customWidth="1"/>
    <col min="15652" max="15652" width="8.44140625" style="10" customWidth="1"/>
    <col min="15653" max="15653" width="2.21875" style="10" customWidth="1"/>
    <col min="15654" max="15654" width="13.109375" style="10" customWidth="1"/>
    <col min="15655" max="15655" width="2.21875" style="10" customWidth="1"/>
    <col min="15656" max="15656" width="13.109375" style="10" customWidth="1"/>
    <col min="15657" max="15657" width="1.44140625" style="10" customWidth="1"/>
    <col min="15658" max="15658" width="10" style="10" customWidth="1"/>
    <col min="15659" max="15659" width="2.21875" style="10" customWidth="1"/>
    <col min="15660" max="15660" width="11.5546875" style="10"/>
    <col min="15661" max="15661" width="1.44140625" style="10" customWidth="1"/>
    <col min="15662" max="15662" width="9.21875" style="10" customWidth="1"/>
    <col min="15663" max="15663" width="2.21875" style="10" customWidth="1"/>
    <col min="15664" max="15664" width="11.5546875" style="10"/>
    <col min="15665" max="15665" width="1.44140625" style="10" customWidth="1"/>
    <col min="15666" max="15666" width="9.21875" style="10" customWidth="1"/>
    <col min="15667" max="15667" width="2.21875" style="10" customWidth="1"/>
    <col min="15668" max="15668" width="12.33203125" style="10" customWidth="1"/>
    <col min="15669" max="15669" width="2.21875" style="10" customWidth="1"/>
    <col min="15670" max="15670" width="4.5546875" style="10" customWidth="1"/>
    <col min="15671" max="15671" width="1.44140625" style="10" customWidth="1"/>
    <col min="15672" max="15672" width="8.44140625" style="10" customWidth="1"/>
    <col min="15673" max="15673" width="1.44140625" style="10" customWidth="1"/>
    <col min="15674" max="15674" width="11.5546875" style="10"/>
    <col min="15675" max="15675" width="1.44140625" style="10" customWidth="1"/>
    <col min="15676" max="15676" width="11.5546875" style="10"/>
    <col min="15677" max="15677" width="1.44140625" style="10" customWidth="1"/>
    <col min="15678" max="15872" width="11.5546875" style="10"/>
    <col min="15873" max="15873" width="4.5546875" style="10" customWidth="1"/>
    <col min="15874" max="15874" width="1.109375" style="10" customWidth="1"/>
    <col min="15875" max="15875" width="16.21875" style="10" customWidth="1"/>
    <col min="15876" max="15876" width="1.109375" style="10" customWidth="1"/>
    <col min="15877" max="15877" width="12.33203125" style="10" customWidth="1"/>
    <col min="15878" max="15878" width="1.44140625" style="10" customWidth="1"/>
    <col min="15879" max="15879" width="8.44140625" style="10" customWidth="1"/>
    <col min="15880" max="15880" width="1.44140625" style="10" customWidth="1"/>
    <col min="15881" max="15881" width="8.44140625" style="10" customWidth="1"/>
    <col min="15882" max="15882" width="1.44140625" style="10" customWidth="1"/>
    <col min="15883" max="15883" width="12.33203125" style="10" customWidth="1"/>
    <col min="15884" max="15884" width="1.44140625" style="10" customWidth="1"/>
    <col min="15885" max="15885" width="8.44140625" style="10" customWidth="1"/>
    <col min="15886" max="15886" width="1.44140625" style="10" customWidth="1"/>
    <col min="15887" max="15887" width="8.44140625" style="10" customWidth="1"/>
    <col min="15888" max="15888" width="1.44140625" style="10" customWidth="1"/>
    <col min="15889" max="15889" width="12.33203125" style="10" customWidth="1"/>
    <col min="15890" max="15890" width="1.44140625" style="10" customWidth="1"/>
    <col min="15891" max="15891" width="12.33203125" style="10" customWidth="1"/>
    <col min="15892" max="15892" width="1.44140625" style="10" customWidth="1"/>
    <col min="15893" max="15893" width="10" style="10" customWidth="1"/>
    <col min="15894" max="15894" width="1.44140625" style="10" customWidth="1"/>
    <col min="15895" max="15895" width="10" style="10" customWidth="1"/>
    <col min="15896" max="15896" width="1.44140625" style="10" customWidth="1"/>
    <col min="15897" max="15897" width="10" style="10" customWidth="1"/>
    <col min="15898" max="15898" width="1.44140625" style="10" customWidth="1"/>
    <col min="15899" max="15899" width="9.21875" style="10" customWidth="1"/>
    <col min="15900" max="15901" width="2.21875" style="10" customWidth="1"/>
    <col min="15902" max="15902" width="13.109375" style="10" customWidth="1"/>
    <col min="15903" max="15903" width="1.44140625" style="10" customWidth="1"/>
    <col min="15904" max="15904" width="13.109375" style="10" customWidth="1"/>
    <col min="15905" max="15905" width="1.44140625" style="10" customWidth="1"/>
    <col min="15906" max="15906" width="8.44140625" style="10" customWidth="1"/>
    <col min="15907" max="15907" width="1.44140625" style="10" customWidth="1"/>
    <col min="15908" max="15908" width="8.44140625" style="10" customWidth="1"/>
    <col min="15909" max="15909" width="2.21875" style="10" customWidth="1"/>
    <col min="15910" max="15910" width="13.109375" style="10" customWidth="1"/>
    <col min="15911" max="15911" width="2.21875" style="10" customWidth="1"/>
    <col min="15912" max="15912" width="13.109375" style="10" customWidth="1"/>
    <col min="15913" max="15913" width="1.44140625" style="10" customWidth="1"/>
    <col min="15914" max="15914" width="10" style="10" customWidth="1"/>
    <col min="15915" max="15915" width="2.21875" style="10" customWidth="1"/>
    <col min="15916" max="15916" width="11.5546875" style="10"/>
    <col min="15917" max="15917" width="1.44140625" style="10" customWidth="1"/>
    <col min="15918" max="15918" width="9.21875" style="10" customWidth="1"/>
    <col min="15919" max="15919" width="2.21875" style="10" customWidth="1"/>
    <col min="15920" max="15920" width="11.5546875" style="10"/>
    <col min="15921" max="15921" width="1.44140625" style="10" customWidth="1"/>
    <col min="15922" max="15922" width="9.21875" style="10" customWidth="1"/>
    <col min="15923" max="15923" width="2.21875" style="10" customWidth="1"/>
    <col min="15924" max="15924" width="12.33203125" style="10" customWidth="1"/>
    <col min="15925" max="15925" width="2.21875" style="10" customWidth="1"/>
    <col min="15926" max="15926" width="4.5546875" style="10" customWidth="1"/>
    <col min="15927" max="15927" width="1.44140625" style="10" customWidth="1"/>
    <col min="15928" max="15928" width="8.44140625" style="10" customWidth="1"/>
    <col min="15929" max="15929" width="1.44140625" style="10" customWidth="1"/>
    <col min="15930" max="15930" width="11.5546875" style="10"/>
    <col min="15931" max="15931" width="1.44140625" style="10" customWidth="1"/>
    <col min="15932" max="15932" width="11.5546875" style="10"/>
    <col min="15933" max="15933" width="1.44140625" style="10" customWidth="1"/>
    <col min="15934" max="16128" width="11.5546875" style="10"/>
    <col min="16129" max="16129" width="4.5546875" style="10" customWidth="1"/>
    <col min="16130" max="16130" width="1.109375" style="10" customWidth="1"/>
    <col min="16131" max="16131" width="16.21875" style="10" customWidth="1"/>
    <col min="16132" max="16132" width="1.109375" style="10" customWidth="1"/>
    <col min="16133" max="16133" width="12.33203125" style="10" customWidth="1"/>
    <col min="16134" max="16134" width="1.44140625" style="10" customWidth="1"/>
    <col min="16135" max="16135" width="8.44140625" style="10" customWidth="1"/>
    <col min="16136" max="16136" width="1.44140625" style="10" customWidth="1"/>
    <col min="16137" max="16137" width="8.44140625" style="10" customWidth="1"/>
    <col min="16138" max="16138" width="1.44140625" style="10" customWidth="1"/>
    <col min="16139" max="16139" width="12.33203125" style="10" customWidth="1"/>
    <col min="16140" max="16140" width="1.44140625" style="10" customWidth="1"/>
    <col min="16141" max="16141" width="8.44140625" style="10" customWidth="1"/>
    <col min="16142" max="16142" width="1.44140625" style="10" customWidth="1"/>
    <col min="16143" max="16143" width="8.44140625" style="10" customWidth="1"/>
    <col min="16144" max="16144" width="1.44140625" style="10" customWidth="1"/>
    <col min="16145" max="16145" width="12.33203125" style="10" customWidth="1"/>
    <col min="16146" max="16146" width="1.44140625" style="10" customWidth="1"/>
    <col min="16147" max="16147" width="12.33203125" style="10" customWidth="1"/>
    <col min="16148" max="16148" width="1.44140625" style="10" customWidth="1"/>
    <col min="16149" max="16149" width="10" style="10" customWidth="1"/>
    <col min="16150" max="16150" width="1.44140625" style="10" customWidth="1"/>
    <col min="16151" max="16151" width="10" style="10" customWidth="1"/>
    <col min="16152" max="16152" width="1.44140625" style="10" customWidth="1"/>
    <col min="16153" max="16153" width="10" style="10" customWidth="1"/>
    <col min="16154" max="16154" width="1.44140625" style="10" customWidth="1"/>
    <col min="16155" max="16155" width="9.21875" style="10" customWidth="1"/>
    <col min="16156" max="16157" width="2.21875" style="10" customWidth="1"/>
    <col min="16158" max="16158" width="13.109375" style="10" customWidth="1"/>
    <col min="16159" max="16159" width="1.44140625" style="10" customWidth="1"/>
    <col min="16160" max="16160" width="13.109375" style="10" customWidth="1"/>
    <col min="16161" max="16161" width="1.44140625" style="10" customWidth="1"/>
    <col min="16162" max="16162" width="8.44140625" style="10" customWidth="1"/>
    <col min="16163" max="16163" width="1.44140625" style="10" customWidth="1"/>
    <col min="16164" max="16164" width="8.44140625" style="10" customWidth="1"/>
    <col min="16165" max="16165" width="2.21875" style="10" customWidth="1"/>
    <col min="16166" max="16166" width="13.109375" style="10" customWidth="1"/>
    <col min="16167" max="16167" width="2.21875" style="10" customWidth="1"/>
    <col min="16168" max="16168" width="13.109375" style="10" customWidth="1"/>
    <col min="16169" max="16169" width="1.44140625" style="10" customWidth="1"/>
    <col min="16170" max="16170" width="10" style="10" customWidth="1"/>
    <col min="16171" max="16171" width="2.21875" style="10" customWidth="1"/>
    <col min="16172" max="16172" width="11.5546875" style="10"/>
    <col min="16173" max="16173" width="1.44140625" style="10" customWidth="1"/>
    <col min="16174" max="16174" width="9.21875" style="10" customWidth="1"/>
    <col min="16175" max="16175" width="2.21875" style="10" customWidth="1"/>
    <col min="16176" max="16176" width="11.5546875" style="10"/>
    <col min="16177" max="16177" width="1.44140625" style="10" customWidth="1"/>
    <col min="16178" max="16178" width="9.21875" style="10" customWidth="1"/>
    <col min="16179" max="16179" width="2.21875" style="10" customWidth="1"/>
    <col min="16180" max="16180" width="12.33203125" style="10" customWidth="1"/>
    <col min="16181" max="16181" width="2.21875" style="10" customWidth="1"/>
    <col min="16182" max="16182" width="4.5546875" style="10" customWidth="1"/>
    <col min="16183" max="16183" width="1.44140625" style="10" customWidth="1"/>
    <col min="16184" max="16184" width="8.44140625" style="10" customWidth="1"/>
    <col min="16185" max="16185" width="1.44140625" style="10" customWidth="1"/>
    <col min="16186" max="16186" width="11.5546875" style="10"/>
    <col min="16187" max="16187" width="1.44140625" style="10" customWidth="1"/>
    <col min="16188" max="16188" width="11.5546875" style="10"/>
    <col min="16189" max="16189" width="1.44140625" style="10" customWidth="1"/>
    <col min="16190" max="16384" width="11.5546875" style="10"/>
  </cols>
  <sheetData>
    <row r="1" spans="1:62" s="8" customFormat="1" ht="10.5" customHeight="1" x14ac:dyDescent="0.3">
      <c r="C1" s="10"/>
      <c r="AA1" s="11" t="s">
        <v>42</v>
      </c>
      <c r="AD1" s="38" t="s">
        <v>43</v>
      </c>
      <c r="BB1" s="11" t="s">
        <v>391</v>
      </c>
    </row>
    <row r="2" spans="1:62" s="8" customFormat="1" ht="10.5" customHeight="1" x14ac:dyDescent="0.3">
      <c r="A2" s="12"/>
      <c r="C2" s="10"/>
      <c r="AA2" s="11" t="s">
        <v>392</v>
      </c>
      <c r="AD2" s="38" t="s">
        <v>393</v>
      </c>
      <c r="BB2" s="11" t="s">
        <v>47</v>
      </c>
    </row>
    <row r="3" spans="1:62" s="8" customFormat="1" ht="10.5" customHeight="1" x14ac:dyDescent="0.3">
      <c r="A3" s="13"/>
      <c r="C3" s="10"/>
      <c r="AA3" s="11" t="s">
        <v>48</v>
      </c>
      <c r="AD3" s="14" t="s">
        <v>49</v>
      </c>
    </row>
    <row r="4" spans="1:62" ht="9.6" customHeight="1" x14ac:dyDescent="0.3">
      <c r="AN4" s="16" t="s">
        <v>394</v>
      </c>
      <c r="AO4" s="16"/>
      <c r="AP4" s="16"/>
      <c r="AQ4" s="16"/>
      <c r="AR4" s="16"/>
      <c r="AS4" s="16"/>
      <c r="AT4" s="16"/>
      <c r="AU4" s="16"/>
      <c r="AV4" s="16"/>
      <c r="AW4" s="16"/>
      <c r="AX4" s="16"/>
      <c r="AY4" s="16"/>
      <c r="AZ4" s="16"/>
    </row>
    <row r="5" spans="1:62" ht="9.6" customHeight="1" x14ac:dyDescent="0.3"/>
    <row r="6" spans="1:62" ht="9.6" customHeight="1" x14ac:dyDescent="0.3">
      <c r="E6" s="16" t="s">
        <v>395</v>
      </c>
      <c r="F6" s="16"/>
      <c r="G6" s="16"/>
      <c r="H6" s="16"/>
      <c r="I6" s="16"/>
      <c r="K6" s="16" t="s">
        <v>396</v>
      </c>
      <c r="L6" s="16"/>
      <c r="M6" s="16"/>
      <c r="N6" s="16"/>
      <c r="O6" s="16"/>
      <c r="P6" s="16"/>
      <c r="Q6" s="16"/>
      <c r="R6" s="16"/>
      <c r="S6" s="16"/>
      <c r="T6" s="16"/>
      <c r="U6" s="16"/>
      <c r="V6" s="16"/>
      <c r="W6" s="16"/>
      <c r="X6" s="16"/>
      <c r="Y6" s="16"/>
      <c r="Z6" s="16"/>
      <c r="AA6" s="16"/>
      <c r="AB6" s="17"/>
      <c r="AC6" s="17"/>
      <c r="AD6" s="16"/>
      <c r="AF6" s="16" t="s">
        <v>397</v>
      </c>
      <c r="AG6" s="16"/>
      <c r="AH6" s="16"/>
      <c r="AI6" s="16"/>
      <c r="AJ6" s="16"/>
      <c r="AR6" s="16" t="s">
        <v>398</v>
      </c>
      <c r="AS6" s="16"/>
      <c r="AT6" s="16"/>
      <c r="AU6" s="16"/>
      <c r="AV6" s="16"/>
      <c r="AW6" s="16"/>
      <c r="AX6" s="16"/>
    </row>
    <row r="7" spans="1:62" ht="9.6" customHeight="1" x14ac:dyDescent="0.3">
      <c r="AN7" s="17" t="s">
        <v>399</v>
      </c>
      <c r="AO7" s="17"/>
      <c r="AP7" s="17"/>
    </row>
    <row r="8" spans="1:62" ht="9.6" customHeight="1" x14ac:dyDescent="0.3">
      <c r="Q8" s="16" t="s">
        <v>400</v>
      </c>
      <c r="R8" s="16"/>
      <c r="S8" s="16"/>
      <c r="T8" s="16"/>
      <c r="U8" s="16"/>
      <c r="V8" s="16"/>
      <c r="W8" s="16"/>
      <c r="X8" s="16"/>
      <c r="Y8" s="16"/>
      <c r="Z8" s="16"/>
      <c r="AA8" s="16"/>
      <c r="AB8" s="17"/>
      <c r="AC8" s="17"/>
      <c r="AD8" s="16"/>
      <c r="AN8" s="16" t="s">
        <v>401</v>
      </c>
      <c r="AO8" s="16"/>
      <c r="AP8" s="16"/>
      <c r="AR8" s="16" t="s">
        <v>59</v>
      </c>
      <c r="AS8" s="16"/>
      <c r="AT8" s="16"/>
      <c r="AV8" s="16" t="s">
        <v>60</v>
      </c>
      <c r="AW8" s="16"/>
      <c r="AX8" s="16"/>
    </row>
    <row r="9" spans="1:62" ht="9.6" customHeight="1" x14ac:dyDescent="0.3">
      <c r="Y9" s="18" t="s">
        <v>402</v>
      </c>
      <c r="AD9" s="18" t="s">
        <v>403</v>
      </c>
      <c r="BH9" s="18" t="s">
        <v>404</v>
      </c>
    </row>
    <row r="10" spans="1:62" ht="9.6" customHeight="1" x14ac:dyDescent="0.3">
      <c r="G10" s="18" t="s">
        <v>63</v>
      </c>
      <c r="I10" s="18" t="s">
        <v>64</v>
      </c>
      <c r="M10" s="18" t="s">
        <v>63</v>
      </c>
      <c r="O10" s="18" t="s">
        <v>64</v>
      </c>
      <c r="Q10" s="18" t="s">
        <v>405</v>
      </c>
      <c r="U10" s="18" t="s">
        <v>406</v>
      </c>
      <c r="W10" s="18" t="s">
        <v>407</v>
      </c>
      <c r="Y10" s="18" t="s">
        <v>408</v>
      </c>
      <c r="AD10" s="18" t="s">
        <v>409</v>
      </c>
      <c r="AH10" s="18" t="s">
        <v>63</v>
      </c>
      <c r="AJ10" s="18" t="s">
        <v>64</v>
      </c>
      <c r="AP10" s="18" t="s">
        <v>273</v>
      </c>
      <c r="AT10" s="18" t="s">
        <v>273</v>
      </c>
      <c r="AX10" s="18" t="s">
        <v>273</v>
      </c>
      <c r="AZ10" s="18" t="s">
        <v>410</v>
      </c>
      <c r="BH10" s="18" t="s">
        <v>411</v>
      </c>
      <c r="BJ10" s="18" t="s">
        <v>412</v>
      </c>
    </row>
    <row r="11" spans="1:62" ht="9.6" customHeight="1" x14ac:dyDescent="0.3">
      <c r="A11" s="19" t="s">
        <v>71</v>
      </c>
      <c r="C11" s="19" t="s">
        <v>73</v>
      </c>
      <c r="E11" s="19" t="s">
        <v>74</v>
      </c>
      <c r="G11" s="19" t="s">
        <v>75</v>
      </c>
      <c r="I11" s="19" t="s">
        <v>80</v>
      </c>
      <c r="K11" s="19" t="s">
        <v>74</v>
      </c>
      <c r="M11" s="19" t="s">
        <v>75</v>
      </c>
      <c r="O11" s="19" t="s">
        <v>80</v>
      </c>
      <c r="Q11" s="19" t="s">
        <v>76</v>
      </c>
      <c r="S11" s="19" t="s">
        <v>413</v>
      </c>
      <c r="U11" s="19" t="s">
        <v>414</v>
      </c>
      <c r="W11" s="19" t="s">
        <v>415</v>
      </c>
      <c r="Y11" s="19" t="s">
        <v>416</v>
      </c>
      <c r="AA11" s="19" t="s">
        <v>417</v>
      </c>
      <c r="AD11" s="19" t="s">
        <v>418</v>
      </c>
      <c r="AF11" s="19" t="s">
        <v>74</v>
      </c>
      <c r="AH11" s="19" t="s">
        <v>75</v>
      </c>
      <c r="AJ11" s="19" t="s">
        <v>80</v>
      </c>
      <c r="AL11" s="19" t="s">
        <v>65</v>
      </c>
      <c r="AN11" s="19" t="s">
        <v>74</v>
      </c>
      <c r="AP11" s="19" t="s">
        <v>374</v>
      </c>
      <c r="AR11" s="19" t="s">
        <v>74</v>
      </c>
      <c r="AT11" s="19" t="s">
        <v>374</v>
      </c>
      <c r="AV11" s="19" t="s">
        <v>74</v>
      </c>
      <c r="AX11" s="19" t="s">
        <v>374</v>
      </c>
      <c r="AZ11" s="19" t="s">
        <v>419</v>
      </c>
      <c r="BB11" s="19" t="s">
        <v>71</v>
      </c>
      <c r="BF11" s="111" t="s">
        <v>395</v>
      </c>
      <c r="BH11" s="111" t="s">
        <v>375</v>
      </c>
      <c r="BJ11" s="111" t="s">
        <v>420</v>
      </c>
    </row>
    <row r="12" spans="1:62" ht="8.85" customHeight="1" x14ac:dyDescent="0.3"/>
    <row r="13" spans="1:62" ht="8.85" customHeight="1" x14ac:dyDescent="0.3">
      <c r="B13" s="10" t="s">
        <v>283</v>
      </c>
    </row>
    <row r="14" spans="1:62" ht="8.85" customHeight="1" x14ac:dyDescent="0.3">
      <c r="A14" s="10">
        <v>1</v>
      </c>
      <c r="B14" s="21"/>
      <c r="C14" s="10" t="s">
        <v>84</v>
      </c>
      <c r="D14" s="21"/>
      <c r="E14" s="64">
        <v>1072311</v>
      </c>
      <c r="F14" s="21"/>
      <c r="G14" s="65">
        <f>(E14/$BD14)</f>
        <v>6.7376533125565494</v>
      </c>
      <c r="H14" s="21"/>
      <c r="I14" s="66">
        <f>IF(G$60,G14/G$60*100,0)</f>
        <v>100.3850737872196</v>
      </c>
      <c r="J14" s="21"/>
      <c r="K14" s="64">
        <v>40049592</v>
      </c>
      <c r="L14" s="21"/>
      <c r="M14" s="65">
        <f>(K14/$BD14)</f>
        <v>251.64366140544888</v>
      </c>
      <c r="N14" s="21"/>
      <c r="O14" s="66">
        <f>IF(M$60,M14/M$60*100,0)</f>
        <v>140.72503821264829</v>
      </c>
      <c r="P14" s="21"/>
      <c r="Q14" s="64">
        <v>3199292</v>
      </c>
      <c r="R14" s="21"/>
      <c r="S14" s="64">
        <v>2669139</v>
      </c>
      <c r="T14" s="21"/>
      <c r="U14" s="64">
        <v>0</v>
      </c>
      <c r="V14" s="21"/>
      <c r="W14" s="64">
        <v>0</v>
      </c>
      <c r="X14" s="21"/>
      <c r="Y14" s="64">
        <v>0</v>
      </c>
      <c r="Z14" s="21"/>
      <c r="AA14" s="64">
        <v>0</v>
      </c>
      <c r="AB14" s="21"/>
      <c r="AC14" s="21"/>
      <c r="AD14" s="64">
        <v>0</v>
      </c>
      <c r="AE14" s="21"/>
      <c r="AF14" s="64">
        <v>1290065</v>
      </c>
      <c r="AG14" s="21"/>
      <c r="AH14" s="65">
        <f>(AF14/$BD14)</f>
        <v>8.1058673469387763</v>
      </c>
      <c r="AI14" s="21"/>
      <c r="AJ14" s="66">
        <f>IF(AH$60,AH14/AH$60*100,0)</f>
        <v>118.98349094104788</v>
      </c>
      <c r="AK14" s="21"/>
      <c r="AL14" s="64">
        <f>(E14+K14+AF14)</f>
        <v>42411968</v>
      </c>
      <c r="AM14" s="21"/>
      <c r="AN14" s="64">
        <v>931586</v>
      </c>
      <c r="AO14" s="21"/>
      <c r="AP14" s="66">
        <f>IF($AL14,AN14/$AL14*100,0)</f>
        <v>2.1965167945047965</v>
      </c>
      <c r="AQ14" s="21"/>
      <c r="AR14" s="64">
        <v>503917</v>
      </c>
      <c r="AS14" s="21"/>
      <c r="AT14" s="66">
        <f>IF($AL14,AR14/$AL14*100,0)</f>
        <v>1.1881481189460485</v>
      </c>
      <c r="AU14" s="21"/>
      <c r="AV14" s="64">
        <v>15188</v>
      </c>
      <c r="AW14" s="21"/>
      <c r="AX14" s="66">
        <f>IF($AL14,AV14/$AL14*100,0)</f>
        <v>3.5810646655208271E-2</v>
      </c>
      <c r="AY14" s="21"/>
      <c r="AZ14" s="64">
        <v>15155</v>
      </c>
      <c r="BA14" s="21"/>
      <c r="BB14" s="10">
        <v>1</v>
      </c>
      <c r="BC14" s="21"/>
      <c r="BD14" s="96">
        <v>159152</v>
      </c>
      <c r="BE14" s="21"/>
      <c r="BF14" s="96">
        <f>IF(E14,BD14,0)</f>
        <v>159152</v>
      </c>
      <c r="BG14" s="21"/>
      <c r="BH14" s="96">
        <f>IF(K14,BD14,0)</f>
        <v>159152</v>
      </c>
      <c r="BI14" s="21"/>
      <c r="BJ14" s="96">
        <f>IF(AF14,BD14,0)</f>
        <v>159152</v>
      </c>
    </row>
    <row r="15" spans="1:62" ht="8.85" customHeight="1" x14ac:dyDescent="0.3">
      <c r="A15" s="10">
        <v>2</v>
      </c>
      <c r="B15" s="21"/>
      <c r="C15" s="10" t="s">
        <v>85</v>
      </c>
      <c r="D15" s="21"/>
      <c r="E15" s="70">
        <v>66999</v>
      </c>
      <c r="F15" s="21"/>
      <c r="G15" s="66">
        <f>(E15/$BD15)</f>
        <v>3.9369491127041956</v>
      </c>
      <c r="H15" s="21"/>
      <c r="I15" s="66">
        <f>IF(G$60,G15/G$60*100,0)</f>
        <v>58.657058895982253</v>
      </c>
      <c r="J15" s="21"/>
      <c r="K15" s="70">
        <v>3409213</v>
      </c>
      <c r="L15" s="21"/>
      <c r="M15" s="66">
        <f>(K15/$BD15)</f>
        <v>200.32982724174403</v>
      </c>
      <c r="N15" s="21"/>
      <c r="O15" s="66">
        <f>IF(M$60,M15/M$60*100,0)</f>
        <v>112.02913849002367</v>
      </c>
      <c r="P15" s="21"/>
      <c r="Q15" s="70">
        <v>288140</v>
      </c>
      <c r="R15" s="21"/>
      <c r="S15" s="70">
        <v>398814</v>
      </c>
      <c r="T15" s="21"/>
      <c r="U15" s="70">
        <v>0</v>
      </c>
      <c r="V15" s="21"/>
      <c r="W15" s="70">
        <v>0</v>
      </c>
      <c r="X15" s="21"/>
      <c r="Y15" s="70">
        <v>0</v>
      </c>
      <c r="Z15" s="21"/>
      <c r="AA15" s="70">
        <v>0</v>
      </c>
      <c r="AB15" s="21"/>
      <c r="AC15" s="21"/>
      <c r="AD15" s="70">
        <v>0</v>
      </c>
      <c r="AE15" s="21"/>
      <c r="AF15" s="70">
        <v>175182</v>
      </c>
      <c r="AG15" s="21"/>
      <c r="AH15" s="66">
        <f>(AF15/$BD15)</f>
        <v>10.293924080385475</v>
      </c>
      <c r="AI15" s="21"/>
      <c r="AJ15" s="66">
        <f>IF(AH$60,AH15/AH$60*100,0)</f>
        <v>151.10129121825989</v>
      </c>
      <c r="AK15" s="21"/>
      <c r="AL15" s="70">
        <f>(E15+K15+AF15)</f>
        <v>3651394</v>
      </c>
      <c r="AM15" s="21"/>
      <c r="AN15" s="70">
        <v>257954</v>
      </c>
      <c r="AO15" s="21"/>
      <c r="AP15" s="66">
        <f>IF($AL15,AN15/$AL15*100,0)</f>
        <v>7.0645348050634906</v>
      </c>
      <c r="AQ15" s="21"/>
      <c r="AR15" s="70">
        <v>127435</v>
      </c>
      <c r="AS15" s="21"/>
      <c r="AT15" s="66">
        <f>IF($AL15,AR15/$AL15*100,0)</f>
        <v>3.490036955748955</v>
      </c>
      <c r="AU15" s="21"/>
      <c r="AV15" s="70">
        <v>0</v>
      </c>
      <c r="AW15" s="21"/>
      <c r="AX15" s="66">
        <f>IF($AL15,AV15/$AL15*100,0)</f>
        <v>0</v>
      </c>
      <c r="AY15" s="21"/>
      <c r="AZ15" s="70">
        <v>89463</v>
      </c>
      <c r="BA15" s="21"/>
      <c r="BB15" s="10">
        <v>2</v>
      </c>
      <c r="BC15" s="21"/>
      <c r="BD15" s="96">
        <v>17018</v>
      </c>
      <c r="BE15" s="21"/>
      <c r="BF15" s="96">
        <f>IF(E15,BD15,0)</f>
        <v>17018</v>
      </c>
      <c r="BG15" s="21"/>
      <c r="BH15" s="96">
        <f>IF(K15,BD15,0)</f>
        <v>17018</v>
      </c>
      <c r="BI15" s="21"/>
      <c r="BJ15" s="96">
        <f>IF(AF15,BD15,0)</f>
        <v>17018</v>
      </c>
    </row>
    <row r="16" spans="1:62" ht="8.85" customHeight="1" x14ac:dyDescent="0.3">
      <c r="A16" s="10">
        <v>3</v>
      </c>
      <c r="B16" s="21"/>
      <c r="C16" s="10" t="s">
        <v>87</v>
      </c>
      <c r="D16" s="21"/>
      <c r="E16" s="70">
        <v>71433</v>
      </c>
      <c r="F16" s="21"/>
      <c r="G16" s="66">
        <f>(E16/$BD16)</f>
        <v>11.068019832661916</v>
      </c>
      <c r="H16" s="21"/>
      <c r="I16" s="66">
        <f>IF(G$60,G16/G$60*100,0)</f>
        <v>164.90370401064638</v>
      </c>
      <c r="J16" s="21"/>
      <c r="K16" s="70">
        <v>1156658</v>
      </c>
      <c r="L16" s="21"/>
      <c r="M16" s="66">
        <f>(K16/$BD16)</f>
        <v>179.21568019832662</v>
      </c>
      <c r="N16" s="21"/>
      <c r="O16" s="66">
        <f>IF(M$60,M16/M$60*100,0)</f>
        <v>100.22161219304677</v>
      </c>
      <c r="P16" s="21"/>
      <c r="Q16" s="70">
        <v>227643</v>
      </c>
      <c r="R16" s="21"/>
      <c r="S16" s="70">
        <v>282892</v>
      </c>
      <c r="T16" s="21"/>
      <c r="U16" s="70">
        <v>0</v>
      </c>
      <c r="V16" s="21"/>
      <c r="W16" s="70">
        <v>0</v>
      </c>
      <c r="X16" s="21"/>
      <c r="Y16" s="70">
        <v>0</v>
      </c>
      <c r="Z16" s="21"/>
      <c r="AA16" s="70">
        <v>0</v>
      </c>
      <c r="AB16" s="21"/>
      <c r="AC16" s="21"/>
      <c r="AD16" s="70">
        <v>0</v>
      </c>
      <c r="AE16" s="21"/>
      <c r="AF16" s="70">
        <v>97915</v>
      </c>
      <c r="AG16" s="21"/>
      <c r="AH16" s="66">
        <f>(AF16/$BD16)</f>
        <v>15.171211651688875</v>
      </c>
      <c r="AI16" s="21"/>
      <c r="AJ16" s="66">
        <f>IF(AH$60,AH16/AH$60*100,0)</f>
        <v>222.69346966369463</v>
      </c>
      <c r="AK16" s="21"/>
      <c r="AL16" s="70">
        <f>(E16+K16+AF16)</f>
        <v>1326006</v>
      </c>
      <c r="AM16" s="21"/>
      <c r="AN16" s="70">
        <v>183395</v>
      </c>
      <c r="AO16" s="21"/>
      <c r="AP16" s="66">
        <f>IF($AL16,AN16/$AL16*100,0)</f>
        <v>13.83063123394615</v>
      </c>
      <c r="AQ16" s="21"/>
      <c r="AR16" s="70">
        <v>0</v>
      </c>
      <c r="AS16" s="21"/>
      <c r="AT16" s="66">
        <f>IF($AL16,AR16/$AL16*100,0)</f>
        <v>0</v>
      </c>
      <c r="AU16" s="21"/>
      <c r="AV16" s="70">
        <v>0</v>
      </c>
      <c r="AW16" s="21"/>
      <c r="AX16" s="66">
        <f>IF($AL16,AV16/$AL16*100,0)</f>
        <v>0</v>
      </c>
      <c r="AY16" s="21"/>
      <c r="AZ16" s="70">
        <v>1818</v>
      </c>
      <c r="BA16" s="21"/>
      <c r="BB16" s="10">
        <v>3</v>
      </c>
      <c r="BC16" s="21"/>
      <c r="BD16" s="96">
        <v>6454</v>
      </c>
      <c r="BE16" s="21"/>
      <c r="BF16" s="96">
        <f>IF(E16,BD16,0)</f>
        <v>6454</v>
      </c>
      <c r="BG16" s="21"/>
      <c r="BH16" s="96">
        <f>IF(K16,BD16,0)</f>
        <v>6454</v>
      </c>
      <c r="BI16" s="21"/>
      <c r="BJ16" s="96">
        <f>IF(AF16,BD16,0)</f>
        <v>6454</v>
      </c>
    </row>
    <row r="17" spans="1:62" ht="8.85" customHeight="1" x14ac:dyDescent="0.3">
      <c r="A17" s="10">
        <v>4</v>
      </c>
      <c r="B17" s="21"/>
      <c r="C17" s="10" t="s">
        <v>88</v>
      </c>
      <c r="D17" s="21"/>
      <c r="E17" s="70">
        <v>686413</v>
      </c>
      <c r="F17" s="21"/>
      <c r="G17" s="66">
        <f>(E17/$BD17)</f>
        <v>13.956873589394279</v>
      </c>
      <c r="H17" s="21"/>
      <c r="I17" s="66">
        <f>IF(G$60,G17/G$60*100,0)</f>
        <v>207.94506931651836</v>
      </c>
      <c r="J17" s="21"/>
      <c r="K17" s="70">
        <v>15353525</v>
      </c>
      <c r="L17" s="21"/>
      <c r="M17" s="66">
        <f>(K17/$BD17)</f>
        <v>312.18407515097294</v>
      </c>
      <c r="N17" s="21"/>
      <c r="O17" s="66">
        <f>IF(M$60,M17/M$60*100,0)</f>
        <v>174.58065766344654</v>
      </c>
      <c r="P17" s="21"/>
      <c r="Q17" s="70">
        <v>1361662</v>
      </c>
      <c r="R17" s="21"/>
      <c r="S17" s="70">
        <v>1154881</v>
      </c>
      <c r="T17" s="21"/>
      <c r="U17" s="70">
        <v>0</v>
      </c>
      <c r="V17" s="21"/>
      <c r="W17" s="70">
        <v>0</v>
      </c>
      <c r="X17" s="21"/>
      <c r="Y17" s="70">
        <v>0</v>
      </c>
      <c r="Z17" s="21"/>
      <c r="AA17" s="70">
        <v>0</v>
      </c>
      <c r="AB17" s="21"/>
      <c r="AC17" s="21"/>
      <c r="AD17" s="70">
        <v>0</v>
      </c>
      <c r="AE17" s="21"/>
      <c r="AF17" s="70">
        <v>572274</v>
      </c>
      <c r="AG17" s="21"/>
      <c r="AH17" s="66">
        <f>(AF17/$BD17)</f>
        <v>11.636078973587361</v>
      </c>
      <c r="AI17" s="21"/>
      <c r="AJ17" s="66">
        <f>IF(AH$60,AH17/AH$60*100,0)</f>
        <v>170.80236301498491</v>
      </c>
      <c r="AK17" s="21"/>
      <c r="AL17" s="70">
        <f>(E17+K17+AF17)</f>
        <v>16612212</v>
      </c>
      <c r="AM17" s="21"/>
      <c r="AN17" s="70">
        <v>409025</v>
      </c>
      <c r="AO17" s="21"/>
      <c r="AP17" s="66">
        <f>IF($AL17,AN17/$AL17*100,0)</f>
        <v>2.4621946794322151</v>
      </c>
      <c r="AQ17" s="21"/>
      <c r="AR17" s="70">
        <v>0</v>
      </c>
      <c r="AS17" s="21"/>
      <c r="AT17" s="66">
        <f>IF($AL17,AR17/$AL17*100,0)</f>
        <v>0</v>
      </c>
      <c r="AU17" s="21"/>
      <c r="AV17" s="70">
        <v>0</v>
      </c>
      <c r="AW17" s="21"/>
      <c r="AX17" s="66">
        <f>IF($AL17,AV17/$AL17*100,0)</f>
        <v>0</v>
      </c>
      <c r="AY17" s="21"/>
      <c r="AZ17" s="70">
        <v>35854</v>
      </c>
      <c r="BA17" s="21"/>
      <c r="BB17" s="10">
        <v>4</v>
      </c>
      <c r="BC17" s="21"/>
      <c r="BD17" s="96">
        <v>49181</v>
      </c>
      <c r="BE17" s="21"/>
      <c r="BF17" s="96">
        <f>IF(E17,BD17,0)</f>
        <v>49181</v>
      </c>
      <c r="BG17" s="21"/>
      <c r="BH17" s="96">
        <f>IF(K17,BD17,0)</f>
        <v>49181</v>
      </c>
      <c r="BI17" s="21"/>
      <c r="BJ17" s="96">
        <f>IF(AF17,BD17,0)</f>
        <v>49181</v>
      </c>
    </row>
    <row r="18" spans="1:62" ht="8.85" customHeight="1" x14ac:dyDescent="0.3">
      <c r="A18" s="10">
        <v>5</v>
      </c>
      <c r="B18" s="21"/>
      <c r="C18" s="10" t="s">
        <v>89</v>
      </c>
      <c r="D18" s="21"/>
      <c r="E18" s="70">
        <v>978246</v>
      </c>
      <c r="F18" s="21"/>
      <c r="G18" s="66">
        <f>(E18/$BD18)</f>
        <v>3.9807361289141183</v>
      </c>
      <c r="H18" s="21"/>
      <c r="I18" s="66">
        <f>IF(G$60,G18/G$60*100,0)</f>
        <v>59.309446700644678</v>
      </c>
      <c r="J18" s="21"/>
      <c r="K18" s="70">
        <v>26858955</v>
      </c>
      <c r="L18" s="21"/>
      <c r="M18" s="66">
        <f>(K18/$BD18)</f>
        <v>109.29603857657328</v>
      </c>
      <c r="N18" s="21"/>
      <c r="O18" s="66">
        <f>IF(M$60,M18/M$60*100,0)</f>
        <v>61.12090850720039</v>
      </c>
      <c r="P18" s="21"/>
      <c r="Q18" s="70">
        <v>3617383</v>
      </c>
      <c r="R18" s="21"/>
      <c r="S18" s="70">
        <v>4563457</v>
      </c>
      <c r="T18" s="21"/>
      <c r="U18" s="70">
        <v>0</v>
      </c>
      <c r="V18" s="21"/>
      <c r="W18" s="70">
        <v>0</v>
      </c>
      <c r="X18" s="21"/>
      <c r="Y18" s="70">
        <v>0</v>
      </c>
      <c r="Z18" s="21"/>
      <c r="AA18" s="70">
        <v>0</v>
      </c>
      <c r="AB18" s="21"/>
      <c r="AC18" s="21"/>
      <c r="AD18" s="70">
        <v>0</v>
      </c>
      <c r="AE18" s="21"/>
      <c r="AF18" s="70">
        <v>1433490</v>
      </c>
      <c r="AG18" s="21"/>
      <c r="AH18" s="71">
        <f>(AF18/$BD18)</f>
        <v>5.8332417750106815</v>
      </c>
      <c r="AI18" s="21"/>
      <c r="AJ18" s="71">
        <f>IF(AH$60,AH18/AH$60*100,0)</f>
        <v>85.624331140336338</v>
      </c>
      <c r="AK18" s="21"/>
      <c r="AL18" s="70">
        <f>(E18+K18+AF18)</f>
        <v>29270691</v>
      </c>
      <c r="AM18" s="21"/>
      <c r="AN18" s="70">
        <v>2296481</v>
      </c>
      <c r="AO18" s="21"/>
      <c r="AP18" s="71">
        <f>IF($AL18,AN18/$AL18*100,0)</f>
        <v>7.8456671897496371</v>
      </c>
      <c r="AQ18" s="21"/>
      <c r="AR18" s="70">
        <v>739486</v>
      </c>
      <c r="AS18" s="21"/>
      <c r="AT18" s="71">
        <f>IF($AL18,AR18/$AL18*100,0)</f>
        <v>2.5263701495806847</v>
      </c>
      <c r="AU18" s="21"/>
      <c r="AV18" s="70">
        <v>34759</v>
      </c>
      <c r="AW18" s="21"/>
      <c r="AX18" s="71">
        <f>IF($AL18,AV18/$AL18*100,0)</f>
        <v>0.11875018597955204</v>
      </c>
      <c r="AY18" s="21"/>
      <c r="AZ18" s="70">
        <v>1315782</v>
      </c>
      <c r="BA18" s="21"/>
      <c r="BB18" s="10">
        <v>5</v>
      </c>
      <c r="BC18" s="21"/>
      <c r="BD18" s="96">
        <v>245745</v>
      </c>
      <c r="BE18" s="21"/>
      <c r="BF18" s="96">
        <f>IF(E18,BD18,0)</f>
        <v>245745</v>
      </c>
      <c r="BG18" s="21"/>
      <c r="BH18" s="96">
        <f>IF(K18,BD18,0)</f>
        <v>245745</v>
      </c>
      <c r="BI18" s="21"/>
      <c r="BJ18" s="96">
        <f>IF(AF18,BD18,0)</f>
        <v>245745</v>
      </c>
    </row>
    <row r="19" spans="1:62" ht="8.85" customHeight="1" x14ac:dyDescent="0.3">
      <c r="A19" s="29"/>
      <c r="B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9"/>
      <c r="BC19" s="21"/>
      <c r="BD19" s="27"/>
      <c r="BE19" s="21"/>
      <c r="BF19" s="21"/>
      <c r="BG19" s="21"/>
      <c r="BH19" s="21"/>
      <c r="BI19" s="21"/>
      <c r="BJ19" s="21"/>
    </row>
    <row r="20" spans="1:62" ht="8.85" customHeight="1" x14ac:dyDescent="0.3">
      <c r="A20" s="10">
        <v>6</v>
      </c>
      <c r="B20" s="21"/>
      <c r="C20" s="10" t="s">
        <v>90</v>
      </c>
      <c r="D20" s="21"/>
      <c r="E20" s="70">
        <v>203509</v>
      </c>
      <c r="F20" s="21"/>
      <c r="G20" s="66">
        <f>(E20/$BD20)</f>
        <v>11.836047458415726</v>
      </c>
      <c r="H20" s="21"/>
      <c r="I20" s="66">
        <f>IF(G$60,G20/G$60*100,0)</f>
        <v>176.34663618678485</v>
      </c>
      <c r="J20" s="21"/>
      <c r="K20" s="70">
        <v>4093826</v>
      </c>
      <c r="L20" s="21"/>
      <c r="M20" s="66">
        <f>(K20/$BD20)</f>
        <v>238.09619634756311</v>
      </c>
      <c r="N20" s="21"/>
      <c r="O20" s="66">
        <f>IF(M$60,M20/M$60*100,0)</f>
        <v>133.14897797211717</v>
      </c>
      <c r="P20" s="21"/>
      <c r="Q20" s="70">
        <v>354182</v>
      </c>
      <c r="R20" s="21"/>
      <c r="S20" s="70">
        <v>235029</v>
      </c>
      <c r="T20" s="21"/>
      <c r="U20" s="70">
        <v>0</v>
      </c>
      <c r="V20" s="21"/>
      <c r="W20" s="70">
        <v>0</v>
      </c>
      <c r="X20" s="21"/>
      <c r="Y20" s="70">
        <v>0</v>
      </c>
      <c r="Z20" s="21"/>
      <c r="AA20" s="70">
        <v>0</v>
      </c>
      <c r="AB20" s="21"/>
      <c r="AC20" s="21"/>
      <c r="AD20" s="70">
        <v>0</v>
      </c>
      <c r="AE20" s="21"/>
      <c r="AF20" s="70">
        <v>176133</v>
      </c>
      <c r="AG20" s="21"/>
      <c r="AH20" s="71">
        <f>(AF20/$BD20)</f>
        <v>10.243864138653018</v>
      </c>
      <c r="AI20" s="21"/>
      <c r="AJ20" s="71">
        <f>IF(AH$60,AH20/AH$60*100,0)</f>
        <v>150.36647699435298</v>
      </c>
      <c r="AK20" s="21"/>
      <c r="AL20" s="70">
        <f>(E20+K20+AF20)</f>
        <v>4473468</v>
      </c>
      <c r="AM20" s="21"/>
      <c r="AN20" s="70">
        <v>266268</v>
      </c>
      <c r="AO20" s="21"/>
      <c r="AP20" s="71">
        <f>IF($AL20,AN20/$AL20*100,0)</f>
        <v>5.9521606055972685</v>
      </c>
      <c r="AQ20" s="21"/>
      <c r="AR20" s="70">
        <v>0</v>
      </c>
      <c r="AS20" s="21"/>
      <c r="AT20" s="71">
        <f>IF($AL20,AR20/$AL20*100,0)</f>
        <v>0</v>
      </c>
      <c r="AU20" s="21"/>
      <c r="AV20" s="70">
        <v>0</v>
      </c>
      <c r="AW20" s="21"/>
      <c r="AX20" s="71">
        <f>IF($AL20,AV20/$AL20*100,0)</f>
        <v>0</v>
      </c>
      <c r="AY20" s="21"/>
      <c r="AZ20" s="70">
        <v>468586</v>
      </c>
      <c r="BA20" s="21"/>
      <c r="BB20" s="10">
        <v>6</v>
      </c>
      <c r="BC20" s="21"/>
      <c r="BD20" s="96">
        <v>17194</v>
      </c>
      <c r="BE20" s="21"/>
      <c r="BF20" s="96">
        <f>IF(E20,BD20,0)</f>
        <v>17194</v>
      </c>
      <c r="BG20" s="21"/>
      <c r="BH20" s="96">
        <f>IF(K20,BD20,0)</f>
        <v>17194</v>
      </c>
      <c r="BI20" s="21"/>
      <c r="BJ20" s="96">
        <f>IF(AF20,BD20,0)</f>
        <v>17194</v>
      </c>
    </row>
    <row r="21" spans="1:62" ht="8.85" customHeight="1" x14ac:dyDescent="0.3">
      <c r="A21" s="10">
        <v>7</v>
      </c>
      <c r="B21" s="21"/>
      <c r="C21" s="10" t="s">
        <v>91</v>
      </c>
      <c r="D21" s="21"/>
      <c r="E21" s="70">
        <v>56563</v>
      </c>
      <c r="F21" s="21"/>
      <c r="G21" s="66">
        <f>(E21/$BD21)</f>
        <v>9.9337899543379002</v>
      </c>
      <c r="H21" s="21"/>
      <c r="I21" s="66">
        <f>IF(G$60,G21/G$60*100,0)</f>
        <v>148.00468223773444</v>
      </c>
      <c r="J21" s="21"/>
      <c r="K21" s="70">
        <v>1635964</v>
      </c>
      <c r="L21" s="21"/>
      <c r="M21" s="66">
        <f>(K21/$BD21)</f>
        <v>287.31366350544431</v>
      </c>
      <c r="N21" s="21"/>
      <c r="O21" s="66">
        <f>IF(M$60,M21/M$60*100,0)</f>
        <v>160.67254009102626</v>
      </c>
      <c r="P21" s="21"/>
      <c r="Q21" s="70">
        <v>245983</v>
      </c>
      <c r="R21" s="21"/>
      <c r="S21" s="70">
        <v>308604</v>
      </c>
      <c r="T21" s="21"/>
      <c r="U21" s="70">
        <v>0</v>
      </c>
      <c r="V21" s="21"/>
      <c r="W21" s="70">
        <v>0</v>
      </c>
      <c r="X21" s="21"/>
      <c r="Y21" s="70">
        <v>0</v>
      </c>
      <c r="Z21" s="21"/>
      <c r="AA21" s="70">
        <v>0</v>
      </c>
      <c r="AB21" s="21"/>
      <c r="AC21" s="21"/>
      <c r="AD21" s="70">
        <v>0</v>
      </c>
      <c r="AE21" s="21"/>
      <c r="AF21" s="70">
        <v>96403</v>
      </c>
      <c r="AG21" s="21"/>
      <c r="AH21" s="71">
        <f>(AF21/$BD21)</f>
        <v>16.930628731998596</v>
      </c>
      <c r="AI21" s="21"/>
      <c r="AJ21" s="71">
        <f>IF(AH$60,AH21/AH$60*100,0)</f>
        <v>248.51940256840908</v>
      </c>
      <c r="AK21" s="21"/>
      <c r="AL21" s="70">
        <f>(E21+K21+AF21)</f>
        <v>1788930</v>
      </c>
      <c r="AM21" s="21"/>
      <c r="AN21" s="70">
        <v>221177</v>
      </c>
      <c r="AO21" s="21"/>
      <c r="AP21" s="71">
        <f>IF($AL21,AN21/$AL21*100,0)</f>
        <v>12.363647543503658</v>
      </c>
      <c r="AQ21" s="21"/>
      <c r="AR21" s="70">
        <v>0</v>
      </c>
      <c r="AS21" s="21"/>
      <c r="AT21" s="71">
        <f>IF($AL21,AR21/$AL21*100,0)</f>
        <v>0</v>
      </c>
      <c r="AU21" s="21"/>
      <c r="AV21" s="70">
        <v>0</v>
      </c>
      <c r="AW21" s="21"/>
      <c r="AX21" s="71">
        <f>IF($AL21,AV21/$AL21*100,0)</f>
        <v>0</v>
      </c>
      <c r="AY21" s="21"/>
      <c r="AZ21" s="70">
        <v>1000</v>
      </c>
      <c r="BA21" s="21"/>
      <c r="BB21" s="10">
        <v>7</v>
      </c>
      <c r="BC21" s="21"/>
      <c r="BD21" s="96">
        <v>5694</v>
      </c>
      <c r="BE21" s="21"/>
      <c r="BF21" s="96">
        <f>IF(E21,BD21,0)</f>
        <v>5694</v>
      </c>
      <c r="BG21" s="21"/>
      <c r="BH21" s="96">
        <f>IF(K21,BD21,0)</f>
        <v>5694</v>
      </c>
      <c r="BI21" s="21"/>
      <c r="BJ21" s="96">
        <f>IF(AF21,BD21,0)</f>
        <v>5694</v>
      </c>
    </row>
    <row r="22" spans="1:62" ht="8.85" customHeight="1" x14ac:dyDescent="0.3">
      <c r="A22" s="10">
        <v>8</v>
      </c>
      <c r="B22" s="21"/>
      <c r="C22" s="10" t="s">
        <v>92</v>
      </c>
      <c r="D22" s="21"/>
      <c r="E22" s="70">
        <v>204227</v>
      </c>
      <c r="F22" s="21"/>
      <c r="G22" s="66">
        <f>(E22/$BD22)</f>
        <v>5.114369428027647</v>
      </c>
      <c r="H22" s="21"/>
      <c r="I22" s="66">
        <f>IF(G$60,G22/G$60*100,0)</f>
        <v>76.199579971093442</v>
      </c>
      <c r="J22" s="21"/>
      <c r="K22" s="70">
        <v>4814875</v>
      </c>
      <c r="L22" s="21"/>
      <c r="M22" s="66">
        <f>(K22/$BD22)</f>
        <v>120.57685565461284</v>
      </c>
      <c r="N22" s="21"/>
      <c r="O22" s="66">
        <f>IF(M$60,M22/M$60*100,0)</f>
        <v>67.429406029096</v>
      </c>
      <c r="P22" s="21"/>
      <c r="Q22" s="70">
        <v>581855</v>
      </c>
      <c r="R22" s="21"/>
      <c r="S22" s="70">
        <v>254846</v>
      </c>
      <c r="T22" s="21"/>
      <c r="U22" s="70">
        <v>0</v>
      </c>
      <c r="V22" s="21"/>
      <c r="W22" s="70">
        <v>0</v>
      </c>
      <c r="X22" s="21"/>
      <c r="Y22" s="70">
        <v>0</v>
      </c>
      <c r="Z22" s="21"/>
      <c r="AA22" s="70">
        <v>0</v>
      </c>
      <c r="AB22" s="21"/>
      <c r="AC22" s="21"/>
      <c r="AD22" s="70">
        <v>0</v>
      </c>
      <c r="AE22" s="21"/>
      <c r="AF22" s="70">
        <v>356919</v>
      </c>
      <c r="AG22" s="21"/>
      <c r="AH22" s="71">
        <f>(AF22/$BD22)</f>
        <v>8.9381698888109788</v>
      </c>
      <c r="AI22" s="21"/>
      <c r="AJ22" s="71">
        <f>IF(AH$60,AH22/AH$60*100,0)</f>
        <v>131.20059957513644</v>
      </c>
      <c r="AK22" s="21"/>
      <c r="AL22" s="70">
        <f>(E22+K22+AF22)</f>
        <v>5376021</v>
      </c>
      <c r="AM22" s="21"/>
      <c r="AN22" s="70">
        <v>322927</v>
      </c>
      <c r="AO22" s="21"/>
      <c r="AP22" s="71">
        <f>IF($AL22,AN22/$AL22*100,0)</f>
        <v>6.0068031728298683</v>
      </c>
      <c r="AQ22" s="21"/>
      <c r="AR22" s="70">
        <v>0</v>
      </c>
      <c r="AS22" s="21"/>
      <c r="AT22" s="71">
        <f>IF($AL22,AR22/$AL22*100,0)</f>
        <v>0</v>
      </c>
      <c r="AU22" s="21"/>
      <c r="AV22" s="70">
        <v>0</v>
      </c>
      <c r="AW22" s="21"/>
      <c r="AX22" s="71">
        <f>IF($AL22,AV22/$AL22*100,0)</f>
        <v>0</v>
      </c>
      <c r="AY22" s="21"/>
      <c r="AZ22" s="70">
        <v>269582</v>
      </c>
      <c r="BA22" s="21"/>
      <c r="BB22" s="10">
        <v>8</v>
      </c>
      <c r="BC22" s="21"/>
      <c r="BD22" s="96">
        <v>39932</v>
      </c>
      <c r="BE22" s="21"/>
      <c r="BF22" s="96">
        <f>IF(E22,BD22,0)</f>
        <v>39932</v>
      </c>
      <c r="BG22" s="21"/>
      <c r="BH22" s="96">
        <f>IF(K22,BD22,0)</f>
        <v>39932</v>
      </c>
      <c r="BI22" s="21"/>
      <c r="BJ22" s="96">
        <f>IF(AF22,BD22,0)</f>
        <v>39932</v>
      </c>
    </row>
    <row r="23" spans="1:62" ht="8.85" customHeight="1" x14ac:dyDescent="0.3">
      <c r="A23" s="10">
        <v>9</v>
      </c>
      <c r="B23" s="21"/>
      <c r="C23" s="10" t="s">
        <v>93</v>
      </c>
      <c r="D23" s="21"/>
      <c r="E23" s="70">
        <v>0</v>
      </c>
      <c r="F23" s="21"/>
      <c r="G23" s="66">
        <v>0</v>
      </c>
      <c r="H23" s="21"/>
      <c r="I23" s="66">
        <f>IF(G$60,G23/G$60*100,0)</f>
        <v>0</v>
      </c>
      <c r="J23" s="21"/>
      <c r="K23" s="70">
        <v>0</v>
      </c>
      <c r="L23" s="21"/>
      <c r="M23" s="66">
        <v>0</v>
      </c>
      <c r="N23" s="21"/>
      <c r="O23" s="66">
        <f>IF(M$60,M23/M$60*100,0)</f>
        <v>0</v>
      </c>
      <c r="P23" s="21"/>
      <c r="Q23" s="70">
        <v>0</v>
      </c>
      <c r="R23" s="21"/>
      <c r="S23" s="70">
        <v>0</v>
      </c>
      <c r="T23" s="21"/>
      <c r="U23" s="70">
        <v>0</v>
      </c>
      <c r="V23" s="21"/>
      <c r="W23" s="70">
        <v>0</v>
      </c>
      <c r="X23" s="21"/>
      <c r="Y23" s="70">
        <v>0</v>
      </c>
      <c r="Z23" s="21"/>
      <c r="AA23" s="70">
        <v>0</v>
      </c>
      <c r="AB23" s="21"/>
      <c r="AC23" s="21"/>
      <c r="AD23" s="70">
        <v>0</v>
      </c>
      <c r="AE23" s="21"/>
      <c r="AF23" s="70">
        <v>0</v>
      </c>
      <c r="AG23" s="21"/>
      <c r="AH23" s="71">
        <v>0</v>
      </c>
      <c r="AI23" s="21"/>
      <c r="AJ23" s="71">
        <f>IF(AH$60,AH23/AH$60*100,0)</f>
        <v>0</v>
      </c>
      <c r="AK23" s="21"/>
      <c r="AL23" s="70">
        <f>(E23+K23+AF23)</f>
        <v>0</v>
      </c>
      <c r="AM23" s="21"/>
      <c r="AN23" s="70">
        <v>0</v>
      </c>
      <c r="AO23" s="21"/>
      <c r="AP23" s="71">
        <f>IF($AL23,AN23/$AL23*100,0)</f>
        <v>0</v>
      </c>
      <c r="AQ23" s="21"/>
      <c r="AR23" s="70">
        <v>0</v>
      </c>
      <c r="AS23" s="21"/>
      <c r="AT23" s="71">
        <f>IF($AL23,AR23/$AL23*100,0)</f>
        <v>0</v>
      </c>
      <c r="AU23" s="21"/>
      <c r="AV23" s="70">
        <v>0</v>
      </c>
      <c r="AW23" s="21"/>
      <c r="AX23" s="71">
        <f>IF($AL23,AV23/$AL23*100,0)</f>
        <v>0</v>
      </c>
      <c r="AY23" s="21"/>
      <c r="AZ23" s="70">
        <v>0</v>
      </c>
      <c r="BA23" s="21"/>
      <c r="BB23" s="10">
        <v>9</v>
      </c>
      <c r="BC23" s="21"/>
      <c r="BD23" s="96">
        <v>0</v>
      </c>
      <c r="BE23" s="21"/>
      <c r="BF23" s="96">
        <f>IF(E23,BD23,0)</f>
        <v>0</v>
      </c>
      <c r="BG23" s="21"/>
      <c r="BH23" s="96">
        <f>IF(K23,BD23,0)</f>
        <v>0</v>
      </c>
      <c r="BI23" s="21"/>
      <c r="BJ23" s="96">
        <f>IF(AF23,BD23,0)</f>
        <v>0</v>
      </c>
    </row>
    <row r="24" spans="1:62" ht="8.85" customHeight="1" x14ac:dyDescent="0.3">
      <c r="A24" s="10">
        <v>10</v>
      </c>
      <c r="B24" s="21"/>
      <c r="C24" s="10" t="s">
        <v>94</v>
      </c>
      <c r="D24" s="21"/>
      <c r="E24" s="70">
        <v>440073</v>
      </c>
      <c r="F24" s="21"/>
      <c r="G24" s="66">
        <f>(E24/$BD24)</f>
        <v>18.380027565467987</v>
      </c>
      <c r="H24" s="21"/>
      <c r="I24" s="66">
        <f>IF(G$60,G24/G$60*100,0)</f>
        <v>273.84615054800628</v>
      </c>
      <c r="J24" s="21"/>
      <c r="K24" s="70">
        <v>12057479</v>
      </c>
      <c r="L24" s="21"/>
      <c r="M24" s="66">
        <f>(K24/$BD24)</f>
        <v>503.59098692728566</v>
      </c>
      <c r="N24" s="21"/>
      <c r="O24" s="66">
        <f>IF(M$60,M24/M$60*100,0)</f>
        <v>281.6198925221687</v>
      </c>
      <c r="P24" s="21"/>
      <c r="Q24" s="70">
        <v>992086</v>
      </c>
      <c r="R24" s="21"/>
      <c r="S24" s="70">
        <v>1196504</v>
      </c>
      <c r="T24" s="21"/>
      <c r="U24" s="70">
        <v>0</v>
      </c>
      <c r="V24" s="21"/>
      <c r="W24" s="70">
        <v>0</v>
      </c>
      <c r="X24" s="21"/>
      <c r="Y24" s="70">
        <v>0</v>
      </c>
      <c r="Z24" s="21"/>
      <c r="AA24" s="70">
        <v>0</v>
      </c>
      <c r="AB24" s="21"/>
      <c r="AC24" s="21"/>
      <c r="AD24" s="70">
        <v>0</v>
      </c>
      <c r="AE24" s="21"/>
      <c r="AF24" s="70">
        <v>417980</v>
      </c>
      <c r="AG24" s="21"/>
      <c r="AH24" s="71">
        <f>(AF24/$BD24)</f>
        <v>17.457294407551267</v>
      </c>
      <c r="AI24" s="21"/>
      <c r="AJ24" s="71">
        <f>IF(AH$60,AH24/AH$60*100,0)</f>
        <v>256.25016325742376</v>
      </c>
      <c r="AK24" s="21"/>
      <c r="AL24" s="70">
        <f>(E24+K24+AF24)</f>
        <v>12915532</v>
      </c>
      <c r="AM24" s="21"/>
      <c r="AN24" s="70">
        <v>406340</v>
      </c>
      <c r="AO24" s="21"/>
      <c r="AP24" s="71">
        <f>IF($AL24,AN24/$AL24*100,0)</f>
        <v>3.1461344372032061</v>
      </c>
      <c r="AQ24" s="21"/>
      <c r="AR24" s="70">
        <v>0</v>
      </c>
      <c r="AS24" s="21"/>
      <c r="AT24" s="71">
        <f>IF($AL24,AR24/$AL24*100,0)</f>
        <v>0</v>
      </c>
      <c r="AU24" s="21"/>
      <c r="AV24" s="70">
        <v>0</v>
      </c>
      <c r="AW24" s="21"/>
      <c r="AX24" s="71">
        <f>IF($AL24,AV24/$AL24*100,0)</f>
        <v>0</v>
      </c>
      <c r="AY24" s="21"/>
      <c r="AZ24" s="70">
        <v>20918</v>
      </c>
      <c r="BA24" s="21"/>
      <c r="BB24" s="10">
        <v>10</v>
      </c>
      <c r="BC24" s="21"/>
      <c r="BD24" s="96">
        <v>23943</v>
      </c>
      <c r="BE24" s="21"/>
      <c r="BF24" s="96">
        <f>IF(E24,BD24,0)</f>
        <v>23943</v>
      </c>
      <c r="BG24" s="21"/>
      <c r="BH24" s="96">
        <f>IF(K24,BD24,0)</f>
        <v>23943</v>
      </c>
      <c r="BI24" s="21"/>
      <c r="BJ24" s="96">
        <f>IF(AF24,BD24,0)</f>
        <v>23943</v>
      </c>
    </row>
    <row r="25" spans="1:62" ht="8.85" customHeight="1" x14ac:dyDescent="0.3">
      <c r="A25" s="29"/>
      <c r="B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9"/>
      <c r="BC25" s="21"/>
      <c r="BD25" s="27"/>
      <c r="BE25" s="21"/>
      <c r="BF25" s="21"/>
      <c r="BG25" s="21"/>
      <c r="BH25" s="21"/>
      <c r="BI25" s="21"/>
      <c r="BJ25" s="21"/>
    </row>
    <row r="26" spans="1:62" ht="8.85" customHeight="1" x14ac:dyDescent="0.3">
      <c r="A26" s="10">
        <v>11</v>
      </c>
      <c r="B26" s="21"/>
      <c r="C26" s="10" t="s">
        <v>95</v>
      </c>
      <c r="D26" s="21"/>
      <c r="E26" s="70">
        <v>352860</v>
      </c>
      <c r="F26" s="21"/>
      <c r="G26" s="66">
        <f>(E26/$BD26)</f>
        <v>24.622147791500943</v>
      </c>
      <c r="H26" s="21"/>
      <c r="I26" s="66">
        <f>IF(G$60,G26/G$60*100,0)</f>
        <v>366.84821972708221</v>
      </c>
      <c r="J26" s="21"/>
      <c r="K26" s="70">
        <v>4855398</v>
      </c>
      <c r="L26" s="21"/>
      <c r="M26" s="66">
        <f>(K26/$BD26)</f>
        <v>338.80385178982624</v>
      </c>
      <c r="N26" s="21"/>
      <c r="O26" s="66">
        <f>IF(M$60,M26/M$60*100,0)</f>
        <v>189.4670611746366</v>
      </c>
      <c r="P26" s="21"/>
      <c r="Q26" s="70">
        <v>649993</v>
      </c>
      <c r="R26" s="21"/>
      <c r="S26" s="70">
        <v>598439</v>
      </c>
      <c r="T26" s="21"/>
      <c r="U26" s="70">
        <v>0</v>
      </c>
      <c r="V26" s="21"/>
      <c r="W26" s="70">
        <v>0</v>
      </c>
      <c r="X26" s="21"/>
      <c r="Y26" s="70">
        <v>0</v>
      </c>
      <c r="Z26" s="21"/>
      <c r="AA26" s="70">
        <v>0</v>
      </c>
      <c r="AB26" s="21"/>
      <c r="AC26" s="21"/>
      <c r="AD26" s="70">
        <v>0</v>
      </c>
      <c r="AE26" s="21"/>
      <c r="AF26" s="70">
        <v>285561</v>
      </c>
      <c r="AG26" s="21"/>
      <c r="AH26" s="71">
        <f>(AF26/$BD26)</f>
        <v>19.926104249528994</v>
      </c>
      <c r="AI26" s="21"/>
      <c r="AJ26" s="71">
        <f>IF(AH$60,AH26/AH$60*100,0)</f>
        <v>292.48905058378273</v>
      </c>
      <c r="AK26" s="21"/>
      <c r="AL26" s="70">
        <f>(E26+K26+AF26)</f>
        <v>5493819</v>
      </c>
      <c r="AM26" s="21"/>
      <c r="AN26" s="70">
        <v>237526</v>
      </c>
      <c r="AO26" s="21"/>
      <c r="AP26" s="71">
        <f>IF($AL26,AN26/$AL26*100,0)</f>
        <v>4.3235133884097747</v>
      </c>
      <c r="AQ26" s="21"/>
      <c r="AR26" s="70">
        <v>0</v>
      </c>
      <c r="AS26" s="21"/>
      <c r="AT26" s="71">
        <f>IF($AL26,AR26/$AL26*100,0)</f>
        <v>0</v>
      </c>
      <c r="AU26" s="21"/>
      <c r="AV26" s="70">
        <v>0</v>
      </c>
      <c r="AW26" s="21"/>
      <c r="AX26" s="71">
        <f>IF($AL26,AV26/$AL26*100,0)</f>
        <v>0</v>
      </c>
      <c r="AY26" s="21"/>
      <c r="AZ26" s="70">
        <v>201971</v>
      </c>
      <c r="BA26" s="21"/>
      <c r="BB26" s="10">
        <v>11</v>
      </c>
      <c r="BC26" s="21"/>
      <c r="BD26" s="96">
        <v>14331</v>
      </c>
      <c r="BE26" s="21"/>
      <c r="BF26" s="96">
        <f>IF(E26,BD26,0)</f>
        <v>14331</v>
      </c>
      <c r="BG26" s="21"/>
      <c r="BH26" s="96">
        <f>IF(K26,BD26,0)</f>
        <v>14331</v>
      </c>
      <c r="BI26" s="21"/>
      <c r="BJ26" s="96">
        <f>IF(AF26,BD26,0)</f>
        <v>14331</v>
      </c>
    </row>
    <row r="27" spans="1:62" ht="8.85" customHeight="1" x14ac:dyDescent="0.3">
      <c r="A27" s="10">
        <v>12</v>
      </c>
      <c r="B27" s="21"/>
      <c r="C27" s="10" t="s">
        <v>96</v>
      </c>
      <c r="D27" s="21"/>
      <c r="E27" s="70">
        <v>153933</v>
      </c>
      <c r="F27" s="21"/>
      <c r="G27" s="66">
        <f>(E27/$BD27)</f>
        <v>18.633700520518097</v>
      </c>
      <c r="H27" s="21"/>
      <c r="I27" s="66">
        <f>IF(G$60,G27/G$60*100,0)</f>
        <v>277.62565316252488</v>
      </c>
      <c r="J27" s="21"/>
      <c r="K27" s="70">
        <v>2422825</v>
      </c>
      <c r="L27" s="21"/>
      <c r="M27" s="66">
        <f>(K27/$BD27)</f>
        <v>293.28471129403221</v>
      </c>
      <c r="N27" s="21"/>
      <c r="O27" s="66">
        <f>IF(M$60,M27/M$60*100,0)</f>
        <v>164.01169007607086</v>
      </c>
      <c r="P27" s="21"/>
      <c r="Q27" s="70">
        <v>308835</v>
      </c>
      <c r="R27" s="21"/>
      <c r="S27" s="70">
        <v>301901</v>
      </c>
      <c r="T27" s="21"/>
      <c r="U27" s="70">
        <v>0</v>
      </c>
      <c r="V27" s="21"/>
      <c r="W27" s="70">
        <v>0</v>
      </c>
      <c r="X27" s="21"/>
      <c r="Y27" s="70">
        <v>83045</v>
      </c>
      <c r="Z27" s="21"/>
      <c r="AA27" s="70">
        <v>0</v>
      </c>
      <c r="AB27" s="21"/>
      <c r="AC27" s="21"/>
      <c r="AD27" s="70">
        <v>0</v>
      </c>
      <c r="AE27" s="21"/>
      <c r="AF27" s="70">
        <v>141133</v>
      </c>
      <c r="AG27" s="21"/>
      <c r="AH27" s="71">
        <f>(AF27/$BD27)</f>
        <v>17.084251301295243</v>
      </c>
      <c r="AI27" s="21"/>
      <c r="AJ27" s="71">
        <f>IF(AH$60,AH27/AH$60*100,0)</f>
        <v>250.77438020373282</v>
      </c>
      <c r="AK27" s="21"/>
      <c r="AL27" s="70">
        <f>(E27+K27+AF27)</f>
        <v>2717891</v>
      </c>
      <c r="AM27" s="21"/>
      <c r="AN27" s="70">
        <v>203907</v>
      </c>
      <c r="AO27" s="21"/>
      <c r="AP27" s="71">
        <f>IF($AL27,AN27/$AL27*100,0)</f>
        <v>7.5023979990367531</v>
      </c>
      <c r="AQ27" s="21"/>
      <c r="AR27" s="70">
        <v>0</v>
      </c>
      <c r="AS27" s="21"/>
      <c r="AT27" s="71">
        <f>IF($AL27,AR27/$AL27*100,0)</f>
        <v>0</v>
      </c>
      <c r="AU27" s="21"/>
      <c r="AV27" s="70">
        <v>0</v>
      </c>
      <c r="AW27" s="21"/>
      <c r="AX27" s="71">
        <f>IF($AL27,AV27/$AL27*100,0)</f>
        <v>0</v>
      </c>
      <c r="AY27" s="21"/>
      <c r="AZ27" s="70">
        <v>987874</v>
      </c>
      <c r="BA27" s="21"/>
      <c r="BB27" s="10">
        <v>12</v>
      </c>
      <c r="BC27" s="21"/>
      <c r="BD27" s="96">
        <v>8261</v>
      </c>
      <c r="BE27" s="21"/>
      <c r="BF27" s="96">
        <f>IF(E27,BD27,0)</f>
        <v>8261</v>
      </c>
      <c r="BG27" s="21"/>
      <c r="BH27" s="96">
        <f>IF(K27,BD27,0)</f>
        <v>8261</v>
      </c>
      <c r="BI27" s="21"/>
      <c r="BJ27" s="96">
        <f>IF(AF27,BD27,0)</f>
        <v>8261</v>
      </c>
    </row>
    <row r="28" spans="1:62" ht="8.85" customHeight="1" x14ac:dyDescent="0.3">
      <c r="A28" s="10">
        <v>13</v>
      </c>
      <c r="B28" s="21"/>
      <c r="C28" s="10" t="s">
        <v>97</v>
      </c>
      <c r="D28" s="21"/>
      <c r="E28" s="70">
        <v>309644</v>
      </c>
      <c r="F28" s="21"/>
      <c r="G28" s="66">
        <f>(E28/$BD28)</f>
        <v>10.85251647273237</v>
      </c>
      <c r="H28" s="21"/>
      <c r="I28" s="66">
        <f>IF(G$60,G28/G$60*100,0)</f>
        <v>161.69289459609777</v>
      </c>
      <c r="J28" s="21"/>
      <c r="K28" s="70">
        <v>7026929</v>
      </c>
      <c r="L28" s="21"/>
      <c r="M28" s="66">
        <f>(K28/$BD28)</f>
        <v>246.28238469087341</v>
      </c>
      <c r="N28" s="21"/>
      <c r="O28" s="66">
        <f>IF(M$60,M28/M$60*100,0)</f>
        <v>137.72688651546875</v>
      </c>
      <c r="P28" s="21"/>
      <c r="Q28" s="70">
        <v>968246</v>
      </c>
      <c r="R28" s="21"/>
      <c r="S28" s="70">
        <v>815047</v>
      </c>
      <c r="T28" s="21"/>
      <c r="U28" s="70">
        <v>0</v>
      </c>
      <c r="V28" s="21"/>
      <c r="W28" s="70">
        <v>0</v>
      </c>
      <c r="X28" s="21"/>
      <c r="Y28" s="70">
        <v>0</v>
      </c>
      <c r="Z28" s="21"/>
      <c r="AA28" s="70">
        <v>0</v>
      </c>
      <c r="AB28" s="21"/>
      <c r="AC28" s="21"/>
      <c r="AD28" s="70">
        <v>0</v>
      </c>
      <c r="AE28" s="21"/>
      <c r="AF28" s="70">
        <v>270610</v>
      </c>
      <c r="AG28" s="21"/>
      <c r="AH28" s="71">
        <f>(AF28/$BD28)</f>
        <v>9.4844385251647267</v>
      </c>
      <c r="AI28" s="21"/>
      <c r="AJ28" s="71">
        <f>IF(AH$60,AH28/AH$60*100,0)</f>
        <v>139.21910599314748</v>
      </c>
      <c r="AK28" s="21"/>
      <c r="AL28" s="70">
        <f>(E28+K28+AF28)</f>
        <v>7607183</v>
      </c>
      <c r="AM28" s="21"/>
      <c r="AN28" s="70">
        <v>311410</v>
      </c>
      <c r="AO28" s="21"/>
      <c r="AP28" s="71">
        <f>IF($AL28,AN28/$AL28*100,0)</f>
        <v>4.0936309800881618</v>
      </c>
      <c r="AQ28" s="21"/>
      <c r="AR28" s="70">
        <v>0</v>
      </c>
      <c r="AS28" s="21"/>
      <c r="AT28" s="71">
        <f>IF($AL28,AR28/$AL28*100,0)</f>
        <v>0</v>
      </c>
      <c r="AU28" s="21"/>
      <c r="AV28" s="70">
        <v>0</v>
      </c>
      <c r="AW28" s="21"/>
      <c r="AX28" s="71">
        <f>IF($AL28,AV28/$AL28*100,0)</f>
        <v>0</v>
      </c>
      <c r="AY28" s="21"/>
      <c r="AZ28" s="70">
        <v>134345</v>
      </c>
      <c r="BA28" s="21"/>
      <c r="BB28" s="10">
        <v>13</v>
      </c>
      <c r="BC28" s="21"/>
      <c r="BD28" s="96">
        <v>28532</v>
      </c>
      <c r="BE28" s="21"/>
      <c r="BF28" s="96">
        <f>IF(E28,BD28,0)</f>
        <v>28532</v>
      </c>
      <c r="BG28" s="21"/>
      <c r="BH28" s="96">
        <f>IF(K28,BD28,0)</f>
        <v>28532</v>
      </c>
      <c r="BI28" s="21"/>
      <c r="BJ28" s="96">
        <f>IF(AF28,BD28,0)</f>
        <v>28532</v>
      </c>
    </row>
    <row r="29" spans="1:62" ht="8.85" customHeight="1" x14ac:dyDescent="0.3">
      <c r="A29" s="10">
        <v>14</v>
      </c>
      <c r="B29" s="21"/>
      <c r="C29" s="10" t="s">
        <v>98</v>
      </c>
      <c r="D29" s="21"/>
      <c r="E29" s="70">
        <v>40571</v>
      </c>
      <c r="F29" s="21"/>
      <c r="G29" s="66">
        <f>(E29/$BD29)</f>
        <v>6.19877769289534</v>
      </c>
      <c r="H29" s="21"/>
      <c r="I29" s="66">
        <f>IF(G$60,G29/G$60*100,0)</f>
        <v>92.356303778971977</v>
      </c>
      <c r="J29" s="21"/>
      <c r="K29" s="70">
        <v>1509409</v>
      </c>
      <c r="L29" s="21"/>
      <c r="M29" s="66">
        <f>(K29/$BD29)</f>
        <v>230.6201680672269</v>
      </c>
      <c r="N29" s="21"/>
      <c r="O29" s="66">
        <f>IF(M$60,M29/M$60*100,0)</f>
        <v>128.96820759406239</v>
      </c>
      <c r="P29" s="21"/>
      <c r="Q29" s="70">
        <v>166649</v>
      </c>
      <c r="R29" s="21"/>
      <c r="S29" s="70">
        <v>0</v>
      </c>
      <c r="T29" s="21"/>
      <c r="U29" s="70">
        <v>0</v>
      </c>
      <c r="V29" s="21"/>
      <c r="W29" s="70">
        <v>0</v>
      </c>
      <c r="X29" s="21"/>
      <c r="Y29" s="70">
        <v>0</v>
      </c>
      <c r="Z29" s="21"/>
      <c r="AA29" s="70">
        <v>0</v>
      </c>
      <c r="AB29" s="21"/>
      <c r="AC29" s="21"/>
      <c r="AD29" s="70">
        <v>0</v>
      </c>
      <c r="AE29" s="21"/>
      <c r="AF29" s="70">
        <v>111409</v>
      </c>
      <c r="AG29" s="21"/>
      <c r="AH29" s="71">
        <f>(AF29/$BD29)</f>
        <v>17.02200152788388</v>
      </c>
      <c r="AI29" s="21"/>
      <c r="AJ29" s="71">
        <f>IF(AH$60,AH29/AH$60*100,0)</f>
        <v>249.86063525408593</v>
      </c>
      <c r="AK29" s="21"/>
      <c r="AL29" s="70">
        <f>(E29+K29+AF29)</f>
        <v>1661389</v>
      </c>
      <c r="AM29" s="21"/>
      <c r="AN29" s="70">
        <v>111702</v>
      </c>
      <c r="AO29" s="21"/>
      <c r="AP29" s="71">
        <f>IF($AL29,AN29/$AL29*100,0)</f>
        <v>6.7234103512181678</v>
      </c>
      <c r="AQ29" s="21"/>
      <c r="AR29" s="70">
        <v>0</v>
      </c>
      <c r="AS29" s="21"/>
      <c r="AT29" s="71">
        <f>IF($AL29,AR29/$AL29*100,0)</f>
        <v>0</v>
      </c>
      <c r="AU29" s="21"/>
      <c r="AV29" s="70">
        <v>0</v>
      </c>
      <c r="AW29" s="21"/>
      <c r="AX29" s="71">
        <f>IF($AL29,AV29/$AL29*100,0)</f>
        <v>0</v>
      </c>
      <c r="AY29" s="21"/>
      <c r="AZ29" s="70">
        <v>6551</v>
      </c>
      <c r="BA29" s="21"/>
      <c r="BB29" s="10">
        <v>14</v>
      </c>
      <c r="BC29" s="21"/>
      <c r="BD29" s="96">
        <v>6545</v>
      </c>
      <c r="BE29" s="21"/>
      <c r="BF29" s="96">
        <f>IF(E29,BD29,0)</f>
        <v>6545</v>
      </c>
      <c r="BG29" s="21"/>
      <c r="BH29" s="96">
        <f>IF(K29,BD29,0)</f>
        <v>6545</v>
      </c>
      <c r="BI29" s="21"/>
      <c r="BJ29" s="96">
        <f>IF(AF29,BD29,0)</f>
        <v>6545</v>
      </c>
    </row>
    <row r="30" spans="1:62" ht="8.85" customHeight="1" x14ac:dyDescent="0.3">
      <c r="A30" s="10">
        <v>15</v>
      </c>
      <c r="B30" s="21"/>
      <c r="C30" s="10" t="s">
        <v>99</v>
      </c>
      <c r="D30" s="21"/>
      <c r="E30" s="70">
        <v>870471</v>
      </c>
      <c r="F30" s="21"/>
      <c r="G30" s="66">
        <f>(E30/$BD30)</f>
        <v>6.4121676869019471</v>
      </c>
      <c r="H30" s="21"/>
      <c r="I30" s="66">
        <f>IF(G$60,G30/G$60*100,0)</f>
        <v>95.535625910890872</v>
      </c>
      <c r="J30" s="21"/>
      <c r="K30" s="70">
        <v>32218005</v>
      </c>
      <c r="L30" s="21"/>
      <c r="M30" s="66">
        <f>(K30/$BD30)</f>
        <v>237.32812534529623</v>
      </c>
      <c r="N30" s="21"/>
      <c r="O30" s="66">
        <f>IF(M$60,M30/M$60*100,0)</f>
        <v>132.71945465116261</v>
      </c>
      <c r="P30" s="21"/>
      <c r="Q30" s="70">
        <v>2003724</v>
      </c>
      <c r="R30" s="21"/>
      <c r="S30" s="70">
        <v>2430745</v>
      </c>
      <c r="T30" s="21"/>
      <c r="U30" s="70">
        <v>0</v>
      </c>
      <c r="V30" s="21"/>
      <c r="W30" s="70">
        <v>0</v>
      </c>
      <c r="X30" s="21"/>
      <c r="Y30" s="70">
        <v>0</v>
      </c>
      <c r="Z30" s="21"/>
      <c r="AA30" s="70">
        <v>0</v>
      </c>
      <c r="AB30" s="21"/>
      <c r="AC30" s="21"/>
      <c r="AD30" s="70">
        <v>0</v>
      </c>
      <c r="AE30" s="21"/>
      <c r="AF30" s="70">
        <v>684647</v>
      </c>
      <c r="AG30" s="21"/>
      <c r="AH30" s="71">
        <f>(AF30/$BD30)</f>
        <v>5.0433286925519143</v>
      </c>
      <c r="AI30" s="21"/>
      <c r="AJ30" s="71">
        <f>IF(AH$60,AH30/AH$60*100,0)</f>
        <v>74.029444119832306</v>
      </c>
      <c r="AK30" s="21"/>
      <c r="AL30" s="70">
        <f>(E30+K30+AF30)</f>
        <v>33773123</v>
      </c>
      <c r="AM30" s="21"/>
      <c r="AN30" s="70">
        <v>708864</v>
      </c>
      <c r="AO30" s="21"/>
      <c r="AP30" s="71">
        <f>IF($AL30,AN30/$AL30*100,0)</f>
        <v>2.098899767131396</v>
      </c>
      <c r="AQ30" s="21"/>
      <c r="AR30" s="70">
        <v>0</v>
      </c>
      <c r="AS30" s="21"/>
      <c r="AT30" s="71">
        <f>IF($AL30,AR30/$AL30*100,0)</f>
        <v>0</v>
      </c>
      <c r="AU30" s="21"/>
      <c r="AV30" s="70">
        <v>0</v>
      </c>
      <c r="AW30" s="21"/>
      <c r="AX30" s="71">
        <f>IF($AL30,AV30/$AL30*100,0)</f>
        <v>0</v>
      </c>
      <c r="AY30" s="21"/>
      <c r="AZ30" s="70">
        <v>1501377</v>
      </c>
      <c r="BA30" s="21"/>
      <c r="BB30" s="10">
        <v>15</v>
      </c>
      <c r="BC30" s="21"/>
      <c r="BD30" s="96">
        <v>135753</v>
      </c>
      <c r="BE30" s="21"/>
      <c r="BF30" s="96">
        <f>IF(E30,BD30,0)</f>
        <v>135753</v>
      </c>
      <c r="BG30" s="21"/>
      <c r="BH30" s="96">
        <f>IF(K30,BD30,0)</f>
        <v>135753</v>
      </c>
      <c r="BI30" s="21"/>
      <c r="BJ30" s="96">
        <f>IF(AF30,BD30,0)</f>
        <v>135753</v>
      </c>
    </row>
    <row r="31" spans="1:62" ht="8.85" customHeight="1" x14ac:dyDescent="0.3">
      <c r="A31" s="29"/>
      <c r="B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9"/>
      <c r="BC31" s="21"/>
      <c r="BD31" s="27"/>
      <c r="BE31" s="21"/>
      <c r="BF31" s="21"/>
      <c r="BG31" s="21"/>
      <c r="BH31" s="21"/>
      <c r="BI31" s="21"/>
      <c r="BJ31" s="21"/>
    </row>
    <row r="32" spans="1:62" ht="8.85" customHeight="1" x14ac:dyDescent="0.3">
      <c r="A32" s="10">
        <v>16</v>
      </c>
      <c r="B32" s="21"/>
      <c r="C32" s="10" t="s">
        <v>100</v>
      </c>
      <c r="D32" s="21"/>
      <c r="E32" s="70">
        <v>223665</v>
      </c>
      <c r="F32" s="21"/>
      <c r="G32" s="66">
        <f>(E32/$BD32)</f>
        <v>4.142174565253625</v>
      </c>
      <c r="H32" s="21"/>
      <c r="I32" s="66">
        <f>IF(G$60,G32/G$60*100,0)</f>
        <v>61.714736583077858</v>
      </c>
      <c r="J32" s="21"/>
      <c r="K32" s="70">
        <v>4692881</v>
      </c>
      <c r="L32" s="21"/>
      <c r="M32" s="66">
        <f>(K32/$BD32)</f>
        <v>86.910032038816965</v>
      </c>
      <c r="N32" s="21"/>
      <c r="O32" s="66">
        <f>IF(M$60,M32/M$60*100,0)</f>
        <v>48.60212854723698</v>
      </c>
      <c r="P32" s="21"/>
      <c r="Q32" s="70">
        <v>981280</v>
      </c>
      <c r="R32" s="21"/>
      <c r="S32" s="70">
        <v>860510</v>
      </c>
      <c r="T32" s="21"/>
      <c r="U32" s="70">
        <v>0</v>
      </c>
      <c r="V32" s="21"/>
      <c r="W32" s="70">
        <v>0</v>
      </c>
      <c r="X32" s="21"/>
      <c r="Y32" s="70">
        <v>0</v>
      </c>
      <c r="Z32" s="21"/>
      <c r="AA32" s="70">
        <v>0</v>
      </c>
      <c r="AB32" s="21"/>
      <c r="AC32" s="21"/>
      <c r="AD32" s="70">
        <v>0</v>
      </c>
      <c r="AE32" s="21"/>
      <c r="AF32" s="70">
        <v>287826</v>
      </c>
      <c r="AG32" s="21"/>
      <c r="AH32" s="71">
        <f>(AF32/$BD32)</f>
        <v>5.3304072448469357</v>
      </c>
      <c r="AI32" s="21"/>
      <c r="AJ32" s="71">
        <f>IF(AH$60,AH32/AH$60*100,0)</f>
        <v>78.24338037913509</v>
      </c>
      <c r="AK32" s="21"/>
      <c r="AL32" s="70">
        <f>(E32+K32+AF32)</f>
        <v>5204372</v>
      </c>
      <c r="AM32" s="21"/>
      <c r="AN32" s="70">
        <v>368287</v>
      </c>
      <c r="AO32" s="21"/>
      <c r="AP32" s="71">
        <f>IF($AL32,AN32/$AL32*100,0)</f>
        <v>7.0764926104436814</v>
      </c>
      <c r="AQ32" s="21"/>
      <c r="AR32" s="70">
        <v>0</v>
      </c>
      <c r="AS32" s="21"/>
      <c r="AT32" s="71">
        <f>IF($AL32,AR32/$AL32*100,0)</f>
        <v>0</v>
      </c>
      <c r="AU32" s="21"/>
      <c r="AV32" s="70">
        <v>0</v>
      </c>
      <c r="AW32" s="21"/>
      <c r="AX32" s="71">
        <f>IF($AL32,AV32/$AL32*100,0)</f>
        <v>0</v>
      </c>
      <c r="AY32" s="21"/>
      <c r="AZ32" s="70">
        <v>0</v>
      </c>
      <c r="BA32" s="21"/>
      <c r="BB32" s="10">
        <v>16</v>
      </c>
      <c r="BC32" s="21"/>
      <c r="BD32" s="96">
        <v>53997</v>
      </c>
      <c r="BE32" s="21"/>
      <c r="BF32" s="96">
        <f>IF(E32,BD32,0)</f>
        <v>53997</v>
      </c>
      <c r="BG32" s="21"/>
      <c r="BH32" s="96">
        <f>IF(K32,BD32,0)</f>
        <v>53997</v>
      </c>
      <c r="BI32" s="21"/>
      <c r="BJ32" s="96">
        <f>IF(AF32,BD32,0)</f>
        <v>53997</v>
      </c>
    </row>
    <row r="33" spans="1:62" ht="8.85" customHeight="1" x14ac:dyDescent="0.3">
      <c r="A33" s="10">
        <v>17</v>
      </c>
      <c r="B33" s="21"/>
      <c r="C33" s="10" t="s">
        <v>101</v>
      </c>
      <c r="D33" s="21"/>
      <c r="E33" s="70">
        <v>0</v>
      </c>
      <c r="F33" s="21"/>
      <c r="G33" s="66">
        <v>0</v>
      </c>
      <c r="H33" s="21"/>
      <c r="I33" s="66">
        <f>IF(G$60,G33/G$60*100,0)</f>
        <v>0</v>
      </c>
      <c r="J33" s="21"/>
      <c r="K33" s="70">
        <v>0</v>
      </c>
      <c r="L33" s="21"/>
      <c r="M33" s="66">
        <v>0</v>
      </c>
      <c r="N33" s="21"/>
      <c r="O33" s="66">
        <f>IF(M$60,M33/M$60*100,0)</f>
        <v>0</v>
      </c>
      <c r="P33" s="21"/>
      <c r="Q33" s="70">
        <v>0</v>
      </c>
      <c r="R33" s="21"/>
      <c r="S33" s="70">
        <v>0</v>
      </c>
      <c r="T33" s="21"/>
      <c r="U33" s="70">
        <v>0</v>
      </c>
      <c r="V33" s="21"/>
      <c r="W33" s="70">
        <v>0</v>
      </c>
      <c r="X33" s="21"/>
      <c r="Y33" s="70">
        <v>0</v>
      </c>
      <c r="Z33" s="21"/>
      <c r="AA33" s="70">
        <v>0</v>
      </c>
      <c r="AB33" s="21"/>
      <c r="AC33" s="21"/>
      <c r="AD33" s="70">
        <v>0</v>
      </c>
      <c r="AE33" s="21"/>
      <c r="AF33" s="70">
        <v>0</v>
      </c>
      <c r="AG33" s="21"/>
      <c r="AH33" s="71">
        <v>0</v>
      </c>
      <c r="AI33" s="21"/>
      <c r="AJ33" s="71">
        <f>IF(AH$60,AH33/AH$60*100,0)</f>
        <v>0</v>
      </c>
      <c r="AK33" s="21"/>
      <c r="AL33" s="70">
        <f>(E33+K33+AF33)</f>
        <v>0</v>
      </c>
      <c r="AM33" s="21"/>
      <c r="AN33" s="70">
        <v>0</v>
      </c>
      <c r="AO33" s="21"/>
      <c r="AP33" s="71">
        <f>IF($AL33,AN33/$AL33*100,0)</f>
        <v>0</v>
      </c>
      <c r="AQ33" s="21"/>
      <c r="AR33" s="70">
        <v>0</v>
      </c>
      <c r="AS33" s="21"/>
      <c r="AT33" s="71">
        <f>IF($AL33,AR33/$AL33*100,0)</f>
        <v>0</v>
      </c>
      <c r="AU33" s="21"/>
      <c r="AV33" s="70">
        <v>0</v>
      </c>
      <c r="AW33" s="21"/>
      <c r="AX33" s="71">
        <f>IF($AL33,AV33/$AL33*100,0)</f>
        <v>0</v>
      </c>
      <c r="AY33" s="21"/>
      <c r="AZ33" s="70">
        <v>0</v>
      </c>
      <c r="BA33" s="21"/>
      <c r="BB33" s="10">
        <v>17</v>
      </c>
      <c r="BC33" s="21"/>
      <c r="BD33" s="96">
        <v>0</v>
      </c>
      <c r="BE33" s="21"/>
      <c r="BF33" s="96">
        <f>IF(E33,BD33,0)</f>
        <v>0</v>
      </c>
      <c r="BG33" s="21"/>
      <c r="BH33" s="96">
        <f>IF(K33,BD33,0)</f>
        <v>0</v>
      </c>
      <c r="BI33" s="21"/>
      <c r="BJ33" s="96">
        <f>IF(AF33,BD33,0)</f>
        <v>0</v>
      </c>
    </row>
    <row r="34" spans="1:62" ht="8.85" customHeight="1" x14ac:dyDescent="0.3">
      <c r="A34" s="10">
        <v>18</v>
      </c>
      <c r="B34" s="21"/>
      <c r="C34" s="10" t="s">
        <v>102</v>
      </c>
      <c r="D34" s="21"/>
      <c r="E34" s="70">
        <v>76272</v>
      </c>
      <c r="F34" s="21"/>
      <c r="G34" s="66">
        <f>(E34/$BD34)</f>
        <v>10.262648008611411</v>
      </c>
      <c r="H34" s="21"/>
      <c r="I34" s="66">
        <f>IF(G$60,G34/G$60*100,0)</f>
        <v>152.90437631701343</v>
      </c>
      <c r="J34" s="21"/>
      <c r="K34" s="70">
        <v>1209304</v>
      </c>
      <c r="L34" s="21"/>
      <c r="M34" s="66">
        <f>(K34/$BD34)</f>
        <v>162.71582346609256</v>
      </c>
      <c r="N34" s="21"/>
      <c r="O34" s="66">
        <f>IF(M$60,M34/M$60*100,0)</f>
        <v>90.994505274562769</v>
      </c>
      <c r="P34" s="21"/>
      <c r="Q34" s="70">
        <v>240091</v>
      </c>
      <c r="R34" s="21"/>
      <c r="S34" s="70">
        <v>135494</v>
      </c>
      <c r="T34" s="21"/>
      <c r="U34" s="70">
        <v>0</v>
      </c>
      <c r="V34" s="21"/>
      <c r="W34" s="70">
        <v>0</v>
      </c>
      <c r="X34" s="21"/>
      <c r="Y34" s="70">
        <v>0</v>
      </c>
      <c r="Z34" s="21"/>
      <c r="AA34" s="70">
        <v>0</v>
      </c>
      <c r="AB34" s="21"/>
      <c r="AC34" s="21"/>
      <c r="AD34" s="70">
        <v>0</v>
      </c>
      <c r="AE34" s="21"/>
      <c r="AF34" s="70">
        <v>104961</v>
      </c>
      <c r="AG34" s="21"/>
      <c r="AH34" s="71">
        <f>(AF34/$BD34)</f>
        <v>14.122847147470399</v>
      </c>
      <c r="AI34" s="21"/>
      <c r="AJ34" s="71">
        <f>IF(AH$60,AH34/AH$60*100,0)</f>
        <v>207.30485507728602</v>
      </c>
      <c r="AK34" s="21"/>
      <c r="AL34" s="70">
        <f>(E34+K34+AF34)</f>
        <v>1390537</v>
      </c>
      <c r="AM34" s="21"/>
      <c r="AN34" s="70">
        <v>224394</v>
      </c>
      <c r="AO34" s="21"/>
      <c r="AP34" s="71">
        <f>IF($AL34,AN34/$AL34*100,0)</f>
        <v>16.137218930528277</v>
      </c>
      <c r="AQ34" s="21"/>
      <c r="AR34" s="70">
        <v>39765</v>
      </c>
      <c r="AS34" s="21"/>
      <c r="AT34" s="71">
        <f>IF($AL34,AR34/$AL34*100,0)</f>
        <v>2.8596865815149108</v>
      </c>
      <c r="AU34" s="21"/>
      <c r="AV34" s="70">
        <v>0</v>
      </c>
      <c r="AW34" s="21"/>
      <c r="AX34" s="71">
        <f>IF($AL34,AV34/$AL34*100,0)</f>
        <v>0</v>
      </c>
      <c r="AY34" s="21"/>
      <c r="AZ34" s="70">
        <v>76525</v>
      </c>
      <c r="BA34" s="21"/>
      <c r="BB34" s="10">
        <v>18</v>
      </c>
      <c r="BC34" s="21"/>
      <c r="BD34" s="96">
        <v>7432</v>
      </c>
      <c r="BE34" s="21"/>
      <c r="BF34" s="96">
        <f>IF(E34,BD34,0)</f>
        <v>7432</v>
      </c>
      <c r="BG34" s="21"/>
      <c r="BH34" s="96">
        <f>IF(K34,BD34,0)</f>
        <v>7432</v>
      </c>
      <c r="BI34" s="21"/>
      <c r="BJ34" s="96">
        <f>IF(AF34,BD34,0)</f>
        <v>7432</v>
      </c>
    </row>
    <row r="35" spans="1:62" ht="8.85" customHeight="1" x14ac:dyDescent="0.3">
      <c r="A35" s="10">
        <v>19</v>
      </c>
      <c r="B35" s="21"/>
      <c r="C35" s="10" t="s">
        <v>103</v>
      </c>
      <c r="D35" s="21"/>
      <c r="E35" s="70">
        <v>0</v>
      </c>
      <c r="F35" s="21"/>
      <c r="G35" s="66">
        <f>(E35/$BD35)</f>
        <v>0</v>
      </c>
      <c r="H35" s="21"/>
      <c r="I35" s="66">
        <f>IF(G$60,G35/G$60*100,0)</f>
        <v>0</v>
      </c>
      <c r="J35" s="21"/>
      <c r="K35" s="70">
        <v>11329503</v>
      </c>
      <c r="L35" s="21"/>
      <c r="M35" s="66">
        <f>(K35/$BD35)</f>
        <v>140.24612851713852</v>
      </c>
      <c r="N35" s="21"/>
      <c r="O35" s="66">
        <f>IF(M$60,M35/M$60*100,0)</f>
        <v>78.428924791995371</v>
      </c>
      <c r="P35" s="21"/>
      <c r="Q35" s="70">
        <v>801041</v>
      </c>
      <c r="R35" s="21"/>
      <c r="S35" s="70">
        <v>192186</v>
      </c>
      <c r="T35" s="21"/>
      <c r="U35" s="70">
        <v>0</v>
      </c>
      <c r="V35" s="21"/>
      <c r="W35" s="70">
        <v>0</v>
      </c>
      <c r="X35" s="21"/>
      <c r="Y35" s="70">
        <v>0</v>
      </c>
      <c r="Z35" s="21"/>
      <c r="AA35" s="70">
        <v>0</v>
      </c>
      <c r="AB35" s="21"/>
      <c r="AC35" s="21"/>
      <c r="AD35" s="70">
        <v>0</v>
      </c>
      <c r="AE35" s="21"/>
      <c r="AF35" s="70">
        <v>305909</v>
      </c>
      <c r="AG35" s="21"/>
      <c r="AH35" s="71">
        <f>(AF35/$BD35)</f>
        <v>3.7867992028025697</v>
      </c>
      <c r="AI35" s="21"/>
      <c r="AJ35" s="71">
        <f>IF(AH$60,AH35/AH$60*100,0)</f>
        <v>55.585240833281787</v>
      </c>
      <c r="AK35" s="21"/>
      <c r="AL35" s="70">
        <f>(E35+K35+AF35)</f>
        <v>11635412</v>
      </c>
      <c r="AM35" s="21"/>
      <c r="AN35" s="70">
        <v>350607</v>
      </c>
      <c r="AO35" s="21"/>
      <c r="AP35" s="71">
        <f>IF($AL35,AN35/$AL35*100,0)</f>
        <v>3.0132753356735456</v>
      </c>
      <c r="AQ35" s="21"/>
      <c r="AR35" s="70">
        <v>0</v>
      </c>
      <c r="AS35" s="21"/>
      <c r="AT35" s="71">
        <f>IF($AL35,AR35/$AL35*100,0)</f>
        <v>0</v>
      </c>
      <c r="AU35" s="21"/>
      <c r="AV35" s="70">
        <v>0</v>
      </c>
      <c r="AW35" s="21"/>
      <c r="AX35" s="71">
        <f>IF($AL35,AV35/$AL35*100,0)</f>
        <v>0</v>
      </c>
      <c r="AY35" s="21"/>
      <c r="AZ35" s="70">
        <v>760722</v>
      </c>
      <c r="BA35" s="21"/>
      <c r="BB35" s="10">
        <v>19</v>
      </c>
      <c r="BC35" s="21"/>
      <c r="BD35" s="96">
        <v>80783</v>
      </c>
      <c r="BE35" s="21"/>
      <c r="BF35" s="96">
        <f>IF(E35,BD35,0)</f>
        <v>0</v>
      </c>
      <c r="BG35" s="21"/>
      <c r="BH35" s="96">
        <f>IF(K35,BD35,0)</f>
        <v>80783</v>
      </c>
      <c r="BI35" s="21"/>
      <c r="BJ35" s="96">
        <f>IF(AF35,BD35,0)</f>
        <v>80783</v>
      </c>
    </row>
    <row r="36" spans="1:62" ht="8.85" customHeight="1" x14ac:dyDescent="0.3">
      <c r="A36" s="10">
        <v>20</v>
      </c>
      <c r="B36" s="21"/>
      <c r="C36" s="10" t="s">
        <v>104</v>
      </c>
      <c r="D36" s="21"/>
      <c r="E36" s="70">
        <v>248245</v>
      </c>
      <c r="F36" s="21"/>
      <c r="G36" s="66">
        <f>(E36/$BD36)</f>
        <v>5.9449912589505951</v>
      </c>
      <c r="H36" s="21"/>
      <c r="I36" s="66">
        <f>IF(G$60,G36/G$60*100,0)</f>
        <v>88.575110429314208</v>
      </c>
      <c r="J36" s="21"/>
      <c r="K36" s="70">
        <v>5083991</v>
      </c>
      <c r="L36" s="21"/>
      <c r="M36" s="66">
        <f>(K36/$BD36)</f>
        <v>121.75182604114281</v>
      </c>
      <c r="N36" s="21"/>
      <c r="O36" s="66">
        <f>IF(M$60,M36/M$60*100,0)</f>
        <v>68.08647703028744</v>
      </c>
      <c r="P36" s="21"/>
      <c r="Q36" s="70">
        <v>1374617</v>
      </c>
      <c r="R36" s="21"/>
      <c r="S36" s="70">
        <v>797022</v>
      </c>
      <c r="T36" s="21"/>
      <c r="U36" s="70">
        <v>0</v>
      </c>
      <c r="V36" s="21"/>
      <c r="W36" s="70">
        <v>0</v>
      </c>
      <c r="X36" s="21"/>
      <c r="Y36" s="70">
        <v>0</v>
      </c>
      <c r="Z36" s="21"/>
      <c r="AA36" s="70">
        <v>0</v>
      </c>
      <c r="AB36" s="21"/>
      <c r="AC36" s="21"/>
      <c r="AD36" s="70">
        <v>0</v>
      </c>
      <c r="AE36" s="21"/>
      <c r="AF36" s="70">
        <v>335039</v>
      </c>
      <c r="AG36" s="21"/>
      <c r="AH36" s="71">
        <f>(AF36/$BD36)</f>
        <v>8.0235409631918007</v>
      </c>
      <c r="AI36" s="21"/>
      <c r="AJ36" s="71">
        <f>IF(AH$60,AH36/AH$60*100,0)</f>
        <v>117.77504770906397</v>
      </c>
      <c r="AK36" s="21"/>
      <c r="AL36" s="70">
        <f>(E36+K36+AF36)</f>
        <v>5667275</v>
      </c>
      <c r="AM36" s="21"/>
      <c r="AN36" s="70">
        <v>320244</v>
      </c>
      <c r="AO36" s="21"/>
      <c r="AP36" s="71">
        <f>IF($AL36,AN36/$AL36*100,0)</f>
        <v>5.6507580803825475</v>
      </c>
      <c r="AQ36" s="21"/>
      <c r="AR36" s="70">
        <v>0</v>
      </c>
      <c r="AS36" s="21"/>
      <c r="AT36" s="71">
        <f>IF($AL36,AR36/$AL36*100,0)</f>
        <v>0</v>
      </c>
      <c r="AU36" s="21"/>
      <c r="AV36" s="70">
        <v>0</v>
      </c>
      <c r="AW36" s="21"/>
      <c r="AX36" s="71">
        <f>IF($AL36,AV36/$AL36*100,0)</f>
        <v>0</v>
      </c>
      <c r="AY36" s="21"/>
      <c r="AZ36" s="70">
        <v>31868</v>
      </c>
      <c r="BA36" s="21"/>
      <c r="BB36" s="10">
        <v>20</v>
      </c>
      <c r="BC36" s="21"/>
      <c r="BD36" s="96">
        <v>41757</v>
      </c>
      <c r="BE36" s="21"/>
      <c r="BF36" s="96">
        <f>IF(E36,BD36,0)</f>
        <v>41757</v>
      </c>
      <c r="BG36" s="21"/>
      <c r="BH36" s="96">
        <f>IF(K36,BD36,0)</f>
        <v>41757</v>
      </c>
      <c r="BI36" s="21"/>
      <c r="BJ36" s="96">
        <f>IF(AF36,BD36,0)</f>
        <v>41757</v>
      </c>
    </row>
    <row r="37" spans="1:62" ht="8.85" customHeight="1" x14ac:dyDescent="0.3">
      <c r="A37" s="29"/>
      <c r="B37" s="21"/>
      <c r="D37" s="21"/>
      <c r="E37" s="21"/>
      <c r="F37" s="21"/>
      <c r="G37" s="21"/>
      <c r="H37" s="21"/>
      <c r="I37" s="21"/>
      <c r="J37" s="21"/>
      <c r="K37" s="27"/>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7"/>
      <c r="AM37" s="21"/>
      <c r="AN37" s="21"/>
      <c r="AO37" s="21"/>
      <c r="AP37" s="21"/>
      <c r="AQ37" s="21"/>
      <c r="AR37" s="21"/>
      <c r="AS37" s="21"/>
      <c r="AT37" s="21"/>
      <c r="AU37" s="21"/>
      <c r="AV37" s="21"/>
      <c r="AW37" s="21"/>
      <c r="AX37" s="21"/>
      <c r="AY37" s="21"/>
      <c r="AZ37" s="21"/>
      <c r="BA37" s="21"/>
      <c r="BB37" s="29"/>
      <c r="BC37" s="21"/>
      <c r="BD37" s="27"/>
      <c r="BE37" s="21"/>
      <c r="BF37" s="21"/>
      <c r="BG37" s="21"/>
      <c r="BH37" s="21"/>
      <c r="BI37" s="21"/>
      <c r="BJ37" s="21"/>
    </row>
    <row r="38" spans="1:62" ht="8.85" customHeight="1" x14ac:dyDescent="0.3">
      <c r="A38" s="10">
        <v>21</v>
      </c>
      <c r="B38" s="21"/>
      <c r="C38" s="10" t="s">
        <v>105</v>
      </c>
      <c r="D38" s="21"/>
      <c r="E38" s="70">
        <v>683568</v>
      </c>
      <c r="F38" s="21"/>
      <c r="G38" s="66">
        <f>(E38/$BD38)</f>
        <v>41.089685020437607</v>
      </c>
      <c r="H38" s="21"/>
      <c r="I38" s="66">
        <f>IF(G$60,G38/G$60*100,0)</f>
        <v>612.19995617511552</v>
      </c>
      <c r="J38" s="21"/>
      <c r="K38" s="70">
        <v>3212506</v>
      </c>
      <c r="L38" s="21"/>
      <c r="M38" s="66">
        <f>(K38/$BD38)</f>
        <v>193.1056744409714</v>
      </c>
      <c r="N38" s="21"/>
      <c r="O38" s="66">
        <f>IF(M$60,M38/M$60*100,0)</f>
        <v>107.98922278833325</v>
      </c>
      <c r="P38" s="21"/>
      <c r="Q38" s="70">
        <v>322281</v>
      </c>
      <c r="R38" s="21"/>
      <c r="S38" s="70">
        <v>617223</v>
      </c>
      <c r="T38" s="21"/>
      <c r="U38" s="70">
        <v>0</v>
      </c>
      <c r="V38" s="21"/>
      <c r="W38" s="70">
        <v>0</v>
      </c>
      <c r="X38" s="21"/>
      <c r="Y38" s="70">
        <v>0</v>
      </c>
      <c r="Z38" s="21"/>
      <c r="AA38" s="70">
        <v>0</v>
      </c>
      <c r="AB38" s="21"/>
      <c r="AC38" s="21"/>
      <c r="AD38" s="70">
        <v>0</v>
      </c>
      <c r="AE38" s="21"/>
      <c r="AF38" s="70">
        <v>143676</v>
      </c>
      <c r="AG38" s="21"/>
      <c r="AH38" s="71">
        <f>(AF38/$BD38)</f>
        <v>8.6364510699687429</v>
      </c>
      <c r="AI38" s="21"/>
      <c r="AJ38" s="71">
        <f>IF(AH$60,AH38/AH$60*100,0)</f>
        <v>126.77176342325734</v>
      </c>
      <c r="AK38" s="21"/>
      <c r="AL38" s="70">
        <f>(E38+K38+AF38)</f>
        <v>4039750</v>
      </c>
      <c r="AM38" s="21"/>
      <c r="AN38" s="70">
        <v>209562</v>
      </c>
      <c r="AO38" s="21"/>
      <c r="AP38" s="71">
        <f>IF($AL38,AN38/$AL38*100,0)</f>
        <v>5.1874992264372795</v>
      </c>
      <c r="AQ38" s="21"/>
      <c r="AR38" s="70">
        <v>0</v>
      </c>
      <c r="AS38" s="21"/>
      <c r="AT38" s="71">
        <f>IF($AL38,AR38/$AL38*100,0)</f>
        <v>0</v>
      </c>
      <c r="AU38" s="21"/>
      <c r="AV38" s="70">
        <v>0</v>
      </c>
      <c r="AW38" s="21"/>
      <c r="AX38" s="71">
        <f>IF($AL38,AV38/$AL38*100,0)</f>
        <v>0</v>
      </c>
      <c r="AY38" s="21"/>
      <c r="AZ38" s="70">
        <v>0</v>
      </c>
      <c r="BA38" s="21"/>
      <c r="BB38" s="10">
        <v>21</v>
      </c>
      <c r="BC38" s="21"/>
      <c r="BD38" s="96">
        <v>16636</v>
      </c>
      <c r="BE38" s="21"/>
      <c r="BF38" s="96">
        <f>IF(E38,BD38,0)</f>
        <v>16636</v>
      </c>
      <c r="BG38" s="21"/>
      <c r="BH38" s="96">
        <f>IF(K38,BD38,0)</f>
        <v>16636</v>
      </c>
      <c r="BI38" s="21"/>
      <c r="BJ38" s="96">
        <f>IF(AF38,BD38,0)</f>
        <v>16636</v>
      </c>
    </row>
    <row r="39" spans="1:62" ht="8.85" customHeight="1" x14ac:dyDescent="0.3">
      <c r="A39" s="10">
        <v>22</v>
      </c>
      <c r="B39" s="21"/>
      <c r="C39" s="10" t="s">
        <v>106</v>
      </c>
      <c r="D39" s="21"/>
      <c r="E39" s="70">
        <v>37350</v>
      </c>
      <c r="F39" s="21"/>
      <c r="G39" s="66">
        <f>(E39/$BD39)</f>
        <v>2.9195653873211911</v>
      </c>
      <c r="H39" s="21"/>
      <c r="I39" s="66">
        <f>IF(G$60,G39/G$60*100,0)</f>
        <v>43.49894143212348</v>
      </c>
      <c r="J39" s="21"/>
      <c r="K39" s="70">
        <v>3133141</v>
      </c>
      <c r="L39" s="21"/>
      <c r="M39" s="66">
        <f>(K39/$BD39)</f>
        <v>244.91057609630266</v>
      </c>
      <c r="N39" s="21"/>
      <c r="O39" s="66">
        <f>IF(M$60,M39/M$60*100,0)</f>
        <v>136.95973897114666</v>
      </c>
      <c r="P39" s="21"/>
      <c r="Q39" s="70">
        <v>459349</v>
      </c>
      <c r="R39" s="21"/>
      <c r="S39" s="70">
        <v>325947</v>
      </c>
      <c r="T39" s="21"/>
      <c r="U39" s="70">
        <v>0</v>
      </c>
      <c r="V39" s="21"/>
      <c r="W39" s="70">
        <v>0</v>
      </c>
      <c r="X39" s="21"/>
      <c r="Y39" s="70">
        <v>0</v>
      </c>
      <c r="Z39" s="21"/>
      <c r="AA39" s="70">
        <v>0</v>
      </c>
      <c r="AB39" s="21"/>
      <c r="AC39" s="21"/>
      <c r="AD39" s="70">
        <v>0</v>
      </c>
      <c r="AE39" s="21"/>
      <c r="AF39" s="70">
        <v>139133</v>
      </c>
      <c r="AG39" s="21"/>
      <c r="AH39" s="71">
        <f>(AF39/$BD39)</f>
        <v>10.875713280700383</v>
      </c>
      <c r="AI39" s="21"/>
      <c r="AJ39" s="71">
        <f>IF(AH$60,AH39/AH$60*100,0)</f>
        <v>159.64119288238109</v>
      </c>
      <c r="AK39" s="21"/>
      <c r="AL39" s="70">
        <f>(E39+K39+AF39)</f>
        <v>3309624</v>
      </c>
      <c r="AM39" s="21"/>
      <c r="AN39" s="70">
        <v>250341</v>
      </c>
      <c r="AO39" s="21"/>
      <c r="AP39" s="71">
        <f>IF($AL39,AN39/$AL39*100,0)</f>
        <v>7.5640314428466802</v>
      </c>
      <c r="AQ39" s="21"/>
      <c r="AR39" s="70">
        <v>0</v>
      </c>
      <c r="AS39" s="21"/>
      <c r="AT39" s="71">
        <f>IF($AL39,AR39/$AL39*100,0)</f>
        <v>0</v>
      </c>
      <c r="AU39" s="21"/>
      <c r="AV39" s="70">
        <v>0</v>
      </c>
      <c r="AW39" s="21"/>
      <c r="AX39" s="71">
        <f>IF($AL39,AV39/$AL39*100,0)</f>
        <v>0</v>
      </c>
      <c r="AY39" s="21"/>
      <c r="AZ39" s="70">
        <v>20654</v>
      </c>
      <c r="BA39" s="21"/>
      <c r="BB39" s="10">
        <v>22</v>
      </c>
      <c r="BC39" s="21"/>
      <c r="BD39" s="96">
        <v>12793</v>
      </c>
      <c r="BE39" s="21"/>
      <c r="BF39" s="96">
        <f>IF(E39,BD39,0)</f>
        <v>12793</v>
      </c>
      <c r="BG39" s="21"/>
      <c r="BH39" s="96">
        <f>IF(K39,BD39,0)</f>
        <v>12793</v>
      </c>
      <c r="BI39" s="21"/>
      <c r="BJ39" s="96">
        <f>IF(AF39,BD39,0)</f>
        <v>12793</v>
      </c>
    </row>
    <row r="40" spans="1:62" ht="8.85" customHeight="1" x14ac:dyDescent="0.3">
      <c r="A40" s="10">
        <v>23</v>
      </c>
      <c r="B40" s="21"/>
      <c r="C40" s="10" t="s">
        <v>107</v>
      </c>
      <c r="D40" s="21"/>
      <c r="E40" s="70">
        <v>795995</v>
      </c>
      <c r="F40" s="21"/>
      <c r="G40" s="66">
        <f>(E40/$BD40)</f>
        <v>4.3977624309392267</v>
      </c>
      <c r="H40" s="21"/>
      <c r="I40" s="66">
        <f>IF(G$60,G40/G$60*100,0)</f>
        <v>65.522769672009787</v>
      </c>
      <c r="J40" s="21"/>
      <c r="K40" s="70">
        <v>26936252</v>
      </c>
      <c r="L40" s="21"/>
      <c r="M40" s="66">
        <f>(K40/$BD40)</f>
        <v>148.81907182320441</v>
      </c>
      <c r="N40" s="21"/>
      <c r="O40" s="66">
        <f>IF(M$60,M40/M$60*100,0)</f>
        <v>83.223115782553208</v>
      </c>
      <c r="P40" s="21"/>
      <c r="Q40" s="70">
        <v>4293416</v>
      </c>
      <c r="R40" s="21"/>
      <c r="S40" s="70">
        <v>4292601</v>
      </c>
      <c r="T40" s="21"/>
      <c r="U40" s="70">
        <v>0</v>
      </c>
      <c r="V40" s="21"/>
      <c r="W40" s="70">
        <v>0</v>
      </c>
      <c r="X40" s="21"/>
      <c r="Y40" s="70">
        <v>0</v>
      </c>
      <c r="Z40" s="21"/>
      <c r="AA40" s="70">
        <v>0</v>
      </c>
      <c r="AB40" s="21"/>
      <c r="AC40" s="21"/>
      <c r="AD40" s="70">
        <v>0</v>
      </c>
      <c r="AE40" s="21"/>
      <c r="AF40" s="70">
        <v>806473</v>
      </c>
      <c r="AG40" s="21"/>
      <c r="AH40" s="71">
        <f>(AF40/$BD40)</f>
        <v>4.4556519337016578</v>
      </c>
      <c r="AI40" s="21"/>
      <c r="AJ40" s="71">
        <f>IF(AH$60,AH40/AH$60*100,0)</f>
        <v>65.403120825838229</v>
      </c>
      <c r="AK40" s="21"/>
      <c r="AL40" s="70">
        <f>(E40+K40+AF40)</f>
        <v>28538720</v>
      </c>
      <c r="AM40" s="21"/>
      <c r="AN40" s="70">
        <v>843320</v>
      </c>
      <c r="AO40" s="21"/>
      <c r="AP40" s="71">
        <f>IF($AL40,AN40/$AL40*100,0)</f>
        <v>2.9550028873053873</v>
      </c>
      <c r="AQ40" s="21"/>
      <c r="AR40" s="70">
        <v>0</v>
      </c>
      <c r="AS40" s="21"/>
      <c r="AT40" s="71">
        <f>IF($AL40,AR40/$AL40*100,0)</f>
        <v>0</v>
      </c>
      <c r="AU40" s="21"/>
      <c r="AV40" s="70">
        <v>0</v>
      </c>
      <c r="AW40" s="21"/>
      <c r="AX40" s="71">
        <f>IF($AL40,AV40/$AL40*100,0)</f>
        <v>0</v>
      </c>
      <c r="AY40" s="21"/>
      <c r="AZ40" s="70">
        <v>0</v>
      </c>
      <c r="BA40" s="21"/>
      <c r="BB40" s="10">
        <v>23</v>
      </c>
      <c r="BC40" s="21"/>
      <c r="BD40" s="96">
        <v>181000</v>
      </c>
      <c r="BE40" s="21"/>
      <c r="BF40" s="96">
        <f>IF(E40,BD40,0)</f>
        <v>181000</v>
      </c>
      <c r="BG40" s="21"/>
      <c r="BH40" s="96">
        <f>IF(K40,BD40,0)</f>
        <v>181000</v>
      </c>
      <c r="BI40" s="21"/>
      <c r="BJ40" s="96">
        <f>IF(AF40,BD40,0)</f>
        <v>181000</v>
      </c>
    </row>
    <row r="41" spans="1:62" ht="8.85" customHeight="1" x14ac:dyDescent="0.3">
      <c r="A41" s="10">
        <v>24</v>
      </c>
      <c r="B41" s="21"/>
      <c r="C41" s="10" t="s">
        <v>108</v>
      </c>
      <c r="D41" s="21"/>
      <c r="E41" s="70">
        <v>1864395</v>
      </c>
      <c r="F41" s="21"/>
      <c r="G41" s="66">
        <f>(E41/$BD41)</f>
        <v>7.6080986231606094</v>
      </c>
      <c r="H41" s="21"/>
      <c r="I41" s="66">
        <f>IF(G$60,G41/G$60*100,0)</f>
        <v>113.35393886222778</v>
      </c>
      <c r="J41" s="21"/>
      <c r="K41" s="70">
        <v>38705207</v>
      </c>
      <c r="L41" s="21"/>
      <c r="M41" s="66">
        <f>(K41/$BD41)</f>
        <v>157.94562422976159</v>
      </c>
      <c r="N41" s="21"/>
      <c r="O41" s="66">
        <f>IF(M$60,M41/M$60*100,0)</f>
        <v>88.326897968003024</v>
      </c>
      <c r="P41" s="21"/>
      <c r="Q41" s="70">
        <v>2756097</v>
      </c>
      <c r="R41" s="21"/>
      <c r="S41" s="70">
        <v>2308540</v>
      </c>
      <c r="T41" s="21"/>
      <c r="U41" s="70">
        <v>0</v>
      </c>
      <c r="V41" s="21"/>
      <c r="W41" s="70">
        <v>0</v>
      </c>
      <c r="X41" s="21"/>
      <c r="Y41" s="70">
        <v>0</v>
      </c>
      <c r="Z41" s="21"/>
      <c r="AA41" s="70">
        <v>0</v>
      </c>
      <c r="AB41" s="21"/>
      <c r="AC41" s="21"/>
      <c r="AD41" s="70">
        <v>0</v>
      </c>
      <c r="AE41" s="21"/>
      <c r="AF41" s="70">
        <v>989103</v>
      </c>
      <c r="AG41" s="21"/>
      <c r="AH41" s="71">
        <f>(AF41/$BD41)</f>
        <v>4.0362654761807599</v>
      </c>
      <c r="AI41" s="21"/>
      <c r="AJ41" s="71">
        <f>IF(AH$60,AH41/AH$60*100,0)</f>
        <v>59.247078217013538</v>
      </c>
      <c r="AK41" s="21"/>
      <c r="AL41" s="70">
        <f>(E41+K41+AF41)</f>
        <v>41558705</v>
      </c>
      <c r="AM41" s="21"/>
      <c r="AN41" s="70">
        <v>1411816</v>
      </c>
      <c r="AO41" s="21"/>
      <c r="AP41" s="71">
        <f>IF($AL41,AN41/$AL41*100,0)</f>
        <v>3.3971607151859038</v>
      </c>
      <c r="AQ41" s="21"/>
      <c r="AR41" s="70">
        <v>0</v>
      </c>
      <c r="AS41" s="21"/>
      <c r="AT41" s="71">
        <f>IF($AL41,AR41/$AL41*100,0)</f>
        <v>0</v>
      </c>
      <c r="AU41" s="21"/>
      <c r="AV41" s="70">
        <v>2220658</v>
      </c>
      <c r="AW41" s="21"/>
      <c r="AX41" s="71">
        <f>IF($AL41,AV41/$AL41*100,0)</f>
        <v>5.3434244401985094</v>
      </c>
      <c r="AY41" s="21"/>
      <c r="AZ41" s="70">
        <v>132744</v>
      </c>
      <c r="BA41" s="21"/>
      <c r="BB41" s="10">
        <v>24</v>
      </c>
      <c r="BC41" s="21"/>
      <c r="BD41" s="96">
        <v>245054</v>
      </c>
      <c r="BE41" s="21"/>
      <c r="BF41" s="96">
        <f>IF(E41,BD41,0)</f>
        <v>245054</v>
      </c>
      <c r="BG41" s="21"/>
      <c r="BH41" s="96">
        <f>IF(K41,BD41,0)</f>
        <v>245054</v>
      </c>
      <c r="BI41" s="21"/>
      <c r="BJ41" s="96">
        <f>IF(AF41,BD41,0)</f>
        <v>245054</v>
      </c>
    </row>
    <row r="42" spans="1:62" ht="8.85" customHeight="1" x14ac:dyDescent="0.3">
      <c r="A42" s="10">
        <v>25</v>
      </c>
      <c r="B42" s="21"/>
      <c r="C42" s="10" t="s">
        <v>109</v>
      </c>
      <c r="D42" s="21"/>
      <c r="E42" s="70">
        <v>51818</v>
      </c>
      <c r="F42" s="21"/>
      <c r="G42" s="66">
        <f>(E42/$BD42)</f>
        <v>13.358597576695024</v>
      </c>
      <c r="H42" s="21"/>
      <c r="I42" s="66">
        <f>IF(G$60,G42/G$60*100,0)</f>
        <v>199.03128600148611</v>
      </c>
      <c r="J42" s="21"/>
      <c r="K42" s="70">
        <v>890352</v>
      </c>
      <c r="L42" s="21"/>
      <c r="M42" s="66">
        <f>(K42/$BD42)</f>
        <v>229.53132250580046</v>
      </c>
      <c r="N42" s="21"/>
      <c r="O42" s="66">
        <f>IF(M$60,M42/M$60*100,0)</f>
        <v>128.35929961528149</v>
      </c>
      <c r="P42" s="21"/>
      <c r="Q42" s="70">
        <v>158582</v>
      </c>
      <c r="R42" s="21"/>
      <c r="S42" s="70">
        <v>168283</v>
      </c>
      <c r="T42" s="21"/>
      <c r="U42" s="70">
        <v>0</v>
      </c>
      <c r="V42" s="21"/>
      <c r="W42" s="70">
        <v>0</v>
      </c>
      <c r="X42" s="21"/>
      <c r="Y42" s="70">
        <v>0</v>
      </c>
      <c r="Z42" s="21"/>
      <c r="AA42" s="70">
        <v>0</v>
      </c>
      <c r="AB42" s="21"/>
      <c r="AC42" s="21"/>
      <c r="AD42" s="70">
        <v>0</v>
      </c>
      <c r="AE42" s="21"/>
      <c r="AF42" s="70">
        <v>100605</v>
      </c>
      <c r="AG42" s="21"/>
      <c r="AH42" s="71">
        <f>(AF42/$BD42)</f>
        <v>25.935808197989171</v>
      </c>
      <c r="AI42" s="21"/>
      <c r="AJ42" s="71">
        <f>IF(AH$60,AH42/AH$60*100,0)</f>
        <v>380.70361476364633</v>
      </c>
      <c r="AK42" s="21"/>
      <c r="AL42" s="70">
        <f>(E42+K42+AF42)</f>
        <v>1042775</v>
      </c>
      <c r="AM42" s="21"/>
      <c r="AN42" s="70">
        <v>178978</v>
      </c>
      <c r="AO42" s="21"/>
      <c r="AP42" s="71">
        <f>IF($AL42,AN42/$AL42*100,0)</f>
        <v>17.163625902040231</v>
      </c>
      <c r="AQ42" s="21"/>
      <c r="AR42" s="70">
        <v>0</v>
      </c>
      <c r="AS42" s="21"/>
      <c r="AT42" s="71">
        <f>IF($AL42,AR42/$AL42*100,0)</f>
        <v>0</v>
      </c>
      <c r="AU42" s="21"/>
      <c r="AV42" s="70">
        <v>0</v>
      </c>
      <c r="AW42" s="21"/>
      <c r="AX42" s="71">
        <f>IF($AL42,AV42/$AL42*100,0)</f>
        <v>0</v>
      </c>
      <c r="AY42" s="21"/>
      <c r="AZ42" s="70">
        <v>0</v>
      </c>
      <c r="BA42" s="21"/>
      <c r="BB42" s="10">
        <v>25</v>
      </c>
      <c r="BC42" s="21"/>
      <c r="BD42" s="96">
        <v>3879</v>
      </c>
      <c r="BE42" s="21"/>
      <c r="BF42" s="96">
        <f>IF(E42,BD42,0)</f>
        <v>3879</v>
      </c>
      <c r="BG42" s="21"/>
      <c r="BH42" s="96">
        <f>IF(K42,BD42,0)</f>
        <v>3879</v>
      </c>
      <c r="BI42" s="21"/>
      <c r="BJ42" s="96">
        <f>IF(AF42,BD42,0)</f>
        <v>3879</v>
      </c>
    </row>
    <row r="43" spans="1:62" ht="8.85" customHeight="1" x14ac:dyDescent="0.3">
      <c r="A43" s="29"/>
      <c r="B43" s="21"/>
      <c r="D43" s="21"/>
      <c r="E43" s="21"/>
      <c r="F43" s="21"/>
      <c r="G43" s="21"/>
      <c r="H43" s="21"/>
      <c r="I43" s="21"/>
      <c r="J43" s="21"/>
      <c r="K43" s="27"/>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7"/>
      <c r="AM43" s="21"/>
      <c r="AN43" s="21"/>
      <c r="AO43" s="21"/>
      <c r="AP43" s="21"/>
      <c r="AQ43" s="21"/>
      <c r="AR43" s="21"/>
      <c r="AS43" s="21"/>
      <c r="AT43" s="21"/>
      <c r="AU43" s="21"/>
      <c r="AV43" s="21"/>
      <c r="AW43" s="21"/>
      <c r="AX43" s="21"/>
      <c r="AY43" s="21"/>
      <c r="AZ43" s="21"/>
      <c r="BA43" s="21"/>
      <c r="BB43" s="29"/>
      <c r="BC43" s="21"/>
      <c r="BD43" s="27"/>
      <c r="BE43" s="21"/>
      <c r="BF43" s="21"/>
      <c r="BG43" s="21"/>
      <c r="BH43" s="21"/>
      <c r="BI43" s="21"/>
      <c r="BJ43" s="21"/>
    </row>
    <row r="44" spans="1:62" ht="8.85" customHeight="1" x14ac:dyDescent="0.3">
      <c r="A44" s="10">
        <v>26</v>
      </c>
      <c r="B44" s="21"/>
      <c r="C44" s="10" t="s">
        <v>110</v>
      </c>
      <c r="D44" s="21"/>
      <c r="E44" s="70">
        <v>323937</v>
      </c>
      <c r="F44" s="21"/>
      <c r="G44" s="66">
        <f>(E44/$BD44)</f>
        <v>10.306617881005408</v>
      </c>
      <c r="H44" s="21"/>
      <c r="I44" s="66">
        <f>IF(G$60,G44/G$60*100,0)</f>
        <v>153.55948851705199</v>
      </c>
      <c r="J44" s="21"/>
      <c r="K44" s="70">
        <v>5501210</v>
      </c>
      <c r="L44" s="21"/>
      <c r="M44" s="66">
        <f>(K44/$BD44)</f>
        <v>175.03054406617881</v>
      </c>
      <c r="N44" s="21"/>
      <c r="O44" s="66">
        <f>IF(M$60,M44/M$60*100,0)</f>
        <v>97.881185898053729</v>
      </c>
      <c r="P44" s="21"/>
      <c r="Q44" s="70">
        <v>368622</v>
      </c>
      <c r="R44" s="21"/>
      <c r="S44" s="70">
        <v>227740</v>
      </c>
      <c r="T44" s="21"/>
      <c r="U44" s="70">
        <v>0</v>
      </c>
      <c r="V44" s="21"/>
      <c r="W44" s="70">
        <v>0</v>
      </c>
      <c r="X44" s="21"/>
      <c r="Y44" s="70">
        <v>0</v>
      </c>
      <c r="Z44" s="21"/>
      <c r="AA44" s="70">
        <v>0</v>
      </c>
      <c r="AB44" s="21"/>
      <c r="AC44" s="21"/>
      <c r="AD44" s="70">
        <v>0</v>
      </c>
      <c r="AE44" s="21"/>
      <c r="AF44" s="70">
        <v>545547</v>
      </c>
      <c r="AG44" s="21"/>
      <c r="AH44" s="71">
        <f>(AF44/$BD44)</f>
        <v>17.357524657970092</v>
      </c>
      <c r="AI44" s="21"/>
      <c r="AJ44" s="71">
        <f>IF(AH$60,AH44/AH$60*100,0)</f>
        <v>254.78567431535325</v>
      </c>
      <c r="AK44" s="21"/>
      <c r="AL44" s="70">
        <f>(E44+K44+AF44)</f>
        <v>6370694</v>
      </c>
      <c r="AM44" s="21"/>
      <c r="AN44" s="70">
        <v>312073</v>
      </c>
      <c r="AO44" s="21"/>
      <c r="AP44" s="71">
        <f>IF($AL44,AN44/$AL44*100,0)</f>
        <v>4.8985714900134898</v>
      </c>
      <c r="AQ44" s="21"/>
      <c r="AR44" s="70">
        <v>0</v>
      </c>
      <c r="AS44" s="21"/>
      <c r="AT44" s="71">
        <f>IF($AL44,AR44/$AL44*100,0)</f>
        <v>0</v>
      </c>
      <c r="AU44" s="21"/>
      <c r="AV44" s="70">
        <v>0</v>
      </c>
      <c r="AW44" s="21"/>
      <c r="AX44" s="71">
        <f>IF($AL44,AV44/$AL44*100,0)</f>
        <v>0</v>
      </c>
      <c r="AY44" s="21"/>
      <c r="AZ44" s="70">
        <v>300581</v>
      </c>
      <c r="BA44" s="21"/>
      <c r="BB44" s="10">
        <v>26</v>
      </c>
      <c r="BC44" s="21"/>
      <c r="BD44" s="96">
        <v>31430</v>
      </c>
      <c r="BE44" s="21"/>
      <c r="BF44" s="96">
        <f>IF(E44,BD44,0)</f>
        <v>31430</v>
      </c>
      <c r="BG44" s="21"/>
      <c r="BH44" s="96">
        <f>IF(K44,BD44,0)</f>
        <v>31430</v>
      </c>
      <c r="BI44" s="21"/>
      <c r="BJ44" s="96">
        <f>IF(AF44,BD44,0)</f>
        <v>31430</v>
      </c>
    </row>
    <row r="45" spans="1:62" ht="8.85" customHeight="1" x14ac:dyDescent="0.3">
      <c r="A45" s="10">
        <v>27</v>
      </c>
      <c r="B45" s="21"/>
      <c r="C45" s="10" t="s">
        <v>111</v>
      </c>
      <c r="D45" s="21"/>
      <c r="E45" s="70">
        <v>72881</v>
      </c>
      <c r="F45" s="21"/>
      <c r="G45" s="66">
        <f>(E45/$BD45)</f>
        <v>5.8798709156918116</v>
      </c>
      <c r="H45" s="21"/>
      <c r="I45" s="66">
        <f>IF(G$60,G45/G$60*100,0)</f>
        <v>87.604874924483582</v>
      </c>
      <c r="J45" s="21"/>
      <c r="K45" s="70">
        <v>2353647</v>
      </c>
      <c r="L45" s="21"/>
      <c r="M45" s="66">
        <f>(K45/$BD45)</f>
        <v>189.88680919725695</v>
      </c>
      <c r="N45" s="21"/>
      <c r="O45" s="66">
        <f>IF(M$60,M45/M$60*100,0)</f>
        <v>106.18915783977391</v>
      </c>
      <c r="P45" s="21"/>
      <c r="Q45" s="70">
        <v>315632</v>
      </c>
      <c r="R45" s="21"/>
      <c r="S45" s="70">
        <v>322418</v>
      </c>
      <c r="T45" s="21"/>
      <c r="U45" s="70">
        <v>0</v>
      </c>
      <c r="V45" s="21"/>
      <c r="W45" s="70">
        <v>0</v>
      </c>
      <c r="X45" s="21"/>
      <c r="Y45" s="70">
        <v>0</v>
      </c>
      <c r="Z45" s="21"/>
      <c r="AA45" s="70">
        <v>0</v>
      </c>
      <c r="AB45" s="21"/>
      <c r="AC45" s="21"/>
      <c r="AD45" s="70">
        <v>0</v>
      </c>
      <c r="AE45" s="21"/>
      <c r="AF45" s="70">
        <v>188977</v>
      </c>
      <c r="AG45" s="21"/>
      <c r="AH45" s="71">
        <f>(AF45/$BD45)</f>
        <v>15.246228317870109</v>
      </c>
      <c r="AI45" s="21"/>
      <c r="AJ45" s="71">
        <f>IF(AH$60,AH45/AH$60*100,0)</f>
        <v>223.79461583830769</v>
      </c>
      <c r="AK45" s="21"/>
      <c r="AL45" s="70">
        <f>(E45+K45+AF45)</f>
        <v>2615505</v>
      </c>
      <c r="AM45" s="21"/>
      <c r="AN45" s="70">
        <v>254073</v>
      </c>
      <c r="AO45" s="21"/>
      <c r="AP45" s="71">
        <f>IF($AL45,AN45/$AL45*100,0)</f>
        <v>9.7141087476414683</v>
      </c>
      <c r="AQ45" s="21"/>
      <c r="AR45" s="70">
        <v>0</v>
      </c>
      <c r="AS45" s="21"/>
      <c r="AT45" s="71">
        <f>IF($AL45,AR45/$AL45*100,0)</f>
        <v>0</v>
      </c>
      <c r="AU45" s="21"/>
      <c r="AV45" s="70">
        <v>0</v>
      </c>
      <c r="AW45" s="21"/>
      <c r="AX45" s="71">
        <f>IF($AL45,AV45/$AL45*100,0)</f>
        <v>0</v>
      </c>
      <c r="AY45" s="21"/>
      <c r="AZ45" s="70">
        <v>35822</v>
      </c>
      <c r="BA45" s="21"/>
      <c r="BB45" s="10">
        <v>27</v>
      </c>
      <c r="BC45" s="21"/>
      <c r="BD45" s="96">
        <v>12395</v>
      </c>
      <c r="BE45" s="21"/>
      <c r="BF45" s="96">
        <f>IF(E45,BD45,0)</f>
        <v>12395</v>
      </c>
      <c r="BG45" s="21"/>
      <c r="BH45" s="96">
        <f>IF(K45,BD45,0)</f>
        <v>12395</v>
      </c>
      <c r="BI45" s="21"/>
      <c r="BJ45" s="96">
        <f>IF(AF45,BD45,0)</f>
        <v>12395</v>
      </c>
    </row>
    <row r="46" spans="1:62" ht="8.85" customHeight="1" x14ac:dyDescent="0.3">
      <c r="A46" s="10">
        <v>28</v>
      </c>
      <c r="B46" s="21"/>
      <c r="C46" s="10" t="s">
        <v>112</v>
      </c>
      <c r="D46" s="21"/>
      <c r="E46" s="70">
        <v>732105</v>
      </c>
      <c r="F46" s="21"/>
      <c r="G46" s="66">
        <f>(E46/$BD46)</f>
        <v>7.7405081358835286</v>
      </c>
      <c r="H46" s="21"/>
      <c r="I46" s="66">
        <f>IF(G$60,G46/G$60*100,0)</f>
        <v>115.32672346366293</v>
      </c>
      <c r="J46" s="21"/>
      <c r="K46" s="70">
        <v>22550579</v>
      </c>
      <c r="L46" s="21"/>
      <c r="M46" s="66">
        <f>(K46/$BD46)</f>
        <v>238.42610037956882</v>
      </c>
      <c r="N46" s="21"/>
      <c r="O46" s="66">
        <f>IF(M$60,M46/M$60*100,0)</f>
        <v>133.33346804530726</v>
      </c>
      <c r="P46" s="21"/>
      <c r="Q46" s="70">
        <v>1757050</v>
      </c>
      <c r="R46" s="21"/>
      <c r="S46" s="70">
        <v>1956190</v>
      </c>
      <c r="T46" s="21"/>
      <c r="U46" s="70">
        <v>0</v>
      </c>
      <c r="V46" s="21"/>
      <c r="W46" s="70">
        <v>0</v>
      </c>
      <c r="X46" s="21"/>
      <c r="Y46" s="70">
        <v>0</v>
      </c>
      <c r="Z46" s="21"/>
      <c r="AA46" s="70">
        <v>0</v>
      </c>
      <c r="AB46" s="21"/>
      <c r="AC46" s="21"/>
      <c r="AD46" s="70">
        <v>0</v>
      </c>
      <c r="AE46" s="21"/>
      <c r="AF46" s="70">
        <v>710363</v>
      </c>
      <c r="AG46" s="21"/>
      <c r="AH46" s="71">
        <f>(AF46/$BD46)</f>
        <v>7.5106310992694096</v>
      </c>
      <c r="AI46" s="21"/>
      <c r="AJ46" s="71">
        <f>IF(AH$60,AH46/AH$60*100,0)</f>
        <v>110.24620427559336</v>
      </c>
      <c r="AK46" s="21"/>
      <c r="AL46" s="70">
        <f>(E46+K46+AF46)</f>
        <v>23993047</v>
      </c>
      <c r="AM46" s="21"/>
      <c r="AN46" s="70">
        <v>1299521</v>
      </c>
      <c r="AO46" s="21"/>
      <c r="AP46" s="71">
        <f>IF($AL46,AN46/$AL46*100,0)</f>
        <v>5.4162399631860012</v>
      </c>
      <c r="AQ46" s="21"/>
      <c r="AR46" s="70">
        <v>0</v>
      </c>
      <c r="AS46" s="21"/>
      <c r="AT46" s="71">
        <f>IF($AL46,AR46/$AL46*100,0)</f>
        <v>0</v>
      </c>
      <c r="AU46" s="21"/>
      <c r="AV46" s="70">
        <v>0</v>
      </c>
      <c r="AW46" s="21"/>
      <c r="AX46" s="71">
        <f>IF($AL46,AV46/$AL46*100,0)</f>
        <v>0</v>
      </c>
      <c r="AY46" s="21"/>
      <c r="AZ46" s="70">
        <v>10750</v>
      </c>
      <c r="BA46" s="21"/>
      <c r="BB46" s="10">
        <v>28</v>
      </c>
      <c r="BC46" s="21"/>
      <c r="BD46" s="96">
        <v>94581</v>
      </c>
      <c r="BE46" s="21"/>
      <c r="BF46" s="96">
        <f>IF(E46,BD46,0)</f>
        <v>94581</v>
      </c>
      <c r="BG46" s="21"/>
      <c r="BH46" s="96">
        <f>IF(K46,BD46,0)</f>
        <v>94581</v>
      </c>
      <c r="BI46" s="21"/>
      <c r="BJ46" s="96">
        <f>IF(AF46,BD46,0)</f>
        <v>94581</v>
      </c>
    </row>
    <row r="47" spans="1:62" ht="8.85" customHeight="1" x14ac:dyDescent="0.3">
      <c r="A47" s="10">
        <v>29</v>
      </c>
      <c r="B47" s="21"/>
      <c r="C47" s="10" t="s">
        <v>113</v>
      </c>
      <c r="D47" s="21"/>
      <c r="E47" s="70">
        <v>47682</v>
      </c>
      <c r="F47" s="21"/>
      <c r="G47" s="66">
        <f>(E47/$BD47)</f>
        <v>2.6425404566614943</v>
      </c>
      <c r="H47" s="21"/>
      <c r="I47" s="66">
        <f>IF(G$60,G47/G$60*100,0)</f>
        <v>39.371515039710744</v>
      </c>
      <c r="J47" s="21"/>
      <c r="K47" s="70">
        <v>2897554</v>
      </c>
      <c r="L47" s="21"/>
      <c r="M47" s="66">
        <f>(K47/$BD47)</f>
        <v>160.58268676568389</v>
      </c>
      <c r="N47" s="21"/>
      <c r="O47" s="66">
        <f>IF(M$60,M47/M$60*100,0)</f>
        <v>89.801605195135963</v>
      </c>
      <c r="P47" s="21"/>
      <c r="Q47" s="70">
        <v>245187</v>
      </c>
      <c r="R47" s="21"/>
      <c r="S47" s="70">
        <v>476916</v>
      </c>
      <c r="T47" s="21"/>
      <c r="U47" s="70">
        <v>0</v>
      </c>
      <c r="V47" s="21"/>
      <c r="W47" s="70">
        <v>0</v>
      </c>
      <c r="X47" s="21"/>
      <c r="Y47" s="70">
        <v>0</v>
      </c>
      <c r="Z47" s="21"/>
      <c r="AA47" s="70">
        <v>0</v>
      </c>
      <c r="AB47" s="21"/>
      <c r="AC47" s="21"/>
      <c r="AD47" s="70">
        <v>0</v>
      </c>
      <c r="AE47" s="21"/>
      <c r="AF47" s="70">
        <v>149937</v>
      </c>
      <c r="AG47" s="21"/>
      <c r="AH47" s="71">
        <f>(AF47/$BD47)</f>
        <v>8.3095211704721788</v>
      </c>
      <c r="AI47" s="21"/>
      <c r="AJ47" s="71">
        <f>IF(AH$60,AH47/AH$60*100,0)</f>
        <v>121.97286170550375</v>
      </c>
      <c r="AK47" s="21"/>
      <c r="AL47" s="70">
        <f>(E47+K47+AF47)</f>
        <v>3095173</v>
      </c>
      <c r="AM47" s="21"/>
      <c r="AN47" s="70">
        <v>234470</v>
      </c>
      <c r="AO47" s="21"/>
      <c r="AP47" s="71">
        <f>IF($AL47,AN47/$AL47*100,0)</f>
        <v>7.5753439306946655</v>
      </c>
      <c r="AQ47" s="21"/>
      <c r="AR47" s="70">
        <v>0</v>
      </c>
      <c r="AS47" s="21"/>
      <c r="AT47" s="71">
        <f>IF($AL47,AR47/$AL47*100,0)</f>
        <v>0</v>
      </c>
      <c r="AU47" s="21"/>
      <c r="AV47" s="70">
        <v>0</v>
      </c>
      <c r="AW47" s="21"/>
      <c r="AX47" s="71">
        <f>IF($AL47,AV47/$AL47*100,0)</f>
        <v>0</v>
      </c>
      <c r="AY47" s="21"/>
      <c r="AZ47" s="70">
        <v>78152</v>
      </c>
      <c r="BA47" s="21"/>
      <c r="BB47" s="10">
        <v>29</v>
      </c>
      <c r="BC47" s="21"/>
      <c r="BD47" s="96">
        <v>18044</v>
      </c>
      <c r="BE47" s="21"/>
      <c r="BF47" s="96">
        <f>IF(E47,BD47,0)</f>
        <v>18044</v>
      </c>
      <c r="BG47" s="21"/>
      <c r="BH47" s="96">
        <f>IF(K47,BD47,0)</f>
        <v>18044</v>
      </c>
      <c r="BI47" s="21"/>
      <c r="BJ47" s="96">
        <f>IF(AF47,BD47,0)</f>
        <v>18044</v>
      </c>
    </row>
    <row r="48" spans="1:62" ht="8.85" customHeight="1" x14ac:dyDescent="0.3">
      <c r="A48" s="10">
        <v>30</v>
      </c>
      <c r="B48" s="21"/>
      <c r="C48" s="10" t="s">
        <v>114</v>
      </c>
      <c r="D48" s="21"/>
      <c r="E48" s="70">
        <v>2572199</v>
      </c>
      <c r="F48" s="21"/>
      <c r="G48" s="66">
        <f>(E48/$BD48)</f>
        <v>11.339215573904188</v>
      </c>
      <c r="H48" s="21"/>
      <c r="I48" s="66">
        <f>IF(G$60,G48/G$60*100,0)</f>
        <v>168.94428063762263</v>
      </c>
      <c r="J48" s="21"/>
      <c r="K48" s="70">
        <v>35658726</v>
      </c>
      <c r="L48" s="21"/>
      <c r="M48" s="66">
        <f>(K48/$BD48)</f>
        <v>157.19700583227899</v>
      </c>
      <c r="N48" s="21"/>
      <c r="O48" s="66">
        <f>IF(M$60,M48/M$60*100,0)</f>
        <v>87.908252999939677</v>
      </c>
      <c r="P48" s="21"/>
      <c r="Q48" s="70">
        <v>3740607</v>
      </c>
      <c r="R48" s="21"/>
      <c r="S48" s="70">
        <v>183933</v>
      </c>
      <c r="T48" s="21"/>
      <c r="U48" s="70">
        <v>0</v>
      </c>
      <c r="V48" s="21"/>
      <c r="W48" s="70">
        <v>0</v>
      </c>
      <c r="X48" s="21"/>
      <c r="Y48" s="70">
        <v>0</v>
      </c>
      <c r="Z48" s="21"/>
      <c r="AA48" s="70">
        <v>0</v>
      </c>
      <c r="AB48" s="21"/>
      <c r="AC48" s="21"/>
      <c r="AD48" s="70">
        <v>0</v>
      </c>
      <c r="AE48" s="21"/>
      <c r="AF48" s="70">
        <v>2056307</v>
      </c>
      <c r="AG48" s="21"/>
      <c r="AH48" s="71">
        <f>(AF48/$BD48)</f>
        <v>9.0649706181863063</v>
      </c>
      <c r="AI48" s="21"/>
      <c r="AJ48" s="71">
        <f>IF(AH$60,AH48/AH$60*100,0)</f>
        <v>133.06186781321651</v>
      </c>
      <c r="AK48" s="21"/>
      <c r="AL48" s="70">
        <f>(E48+K48+AF48)</f>
        <v>40287232</v>
      </c>
      <c r="AM48" s="21"/>
      <c r="AN48" s="70">
        <v>2972062</v>
      </c>
      <c r="AO48" s="21"/>
      <c r="AP48" s="71">
        <f>IF($AL48,AN48/$AL48*100,0)</f>
        <v>7.3771809391124208</v>
      </c>
      <c r="AQ48" s="21"/>
      <c r="AR48" s="70">
        <v>0</v>
      </c>
      <c r="AS48" s="21"/>
      <c r="AT48" s="71">
        <f>IF($AL48,AR48/$AL48*100,0)</f>
        <v>0</v>
      </c>
      <c r="AU48" s="21"/>
      <c r="AV48" s="70">
        <v>564</v>
      </c>
      <c r="AW48" s="21"/>
      <c r="AX48" s="71">
        <f>IF($AL48,AV48/$AL48*100,0)</f>
        <v>1.3999472587245506E-3</v>
      </c>
      <c r="AY48" s="21"/>
      <c r="AZ48" s="70">
        <v>1290572</v>
      </c>
      <c r="BA48" s="21"/>
      <c r="BB48" s="10">
        <v>30</v>
      </c>
      <c r="BC48" s="21"/>
      <c r="BD48" s="96">
        <v>226841</v>
      </c>
      <c r="BE48" s="21"/>
      <c r="BF48" s="96">
        <f>IF(E48,BD48,0)</f>
        <v>226841</v>
      </c>
      <c r="BG48" s="21"/>
      <c r="BH48" s="96">
        <f>IF(K48,BD48,0)</f>
        <v>226841</v>
      </c>
      <c r="BI48" s="21"/>
      <c r="BJ48" s="96">
        <f>IF(AF48,BD48,0)</f>
        <v>226841</v>
      </c>
    </row>
    <row r="49" spans="1:62" ht="8.85" customHeight="1" x14ac:dyDescent="0.3">
      <c r="A49" s="29"/>
      <c r="B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9"/>
      <c r="BC49" s="21"/>
      <c r="BD49" s="27"/>
      <c r="BE49" s="21"/>
      <c r="BF49" s="21"/>
      <c r="BG49" s="21"/>
      <c r="BH49" s="21"/>
      <c r="BI49" s="21"/>
      <c r="BJ49" s="21"/>
    </row>
    <row r="50" spans="1:62" ht="8.85" customHeight="1" x14ac:dyDescent="0.3">
      <c r="A50" s="10">
        <v>31</v>
      </c>
      <c r="B50" s="21"/>
      <c r="C50" s="10" t="s">
        <v>115</v>
      </c>
      <c r="D50" s="21"/>
      <c r="E50" s="70">
        <v>739140</v>
      </c>
      <c r="F50" s="21"/>
      <c r="G50" s="66">
        <f>(E50/$BD50)</f>
        <v>7.4399082014736075</v>
      </c>
      <c r="H50" s="21"/>
      <c r="I50" s="66">
        <f>IF(G$60,G50/G$60*100,0)</f>
        <v>110.84805037136584</v>
      </c>
      <c r="J50" s="21"/>
      <c r="K50" s="70">
        <v>17113638</v>
      </c>
      <c r="L50" s="21"/>
      <c r="M50" s="66">
        <f>(K50/$BD50)</f>
        <v>172.25951201835971</v>
      </c>
      <c r="N50" s="21"/>
      <c r="O50" s="66">
        <f>IF(M$60,M50/M$60*100,0)</f>
        <v>96.33155977737222</v>
      </c>
      <c r="P50" s="21"/>
      <c r="Q50" s="70">
        <v>1537459</v>
      </c>
      <c r="R50" s="21"/>
      <c r="S50" s="70">
        <v>1961040</v>
      </c>
      <c r="T50" s="21"/>
      <c r="U50" s="70">
        <v>0</v>
      </c>
      <c r="V50" s="21"/>
      <c r="W50" s="70">
        <v>0</v>
      </c>
      <c r="X50" s="21"/>
      <c r="Y50" s="70">
        <v>0</v>
      </c>
      <c r="Z50" s="21"/>
      <c r="AA50" s="70">
        <v>0</v>
      </c>
      <c r="AB50" s="21"/>
      <c r="AC50" s="21"/>
      <c r="AD50" s="70">
        <v>0</v>
      </c>
      <c r="AE50" s="21"/>
      <c r="AF50" s="70">
        <v>461474</v>
      </c>
      <c r="AG50" s="21"/>
      <c r="AH50" s="71">
        <f>(AF50/$BD50)</f>
        <v>4.6450255666948506</v>
      </c>
      <c r="AI50" s="21"/>
      <c r="AJ50" s="71">
        <f>IF(AH$60,AH50/AH$60*100,0)</f>
        <v>68.182877140778217</v>
      </c>
      <c r="AK50" s="21"/>
      <c r="AL50" s="70">
        <f>(E50+K50+AF50)</f>
        <v>18314252</v>
      </c>
      <c r="AM50" s="21"/>
      <c r="AN50" s="70">
        <v>1149548</v>
      </c>
      <c r="AO50" s="21"/>
      <c r="AP50" s="71">
        <f>IF($AL50,AN50/$AL50*100,0)</f>
        <v>6.2767947061119393</v>
      </c>
      <c r="AQ50" s="21"/>
      <c r="AR50" s="70">
        <v>0</v>
      </c>
      <c r="AS50" s="21"/>
      <c r="AT50" s="71">
        <f>IF($AL50,AR50/$AL50*100,0)</f>
        <v>0</v>
      </c>
      <c r="AU50" s="21"/>
      <c r="AV50" s="70">
        <v>0</v>
      </c>
      <c r="AW50" s="21"/>
      <c r="AX50" s="71">
        <f>IF($AL50,AV50/$AL50*100,0)</f>
        <v>0</v>
      </c>
      <c r="AY50" s="21"/>
      <c r="AZ50" s="70">
        <v>907496</v>
      </c>
      <c r="BA50" s="21"/>
      <c r="BB50" s="10">
        <v>31</v>
      </c>
      <c r="BC50" s="21"/>
      <c r="BD50" s="96">
        <v>99348</v>
      </c>
      <c r="BE50" s="21"/>
      <c r="BF50" s="96">
        <f>IF(E50,BD50,0)</f>
        <v>99348</v>
      </c>
      <c r="BG50" s="21"/>
      <c r="BH50" s="96">
        <f>IF(K50,BD50,0)</f>
        <v>99348</v>
      </c>
      <c r="BI50" s="21"/>
      <c r="BJ50" s="96">
        <f>IF(AF50,BD50,0)</f>
        <v>99348</v>
      </c>
    </row>
    <row r="51" spans="1:62" ht="8.85" customHeight="1" x14ac:dyDescent="0.3">
      <c r="A51" s="10">
        <v>32</v>
      </c>
      <c r="B51" s="21"/>
      <c r="C51" s="10" t="s">
        <v>116</v>
      </c>
      <c r="D51" s="21"/>
      <c r="E51" s="70">
        <v>388798</v>
      </c>
      <c r="F51" s="21"/>
      <c r="G51" s="66">
        <f>(E51/$BD51)</f>
        <v>15.329338012064818</v>
      </c>
      <c r="H51" s="21"/>
      <c r="I51" s="66">
        <f>IF(G$60,G51/G$60*100,0)</f>
        <v>228.39357504229577</v>
      </c>
      <c r="J51" s="21"/>
      <c r="K51" s="70">
        <v>4407203</v>
      </c>
      <c r="L51" s="21"/>
      <c r="M51" s="66">
        <f>(K51/$BD51)</f>
        <v>173.76505145290383</v>
      </c>
      <c r="N51" s="21"/>
      <c r="O51" s="66">
        <f>IF(M$60,M51/M$60*100,0)</f>
        <v>97.173492744304809</v>
      </c>
      <c r="P51" s="21"/>
      <c r="Q51" s="70">
        <v>434158</v>
      </c>
      <c r="R51" s="21"/>
      <c r="S51" s="70">
        <v>527423</v>
      </c>
      <c r="T51" s="21"/>
      <c r="U51" s="70">
        <v>0</v>
      </c>
      <c r="V51" s="21"/>
      <c r="W51" s="70">
        <v>0</v>
      </c>
      <c r="X51" s="21"/>
      <c r="Y51" s="70">
        <v>0</v>
      </c>
      <c r="Z51" s="21"/>
      <c r="AA51" s="70">
        <v>0</v>
      </c>
      <c r="AB51" s="21"/>
      <c r="AC51" s="21"/>
      <c r="AD51" s="70">
        <v>0</v>
      </c>
      <c r="AE51" s="21"/>
      <c r="AF51" s="70">
        <v>291964</v>
      </c>
      <c r="AG51" s="21"/>
      <c r="AH51" s="71">
        <f>(AF51/$BD51)</f>
        <v>11.511414264874029</v>
      </c>
      <c r="AI51" s="21"/>
      <c r="AJ51" s="71">
        <f>IF(AH$60,AH51/AH$60*100,0)</f>
        <v>168.9724487559682</v>
      </c>
      <c r="AK51" s="21"/>
      <c r="AL51" s="70">
        <f>(E51+K51+AF51)</f>
        <v>5087965</v>
      </c>
      <c r="AM51" s="21"/>
      <c r="AN51" s="70">
        <v>283871</v>
      </c>
      <c r="AO51" s="21"/>
      <c r="AP51" s="71">
        <f>IF($AL51,AN51/$AL51*100,0)</f>
        <v>5.5792640083019434</v>
      </c>
      <c r="AQ51" s="21"/>
      <c r="AR51" s="70">
        <v>0</v>
      </c>
      <c r="AS51" s="21"/>
      <c r="AT51" s="71">
        <f>IF($AL51,AR51/$AL51*100,0)</f>
        <v>0</v>
      </c>
      <c r="AU51" s="21"/>
      <c r="AV51" s="70">
        <v>0</v>
      </c>
      <c r="AW51" s="21"/>
      <c r="AX51" s="71">
        <f>IF($AL51,AV51/$AL51*100,0)</f>
        <v>0</v>
      </c>
      <c r="AY51" s="21"/>
      <c r="AZ51" s="70">
        <v>8750</v>
      </c>
      <c r="BA51" s="21"/>
      <c r="BB51" s="10">
        <v>32</v>
      </c>
      <c r="BC51" s="21"/>
      <c r="BD51" s="96">
        <v>25363</v>
      </c>
      <c r="BE51" s="21"/>
      <c r="BF51" s="96">
        <f>IF(E51,BD51,0)</f>
        <v>25363</v>
      </c>
      <c r="BG51" s="21"/>
      <c r="BH51" s="96">
        <f>IF(K51,BD51,0)</f>
        <v>25363</v>
      </c>
      <c r="BI51" s="21"/>
      <c r="BJ51" s="96">
        <f>IF(AF51,BD51,0)</f>
        <v>25363</v>
      </c>
    </row>
    <row r="52" spans="1:62" ht="8.85" customHeight="1" x14ac:dyDescent="0.3">
      <c r="A52" s="10">
        <v>33</v>
      </c>
      <c r="B52" s="21"/>
      <c r="C52" s="10" t="s">
        <v>117</v>
      </c>
      <c r="D52" s="21"/>
      <c r="E52" s="70">
        <v>220121</v>
      </c>
      <c r="F52" s="21"/>
      <c r="G52" s="66">
        <f>(E52/$BD52)</f>
        <v>8.815065475952105</v>
      </c>
      <c r="H52" s="21"/>
      <c r="I52" s="66">
        <f>IF(G$60,G52/G$60*100,0)</f>
        <v>131.33667720680859</v>
      </c>
      <c r="J52" s="21"/>
      <c r="K52" s="70">
        <v>3732882</v>
      </c>
      <c r="L52" s="21"/>
      <c r="M52" s="66">
        <f>(K52/$BD52)</f>
        <v>149.48868687677705</v>
      </c>
      <c r="N52" s="21"/>
      <c r="O52" s="66">
        <f>IF(M$60,M52/M$60*100,0)</f>
        <v>83.597580227536582</v>
      </c>
      <c r="P52" s="21"/>
      <c r="Q52" s="70">
        <v>347763</v>
      </c>
      <c r="R52" s="21"/>
      <c r="S52" s="70">
        <v>471316</v>
      </c>
      <c r="T52" s="21"/>
      <c r="U52" s="70">
        <v>0</v>
      </c>
      <c r="V52" s="21"/>
      <c r="W52" s="70">
        <v>0</v>
      </c>
      <c r="X52" s="21"/>
      <c r="Y52" s="70">
        <v>0</v>
      </c>
      <c r="Z52" s="21"/>
      <c r="AA52" s="70">
        <v>0</v>
      </c>
      <c r="AB52" s="21"/>
      <c r="AC52" s="21"/>
      <c r="AD52" s="70">
        <v>0</v>
      </c>
      <c r="AE52" s="21"/>
      <c r="AF52" s="70">
        <v>155129</v>
      </c>
      <c r="AG52" s="21"/>
      <c r="AH52" s="71">
        <f>(AF52/$BD52)</f>
        <v>6.2123663449601541</v>
      </c>
      <c r="AI52" s="21"/>
      <c r="AJ52" s="71">
        <f>IF(AH$60,AH52/AH$60*100,0)</f>
        <v>91.189382097054462</v>
      </c>
      <c r="AK52" s="21"/>
      <c r="AL52" s="70">
        <f>(E52+K52+AF52)</f>
        <v>4108132</v>
      </c>
      <c r="AM52" s="21"/>
      <c r="AN52" s="70">
        <v>294547</v>
      </c>
      <c r="AO52" s="21"/>
      <c r="AP52" s="71">
        <f>IF($AL52,AN52/$AL52*100,0)</f>
        <v>7.1698523805953656</v>
      </c>
      <c r="AQ52" s="21"/>
      <c r="AR52" s="70">
        <v>0</v>
      </c>
      <c r="AS52" s="21"/>
      <c r="AT52" s="71">
        <f>IF($AL52,AR52/$AL52*100,0)</f>
        <v>0</v>
      </c>
      <c r="AU52" s="21"/>
      <c r="AV52" s="70">
        <v>0</v>
      </c>
      <c r="AW52" s="21"/>
      <c r="AX52" s="71">
        <f>IF($AL52,AV52/$AL52*100,0)</f>
        <v>0</v>
      </c>
      <c r="AY52" s="21"/>
      <c r="AZ52" s="70">
        <v>44867</v>
      </c>
      <c r="BA52" s="21"/>
      <c r="BB52" s="10">
        <v>33</v>
      </c>
      <c r="BC52" s="21"/>
      <c r="BD52" s="96">
        <v>24971</v>
      </c>
      <c r="BE52" s="21"/>
      <c r="BF52" s="96">
        <f>IF(E52,BD52,0)</f>
        <v>24971</v>
      </c>
      <c r="BG52" s="21"/>
      <c r="BH52" s="96">
        <f>IF(K52,BD52,0)</f>
        <v>24971</v>
      </c>
      <c r="BI52" s="21"/>
      <c r="BJ52" s="96">
        <f>IF(AF52,BD52,0)</f>
        <v>24971</v>
      </c>
    </row>
    <row r="53" spans="1:62" ht="8.85" customHeight="1" x14ac:dyDescent="0.3">
      <c r="A53" s="10">
        <v>34</v>
      </c>
      <c r="B53" s="21"/>
      <c r="C53" s="10" t="s">
        <v>118</v>
      </c>
      <c r="D53" s="21"/>
      <c r="E53" s="70">
        <v>426355</v>
      </c>
      <c r="F53" s="21"/>
      <c r="G53" s="66">
        <f>(E53/$BD53)</f>
        <v>4.5441513455901941</v>
      </c>
      <c r="H53" s="21"/>
      <c r="I53" s="66">
        <f>IF(G$60,G53/G$60*100,0)</f>
        <v>67.703834995077344</v>
      </c>
      <c r="J53" s="21"/>
      <c r="K53" s="70">
        <v>10304120</v>
      </c>
      <c r="L53" s="21"/>
      <c r="M53" s="66">
        <f>(K53/$BD53)</f>
        <v>109.82275512922995</v>
      </c>
      <c r="N53" s="21"/>
      <c r="O53" s="66">
        <f>IF(M$60,M53/M$60*100,0)</f>
        <v>61.415460758530173</v>
      </c>
      <c r="P53" s="21"/>
      <c r="Q53" s="70">
        <v>1100806</v>
      </c>
      <c r="R53" s="21"/>
      <c r="S53" s="70">
        <v>1606352</v>
      </c>
      <c r="T53" s="21"/>
      <c r="U53" s="70">
        <v>0</v>
      </c>
      <c r="V53" s="21"/>
      <c r="W53" s="70">
        <v>0</v>
      </c>
      <c r="X53" s="21"/>
      <c r="Y53" s="70">
        <v>0</v>
      </c>
      <c r="Z53" s="21"/>
      <c r="AA53" s="70">
        <v>0</v>
      </c>
      <c r="AB53" s="21"/>
      <c r="AC53" s="21"/>
      <c r="AD53" s="70">
        <v>0</v>
      </c>
      <c r="AE53" s="21"/>
      <c r="AF53" s="70">
        <v>570944</v>
      </c>
      <c r="AG53" s="21"/>
      <c r="AH53" s="71">
        <f>(AF53/$BD53)</f>
        <v>6.0852011723954167</v>
      </c>
      <c r="AI53" s="21"/>
      <c r="AJ53" s="71">
        <f>IF(AH$60,AH53/AH$60*100,0)</f>
        <v>89.322764311409671</v>
      </c>
      <c r="AK53" s="21"/>
      <c r="AL53" s="70">
        <f>(E53+K53+AF53)</f>
        <v>11301419</v>
      </c>
      <c r="AM53" s="21"/>
      <c r="AN53" s="70">
        <v>484868</v>
      </c>
      <c r="AO53" s="21"/>
      <c r="AP53" s="71">
        <f>IF($AL53,AN53/$AL53*100,0)</f>
        <v>4.2903284976868834</v>
      </c>
      <c r="AQ53" s="21"/>
      <c r="AR53" s="70">
        <v>0</v>
      </c>
      <c r="AS53" s="21"/>
      <c r="AT53" s="71">
        <f>IF($AL53,AR53/$AL53*100,0)</f>
        <v>0</v>
      </c>
      <c r="AU53" s="21"/>
      <c r="AV53" s="70">
        <v>0</v>
      </c>
      <c r="AW53" s="21"/>
      <c r="AX53" s="71">
        <f>IF($AL53,AV53/$AL53*100,0)</f>
        <v>0</v>
      </c>
      <c r="AY53" s="21"/>
      <c r="AZ53" s="70">
        <v>0</v>
      </c>
      <c r="BA53" s="21"/>
      <c r="BB53" s="10">
        <v>34</v>
      </c>
      <c r="BC53" s="21"/>
      <c r="BD53" s="96">
        <v>93825</v>
      </c>
      <c r="BE53" s="21"/>
      <c r="BF53" s="96">
        <f>IF(E53,BD53,0)</f>
        <v>93825</v>
      </c>
      <c r="BG53" s="21"/>
      <c r="BH53" s="96">
        <f>IF(K53,BD53,0)</f>
        <v>93825</v>
      </c>
      <c r="BI53" s="21"/>
      <c r="BJ53" s="96">
        <f>IF(AF53,BD53,0)</f>
        <v>93825</v>
      </c>
    </row>
    <row r="54" spans="1:62" ht="8.85" customHeight="1" x14ac:dyDescent="0.3">
      <c r="A54" s="10">
        <v>35</v>
      </c>
      <c r="B54" s="21"/>
      <c r="C54" s="10" t="s">
        <v>119</v>
      </c>
      <c r="D54" s="21"/>
      <c r="E54" s="70">
        <v>1180302</v>
      </c>
      <c r="F54" s="21"/>
      <c r="G54" s="66">
        <f>(E54/$BD54)</f>
        <v>2.6075781576209067</v>
      </c>
      <c r="H54" s="21"/>
      <c r="I54" s="66">
        <f>IF(G$60,G54/G$60*100,0)</f>
        <v>38.850607713948008</v>
      </c>
      <c r="J54" s="21"/>
      <c r="K54" s="70">
        <v>87428737</v>
      </c>
      <c r="L54" s="21"/>
      <c r="M54" s="66">
        <f>(K54/$BD54)</f>
        <v>193.15163826680188</v>
      </c>
      <c r="N54" s="21"/>
      <c r="O54" s="66">
        <f>IF(M$60,M54/M$60*100,0)</f>
        <v>108.01492683790185</v>
      </c>
      <c r="P54" s="21"/>
      <c r="Q54" s="70">
        <v>5031995</v>
      </c>
      <c r="R54" s="21"/>
      <c r="S54" s="70">
        <v>5511945</v>
      </c>
      <c r="T54" s="21"/>
      <c r="U54" s="70">
        <v>0</v>
      </c>
      <c r="V54" s="21"/>
      <c r="W54" s="70">
        <v>0</v>
      </c>
      <c r="X54" s="21"/>
      <c r="Y54" s="70">
        <v>0</v>
      </c>
      <c r="Z54" s="21"/>
      <c r="AA54" s="70">
        <v>0</v>
      </c>
      <c r="AB54" s="21"/>
      <c r="AC54" s="21"/>
      <c r="AD54" s="70">
        <v>0</v>
      </c>
      <c r="AE54" s="21"/>
      <c r="AF54" s="70">
        <v>2262937</v>
      </c>
      <c r="AG54" s="21"/>
      <c r="AH54" s="71">
        <f>(AF54/$BD54)</f>
        <v>4.9993858294505822</v>
      </c>
      <c r="AI54" s="21"/>
      <c r="AJ54" s="71">
        <f>IF(AH$60,AH54/AH$60*100,0)</f>
        <v>73.384420579480931</v>
      </c>
      <c r="AK54" s="21"/>
      <c r="AL54" s="70">
        <f>(E54+K54+AF54)</f>
        <v>90871976</v>
      </c>
      <c r="AM54" s="21"/>
      <c r="AN54" s="70">
        <v>1909997</v>
      </c>
      <c r="AO54" s="21"/>
      <c r="AP54" s="71">
        <f>IF($AL54,AN54/$AL54*100,0)</f>
        <v>2.1018548116528248</v>
      </c>
      <c r="AQ54" s="21"/>
      <c r="AR54" s="70">
        <v>0</v>
      </c>
      <c r="AS54" s="21"/>
      <c r="AT54" s="71">
        <f>IF($AL54,AR54/$AL54*100,0)</f>
        <v>0</v>
      </c>
      <c r="AU54" s="21"/>
      <c r="AV54" s="70">
        <v>122093</v>
      </c>
      <c r="AW54" s="21"/>
      <c r="AX54" s="71">
        <f>IF($AL54,AV54/$AL54*100,0)</f>
        <v>0.13435715318878946</v>
      </c>
      <c r="AY54" s="21"/>
      <c r="AZ54" s="70">
        <v>26013</v>
      </c>
      <c r="BA54" s="21"/>
      <c r="BB54" s="10">
        <v>35</v>
      </c>
      <c r="BC54" s="21"/>
      <c r="BD54" s="96">
        <v>452643</v>
      </c>
      <c r="BE54" s="21"/>
      <c r="BF54" s="96">
        <f>IF(E54,BD54,0)</f>
        <v>452643</v>
      </c>
      <c r="BG54" s="21"/>
      <c r="BH54" s="96">
        <f>IF(K54,BD54,0)</f>
        <v>452643</v>
      </c>
      <c r="BI54" s="21"/>
      <c r="BJ54" s="96">
        <f>IF(AF54,BD54,0)</f>
        <v>452643</v>
      </c>
    </row>
    <row r="55" spans="1:62" ht="8.85" customHeight="1" x14ac:dyDescent="0.3">
      <c r="A55" s="29"/>
      <c r="B55" s="21"/>
      <c r="D55" s="21"/>
      <c r="E55" s="21"/>
      <c r="F55" s="21"/>
      <c r="G55" s="21"/>
      <c r="H55" s="21"/>
      <c r="I55" s="21"/>
      <c r="J55" s="21"/>
      <c r="K55" s="96"/>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96"/>
      <c r="AM55" s="21"/>
      <c r="AN55" s="21"/>
      <c r="AO55" s="21"/>
      <c r="AP55" s="21"/>
      <c r="AQ55" s="21"/>
      <c r="AR55" s="21"/>
      <c r="AS55" s="21"/>
      <c r="AT55" s="21"/>
      <c r="AU55" s="21"/>
      <c r="AV55" s="21"/>
      <c r="AW55" s="21"/>
      <c r="AX55" s="21"/>
      <c r="AY55" s="21"/>
      <c r="AZ55" s="21"/>
      <c r="BA55" s="21"/>
      <c r="BB55" s="29"/>
      <c r="BC55" s="21"/>
      <c r="BD55" s="27"/>
      <c r="BE55" s="21"/>
      <c r="BF55" s="21"/>
      <c r="BG55" s="21"/>
      <c r="BH55" s="21"/>
      <c r="BI55" s="21"/>
      <c r="BJ55" s="21"/>
    </row>
    <row r="56" spans="1:62" ht="8.85" customHeight="1" x14ac:dyDescent="0.3">
      <c r="A56" s="10">
        <v>36</v>
      </c>
      <c r="B56" s="21"/>
      <c r="C56" s="10" t="s">
        <v>120</v>
      </c>
      <c r="D56" s="21"/>
      <c r="E56" s="70">
        <v>372028</v>
      </c>
      <c r="F56" s="21"/>
      <c r="G56" s="66">
        <f>(E56/$BD56)</f>
        <v>16.770860568904116</v>
      </c>
      <c r="H56" s="21"/>
      <c r="I56" s="66">
        <f>IF(G$60,G56/G$60*100,0)</f>
        <v>249.87098587383443</v>
      </c>
      <c r="J56" s="21"/>
      <c r="K56" s="70">
        <v>4114019</v>
      </c>
      <c r="L56" s="21"/>
      <c r="M56" s="66">
        <f>(K56/$BD56)</f>
        <v>185.4581887030609</v>
      </c>
      <c r="N56" s="21"/>
      <c r="O56" s="66">
        <f>IF(M$60,M56/M$60*100,0)</f>
        <v>103.71256937815983</v>
      </c>
      <c r="P56" s="21"/>
      <c r="Q56" s="70">
        <v>542060</v>
      </c>
      <c r="R56" s="21"/>
      <c r="S56" s="70">
        <v>526934</v>
      </c>
      <c r="T56" s="21"/>
      <c r="U56" s="70">
        <v>0</v>
      </c>
      <c r="V56" s="21"/>
      <c r="W56" s="70">
        <v>0</v>
      </c>
      <c r="X56" s="21"/>
      <c r="Y56" s="70">
        <v>0</v>
      </c>
      <c r="Z56" s="21"/>
      <c r="AA56" s="70">
        <v>0</v>
      </c>
      <c r="AB56" s="21"/>
      <c r="AC56" s="21"/>
      <c r="AD56" s="70">
        <v>0</v>
      </c>
      <c r="AE56" s="21"/>
      <c r="AF56" s="70">
        <v>177546</v>
      </c>
      <c r="AG56" s="21"/>
      <c r="AH56" s="71">
        <f>(AF56/$BD56)</f>
        <v>8.0036965243655054</v>
      </c>
      <c r="AI56" s="21"/>
      <c r="AJ56" s="71">
        <f>IF(AH$60,AH56/AH$60*100,0)</f>
        <v>117.48375739967956</v>
      </c>
      <c r="AK56" s="21"/>
      <c r="AL56" s="70">
        <f>(E56+K56+AF56)</f>
        <v>4663593</v>
      </c>
      <c r="AM56" s="21"/>
      <c r="AN56" s="70">
        <v>241571</v>
      </c>
      <c r="AO56" s="21"/>
      <c r="AP56" s="71">
        <f>IF($AL56,AN56/$AL56*100,0)</f>
        <v>5.1799331545441465</v>
      </c>
      <c r="AQ56" s="21"/>
      <c r="AR56" s="70">
        <v>0</v>
      </c>
      <c r="AS56" s="21"/>
      <c r="AT56" s="71">
        <f>IF($AL56,AR56/$AL56*100,0)</f>
        <v>0</v>
      </c>
      <c r="AU56" s="21"/>
      <c r="AV56" s="70">
        <v>0</v>
      </c>
      <c r="AW56" s="21"/>
      <c r="AX56" s="71">
        <f>IF($AL56,AV56/$AL56*100,0)</f>
        <v>0</v>
      </c>
      <c r="AY56" s="21"/>
      <c r="AZ56" s="70">
        <v>0</v>
      </c>
      <c r="BA56" s="21"/>
      <c r="BB56" s="10">
        <v>36</v>
      </c>
      <c r="BC56" s="21"/>
      <c r="BD56" s="96">
        <v>22183</v>
      </c>
      <c r="BE56" s="21"/>
      <c r="BF56" s="96">
        <f>IF(E56,BD56,0)</f>
        <v>22183</v>
      </c>
      <c r="BG56" s="21"/>
      <c r="BH56" s="96">
        <f>IF(K56,BD56,0)</f>
        <v>22183</v>
      </c>
      <c r="BI56" s="21"/>
      <c r="BJ56" s="96">
        <f>IF(AF56,BD56,0)</f>
        <v>22183</v>
      </c>
    </row>
    <row r="57" spans="1:62" ht="8.85" customHeight="1" x14ac:dyDescent="0.3">
      <c r="A57" s="10">
        <v>37</v>
      </c>
      <c r="B57" s="21"/>
      <c r="C57" s="10" t="s">
        <v>121</v>
      </c>
      <c r="D57" s="21"/>
      <c r="E57" s="70">
        <v>249190</v>
      </c>
      <c r="F57" s="21"/>
      <c r="G57" s="66">
        <f>(E57/$BD57)</f>
        <v>16.199050900344535</v>
      </c>
      <c r="H57" s="21"/>
      <c r="I57" s="66">
        <f>IF(G$60,G57/G$60*100,0)</f>
        <v>241.35152767262005</v>
      </c>
      <c r="J57" s="21"/>
      <c r="K57" s="70">
        <v>2809133</v>
      </c>
      <c r="L57" s="21"/>
      <c r="M57" s="66">
        <f>(K57/$BD57)</f>
        <v>182.61281934603133</v>
      </c>
      <c r="N57" s="21"/>
      <c r="O57" s="66">
        <f>IF(M$60,M57/M$60*100,0)</f>
        <v>102.12137209045254</v>
      </c>
      <c r="P57" s="21"/>
      <c r="Q57" s="70">
        <v>364488</v>
      </c>
      <c r="R57" s="21"/>
      <c r="S57" s="70">
        <v>67207</v>
      </c>
      <c r="T57" s="21"/>
      <c r="U57" s="70">
        <v>0</v>
      </c>
      <c r="V57" s="21"/>
      <c r="W57" s="70">
        <v>0</v>
      </c>
      <c r="X57" s="21"/>
      <c r="Y57" s="70">
        <v>0</v>
      </c>
      <c r="Z57" s="21"/>
      <c r="AA57" s="70">
        <v>0</v>
      </c>
      <c r="AB57" s="21"/>
      <c r="AC57" s="21"/>
      <c r="AD57" s="70">
        <v>0</v>
      </c>
      <c r="AE57" s="21"/>
      <c r="AF57" s="70">
        <v>189145</v>
      </c>
      <c r="AG57" s="21"/>
      <c r="AH57" s="71">
        <f>(AF57/$BD57)</f>
        <v>12.29571605018527</v>
      </c>
      <c r="AI57" s="21"/>
      <c r="AJ57" s="71">
        <f>IF(AH$60,AH57/AH$60*100,0)</f>
        <v>180.48496930108544</v>
      </c>
      <c r="AK57" s="21"/>
      <c r="AL57" s="70">
        <f>(E57+K57+AF57)</f>
        <v>3247468</v>
      </c>
      <c r="AM57" s="21"/>
      <c r="AN57" s="70">
        <v>148123</v>
      </c>
      <c r="AO57" s="21"/>
      <c r="AP57" s="71">
        <f>IF($AL57,AN57/$AL57*100,0)</f>
        <v>4.5611842826472806</v>
      </c>
      <c r="AQ57" s="21"/>
      <c r="AR57" s="70">
        <v>0</v>
      </c>
      <c r="AS57" s="21"/>
      <c r="AT57" s="71">
        <f>IF($AL57,AR57/$AL57*100,0)</f>
        <v>0</v>
      </c>
      <c r="AU57" s="21"/>
      <c r="AV57" s="70">
        <v>0</v>
      </c>
      <c r="AW57" s="21"/>
      <c r="AX57" s="71">
        <f>IF($AL57,AV57/$AL57*100,0)</f>
        <v>0</v>
      </c>
      <c r="AY57" s="21"/>
      <c r="AZ57" s="70">
        <v>0</v>
      </c>
      <c r="BA57" s="21"/>
      <c r="BB57" s="10">
        <v>37</v>
      </c>
      <c r="BC57" s="21"/>
      <c r="BD57" s="96">
        <v>15383</v>
      </c>
      <c r="BE57" s="21"/>
      <c r="BF57" s="96">
        <f>IF(E57,BD57,0)</f>
        <v>15383</v>
      </c>
      <c r="BG57" s="21"/>
      <c r="BH57" s="96">
        <f>IF(K57,BD57,0)</f>
        <v>15383</v>
      </c>
      <c r="BI57" s="21"/>
      <c r="BJ57" s="96">
        <f>IF(AF57,BD57,0)</f>
        <v>15383</v>
      </c>
    </row>
    <row r="58" spans="1:62" ht="8.85" customHeight="1" x14ac:dyDescent="0.3">
      <c r="A58" s="30">
        <v>38</v>
      </c>
      <c r="B58" s="21"/>
      <c r="C58" s="10" t="s">
        <v>122</v>
      </c>
      <c r="D58" s="21"/>
      <c r="E58" s="75">
        <v>276662</v>
      </c>
      <c r="F58" s="21"/>
      <c r="G58" s="66">
        <f>(E58/$BD58)</f>
        <v>9.817672107877927</v>
      </c>
      <c r="H58" s="21"/>
      <c r="I58" s="66">
        <f>IF(G$60,G58/G$60*100,0)</f>
        <v>146.27462905094106</v>
      </c>
      <c r="J58" s="21"/>
      <c r="K58" s="75">
        <v>3792182</v>
      </c>
      <c r="L58" s="21"/>
      <c r="M58" s="66">
        <f>(K58/$BD58)</f>
        <v>134.56997870830375</v>
      </c>
      <c r="N58" s="21"/>
      <c r="O58" s="66">
        <f>IF(M$60,M58/M$60*100,0)</f>
        <v>75.25468867459125</v>
      </c>
      <c r="P58" s="21"/>
      <c r="Q58" s="75">
        <v>630248</v>
      </c>
      <c r="R58" s="21"/>
      <c r="S58" s="75">
        <v>536271</v>
      </c>
      <c r="T58" s="21"/>
      <c r="U58" s="75">
        <v>0</v>
      </c>
      <c r="V58" s="21"/>
      <c r="W58" s="75">
        <v>0</v>
      </c>
      <c r="X58" s="21"/>
      <c r="Y58" s="75">
        <v>0</v>
      </c>
      <c r="Z58" s="21"/>
      <c r="AA58" s="75">
        <v>0</v>
      </c>
      <c r="AB58" s="21"/>
      <c r="AC58" s="21"/>
      <c r="AD58" s="75">
        <v>0</v>
      </c>
      <c r="AE58" s="21"/>
      <c r="AF58" s="75">
        <v>263883</v>
      </c>
      <c r="AG58" s="21"/>
      <c r="AH58" s="71">
        <f>(AF58/$BD58)</f>
        <v>9.3641944641589774</v>
      </c>
      <c r="AI58" s="21"/>
      <c r="AJ58" s="71">
        <f>IF(AH$60,AH58/AH$60*100,0)</f>
        <v>137.45408103887218</v>
      </c>
      <c r="AK58" s="21"/>
      <c r="AL58" s="75">
        <f>(E58+K58+AF58)</f>
        <v>4332727</v>
      </c>
      <c r="AM58" s="21"/>
      <c r="AN58" s="75">
        <v>290085</v>
      </c>
      <c r="AO58" s="21"/>
      <c r="AP58" s="71">
        <f>IF($AL58,AN58/$AL58*100,0)</f>
        <v>6.6952060445996251</v>
      </c>
      <c r="AQ58" s="21"/>
      <c r="AR58" s="75">
        <v>0</v>
      </c>
      <c r="AS58" s="21"/>
      <c r="AT58" s="71">
        <f>IF($AL58,AR58/$AL58*100,0)</f>
        <v>0</v>
      </c>
      <c r="AU58" s="21"/>
      <c r="AV58" s="75">
        <v>516</v>
      </c>
      <c r="AW58" s="21"/>
      <c r="AX58" s="71">
        <f>IF($AL58,AV58/$AL58*100,0)</f>
        <v>1.1909358701806046E-2</v>
      </c>
      <c r="AY58" s="21"/>
      <c r="AZ58" s="75">
        <v>0</v>
      </c>
      <c r="BA58" s="21"/>
      <c r="BB58" s="30">
        <v>38</v>
      </c>
      <c r="BC58" s="21"/>
      <c r="BD58" s="106">
        <v>28180</v>
      </c>
      <c r="BE58" s="21"/>
      <c r="BF58" s="106">
        <f>IF(E58,BD58,0)</f>
        <v>28180</v>
      </c>
      <c r="BG58" s="21"/>
      <c r="BH58" s="106">
        <f>IF(K58,BD58,0)</f>
        <v>28180</v>
      </c>
      <c r="BI58" s="21"/>
      <c r="BJ58" s="106">
        <f>IF(AF58,BD58,0)</f>
        <v>28180</v>
      </c>
    </row>
    <row r="59" spans="1:62" ht="8.85" customHeight="1" x14ac:dyDescent="0.3">
      <c r="A59" s="21"/>
      <c r="B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row>
    <row r="60" spans="1:62" ht="8.85" customHeight="1" x14ac:dyDescent="0.3">
      <c r="A60" s="30">
        <f>A58</f>
        <v>38</v>
      </c>
      <c r="B60" s="21"/>
      <c r="C60" s="18" t="s">
        <v>65</v>
      </c>
      <c r="D60" s="21"/>
      <c r="E60" s="76">
        <f>SUM(E14:E58)</f>
        <v>17089961</v>
      </c>
      <c r="F60" s="21"/>
      <c r="G60" s="79">
        <f>IF(E60=0,0,IF(ISNONTEXT(H60),E60/$BD60,E60/BF60))</f>
        <v>6.7118078996863231</v>
      </c>
      <c r="H60" s="130"/>
      <c r="I60" s="71">
        <f>IF(G$60,G60/G$60*100,0)</f>
        <v>100</v>
      </c>
      <c r="J60" s="21"/>
      <c r="K60" s="76">
        <f>SUM(K14:K58)</f>
        <v>455319420</v>
      </c>
      <c r="L60" s="21"/>
      <c r="M60" s="79">
        <f>IF(K60=0,0,IF(ISNONTEXT(N60),K60/$BD60,K60/BH60))</f>
        <v>178.81939461632444</v>
      </c>
      <c r="N60" s="130"/>
      <c r="O60" s="71">
        <f>IF(M$60,M60/M$60*100,0)</f>
        <v>100</v>
      </c>
      <c r="P60" s="21"/>
      <c r="Q60" s="76">
        <f>SUM(Q14:Q58)</f>
        <v>42768502</v>
      </c>
      <c r="R60" s="21"/>
      <c r="S60" s="76">
        <f>SUM(S14:S58)</f>
        <v>39283789</v>
      </c>
      <c r="T60" s="21"/>
      <c r="U60" s="76">
        <f>SUM(U14:U58)</f>
        <v>0</v>
      </c>
      <c r="V60" s="21"/>
      <c r="W60" s="76">
        <f>SUM(W14:W58)</f>
        <v>0</v>
      </c>
      <c r="X60" s="21"/>
      <c r="Y60" s="76">
        <f>SUM(Y14:Y58)</f>
        <v>83045</v>
      </c>
      <c r="Z60" s="21"/>
      <c r="AA60" s="76">
        <f>SUM(AA14:AA58)</f>
        <v>0</v>
      </c>
      <c r="AB60" s="21"/>
      <c r="AC60" s="21"/>
      <c r="AD60" s="76">
        <f>SUM(AD14:AD58)</f>
        <v>0</v>
      </c>
      <c r="AE60" s="21"/>
      <c r="AF60" s="76">
        <f>SUM(AF14:AF58)</f>
        <v>17346599</v>
      </c>
      <c r="AG60" s="21"/>
      <c r="AH60" s="79">
        <f>IF(AF60=0,0,IF(ISNONTEXT(AI60),AF60/$BD60,AF60/BJ60))</f>
        <v>6.8125983553087615</v>
      </c>
      <c r="AI60" s="130"/>
      <c r="AJ60" s="71">
        <f>IF(AH$60,AH60/AH$60*100,0)</f>
        <v>100</v>
      </c>
      <c r="AK60" s="21"/>
      <c r="AL60" s="76">
        <f>(E60+K60+AF60)</f>
        <v>489755980</v>
      </c>
      <c r="AM60" s="21"/>
      <c r="AN60" s="76">
        <f>SUM(AN14:AN58)</f>
        <v>20900920</v>
      </c>
      <c r="AO60" s="21"/>
      <c r="AP60" s="71">
        <f>IF($AL60,AN60/$AL60*100,0)</f>
        <v>4.2676191518886606</v>
      </c>
      <c r="AQ60" s="21"/>
      <c r="AR60" s="76">
        <f>SUM(AR14:AR58)</f>
        <v>1410603</v>
      </c>
      <c r="AS60" s="21"/>
      <c r="AT60" s="71">
        <f>IF($AL60,AR60/$AL60*100,0)</f>
        <v>0.28802159802112065</v>
      </c>
      <c r="AU60" s="21"/>
      <c r="AV60" s="76">
        <f>SUM(AV14:AV58)</f>
        <v>2393778</v>
      </c>
      <c r="AW60" s="21"/>
      <c r="AX60" s="71">
        <f>IF($AL60,AV60/$AL60*100,0)</f>
        <v>0.48876952967475762</v>
      </c>
      <c r="AY60" s="21"/>
      <c r="AZ60" s="76">
        <f>SUM(AZ14:AZ58)</f>
        <v>8775792</v>
      </c>
      <c r="BA60" s="21"/>
      <c r="BB60" s="30">
        <f>BB58</f>
        <v>38</v>
      </c>
      <c r="BC60" s="21"/>
      <c r="BD60" s="106">
        <f>SUM(BD14:BD58)</f>
        <v>2546253</v>
      </c>
      <c r="BE60" s="21"/>
      <c r="BF60" s="106">
        <f>SUM(BF14:BF58)</f>
        <v>2465470</v>
      </c>
      <c r="BG60" s="21"/>
      <c r="BH60" s="106">
        <f>SUM(BH14:BH58)</f>
        <v>2546253</v>
      </c>
      <c r="BI60" s="21"/>
      <c r="BJ60" s="106">
        <f>SUM(BJ14:BJ58)</f>
        <v>2546253</v>
      </c>
    </row>
    <row r="61" spans="1:62" ht="8.85" customHeight="1" x14ac:dyDescent="0.3">
      <c r="A61" s="21"/>
      <c r="B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row>
    <row r="62" spans="1:62" ht="8.85" customHeight="1" x14ac:dyDescent="0.3">
      <c r="A62" s="21"/>
      <c r="B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row>
    <row r="63" spans="1:62" ht="8.85" customHeight="1" x14ac:dyDescent="0.3">
      <c r="A63" s="21"/>
      <c r="B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row>
    <row r="64" spans="1:62" ht="8.85" customHeight="1" x14ac:dyDescent="0.3">
      <c r="A64" s="21"/>
      <c r="B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row>
    <row r="65" spans="1:62" ht="8.85" customHeight="1" x14ac:dyDescent="0.3">
      <c r="A65" s="21"/>
      <c r="B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row>
    <row r="66" spans="1:62" ht="8.85" customHeight="1" x14ac:dyDescent="0.3">
      <c r="A66" s="21"/>
      <c r="B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row>
    <row r="67" spans="1:62" ht="8.85" customHeight="1" x14ac:dyDescent="0.3">
      <c r="A67" s="21"/>
      <c r="B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row>
    <row r="68" spans="1:62" ht="8.85" customHeight="1" x14ac:dyDescent="0.3">
      <c r="A68" s="21"/>
      <c r="B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row>
    <row r="69" spans="1:62" ht="8.85" customHeight="1" x14ac:dyDescent="0.3">
      <c r="A69" s="21"/>
      <c r="B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row>
    <row r="70" spans="1:62" ht="8.85" customHeight="1" x14ac:dyDescent="0.3">
      <c r="A70" s="21"/>
      <c r="B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row>
    <row r="71" spans="1:62" ht="8.85" customHeight="1" x14ac:dyDescent="0.3">
      <c r="A71" s="21"/>
      <c r="B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row>
    <row r="72" spans="1:62" ht="8.85" customHeight="1" x14ac:dyDescent="0.3">
      <c r="A72" s="21"/>
      <c r="B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row>
    <row r="73" spans="1:62" ht="8.85" customHeight="1" x14ac:dyDescent="0.3">
      <c r="A73" s="21"/>
      <c r="B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row>
    <row r="74" spans="1:62" ht="8.85" customHeight="1" x14ac:dyDescent="0.3">
      <c r="A74" s="21"/>
      <c r="B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row>
    <row r="75" spans="1:62" s="8" customFormat="1" ht="10.5" customHeight="1" x14ac:dyDescent="0.3">
      <c r="A75" s="112" t="s">
        <v>421</v>
      </c>
      <c r="BC75" s="113" t="s">
        <v>422</v>
      </c>
    </row>
    <row r="76" spans="1:62" s="8" customFormat="1" ht="10.5" customHeight="1" x14ac:dyDescent="0.3">
      <c r="A76" s="38"/>
      <c r="AA76" s="11" t="s">
        <v>42</v>
      </c>
      <c r="AD76" s="38" t="s">
        <v>43</v>
      </c>
      <c r="BB76" s="11" t="s">
        <v>391</v>
      </c>
    </row>
    <row r="77" spans="1:62" s="8" customFormat="1" ht="10.5" customHeight="1" x14ac:dyDescent="0.3">
      <c r="A77" s="12"/>
      <c r="AA77" s="11" t="s">
        <v>392</v>
      </c>
      <c r="AD77" s="38" t="s">
        <v>393</v>
      </c>
      <c r="BB77" s="113" t="s">
        <v>125</v>
      </c>
    </row>
    <row r="78" spans="1:62" s="8" customFormat="1" ht="10.5" customHeight="1" x14ac:dyDescent="0.3">
      <c r="A78" s="13"/>
      <c r="AA78" s="11" t="s">
        <v>48</v>
      </c>
      <c r="AD78" s="14" t="s">
        <v>49</v>
      </c>
      <c r="BB78" s="13"/>
    </row>
    <row r="79" spans="1:62" ht="8.85" customHeight="1" x14ac:dyDescent="0.3">
      <c r="AN79" s="16" t="s">
        <v>394</v>
      </c>
      <c r="AO79" s="16"/>
      <c r="AP79" s="16"/>
      <c r="AQ79" s="16"/>
      <c r="AR79" s="16"/>
      <c r="AS79" s="16"/>
      <c r="AT79" s="16"/>
      <c r="AU79" s="16"/>
      <c r="AV79" s="16"/>
      <c r="AW79" s="16"/>
      <c r="AX79" s="16"/>
      <c r="AY79" s="16"/>
      <c r="AZ79" s="16"/>
    </row>
    <row r="80" spans="1:62" ht="9.6" customHeight="1" x14ac:dyDescent="0.3"/>
    <row r="81" spans="1:62" ht="9.6" customHeight="1" x14ac:dyDescent="0.3">
      <c r="E81" s="16" t="s">
        <v>395</v>
      </c>
      <c r="F81" s="16"/>
      <c r="G81" s="16"/>
      <c r="H81" s="16"/>
      <c r="I81" s="16"/>
      <c r="K81" s="16" t="s">
        <v>396</v>
      </c>
      <c r="L81" s="16"/>
      <c r="M81" s="16"/>
      <c r="N81" s="16"/>
      <c r="O81" s="16"/>
      <c r="P81" s="16"/>
      <c r="Q81" s="16"/>
      <c r="R81" s="16"/>
      <c r="S81" s="16"/>
      <c r="T81" s="16"/>
      <c r="U81" s="16"/>
      <c r="V81" s="16"/>
      <c r="W81" s="16"/>
      <c r="X81" s="16"/>
      <c r="Y81" s="16"/>
      <c r="Z81" s="16"/>
      <c r="AA81" s="16"/>
      <c r="AB81" s="17"/>
      <c r="AC81" s="17"/>
      <c r="AD81" s="16"/>
      <c r="AF81" s="16" t="s">
        <v>397</v>
      </c>
      <c r="AG81" s="16"/>
      <c r="AH81" s="16"/>
      <c r="AI81" s="16"/>
      <c r="AJ81" s="16"/>
      <c r="AR81" s="16" t="s">
        <v>398</v>
      </c>
      <c r="AS81" s="16"/>
      <c r="AT81" s="16"/>
      <c r="AU81" s="16"/>
      <c r="AV81" s="16"/>
      <c r="AW81" s="16"/>
      <c r="AX81" s="16"/>
    </row>
    <row r="82" spans="1:62" ht="8.4" customHeight="1" x14ac:dyDescent="0.3">
      <c r="AN82" s="17" t="s">
        <v>399</v>
      </c>
      <c r="AO82" s="17"/>
      <c r="AP82" s="17"/>
    </row>
    <row r="83" spans="1:62" ht="9.6" customHeight="1" x14ac:dyDescent="0.3">
      <c r="Q83" s="16" t="s">
        <v>400</v>
      </c>
      <c r="R83" s="16"/>
      <c r="S83" s="16"/>
      <c r="T83" s="16"/>
      <c r="U83" s="16"/>
      <c r="V83" s="16"/>
      <c r="W83" s="16"/>
      <c r="X83" s="16"/>
      <c r="Y83" s="16"/>
      <c r="Z83" s="16"/>
      <c r="AA83" s="16"/>
      <c r="AB83" s="17"/>
      <c r="AC83" s="17"/>
      <c r="AD83" s="16"/>
      <c r="AN83" s="16" t="s">
        <v>401</v>
      </c>
      <c r="AO83" s="16"/>
      <c r="AP83" s="16"/>
      <c r="AR83" s="16" t="s">
        <v>59</v>
      </c>
      <c r="AS83" s="16"/>
      <c r="AT83" s="16"/>
      <c r="AV83" s="16" t="s">
        <v>60</v>
      </c>
      <c r="AW83" s="16"/>
      <c r="AX83" s="16"/>
    </row>
    <row r="84" spans="1:62" ht="9.6" customHeight="1" x14ac:dyDescent="0.3">
      <c r="Y84" s="18" t="s">
        <v>402</v>
      </c>
      <c r="AD84" s="18" t="s">
        <v>403</v>
      </c>
      <c r="BH84" s="18" t="s">
        <v>404</v>
      </c>
    </row>
    <row r="85" spans="1:62" ht="9.6" customHeight="1" x14ac:dyDescent="0.3">
      <c r="G85" s="18" t="s">
        <v>63</v>
      </c>
      <c r="I85" s="18" t="s">
        <v>64</v>
      </c>
      <c r="M85" s="18" t="s">
        <v>63</v>
      </c>
      <c r="O85" s="18" t="s">
        <v>64</v>
      </c>
      <c r="Q85" s="18" t="s">
        <v>405</v>
      </c>
      <c r="U85" s="18" t="s">
        <v>406</v>
      </c>
      <c r="W85" s="18" t="s">
        <v>407</v>
      </c>
      <c r="Y85" s="18" t="s">
        <v>408</v>
      </c>
      <c r="AD85" s="18" t="s">
        <v>409</v>
      </c>
      <c r="AH85" s="18" t="s">
        <v>63</v>
      </c>
      <c r="AJ85" s="18" t="s">
        <v>64</v>
      </c>
      <c r="AP85" s="18" t="s">
        <v>273</v>
      </c>
      <c r="AT85" s="18" t="s">
        <v>273</v>
      </c>
      <c r="AX85" s="18" t="s">
        <v>273</v>
      </c>
      <c r="AZ85" s="18" t="s">
        <v>410</v>
      </c>
      <c r="BH85" s="18" t="s">
        <v>411</v>
      </c>
      <c r="BJ85" s="18" t="s">
        <v>412</v>
      </c>
    </row>
    <row r="86" spans="1:62" ht="9.6" customHeight="1" x14ac:dyDescent="0.3">
      <c r="A86" s="19" t="s">
        <v>71</v>
      </c>
      <c r="C86" s="19" t="s">
        <v>73</v>
      </c>
      <c r="E86" s="19" t="s">
        <v>74</v>
      </c>
      <c r="G86" s="19" t="s">
        <v>75</v>
      </c>
      <c r="I86" s="19" t="s">
        <v>80</v>
      </c>
      <c r="K86" s="19" t="s">
        <v>74</v>
      </c>
      <c r="M86" s="19" t="s">
        <v>75</v>
      </c>
      <c r="O86" s="19" t="s">
        <v>80</v>
      </c>
      <c r="Q86" s="19" t="s">
        <v>76</v>
      </c>
      <c r="S86" s="19" t="s">
        <v>413</v>
      </c>
      <c r="U86" s="19" t="s">
        <v>414</v>
      </c>
      <c r="W86" s="19" t="s">
        <v>415</v>
      </c>
      <c r="Y86" s="19" t="s">
        <v>416</v>
      </c>
      <c r="AA86" s="19" t="s">
        <v>417</v>
      </c>
      <c r="AD86" s="19" t="s">
        <v>418</v>
      </c>
      <c r="AF86" s="19" t="s">
        <v>74</v>
      </c>
      <c r="AH86" s="19" t="s">
        <v>75</v>
      </c>
      <c r="AJ86" s="19" t="s">
        <v>80</v>
      </c>
      <c r="AL86" s="19" t="s">
        <v>65</v>
      </c>
      <c r="AN86" s="19" t="s">
        <v>74</v>
      </c>
      <c r="AP86" s="19" t="s">
        <v>374</v>
      </c>
      <c r="AR86" s="19" t="s">
        <v>74</v>
      </c>
      <c r="AT86" s="19" t="s">
        <v>374</v>
      </c>
      <c r="AV86" s="19" t="s">
        <v>74</v>
      </c>
      <c r="AX86" s="19" t="s">
        <v>374</v>
      </c>
      <c r="AZ86" s="19" t="s">
        <v>419</v>
      </c>
      <c r="BB86" s="19" t="s">
        <v>71</v>
      </c>
      <c r="BF86" s="111" t="s">
        <v>395</v>
      </c>
      <c r="BH86" s="111" t="s">
        <v>375</v>
      </c>
      <c r="BJ86" s="111" t="s">
        <v>420</v>
      </c>
    </row>
    <row r="87" spans="1:62" ht="8.85" customHeight="1" x14ac:dyDescent="0.3"/>
    <row r="88" spans="1:62" ht="8.85" customHeight="1" x14ac:dyDescent="0.3">
      <c r="B88" s="10" t="s">
        <v>286</v>
      </c>
    </row>
    <row r="89" spans="1:62" ht="8.85" customHeight="1" x14ac:dyDescent="0.3">
      <c r="A89" s="10">
        <v>1</v>
      </c>
      <c r="B89" s="21"/>
      <c r="C89" s="10" t="s">
        <v>126</v>
      </c>
      <c r="D89" s="21"/>
      <c r="E89" s="64">
        <v>115526</v>
      </c>
      <c r="F89" s="21"/>
      <c r="G89" s="65">
        <f>(E89/$BD89)</f>
        <v>3.5479868554405578</v>
      </c>
      <c r="H89" s="21"/>
      <c r="I89" s="66">
        <f>IF(G$219,G89/G$219*100,0)</f>
        <v>49.346588293680881</v>
      </c>
      <c r="J89" s="21"/>
      <c r="K89" s="64">
        <v>3763783</v>
      </c>
      <c r="L89" s="21"/>
      <c r="M89" s="65">
        <f>(K89/$BD89)</f>
        <v>115.59175086760234</v>
      </c>
      <c r="N89" s="21"/>
      <c r="O89" s="66">
        <f>IF(M$219,M89/M$219*100,0)</f>
        <v>94.812964361468445</v>
      </c>
      <c r="P89" s="21"/>
      <c r="Q89" s="64">
        <v>275095</v>
      </c>
      <c r="R89" s="21"/>
      <c r="S89" s="64">
        <v>552117</v>
      </c>
      <c r="T89" s="21"/>
      <c r="U89" s="64">
        <v>0</v>
      </c>
      <c r="V89" s="21"/>
      <c r="W89" s="64">
        <v>0</v>
      </c>
      <c r="X89" s="21"/>
      <c r="Y89" s="64">
        <v>0</v>
      </c>
      <c r="Z89" s="21"/>
      <c r="AA89" s="64">
        <v>0</v>
      </c>
      <c r="AB89" s="21"/>
      <c r="AC89" s="21"/>
      <c r="AD89" s="64">
        <v>0</v>
      </c>
      <c r="AE89" s="21"/>
      <c r="AF89" s="64">
        <v>246962</v>
      </c>
      <c r="AG89" s="21"/>
      <c r="AH89" s="65">
        <f>(AF89/$BD89)</f>
        <v>7.5845950677190501</v>
      </c>
      <c r="AI89" s="21"/>
      <c r="AJ89" s="66">
        <f>IF(AH$219,AH89/AH$219*100,0)</f>
        <v>115.89788320216805</v>
      </c>
      <c r="AK89" s="21"/>
      <c r="AL89" s="64">
        <f>(E89+K89+AF89)</f>
        <v>4126271</v>
      </c>
      <c r="AM89" s="21"/>
      <c r="AN89" s="64">
        <v>301554</v>
      </c>
      <c r="AO89" s="21"/>
      <c r="AP89" s="66">
        <f>IF($AL89,AN89/$AL89*100,0)</f>
        <v>7.3081482045168622</v>
      </c>
      <c r="AQ89" s="21"/>
      <c r="AR89" s="64">
        <v>0</v>
      </c>
      <c r="AS89" s="21"/>
      <c r="AT89" s="66">
        <f>IF($AL89,AR89/$AL89*100,0)</f>
        <v>0</v>
      </c>
      <c r="AU89" s="21"/>
      <c r="AV89" s="64">
        <v>0</v>
      </c>
      <c r="AW89" s="21"/>
      <c r="AX89" s="66">
        <f>IF($AL89,AV89/$AL89*100,0)</f>
        <v>0</v>
      </c>
      <c r="AY89" s="21"/>
      <c r="AZ89" s="64">
        <v>315534</v>
      </c>
      <c r="BA89" s="21"/>
      <c r="BB89" s="10">
        <v>1</v>
      </c>
      <c r="BC89" s="21"/>
      <c r="BD89" s="96">
        <v>32561</v>
      </c>
      <c r="BE89" s="21"/>
      <c r="BF89" s="96">
        <f>IF(E89,BD89,0)</f>
        <v>32561</v>
      </c>
      <c r="BG89" s="21"/>
      <c r="BH89" s="96">
        <f>IF(K89,BD89,0)</f>
        <v>32561</v>
      </c>
      <c r="BI89" s="21"/>
      <c r="BJ89" s="96">
        <f>IF(AF89,BD89,0)</f>
        <v>32561</v>
      </c>
    </row>
    <row r="90" spans="1:62" ht="8.85" customHeight="1" x14ac:dyDescent="0.3">
      <c r="A90" s="10">
        <v>2</v>
      </c>
      <c r="B90" s="21"/>
      <c r="C90" s="10" t="s">
        <v>127</v>
      </c>
      <c r="D90" s="21"/>
      <c r="E90" s="70">
        <v>760961</v>
      </c>
      <c r="F90" s="21"/>
      <c r="G90" s="66">
        <f>(E90/$BD90)</f>
        <v>6.935354805781885</v>
      </c>
      <c r="H90" s="21"/>
      <c r="I90" s="66">
        <f>IF(G$219,G90/G$219*100,0)</f>
        <v>96.459235114337531</v>
      </c>
      <c r="J90" s="21"/>
      <c r="K90" s="70">
        <v>12170633</v>
      </c>
      <c r="L90" s="21"/>
      <c r="M90" s="66">
        <f>(K90/$BD90)</f>
        <v>110.92244946318878</v>
      </c>
      <c r="N90" s="21"/>
      <c r="O90" s="66">
        <f>IF(M$219,M90/M$219*100,0)</f>
        <v>90.983017117597271</v>
      </c>
      <c r="P90" s="21"/>
      <c r="Q90" s="70">
        <v>0</v>
      </c>
      <c r="R90" s="21"/>
      <c r="S90" s="70">
        <v>0</v>
      </c>
      <c r="T90" s="21"/>
      <c r="U90" s="70">
        <v>0</v>
      </c>
      <c r="V90" s="21"/>
      <c r="W90" s="70">
        <v>0</v>
      </c>
      <c r="X90" s="21"/>
      <c r="Y90" s="70">
        <v>0</v>
      </c>
      <c r="Z90" s="21"/>
      <c r="AA90" s="70">
        <v>0</v>
      </c>
      <c r="AB90" s="21"/>
      <c r="AC90" s="21"/>
      <c r="AD90" s="70">
        <v>0</v>
      </c>
      <c r="AE90" s="21"/>
      <c r="AF90" s="70">
        <v>909866</v>
      </c>
      <c r="AG90" s="21"/>
      <c r="AH90" s="71">
        <f>(AF90/$BD90)</f>
        <v>8.2924664151218526</v>
      </c>
      <c r="AI90" s="21"/>
      <c r="AJ90" s="71">
        <f>IF(AH$219,AH90/AH$219*100,0)</f>
        <v>126.71464929329753</v>
      </c>
      <c r="AK90" s="21"/>
      <c r="AL90" s="70">
        <f>(E90+K90+AF90)</f>
        <v>13841460</v>
      </c>
      <c r="AM90" s="21"/>
      <c r="AN90" s="70">
        <v>583162</v>
      </c>
      <c r="AO90" s="21"/>
      <c r="AP90" s="66">
        <f>IF($AL90,AN90/$AL90*100,0)</f>
        <v>4.213153814698738</v>
      </c>
      <c r="AQ90" s="21"/>
      <c r="AR90" s="70">
        <v>0</v>
      </c>
      <c r="AS90" s="21"/>
      <c r="AT90" s="66">
        <f>IF($AL90,AR90/$AL90*100,0)</f>
        <v>0</v>
      </c>
      <c r="AU90" s="21"/>
      <c r="AV90" s="70">
        <v>0</v>
      </c>
      <c r="AW90" s="21"/>
      <c r="AX90" s="66">
        <f>IF($AL90,AV90/$AL90*100,0)</f>
        <v>0</v>
      </c>
      <c r="AY90" s="21"/>
      <c r="AZ90" s="70">
        <v>59423</v>
      </c>
      <c r="BA90" s="21"/>
      <c r="BB90" s="10">
        <v>2</v>
      </c>
      <c r="BC90" s="21"/>
      <c r="BD90" s="96">
        <v>109722</v>
      </c>
      <c r="BE90" s="21"/>
      <c r="BF90" s="96">
        <f>IF(E90,BD90,0)</f>
        <v>109722</v>
      </c>
      <c r="BG90" s="21"/>
      <c r="BH90" s="96">
        <f>IF(K90,BD90,0)</f>
        <v>109722</v>
      </c>
      <c r="BI90" s="21"/>
      <c r="BJ90" s="96">
        <f>IF(AF90,BD90,0)</f>
        <v>109722</v>
      </c>
    </row>
    <row r="91" spans="1:62" ht="8.85" customHeight="1" x14ac:dyDescent="0.3">
      <c r="A91" s="10">
        <v>3</v>
      </c>
      <c r="B91" s="21"/>
      <c r="C91" s="10" t="s">
        <v>128</v>
      </c>
      <c r="D91" s="21"/>
      <c r="E91" s="70">
        <v>63822</v>
      </c>
      <c r="F91" s="21"/>
      <c r="G91" s="66">
        <f>(E91/$BD91)</f>
        <v>4.2684590690208664</v>
      </c>
      <c r="H91" s="21"/>
      <c r="I91" s="66">
        <f>IF(G$219,G91/G$219*100,0)</f>
        <v>59.367156900373132</v>
      </c>
      <c r="J91" s="21"/>
      <c r="K91" s="70">
        <v>1021514</v>
      </c>
      <c r="L91" s="21"/>
      <c r="M91" s="66">
        <f>(K91/$BD91)</f>
        <v>68.31955591225254</v>
      </c>
      <c r="N91" s="21"/>
      <c r="O91" s="66">
        <f>IF(M$219,M91/M$219*100,0)</f>
        <v>56.038424639134554</v>
      </c>
      <c r="P91" s="21"/>
      <c r="Q91" s="70">
        <v>403343</v>
      </c>
      <c r="R91" s="21"/>
      <c r="S91" s="70">
        <v>384756</v>
      </c>
      <c r="T91" s="21"/>
      <c r="U91" s="70">
        <v>0</v>
      </c>
      <c r="V91" s="21"/>
      <c r="W91" s="70">
        <v>0</v>
      </c>
      <c r="X91" s="21"/>
      <c r="Y91" s="70">
        <v>0</v>
      </c>
      <c r="Z91" s="21"/>
      <c r="AA91" s="70">
        <v>0</v>
      </c>
      <c r="AB91" s="21"/>
      <c r="AC91" s="21"/>
      <c r="AD91" s="70">
        <v>0</v>
      </c>
      <c r="AE91" s="21"/>
      <c r="AF91" s="70">
        <v>158202</v>
      </c>
      <c r="AG91" s="21"/>
      <c r="AH91" s="71">
        <f>(AF91/$BD91)</f>
        <v>10.580658105939005</v>
      </c>
      <c r="AI91" s="21"/>
      <c r="AJ91" s="71">
        <f>IF(AH$219,AH91/AH$219*100,0)</f>
        <v>161.67980840313666</v>
      </c>
      <c r="AK91" s="21"/>
      <c r="AL91" s="70">
        <f>(E91+K91+AF91)</f>
        <v>1243538</v>
      </c>
      <c r="AM91" s="21"/>
      <c r="AN91" s="70">
        <v>357654</v>
      </c>
      <c r="AO91" s="21"/>
      <c r="AP91" s="66">
        <f>IF($AL91,AN91/$AL91*100,0)</f>
        <v>28.761002880490988</v>
      </c>
      <c r="AQ91" s="21"/>
      <c r="AR91" s="70">
        <v>0</v>
      </c>
      <c r="AS91" s="21"/>
      <c r="AT91" s="66">
        <f>IF($AL91,AR91/$AL91*100,0)</f>
        <v>0</v>
      </c>
      <c r="AU91" s="21"/>
      <c r="AV91" s="70">
        <v>0</v>
      </c>
      <c r="AW91" s="21"/>
      <c r="AX91" s="66">
        <f>IF($AL91,AV91/$AL91*100,0)</f>
        <v>0</v>
      </c>
      <c r="AY91" s="21"/>
      <c r="AZ91" s="70">
        <v>54652</v>
      </c>
      <c r="BA91" s="21"/>
      <c r="BB91" s="10">
        <v>3</v>
      </c>
      <c r="BC91" s="21"/>
      <c r="BD91" s="96">
        <v>14952</v>
      </c>
      <c r="BE91" s="21"/>
      <c r="BF91" s="96">
        <f>IF(E91,BD91,0)</f>
        <v>14952</v>
      </c>
      <c r="BG91" s="21"/>
      <c r="BH91" s="96">
        <f>IF(K91,BD91,0)</f>
        <v>14952</v>
      </c>
      <c r="BI91" s="21"/>
      <c r="BJ91" s="96">
        <f>IF(AF91,BD91,0)</f>
        <v>14952</v>
      </c>
    </row>
    <row r="92" spans="1:62" ht="8.85" customHeight="1" x14ac:dyDescent="0.3">
      <c r="A92" s="10">
        <v>4</v>
      </c>
      <c r="B92" s="21"/>
      <c r="C92" s="10" t="s">
        <v>129</v>
      </c>
      <c r="D92" s="21"/>
      <c r="E92" s="70">
        <v>174054</v>
      </c>
      <c r="F92" s="21"/>
      <c r="G92" s="66">
        <f>(E92/$BD92)</f>
        <v>13.334405883704896</v>
      </c>
      <c r="H92" s="21"/>
      <c r="I92" s="66">
        <f>IF(G$219,G92/G$219*100,0)</f>
        <v>185.4593785416705</v>
      </c>
      <c r="J92" s="21"/>
      <c r="K92" s="70">
        <v>1698700</v>
      </c>
      <c r="L92" s="21"/>
      <c r="M92" s="66">
        <f>(K92/$BD92)</f>
        <v>130.13866544089481</v>
      </c>
      <c r="N92" s="21"/>
      <c r="O92" s="66">
        <f>IF(M$219,M92/M$219*100,0)</f>
        <v>106.74492388846504</v>
      </c>
      <c r="P92" s="21"/>
      <c r="Q92" s="70">
        <v>277452</v>
      </c>
      <c r="R92" s="21"/>
      <c r="S92" s="70">
        <v>319173</v>
      </c>
      <c r="T92" s="21"/>
      <c r="U92" s="70">
        <v>0</v>
      </c>
      <c r="V92" s="21"/>
      <c r="W92" s="70">
        <v>0</v>
      </c>
      <c r="X92" s="21"/>
      <c r="Y92" s="70">
        <v>0</v>
      </c>
      <c r="Z92" s="21"/>
      <c r="AA92" s="70">
        <v>0</v>
      </c>
      <c r="AB92" s="21"/>
      <c r="AC92" s="21"/>
      <c r="AD92" s="70">
        <v>0</v>
      </c>
      <c r="AE92" s="21"/>
      <c r="AF92" s="70">
        <v>133968</v>
      </c>
      <c r="AG92" s="21"/>
      <c r="AH92" s="71">
        <f>(AF92/$BD92)</f>
        <v>10.263387726959319</v>
      </c>
      <c r="AI92" s="21"/>
      <c r="AJ92" s="71">
        <f>IF(AH$219,AH92/AH$219*100,0)</f>
        <v>156.83169653978922</v>
      </c>
      <c r="AK92" s="21"/>
      <c r="AL92" s="70">
        <f>(E92+K92+AF92)</f>
        <v>2006722</v>
      </c>
      <c r="AM92" s="21"/>
      <c r="AN92" s="70">
        <v>261872</v>
      </c>
      <c r="AO92" s="21"/>
      <c r="AP92" s="66">
        <f>IF($AL92,AN92/$AL92*100,0)</f>
        <v>13.049739824450024</v>
      </c>
      <c r="AQ92" s="21"/>
      <c r="AR92" s="70">
        <v>0</v>
      </c>
      <c r="AS92" s="21"/>
      <c r="AT92" s="66">
        <f>IF($AL92,AR92/$AL92*100,0)</f>
        <v>0</v>
      </c>
      <c r="AU92" s="21"/>
      <c r="AV92" s="70">
        <v>0</v>
      </c>
      <c r="AW92" s="21"/>
      <c r="AX92" s="66">
        <f>IF($AL92,AV92/$AL92*100,0)</f>
        <v>0</v>
      </c>
      <c r="AY92" s="21"/>
      <c r="AZ92" s="70">
        <v>0</v>
      </c>
      <c r="BA92" s="21"/>
      <c r="BB92" s="10">
        <v>4</v>
      </c>
      <c r="BC92" s="21"/>
      <c r="BD92" s="96">
        <v>13053</v>
      </c>
      <c r="BE92" s="21"/>
      <c r="BF92" s="96">
        <f>IF(E92,BD92,0)</f>
        <v>13053</v>
      </c>
      <c r="BG92" s="21"/>
      <c r="BH92" s="96">
        <f>IF(K92,BD92,0)</f>
        <v>13053</v>
      </c>
      <c r="BI92" s="21"/>
      <c r="BJ92" s="96">
        <f>IF(AF92,BD92,0)</f>
        <v>13053</v>
      </c>
    </row>
    <row r="93" spans="1:62" ht="8.85" customHeight="1" x14ac:dyDescent="0.3">
      <c r="A93" s="10">
        <v>5</v>
      </c>
      <c r="B93" s="21"/>
      <c r="C93" s="10" t="s">
        <v>130</v>
      </c>
      <c r="D93" s="21"/>
      <c r="E93" s="70">
        <v>125437</v>
      </c>
      <c r="F93" s="21"/>
      <c r="G93" s="66">
        <f>(E93/$BD93)</f>
        <v>3.9487817163004468</v>
      </c>
      <c r="H93" s="21"/>
      <c r="I93" s="66">
        <f>IF(G$219,G93/G$219*100,0)</f>
        <v>54.920977319037121</v>
      </c>
      <c r="J93" s="21"/>
      <c r="K93" s="70">
        <v>2559744</v>
      </c>
      <c r="L93" s="21"/>
      <c r="M93" s="66">
        <f>(K93/$BD93)</f>
        <v>80.581250393502486</v>
      </c>
      <c r="N93" s="21"/>
      <c r="O93" s="66">
        <f>IF(M$219,M93/M$219*100,0)</f>
        <v>66.0959555021592</v>
      </c>
      <c r="P93" s="21"/>
      <c r="Q93" s="70">
        <v>337385</v>
      </c>
      <c r="R93" s="21"/>
      <c r="S93" s="70">
        <v>445460</v>
      </c>
      <c r="T93" s="21"/>
      <c r="U93" s="70">
        <v>0</v>
      </c>
      <c r="V93" s="21"/>
      <c r="W93" s="70">
        <v>0</v>
      </c>
      <c r="X93" s="21"/>
      <c r="Y93" s="70">
        <v>0</v>
      </c>
      <c r="Z93" s="21"/>
      <c r="AA93" s="70">
        <v>0</v>
      </c>
      <c r="AB93" s="21"/>
      <c r="AC93" s="21"/>
      <c r="AD93" s="70">
        <v>0</v>
      </c>
      <c r="AE93" s="21"/>
      <c r="AF93" s="70">
        <v>238131</v>
      </c>
      <c r="AG93" s="21"/>
      <c r="AH93" s="71">
        <f>(AF93/$BD93)</f>
        <v>7.4964112573191466</v>
      </c>
      <c r="AI93" s="21"/>
      <c r="AJ93" s="71">
        <f>IF(AH$219,AH93/AH$219*100,0)</f>
        <v>114.55037329995204</v>
      </c>
      <c r="AK93" s="21"/>
      <c r="AL93" s="70">
        <f>(E93+K93+AF93)</f>
        <v>2923312</v>
      </c>
      <c r="AM93" s="21"/>
      <c r="AN93" s="70">
        <v>327524</v>
      </c>
      <c r="AO93" s="21"/>
      <c r="AP93" s="71">
        <f>IF($AL93,AN93/$AL93*100,0)</f>
        <v>11.203867394243241</v>
      </c>
      <c r="AQ93" s="21"/>
      <c r="AR93" s="70">
        <v>0</v>
      </c>
      <c r="AS93" s="21"/>
      <c r="AT93" s="71">
        <f>IF($AL93,AR93/$AL93*100,0)</f>
        <v>0</v>
      </c>
      <c r="AU93" s="21"/>
      <c r="AV93" s="70">
        <v>0</v>
      </c>
      <c r="AW93" s="21"/>
      <c r="AX93" s="71">
        <f>IF($AL93,AV93/$AL93*100,0)</f>
        <v>0</v>
      </c>
      <c r="AY93" s="21"/>
      <c r="AZ93" s="70">
        <v>108094</v>
      </c>
      <c r="BA93" s="21"/>
      <c r="BB93" s="10">
        <v>5</v>
      </c>
      <c r="BC93" s="21"/>
      <c r="BD93" s="96">
        <v>31766</v>
      </c>
      <c r="BE93" s="21"/>
      <c r="BF93" s="96">
        <f>IF(E93,BD93,0)</f>
        <v>31766</v>
      </c>
      <c r="BG93" s="21"/>
      <c r="BH93" s="96">
        <f>IF(K93,BD93,0)</f>
        <v>31766</v>
      </c>
      <c r="BI93" s="21"/>
      <c r="BJ93" s="96">
        <f>IF(AF93,BD93,0)</f>
        <v>31766</v>
      </c>
    </row>
    <row r="94" spans="1:62" ht="8.85" customHeight="1" x14ac:dyDescent="0.3">
      <c r="A94" s="29"/>
      <c r="B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9"/>
      <c r="BC94" s="21"/>
      <c r="BD94" s="27"/>
      <c r="BE94" s="21"/>
      <c r="BF94" s="21"/>
      <c r="BG94" s="21"/>
      <c r="BH94" s="21"/>
      <c r="BI94" s="21"/>
      <c r="BJ94" s="21"/>
    </row>
    <row r="95" spans="1:62" ht="8.85" customHeight="1" x14ac:dyDescent="0.3">
      <c r="A95" s="10">
        <v>6</v>
      </c>
      <c r="B95" s="21"/>
      <c r="C95" s="10" t="s">
        <v>131</v>
      </c>
      <c r="D95" s="21"/>
      <c r="E95" s="70">
        <v>156266</v>
      </c>
      <c r="F95" s="21"/>
      <c r="G95" s="66">
        <f>(E95/$BD95)</f>
        <v>9.8789986091794155</v>
      </c>
      <c r="H95" s="21"/>
      <c r="I95" s="66">
        <f>IF(G$219,G95/G$219*100,0)</f>
        <v>137.40041803522686</v>
      </c>
      <c r="J95" s="21"/>
      <c r="K95" s="70">
        <v>1303064</v>
      </c>
      <c r="L95" s="21"/>
      <c r="M95" s="66">
        <f>(K95/$BD95)</f>
        <v>82.378556075357181</v>
      </c>
      <c r="N95" s="21"/>
      <c r="O95" s="66">
        <f>IF(M$219,M95/M$219*100,0)</f>
        <v>67.570177306754374</v>
      </c>
      <c r="P95" s="21"/>
      <c r="Q95" s="70">
        <v>317497</v>
      </c>
      <c r="R95" s="21"/>
      <c r="S95" s="70">
        <v>291973</v>
      </c>
      <c r="T95" s="21"/>
      <c r="U95" s="70">
        <v>0</v>
      </c>
      <c r="V95" s="21"/>
      <c r="W95" s="70">
        <v>0</v>
      </c>
      <c r="X95" s="21"/>
      <c r="Y95" s="70">
        <v>0</v>
      </c>
      <c r="Z95" s="21"/>
      <c r="AA95" s="70">
        <v>0</v>
      </c>
      <c r="AB95" s="21"/>
      <c r="AC95" s="21"/>
      <c r="AD95" s="70">
        <v>0</v>
      </c>
      <c r="AE95" s="21"/>
      <c r="AF95" s="70">
        <v>177151</v>
      </c>
      <c r="AG95" s="21"/>
      <c r="AH95" s="71">
        <f>(AF95/$BD95)</f>
        <v>11.199329877354913</v>
      </c>
      <c r="AI95" s="21"/>
      <c r="AJ95" s="71">
        <f>IF(AH$219,AH95/AH$219*100,0)</f>
        <v>171.13354298802105</v>
      </c>
      <c r="AK95" s="21"/>
      <c r="AL95" s="70">
        <f>(E95+K95+AF95)</f>
        <v>1636481</v>
      </c>
      <c r="AM95" s="21"/>
      <c r="AN95" s="70">
        <v>242533</v>
      </c>
      <c r="AO95" s="21"/>
      <c r="AP95" s="71">
        <f>IF($AL95,AN95/$AL95*100,0)</f>
        <v>14.820398159220913</v>
      </c>
      <c r="AQ95" s="21"/>
      <c r="AR95" s="70">
        <v>0</v>
      </c>
      <c r="AS95" s="21"/>
      <c r="AT95" s="71">
        <f>IF($AL95,AR95/$AL95*100,0)</f>
        <v>0</v>
      </c>
      <c r="AU95" s="21"/>
      <c r="AV95" s="70">
        <v>0</v>
      </c>
      <c r="AW95" s="21"/>
      <c r="AX95" s="71">
        <f>IF($AL95,AV95/$AL95*100,0)</f>
        <v>0</v>
      </c>
      <c r="AY95" s="21"/>
      <c r="AZ95" s="70">
        <v>0</v>
      </c>
      <c r="BA95" s="21"/>
      <c r="BB95" s="10">
        <v>6</v>
      </c>
      <c r="BC95" s="21"/>
      <c r="BD95" s="96">
        <v>15818</v>
      </c>
      <c r="BE95" s="21"/>
      <c r="BF95" s="96">
        <f>IF(E95,BD95,0)</f>
        <v>15818</v>
      </c>
      <c r="BG95" s="21"/>
      <c r="BH95" s="96">
        <f>IF(K95,BD95,0)</f>
        <v>15818</v>
      </c>
      <c r="BI95" s="21"/>
      <c r="BJ95" s="96">
        <f>IF(AF95,BD95,0)</f>
        <v>15818</v>
      </c>
    </row>
    <row r="96" spans="1:62" ht="8.85" customHeight="1" x14ac:dyDescent="0.3">
      <c r="A96" s="10">
        <v>7</v>
      </c>
      <c r="B96" s="21"/>
      <c r="C96" s="10" t="s">
        <v>132</v>
      </c>
      <c r="D96" s="21"/>
      <c r="E96" s="70">
        <v>1919877</v>
      </c>
      <c r="F96" s="21"/>
      <c r="G96" s="66">
        <f>(E96/$BD96)</f>
        <v>7.9283962139482638</v>
      </c>
      <c r="H96" s="21"/>
      <c r="I96" s="66">
        <f>IF(G$219,G96/G$219*100,0)</f>
        <v>110.27078727728335</v>
      </c>
      <c r="J96" s="21"/>
      <c r="K96" s="70">
        <v>45036034</v>
      </c>
      <c r="L96" s="21"/>
      <c r="M96" s="66">
        <f>(K96/$BD96)</f>
        <v>185.98249859592323</v>
      </c>
      <c r="N96" s="21"/>
      <c r="O96" s="66">
        <f>IF(M$219,M96/M$219*100,0)</f>
        <v>152.55026313624595</v>
      </c>
      <c r="P96" s="21"/>
      <c r="Q96" s="70">
        <v>7008439</v>
      </c>
      <c r="R96" s="21"/>
      <c r="S96" s="70">
        <v>7710758</v>
      </c>
      <c r="T96" s="21"/>
      <c r="U96" s="70">
        <v>0</v>
      </c>
      <c r="V96" s="21"/>
      <c r="W96" s="70">
        <v>0</v>
      </c>
      <c r="X96" s="21"/>
      <c r="Y96" s="70">
        <v>0</v>
      </c>
      <c r="Z96" s="21"/>
      <c r="AA96" s="70">
        <v>0</v>
      </c>
      <c r="AB96" s="21"/>
      <c r="AC96" s="21"/>
      <c r="AD96" s="70">
        <v>0</v>
      </c>
      <c r="AE96" s="21"/>
      <c r="AF96" s="70">
        <v>1732734</v>
      </c>
      <c r="AG96" s="21"/>
      <c r="AH96" s="71">
        <f>(AF96/$BD96)</f>
        <v>7.1555634477518257</v>
      </c>
      <c r="AI96" s="21"/>
      <c r="AJ96" s="71">
        <f>IF(AH$219,AH96/AH$219*100,0)</f>
        <v>109.34198191316857</v>
      </c>
      <c r="AK96" s="21"/>
      <c r="AL96" s="70">
        <f>(E96+K96+AF96)</f>
        <v>48688645</v>
      </c>
      <c r="AM96" s="21"/>
      <c r="AN96" s="70">
        <v>1267510</v>
      </c>
      <c r="AO96" s="21"/>
      <c r="AP96" s="71">
        <f>IF($AL96,AN96/$AL96*100,0)</f>
        <v>2.603296928883521</v>
      </c>
      <c r="AQ96" s="21"/>
      <c r="AR96" s="70">
        <v>15654036</v>
      </c>
      <c r="AS96" s="21"/>
      <c r="AT96" s="71">
        <f>IF($AL96,AR96/$AL96*100,0)</f>
        <v>32.151307558466662</v>
      </c>
      <c r="AU96" s="21"/>
      <c r="AV96" s="70">
        <v>0</v>
      </c>
      <c r="AW96" s="21"/>
      <c r="AX96" s="71">
        <f>IF($AL96,AV96/$AL96*100,0)</f>
        <v>0</v>
      </c>
      <c r="AY96" s="21"/>
      <c r="AZ96" s="70">
        <v>1266414</v>
      </c>
      <c r="BA96" s="21"/>
      <c r="BB96" s="10">
        <v>7</v>
      </c>
      <c r="BC96" s="21"/>
      <c r="BD96" s="96">
        <v>242152</v>
      </c>
      <c r="BE96" s="21"/>
      <c r="BF96" s="96">
        <f>IF(E96,BD96,0)</f>
        <v>242152</v>
      </c>
      <c r="BG96" s="21"/>
      <c r="BH96" s="96">
        <f>IF(K96,BD96,0)</f>
        <v>242152</v>
      </c>
      <c r="BI96" s="21"/>
      <c r="BJ96" s="96">
        <f>IF(AF96,BD96,0)</f>
        <v>242152</v>
      </c>
    </row>
    <row r="97" spans="1:62" ht="8.85" customHeight="1" x14ac:dyDescent="0.3">
      <c r="A97" s="10">
        <v>8</v>
      </c>
      <c r="B97" s="21"/>
      <c r="C97" s="10" t="s">
        <v>133</v>
      </c>
      <c r="D97" s="21"/>
      <c r="E97" s="70">
        <v>147707</v>
      </c>
      <c r="F97" s="21"/>
      <c r="G97" s="66">
        <f>(E97/$BD97)</f>
        <v>1.947844549063048</v>
      </c>
      <c r="H97" s="21"/>
      <c r="I97" s="66">
        <f>IF(G$219,G97/G$219*100,0)</f>
        <v>27.09127371069966</v>
      </c>
      <c r="J97" s="21"/>
      <c r="K97" s="70">
        <v>5697173</v>
      </c>
      <c r="L97" s="21"/>
      <c r="M97" s="66">
        <f>(K97/$BD97)</f>
        <v>75.129867732193958</v>
      </c>
      <c r="N97" s="21"/>
      <c r="O97" s="66">
        <f>IF(M$219,M97/M$219*100,0)</f>
        <v>61.624514018593636</v>
      </c>
      <c r="P97" s="21"/>
      <c r="Q97" s="70">
        <v>930125</v>
      </c>
      <c r="R97" s="21"/>
      <c r="S97" s="70">
        <v>554542</v>
      </c>
      <c r="T97" s="21"/>
      <c r="U97" s="70">
        <v>0</v>
      </c>
      <c r="V97" s="21"/>
      <c r="W97" s="70">
        <v>0</v>
      </c>
      <c r="X97" s="21"/>
      <c r="Y97" s="70">
        <v>0</v>
      </c>
      <c r="Z97" s="21"/>
      <c r="AA97" s="70">
        <v>0</v>
      </c>
      <c r="AB97" s="21"/>
      <c r="AC97" s="21"/>
      <c r="AD97" s="70">
        <v>0</v>
      </c>
      <c r="AE97" s="21"/>
      <c r="AF97" s="70">
        <v>342567</v>
      </c>
      <c r="AG97" s="21"/>
      <c r="AH97" s="71">
        <f>(AF97/$BD97)</f>
        <v>4.5175060331526682</v>
      </c>
      <c r="AI97" s="21"/>
      <c r="AJ97" s="71">
        <f>IF(AH$219,AH97/AH$219*100,0)</f>
        <v>69.03063142075861</v>
      </c>
      <c r="AK97" s="21"/>
      <c r="AL97" s="70">
        <f>(E97+K97+AF97)</f>
        <v>6187447</v>
      </c>
      <c r="AM97" s="21"/>
      <c r="AN97" s="70">
        <v>495024</v>
      </c>
      <c r="AO97" s="21"/>
      <c r="AP97" s="71">
        <f>IF($AL97,AN97/$AL97*100,0)</f>
        <v>8.0004564079498373</v>
      </c>
      <c r="AQ97" s="21"/>
      <c r="AR97" s="70">
        <v>0</v>
      </c>
      <c r="AS97" s="21"/>
      <c r="AT97" s="71">
        <f>IF($AL97,AR97/$AL97*100,0)</f>
        <v>0</v>
      </c>
      <c r="AU97" s="21"/>
      <c r="AV97" s="70">
        <v>0</v>
      </c>
      <c r="AW97" s="21"/>
      <c r="AX97" s="71">
        <f>IF($AL97,AV97/$AL97*100,0)</f>
        <v>0</v>
      </c>
      <c r="AY97" s="21"/>
      <c r="AZ97" s="70">
        <v>128420</v>
      </c>
      <c r="BA97" s="21"/>
      <c r="BB97" s="10">
        <v>8</v>
      </c>
      <c r="BC97" s="21"/>
      <c r="BD97" s="96">
        <v>75831</v>
      </c>
      <c r="BE97" s="21"/>
      <c r="BF97" s="96">
        <f>IF(E97,BD97,0)</f>
        <v>75831</v>
      </c>
      <c r="BG97" s="21"/>
      <c r="BH97" s="96">
        <f>IF(K97,BD97,0)</f>
        <v>75831</v>
      </c>
      <c r="BI97" s="21"/>
      <c r="BJ97" s="96">
        <f>IF(AF97,BD97,0)</f>
        <v>75831</v>
      </c>
    </row>
    <row r="98" spans="1:62" ht="8.85" customHeight="1" x14ac:dyDescent="0.3">
      <c r="A98" s="10">
        <v>9</v>
      </c>
      <c r="B98" s="21"/>
      <c r="C98" s="10" t="s">
        <v>134</v>
      </c>
      <c r="D98" s="21"/>
      <c r="E98" s="70">
        <v>187914</v>
      </c>
      <c r="F98" s="21"/>
      <c r="G98" s="66">
        <f>(E98/$BD98)</f>
        <v>43.518758684576191</v>
      </c>
      <c r="H98" s="21"/>
      <c r="I98" s="66">
        <f>IF(G$219,G98/G$219*100,0)</f>
        <v>605.27345657067633</v>
      </c>
      <c r="J98" s="21"/>
      <c r="K98" s="70">
        <v>854311</v>
      </c>
      <c r="L98" s="21"/>
      <c r="M98" s="66">
        <f>(K98/$BD98)</f>
        <v>197.84877257989811</v>
      </c>
      <c r="N98" s="21"/>
      <c r="O98" s="66">
        <f>IF(M$219,M98/M$219*100,0)</f>
        <v>162.28345433632288</v>
      </c>
      <c r="P98" s="21"/>
      <c r="Q98" s="70">
        <v>210868</v>
      </c>
      <c r="R98" s="21"/>
      <c r="S98" s="70">
        <v>264970</v>
      </c>
      <c r="T98" s="21"/>
      <c r="U98" s="70">
        <v>0</v>
      </c>
      <c r="V98" s="21"/>
      <c r="W98" s="70">
        <v>0</v>
      </c>
      <c r="X98" s="21"/>
      <c r="Y98" s="70">
        <v>0</v>
      </c>
      <c r="Z98" s="21"/>
      <c r="AA98" s="70">
        <v>0</v>
      </c>
      <c r="AB98" s="21"/>
      <c r="AC98" s="21"/>
      <c r="AD98" s="70">
        <v>0</v>
      </c>
      <c r="AE98" s="21"/>
      <c r="AF98" s="70">
        <v>162354</v>
      </c>
      <c r="AG98" s="21"/>
      <c r="AH98" s="71">
        <f>(AF98/$BD98)</f>
        <v>37.599351551644283</v>
      </c>
      <c r="AI98" s="21"/>
      <c r="AJ98" s="71">
        <f>IF(AH$219,AH98/AH$219*100,0)</f>
        <v>574.5442196586813</v>
      </c>
      <c r="AK98" s="21"/>
      <c r="AL98" s="70">
        <f>(E98+K98+AF98)</f>
        <v>1204579</v>
      </c>
      <c r="AM98" s="21"/>
      <c r="AN98" s="70">
        <v>191887</v>
      </c>
      <c r="AO98" s="21"/>
      <c r="AP98" s="71">
        <f>IF($AL98,AN98/$AL98*100,0)</f>
        <v>15.929797879591126</v>
      </c>
      <c r="AQ98" s="21"/>
      <c r="AR98" s="70">
        <v>0</v>
      </c>
      <c r="AS98" s="21"/>
      <c r="AT98" s="71">
        <f>IF($AL98,AR98/$AL98*100,0)</f>
        <v>0</v>
      </c>
      <c r="AU98" s="21"/>
      <c r="AV98" s="70">
        <v>0</v>
      </c>
      <c r="AW98" s="21"/>
      <c r="AX98" s="71">
        <f>IF($AL98,AV98/$AL98*100,0)</f>
        <v>0</v>
      </c>
      <c r="AY98" s="21"/>
      <c r="AZ98" s="70">
        <v>24276</v>
      </c>
      <c r="BA98" s="21"/>
      <c r="BB98" s="10">
        <v>9</v>
      </c>
      <c r="BC98" s="21"/>
      <c r="BD98" s="96">
        <v>4318</v>
      </c>
      <c r="BE98" s="21"/>
      <c r="BF98" s="96">
        <f>IF(E98,BD98,0)</f>
        <v>4318</v>
      </c>
      <c r="BG98" s="21"/>
      <c r="BH98" s="96">
        <f>IF(K98,BD98,0)</f>
        <v>4318</v>
      </c>
      <c r="BI98" s="21"/>
      <c r="BJ98" s="96">
        <f>IF(AF98,BD98,0)</f>
        <v>4318</v>
      </c>
    </row>
    <row r="99" spans="1:62" ht="8.85" customHeight="1" x14ac:dyDescent="0.3">
      <c r="A99" s="10">
        <v>10</v>
      </c>
      <c r="B99" s="21"/>
      <c r="C99" s="10" t="s">
        <v>135</v>
      </c>
      <c r="D99" s="21"/>
      <c r="E99" s="70">
        <v>0</v>
      </c>
      <c r="F99" s="21"/>
      <c r="G99" s="66">
        <v>0</v>
      </c>
      <c r="H99" s="21"/>
      <c r="I99" s="66">
        <f>IF(G$219,G99/G$219*100,0)</f>
        <v>0</v>
      </c>
      <c r="J99" s="21"/>
      <c r="K99" s="70">
        <v>0</v>
      </c>
      <c r="L99" s="21"/>
      <c r="M99" s="66">
        <v>0</v>
      </c>
      <c r="N99" s="21"/>
      <c r="O99" s="66">
        <f>IF(M$219,M99/M$219*100,0)</f>
        <v>0</v>
      </c>
      <c r="P99" s="21"/>
      <c r="Q99" s="70">
        <v>0</v>
      </c>
      <c r="R99" s="21"/>
      <c r="S99" s="70">
        <v>0</v>
      </c>
      <c r="T99" s="21"/>
      <c r="U99" s="70">
        <v>0</v>
      </c>
      <c r="V99" s="21"/>
      <c r="W99" s="70">
        <v>0</v>
      </c>
      <c r="X99" s="21"/>
      <c r="Y99" s="70">
        <v>0</v>
      </c>
      <c r="Z99" s="21"/>
      <c r="AA99" s="70">
        <v>0</v>
      </c>
      <c r="AB99" s="21"/>
      <c r="AC99" s="21"/>
      <c r="AD99" s="70">
        <v>0</v>
      </c>
      <c r="AE99" s="21"/>
      <c r="AF99" s="70">
        <v>0</v>
      </c>
      <c r="AG99" s="21"/>
      <c r="AH99" s="71">
        <v>0</v>
      </c>
      <c r="AI99" s="21"/>
      <c r="AJ99" s="71">
        <f>IF(AH$219,AH99/AH$219*100,0)</f>
        <v>0</v>
      </c>
      <c r="AK99" s="21"/>
      <c r="AL99" s="70">
        <f>(E99+K99+AF99)</f>
        <v>0</v>
      </c>
      <c r="AM99" s="21"/>
      <c r="AN99" s="70">
        <v>0</v>
      </c>
      <c r="AO99" s="21"/>
      <c r="AP99" s="71">
        <f>IF($AL99,AN99/$AL99*100,0)</f>
        <v>0</v>
      </c>
      <c r="AQ99" s="21"/>
      <c r="AR99" s="70">
        <v>0</v>
      </c>
      <c r="AS99" s="21"/>
      <c r="AT99" s="71">
        <f>IF($AL99,AR99/$AL99*100,0)</f>
        <v>0</v>
      </c>
      <c r="AU99" s="21"/>
      <c r="AV99" s="70">
        <v>0</v>
      </c>
      <c r="AW99" s="21"/>
      <c r="AX99" s="71">
        <f>IF($AL99,AV99/$AL99*100,0)</f>
        <v>0</v>
      </c>
      <c r="AY99" s="21"/>
      <c r="AZ99" s="70">
        <v>0</v>
      </c>
      <c r="BA99" s="21"/>
      <c r="BB99" s="10">
        <v>10</v>
      </c>
      <c r="BC99" s="21"/>
      <c r="BD99" s="96">
        <v>0</v>
      </c>
      <c r="BE99" s="21"/>
      <c r="BF99" s="96">
        <f>IF(E99,BD99,0)</f>
        <v>0</v>
      </c>
      <c r="BG99" s="21"/>
      <c r="BH99" s="96">
        <f>IF(K99,BD99,0)</f>
        <v>0</v>
      </c>
      <c r="BI99" s="21"/>
      <c r="BJ99" s="96">
        <f>IF(AF99,BD99,0)</f>
        <v>0</v>
      </c>
    </row>
    <row r="100" spans="1:62" ht="8.85" customHeight="1" x14ac:dyDescent="0.3">
      <c r="A100" s="29"/>
      <c r="B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9"/>
      <c r="BC100" s="21"/>
      <c r="BD100" s="27"/>
      <c r="BE100" s="21"/>
      <c r="BF100" s="21"/>
      <c r="BG100" s="21"/>
      <c r="BH100" s="21"/>
      <c r="BI100" s="21"/>
      <c r="BJ100" s="21"/>
    </row>
    <row r="101" spans="1:62" ht="8.85" customHeight="1" x14ac:dyDescent="0.3">
      <c r="A101" s="10">
        <v>11</v>
      </c>
      <c r="B101" s="21"/>
      <c r="C101" s="10" t="s">
        <v>136</v>
      </c>
      <c r="D101" s="21"/>
      <c r="E101" s="70">
        <v>108727</v>
      </c>
      <c r="F101" s="21"/>
      <c r="G101" s="66">
        <f>(E101/$BD101)</f>
        <v>17.084695160276556</v>
      </c>
      <c r="H101" s="21"/>
      <c r="I101" s="66">
        <f>IF(G$219,G101/G$219*100,0)</f>
        <v>237.61965659608521</v>
      </c>
      <c r="J101" s="21"/>
      <c r="K101" s="70">
        <v>979248</v>
      </c>
      <c r="L101" s="21"/>
      <c r="M101" s="66">
        <f>(K101/$BD101)</f>
        <v>153.87303582652419</v>
      </c>
      <c r="N101" s="21"/>
      <c r="O101" s="66">
        <f>IF(M$219,M101/M$219*100,0)</f>
        <v>126.21280110828562</v>
      </c>
      <c r="P101" s="21"/>
      <c r="Q101" s="70">
        <v>193597</v>
      </c>
      <c r="R101" s="21"/>
      <c r="S101" s="70">
        <v>176239</v>
      </c>
      <c r="T101" s="21"/>
      <c r="U101" s="70">
        <v>75500</v>
      </c>
      <c r="V101" s="21"/>
      <c r="W101" s="70">
        <v>0</v>
      </c>
      <c r="X101" s="21"/>
      <c r="Y101" s="70">
        <v>0</v>
      </c>
      <c r="Z101" s="21"/>
      <c r="AA101" s="70">
        <v>0</v>
      </c>
      <c r="AB101" s="21"/>
      <c r="AC101" s="21"/>
      <c r="AD101" s="70">
        <v>0</v>
      </c>
      <c r="AE101" s="21"/>
      <c r="AF101" s="70">
        <v>122108</v>
      </c>
      <c r="AG101" s="21"/>
      <c r="AH101" s="71">
        <f>(AF101/$BD101)</f>
        <v>19.187303582652419</v>
      </c>
      <c r="AI101" s="21"/>
      <c r="AJ101" s="71">
        <f>IF(AH$219,AH101/AH$219*100,0)</f>
        <v>293.19533208192149</v>
      </c>
      <c r="AK101" s="21"/>
      <c r="AL101" s="70">
        <f>(E101+K101+AF101)</f>
        <v>1210083</v>
      </c>
      <c r="AM101" s="21"/>
      <c r="AN101" s="70">
        <v>198260</v>
      </c>
      <c r="AO101" s="21"/>
      <c r="AP101" s="71">
        <f>IF($AL101,AN101/$AL101*100,0)</f>
        <v>16.384000105777869</v>
      </c>
      <c r="AQ101" s="21"/>
      <c r="AR101" s="70">
        <v>0</v>
      </c>
      <c r="AS101" s="21"/>
      <c r="AT101" s="71">
        <f>IF($AL101,AR101/$AL101*100,0)</f>
        <v>0</v>
      </c>
      <c r="AU101" s="21"/>
      <c r="AV101" s="70">
        <v>0</v>
      </c>
      <c r="AW101" s="21"/>
      <c r="AX101" s="71">
        <f>IF($AL101,AV101/$AL101*100,0)</f>
        <v>0</v>
      </c>
      <c r="AY101" s="21"/>
      <c r="AZ101" s="70">
        <v>6490</v>
      </c>
      <c r="BA101" s="21"/>
      <c r="BB101" s="10">
        <v>11</v>
      </c>
      <c r="BC101" s="21"/>
      <c r="BD101" s="96">
        <v>6364</v>
      </c>
      <c r="BE101" s="21"/>
      <c r="BF101" s="96">
        <f>IF(E101,BD101,0)</f>
        <v>6364</v>
      </c>
      <c r="BG101" s="21"/>
      <c r="BH101" s="96">
        <f>IF(K101,BD101,0)</f>
        <v>6364</v>
      </c>
      <c r="BI101" s="21"/>
      <c r="BJ101" s="96">
        <f>IF(AF101,BD101,0)</f>
        <v>6364</v>
      </c>
    </row>
    <row r="102" spans="1:62" ht="8.85" customHeight="1" x14ac:dyDescent="0.3">
      <c r="A102" s="10">
        <v>12</v>
      </c>
      <c r="B102" s="21"/>
      <c r="C102" s="10" t="s">
        <v>137</v>
      </c>
      <c r="D102" s="21"/>
      <c r="E102" s="70">
        <v>254082</v>
      </c>
      <c r="F102" s="21"/>
      <c r="G102" s="66">
        <f>(E102/$BD102)</f>
        <v>7.5858959813697977</v>
      </c>
      <c r="H102" s="21"/>
      <c r="I102" s="66">
        <f>IF(G$219,G102/G$219*100,0)</f>
        <v>105.50717944665602</v>
      </c>
      <c r="J102" s="21"/>
      <c r="K102" s="70">
        <v>3274858</v>
      </c>
      <c r="L102" s="21"/>
      <c r="M102" s="66">
        <f>(K102/$BD102)</f>
        <v>97.774467068728725</v>
      </c>
      <c r="N102" s="21"/>
      <c r="O102" s="66">
        <f>IF(M$219,M102/M$219*100,0)</f>
        <v>80.198517559155604</v>
      </c>
      <c r="P102" s="21"/>
      <c r="Q102" s="70">
        <v>399118</v>
      </c>
      <c r="R102" s="21"/>
      <c r="S102" s="70">
        <v>476976</v>
      </c>
      <c r="T102" s="21"/>
      <c r="U102" s="70">
        <v>0</v>
      </c>
      <c r="V102" s="21"/>
      <c r="W102" s="70">
        <v>0</v>
      </c>
      <c r="X102" s="21"/>
      <c r="Y102" s="70">
        <v>0</v>
      </c>
      <c r="Z102" s="21"/>
      <c r="AA102" s="70">
        <v>0</v>
      </c>
      <c r="AB102" s="21"/>
      <c r="AC102" s="21"/>
      <c r="AD102" s="70">
        <v>0</v>
      </c>
      <c r="AE102" s="21"/>
      <c r="AF102" s="70">
        <v>304584</v>
      </c>
      <c r="AG102" s="21"/>
      <c r="AH102" s="71">
        <f>(AF102/$BD102)</f>
        <v>9.0936884218068901</v>
      </c>
      <c r="AI102" s="21"/>
      <c r="AJ102" s="71">
        <f>IF(AH$219,AH102/AH$219*100,0)</f>
        <v>138.95787832803035</v>
      </c>
      <c r="AK102" s="21"/>
      <c r="AL102" s="70">
        <f>(E102+K102+AF102)</f>
        <v>3833524</v>
      </c>
      <c r="AM102" s="21"/>
      <c r="AN102" s="70">
        <v>305916</v>
      </c>
      <c r="AO102" s="21"/>
      <c r="AP102" s="71">
        <f>IF($AL102,AN102/$AL102*100,0)</f>
        <v>7.9800204720252177</v>
      </c>
      <c r="AQ102" s="21"/>
      <c r="AR102" s="70">
        <v>0</v>
      </c>
      <c r="AS102" s="21"/>
      <c r="AT102" s="71">
        <f>IF($AL102,AR102/$AL102*100,0)</f>
        <v>0</v>
      </c>
      <c r="AU102" s="21"/>
      <c r="AV102" s="70">
        <v>0</v>
      </c>
      <c r="AW102" s="21"/>
      <c r="AX102" s="71">
        <f>IF($AL102,AV102/$AL102*100,0)</f>
        <v>0</v>
      </c>
      <c r="AY102" s="21"/>
      <c r="AZ102" s="70">
        <v>50</v>
      </c>
      <c r="BA102" s="21"/>
      <c r="BB102" s="10">
        <v>12</v>
      </c>
      <c r="BC102" s="21"/>
      <c r="BD102" s="96">
        <v>33494</v>
      </c>
      <c r="BE102" s="21"/>
      <c r="BF102" s="96">
        <f>IF(E102,BD102,0)</f>
        <v>33494</v>
      </c>
      <c r="BG102" s="21"/>
      <c r="BH102" s="96">
        <f>IF(K102,BD102,0)</f>
        <v>33494</v>
      </c>
      <c r="BI102" s="21"/>
      <c r="BJ102" s="96">
        <f>IF(AF102,BD102,0)</f>
        <v>33494</v>
      </c>
    </row>
    <row r="103" spans="1:62" ht="8.85" customHeight="1" x14ac:dyDescent="0.3">
      <c r="A103" s="10">
        <v>13</v>
      </c>
      <c r="B103" s="21"/>
      <c r="C103" s="10" t="s">
        <v>138</v>
      </c>
      <c r="D103" s="21"/>
      <c r="E103" s="70">
        <v>571469</v>
      </c>
      <c r="F103" s="21"/>
      <c r="G103" s="66">
        <f>(E103/$BD103)</f>
        <v>35.076663393076359</v>
      </c>
      <c r="H103" s="21"/>
      <c r="I103" s="66">
        <f>IF(G$219,G103/G$219*100,0)</f>
        <v>487.85797064607135</v>
      </c>
      <c r="J103" s="21"/>
      <c r="K103" s="70">
        <v>1357478</v>
      </c>
      <c r="L103" s="21"/>
      <c r="M103" s="66">
        <f>(K103/$BD103)</f>
        <v>83.321753007611093</v>
      </c>
      <c r="N103" s="21"/>
      <c r="O103" s="66">
        <f>IF(M$219,M103/M$219*100,0)</f>
        <v>68.343825049369386</v>
      </c>
      <c r="P103" s="21"/>
      <c r="Q103" s="70">
        <v>216793</v>
      </c>
      <c r="R103" s="21"/>
      <c r="S103" s="70">
        <v>231698</v>
      </c>
      <c r="T103" s="21"/>
      <c r="U103" s="70">
        <v>0</v>
      </c>
      <c r="V103" s="21"/>
      <c r="W103" s="70">
        <v>0</v>
      </c>
      <c r="X103" s="21"/>
      <c r="Y103" s="70">
        <v>0</v>
      </c>
      <c r="Z103" s="21"/>
      <c r="AA103" s="70">
        <v>0</v>
      </c>
      <c r="AB103" s="21"/>
      <c r="AC103" s="21"/>
      <c r="AD103" s="70">
        <v>0</v>
      </c>
      <c r="AE103" s="21"/>
      <c r="AF103" s="70">
        <v>196141</v>
      </c>
      <c r="AG103" s="21"/>
      <c r="AH103" s="71">
        <f>(AF103/$BD103)</f>
        <v>12.039098944267124</v>
      </c>
      <c r="AI103" s="21"/>
      <c r="AJ103" s="71">
        <f>IF(AH$219,AH103/AH$219*100,0)</f>
        <v>183.96579788954145</v>
      </c>
      <c r="AK103" s="21"/>
      <c r="AL103" s="70">
        <f>(E103+K103+AF103)</f>
        <v>2125088</v>
      </c>
      <c r="AM103" s="21"/>
      <c r="AN103" s="70">
        <v>264344</v>
      </c>
      <c r="AO103" s="21"/>
      <c r="AP103" s="71">
        <f>IF($AL103,AN103/$AL103*100,0)</f>
        <v>12.439202517731031</v>
      </c>
      <c r="AQ103" s="21"/>
      <c r="AR103" s="70">
        <v>0</v>
      </c>
      <c r="AS103" s="21"/>
      <c r="AT103" s="71">
        <f>IF($AL103,AR103/$AL103*100,0)</f>
        <v>0</v>
      </c>
      <c r="AU103" s="21"/>
      <c r="AV103" s="70">
        <v>0</v>
      </c>
      <c r="AW103" s="21"/>
      <c r="AX103" s="71">
        <f>IF($AL103,AV103/$AL103*100,0)</f>
        <v>0</v>
      </c>
      <c r="AY103" s="21"/>
      <c r="AZ103" s="70">
        <v>0</v>
      </c>
      <c r="BA103" s="21"/>
      <c r="BB103" s="10">
        <v>13</v>
      </c>
      <c r="BC103" s="21"/>
      <c r="BD103" s="96">
        <v>16292</v>
      </c>
      <c r="BE103" s="21"/>
      <c r="BF103" s="96">
        <f>IF(E103,BD103,0)</f>
        <v>16292</v>
      </c>
      <c r="BG103" s="21"/>
      <c r="BH103" s="96">
        <f>IF(K103,BD103,0)</f>
        <v>16292</v>
      </c>
      <c r="BI103" s="21"/>
      <c r="BJ103" s="96">
        <f>IF(AF103,BD103,0)</f>
        <v>16292</v>
      </c>
    </row>
    <row r="104" spans="1:62" ht="8.85" customHeight="1" x14ac:dyDescent="0.3">
      <c r="A104" s="10">
        <v>14</v>
      </c>
      <c r="B104" s="21"/>
      <c r="C104" s="10" t="s">
        <v>139</v>
      </c>
      <c r="D104" s="21"/>
      <c r="E104" s="70">
        <v>234376</v>
      </c>
      <c r="F104" s="21"/>
      <c r="G104" s="66">
        <f>(E104/$BD104)</f>
        <v>11.00615167879784</v>
      </c>
      <c r="H104" s="21"/>
      <c r="I104" s="66">
        <f>IF(G$219,G104/G$219*100,0)</f>
        <v>153.07724005758817</v>
      </c>
      <c r="J104" s="21"/>
      <c r="K104" s="70">
        <v>1582521</v>
      </c>
      <c r="L104" s="21"/>
      <c r="M104" s="66">
        <f>(K104/$BD104)</f>
        <v>74.314205212491188</v>
      </c>
      <c r="N104" s="21"/>
      <c r="O104" s="66">
        <f>IF(M$219,M104/M$219*100,0)</f>
        <v>60.955475087778034</v>
      </c>
      <c r="P104" s="21"/>
      <c r="Q104" s="70">
        <v>382410</v>
      </c>
      <c r="R104" s="21"/>
      <c r="S104" s="70">
        <v>486931</v>
      </c>
      <c r="T104" s="21"/>
      <c r="U104" s="70">
        <v>0</v>
      </c>
      <c r="V104" s="21"/>
      <c r="W104" s="70">
        <v>0</v>
      </c>
      <c r="X104" s="21"/>
      <c r="Y104" s="70">
        <v>0</v>
      </c>
      <c r="Z104" s="21"/>
      <c r="AA104" s="70">
        <v>0</v>
      </c>
      <c r="AB104" s="21"/>
      <c r="AC104" s="21"/>
      <c r="AD104" s="70">
        <v>0</v>
      </c>
      <c r="AE104" s="21"/>
      <c r="AF104" s="70">
        <v>266409</v>
      </c>
      <c r="AG104" s="21"/>
      <c r="AH104" s="71">
        <f>(AF104/$BD104)</f>
        <v>12.510401502700164</v>
      </c>
      <c r="AI104" s="21"/>
      <c r="AJ104" s="71">
        <f>IF(AH$219,AH104/AH$219*100,0)</f>
        <v>191.16762849255377</v>
      </c>
      <c r="AK104" s="21"/>
      <c r="AL104" s="70">
        <f>(E104+K104+AF104)</f>
        <v>2083306</v>
      </c>
      <c r="AM104" s="21"/>
      <c r="AN104" s="70">
        <v>396063</v>
      </c>
      <c r="AO104" s="21"/>
      <c r="AP104" s="71">
        <f>IF($AL104,AN104/$AL104*100,0)</f>
        <v>19.011273427907373</v>
      </c>
      <c r="AQ104" s="21"/>
      <c r="AR104" s="70">
        <v>0</v>
      </c>
      <c r="AS104" s="21"/>
      <c r="AT104" s="71">
        <f>IF($AL104,AR104/$AL104*100,0)</f>
        <v>0</v>
      </c>
      <c r="AU104" s="21"/>
      <c r="AV104" s="70">
        <v>0</v>
      </c>
      <c r="AW104" s="21"/>
      <c r="AX104" s="71">
        <f>IF($AL104,AV104/$AL104*100,0)</f>
        <v>0</v>
      </c>
      <c r="AY104" s="21"/>
      <c r="AZ104" s="70">
        <v>10175</v>
      </c>
      <c r="BA104" s="21"/>
      <c r="BB104" s="10">
        <v>14</v>
      </c>
      <c r="BC104" s="21"/>
      <c r="BD104" s="96">
        <v>21295</v>
      </c>
      <c r="BE104" s="21"/>
      <c r="BF104" s="96">
        <f>IF(E104,BD104,0)</f>
        <v>21295</v>
      </c>
      <c r="BG104" s="21"/>
      <c r="BH104" s="96">
        <f>IF(K104,BD104,0)</f>
        <v>21295</v>
      </c>
      <c r="BI104" s="21"/>
      <c r="BJ104" s="96">
        <f>IF(AF104,BD104,0)</f>
        <v>21295</v>
      </c>
    </row>
    <row r="105" spans="1:62" ht="8.85" customHeight="1" x14ac:dyDescent="0.3">
      <c r="A105" s="10">
        <v>15</v>
      </c>
      <c r="B105" s="21"/>
      <c r="C105" s="10" t="s">
        <v>140</v>
      </c>
      <c r="D105" s="21"/>
      <c r="E105" s="70">
        <v>107738</v>
      </c>
      <c r="F105" s="21"/>
      <c r="G105" s="66">
        <f>(E105/$BD105)</f>
        <v>6.3096925329428988</v>
      </c>
      <c r="H105" s="21"/>
      <c r="I105" s="66">
        <f>IF(G$219,G105/G$219*100,0)</f>
        <v>87.757314885594056</v>
      </c>
      <c r="J105" s="21"/>
      <c r="K105" s="70">
        <v>1627608</v>
      </c>
      <c r="L105" s="21"/>
      <c r="M105" s="66">
        <f>(K105/$BD105)</f>
        <v>95.321112737920942</v>
      </c>
      <c r="N105" s="21"/>
      <c r="O105" s="66">
        <f>IF(M$219,M105/M$219*100,0)</f>
        <v>78.186178486626446</v>
      </c>
      <c r="P105" s="21"/>
      <c r="Q105" s="70">
        <v>265505</v>
      </c>
      <c r="R105" s="21"/>
      <c r="S105" s="70">
        <v>317351</v>
      </c>
      <c r="T105" s="21"/>
      <c r="U105" s="70">
        <v>0</v>
      </c>
      <c r="V105" s="21"/>
      <c r="W105" s="70">
        <v>0</v>
      </c>
      <c r="X105" s="21"/>
      <c r="Y105" s="70">
        <v>0</v>
      </c>
      <c r="Z105" s="21"/>
      <c r="AA105" s="70">
        <v>0</v>
      </c>
      <c r="AB105" s="21"/>
      <c r="AC105" s="21"/>
      <c r="AD105" s="70">
        <v>0</v>
      </c>
      <c r="AE105" s="21"/>
      <c r="AF105" s="70">
        <v>198852</v>
      </c>
      <c r="AG105" s="21"/>
      <c r="AH105" s="71">
        <f>(AF105/$BD105)</f>
        <v>11.645797950219618</v>
      </c>
      <c r="AI105" s="21"/>
      <c r="AJ105" s="71">
        <f>IF(AH$219,AH105/AH$219*100,0)</f>
        <v>177.95588539395942</v>
      </c>
      <c r="AK105" s="21"/>
      <c r="AL105" s="70">
        <f>(E105+K105+AF105)</f>
        <v>1934198</v>
      </c>
      <c r="AM105" s="21"/>
      <c r="AN105" s="70">
        <v>227386</v>
      </c>
      <c r="AO105" s="21"/>
      <c r="AP105" s="71">
        <f>IF($AL105,AN105/$AL105*100,0)</f>
        <v>11.756087019012531</v>
      </c>
      <c r="AQ105" s="21"/>
      <c r="AR105" s="70">
        <v>0</v>
      </c>
      <c r="AS105" s="21"/>
      <c r="AT105" s="71">
        <f>IF($AL105,AR105/$AL105*100,0)</f>
        <v>0</v>
      </c>
      <c r="AU105" s="21"/>
      <c r="AV105" s="70">
        <v>0</v>
      </c>
      <c r="AW105" s="21"/>
      <c r="AX105" s="71">
        <f>IF($AL105,AV105/$AL105*100,0)</f>
        <v>0</v>
      </c>
      <c r="AY105" s="21"/>
      <c r="AZ105" s="70">
        <v>0</v>
      </c>
      <c r="BA105" s="21"/>
      <c r="BB105" s="10">
        <v>15</v>
      </c>
      <c r="BC105" s="21"/>
      <c r="BD105" s="96">
        <v>17075</v>
      </c>
      <c r="BE105" s="21"/>
      <c r="BF105" s="96">
        <f>IF(E105,BD105,0)</f>
        <v>17075</v>
      </c>
      <c r="BG105" s="21"/>
      <c r="BH105" s="96">
        <f>IF(K105,BD105,0)</f>
        <v>17075</v>
      </c>
      <c r="BI105" s="21"/>
      <c r="BJ105" s="96">
        <f>IF(AF105,BD105,0)</f>
        <v>17075</v>
      </c>
    </row>
    <row r="106" spans="1:62" ht="8.85" customHeight="1" x14ac:dyDescent="0.3">
      <c r="A106" s="29"/>
      <c r="B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9"/>
      <c r="BC106" s="21"/>
      <c r="BD106" s="27"/>
      <c r="BE106" s="21"/>
      <c r="BF106" s="21"/>
      <c r="BG106" s="21"/>
      <c r="BH106" s="21"/>
      <c r="BI106" s="21"/>
      <c r="BJ106" s="21"/>
    </row>
    <row r="107" spans="1:62" ht="8.85" customHeight="1" x14ac:dyDescent="0.3">
      <c r="A107" s="10">
        <v>16</v>
      </c>
      <c r="B107" s="21"/>
      <c r="C107" s="10" t="s">
        <v>141</v>
      </c>
      <c r="D107" s="21"/>
      <c r="E107" s="70">
        <v>72166</v>
      </c>
      <c r="F107" s="21"/>
      <c r="G107" s="66">
        <f>(E107/$BD107)</f>
        <v>1.3007570295602018</v>
      </c>
      <c r="H107" s="21"/>
      <c r="I107" s="66">
        <f>IF(G$219,G107/G$219*100,0)</f>
        <v>18.09136398275869</v>
      </c>
      <c r="J107" s="21"/>
      <c r="K107" s="70">
        <v>4678400</v>
      </c>
      <c r="L107" s="21"/>
      <c r="M107" s="66">
        <f>(K107/$BD107)</f>
        <v>84.325883201153573</v>
      </c>
      <c r="N107" s="21"/>
      <c r="O107" s="66">
        <f>IF(M$219,M107/M$219*100,0)</f>
        <v>69.167452683175739</v>
      </c>
      <c r="P107" s="21"/>
      <c r="Q107" s="70">
        <v>372182</v>
      </c>
      <c r="R107" s="21"/>
      <c r="S107" s="70">
        <v>558768</v>
      </c>
      <c r="T107" s="21"/>
      <c r="U107" s="70">
        <v>0</v>
      </c>
      <c r="V107" s="21"/>
      <c r="W107" s="70">
        <v>0</v>
      </c>
      <c r="X107" s="21"/>
      <c r="Y107" s="70">
        <v>0</v>
      </c>
      <c r="Z107" s="21"/>
      <c r="AA107" s="70">
        <v>0</v>
      </c>
      <c r="AB107" s="21"/>
      <c r="AC107" s="21"/>
      <c r="AD107" s="70">
        <v>0</v>
      </c>
      <c r="AE107" s="21"/>
      <c r="AF107" s="70">
        <v>276414</v>
      </c>
      <c r="AG107" s="21"/>
      <c r="AH107" s="71">
        <f>(AF107/$BD107)</f>
        <v>4.9822278298485942</v>
      </c>
      <c r="AI107" s="21"/>
      <c r="AJ107" s="71">
        <f>IF(AH$219,AH107/AH$219*100,0)</f>
        <v>76.131903411428468</v>
      </c>
      <c r="AK107" s="21"/>
      <c r="AL107" s="70">
        <f>(E107+K107+AF107)</f>
        <v>5026980</v>
      </c>
      <c r="AM107" s="21"/>
      <c r="AN107" s="70">
        <v>403318</v>
      </c>
      <c r="AO107" s="21"/>
      <c r="AP107" s="71">
        <f>IF($AL107,AN107/$AL107*100,0)</f>
        <v>8.0230675276209578</v>
      </c>
      <c r="AQ107" s="21"/>
      <c r="AR107" s="70">
        <v>0</v>
      </c>
      <c r="AS107" s="21"/>
      <c r="AT107" s="71">
        <f>IF($AL107,AR107/$AL107*100,0)</f>
        <v>0</v>
      </c>
      <c r="AU107" s="21"/>
      <c r="AV107" s="70">
        <v>4203</v>
      </c>
      <c r="AW107" s="21"/>
      <c r="AX107" s="71">
        <f>IF($AL107,AV107/$AL107*100,0)</f>
        <v>8.3608846663404277E-2</v>
      </c>
      <c r="AY107" s="21"/>
      <c r="AZ107" s="70">
        <v>307463</v>
      </c>
      <c r="BA107" s="21"/>
      <c r="BB107" s="10">
        <v>16</v>
      </c>
      <c r="BC107" s="21"/>
      <c r="BD107" s="96">
        <v>55480</v>
      </c>
      <c r="BE107" s="21"/>
      <c r="BF107" s="96">
        <f>IF(E107,BD107,0)</f>
        <v>55480</v>
      </c>
      <c r="BG107" s="21"/>
      <c r="BH107" s="96">
        <f>IF(K107,BD107,0)</f>
        <v>55480</v>
      </c>
      <c r="BI107" s="21"/>
      <c r="BJ107" s="96">
        <f>IF(AF107,BD107,0)</f>
        <v>55480</v>
      </c>
    </row>
    <row r="108" spans="1:62" ht="8.85" customHeight="1" x14ac:dyDescent="0.3">
      <c r="A108" s="10">
        <v>17</v>
      </c>
      <c r="B108" s="21"/>
      <c r="C108" s="10" t="s">
        <v>142</v>
      </c>
      <c r="D108" s="21"/>
      <c r="E108" s="70">
        <v>218670</v>
      </c>
      <c r="F108" s="21"/>
      <c r="G108" s="66">
        <f>(E108/$BD108)</f>
        <v>7.21254700178112</v>
      </c>
      <c r="H108" s="21"/>
      <c r="I108" s="66">
        <f>IF(G$219,G108/G$219*100,0)</f>
        <v>100.31451692103887</v>
      </c>
      <c r="J108" s="21"/>
      <c r="K108" s="70">
        <v>3779547</v>
      </c>
      <c r="L108" s="21"/>
      <c r="M108" s="66">
        <f>(K108/$BD108)</f>
        <v>124.6634672471799</v>
      </c>
      <c r="N108" s="21"/>
      <c r="O108" s="66">
        <f>IF(M$219,M108/M$219*100,0)</f>
        <v>102.25394795535314</v>
      </c>
      <c r="P108" s="21"/>
      <c r="Q108" s="70">
        <v>839069</v>
      </c>
      <c r="R108" s="21"/>
      <c r="S108" s="70">
        <v>653933</v>
      </c>
      <c r="T108" s="21"/>
      <c r="U108" s="70">
        <v>0</v>
      </c>
      <c r="V108" s="21"/>
      <c r="W108" s="70">
        <v>0</v>
      </c>
      <c r="X108" s="21"/>
      <c r="Y108" s="70">
        <v>0</v>
      </c>
      <c r="Z108" s="21"/>
      <c r="AA108" s="70">
        <v>0</v>
      </c>
      <c r="AB108" s="21"/>
      <c r="AC108" s="21"/>
      <c r="AD108" s="70">
        <v>0</v>
      </c>
      <c r="AE108" s="21"/>
      <c r="AF108" s="70">
        <v>267813</v>
      </c>
      <c r="AG108" s="21"/>
      <c r="AH108" s="71">
        <f>(AF108/$BD108)</f>
        <v>8.8334652681575303</v>
      </c>
      <c r="AI108" s="21"/>
      <c r="AJ108" s="71">
        <f>IF(AH$219,AH108/AH$219*100,0)</f>
        <v>134.98148771009016</v>
      </c>
      <c r="AK108" s="21"/>
      <c r="AL108" s="70">
        <f>(E108+K108+AF108)</f>
        <v>4266030</v>
      </c>
      <c r="AM108" s="21"/>
      <c r="AN108" s="70">
        <v>299909</v>
      </c>
      <c r="AO108" s="21"/>
      <c r="AP108" s="71">
        <f>IF($AL108,AN108/$AL108*100,0)</f>
        <v>7.0301662201156576</v>
      </c>
      <c r="AQ108" s="21"/>
      <c r="AR108" s="70">
        <v>0</v>
      </c>
      <c r="AS108" s="21"/>
      <c r="AT108" s="71">
        <f>IF($AL108,AR108/$AL108*100,0)</f>
        <v>0</v>
      </c>
      <c r="AU108" s="21"/>
      <c r="AV108" s="70">
        <v>0</v>
      </c>
      <c r="AW108" s="21"/>
      <c r="AX108" s="71">
        <f>IF($AL108,AV108/$AL108*100,0)</f>
        <v>0</v>
      </c>
      <c r="AY108" s="21"/>
      <c r="AZ108" s="70">
        <v>9815</v>
      </c>
      <c r="BA108" s="21"/>
      <c r="BB108" s="10">
        <v>17</v>
      </c>
      <c r="BC108" s="21"/>
      <c r="BD108" s="96">
        <v>30318</v>
      </c>
      <c r="BE108" s="21"/>
      <c r="BF108" s="96">
        <f>IF(E108,BD108,0)</f>
        <v>30318</v>
      </c>
      <c r="BG108" s="21"/>
      <c r="BH108" s="96">
        <f>IF(K108,BD108,0)</f>
        <v>30318</v>
      </c>
      <c r="BI108" s="21"/>
      <c r="BJ108" s="96">
        <f>IF(AF108,BD108,0)</f>
        <v>30318</v>
      </c>
    </row>
    <row r="109" spans="1:62" ht="8.85" customHeight="1" x14ac:dyDescent="0.3">
      <c r="A109" s="10">
        <v>18</v>
      </c>
      <c r="B109" s="21"/>
      <c r="C109" s="10" t="s">
        <v>143</v>
      </c>
      <c r="D109" s="21"/>
      <c r="E109" s="70">
        <v>385915</v>
      </c>
      <c r="F109" s="21"/>
      <c r="G109" s="66">
        <f>(E109/$BD109)</f>
        <v>13.244843326354806</v>
      </c>
      <c r="H109" s="21"/>
      <c r="I109" s="66">
        <f>IF(G$219,G109/G$219*100,0)</f>
        <v>184.21371252763018</v>
      </c>
      <c r="J109" s="21"/>
      <c r="K109" s="70">
        <v>1826465</v>
      </c>
      <c r="L109" s="21"/>
      <c r="M109" s="66">
        <f>(K109/$BD109)</f>
        <v>62.685417167175757</v>
      </c>
      <c r="N109" s="21"/>
      <c r="O109" s="66">
        <f>IF(M$219,M109/M$219*100,0)</f>
        <v>51.417079326557804</v>
      </c>
      <c r="P109" s="21"/>
      <c r="Q109" s="70">
        <v>396396</v>
      </c>
      <c r="R109" s="21"/>
      <c r="S109" s="70">
        <v>399918</v>
      </c>
      <c r="T109" s="21"/>
      <c r="U109" s="70">
        <v>0</v>
      </c>
      <c r="V109" s="21"/>
      <c r="W109" s="70">
        <v>0</v>
      </c>
      <c r="X109" s="21"/>
      <c r="Y109" s="70">
        <v>0</v>
      </c>
      <c r="Z109" s="21"/>
      <c r="AA109" s="70">
        <v>0</v>
      </c>
      <c r="AB109" s="21"/>
      <c r="AC109" s="21"/>
      <c r="AD109" s="70">
        <v>0</v>
      </c>
      <c r="AE109" s="21"/>
      <c r="AF109" s="70">
        <v>239854</v>
      </c>
      <c r="AG109" s="21"/>
      <c r="AH109" s="71">
        <f>(AF109/$BD109)</f>
        <v>8.2319387720080996</v>
      </c>
      <c r="AI109" s="21"/>
      <c r="AJ109" s="71">
        <f>IF(AH$219,AH109/AH$219*100,0)</f>
        <v>125.78974484560234</v>
      </c>
      <c r="AK109" s="21"/>
      <c r="AL109" s="70">
        <f>(E109+K109+AF109)</f>
        <v>2452234</v>
      </c>
      <c r="AM109" s="21"/>
      <c r="AN109" s="70">
        <v>301329</v>
      </c>
      <c r="AO109" s="21"/>
      <c r="AP109" s="71">
        <f>IF($AL109,AN109/$AL109*100,0)</f>
        <v>12.287938263640418</v>
      </c>
      <c r="AQ109" s="21"/>
      <c r="AR109" s="70">
        <v>0</v>
      </c>
      <c r="AS109" s="21"/>
      <c r="AT109" s="71">
        <f>IF($AL109,AR109/$AL109*100,0)</f>
        <v>0</v>
      </c>
      <c r="AU109" s="21"/>
      <c r="AV109" s="70">
        <v>0</v>
      </c>
      <c r="AW109" s="21"/>
      <c r="AX109" s="71">
        <f>IF($AL109,AV109/$AL109*100,0)</f>
        <v>0</v>
      </c>
      <c r="AY109" s="21"/>
      <c r="AZ109" s="70">
        <v>0</v>
      </c>
      <c r="BA109" s="21"/>
      <c r="BB109" s="10">
        <v>18</v>
      </c>
      <c r="BC109" s="21"/>
      <c r="BD109" s="96">
        <v>29137</v>
      </c>
      <c r="BE109" s="21"/>
      <c r="BF109" s="96">
        <f>IF(E109,BD109,0)</f>
        <v>29137</v>
      </c>
      <c r="BG109" s="21"/>
      <c r="BH109" s="96">
        <f>IF(K109,BD109,0)</f>
        <v>29137</v>
      </c>
      <c r="BI109" s="21"/>
      <c r="BJ109" s="96">
        <f>IF(AF109,BD109,0)</f>
        <v>29137</v>
      </c>
    </row>
    <row r="110" spans="1:62" ht="8.85" customHeight="1" x14ac:dyDescent="0.3">
      <c r="A110" s="10">
        <v>19</v>
      </c>
      <c r="B110" s="21"/>
      <c r="C110" s="10" t="s">
        <v>144</v>
      </c>
      <c r="D110" s="21"/>
      <c r="E110" s="70">
        <v>51029</v>
      </c>
      <c r="F110" s="21"/>
      <c r="G110" s="66">
        <f>(E110/$BD110)</f>
        <v>7.2732326111744587</v>
      </c>
      <c r="H110" s="21"/>
      <c r="I110" s="66">
        <f>IF(G$219,G110/G$219*100,0)</f>
        <v>101.1585526810621</v>
      </c>
      <c r="J110" s="21"/>
      <c r="K110" s="70">
        <v>2247281</v>
      </c>
      <c r="L110" s="21"/>
      <c r="M110" s="66">
        <f>(K110/$BD110)</f>
        <v>320.30801026225771</v>
      </c>
      <c r="N110" s="21"/>
      <c r="O110" s="66">
        <f>IF(M$219,M110/M$219*100,0)</f>
        <v>262.72940528838484</v>
      </c>
      <c r="P110" s="21"/>
      <c r="Q110" s="70">
        <v>251743</v>
      </c>
      <c r="R110" s="21"/>
      <c r="S110" s="70">
        <v>175999</v>
      </c>
      <c r="T110" s="21"/>
      <c r="U110" s="70">
        <v>0</v>
      </c>
      <c r="V110" s="21"/>
      <c r="W110" s="70">
        <v>80191</v>
      </c>
      <c r="X110" s="21"/>
      <c r="Y110" s="70">
        <v>0</v>
      </c>
      <c r="Z110" s="21"/>
      <c r="AA110" s="70">
        <v>0</v>
      </c>
      <c r="AB110" s="21"/>
      <c r="AC110" s="21"/>
      <c r="AD110" s="70">
        <v>0</v>
      </c>
      <c r="AE110" s="21"/>
      <c r="AF110" s="70">
        <v>150466</v>
      </c>
      <c r="AG110" s="21"/>
      <c r="AH110" s="71">
        <f>(AF110/$BD110)</f>
        <v>21.446123147092361</v>
      </c>
      <c r="AI110" s="21"/>
      <c r="AJ110" s="71">
        <f>IF(AH$219,AH110/AH$219*100,0)</f>
        <v>327.71166468990111</v>
      </c>
      <c r="AK110" s="21"/>
      <c r="AL110" s="70">
        <f>(E110+K110+AF110)</f>
        <v>2448776</v>
      </c>
      <c r="AM110" s="21"/>
      <c r="AN110" s="70">
        <v>196889</v>
      </c>
      <c r="AO110" s="21"/>
      <c r="AP110" s="71">
        <f>IF($AL110,AN110/$AL110*100,0)</f>
        <v>8.0403025838214681</v>
      </c>
      <c r="AQ110" s="21"/>
      <c r="AR110" s="70">
        <v>0</v>
      </c>
      <c r="AS110" s="21"/>
      <c r="AT110" s="71">
        <f>IF($AL110,AR110/$AL110*100,0)</f>
        <v>0</v>
      </c>
      <c r="AU110" s="21"/>
      <c r="AV110" s="70">
        <v>0</v>
      </c>
      <c r="AW110" s="21"/>
      <c r="AX110" s="71">
        <f>IF($AL110,AV110/$AL110*100,0)</f>
        <v>0</v>
      </c>
      <c r="AY110" s="21"/>
      <c r="AZ110" s="70">
        <v>0</v>
      </c>
      <c r="BA110" s="21"/>
      <c r="BB110" s="10">
        <v>19</v>
      </c>
      <c r="BC110" s="21"/>
      <c r="BD110" s="96">
        <v>7016</v>
      </c>
      <c r="BE110" s="21"/>
      <c r="BF110" s="96">
        <f>IF(E110,BD110,0)</f>
        <v>7016</v>
      </c>
      <c r="BG110" s="21"/>
      <c r="BH110" s="96">
        <f>IF(K110,BD110,0)</f>
        <v>7016</v>
      </c>
      <c r="BI110" s="21"/>
      <c r="BJ110" s="96">
        <f>IF(AF110,BD110,0)</f>
        <v>7016</v>
      </c>
    </row>
    <row r="111" spans="1:62" ht="8.85" customHeight="1" x14ac:dyDescent="0.3">
      <c r="A111" s="10">
        <v>20</v>
      </c>
      <c r="B111" s="21"/>
      <c r="C111" s="10" t="s">
        <v>145</v>
      </c>
      <c r="D111" s="21"/>
      <c r="E111" s="70">
        <v>143332</v>
      </c>
      <c r="F111" s="21"/>
      <c r="G111" s="66">
        <f>(E111/$BD111)</f>
        <v>12.01643192488263</v>
      </c>
      <c r="H111" s="21"/>
      <c r="I111" s="66">
        <f>IF(G$219,G111/G$219*100,0)</f>
        <v>167.1285557461843</v>
      </c>
      <c r="J111" s="21"/>
      <c r="K111" s="70">
        <v>1153868</v>
      </c>
      <c r="L111" s="21"/>
      <c r="M111" s="66">
        <f>(K111/$BD111)</f>
        <v>96.736083165660631</v>
      </c>
      <c r="N111" s="21"/>
      <c r="O111" s="66">
        <f>IF(M$219,M111/M$219*100,0)</f>
        <v>79.346793666609983</v>
      </c>
      <c r="P111" s="21"/>
      <c r="Q111" s="70">
        <v>220450</v>
      </c>
      <c r="R111" s="21"/>
      <c r="S111" s="70">
        <v>285405</v>
      </c>
      <c r="T111" s="21"/>
      <c r="U111" s="70">
        <v>0</v>
      </c>
      <c r="V111" s="21"/>
      <c r="W111" s="70">
        <v>0</v>
      </c>
      <c r="X111" s="21"/>
      <c r="Y111" s="70">
        <v>0</v>
      </c>
      <c r="Z111" s="21"/>
      <c r="AA111" s="70">
        <v>0</v>
      </c>
      <c r="AB111" s="21"/>
      <c r="AC111" s="21"/>
      <c r="AD111" s="70">
        <v>0</v>
      </c>
      <c r="AE111" s="21"/>
      <c r="AF111" s="70">
        <v>134801</v>
      </c>
      <c r="AG111" s="21"/>
      <c r="AH111" s="71">
        <f>(AF111/$BD111)</f>
        <v>11.301224010731053</v>
      </c>
      <c r="AI111" s="21"/>
      <c r="AJ111" s="71">
        <f>IF(AH$219,AH111/AH$219*100,0)</f>
        <v>172.69055615267581</v>
      </c>
      <c r="AK111" s="21"/>
      <c r="AL111" s="70">
        <f>(E111+K111+AF111)</f>
        <v>1432001</v>
      </c>
      <c r="AM111" s="21"/>
      <c r="AN111" s="70">
        <v>253828</v>
      </c>
      <c r="AO111" s="21"/>
      <c r="AP111" s="71">
        <f>IF($AL111,AN111/$AL111*100,0)</f>
        <v>17.725406616336162</v>
      </c>
      <c r="AQ111" s="21"/>
      <c r="AR111" s="70">
        <v>0</v>
      </c>
      <c r="AS111" s="21"/>
      <c r="AT111" s="71">
        <f>IF($AL111,AR111/$AL111*100,0)</f>
        <v>0</v>
      </c>
      <c r="AU111" s="21"/>
      <c r="AV111" s="70">
        <v>0</v>
      </c>
      <c r="AW111" s="21"/>
      <c r="AX111" s="71">
        <f>IF($AL111,AV111/$AL111*100,0)</f>
        <v>0</v>
      </c>
      <c r="AY111" s="21"/>
      <c r="AZ111" s="70">
        <v>0</v>
      </c>
      <c r="BA111" s="21"/>
      <c r="BB111" s="10">
        <v>20</v>
      </c>
      <c r="BC111" s="21"/>
      <c r="BD111" s="96">
        <v>11928</v>
      </c>
      <c r="BE111" s="21"/>
      <c r="BF111" s="96">
        <f>IF(E111,BD111,0)</f>
        <v>11928</v>
      </c>
      <c r="BG111" s="21"/>
      <c r="BH111" s="96">
        <f>IF(K111,BD111,0)</f>
        <v>11928</v>
      </c>
      <c r="BI111" s="21"/>
      <c r="BJ111" s="96">
        <f>IF(AF111,BD111,0)</f>
        <v>11928</v>
      </c>
    </row>
    <row r="112" spans="1:62" ht="8.85" customHeight="1" x14ac:dyDescent="0.3">
      <c r="A112" s="29"/>
      <c r="B112" s="21"/>
      <c r="D112" s="21"/>
      <c r="E112" s="21"/>
      <c r="F112" s="21"/>
      <c r="G112" s="21"/>
      <c r="H112" s="21"/>
      <c r="I112" s="21"/>
      <c r="J112" s="21"/>
      <c r="K112" s="27"/>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7"/>
      <c r="AM112" s="21"/>
      <c r="AN112" s="21"/>
      <c r="AO112" s="21"/>
      <c r="AP112" s="21"/>
      <c r="AQ112" s="21"/>
      <c r="AR112" s="21"/>
      <c r="AS112" s="21"/>
      <c r="AT112" s="21"/>
      <c r="AU112" s="21"/>
      <c r="AV112" s="21"/>
      <c r="AW112" s="21"/>
      <c r="AX112" s="21"/>
      <c r="AY112" s="21"/>
      <c r="AZ112" s="21"/>
      <c r="BA112" s="21"/>
      <c r="BB112" s="29"/>
      <c r="BC112" s="21"/>
      <c r="BD112" s="27"/>
      <c r="BE112" s="21"/>
      <c r="BF112" s="21"/>
      <c r="BG112" s="21"/>
      <c r="BH112" s="21"/>
      <c r="BI112" s="21"/>
      <c r="BJ112" s="21"/>
    </row>
    <row r="113" spans="1:62" ht="8.85" customHeight="1" x14ac:dyDescent="0.3">
      <c r="A113" s="10">
        <v>21</v>
      </c>
      <c r="B113" s="21"/>
      <c r="C113" s="10" t="s">
        <v>146</v>
      </c>
      <c r="D113" s="21"/>
      <c r="E113" s="70">
        <v>671207</v>
      </c>
      <c r="F113" s="21"/>
      <c r="G113" s="66">
        <f>(E113/$BD113)</f>
        <v>1.9135790854145285</v>
      </c>
      <c r="H113" s="21"/>
      <c r="I113" s="66">
        <f>IF(G$219,G113/G$219*100,0)</f>
        <v>26.614698177517297</v>
      </c>
      <c r="J113" s="21"/>
      <c r="K113" s="70">
        <v>31381401</v>
      </c>
      <c r="L113" s="21"/>
      <c r="M113" s="66">
        <f>(K113/$BD113)</f>
        <v>89.466874786178579</v>
      </c>
      <c r="N113" s="21"/>
      <c r="O113" s="66">
        <f>IF(M$219,M113/M$219*100,0)</f>
        <v>73.384299026232569</v>
      </c>
      <c r="P113" s="21"/>
      <c r="Q113" s="70">
        <v>3248213</v>
      </c>
      <c r="R113" s="21"/>
      <c r="S113" s="70">
        <v>4611943</v>
      </c>
      <c r="T113" s="21"/>
      <c r="U113" s="70">
        <v>0</v>
      </c>
      <c r="V113" s="21"/>
      <c r="W113" s="70">
        <v>0</v>
      </c>
      <c r="X113" s="21"/>
      <c r="Y113" s="70">
        <v>0</v>
      </c>
      <c r="Z113" s="21"/>
      <c r="AA113" s="70">
        <v>0</v>
      </c>
      <c r="AB113" s="21"/>
      <c r="AC113" s="21"/>
      <c r="AD113" s="70">
        <v>0</v>
      </c>
      <c r="AE113" s="21"/>
      <c r="AF113" s="70">
        <v>2268458</v>
      </c>
      <c r="AG113" s="21"/>
      <c r="AH113" s="71">
        <f>(AF113/$BD113)</f>
        <v>6.4672653666324553</v>
      </c>
      <c r="AI113" s="21"/>
      <c r="AJ113" s="71">
        <f>IF(AH$219,AH113/AH$219*100,0)</f>
        <v>98.82430893239605</v>
      </c>
      <c r="AK113" s="21"/>
      <c r="AL113" s="70">
        <f>(E113+K113+AF113)</f>
        <v>34321066</v>
      </c>
      <c r="AM113" s="21"/>
      <c r="AN113" s="70">
        <v>1326477</v>
      </c>
      <c r="AO113" s="21"/>
      <c r="AP113" s="71">
        <f>IF($AL113,AN113/$AL113*100,0)</f>
        <v>3.8649061774479847</v>
      </c>
      <c r="AQ113" s="21"/>
      <c r="AR113" s="70">
        <v>0</v>
      </c>
      <c r="AS113" s="21"/>
      <c r="AT113" s="71">
        <f>IF($AL113,AR113/$AL113*100,0)</f>
        <v>0</v>
      </c>
      <c r="AU113" s="21"/>
      <c r="AV113" s="70">
        <v>19739</v>
      </c>
      <c r="AW113" s="21"/>
      <c r="AX113" s="71">
        <f>IF($AL113,AV113/$AL113*100,0)</f>
        <v>5.7512782382691731E-2</v>
      </c>
      <c r="AY113" s="21"/>
      <c r="AZ113" s="70">
        <v>4504638</v>
      </c>
      <c r="BA113" s="21"/>
      <c r="BB113" s="10">
        <v>21</v>
      </c>
      <c r="BC113" s="21"/>
      <c r="BD113" s="96">
        <v>350760</v>
      </c>
      <c r="BE113" s="21"/>
      <c r="BF113" s="96">
        <f>IF(E113,BD113,0)</f>
        <v>350760</v>
      </c>
      <c r="BG113" s="21"/>
      <c r="BH113" s="96">
        <f>IF(K113,BD113,0)</f>
        <v>350760</v>
      </c>
      <c r="BI113" s="21"/>
      <c r="BJ113" s="96">
        <f>IF(AF113,BD113,0)</f>
        <v>350760</v>
      </c>
    </row>
    <row r="114" spans="1:62" ht="8.85" customHeight="1" x14ac:dyDescent="0.3">
      <c r="A114" s="10">
        <v>22</v>
      </c>
      <c r="B114" s="21"/>
      <c r="C114" s="10" t="s">
        <v>147</v>
      </c>
      <c r="D114" s="21"/>
      <c r="E114" s="70">
        <v>58053</v>
      </c>
      <c r="F114" s="21"/>
      <c r="G114" s="66">
        <f>(E114/$BD114)</f>
        <v>4.0426880222841222</v>
      </c>
      <c r="H114" s="21"/>
      <c r="I114" s="66">
        <f>IF(G$219,G114/G$219*100,0)</f>
        <v>56.227057642432641</v>
      </c>
      <c r="J114" s="21"/>
      <c r="K114" s="70">
        <v>2439007</v>
      </c>
      <c r="L114" s="21"/>
      <c r="M114" s="66">
        <f>(K114/$BD114)</f>
        <v>169.84728412256268</v>
      </c>
      <c r="N114" s="21"/>
      <c r="O114" s="66">
        <f>IF(M$219,M114/M$219*100,0)</f>
        <v>139.31551668293173</v>
      </c>
      <c r="P114" s="21"/>
      <c r="Q114" s="70">
        <v>206477</v>
      </c>
      <c r="R114" s="21"/>
      <c r="S114" s="70">
        <v>312875</v>
      </c>
      <c r="T114" s="21"/>
      <c r="U114" s="70">
        <v>0</v>
      </c>
      <c r="V114" s="21"/>
      <c r="W114" s="70">
        <v>0</v>
      </c>
      <c r="X114" s="21"/>
      <c r="Y114" s="70">
        <v>0</v>
      </c>
      <c r="Z114" s="21"/>
      <c r="AA114" s="70">
        <v>0</v>
      </c>
      <c r="AB114" s="21"/>
      <c r="AC114" s="21"/>
      <c r="AD114" s="70">
        <v>0</v>
      </c>
      <c r="AE114" s="21"/>
      <c r="AF114" s="70">
        <v>137624</v>
      </c>
      <c r="AG114" s="21"/>
      <c r="AH114" s="71">
        <f>(AF114/$BD114)</f>
        <v>9.5838440111420606</v>
      </c>
      <c r="AI114" s="21"/>
      <c r="AJ114" s="71">
        <f>IF(AH$219,AH114/AH$219*100,0)</f>
        <v>146.44779634427871</v>
      </c>
      <c r="AK114" s="21"/>
      <c r="AL114" s="70">
        <f>(E114+K114+AF114)</f>
        <v>2634684</v>
      </c>
      <c r="AM114" s="21"/>
      <c r="AN114" s="70">
        <v>220229</v>
      </c>
      <c r="AO114" s="21"/>
      <c r="AP114" s="71">
        <f>IF($AL114,AN114/$AL114*100,0)</f>
        <v>8.3588392384058192</v>
      </c>
      <c r="AQ114" s="21"/>
      <c r="AR114" s="70">
        <v>0</v>
      </c>
      <c r="AS114" s="21"/>
      <c r="AT114" s="71">
        <f>IF($AL114,AR114/$AL114*100,0)</f>
        <v>0</v>
      </c>
      <c r="AU114" s="21"/>
      <c r="AV114" s="70">
        <v>0</v>
      </c>
      <c r="AW114" s="21"/>
      <c r="AX114" s="71">
        <f>IF($AL114,AV114/$AL114*100,0)</f>
        <v>0</v>
      </c>
      <c r="AY114" s="21"/>
      <c r="AZ114" s="70">
        <v>5000</v>
      </c>
      <c r="BA114" s="21"/>
      <c r="BB114" s="10">
        <v>22</v>
      </c>
      <c r="BC114" s="21"/>
      <c r="BD114" s="96">
        <v>14360</v>
      </c>
      <c r="BE114" s="21"/>
      <c r="BF114" s="96">
        <f>IF(E114,BD114,0)</f>
        <v>14360</v>
      </c>
      <c r="BG114" s="21"/>
      <c r="BH114" s="96">
        <f>IF(K114,BD114,0)</f>
        <v>14360</v>
      </c>
      <c r="BI114" s="21"/>
      <c r="BJ114" s="96">
        <f>IF(AF114,BD114,0)</f>
        <v>14360</v>
      </c>
    </row>
    <row r="115" spans="1:62" ht="8.85" customHeight="1" x14ac:dyDescent="0.3">
      <c r="A115" s="10">
        <v>23</v>
      </c>
      <c r="B115" s="21"/>
      <c r="C115" s="10" t="s">
        <v>148</v>
      </c>
      <c r="D115" s="21"/>
      <c r="E115" s="70">
        <v>28915</v>
      </c>
      <c r="F115" s="21"/>
      <c r="G115" s="66">
        <f>(E115/$BD115)</f>
        <v>5.6607282693813623</v>
      </c>
      <c r="H115" s="21"/>
      <c r="I115" s="66">
        <f>IF(G$219,G115/G$219*100,0)</f>
        <v>78.731302773351757</v>
      </c>
      <c r="J115" s="21"/>
      <c r="K115" s="70">
        <v>758595</v>
      </c>
      <c r="L115" s="21"/>
      <c r="M115" s="66">
        <f>(K115/$BD115)</f>
        <v>148.51115896632734</v>
      </c>
      <c r="N115" s="21"/>
      <c r="O115" s="66">
        <f>IF(M$219,M115/M$219*100,0)</f>
        <v>121.814775852671</v>
      </c>
      <c r="P115" s="21"/>
      <c r="Q115" s="70">
        <v>163168</v>
      </c>
      <c r="R115" s="21"/>
      <c r="S115" s="70">
        <v>206773</v>
      </c>
      <c r="T115" s="21"/>
      <c r="U115" s="70">
        <v>0</v>
      </c>
      <c r="V115" s="21"/>
      <c r="W115" s="70">
        <v>0</v>
      </c>
      <c r="X115" s="21"/>
      <c r="Y115" s="70">
        <v>0</v>
      </c>
      <c r="Z115" s="21"/>
      <c r="AA115" s="70">
        <v>0</v>
      </c>
      <c r="AB115" s="21"/>
      <c r="AC115" s="21"/>
      <c r="AD115" s="70">
        <v>0</v>
      </c>
      <c r="AE115" s="21"/>
      <c r="AF115" s="70">
        <v>123924</v>
      </c>
      <c r="AG115" s="21"/>
      <c r="AH115" s="71">
        <f>(AF115/$BD115)</f>
        <v>24.260767423649177</v>
      </c>
      <c r="AI115" s="21"/>
      <c r="AJ115" s="71">
        <f>IF(AH$219,AH115/AH$219*100,0)</f>
        <v>370.72138514398671</v>
      </c>
      <c r="AK115" s="21"/>
      <c r="AL115" s="70">
        <f>(E115+K115+AF115)</f>
        <v>911434</v>
      </c>
      <c r="AM115" s="21"/>
      <c r="AN115" s="70">
        <v>193127</v>
      </c>
      <c r="AO115" s="21"/>
      <c r="AP115" s="71">
        <f>IF($AL115,AN115/$AL115*100,0)</f>
        <v>21.189356552421788</v>
      </c>
      <c r="AQ115" s="21"/>
      <c r="AR115" s="70">
        <v>0</v>
      </c>
      <c r="AS115" s="21"/>
      <c r="AT115" s="71">
        <f>IF($AL115,AR115/$AL115*100,0)</f>
        <v>0</v>
      </c>
      <c r="AU115" s="21"/>
      <c r="AV115" s="70">
        <v>0</v>
      </c>
      <c r="AW115" s="21"/>
      <c r="AX115" s="71">
        <f>IF($AL115,AV115/$AL115*100,0)</f>
        <v>0</v>
      </c>
      <c r="AY115" s="21"/>
      <c r="AZ115" s="70">
        <v>1</v>
      </c>
      <c r="BA115" s="21"/>
      <c r="BB115" s="10">
        <v>23</v>
      </c>
      <c r="BC115" s="21"/>
      <c r="BD115" s="96">
        <v>5108</v>
      </c>
      <c r="BE115" s="21"/>
      <c r="BF115" s="96">
        <f>IF(E115,BD115,0)</f>
        <v>5108</v>
      </c>
      <c r="BG115" s="21"/>
      <c r="BH115" s="96">
        <f>IF(K115,BD115,0)</f>
        <v>5108</v>
      </c>
      <c r="BI115" s="21"/>
      <c r="BJ115" s="96">
        <f>IF(AF115,BD115,0)</f>
        <v>5108</v>
      </c>
    </row>
    <row r="116" spans="1:62" ht="8.85" customHeight="1" x14ac:dyDescent="0.3">
      <c r="A116" s="10">
        <v>24</v>
      </c>
      <c r="B116" s="21"/>
      <c r="C116" s="10" t="s">
        <v>149</v>
      </c>
      <c r="D116" s="21"/>
      <c r="E116" s="70">
        <v>262826</v>
      </c>
      <c r="F116" s="21"/>
      <c r="G116" s="66">
        <f>(E116/$BD116)</f>
        <v>5.0545405592522785</v>
      </c>
      <c r="H116" s="21"/>
      <c r="I116" s="66">
        <f>IF(G$219,G116/G$219*100,0)</f>
        <v>70.300241278701805</v>
      </c>
      <c r="J116" s="21"/>
      <c r="K116" s="70">
        <v>4920506</v>
      </c>
      <c r="L116" s="21"/>
      <c r="M116" s="66">
        <f>(K116/$BD116)</f>
        <v>94.628754952113539</v>
      </c>
      <c r="N116" s="21"/>
      <c r="O116" s="66">
        <f>IF(M$219,M116/M$219*100,0)</f>
        <v>77.618279016478866</v>
      </c>
      <c r="P116" s="21"/>
      <c r="Q116" s="70">
        <v>687692</v>
      </c>
      <c r="R116" s="21"/>
      <c r="S116" s="70">
        <v>638837</v>
      </c>
      <c r="T116" s="21"/>
      <c r="U116" s="70">
        <v>0</v>
      </c>
      <c r="V116" s="21"/>
      <c r="W116" s="70">
        <v>0</v>
      </c>
      <c r="X116" s="21"/>
      <c r="Y116" s="70">
        <v>0</v>
      </c>
      <c r="Z116" s="21"/>
      <c r="AA116" s="70">
        <v>0</v>
      </c>
      <c r="AB116" s="21"/>
      <c r="AC116" s="21"/>
      <c r="AD116" s="70">
        <v>0</v>
      </c>
      <c r="AE116" s="21"/>
      <c r="AF116" s="70">
        <v>339125</v>
      </c>
      <c r="AG116" s="21"/>
      <c r="AH116" s="71">
        <f>(AF116/$BD116)</f>
        <v>6.5218854571329663</v>
      </c>
      <c r="AI116" s="21"/>
      <c r="AJ116" s="71">
        <f>IF(AH$219,AH116/AH$219*100,0)</f>
        <v>99.658941870977429</v>
      </c>
      <c r="AK116" s="21"/>
      <c r="AL116" s="70">
        <f>(E116+K116+AF116)</f>
        <v>5522457</v>
      </c>
      <c r="AM116" s="21"/>
      <c r="AN116" s="70">
        <v>350241</v>
      </c>
      <c r="AO116" s="21"/>
      <c r="AP116" s="71">
        <f>IF($AL116,AN116/$AL116*100,0)</f>
        <v>6.3421227182031465</v>
      </c>
      <c r="AQ116" s="21"/>
      <c r="AR116" s="70">
        <v>0</v>
      </c>
      <c r="AS116" s="21"/>
      <c r="AT116" s="71">
        <f>IF($AL116,AR116/$AL116*100,0)</f>
        <v>0</v>
      </c>
      <c r="AU116" s="21"/>
      <c r="AV116" s="70">
        <v>0</v>
      </c>
      <c r="AW116" s="21"/>
      <c r="AX116" s="71">
        <f>IF($AL116,AV116/$AL116*100,0)</f>
        <v>0</v>
      </c>
      <c r="AY116" s="21"/>
      <c r="AZ116" s="70">
        <v>0</v>
      </c>
      <c r="BA116" s="21"/>
      <c r="BB116" s="10">
        <v>24</v>
      </c>
      <c r="BC116" s="21"/>
      <c r="BD116" s="96">
        <v>51998</v>
      </c>
      <c r="BE116" s="21"/>
      <c r="BF116" s="96">
        <f>IF(E116,BD116,0)</f>
        <v>51998</v>
      </c>
      <c r="BG116" s="21"/>
      <c r="BH116" s="96">
        <f>IF(K116,BD116,0)</f>
        <v>51998</v>
      </c>
      <c r="BI116" s="21"/>
      <c r="BJ116" s="96">
        <f>IF(AF116,BD116,0)</f>
        <v>51998</v>
      </c>
    </row>
    <row r="117" spans="1:62" ht="8.85" customHeight="1" x14ac:dyDescent="0.3">
      <c r="A117" s="10">
        <v>25</v>
      </c>
      <c r="B117" s="21"/>
      <c r="C117" s="10" t="s">
        <v>150</v>
      </c>
      <c r="D117" s="21"/>
      <c r="E117" s="70">
        <v>40776</v>
      </c>
      <c r="F117" s="21"/>
      <c r="G117" s="66">
        <f>(E117/$BD117)</f>
        <v>4.137595129375951</v>
      </c>
      <c r="H117" s="21"/>
      <c r="I117" s="66">
        <f>IF(G$219,G117/G$219*100,0)</f>
        <v>57.547057442494818</v>
      </c>
      <c r="J117" s="21"/>
      <c r="K117" s="70">
        <v>1483533</v>
      </c>
      <c r="L117" s="21"/>
      <c r="M117" s="66">
        <f>(K117/$BD117)</f>
        <v>150.53607305936072</v>
      </c>
      <c r="N117" s="21"/>
      <c r="O117" s="66">
        <f>IF(M$219,M117/M$219*100,0)</f>
        <v>123.47569115412456</v>
      </c>
      <c r="P117" s="21"/>
      <c r="Q117" s="70">
        <v>251949</v>
      </c>
      <c r="R117" s="21"/>
      <c r="S117" s="70">
        <v>300006</v>
      </c>
      <c r="T117" s="21"/>
      <c r="U117" s="70">
        <v>0</v>
      </c>
      <c r="V117" s="21"/>
      <c r="W117" s="70">
        <v>0</v>
      </c>
      <c r="X117" s="21"/>
      <c r="Y117" s="70">
        <v>0</v>
      </c>
      <c r="Z117" s="21"/>
      <c r="AA117" s="70">
        <v>0</v>
      </c>
      <c r="AB117" s="21"/>
      <c r="AC117" s="21"/>
      <c r="AD117" s="70">
        <v>0</v>
      </c>
      <c r="AE117" s="21"/>
      <c r="AF117" s="70">
        <v>129955</v>
      </c>
      <c r="AG117" s="21"/>
      <c r="AH117" s="71">
        <f>(AF117/$BD117)</f>
        <v>13.186707255200407</v>
      </c>
      <c r="AI117" s="21"/>
      <c r="AJ117" s="71">
        <f>IF(AH$219,AH117/AH$219*100,0)</f>
        <v>201.50205035850578</v>
      </c>
      <c r="AK117" s="21"/>
      <c r="AL117" s="70">
        <f>(E117+K117+AF117)</f>
        <v>1654264</v>
      </c>
      <c r="AM117" s="21"/>
      <c r="AN117" s="70">
        <v>251030</v>
      </c>
      <c r="AO117" s="21"/>
      <c r="AP117" s="71">
        <f>IF($AL117,AN117/$AL117*100,0)</f>
        <v>15.1747242278137</v>
      </c>
      <c r="AQ117" s="21"/>
      <c r="AR117" s="70">
        <v>0</v>
      </c>
      <c r="AS117" s="21"/>
      <c r="AT117" s="71">
        <f>IF($AL117,AR117/$AL117*100,0)</f>
        <v>0</v>
      </c>
      <c r="AU117" s="21"/>
      <c r="AV117" s="70">
        <v>0</v>
      </c>
      <c r="AW117" s="21"/>
      <c r="AX117" s="71">
        <f>IF($AL117,AV117/$AL117*100,0)</f>
        <v>0</v>
      </c>
      <c r="AY117" s="21"/>
      <c r="AZ117" s="70">
        <v>403859</v>
      </c>
      <c r="BA117" s="21"/>
      <c r="BB117" s="10">
        <v>25</v>
      </c>
      <c r="BC117" s="21"/>
      <c r="BD117" s="96">
        <v>9855</v>
      </c>
      <c r="BE117" s="21"/>
      <c r="BF117" s="96">
        <f>IF(E117,BD117,0)</f>
        <v>9855</v>
      </c>
      <c r="BG117" s="21"/>
      <c r="BH117" s="96">
        <f>IF(K117,BD117,0)</f>
        <v>9855</v>
      </c>
      <c r="BI117" s="21"/>
      <c r="BJ117" s="96">
        <f>IF(AF117,BD117,0)</f>
        <v>9855</v>
      </c>
    </row>
    <row r="118" spans="1:62" ht="8.85" customHeight="1" x14ac:dyDescent="0.3">
      <c r="A118" s="29"/>
      <c r="B118" s="21"/>
      <c r="D118" s="21"/>
      <c r="E118" s="21"/>
      <c r="F118" s="21"/>
      <c r="G118" s="21"/>
      <c r="H118" s="21"/>
      <c r="I118" s="21"/>
      <c r="J118" s="21"/>
      <c r="K118" s="27"/>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7"/>
      <c r="AM118" s="21"/>
      <c r="AN118" s="21"/>
      <c r="AO118" s="21"/>
      <c r="AP118" s="21"/>
      <c r="AQ118" s="21"/>
      <c r="AR118" s="21"/>
      <c r="AS118" s="21"/>
      <c r="AT118" s="21"/>
      <c r="AU118" s="21"/>
      <c r="AV118" s="21"/>
      <c r="AW118" s="21"/>
      <c r="AX118" s="21"/>
      <c r="AY118" s="21"/>
      <c r="AZ118" s="21"/>
      <c r="BA118" s="21"/>
      <c r="BB118" s="29"/>
      <c r="BC118" s="21"/>
      <c r="BD118" s="27"/>
      <c r="BE118" s="21"/>
      <c r="BF118" s="21"/>
      <c r="BG118" s="21"/>
      <c r="BH118" s="21"/>
      <c r="BI118" s="21"/>
      <c r="BJ118" s="21"/>
    </row>
    <row r="119" spans="1:62" ht="8.85" customHeight="1" x14ac:dyDescent="0.3">
      <c r="A119" s="10">
        <v>26</v>
      </c>
      <c r="B119" s="21"/>
      <c r="C119" s="10" t="s">
        <v>151</v>
      </c>
      <c r="D119" s="21"/>
      <c r="E119" s="70">
        <v>136777</v>
      </c>
      <c r="F119" s="21"/>
      <c r="G119" s="66">
        <f>(E119/$BD119)</f>
        <v>9.5654940904958394</v>
      </c>
      <c r="H119" s="21"/>
      <c r="I119" s="66">
        <f>IF(G$219,G119/G$219*100,0)</f>
        <v>133.04009229502171</v>
      </c>
      <c r="J119" s="21"/>
      <c r="K119" s="70">
        <v>1581220</v>
      </c>
      <c r="L119" s="21"/>
      <c r="M119" s="66">
        <f>(K119/$BD119)</f>
        <v>110.58255822085461</v>
      </c>
      <c r="N119" s="21"/>
      <c r="O119" s="66">
        <f>IF(M$219,M119/M$219*100,0)</f>
        <v>90.70422476429934</v>
      </c>
      <c r="P119" s="21"/>
      <c r="Q119" s="70">
        <v>396168</v>
      </c>
      <c r="R119" s="21"/>
      <c r="S119" s="70">
        <v>348011</v>
      </c>
      <c r="T119" s="21"/>
      <c r="U119" s="70">
        <v>0</v>
      </c>
      <c r="V119" s="21"/>
      <c r="W119" s="70">
        <v>0</v>
      </c>
      <c r="X119" s="21"/>
      <c r="Y119" s="70">
        <v>0</v>
      </c>
      <c r="Z119" s="21"/>
      <c r="AA119" s="70">
        <v>0</v>
      </c>
      <c r="AB119" s="21"/>
      <c r="AC119" s="21"/>
      <c r="AD119" s="70">
        <v>0</v>
      </c>
      <c r="AE119" s="21"/>
      <c r="AF119" s="70">
        <v>222889</v>
      </c>
      <c r="AG119" s="21"/>
      <c r="AH119" s="71">
        <f>(AF119/$BD119)</f>
        <v>15.587733407930624</v>
      </c>
      <c r="AI119" s="21"/>
      <c r="AJ119" s="71">
        <f>IF(AH$219,AH119/AH$219*100,0)</f>
        <v>238.19139845552479</v>
      </c>
      <c r="AK119" s="21"/>
      <c r="AL119" s="70">
        <f>(E119+K119+AF119)</f>
        <v>1940886</v>
      </c>
      <c r="AM119" s="21"/>
      <c r="AN119" s="70">
        <v>278657</v>
      </c>
      <c r="AO119" s="21"/>
      <c r="AP119" s="71">
        <f>IF($AL119,AN119/$AL119*100,0)</f>
        <v>14.357205935845792</v>
      </c>
      <c r="AQ119" s="21"/>
      <c r="AR119" s="70">
        <v>0</v>
      </c>
      <c r="AS119" s="21"/>
      <c r="AT119" s="71">
        <f>IF($AL119,AR119/$AL119*100,0)</f>
        <v>0</v>
      </c>
      <c r="AU119" s="21"/>
      <c r="AV119" s="70">
        <v>0</v>
      </c>
      <c r="AW119" s="21"/>
      <c r="AX119" s="71">
        <f>IF($AL119,AV119/$AL119*100,0)</f>
        <v>0</v>
      </c>
      <c r="AY119" s="21"/>
      <c r="AZ119" s="70">
        <v>4248</v>
      </c>
      <c r="BA119" s="21"/>
      <c r="BB119" s="10">
        <v>26</v>
      </c>
      <c r="BC119" s="21"/>
      <c r="BD119" s="96">
        <v>14299</v>
      </c>
      <c r="BE119" s="21"/>
      <c r="BF119" s="96">
        <f>IF(E119,BD119,0)</f>
        <v>14299</v>
      </c>
      <c r="BG119" s="21"/>
      <c r="BH119" s="96">
        <f>IF(K119,BD119,0)</f>
        <v>14299</v>
      </c>
      <c r="BI119" s="21"/>
      <c r="BJ119" s="96">
        <f>IF(AF119,BD119,0)</f>
        <v>14299</v>
      </c>
    </row>
    <row r="120" spans="1:62" ht="8.85" customHeight="1" x14ac:dyDescent="0.3">
      <c r="A120" s="10">
        <v>27</v>
      </c>
      <c r="B120" s="21"/>
      <c r="C120" s="10" t="s">
        <v>152</v>
      </c>
      <c r="D120" s="21"/>
      <c r="E120" s="70">
        <v>111030</v>
      </c>
      <c r="F120" s="21"/>
      <c r="G120" s="66">
        <f>(E120/$BD120)</f>
        <v>3.8730944989011755</v>
      </c>
      <c r="H120" s="21"/>
      <c r="I120" s="66">
        <f>IF(G$219,G120/G$219*100,0)</f>
        <v>53.868294175533094</v>
      </c>
      <c r="J120" s="21"/>
      <c r="K120" s="70">
        <v>3042904</v>
      </c>
      <c r="L120" s="21"/>
      <c r="M120" s="66">
        <f>(K120/$BD120)</f>
        <v>106.14657969093382</v>
      </c>
      <c r="N120" s="21"/>
      <c r="O120" s="66">
        <f>IF(M$219,M120/M$219*100,0)</f>
        <v>87.065658248014316</v>
      </c>
      <c r="P120" s="21"/>
      <c r="Q120" s="70">
        <v>491547</v>
      </c>
      <c r="R120" s="21"/>
      <c r="S120" s="70">
        <v>536777</v>
      </c>
      <c r="T120" s="21"/>
      <c r="U120" s="70">
        <v>0</v>
      </c>
      <c r="V120" s="21"/>
      <c r="W120" s="70">
        <v>0</v>
      </c>
      <c r="X120" s="21"/>
      <c r="Y120" s="70">
        <v>0</v>
      </c>
      <c r="Z120" s="21"/>
      <c r="AA120" s="70">
        <v>0</v>
      </c>
      <c r="AB120" s="21"/>
      <c r="AC120" s="21"/>
      <c r="AD120" s="70">
        <v>0</v>
      </c>
      <c r="AE120" s="21"/>
      <c r="AF120" s="70">
        <v>190141</v>
      </c>
      <c r="AG120" s="21"/>
      <c r="AH120" s="71">
        <f>(AF120/$BD120)</f>
        <v>6.6327484564132977</v>
      </c>
      <c r="AI120" s="21"/>
      <c r="AJ120" s="71">
        <f>IF(AH$219,AH120/AH$219*100,0)</f>
        <v>101.35300553915134</v>
      </c>
      <c r="AK120" s="21"/>
      <c r="AL120" s="70">
        <f>(E120+K120+AF120)</f>
        <v>3344075</v>
      </c>
      <c r="AM120" s="21"/>
      <c r="AN120" s="70">
        <v>275871</v>
      </c>
      <c r="AO120" s="21"/>
      <c r="AP120" s="71">
        <f>IF($AL120,AN120/$AL120*100,0)</f>
        <v>8.2495458385353206</v>
      </c>
      <c r="AQ120" s="21"/>
      <c r="AR120" s="70">
        <v>0</v>
      </c>
      <c r="AS120" s="21"/>
      <c r="AT120" s="71">
        <f>IF($AL120,AR120/$AL120*100,0)</f>
        <v>0</v>
      </c>
      <c r="AU120" s="21"/>
      <c r="AV120" s="70">
        <v>0</v>
      </c>
      <c r="AW120" s="21"/>
      <c r="AX120" s="71">
        <f>IF($AL120,AV120/$AL120*100,0)</f>
        <v>0</v>
      </c>
      <c r="AY120" s="21"/>
      <c r="AZ120" s="70">
        <v>0</v>
      </c>
      <c r="BA120" s="21"/>
      <c r="BB120" s="10">
        <v>27</v>
      </c>
      <c r="BC120" s="21"/>
      <c r="BD120" s="96">
        <v>28667</v>
      </c>
      <c r="BE120" s="21"/>
      <c r="BF120" s="96">
        <f>IF(E120,BD120,0)</f>
        <v>28667</v>
      </c>
      <c r="BG120" s="21"/>
      <c r="BH120" s="96">
        <f>IF(K120,BD120,0)</f>
        <v>28667</v>
      </c>
      <c r="BI120" s="21"/>
      <c r="BJ120" s="96">
        <f>IF(AF120,BD120,0)</f>
        <v>28667</v>
      </c>
    </row>
    <row r="121" spans="1:62" ht="8.85" customHeight="1" x14ac:dyDescent="0.3">
      <c r="A121" s="10">
        <v>28</v>
      </c>
      <c r="B121" s="21"/>
      <c r="C121" s="10" t="s">
        <v>153</v>
      </c>
      <c r="D121" s="21"/>
      <c r="E121" s="70">
        <v>389461</v>
      </c>
      <c r="F121" s="21"/>
      <c r="G121" s="66">
        <f>(E121/$BD121)</f>
        <v>36.178448676265674</v>
      </c>
      <c r="H121" s="21"/>
      <c r="I121" s="66">
        <f>IF(G$219,G121/G$219*100,0)</f>
        <v>503.18196900705982</v>
      </c>
      <c r="J121" s="21"/>
      <c r="K121" s="70">
        <v>1841286</v>
      </c>
      <c r="L121" s="21"/>
      <c r="M121" s="66">
        <f>(K121/$BD121)</f>
        <v>171.04375290292614</v>
      </c>
      <c r="N121" s="21"/>
      <c r="O121" s="66">
        <f>IF(M$219,M121/M$219*100,0)</f>
        <v>140.29690809694483</v>
      </c>
      <c r="P121" s="21"/>
      <c r="Q121" s="70">
        <v>269254</v>
      </c>
      <c r="R121" s="21"/>
      <c r="S121" s="70">
        <v>217225</v>
      </c>
      <c r="T121" s="21"/>
      <c r="U121" s="70">
        <v>0</v>
      </c>
      <c r="V121" s="21"/>
      <c r="W121" s="70">
        <v>0</v>
      </c>
      <c r="X121" s="21"/>
      <c r="Y121" s="70">
        <v>0</v>
      </c>
      <c r="Z121" s="21"/>
      <c r="AA121" s="70">
        <v>0</v>
      </c>
      <c r="AB121" s="21"/>
      <c r="AC121" s="21"/>
      <c r="AD121" s="70">
        <v>0</v>
      </c>
      <c r="AE121" s="21"/>
      <c r="AF121" s="70">
        <v>163120</v>
      </c>
      <c r="AG121" s="21"/>
      <c r="AH121" s="71">
        <f>(AF121/$BD121)</f>
        <v>15.152810032512773</v>
      </c>
      <c r="AI121" s="21"/>
      <c r="AJ121" s="71">
        <f>IF(AH$219,AH121/AH$219*100,0)</f>
        <v>231.54546704903379</v>
      </c>
      <c r="AK121" s="21"/>
      <c r="AL121" s="70">
        <f>(E121+K121+AF121)</f>
        <v>2393867</v>
      </c>
      <c r="AM121" s="21"/>
      <c r="AN121" s="70">
        <v>200183</v>
      </c>
      <c r="AO121" s="21"/>
      <c r="AP121" s="71">
        <f>IF($AL121,AN121/$AL121*100,0)</f>
        <v>8.3623275645639463</v>
      </c>
      <c r="AQ121" s="21"/>
      <c r="AR121" s="70">
        <v>0</v>
      </c>
      <c r="AS121" s="21"/>
      <c r="AT121" s="71">
        <f>IF($AL121,AR121/$AL121*100,0)</f>
        <v>0</v>
      </c>
      <c r="AU121" s="21"/>
      <c r="AV121" s="70">
        <v>0</v>
      </c>
      <c r="AW121" s="21"/>
      <c r="AX121" s="71">
        <f>IF($AL121,AV121/$AL121*100,0)</f>
        <v>0</v>
      </c>
      <c r="AY121" s="21"/>
      <c r="AZ121" s="70">
        <v>0</v>
      </c>
      <c r="BA121" s="21"/>
      <c r="BB121" s="10">
        <v>28</v>
      </c>
      <c r="BC121" s="21"/>
      <c r="BD121" s="96">
        <v>10765</v>
      </c>
      <c r="BE121" s="21"/>
      <c r="BF121" s="96">
        <f>IF(E121,BD121,0)</f>
        <v>10765</v>
      </c>
      <c r="BG121" s="21"/>
      <c r="BH121" s="96">
        <f>IF(K121,BD121,0)</f>
        <v>10765</v>
      </c>
      <c r="BI121" s="21"/>
      <c r="BJ121" s="96">
        <f>IF(AF121,BD121,0)</f>
        <v>10765</v>
      </c>
    </row>
    <row r="122" spans="1:62" ht="8.85" customHeight="1" x14ac:dyDescent="0.3">
      <c r="A122" s="10">
        <v>29</v>
      </c>
      <c r="B122" s="21"/>
      <c r="C122" s="10" t="s">
        <v>94</v>
      </c>
      <c r="D122" s="21"/>
      <c r="E122" s="70">
        <v>7366171</v>
      </c>
      <c r="F122" s="21"/>
      <c r="G122" s="66">
        <f>(E122/$BD122)</f>
        <v>6.4416183950021342</v>
      </c>
      <c r="H122" s="21"/>
      <c r="I122" s="66">
        <f>IF(G$219,G122/G$219*100,0)</f>
        <v>89.592183915715566</v>
      </c>
      <c r="J122" s="21"/>
      <c r="K122" s="70">
        <v>196719633</v>
      </c>
      <c r="L122" s="21"/>
      <c r="M122" s="66">
        <f>(K122/$BD122)</f>
        <v>172.02869802925682</v>
      </c>
      <c r="N122" s="21"/>
      <c r="O122" s="66">
        <f>IF(M$219,M122/M$219*100,0)</f>
        <v>141.10479937344047</v>
      </c>
      <c r="P122" s="21"/>
      <c r="Q122" s="70">
        <v>0</v>
      </c>
      <c r="R122" s="21"/>
      <c r="S122" s="70">
        <v>0</v>
      </c>
      <c r="T122" s="21"/>
      <c r="U122" s="70">
        <v>0</v>
      </c>
      <c r="V122" s="21"/>
      <c r="W122" s="70">
        <v>0</v>
      </c>
      <c r="X122" s="21"/>
      <c r="Y122" s="70">
        <v>0</v>
      </c>
      <c r="Z122" s="21"/>
      <c r="AA122" s="70">
        <v>0</v>
      </c>
      <c r="AB122" s="21"/>
      <c r="AC122" s="21"/>
      <c r="AD122" s="70">
        <v>0</v>
      </c>
      <c r="AE122" s="21"/>
      <c r="AF122" s="70">
        <v>6085880</v>
      </c>
      <c r="AG122" s="21"/>
      <c r="AH122" s="71">
        <f>(AF122/$BD122)</f>
        <v>5.3220209736884447</v>
      </c>
      <c r="AI122" s="21"/>
      <c r="AJ122" s="71">
        <f>IF(AH$219,AH122/AH$219*100,0)</f>
        <v>81.324178773004476</v>
      </c>
      <c r="AK122" s="21"/>
      <c r="AL122" s="70">
        <f>(E122+K122+AF122)</f>
        <v>210171684</v>
      </c>
      <c r="AM122" s="21"/>
      <c r="AN122" s="70">
        <v>3568273</v>
      </c>
      <c r="AO122" s="21"/>
      <c r="AP122" s="71">
        <f>IF($AL122,AN122/$AL122*100,0)</f>
        <v>1.6977896032845223</v>
      </c>
      <c r="AQ122" s="21"/>
      <c r="AR122" s="70">
        <v>2858886</v>
      </c>
      <c r="AS122" s="21"/>
      <c r="AT122" s="71">
        <f>IF($AL122,AR122/$AL122*100,0)</f>
        <v>1.3602622130581588</v>
      </c>
      <c r="AU122" s="21"/>
      <c r="AV122" s="70">
        <v>0</v>
      </c>
      <c r="AW122" s="21"/>
      <c r="AX122" s="71">
        <f>IF($AL122,AV122/$AL122*100,0)</f>
        <v>0</v>
      </c>
      <c r="AY122" s="21"/>
      <c r="AZ122" s="70">
        <v>4703598</v>
      </c>
      <c r="BA122" s="21"/>
      <c r="BB122" s="10">
        <v>29</v>
      </c>
      <c r="BC122" s="21"/>
      <c r="BD122" s="96">
        <v>1143528</v>
      </c>
      <c r="BE122" s="21"/>
      <c r="BF122" s="96">
        <f>IF(E122,BD122,0)</f>
        <v>1143528</v>
      </c>
      <c r="BG122" s="21"/>
      <c r="BH122" s="96">
        <f>IF(K122,BD122,0)</f>
        <v>1143528</v>
      </c>
      <c r="BI122" s="21"/>
      <c r="BJ122" s="96">
        <f>IF(AF122,BD122,0)</f>
        <v>1143528</v>
      </c>
    </row>
    <row r="123" spans="1:62" ht="8.85" customHeight="1" x14ac:dyDescent="0.3">
      <c r="A123" s="10">
        <v>30</v>
      </c>
      <c r="B123" s="21"/>
      <c r="C123" s="10" t="s">
        <v>154</v>
      </c>
      <c r="D123" s="21"/>
      <c r="E123" s="70">
        <v>423624</v>
      </c>
      <c r="F123" s="21"/>
      <c r="G123" s="66">
        <f>(E123/$BD123)</f>
        <v>6.00204023802777</v>
      </c>
      <c r="H123" s="21"/>
      <c r="I123" s="66">
        <f>IF(G$219,G123/G$219*100,0)</f>
        <v>83.478383831635057</v>
      </c>
      <c r="J123" s="21"/>
      <c r="K123" s="70">
        <v>11574407</v>
      </c>
      <c r="L123" s="21"/>
      <c r="M123" s="66">
        <f>(K123/$BD123)</f>
        <v>163.98989798809862</v>
      </c>
      <c r="N123" s="21"/>
      <c r="O123" s="66">
        <f>IF(M$219,M123/M$219*100,0)</f>
        <v>134.51105495750633</v>
      </c>
      <c r="P123" s="21"/>
      <c r="Q123" s="70">
        <v>1847270</v>
      </c>
      <c r="R123" s="21"/>
      <c r="S123" s="70">
        <v>1485882</v>
      </c>
      <c r="T123" s="21"/>
      <c r="U123" s="70">
        <v>0</v>
      </c>
      <c r="V123" s="21"/>
      <c r="W123" s="70">
        <v>0</v>
      </c>
      <c r="X123" s="21"/>
      <c r="Y123" s="70">
        <v>0</v>
      </c>
      <c r="Z123" s="21"/>
      <c r="AA123" s="70">
        <v>0</v>
      </c>
      <c r="AB123" s="21"/>
      <c r="AC123" s="21"/>
      <c r="AD123" s="70">
        <v>0</v>
      </c>
      <c r="AE123" s="21"/>
      <c r="AF123" s="70">
        <v>516253</v>
      </c>
      <c r="AG123" s="21"/>
      <c r="AH123" s="71">
        <f>(AF123/$BD123)</f>
        <v>7.3144375177103997</v>
      </c>
      <c r="AI123" s="21"/>
      <c r="AJ123" s="71">
        <f>IF(AH$219,AH123/AH$219*100,0)</f>
        <v>111.76968810440356</v>
      </c>
      <c r="AK123" s="21"/>
      <c r="AL123" s="70">
        <f>(E123+K123+AF123)</f>
        <v>12514284</v>
      </c>
      <c r="AM123" s="21"/>
      <c r="AN123" s="70">
        <v>496449</v>
      </c>
      <c r="AO123" s="21"/>
      <c r="AP123" s="71">
        <f>IF($AL123,AN123/$AL123*100,0)</f>
        <v>3.9670587626107894</v>
      </c>
      <c r="AQ123" s="21"/>
      <c r="AR123" s="70">
        <v>0</v>
      </c>
      <c r="AS123" s="21"/>
      <c r="AT123" s="71">
        <f>IF($AL123,AR123/$AL123*100,0)</f>
        <v>0</v>
      </c>
      <c r="AU123" s="21"/>
      <c r="AV123" s="70">
        <v>2400</v>
      </c>
      <c r="AW123" s="21"/>
      <c r="AX123" s="71">
        <f>IF($AL123,AV123/$AL123*100,0)</f>
        <v>1.9178084818915728E-2</v>
      </c>
      <c r="AY123" s="21"/>
      <c r="AZ123" s="70">
        <v>0</v>
      </c>
      <c r="BA123" s="21"/>
      <c r="BB123" s="10">
        <v>30</v>
      </c>
      <c r="BC123" s="21"/>
      <c r="BD123" s="96">
        <v>70580</v>
      </c>
      <c r="BE123" s="21"/>
      <c r="BF123" s="96">
        <f>IF(E123,BD123,0)</f>
        <v>70580</v>
      </c>
      <c r="BG123" s="21"/>
      <c r="BH123" s="96">
        <f>IF(K123,BD123,0)</f>
        <v>70580</v>
      </c>
      <c r="BI123" s="21"/>
      <c r="BJ123" s="96">
        <f>IF(AF123,BD123,0)</f>
        <v>70580</v>
      </c>
    </row>
    <row r="124" spans="1:62" ht="8.85" customHeight="1" x14ac:dyDescent="0.3">
      <c r="A124" s="29"/>
      <c r="B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9"/>
      <c r="BC124" s="21"/>
      <c r="BD124" s="27"/>
      <c r="BE124" s="21"/>
      <c r="BF124" s="21"/>
      <c r="BG124" s="21"/>
      <c r="BH124" s="21"/>
      <c r="BI124" s="21"/>
      <c r="BJ124" s="21"/>
    </row>
    <row r="125" spans="1:62" ht="8.85" customHeight="1" x14ac:dyDescent="0.3">
      <c r="A125" s="10">
        <v>31</v>
      </c>
      <c r="B125" s="21"/>
      <c r="C125" s="10" t="s">
        <v>155</v>
      </c>
      <c r="D125" s="21"/>
      <c r="E125" s="70">
        <v>103735</v>
      </c>
      <c r="F125" s="21"/>
      <c r="G125" s="66">
        <f>(E125/$BD125)</f>
        <v>6.6663453505558765</v>
      </c>
      <c r="H125" s="21"/>
      <c r="I125" s="66">
        <f>IF(G$219,G125/G$219*100,0)</f>
        <v>92.717761604144115</v>
      </c>
      <c r="J125" s="21"/>
      <c r="K125" s="70">
        <v>1313302</v>
      </c>
      <c r="L125" s="21"/>
      <c r="M125" s="66">
        <f>(K125/$BD125)</f>
        <v>84.397018186491877</v>
      </c>
      <c r="N125" s="21"/>
      <c r="O125" s="66">
        <f>IF(M$219,M125/M$219*100,0)</f>
        <v>69.225800435321645</v>
      </c>
      <c r="P125" s="21"/>
      <c r="Q125" s="70">
        <v>265170</v>
      </c>
      <c r="R125" s="21"/>
      <c r="S125" s="70">
        <v>237544</v>
      </c>
      <c r="T125" s="21"/>
      <c r="U125" s="70">
        <v>0</v>
      </c>
      <c r="V125" s="21"/>
      <c r="W125" s="70">
        <v>0</v>
      </c>
      <c r="X125" s="21"/>
      <c r="Y125" s="70">
        <v>0</v>
      </c>
      <c r="Z125" s="21"/>
      <c r="AA125" s="70">
        <v>0</v>
      </c>
      <c r="AB125" s="21"/>
      <c r="AC125" s="21"/>
      <c r="AD125" s="70">
        <v>0</v>
      </c>
      <c r="AE125" s="21"/>
      <c r="AF125" s="70">
        <v>181098</v>
      </c>
      <c r="AG125" s="21"/>
      <c r="AH125" s="71">
        <f>(AF125/$BD125)</f>
        <v>11.637941006362059</v>
      </c>
      <c r="AI125" s="21"/>
      <c r="AJ125" s="71">
        <f>IF(AH$219,AH125/AH$219*100,0)</f>
        <v>177.83582583199217</v>
      </c>
      <c r="AK125" s="21"/>
      <c r="AL125" s="70">
        <f>(E125+K125+AF125)</f>
        <v>1598135</v>
      </c>
      <c r="AM125" s="21"/>
      <c r="AN125" s="70">
        <v>238028</v>
      </c>
      <c r="AO125" s="21"/>
      <c r="AP125" s="71">
        <f>IF($AL125,AN125/$AL125*100,0)</f>
        <v>14.89411094807385</v>
      </c>
      <c r="AQ125" s="21"/>
      <c r="AR125" s="70">
        <v>0</v>
      </c>
      <c r="AS125" s="21"/>
      <c r="AT125" s="71">
        <f>IF($AL125,AR125/$AL125*100,0)</f>
        <v>0</v>
      </c>
      <c r="AU125" s="21"/>
      <c r="AV125" s="70">
        <v>0</v>
      </c>
      <c r="AW125" s="21"/>
      <c r="AX125" s="71">
        <f>IF($AL125,AV125/$AL125*100,0)</f>
        <v>0</v>
      </c>
      <c r="AY125" s="21"/>
      <c r="AZ125" s="70">
        <v>0</v>
      </c>
      <c r="BA125" s="21"/>
      <c r="BB125" s="10">
        <v>31</v>
      </c>
      <c r="BC125" s="21"/>
      <c r="BD125" s="96">
        <v>15561</v>
      </c>
      <c r="BE125" s="21"/>
      <c r="BF125" s="96">
        <f>IF(E125,BD125,0)</f>
        <v>15561</v>
      </c>
      <c r="BG125" s="21"/>
      <c r="BH125" s="96">
        <f>IF(K125,BD125,0)</f>
        <v>15561</v>
      </c>
      <c r="BI125" s="21"/>
      <c r="BJ125" s="96">
        <f>IF(AF125,BD125,0)</f>
        <v>15561</v>
      </c>
    </row>
    <row r="126" spans="1:62" ht="8.85" customHeight="1" x14ac:dyDescent="0.3">
      <c r="A126" s="10">
        <v>32</v>
      </c>
      <c r="B126" s="21"/>
      <c r="C126" s="10" t="s">
        <v>156</v>
      </c>
      <c r="D126" s="21"/>
      <c r="E126" s="70">
        <v>143857</v>
      </c>
      <c r="F126" s="21"/>
      <c r="G126" s="66">
        <f>(E126/$BD126)</f>
        <v>5.3205488571639918</v>
      </c>
      <c r="H126" s="21"/>
      <c r="I126" s="66">
        <f>IF(G$219,G126/G$219*100,0)</f>
        <v>73.999973688821512</v>
      </c>
      <c r="J126" s="21"/>
      <c r="K126" s="70">
        <v>2420654</v>
      </c>
      <c r="L126" s="21"/>
      <c r="M126" s="66">
        <f>(K126/$BD126)</f>
        <v>89.527849693024635</v>
      </c>
      <c r="N126" s="21"/>
      <c r="O126" s="66">
        <f>IF(M$219,M126/M$219*100,0)</f>
        <v>73.43431307677119</v>
      </c>
      <c r="P126" s="21"/>
      <c r="Q126" s="70">
        <v>376095</v>
      </c>
      <c r="R126" s="21"/>
      <c r="S126" s="70">
        <v>453123</v>
      </c>
      <c r="T126" s="21"/>
      <c r="U126" s="70">
        <v>0</v>
      </c>
      <c r="V126" s="21"/>
      <c r="W126" s="70">
        <v>0</v>
      </c>
      <c r="X126" s="21"/>
      <c r="Y126" s="70">
        <v>0</v>
      </c>
      <c r="Z126" s="21"/>
      <c r="AA126" s="70">
        <v>0</v>
      </c>
      <c r="AB126" s="21"/>
      <c r="AC126" s="21"/>
      <c r="AD126" s="70">
        <v>0</v>
      </c>
      <c r="AE126" s="21"/>
      <c r="AF126" s="70">
        <v>219962</v>
      </c>
      <c r="AG126" s="21"/>
      <c r="AH126" s="71">
        <f>(AF126/$BD126)</f>
        <v>8.1352910718248399</v>
      </c>
      <c r="AI126" s="21"/>
      <c r="AJ126" s="71">
        <f>IF(AH$219,AH126/AH$219*100,0)</f>
        <v>124.31290082590358</v>
      </c>
      <c r="AK126" s="21"/>
      <c r="AL126" s="70">
        <f>(E126+K126+AF126)</f>
        <v>2784473</v>
      </c>
      <c r="AM126" s="21"/>
      <c r="AN126" s="70">
        <v>310935</v>
      </c>
      <c r="AO126" s="21"/>
      <c r="AP126" s="71">
        <f>IF($AL126,AN126/$AL126*100,0)</f>
        <v>11.166745017818453</v>
      </c>
      <c r="AQ126" s="21"/>
      <c r="AR126" s="70">
        <v>0</v>
      </c>
      <c r="AS126" s="21"/>
      <c r="AT126" s="71">
        <f>IF($AL126,AR126/$AL126*100,0)</f>
        <v>0</v>
      </c>
      <c r="AU126" s="21"/>
      <c r="AV126" s="70">
        <v>0</v>
      </c>
      <c r="AW126" s="21"/>
      <c r="AX126" s="71">
        <f>IF($AL126,AV126/$AL126*100,0)</f>
        <v>0</v>
      </c>
      <c r="AY126" s="21"/>
      <c r="AZ126" s="70">
        <v>0</v>
      </c>
      <c r="BA126" s="21"/>
      <c r="BB126" s="10">
        <v>32</v>
      </c>
      <c r="BC126" s="21"/>
      <c r="BD126" s="96">
        <v>27038</v>
      </c>
      <c r="BE126" s="21"/>
      <c r="BF126" s="96">
        <f>IF(E126,BD126,0)</f>
        <v>27038</v>
      </c>
      <c r="BG126" s="21"/>
      <c r="BH126" s="96">
        <f>IF(K126,BD126,0)</f>
        <v>27038</v>
      </c>
      <c r="BI126" s="21"/>
      <c r="BJ126" s="96">
        <f>IF(AF126,BD126,0)</f>
        <v>27038</v>
      </c>
    </row>
    <row r="127" spans="1:62" ht="8.85" customHeight="1" x14ac:dyDescent="0.3">
      <c r="A127" s="10">
        <v>33</v>
      </c>
      <c r="B127" s="21"/>
      <c r="C127" s="10" t="s">
        <v>96</v>
      </c>
      <c r="D127" s="21"/>
      <c r="E127" s="70">
        <v>452991</v>
      </c>
      <c r="F127" s="21"/>
      <c r="G127" s="66">
        <f>(E127/$BD127)</f>
        <v>8.1207378724319668</v>
      </c>
      <c r="H127" s="21"/>
      <c r="I127" s="66">
        <f>IF(G$219,G127/G$219*100,0)</f>
        <v>112.94593941838127</v>
      </c>
      <c r="J127" s="21"/>
      <c r="K127" s="70">
        <v>4432647</v>
      </c>
      <c r="L127" s="21"/>
      <c r="M127" s="66">
        <f>(K127/$BD127)</f>
        <v>79.463751747875662</v>
      </c>
      <c r="N127" s="21"/>
      <c r="O127" s="66">
        <f>IF(M$219,M127/M$219*100,0)</f>
        <v>65.179338542328182</v>
      </c>
      <c r="P127" s="21"/>
      <c r="Q127" s="70">
        <v>604553</v>
      </c>
      <c r="R127" s="21"/>
      <c r="S127" s="70">
        <v>547884</v>
      </c>
      <c r="T127" s="21"/>
      <c r="U127" s="70">
        <v>0</v>
      </c>
      <c r="V127" s="21"/>
      <c r="W127" s="70">
        <v>0</v>
      </c>
      <c r="X127" s="21"/>
      <c r="Y127" s="70">
        <v>0</v>
      </c>
      <c r="Z127" s="21"/>
      <c r="AA127" s="70">
        <v>0</v>
      </c>
      <c r="AB127" s="21"/>
      <c r="AC127" s="21"/>
      <c r="AD127" s="70">
        <v>0</v>
      </c>
      <c r="AE127" s="21"/>
      <c r="AF127" s="70">
        <v>321492</v>
      </c>
      <c r="AG127" s="21"/>
      <c r="AH127" s="71">
        <f>(AF127/$BD127)</f>
        <v>5.7633645261912445</v>
      </c>
      <c r="AI127" s="21"/>
      <c r="AJ127" s="71">
        <f>IF(AH$219,AH127/AH$219*100,0)</f>
        <v>88.068214946761898</v>
      </c>
      <c r="AK127" s="21"/>
      <c r="AL127" s="70">
        <f>(E127+K127+AF127)</f>
        <v>5207130</v>
      </c>
      <c r="AM127" s="21"/>
      <c r="AN127" s="70">
        <v>595907</v>
      </c>
      <c r="AO127" s="21"/>
      <c r="AP127" s="71">
        <f>IF($AL127,AN127/$AL127*100,0)</f>
        <v>11.444058435260883</v>
      </c>
      <c r="AQ127" s="21"/>
      <c r="AR127" s="70">
        <v>0</v>
      </c>
      <c r="AS127" s="21"/>
      <c r="AT127" s="71">
        <f>IF($AL127,AR127/$AL127*100,0)</f>
        <v>0</v>
      </c>
      <c r="AU127" s="21"/>
      <c r="AV127" s="70">
        <v>0</v>
      </c>
      <c r="AW127" s="21"/>
      <c r="AX127" s="71">
        <f>IF($AL127,AV127/$AL127*100,0)</f>
        <v>0</v>
      </c>
      <c r="AY127" s="21"/>
      <c r="AZ127" s="70">
        <v>0</v>
      </c>
      <c r="BA127" s="21"/>
      <c r="BB127" s="10">
        <v>33</v>
      </c>
      <c r="BC127" s="21"/>
      <c r="BD127" s="96">
        <v>55782</v>
      </c>
      <c r="BE127" s="21"/>
      <c r="BF127" s="96">
        <f>IF(E127,BD127,0)</f>
        <v>55782</v>
      </c>
      <c r="BG127" s="21"/>
      <c r="BH127" s="96">
        <f>IF(K127,BD127,0)</f>
        <v>55782</v>
      </c>
      <c r="BI127" s="21"/>
      <c r="BJ127" s="96">
        <f>IF(AF127,BD127,0)</f>
        <v>55782</v>
      </c>
    </row>
    <row r="128" spans="1:62" ht="8.85" customHeight="1" x14ac:dyDescent="0.3">
      <c r="A128" s="10">
        <v>34</v>
      </c>
      <c r="B128" s="21"/>
      <c r="C128" s="10" t="s">
        <v>157</v>
      </c>
      <c r="D128" s="21"/>
      <c r="E128" s="70">
        <v>2486524</v>
      </c>
      <c r="F128" s="21"/>
      <c r="G128" s="66">
        <f>(E128/$BD128)</f>
        <v>27.991939660024766</v>
      </c>
      <c r="H128" s="21"/>
      <c r="I128" s="66">
        <f>IF(G$219,G128/G$219*100,0)</f>
        <v>389.32126251445237</v>
      </c>
      <c r="J128" s="21"/>
      <c r="K128" s="70">
        <v>9211466</v>
      </c>
      <c r="L128" s="21"/>
      <c r="M128" s="66">
        <f>(K128/$BD128)</f>
        <v>103.69769222109647</v>
      </c>
      <c r="N128" s="21"/>
      <c r="O128" s="66">
        <f>IF(M$219,M128/M$219*100,0)</f>
        <v>85.056983073010883</v>
      </c>
      <c r="P128" s="21"/>
      <c r="Q128" s="70">
        <v>1595848</v>
      </c>
      <c r="R128" s="21"/>
      <c r="S128" s="70">
        <v>1533359</v>
      </c>
      <c r="T128" s="21"/>
      <c r="U128" s="70">
        <v>0</v>
      </c>
      <c r="V128" s="21"/>
      <c r="W128" s="70">
        <v>0</v>
      </c>
      <c r="X128" s="21"/>
      <c r="Y128" s="70">
        <v>0</v>
      </c>
      <c r="Z128" s="21"/>
      <c r="AA128" s="70">
        <v>0</v>
      </c>
      <c r="AB128" s="21"/>
      <c r="AC128" s="21"/>
      <c r="AD128" s="70">
        <v>0</v>
      </c>
      <c r="AE128" s="21"/>
      <c r="AF128" s="70">
        <v>167842</v>
      </c>
      <c r="AG128" s="21"/>
      <c r="AH128" s="71">
        <f>(AF128/$BD128)</f>
        <v>1.8894742767083192</v>
      </c>
      <c r="AI128" s="21"/>
      <c r="AJ128" s="71">
        <f>IF(AH$219,AH128/AH$219*100,0)</f>
        <v>28.872479951826669</v>
      </c>
      <c r="AK128" s="21"/>
      <c r="AL128" s="70">
        <f>(E128+K128+AF128)</f>
        <v>11865832</v>
      </c>
      <c r="AM128" s="21"/>
      <c r="AN128" s="70">
        <v>505563</v>
      </c>
      <c r="AO128" s="21"/>
      <c r="AP128" s="71">
        <f>IF($AL128,AN128/$AL128*100,0)</f>
        <v>4.2606620420717229</v>
      </c>
      <c r="AQ128" s="21"/>
      <c r="AR128" s="70">
        <v>0</v>
      </c>
      <c r="AS128" s="21"/>
      <c r="AT128" s="71">
        <f>IF($AL128,AR128/$AL128*100,0)</f>
        <v>0</v>
      </c>
      <c r="AU128" s="21"/>
      <c r="AV128" s="70">
        <v>0</v>
      </c>
      <c r="AW128" s="21"/>
      <c r="AX128" s="71">
        <f>IF($AL128,AV128/$AL128*100,0)</f>
        <v>0</v>
      </c>
      <c r="AY128" s="21"/>
      <c r="AZ128" s="70">
        <v>0</v>
      </c>
      <c r="BA128" s="21"/>
      <c r="BB128" s="10">
        <v>34</v>
      </c>
      <c r="BC128" s="21"/>
      <c r="BD128" s="96">
        <v>88830</v>
      </c>
      <c r="BE128" s="21"/>
      <c r="BF128" s="96">
        <f>IF(E128,BD128,0)</f>
        <v>88830</v>
      </c>
      <c r="BG128" s="21"/>
      <c r="BH128" s="96">
        <f>IF(K128,BD128,0)</f>
        <v>88830</v>
      </c>
      <c r="BI128" s="21"/>
      <c r="BJ128" s="96">
        <f>IF(AF128,BD128,0)</f>
        <v>88830</v>
      </c>
    </row>
    <row r="129" spans="1:62" ht="8.85" customHeight="1" x14ac:dyDescent="0.3">
      <c r="A129" s="10">
        <v>35</v>
      </c>
      <c r="B129" s="21"/>
      <c r="C129" s="10" t="s">
        <v>158</v>
      </c>
      <c r="D129" s="21"/>
      <c r="E129" s="70">
        <v>152752</v>
      </c>
      <c r="F129" s="21"/>
      <c r="G129" s="66">
        <f>(E129/$BD129)</f>
        <v>9.1157128364265674</v>
      </c>
      <c r="H129" s="21"/>
      <c r="I129" s="66">
        <f>IF(G$219,G129/G$219*100,0)</f>
        <v>126.78438412272752</v>
      </c>
      <c r="J129" s="21"/>
      <c r="K129" s="70">
        <v>1674814</v>
      </c>
      <c r="L129" s="21"/>
      <c r="M129" s="66">
        <f>(K129/$BD129)</f>
        <v>99.947126573969086</v>
      </c>
      <c r="N129" s="21"/>
      <c r="O129" s="66">
        <f>IF(M$219,M129/M$219*100,0)</f>
        <v>81.980619540428521</v>
      </c>
      <c r="P129" s="21"/>
      <c r="Q129" s="70">
        <v>329502</v>
      </c>
      <c r="R129" s="21"/>
      <c r="S129" s="70">
        <v>476584</v>
      </c>
      <c r="T129" s="21"/>
      <c r="U129" s="70">
        <v>0</v>
      </c>
      <c r="V129" s="21"/>
      <c r="W129" s="70">
        <v>0</v>
      </c>
      <c r="X129" s="21"/>
      <c r="Y129" s="70">
        <v>0</v>
      </c>
      <c r="Z129" s="21"/>
      <c r="AA129" s="70">
        <v>0</v>
      </c>
      <c r="AB129" s="21"/>
      <c r="AC129" s="21"/>
      <c r="AD129" s="70">
        <v>0</v>
      </c>
      <c r="AE129" s="21"/>
      <c r="AF129" s="70">
        <v>192340</v>
      </c>
      <c r="AG129" s="21"/>
      <c r="AH129" s="71">
        <f>(AF129/$BD129)</f>
        <v>11.478188219848422</v>
      </c>
      <c r="AI129" s="21"/>
      <c r="AJ129" s="71">
        <f>IF(AH$219,AH129/AH$219*100,0)</f>
        <v>175.39469224117195</v>
      </c>
      <c r="AK129" s="21"/>
      <c r="AL129" s="70">
        <f>(E129+K129+AF129)</f>
        <v>2019906</v>
      </c>
      <c r="AM129" s="21"/>
      <c r="AN129" s="70">
        <v>277146</v>
      </c>
      <c r="AO129" s="21"/>
      <c r="AP129" s="71">
        <f>IF($AL129,AN129/$AL129*100,0)</f>
        <v>13.720737499665825</v>
      </c>
      <c r="AQ129" s="21"/>
      <c r="AR129" s="70">
        <v>0</v>
      </c>
      <c r="AS129" s="21"/>
      <c r="AT129" s="71">
        <f>IF($AL129,AR129/$AL129*100,0)</f>
        <v>0</v>
      </c>
      <c r="AU129" s="21"/>
      <c r="AV129" s="70">
        <v>0</v>
      </c>
      <c r="AW129" s="21"/>
      <c r="AX129" s="71">
        <f>IF($AL129,AV129/$AL129*100,0)</f>
        <v>0</v>
      </c>
      <c r="AY129" s="21"/>
      <c r="AZ129" s="70">
        <v>58696</v>
      </c>
      <c r="BA129" s="21"/>
      <c r="BB129" s="10">
        <v>35</v>
      </c>
      <c r="BC129" s="21"/>
      <c r="BD129" s="96">
        <v>16757</v>
      </c>
      <c r="BE129" s="21"/>
      <c r="BF129" s="96">
        <f>IF(E129,BD129,0)</f>
        <v>16757</v>
      </c>
      <c r="BG129" s="21"/>
      <c r="BH129" s="96">
        <f>IF(K129,BD129,0)</f>
        <v>16757</v>
      </c>
      <c r="BI129" s="21"/>
      <c r="BJ129" s="96">
        <f>IF(AF129,BD129,0)</f>
        <v>16757</v>
      </c>
    </row>
    <row r="130" spans="1:62" ht="8.85" customHeight="1" x14ac:dyDescent="0.3">
      <c r="A130" s="21"/>
      <c r="B130" s="21"/>
      <c r="D130" s="21"/>
      <c r="E130" s="21"/>
      <c r="F130" s="21"/>
      <c r="G130" s="21"/>
      <c r="H130" s="21"/>
      <c r="I130" s="21"/>
      <c r="J130" s="21"/>
      <c r="K130" s="96"/>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7"/>
      <c r="BE130" s="21"/>
      <c r="BF130" s="21"/>
      <c r="BG130" s="21"/>
      <c r="BH130" s="21"/>
      <c r="BI130" s="21"/>
      <c r="BJ130" s="21"/>
    </row>
    <row r="131" spans="1:62" ht="8.85" customHeight="1" x14ac:dyDescent="0.3">
      <c r="A131" s="10">
        <v>36</v>
      </c>
      <c r="B131" s="21"/>
      <c r="C131" s="10" t="s">
        <v>159</v>
      </c>
      <c r="D131" s="21"/>
      <c r="E131" s="70">
        <v>162367</v>
      </c>
      <c r="F131" s="21"/>
      <c r="G131" s="66">
        <f>(E131/$BD131)</f>
        <v>4.3776489619843622</v>
      </c>
      <c r="H131" s="21"/>
      <c r="I131" s="66">
        <f>IF(G$219,G131/G$219*100,0)</f>
        <v>60.885806465164613</v>
      </c>
      <c r="J131" s="21"/>
      <c r="K131" s="70">
        <v>6021680</v>
      </c>
      <c r="L131" s="21"/>
      <c r="M131" s="66">
        <f>(K131/$BD131)</f>
        <v>162.35319493124831</v>
      </c>
      <c r="N131" s="21"/>
      <c r="O131" s="66">
        <f>IF(M$219,M131/M$219*100,0)</f>
        <v>133.1685658314683</v>
      </c>
      <c r="P131" s="21"/>
      <c r="Q131" s="70">
        <v>528465</v>
      </c>
      <c r="R131" s="21"/>
      <c r="S131" s="70">
        <v>712373</v>
      </c>
      <c r="T131" s="21"/>
      <c r="U131" s="70">
        <v>0</v>
      </c>
      <c r="V131" s="21"/>
      <c r="W131" s="70">
        <v>0</v>
      </c>
      <c r="X131" s="21"/>
      <c r="Y131" s="70">
        <v>0</v>
      </c>
      <c r="Z131" s="21"/>
      <c r="AA131" s="70">
        <v>0</v>
      </c>
      <c r="AB131" s="21"/>
      <c r="AC131" s="21"/>
      <c r="AD131" s="70">
        <v>0</v>
      </c>
      <c r="AE131" s="21"/>
      <c r="AF131" s="70">
        <v>248986</v>
      </c>
      <c r="AG131" s="21"/>
      <c r="AH131" s="71">
        <f>(AF131/$BD131)</f>
        <v>6.7130223779994607</v>
      </c>
      <c r="AI131" s="21"/>
      <c r="AJ131" s="71">
        <f>IF(AH$219,AH131/AH$219*100,0)</f>
        <v>102.57964684367795</v>
      </c>
      <c r="AK131" s="21"/>
      <c r="AL131" s="70">
        <f>(E131+K131+AF131)</f>
        <v>6433033</v>
      </c>
      <c r="AM131" s="21"/>
      <c r="AN131" s="70">
        <v>339290</v>
      </c>
      <c r="AO131" s="21"/>
      <c r="AP131" s="71">
        <f>IF($AL131,AN131/$AL131*100,0)</f>
        <v>5.2741840435141558</v>
      </c>
      <c r="AQ131" s="21"/>
      <c r="AR131" s="70">
        <v>0</v>
      </c>
      <c r="AS131" s="21"/>
      <c r="AT131" s="71">
        <f>IF($AL131,AR131/$AL131*100,0)</f>
        <v>0</v>
      </c>
      <c r="AU131" s="21"/>
      <c r="AV131" s="70">
        <v>0</v>
      </c>
      <c r="AW131" s="21"/>
      <c r="AX131" s="71">
        <f>IF($AL131,AV131/$AL131*100,0)</f>
        <v>0</v>
      </c>
      <c r="AY131" s="21"/>
      <c r="AZ131" s="70">
        <v>0</v>
      </c>
      <c r="BA131" s="21"/>
      <c r="BB131" s="10">
        <v>36</v>
      </c>
      <c r="BC131" s="21"/>
      <c r="BD131" s="96">
        <v>37090</v>
      </c>
      <c r="BE131" s="21"/>
      <c r="BF131" s="96">
        <f>IF(E131,BD131,0)</f>
        <v>37090</v>
      </c>
      <c r="BG131" s="21"/>
      <c r="BH131" s="96">
        <f>IF(K131,BD131,0)</f>
        <v>37090</v>
      </c>
      <c r="BI131" s="21"/>
      <c r="BJ131" s="96">
        <f>IF(AF131,BD131,0)</f>
        <v>37090</v>
      </c>
    </row>
    <row r="132" spans="1:62" ht="8.85" customHeight="1" x14ac:dyDescent="0.3">
      <c r="A132" s="10">
        <v>37</v>
      </c>
      <c r="B132" s="21"/>
      <c r="C132" s="10" t="s">
        <v>160</v>
      </c>
      <c r="D132" s="21"/>
      <c r="E132" s="70">
        <v>171864</v>
      </c>
      <c r="F132" s="21"/>
      <c r="G132" s="66">
        <f>(E132/$BD132)</f>
        <v>7.3220858895705518</v>
      </c>
      <c r="H132" s="21"/>
      <c r="I132" s="66">
        <f>IF(G$219,G132/G$219*100,0)</f>
        <v>101.83802042263841</v>
      </c>
      <c r="J132" s="21"/>
      <c r="K132" s="70">
        <v>4321712</v>
      </c>
      <c r="L132" s="21"/>
      <c r="M132" s="66">
        <f>(K132/$BD132)</f>
        <v>184.12201772324471</v>
      </c>
      <c r="N132" s="21"/>
      <c r="O132" s="66">
        <f>IF(M$219,M132/M$219*100,0)</f>
        <v>151.02422252043672</v>
      </c>
      <c r="P132" s="21"/>
      <c r="Q132" s="70">
        <v>521117</v>
      </c>
      <c r="R132" s="21"/>
      <c r="S132" s="70">
        <v>494375</v>
      </c>
      <c r="T132" s="21"/>
      <c r="U132" s="70">
        <v>0</v>
      </c>
      <c r="V132" s="21"/>
      <c r="W132" s="70">
        <v>0</v>
      </c>
      <c r="X132" s="21"/>
      <c r="Y132" s="70">
        <v>0</v>
      </c>
      <c r="Z132" s="21"/>
      <c r="AA132" s="70">
        <v>0</v>
      </c>
      <c r="AB132" s="21"/>
      <c r="AC132" s="21"/>
      <c r="AD132" s="70">
        <v>48700</v>
      </c>
      <c r="AE132" s="21"/>
      <c r="AF132" s="70">
        <v>249492</v>
      </c>
      <c r="AG132" s="21"/>
      <c r="AH132" s="71">
        <f>(AF132/$BD132)</f>
        <v>10.629345603271984</v>
      </c>
      <c r="AI132" s="21"/>
      <c r="AJ132" s="71">
        <f>IF(AH$219,AH132/AH$219*100,0)</f>
        <v>162.42378719553386</v>
      </c>
      <c r="AK132" s="21"/>
      <c r="AL132" s="70">
        <f>(E132+K132+AF132)</f>
        <v>4743068</v>
      </c>
      <c r="AM132" s="21"/>
      <c r="AN132" s="70">
        <v>472976</v>
      </c>
      <c r="AO132" s="21"/>
      <c r="AP132" s="71">
        <f>IF($AL132,AN132/$AL132*100,0)</f>
        <v>9.9719422112438618</v>
      </c>
      <c r="AQ132" s="21"/>
      <c r="AR132" s="70">
        <v>0</v>
      </c>
      <c r="AS132" s="21"/>
      <c r="AT132" s="71">
        <f>IF($AL132,AR132/$AL132*100,0)</f>
        <v>0</v>
      </c>
      <c r="AU132" s="21"/>
      <c r="AV132" s="70">
        <v>0</v>
      </c>
      <c r="AW132" s="21"/>
      <c r="AX132" s="71">
        <f>IF($AL132,AV132/$AL132*100,0)</f>
        <v>0</v>
      </c>
      <c r="AY132" s="21"/>
      <c r="AZ132" s="70">
        <v>0</v>
      </c>
      <c r="BA132" s="21"/>
      <c r="BB132" s="10">
        <v>37</v>
      </c>
      <c r="BC132" s="21"/>
      <c r="BD132" s="96">
        <v>23472</v>
      </c>
      <c r="BE132" s="21"/>
      <c r="BF132" s="96">
        <f>IF(E132,BD132,0)</f>
        <v>23472</v>
      </c>
      <c r="BG132" s="21"/>
      <c r="BH132" s="96">
        <f>IF(K132,BD132,0)</f>
        <v>23472</v>
      </c>
      <c r="BI132" s="21"/>
      <c r="BJ132" s="96">
        <f>IF(AF132,BD132,0)</f>
        <v>23472</v>
      </c>
    </row>
    <row r="133" spans="1:62" ht="8.85" customHeight="1" x14ac:dyDescent="0.3">
      <c r="A133" s="10">
        <v>38</v>
      </c>
      <c r="B133" s="21"/>
      <c r="C133" s="10" t="s">
        <v>161</v>
      </c>
      <c r="D133" s="21"/>
      <c r="E133" s="70">
        <v>46790</v>
      </c>
      <c r="F133" s="21"/>
      <c r="G133" s="66">
        <f>(E133/$BD133)</f>
        <v>3.0294593719650371</v>
      </c>
      <c r="H133" s="21"/>
      <c r="I133" s="66">
        <f>IF(G$219,G133/G$219*100,0)</f>
        <v>42.134734561249928</v>
      </c>
      <c r="J133" s="21"/>
      <c r="K133" s="70">
        <v>1362846</v>
      </c>
      <c r="L133" s="21"/>
      <c r="M133" s="66">
        <f>(K133/$BD133)</f>
        <v>88.238653285853033</v>
      </c>
      <c r="N133" s="21"/>
      <c r="O133" s="66">
        <f>IF(M$219,M133/M$219*100,0)</f>
        <v>72.376862764870481</v>
      </c>
      <c r="P133" s="21"/>
      <c r="Q133" s="70">
        <v>257697</v>
      </c>
      <c r="R133" s="21"/>
      <c r="S133" s="70">
        <v>365409</v>
      </c>
      <c r="T133" s="21"/>
      <c r="U133" s="70">
        <v>0</v>
      </c>
      <c r="V133" s="21"/>
      <c r="W133" s="70">
        <v>0</v>
      </c>
      <c r="X133" s="21"/>
      <c r="Y133" s="70">
        <v>0</v>
      </c>
      <c r="Z133" s="21"/>
      <c r="AA133" s="70">
        <v>0</v>
      </c>
      <c r="AB133" s="21"/>
      <c r="AC133" s="21"/>
      <c r="AD133" s="70">
        <v>0</v>
      </c>
      <c r="AE133" s="21"/>
      <c r="AF133" s="70">
        <v>159153</v>
      </c>
      <c r="AG133" s="21"/>
      <c r="AH133" s="71">
        <f>(AF133/$BD133)</f>
        <v>10.304499838135319</v>
      </c>
      <c r="AI133" s="21"/>
      <c r="AJ133" s="71">
        <f>IF(AH$219,AH133/AH$219*100,0)</f>
        <v>157.45991816753968</v>
      </c>
      <c r="AK133" s="21"/>
      <c r="AL133" s="70">
        <f>(E133+K133+AF133)</f>
        <v>1568789</v>
      </c>
      <c r="AM133" s="21"/>
      <c r="AN133" s="70">
        <v>234844</v>
      </c>
      <c r="AO133" s="21"/>
      <c r="AP133" s="71">
        <f>IF($AL133,AN133/$AL133*100,0)</f>
        <v>14.969763301501986</v>
      </c>
      <c r="AQ133" s="21"/>
      <c r="AR133" s="70">
        <v>0</v>
      </c>
      <c r="AS133" s="21"/>
      <c r="AT133" s="71">
        <f>IF($AL133,AR133/$AL133*100,0)</f>
        <v>0</v>
      </c>
      <c r="AU133" s="21"/>
      <c r="AV133" s="70">
        <v>0</v>
      </c>
      <c r="AW133" s="21"/>
      <c r="AX133" s="71">
        <f>IF($AL133,AV133/$AL133*100,0)</f>
        <v>0</v>
      </c>
      <c r="AY133" s="21"/>
      <c r="AZ133" s="70">
        <v>57495</v>
      </c>
      <c r="BA133" s="21"/>
      <c r="BB133" s="10">
        <v>38</v>
      </c>
      <c r="BC133" s="21"/>
      <c r="BD133" s="96">
        <v>15445</v>
      </c>
      <c r="BE133" s="21"/>
      <c r="BF133" s="96">
        <f>IF(E133,BD133,0)</f>
        <v>15445</v>
      </c>
      <c r="BG133" s="21"/>
      <c r="BH133" s="96">
        <f>IF(K133,BD133,0)</f>
        <v>15445</v>
      </c>
      <c r="BI133" s="21"/>
      <c r="BJ133" s="96">
        <f>IF(AF133,BD133,0)</f>
        <v>15445</v>
      </c>
    </row>
    <row r="134" spans="1:62" ht="8.85" customHeight="1" x14ac:dyDescent="0.3">
      <c r="A134" s="10">
        <v>39</v>
      </c>
      <c r="B134" s="21"/>
      <c r="C134" s="10" t="s">
        <v>162</v>
      </c>
      <c r="D134" s="21"/>
      <c r="E134" s="70">
        <v>92196</v>
      </c>
      <c r="F134" s="21"/>
      <c r="G134" s="66">
        <f>(E134/$BD134)</f>
        <v>4.5875503806538287</v>
      </c>
      <c r="H134" s="21"/>
      <c r="I134" s="66">
        <f>IF(G$219,G134/G$219*100,0)</f>
        <v>63.805185626183395</v>
      </c>
      <c r="J134" s="21"/>
      <c r="K134" s="70">
        <v>1350209</v>
      </c>
      <c r="L134" s="21"/>
      <c r="M134" s="66">
        <f>(K134/$BD134)</f>
        <v>67.184604667363288</v>
      </c>
      <c r="N134" s="21"/>
      <c r="O134" s="66">
        <f>IF(M$219,M134/M$219*100,0)</f>
        <v>55.107492361303223</v>
      </c>
      <c r="P134" s="21"/>
      <c r="Q134" s="70">
        <v>233951</v>
      </c>
      <c r="R134" s="21"/>
      <c r="S134" s="70">
        <v>407688</v>
      </c>
      <c r="T134" s="21"/>
      <c r="U134" s="70">
        <v>0</v>
      </c>
      <c r="V134" s="21"/>
      <c r="W134" s="70">
        <v>0</v>
      </c>
      <c r="X134" s="21"/>
      <c r="Y134" s="70">
        <v>0</v>
      </c>
      <c r="Z134" s="21"/>
      <c r="AA134" s="70">
        <v>0</v>
      </c>
      <c r="AB134" s="21"/>
      <c r="AC134" s="21"/>
      <c r="AD134" s="70">
        <v>0</v>
      </c>
      <c r="AE134" s="21"/>
      <c r="AF134" s="70">
        <v>144431</v>
      </c>
      <c r="AG134" s="21"/>
      <c r="AH134" s="71">
        <f>(AF134/$BD134)</f>
        <v>7.186694531522118</v>
      </c>
      <c r="AI134" s="21"/>
      <c r="AJ134" s="71">
        <f>IF(AH$219,AH134/AH$219*100,0)</f>
        <v>109.81768650630137</v>
      </c>
      <c r="AK134" s="21"/>
      <c r="AL134" s="70">
        <f>(E134+K134+AF134)</f>
        <v>1586836</v>
      </c>
      <c r="AM134" s="21"/>
      <c r="AN134" s="70">
        <v>218155</v>
      </c>
      <c r="AO134" s="21"/>
      <c r="AP134" s="71">
        <f>IF($AL134,AN134/$AL134*100,0)</f>
        <v>13.747797503963863</v>
      </c>
      <c r="AQ134" s="21"/>
      <c r="AR134" s="70">
        <v>0</v>
      </c>
      <c r="AS134" s="21"/>
      <c r="AT134" s="71">
        <f>IF($AL134,AR134/$AL134*100,0)</f>
        <v>0</v>
      </c>
      <c r="AU134" s="21"/>
      <c r="AV134" s="70">
        <v>0</v>
      </c>
      <c r="AW134" s="21"/>
      <c r="AX134" s="71">
        <f>IF($AL134,AV134/$AL134*100,0)</f>
        <v>0</v>
      </c>
      <c r="AY134" s="21"/>
      <c r="AZ134" s="70">
        <v>59283</v>
      </c>
      <c r="BA134" s="21"/>
      <c r="BB134" s="10">
        <v>39</v>
      </c>
      <c r="BC134" s="21"/>
      <c r="BD134" s="96">
        <v>20097</v>
      </c>
      <c r="BE134" s="21"/>
      <c r="BF134" s="96">
        <f>IF(E134,BD134,0)</f>
        <v>20097</v>
      </c>
      <c r="BG134" s="21"/>
      <c r="BH134" s="96">
        <f>IF(K134,BD134,0)</f>
        <v>20097</v>
      </c>
      <c r="BI134" s="21"/>
      <c r="BJ134" s="96">
        <f>IF(AF134,BD134,0)</f>
        <v>20097</v>
      </c>
    </row>
    <row r="135" spans="1:62" ht="8.85" customHeight="1" x14ac:dyDescent="0.3">
      <c r="A135" s="10">
        <v>40</v>
      </c>
      <c r="B135" s="21"/>
      <c r="C135" s="10" t="s">
        <v>163</v>
      </c>
      <c r="D135" s="21"/>
      <c r="E135" s="100">
        <v>165998</v>
      </c>
      <c r="F135" s="21"/>
      <c r="G135" s="66">
        <f>(E135/$BD135)</f>
        <v>14.551016830294531</v>
      </c>
      <c r="H135" s="21"/>
      <c r="I135" s="66">
        <f>IF(G$219,G135/G$219*100,0)</f>
        <v>202.380410648338</v>
      </c>
      <c r="J135" s="21"/>
      <c r="K135" s="100">
        <v>2037251</v>
      </c>
      <c r="L135" s="21"/>
      <c r="M135" s="66">
        <f>(K135/$BD135)</f>
        <v>178.58090813464236</v>
      </c>
      <c r="N135" s="21"/>
      <c r="O135" s="66">
        <f>IF(M$219,M135/M$219*100,0)</f>
        <v>146.47918343240613</v>
      </c>
      <c r="P135" s="21"/>
      <c r="Q135" s="100">
        <v>304239</v>
      </c>
      <c r="R135" s="21"/>
      <c r="S135" s="100">
        <v>316637</v>
      </c>
      <c r="T135" s="21"/>
      <c r="U135" s="100">
        <v>0</v>
      </c>
      <c r="V135" s="21"/>
      <c r="W135" s="100">
        <v>0</v>
      </c>
      <c r="X135" s="21"/>
      <c r="Y135" s="100">
        <v>0</v>
      </c>
      <c r="Z135" s="21"/>
      <c r="AA135" s="100">
        <v>0</v>
      </c>
      <c r="AB135" s="21"/>
      <c r="AC135" s="21"/>
      <c r="AD135" s="100">
        <v>0</v>
      </c>
      <c r="AE135" s="21"/>
      <c r="AF135" s="100">
        <v>121242</v>
      </c>
      <c r="AG135" s="21"/>
      <c r="AH135" s="71">
        <f>(AF135/$BD135)</f>
        <v>10.627805049088359</v>
      </c>
      <c r="AI135" s="21"/>
      <c r="AJ135" s="71">
        <f>IF(AH$219,AH135/AH$219*100,0)</f>
        <v>162.40024645707041</v>
      </c>
      <c r="AK135" s="21"/>
      <c r="AL135" s="70">
        <f>(E135+K135+AF135)</f>
        <v>2324491</v>
      </c>
      <c r="AM135" s="21"/>
      <c r="AN135" s="100">
        <v>256768</v>
      </c>
      <c r="AO135" s="21"/>
      <c r="AP135" s="71">
        <f>IF($AL135,AN135/$AL135*100,0)</f>
        <v>11.046203233310003</v>
      </c>
      <c r="AQ135" s="21"/>
      <c r="AR135" s="100">
        <v>0</v>
      </c>
      <c r="AS135" s="21"/>
      <c r="AT135" s="71">
        <f>IF($AL135,AR135/$AL135*100,0)</f>
        <v>0</v>
      </c>
      <c r="AU135" s="21"/>
      <c r="AV135" s="100">
        <v>0</v>
      </c>
      <c r="AW135" s="21"/>
      <c r="AX135" s="71">
        <f>IF($AL135,AV135/$AL135*100,0)</f>
        <v>0</v>
      </c>
      <c r="AY135" s="21"/>
      <c r="AZ135" s="100">
        <v>52202</v>
      </c>
      <c r="BA135" s="21"/>
      <c r="BB135" s="10">
        <v>40</v>
      </c>
      <c r="BC135" s="21"/>
      <c r="BD135" s="96">
        <v>11408</v>
      </c>
      <c r="BE135" s="21"/>
      <c r="BF135" s="96">
        <f>IF(E135,BD135,0)</f>
        <v>11408</v>
      </c>
      <c r="BG135" s="21"/>
      <c r="BH135" s="96">
        <f>IF(K135,BD135,0)</f>
        <v>11408</v>
      </c>
      <c r="BI135" s="21"/>
      <c r="BJ135" s="96">
        <f>IF(AF135,BD135,0)</f>
        <v>11408</v>
      </c>
    </row>
    <row r="136" spans="1:62" ht="8.85" customHeight="1" x14ac:dyDescent="0.3">
      <c r="A136" s="29"/>
      <c r="B136" s="21"/>
      <c r="D136" s="21"/>
      <c r="E136" s="27"/>
      <c r="F136" s="21"/>
      <c r="G136" s="21"/>
      <c r="H136" s="21"/>
      <c r="I136" s="21"/>
      <c r="J136" s="21"/>
      <c r="K136" s="27"/>
      <c r="L136" s="21"/>
      <c r="M136" s="21"/>
      <c r="N136" s="21"/>
      <c r="O136" s="21"/>
      <c r="P136" s="21"/>
      <c r="Q136" s="27"/>
      <c r="R136" s="21"/>
      <c r="S136" s="27"/>
      <c r="T136" s="21"/>
      <c r="U136" s="27"/>
      <c r="V136" s="21"/>
      <c r="W136" s="27"/>
      <c r="X136" s="21"/>
      <c r="Y136" s="27"/>
      <c r="Z136" s="21"/>
      <c r="AA136" s="27"/>
      <c r="AB136" s="21"/>
      <c r="AC136" s="21"/>
      <c r="AD136" s="27"/>
      <c r="AE136" s="21"/>
      <c r="AF136" s="27"/>
      <c r="AG136" s="21"/>
      <c r="AH136" s="21"/>
      <c r="AI136" s="21"/>
      <c r="AJ136" s="21"/>
      <c r="AK136" s="21"/>
      <c r="AL136" s="27"/>
      <c r="AM136" s="21"/>
      <c r="AN136" s="27"/>
      <c r="AO136" s="21"/>
      <c r="AP136" s="21"/>
      <c r="AQ136" s="21"/>
      <c r="AR136" s="27"/>
      <c r="AS136" s="21"/>
      <c r="AT136" s="21"/>
      <c r="AU136" s="21"/>
      <c r="AV136" s="27"/>
      <c r="AW136" s="21"/>
      <c r="AX136" s="21"/>
      <c r="AY136" s="21"/>
      <c r="AZ136" s="27"/>
      <c r="BA136" s="21"/>
      <c r="BB136" s="29"/>
      <c r="BC136" s="21"/>
      <c r="BD136" s="27"/>
      <c r="BE136" s="21"/>
      <c r="BF136" s="21"/>
      <c r="BG136" s="21"/>
      <c r="BH136" s="21"/>
      <c r="BI136" s="21"/>
      <c r="BJ136" s="21"/>
    </row>
    <row r="137" spans="1:62" ht="8.85" customHeight="1" x14ac:dyDescent="0.3">
      <c r="A137" s="10">
        <v>41</v>
      </c>
      <c r="B137" s="21"/>
      <c r="C137" s="10" t="s">
        <v>164</v>
      </c>
      <c r="D137" s="21"/>
      <c r="E137" s="70">
        <v>209256</v>
      </c>
      <c r="F137" s="21"/>
      <c r="G137" s="66">
        <f>(E137/$BD137)</f>
        <v>6.0956042995717903</v>
      </c>
      <c r="H137" s="21"/>
      <c r="I137" s="66">
        <f>IF(G$219,G137/G$219*100,0)</f>
        <v>84.779704104853522</v>
      </c>
      <c r="J137" s="21"/>
      <c r="K137" s="70">
        <v>2020836</v>
      </c>
      <c r="L137" s="21"/>
      <c r="M137" s="66">
        <f>(K137/$BD137)</f>
        <v>58.866730752425063</v>
      </c>
      <c r="N137" s="21"/>
      <c r="O137" s="66">
        <f>IF(M$219,M137/M$219*100,0)</f>
        <v>48.284840423419453</v>
      </c>
      <c r="P137" s="21"/>
      <c r="Q137" s="70">
        <v>415009</v>
      </c>
      <c r="R137" s="21"/>
      <c r="S137" s="70">
        <v>459656</v>
      </c>
      <c r="T137" s="21"/>
      <c r="U137" s="70">
        <v>0</v>
      </c>
      <c r="V137" s="21"/>
      <c r="W137" s="70">
        <v>0</v>
      </c>
      <c r="X137" s="21"/>
      <c r="Y137" s="70">
        <v>0</v>
      </c>
      <c r="Z137" s="21"/>
      <c r="AA137" s="70">
        <v>0</v>
      </c>
      <c r="AB137" s="21"/>
      <c r="AC137" s="21"/>
      <c r="AD137" s="70">
        <v>0</v>
      </c>
      <c r="AE137" s="21"/>
      <c r="AF137" s="70">
        <v>225752</v>
      </c>
      <c r="AG137" s="21"/>
      <c r="AH137" s="71">
        <f>(AF137/$BD137)</f>
        <v>6.5761309679862503</v>
      </c>
      <c r="AI137" s="21"/>
      <c r="AJ137" s="71">
        <f>IF(AH$219,AH137/AH$219*100,0)</f>
        <v>100.48785097225218</v>
      </c>
      <c r="AK137" s="21"/>
      <c r="AL137" s="70">
        <f>(E137+K137+AF137)</f>
        <v>2455844</v>
      </c>
      <c r="AM137" s="21"/>
      <c r="AN137" s="70">
        <v>343494</v>
      </c>
      <c r="AO137" s="21"/>
      <c r="AP137" s="71">
        <f>IF($AL137,AN137/$AL137*100,0)</f>
        <v>13.98680046452462</v>
      </c>
      <c r="AQ137" s="21"/>
      <c r="AR137" s="70">
        <v>0</v>
      </c>
      <c r="AS137" s="21"/>
      <c r="AT137" s="71">
        <f>IF($AL137,AR137/$AL137*100,0)</f>
        <v>0</v>
      </c>
      <c r="AU137" s="21"/>
      <c r="AV137" s="70">
        <v>0</v>
      </c>
      <c r="AW137" s="21"/>
      <c r="AX137" s="71">
        <f>IF($AL137,AV137/$AL137*100,0)</f>
        <v>0</v>
      </c>
      <c r="AY137" s="21"/>
      <c r="AZ137" s="70">
        <v>12079</v>
      </c>
      <c r="BA137" s="21"/>
      <c r="BB137" s="10">
        <v>41</v>
      </c>
      <c r="BC137" s="21"/>
      <c r="BD137" s="96">
        <v>34329</v>
      </c>
      <c r="BE137" s="21"/>
      <c r="BF137" s="96">
        <f>IF(E137,BD137,0)</f>
        <v>34329</v>
      </c>
      <c r="BG137" s="21"/>
      <c r="BH137" s="96">
        <f>IF(K137,BD137,0)</f>
        <v>34329</v>
      </c>
      <c r="BI137" s="21"/>
      <c r="BJ137" s="96">
        <f>IF(AF137,BD137,0)</f>
        <v>34329</v>
      </c>
    </row>
    <row r="138" spans="1:62" ht="8.85" customHeight="1" x14ac:dyDescent="0.3">
      <c r="A138" s="10">
        <v>42</v>
      </c>
      <c r="B138" s="21"/>
      <c r="C138" s="10" t="s">
        <v>165</v>
      </c>
      <c r="D138" s="21"/>
      <c r="E138" s="70">
        <v>589666</v>
      </c>
      <c r="F138" s="21"/>
      <c r="G138" s="66">
        <f>(E138/$BD138)</f>
        <v>5.4635127121784892</v>
      </c>
      <c r="H138" s="21"/>
      <c r="I138" s="66">
        <f>IF(G$219,G138/G$219*100,0)</f>
        <v>75.988362818127314</v>
      </c>
      <c r="J138" s="21"/>
      <c r="K138" s="70">
        <v>10039612</v>
      </c>
      <c r="L138" s="21"/>
      <c r="M138" s="66">
        <f>(K138/$BD138)</f>
        <v>93.021384626788233</v>
      </c>
      <c r="N138" s="21"/>
      <c r="O138" s="66">
        <f>IF(M$219,M138/M$219*100,0)</f>
        <v>76.299849766754051</v>
      </c>
      <c r="P138" s="21"/>
      <c r="Q138" s="70">
        <v>1711475</v>
      </c>
      <c r="R138" s="21"/>
      <c r="S138" s="70">
        <v>1697370</v>
      </c>
      <c r="T138" s="21"/>
      <c r="U138" s="70">
        <v>0</v>
      </c>
      <c r="V138" s="21"/>
      <c r="W138" s="70">
        <v>0</v>
      </c>
      <c r="X138" s="21"/>
      <c r="Y138" s="70">
        <v>0</v>
      </c>
      <c r="Z138" s="21"/>
      <c r="AA138" s="70">
        <v>0</v>
      </c>
      <c r="AB138" s="21"/>
      <c r="AC138" s="21"/>
      <c r="AD138" s="70">
        <v>0</v>
      </c>
      <c r="AE138" s="21"/>
      <c r="AF138" s="70">
        <v>703974</v>
      </c>
      <c r="AG138" s="21"/>
      <c r="AH138" s="71">
        <f>(AF138/$BD138)</f>
        <v>6.5226261952412719</v>
      </c>
      <c r="AI138" s="21"/>
      <c r="AJ138" s="71">
        <f>IF(AH$219,AH138/AH$219*100,0)</f>
        <v>99.670260864014395</v>
      </c>
      <c r="AK138" s="21"/>
      <c r="AL138" s="70">
        <f>(E138+K138+AF138)</f>
        <v>11333252</v>
      </c>
      <c r="AM138" s="21"/>
      <c r="AN138" s="70">
        <v>615513</v>
      </c>
      <c r="AO138" s="21"/>
      <c r="AP138" s="71">
        <f>IF($AL138,AN138/$AL138*100,0)</f>
        <v>5.4310360344938946</v>
      </c>
      <c r="AQ138" s="21"/>
      <c r="AR138" s="70">
        <v>309466</v>
      </c>
      <c r="AS138" s="21"/>
      <c r="AT138" s="71">
        <f>IF($AL138,AR138/$AL138*100,0)</f>
        <v>2.7306019490257518</v>
      </c>
      <c r="AU138" s="21"/>
      <c r="AV138" s="70">
        <v>0</v>
      </c>
      <c r="AW138" s="21"/>
      <c r="AX138" s="71">
        <f>IF($AL138,AV138/$AL138*100,0)</f>
        <v>0</v>
      </c>
      <c r="AY138" s="21"/>
      <c r="AZ138" s="70">
        <v>0</v>
      </c>
      <c r="BA138" s="21"/>
      <c r="BB138" s="10">
        <v>42</v>
      </c>
      <c r="BC138" s="21"/>
      <c r="BD138" s="96">
        <v>107928</v>
      </c>
      <c r="BE138" s="21"/>
      <c r="BF138" s="96">
        <f>IF(E138,BD138,0)</f>
        <v>107928</v>
      </c>
      <c r="BG138" s="21"/>
      <c r="BH138" s="96">
        <f>IF(K138,BD138,0)</f>
        <v>107928</v>
      </c>
      <c r="BI138" s="21"/>
      <c r="BJ138" s="96">
        <f>IF(AF138,BD138,0)</f>
        <v>107928</v>
      </c>
    </row>
    <row r="139" spans="1:62" ht="8.85" customHeight="1" x14ac:dyDescent="0.3">
      <c r="A139" s="10">
        <v>43</v>
      </c>
      <c r="B139" s="21"/>
      <c r="C139" s="10" t="s">
        <v>166</v>
      </c>
      <c r="D139" s="21"/>
      <c r="E139" s="70">
        <v>1213616</v>
      </c>
      <c r="F139" s="21"/>
      <c r="G139" s="66">
        <f>(E139/$BD139)</f>
        <v>3.6888136438104677</v>
      </c>
      <c r="H139" s="21"/>
      <c r="I139" s="66">
        <f>IF(G$219,G139/G$219*100,0)</f>
        <v>51.305254385060294</v>
      </c>
      <c r="J139" s="21"/>
      <c r="K139" s="70">
        <v>50649839</v>
      </c>
      <c r="L139" s="21"/>
      <c r="M139" s="66">
        <f>(K139/$BD139)</f>
        <v>153.95134635667586</v>
      </c>
      <c r="N139" s="21"/>
      <c r="O139" s="66">
        <f>IF(M$219,M139/M$219*100,0)</f>
        <v>126.27703452847925</v>
      </c>
      <c r="P139" s="21"/>
      <c r="Q139" s="70">
        <v>0</v>
      </c>
      <c r="R139" s="21"/>
      <c r="S139" s="70">
        <v>0</v>
      </c>
      <c r="T139" s="21"/>
      <c r="U139" s="70">
        <v>0</v>
      </c>
      <c r="V139" s="21"/>
      <c r="W139" s="70">
        <v>0</v>
      </c>
      <c r="X139" s="21"/>
      <c r="Y139" s="70">
        <v>0</v>
      </c>
      <c r="Z139" s="21"/>
      <c r="AA139" s="70">
        <v>0</v>
      </c>
      <c r="AB139" s="21"/>
      <c r="AC139" s="21"/>
      <c r="AD139" s="70">
        <v>0</v>
      </c>
      <c r="AE139" s="21"/>
      <c r="AF139" s="70">
        <v>1928898</v>
      </c>
      <c r="AG139" s="21"/>
      <c r="AH139" s="71">
        <f>(AF139/$BD139)</f>
        <v>5.8629296745582815</v>
      </c>
      <c r="AI139" s="21"/>
      <c r="AJ139" s="71">
        <f>IF(AH$219,AH139/AH$219*100,0)</f>
        <v>89.589639602055954</v>
      </c>
      <c r="AK139" s="21"/>
      <c r="AL139" s="70">
        <f>(E139+K139+AF139)</f>
        <v>53792353</v>
      </c>
      <c r="AM139" s="21"/>
      <c r="AN139" s="70">
        <v>1133909</v>
      </c>
      <c r="AO139" s="21"/>
      <c r="AP139" s="71">
        <f>IF($AL139,AN139/$AL139*100,0)</f>
        <v>2.1079371634849289</v>
      </c>
      <c r="AQ139" s="21"/>
      <c r="AR139" s="70">
        <v>0</v>
      </c>
      <c r="AS139" s="21"/>
      <c r="AT139" s="71">
        <f>IF($AL139,AR139/$AL139*100,0)</f>
        <v>0</v>
      </c>
      <c r="AU139" s="21"/>
      <c r="AV139" s="70">
        <v>0</v>
      </c>
      <c r="AW139" s="21"/>
      <c r="AX139" s="71">
        <f>IF($AL139,AV139/$AL139*100,0)</f>
        <v>0</v>
      </c>
      <c r="AY139" s="21"/>
      <c r="AZ139" s="70">
        <v>1043335</v>
      </c>
      <c r="BA139" s="21"/>
      <c r="BB139" s="10">
        <v>43</v>
      </c>
      <c r="BC139" s="21"/>
      <c r="BD139" s="96">
        <v>328999</v>
      </c>
      <c r="BE139" s="21"/>
      <c r="BF139" s="96">
        <f>IF(E139,BD139,0)</f>
        <v>328999</v>
      </c>
      <c r="BG139" s="21"/>
      <c r="BH139" s="96">
        <f>IF(K139,BD139,0)</f>
        <v>328999</v>
      </c>
      <c r="BI139" s="21"/>
      <c r="BJ139" s="96">
        <f>IF(AF139,BD139,0)</f>
        <v>328999</v>
      </c>
    </row>
    <row r="140" spans="1:62" ht="8.85" customHeight="1" x14ac:dyDescent="0.3">
      <c r="A140" s="10">
        <v>44</v>
      </c>
      <c r="B140" s="21"/>
      <c r="C140" s="10" t="s">
        <v>167</v>
      </c>
      <c r="D140" s="21"/>
      <c r="E140" s="70">
        <v>157524</v>
      </c>
      <c r="F140" s="21"/>
      <c r="G140" s="66">
        <f>(E140/$BD140)</f>
        <v>3.0875556165350164</v>
      </c>
      <c r="H140" s="21"/>
      <c r="I140" s="66">
        <f>IF(G$219,G140/G$219*100,0)</f>
        <v>42.942756568943587</v>
      </c>
      <c r="J140" s="21"/>
      <c r="K140" s="70">
        <v>1978573</v>
      </c>
      <c r="L140" s="21"/>
      <c r="M140" s="66">
        <f>(K140/$BD140)</f>
        <v>38.781101158391969</v>
      </c>
      <c r="N140" s="21"/>
      <c r="O140" s="66">
        <f>IF(M$219,M140/M$219*100,0)</f>
        <v>31.8098059284582</v>
      </c>
      <c r="P140" s="21"/>
      <c r="Q140" s="70">
        <v>575038</v>
      </c>
      <c r="R140" s="21"/>
      <c r="S140" s="70">
        <v>550854</v>
      </c>
      <c r="T140" s="21"/>
      <c r="U140" s="70">
        <v>0</v>
      </c>
      <c r="V140" s="21"/>
      <c r="W140" s="70">
        <v>0</v>
      </c>
      <c r="X140" s="21"/>
      <c r="Y140" s="70">
        <v>0</v>
      </c>
      <c r="Z140" s="21"/>
      <c r="AA140" s="70">
        <v>0</v>
      </c>
      <c r="AB140" s="21"/>
      <c r="AC140" s="21"/>
      <c r="AD140" s="70">
        <v>0</v>
      </c>
      <c r="AE140" s="21"/>
      <c r="AF140" s="70">
        <v>481327</v>
      </c>
      <c r="AG140" s="21"/>
      <c r="AH140" s="71">
        <f>(AF140/$BD140)</f>
        <v>9.4342695858405694</v>
      </c>
      <c r="AI140" s="21"/>
      <c r="AJ140" s="71">
        <f>IF(AH$219,AH140/AH$219*100,0)</f>
        <v>144.16219518576662</v>
      </c>
      <c r="AK140" s="21"/>
      <c r="AL140" s="70">
        <f>(E140+K140+AF140)</f>
        <v>2617424</v>
      </c>
      <c r="AM140" s="21"/>
      <c r="AN140" s="70">
        <v>493171</v>
      </c>
      <c r="AO140" s="21"/>
      <c r="AP140" s="71">
        <f>IF($AL140,AN140/$AL140*100,0)</f>
        <v>18.841846028767215</v>
      </c>
      <c r="AQ140" s="21"/>
      <c r="AR140" s="70">
        <v>241813</v>
      </c>
      <c r="AS140" s="21"/>
      <c r="AT140" s="71">
        <f>IF($AL140,AR140/$AL140*100,0)</f>
        <v>9.2385872521991086</v>
      </c>
      <c r="AU140" s="21"/>
      <c r="AV140" s="70">
        <v>0</v>
      </c>
      <c r="AW140" s="21"/>
      <c r="AX140" s="71">
        <f>IF($AL140,AV140/$AL140*100,0)</f>
        <v>0</v>
      </c>
      <c r="AY140" s="21"/>
      <c r="AZ140" s="70">
        <v>26324</v>
      </c>
      <c r="BA140" s="21"/>
      <c r="BB140" s="10">
        <v>44</v>
      </c>
      <c r="BC140" s="21"/>
      <c r="BD140" s="96">
        <v>51019</v>
      </c>
      <c r="BE140" s="21"/>
      <c r="BF140" s="96">
        <f>IF(E140,BD140,0)</f>
        <v>51019</v>
      </c>
      <c r="BG140" s="21"/>
      <c r="BH140" s="96">
        <f>IF(K140,BD140,0)</f>
        <v>51019</v>
      </c>
      <c r="BI140" s="21"/>
      <c r="BJ140" s="96">
        <f>IF(AF140,BD140,0)</f>
        <v>51019</v>
      </c>
    </row>
    <row r="141" spans="1:62" ht="8.85" customHeight="1" x14ac:dyDescent="0.3">
      <c r="A141" s="10">
        <v>45</v>
      </c>
      <c r="B141" s="21"/>
      <c r="C141" s="10" t="s">
        <v>168</v>
      </c>
      <c r="D141" s="21"/>
      <c r="E141" s="70">
        <v>31904</v>
      </c>
      <c r="F141" s="21"/>
      <c r="G141" s="66">
        <f>(E141/$BD141)</f>
        <v>14.204808548530721</v>
      </c>
      <c r="H141" s="21"/>
      <c r="I141" s="66">
        <f>IF(G$219,G141/G$219*100,0)</f>
        <v>197.56523002897802</v>
      </c>
      <c r="J141" s="21"/>
      <c r="K141" s="70">
        <v>652924</v>
      </c>
      <c r="L141" s="21"/>
      <c r="M141" s="66">
        <f>(K141/$BD141)</f>
        <v>290.70525378450577</v>
      </c>
      <c r="N141" s="21"/>
      <c r="O141" s="66">
        <f>IF(M$219,M141/M$219*100,0)</f>
        <v>238.44804373914147</v>
      </c>
      <c r="P141" s="21"/>
      <c r="Q141" s="70">
        <v>182988</v>
      </c>
      <c r="R141" s="21"/>
      <c r="S141" s="70">
        <v>180156</v>
      </c>
      <c r="T141" s="21"/>
      <c r="U141" s="70">
        <v>0</v>
      </c>
      <c r="V141" s="21"/>
      <c r="W141" s="70">
        <v>0</v>
      </c>
      <c r="X141" s="21"/>
      <c r="Y141" s="70">
        <v>0</v>
      </c>
      <c r="Z141" s="21"/>
      <c r="AA141" s="70">
        <v>0</v>
      </c>
      <c r="AB141" s="21"/>
      <c r="AC141" s="21"/>
      <c r="AD141" s="70">
        <v>0</v>
      </c>
      <c r="AE141" s="21"/>
      <c r="AF141" s="70">
        <v>90950</v>
      </c>
      <c r="AG141" s="21"/>
      <c r="AH141" s="71">
        <f>(AF141/$BD141)</f>
        <v>40.494211932324134</v>
      </c>
      <c r="AI141" s="21"/>
      <c r="AJ141" s="71">
        <f>IF(AH$219,AH141/AH$219*100,0)</f>
        <v>618.77969792627937</v>
      </c>
      <c r="AK141" s="21"/>
      <c r="AL141" s="70">
        <f>(E141+K141+AF141)</f>
        <v>775778</v>
      </c>
      <c r="AM141" s="21"/>
      <c r="AN141" s="70">
        <v>198286</v>
      </c>
      <c r="AO141" s="21"/>
      <c r="AP141" s="71">
        <f>IF($AL141,AN141/$AL141*100,0)</f>
        <v>25.559631750320321</v>
      </c>
      <c r="AQ141" s="21"/>
      <c r="AR141" s="70">
        <v>0</v>
      </c>
      <c r="AS141" s="21"/>
      <c r="AT141" s="71">
        <f>IF($AL141,AR141/$AL141*100,0)</f>
        <v>0</v>
      </c>
      <c r="AU141" s="21"/>
      <c r="AV141" s="70">
        <v>0</v>
      </c>
      <c r="AW141" s="21"/>
      <c r="AX141" s="71">
        <f>IF($AL141,AV141/$AL141*100,0)</f>
        <v>0</v>
      </c>
      <c r="AY141" s="21"/>
      <c r="AZ141" s="70">
        <v>184</v>
      </c>
      <c r="BA141" s="21"/>
      <c r="BB141" s="10">
        <v>45</v>
      </c>
      <c r="BC141" s="21"/>
      <c r="BD141" s="96">
        <v>2246</v>
      </c>
      <c r="BE141" s="21"/>
      <c r="BF141" s="96">
        <f>IF(E141,BD141,0)</f>
        <v>2246</v>
      </c>
      <c r="BG141" s="21"/>
      <c r="BH141" s="96">
        <f>IF(K141,BD141,0)</f>
        <v>2246</v>
      </c>
      <c r="BI141" s="21"/>
      <c r="BJ141" s="96">
        <f>IF(AF141,BD141,0)</f>
        <v>2246</v>
      </c>
    </row>
    <row r="142" spans="1:62" ht="8.85" customHeight="1" x14ac:dyDescent="0.3">
      <c r="A142" s="29"/>
      <c r="B142" s="21"/>
      <c r="D142" s="21"/>
      <c r="E142" s="21"/>
      <c r="F142" s="21"/>
      <c r="G142" s="21"/>
      <c r="H142" s="21"/>
      <c r="I142" s="21"/>
      <c r="J142" s="21"/>
      <c r="K142" s="96"/>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9"/>
      <c r="BC142" s="21"/>
      <c r="BD142" s="27"/>
      <c r="BE142" s="21"/>
      <c r="BF142" s="21"/>
      <c r="BG142" s="21"/>
      <c r="BH142" s="21"/>
      <c r="BI142" s="21"/>
      <c r="BJ142" s="21"/>
    </row>
    <row r="143" spans="1:62" ht="8.85" customHeight="1" x14ac:dyDescent="0.3">
      <c r="A143" s="10">
        <v>46</v>
      </c>
      <c r="B143" s="21"/>
      <c r="C143" s="10" t="s">
        <v>169</v>
      </c>
      <c r="D143" s="21"/>
      <c r="E143" s="70">
        <v>326003</v>
      </c>
      <c r="F143" s="21"/>
      <c r="G143" s="66">
        <f>(E143/$BD143)</f>
        <v>8.6590082073893058</v>
      </c>
      <c r="H143" s="21"/>
      <c r="I143" s="66">
        <f>IF(G$219,G143/G$219*100,0)</f>
        <v>120.43238333491131</v>
      </c>
      <c r="J143" s="21"/>
      <c r="K143" s="70">
        <v>3646120</v>
      </c>
      <c r="L143" s="21"/>
      <c r="M143" s="66">
        <f>(K143/$BD143)</f>
        <v>96.845068926133493</v>
      </c>
      <c r="N143" s="21"/>
      <c r="O143" s="66">
        <f>IF(M$219,M143/M$219*100,0)</f>
        <v>79.436188134174174</v>
      </c>
      <c r="P143" s="21"/>
      <c r="Q143" s="70">
        <v>676354</v>
      </c>
      <c r="R143" s="21"/>
      <c r="S143" s="70">
        <v>790796</v>
      </c>
      <c r="T143" s="21"/>
      <c r="U143" s="70">
        <v>0</v>
      </c>
      <c r="V143" s="21"/>
      <c r="W143" s="70">
        <v>0</v>
      </c>
      <c r="X143" s="21"/>
      <c r="Y143" s="70">
        <v>0</v>
      </c>
      <c r="Z143" s="21"/>
      <c r="AA143" s="70">
        <v>0</v>
      </c>
      <c r="AB143" s="21"/>
      <c r="AC143" s="21"/>
      <c r="AD143" s="70">
        <v>0</v>
      </c>
      <c r="AE143" s="21"/>
      <c r="AF143" s="70">
        <v>285721</v>
      </c>
      <c r="AG143" s="21"/>
      <c r="AH143" s="71">
        <f>(AF143/$BD143)</f>
        <v>7.5890727509362801</v>
      </c>
      <c r="AI143" s="21"/>
      <c r="AJ143" s="71">
        <f>IF(AH$219,AH143/AH$219*100,0)</f>
        <v>115.96630531328846</v>
      </c>
      <c r="AK143" s="21"/>
      <c r="AL143" s="70">
        <f>(E143+K143+AF143)</f>
        <v>4257844</v>
      </c>
      <c r="AM143" s="21"/>
      <c r="AN143" s="70">
        <v>343722</v>
      </c>
      <c r="AO143" s="21"/>
      <c r="AP143" s="71">
        <f>IF($AL143,AN143/$AL143*100,0)</f>
        <v>8.0726771577352299</v>
      </c>
      <c r="AQ143" s="21"/>
      <c r="AR143" s="70">
        <v>0</v>
      </c>
      <c r="AS143" s="21"/>
      <c r="AT143" s="71">
        <f>IF($AL143,AR143/$AL143*100,0)</f>
        <v>0</v>
      </c>
      <c r="AU143" s="21"/>
      <c r="AV143" s="70">
        <v>0</v>
      </c>
      <c r="AW143" s="21"/>
      <c r="AX143" s="71">
        <f>IF($AL143,AV143/$AL143*100,0)</f>
        <v>0</v>
      </c>
      <c r="AY143" s="21"/>
      <c r="AZ143" s="70">
        <v>90315</v>
      </c>
      <c r="BA143" s="21"/>
      <c r="BB143" s="10">
        <v>46</v>
      </c>
      <c r="BC143" s="21"/>
      <c r="BD143" s="96">
        <v>37649</v>
      </c>
      <c r="BE143" s="21"/>
      <c r="BF143" s="96">
        <f>IF(E143,BD143,0)</f>
        <v>37649</v>
      </c>
      <c r="BG143" s="21"/>
      <c r="BH143" s="96">
        <f>IF(K143,BD143,0)</f>
        <v>37649</v>
      </c>
      <c r="BI143" s="21"/>
      <c r="BJ143" s="96">
        <f>IF(AF143,BD143,0)</f>
        <v>37649</v>
      </c>
    </row>
    <row r="144" spans="1:62" ht="8.85" customHeight="1" x14ac:dyDescent="0.3">
      <c r="A144" s="10">
        <v>47</v>
      </c>
      <c r="B144" s="21"/>
      <c r="C144" s="10" t="s">
        <v>170</v>
      </c>
      <c r="D144" s="21"/>
      <c r="E144" s="70">
        <v>160125</v>
      </c>
      <c r="F144" s="21"/>
      <c r="G144" s="66">
        <f>(E144/$BD144)</f>
        <v>2.1094892434162857</v>
      </c>
      <c r="H144" s="21"/>
      <c r="I144" s="66">
        <f>IF(G$219,G144/G$219*100,0)</f>
        <v>29.339482203883783</v>
      </c>
      <c r="J144" s="21"/>
      <c r="K144" s="70">
        <v>8355122</v>
      </c>
      <c r="L144" s="21"/>
      <c r="M144" s="66">
        <f>(K144/$BD144)</f>
        <v>110.07050733133967</v>
      </c>
      <c r="N144" s="21"/>
      <c r="O144" s="66">
        <f>IF(M$219,M144/M$219*100,0)</f>
        <v>90.284220201911097</v>
      </c>
      <c r="P144" s="21"/>
      <c r="Q144" s="70">
        <v>1094759</v>
      </c>
      <c r="R144" s="21"/>
      <c r="S144" s="70">
        <v>1430684</v>
      </c>
      <c r="T144" s="21"/>
      <c r="U144" s="70">
        <v>0</v>
      </c>
      <c r="V144" s="21"/>
      <c r="W144" s="70">
        <v>0</v>
      </c>
      <c r="X144" s="21"/>
      <c r="Y144" s="70">
        <v>0</v>
      </c>
      <c r="Z144" s="21"/>
      <c r="AA144" s="70">
        <v>0</v>
      </c>
      <c r="AB144" s="21"/>
      <c r="AC144" s="21"/>
      <c r="AD144" s="70">
        <v>0</v>
      </c>
      <c r="AE144" s="21"/>
      <c r="AF144" s="70">
        <v>470616</v>
      </c>
      <c r="AG144" s="21"/>
      <c r="AH144" s="71">
        <f>(AF144/$BD144)</f>
        <v>6.19990251228477</v>
      </c>
      <c r="AI144" s="21"/>
      <c r="AJ144" s="71">
        <f>IF(AH$219,AH144/AH$219*100,0)</f>
        <v>94.738818726377033</v>
      </c>
      <c r="AK144" s="21"/>
      <c r="AL144" s="70">
        <f>(E144+K144+AF144)</f>
        <v>8985863</v>
      </c>
      <c r="AM144" s="21"/>
      <c r="AN144" s="70">
        <v>551587</v>
      </c>
      <c r="AO144" s="21"/>
      <c r="AP144" s="71">
        <f>IF($AL144,AN144/$AL144*100,0)</f>
        <v>6.138386485527322</v>
      </c>
      <c r="AQ144" s="21"/>
      <c r="AR144" s="70">
        <v>0</v>
      </c>
      <c r="AS144" s="21"/>
      <c r="AT144" s="71">
        <f>IF($AL144,AR144/$AL144*100,0)</f>
        <v>0</v>
      </c>
      <c r="AU144" s="21"/>
      <c r="AV144" s="70">
        <v>0</v>
      </c>
      <c r="AW144" s="21"/>
      <c r="AX144" s="71">
        <f>IF($AL144,AV144/$AL144*100,0)</f>
        <v>0</v>
      </c>
      <c r="AY144" s="21"/>
      <c r="AZ144" s="70">
        <v>63771</v>
      </c>
      <c r="BA144" s="21"/>
      <c r="BB144" s="10">
        <v>47</v>
      </c>
      <c r="BC144" s="21"/>
      <c r="BD144" s="96">
        <v>75907</v>
      </c>
      <c r="BE144" s="21"/>
      <c r="BF144" s="96">
        <f>IF(E144,BD144,0)</f>
        <v>75907</v>
      </c>
      <c r="BG144" s="21"/>
      <c r="BH144" s="96">
        <f>IF(K144,BD144,0)</f>
        <v>75907</v>
      </c>
      <c r="BI144" s="21"/>
      <c r="BJ144" s="96">
        <f>IF(AF144,BD144,0)</f>
        <v>75907</v>
      </c>
    </row>
    <row r="145" spans="1:62" ht="8.85" customHeight="1" x14ac:dyDescent="0.3">
      <c r="A145" s="10">
        <v>48</v>
      </c>
      <c r="B145" s="21"/>
      <c r="C145" s="10" t="s">
        <v>171</v>
      </c>
      <c r="D145" s="21"/>
      <c r="E145" s="70">
        <v>69913</v>
      </c>
      <c r="F145" s="21"/>
      <c r="G145" s="66">
        <f>(E145/$BD145)</f>
        <v>10.129382787597798</v>
      </c>
      <c r="H145" s="21"/>
      <c r="I145" s="66">
        <f>IF(G$219,G145/G$219*100,0)</f>
        <v>140.88284496381516</v>
      </c>
      <c r="J145" s="21"/>
      <c r="K145" s="70">
        <v>1341609</v>
      </c>
      <c r="L145" s="21"/>
      <c r="M145" s="66">
        <f>(K145/$BD145)</f>
        <v>194.37974500144887</v>
      </c>
      <c r="N145" s="21"/>
      <c r="O145" s="66">
        <f>IF(M$219,M145/M$219*100,0)</f>
        <v>159.43801955662835</v>
      </c>
      <c r="P145" s="21"/>
      <c r="Q145" s="70">
        <v>216311</v>
      </c>
      <c r="R145" s="21"/>
      <c r="S145" s="70">
        <v>243542</v>
      </c>
      <c r="T145" s="21"/>
      <c r="U145" s="70">
        <v>0</v>
      </c>
      <c r="V145" s="21"/>
      <c r="W145" s="70">
        <v>0</v>
      </c>
      <c r="X145" s="21"/>
      <c r="Y145" s="70">
        <v>0</v>
      </c>
      <c r="Z145" s="21"/>
      <c r="AA145" s="70">
        <v>0</v>
      </c>
      <c r="AB145" s="21"/>
      <c r="AC145" s="21"/>
      <c r="AD145" s="70">
        <v>0</v>
      </c>
      <c r="AE145" s="21"/>
      <c r="AF145" s="70">
        <v>133114</v>
      </c>
      <c r="AG145" s="21"/>
      <c r="AH145" s="71">
        <f>(AF145/$BD145)</f>
        <v>19.286293827875976</v>
      </c>
      <c r="AI145" s="21"/>
      <c r="AJ145" s="71">
        <f>IF(AH$219,AH145/AH$219*100,0)</f>
        <v>294.70797181768052</v>
      </c>
      <c r="AK145" s="21"/>
      <c r="AL145" s="70">
        <f>(E145+K145+AF145)</f>
        <v>1544636</v>
      </c>
      <c r="AM145" s="21"/>
      <c r="AN145" s="70">
        <v>204287</v>
      </c>
      <c r="AO145" s="21"/>
      <c r="AP145" s="71">
        <f>IF($AL145,AN145/$AL145*100,0)</f>
        <v>13.22557547538708</v>
      </c>
      <c r="AQ145" s="21"/>
      <c r="AR145" s="70">
        <v>0</v>
      </c>
      <c r="AS145" s="21"/>
      <c r="AT145" s="71">
        <f>IF($AL145,AR145/$AL145*100,0)</f>
        <v>0</v>
      </c>
      <c r="AU145" s="21"/>
      <c r="AV145" s="70">
        <v>0</v>
      </c>
      <c r="AW145" s="21"/>
      <c r="AX145" s="71">
        <f>IF($AL145,AV145/$AL145*100,0)</f>
        <v>0</v>
      </c>
      <c r="AY145" s="21"/>
      <c r="AZ145" s="70">
        <v>0</v>
      </c>
      <c r="BA145" s="21"/>
      <c r="BB145" s="10">
        <v>48</v>
      </c>
      <c r="BC145" s="21"/>
      <c r="BD145" s="96">
        <v>6902</v>
      </c>
      <c r="BE145" s="21"/>
      <c r="BF145" s="96">
        <f>IF(E145,BD145,0)</f>
        <v>6902</v>
      </c>
      <c r="BG145" s="21"/>
      <c r="BH145" s="96">
        <f>IF(K145,BD145,0)</f>
        <v>6902</v>
      </c>
      <c r="BI145" s="21"/>
      <c r="BJ145" s="96">
        <f>IF(AF145,BD145,0)</f>
        <v>6902</v>
      </c>
    </row>
    <row r="146" spans="1:62" ht="8.85" customHeight="1" x14ac:dyDescent="0.3">
      <c r="A146" s="10">
        <v>49</v>
      </c>
      <c r="B146" s="21"/>
      <c r="C146" s="10" t="s">
        <v>172</v>
      </c>
      <c r="D146" s="21"/>
      <c r="E146" s="70">
        <v>112968</v>
      </c>
      <c r="F146" s="21"/>
      <c r="G146" s="66">
        <f>(E146/$BD146)</f>
        <v>4.3422509225092254</v>
      </c>
      <c r="H146" s="21"/>
      <c r="I146" s="66">
        <f>IF(G$219,G146/G$219*100,0)</f>
        <v>60.393478688441185</v>
      </c>
      <c r="J146" s="21"/>
      <c r="K146" s="70">
        <v>3296555</v>
      </c>
      <c r="L146" s="21"/>
      <c r="M146" s="66">
        <f>(K146/$BD146)</f>
        <v>126.71259993849938</v>
      </c>
      <c r="N146" s="21"/>
      <c r="O146" s="66">
        <f>IF(M$219,M146/M$219*100,0)</f>
        <v>103.93472831706359</v>
      </c>
      <c r="P146" s="21"/>
      <c r="Q146" s="70">
        <v>444132</v>
      </c>
      <c r="R146" s="21"/>
      <c r="S146" s="70">
        <v>375204</v>
      </c>
      <c r="T146" s="21"/>
      <c r="U146" s="70">
        <v>0</v>
      </c>
      <c r="V146" s="21"/>
      <c r="W146" s="70">
        <v>0</v>
      </c>
      <c r="X146" s="21"/>
      <c r="Y146" s="70">
        <v>0</v>
      </c>
      <c r="Z146" s="21"/>
      <c r="AA146" s="70">
        <v>0</v>
      </c>
      <c r="AB146" s="21"/>
      <c r="AC146" s="21"/>
      <c r="AD146" s="70">
        <v>0</v>
      </c>
      <c r="AE146" s="21"/>
      <c r="AF146" s="70">
        <v>240719</v>
      </c>
      <c r="AG146" s="21"/>
      <c r="AH146" s="71">
        <f>(AF146/$BD146)</f>
        <v>9.2527290897908987</v>
      </c>
      <c r="AI146" s="21"/>
      <c r="AJ146" s="71">
        <f>IF(AH$219,AH146/AH$219*100,0)</f>
        <v>141.38813025286365</v>
      </c>
      <c r="AK146" s="21"/>
      <c r="AL146" s="70">
        <f>(E146+K146+AF146)</f>
        <v>3650242</v>
      </c>
      <c r="AM146" s="21"/>
      <c r="AN146" s="70">
        <v>273254</v>
      </c>
      <c r="AO146" s="21"/>
      <c r="AP146" s="71">
        <f>IF($AL146,AN146/$AL146*100,0)</f>
        <v>7.4859146325092967</v>
      </c>
      <c r="AQ146" s="21"/>
      <c r="AR146" s="70">
        <v>0</v>
      </c>
      <c r="AS146" s="21"/>
      <c r="AT146" s="71">
        <f>IF($AL146,AR146/$AL146*100,0)</f>
        <v>0</v>
      </c>
      <c r="AU146" s="21"/>
      <c r="AV146" s="70">
        <v>0</v>
      </c>
      <c r="AW146" s="21"/>
      <c r="AX146" s="71">
        <f>IF($AL146,AV146/$AL146*100,0)</f>
        <v>0</v>
      </c>
      <c r="AY146" s="21"/>
      <c r="AZ146" s="70">
        <v>0</v>
      </c>
      <c r="BA146" s="21"/>
      <c r="BB146" s="10">
        <v>49</v>
      </c>
      <c r="BC146" s="21"/>
      <c r="BD146" s="96">
        <v>26016</v>
      </c>
      <c r="BE146" s="21"/>
      <c r="BF146" s="96">
        <f>IF(E146,BD146,0)</f>
        <v>26016</v>
      </c>
      <c r="BG146" s="21"/>
      <c r="BH146" s="96">
        <f>IF(K146,BD146,0)</f>
        <v>26016</v>
      </c>
      <c r="BI146" s="21"/>
      <c r="BJ146" s="96">
        <f>IF(AF146,BD146,0)</f>
        <v>26016</v>
      </c>
    </row>
    <row r="147" spans="1:62" ht="8.85" customHeight="1" x14ac:dyDescent="0.3">
      <c r="A147" s="10">
        <v>50</v>
      </c>
      <c r="B147" s="21"/>
      <c r="C147" s="10" t="s">
        <v>173</v>
      </c>
      <c r="D147" s="21"/>
      <c r="E147" s="100">
        <v>66804</v>
      </c>
      <c r="F147" s="21"/>
      <c r="G147" s="66">
        <f>(E147/$BD147)</f>
        <v>3.8991420066538258</v>
      </c>
      <c r="H147" s="21"/>
      <c r="I147" s="66">
        <f>IF(G$219,G147/G$219*100,0)</f>
        <v>54.230571628499277</v>
      </c>
      <c r="J147" s="21"/>
      <c r="K147" s="70">
        <v>2142663</v>
      </c>
      <c r="L147" s="21"/>
      <c r="M147" s="66">
        <f>(K147/$BD147)</f>
        <v>125.06058483628087</v>
      </c>
      <c r="N147" s="21"/>
      <c r="O147" s="66">
        <f>IF(M$219,M147/M$219*100,0)</f>
        <v>102.57967964070384</v>
      </c>
      <c r="P147" s="21"/>
      <c r="Q147" s="100">
        <v>284502</v>
      </c>
      <c r="R147" s="21"/>
      <c r="S147" s="100">
        <v>255406</v>
      </c>
      <c r="T147" s="21"/>
      <c r="U147" s="100">
        <v>0</v>
      </c>
      <c r="V147" s="21"/>
      <c r="W147" s="100">
        <v>0</v>
      </c>
      <c r="X147" s="21"/>
      <c r="Y147" s="100">
        <v>0</v>
      </c>
      <c r="Z147" s="21"/>
      <c r="AA147" s="100">
        <v>0</v>
      </c>
      <c r="AB147" s="21"/>
      <c r="AC147" s="21"/>
      <c r="AD147" s="100">
        <v>0</v>
      </c>
      <c r="AE147" s="21"/>
      <c r="AF147" s="100">
        <v>204349</v>
      </c>
      <c r="AG147" s="21"/>
      <c r="AH147" s="71">
        <f>(AF147/$BD147)</f>
        <v>11.92721648281095</v>
      </c>
      <c r="AI147" s="21"/>
      <c r="AJ147" s="71">
        <f>IF(AH$219,AH147/AH$219*100,0)</f>
        <v>182.25615613089207</v>
      </c>
      <c r="AK147" s="21"/>
      <c r="AL147" s="70">
        <f>(E147+K147+AF147)</f>
        <v>2413816</v>
      </c>
      <c r="AM147" s="21"/>
      <c r="AN147" s="100">
        <v>298025</v>
      </c>
      <c r="AO147" s="21"/>
      <c r="AP147" s="71">
        <f>IF($AL147,AN147/$AL147*100,0)</f>
        <v>12.346632883368077</v>
      </c>
      <c r="AQ147" s="21"/>
      <c r="AR147" s="100">
        <v>35126</v>
      </c>
      <c r="AS147" s="21"/>
      <c r="AT147" s="71">
        <f>IF($AL147,AR147/$AL147*100,0)</f>
        <v>1.4552061963297949</v>
      </c>
      <c r="AU147" s="21"/>
      <c r="AV147" s="100">
        <v>0</v>
      </c>
      <c r="AW147" s="21"/>
      <c r="AX147" s="71">
        <f>IF($AL147,AV147/$AL147*100,0)</f>
        <v>0</v>
      </c>
      <c r="AY147" s="21"/>
      <c r="AZ147" s="100">
        <v>0</v>
      </c>
      <c r="BA147" s="21"/>
      <c r="BB147" s="10">
        <v>50</v>
      </c>
      <c r="BC147" s="21"/>
      <c r="BD147" s="96">
        <v>17133</v>
      </c>
      <c r="BE147" s="21"/>
      <c r="BF147" s="96">
        <f>IF(E147,BD147,0)</f>
        <v>17133</v>
      </c>
      <c r="BG147" s="21"/>
      <c r="BH147" s="96">
        <f>IF(K147,BD147,0)</f>
        <v>17133</v>
      </c>
      <c r="BI147" s="21"/>
      <c r="BJ147" s="96">
        <f>IF(AF147,BD147,0)</f>
        <v>17133</v>
      </c>
    </row>
    <row r="148" spans="1:62" ht="8.85" customHeight="1" x14ac:dyDescent="0.3">
      <c r="A148" s="21"/>
      <c r="B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row>
    <row r="149" spans="1:62" ht="8.85" customHeight="1" x14ac:dyDescent="0.3">
      <c r="A149" s="21"/>
      <c r="B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row>
    <row r="150" spans="1:62" ht="0.6" customHeight="1" x14ac:dyDescent="0.3">
      <c r="A150" s="21"/>
      <c r="B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row>
    <row r="151" spans="1:62" s="8" customFormat="1" ht="9.6" customHeight="1" x14ac:dyDescent="0.3">
      <c r="A151" s="112" t="s">
        <v>423</v>
      </c>
      <c r="BC151" s="113" t="s">
        <v>424</v>
      </c>
    </row>
    <row r="152" spans="1:62" s="8" customFormat="1" ht="10.5" customHeight="1" x14ac:dyDescent="0.3">
      <c r="A152" s="38"/>
      <c r="AA152" s="11" t="s">
        <v>42</v>
      </c>
      <c r="AD152" s="38" t="s">
        <v>43</v>
      </c>
      <c r="BB152" s="11" t="s">
        <v>391</v>
      </c>
    </row>
    <row r="153" spans="1:62" s="8" customFormat="1" ht="10.5" customHeight="1" x14ac:dyDescent="0.3">
      <c r="A153" s="12"/>
      <c r="AA153" s="11" t="s">
        <v>392</v>
      </c>
      <c r="AD153" s="38" t="s">
        <v>393</v>
      </c>
      <c r="BB153" s="113" t="s">
        <v>174</v>
      </c>
    </row>
    <row r="154" spans="1:62" s="8" customFormat="1" ht="10.5" customHeight="1" x14ac:dyDescent="0.3">
      <c r="A154" s="13"/>
      <c r="AA154" s="11" t="s">
        <v>48</v>
      </c>
      <c r="AD154" s="14" t="s">
        <v>49</v>
      </c>
      <c r="BB154" s="13"/>
    </row>
    <row r="155" spans="1:62" s="8" customFormat="1" ht="9.6" customHeight="1" x14ac:dyDescent="0.3">
      <c r="AN155" s="114" t="s">
        <v>394</v>
      </c>
      <c r="AO155" s="114"/>
      <c r="AP155" s="114"/>
      <c r="AQ155" s="114"/>
      <c r="AR155" s="114"/>
      <c r="AS155" s="114"/>
      <c r="AT155" s="114"/>
      <c r="AU155" s="114"/>
      <c r="AV155" s="114"/>
      <c r="AW155" s="114"/>
      <c r="AX155" s="114"/>
      <c r="AY155" s="114"/>
      <c r="AZ155" s="114"/>
    </row>
    <row r="156" spans="1:62" s="8" customFormat="1" ht="9.6" customHeight="1" x14ac:dyDescent="0.3"/>
    <row r="157" spans="1:62" s="8" customFormat="1" ht="9.6" customHeight="1" x14ac:dyDescent="0.3">
      <c r="E157" s="114" t="s">
        <v>395</v>
      </c>
      <c r="F157" s="114"/>
      <c r="G157" s="114"/>
      <c r="H157" s="114"/>
      <c r="I157" s="114"/>
      <c r="K157" s="114" t="s">
        <v>396</v>
      </c>
      <c r="L157" s="114"/>
      <c r="M157" s="114"/>
      <c r="N157" s="114"/>
      <c r="O157" s="114"/>
      <c r="P157" s="114"/>
      <c r="Q157" s="114"/>
      <c r="R157" s="114"/>
      <c r="S157" s="114"/>
      <c r="T157" s="114"/>
      <c r="U157" s="114"/>
      <c r="V157" s="114"/>
      <c r="W157" s="114"/>
      <c r="X157" s="114"/>
      <c r="Y157" s="114"/>
      <c r="Z157" s="114"/>
      <c r="AA157" s="114"/>
      <c r="AB157" s="115"/>
      <c r="AC157" s="115"/>
      <c r="AD157" s="114"/>
      <c r="AF157" s="114" t="s">
        <v>397</v>
      </c>
      <c r="AG157" s="114"/>
      <c r="AH157" s="114"/>
      <c r="AI157" s="114"/>
      <c r="AJ157" s="114"/>
      <c r="AR157" s="114" t="s">
        <v>398</v>
      </c>
      <c r="AS157" s="114"/>
      <c r="AT157" s="114"/>
      <c r="AU157" s="114"/>
      <c r="AV157" s="114"/>
      <c r="AW157" s="114"/>
      <c r="AX157" s="114"/>
    </row>
    <row r="158" spans="1:62" s="8" customFormat="1" ht="8.85" customHeight="1" x14ac:dyDescent="0.3">
      <c r="AN158" s="115" t="s">
        <v>399</v>
      </c>
      <c r="AO158" s="115"/>
      <c r="AP158" s="115"/>
    </row>
    <row r="159" spans="1:62" s="8" customFormat="1" ht="9.6" customHeight="1" x14ac:dyDescent="0.3">
      <c r="Q159" s="114" t="s">
        <v>400</v>
      </c>
      <c r="R159" s="114"/>
      <c r="S159" s="114"/>
      <c r="T159" s="114"/>
      <c r="U159" s="114"/>
      <c r="V159" s="114"/>
      <c r="W159" s="114"/>
      <c r="X159" s="114"/>
      <c r="Y159" s="114"/>
      <c r="Z159" s="114"/>
      <c r="AA159" s="114"/>
      <c r="AB159" s="115"/>
      <c r="AC159" s="115"/>
      <c r="AD159" s="114"/>
      <c r="AN159" s="114" t="s">
        <v>401</v>
      </c>
      <c r="AO159" s="114"/>
      <c r="AP159" s="114"/>
      <c r="AR159" s="114" t="s">
        <v>59</v>
      </c>
      <c r="AS159" s="114"/>
      <c r="AT159" s="114"/>
      <c r="AV159" s="114" t="s">
        <v>60</v>
      </c>
      <c r="AW159" s="114"/>
      <c r="AX159" s="114"/>
    </row>
    <row r="160" spans="1:62" s="8" customFormat="1" ht="9.6" customHeight="1" x14ac:dyDescent="0.3">
      <c r="Y160" s="116" t="s">
        <v>402</v>
      </c>
      <c r="AD160" s="116" t="s">
        <v>403</v>
      </c>
      <c r="BH160" s="116" t="s">
        <v>404</v>
      </c>
    </row>
    <row r="161" spans="1:62" s="8" customFormat="1" ht="9.6" customHeight="1" x14ac:dyDescent="0.3">
      <c r="G161" s="116" t="s">
        <v>63</v>
      </c>
      <c r="I161" s="116" t="s">
        <v>64</v>
      </c>
      <c r="M161" s="116" t="s">
        <v>63</v>
      </c>
      <c r="O161" s="116" t="s">
        <v>64</v>
      </c>
      <c r="Q161" s="116" t="s">
        <v>405</v>
      </c>
      <c r="U161" s="116" t="s">
        <v>406</v>
      </c>
      <c r="W161" s="116" t="s">
        <v>407</v>
      </c>
      <c r="Y161" s="116" t="s">
        <v>408</v>
      </c>
      <c r="AD161" s="116" t="s">
        <v>409</v>
      </c>
      <c r="AH161" s="116" t="s">
        <v>63</v>
      </c>
      <c r="AJ161" s="116" t="s">
        <v>64</v>
      </c>
      <c r="AP161" s="116" t="s">
        <v>273</v>
      </c>
      <c r="AT161" s="116" t="s">
        <v>273</v>
      </c>
      <c r="AX161" s="116" t="s">
        <v>273</v>
      </c>
      <c r="AZ161" s="116" t="s">
        <v>410</v>
      </c>
      <c r="BH161" s="116" t="s">
        <v>411</v>
      </c>
      <c r="BJ161" s="116" t="s">
        <v>412</v>
      </c>
    </row>
    <row r="162" spans="1:62" s="8" customFormat="1" ht="9.6" customHeight="1" x14ac:dyDescent="0.3">
      <c r="A162" s="117" t="s">
        <v>71</v>
      </c>
      <c r="C162" s="117" t="s">
        <v>73</v>
      </c>
      <c r="E162" s="117" t="s">
        <v>74</v>
      </c>
      <c r="G162" s="117" t="s">
        <v>75</v>
      </c>
      <c r="I162" s="117" t="s">
        <v>80</v>
      </c>
      <c r="K162" s="117" t="s">
        <v>74</v>
      </c>
      <c r="M162" s="117" t="s">
        <v>75</v>
      </c>
      <c r="O162" s="117" t="s">
        <v>80</v>
      </c>
      <c r="Q162" s="117" t="s">
        <v>76</v>
      </c>
      <c r="S162" s="117" t="s">
        <v>413</v>
      </c>
      <c r="U162" s="117" t="s">
        <v>414</v>
      </c>
      <c r="W162" s="117" t="s">
        <v>415</v>
      </c>
      <c r="Y162" s="117" t="s">
        <v>416</v>
      </c>
      <c r="AA162" s="117" t="s">
        <v>417</v>
      </c>
      <c r="AD162" s="117" t="s">
        <v>418</v>
      </c>
      <c r="AF162" s="117" t="s">
        <v>74</v>
      </c>
      <c r="AH162" s="117" t="s">
        <v>75</v>
      </c>
      <c r="AJ162" s="117" t="s">
        <v>80</v>
      </c>
      <c r="AL162" s="117" t="s">
        <v>65</v>
      </c>
      <c r="AN162" s="117" t="s">
        <v>74</v>
      </c>
      <c r="AP162" s="117" t="s">
        <v>374</v>
      </c>
      <c r="AR162" s="117" t="s">
        <v>74</v>
      </c>
      <c r="AT162" s="117" t="s">
        <v>374</v>
      </c>
      <c r="AV162" s="117" t="s">
        <v>74</v>
      </c>
      <c r="AX162" s="117" t="s">
        <v>374</v>
      </c>
      <c r="AZ162" s="117" t="s">
        <v>419</v>
      </c>
      <c r="BB162" s="117" t="s">
        <v>71</v>
      </c>
      <c r="BF162" s="118" t="s">
        <v>395</v>
      </c>
      <c r="BH162" s="118" t="s">
        <v>375</v>
      </c>
      <c r="BJ162" s="118" t="s">
        <v>420</v>
      </c>
    </row>
    <row r="163" spans="1:62" s="8" customFormat="1" ht="8.85" customHeight="1" x14ac:dyDescent="0.3"/>
    <row r="164" spans="1:62" s="8" customFormat="1" ht="8.85" customHeight="1" x14ac:dyDescent="0.3">
      <c r="B164" s="8" t="s">
        <v>286</v>
      </c>
    </row>
    <row r="165" spans="1:62" ht="8.85" customHeight="1" x14ac:dyDescent="0.3">
      <c r="A165" s="10">
        <v>51</v>
      </c>
      <c r="B165" s="21"/>
      <c r="C165" s="10" t="s">
        <v>175</v>
      </c>
      <c r="D165" s="21"/>
      <c r="E165" s="64">
        <v>49727</v>
      </c>
      <c r="F165" s="21"/>
      <c r="G165" s="65">
        <f>(E165/$BD165)</f>
        <v>4.592021423954197</v>
      </c>
      <c r="H165" s="21"/>
      <c r="I165" s="66">
        <f>IF(G$219,G165/G$219*100,0)</f>
        <v>63.867370392355284</v>
      </c>
      <c r="J165" s="21"/>
      <c r="K165" s="64">
        <v>1161890</v>
      </c>
      <c r="L165" s="21"/>
      <c r="M165" s="65">
        <f>(K165/$BD165)</f>
        <v>107.29430233631915</v>
      </c>
      <c r="N165" s="21"/>
      <c r="O165" s="66">
        <f>IF(M$219,M165/M$219*100,0)</f>
        <v>88.007066137911323</v>
      </c>
      <c r="P165" s="21"/>
      <c r="Q165" s="64">
        <v>269617</v>
      </c>
      <c r="R165" s="21"/>
      <c r="S165" s="64">
        <v>310935</v>
      </c>
      <c r="T165" s="21"/>
      <c r="U165" s="64">
        <v>0</v>
      </c>
      <c r="V165" s="21"/>
      <c r="W165" s="64">
        <v>0</v>
      </c>
      <c r="X165" s="21"/>
      <c r="Y165" s="64">
        <v>0</v>
      </c>
      <c r="Z165" s="21"/>
      <c r="AA165" s="64">
        <v>0</v>
      </c>
      <c r="AB165" s="21"/>
      <c r="AC165" s="21"/>
      <c r="AD165" s="64">
        <v>0</v>
      </c>
      <c r="AE165" s="21"/>
      <c r="AF165" s="64">
        <v>189185</v>
      </c>
      <c r="AG165" s="21"/>
      <c r="AH165" s="65">
        <f>(AF165/$BD165)</f>
        <v>17.470218856773478</v>
      </c>
      <c r="AI165" s="21"/>
      <c r="AJ165" s="66">
        <f>IF(AH$219,AH165/AH$219*100,0)</f>
        <v>266.95708426100089</v>
      </c>
      <c r="AK165" s="21"/>
      <c r="AL165" s="64">
        <f>(E165+K165+AF165)</f>
        <v>1400802</v>
      </c>
      <c r="AM165" s="21"/>
      <c r="AN165" s="64">
        <v>231538</v>
      </c>
      <c r="AO165" s="21"/>
      <c r="AP165" s="66">
        <f>IF($AL165,AN165/$AL165*100,0)</f>
        <v>16.528959838720962</v>
      </c>
      <c r="AQ165" s="21"/>
      <c r="AR165" s="64">
        <v>0</v>
      </c>
      <c r="AS165" s="21"/>
      <c r="AT165" s="66">
        <f>IF($AL165,AR165/$AL165*100,0)</f>
        <v>0</v>
      </c>
      <c r="AU165" s="21"/>
      <c r="AV165" s="64">
        <v>0</v>
      </c>
      <c r="AW165" s="21"/>
      <c r="AX165" s="66">
        <f>IF($AL165,AV165/$AL165*100,0)</f>
        <v>0</v>
      </c>
      <c r="AY165" s="21"/>
      <c r="AZ165" s="64">
        <v>0</v>
      </c>
      <c r="BA165" s="21"/>
      <c r="BB165" s="10">
        <v>51</v>
      </c>
      <c r="BC165" s="21"/>
      <c r="BD165" s="96">
        <v>10829</v>
      </c>
      <c r="BE165" s="21"/>
      <c r="BF165" s="96">
        <f>IF(E165,BD165,0)</f>
        <v>10829</v>
      </c>
      <c r="BG165" s="21"/>
      <c r="BH165" s="96">
        <f>IF(K165,BD165,0)</f>
        <v>10829</v>
      </c>
      <c r="BI165" s="21"/>
      <c r="BJ165" s="96">
        <f>IF(AF165,BD165,0)</f>
        <v>10829</v>
      </c>
    </row>
    <row r="166" spans="1:62" ht="8.85" customHeight="1" x14ac:dyDescent="0.3">
      <c r="A166" s="10">
        <v>52</v>
      </c>
      <c r="B166" s="21"/>
      <c r="C166" s="10" t="s">
        <v>176</v>
      </c>
      <c r="D166" s="21"/>
      <c r="E166" s="70">
        <v>0</v>
      </c>
      <c r="F166" s="21"/>
      <c r="G166" s="66">
        <v>0</v>
      </c>
      <c r="H166" s="21"/>
      <c r="I166" s="66">
        <f>IF(G$219,G166/G$219*100,0)</f>
        <v>0</v>
      </c>
      <c r="J166" s="21"/>
      <c r="K166" s="70">
        <v>0</v>
      </c>
      <c r="L166" s="21"/>
      <c r="M166" s="66">
        <v>0</v>
      </c>
      <c r="N166" s="21"/>
      <c r="O166" s="66">
        <f>IF(M$219,M166/M$219*100,0)</f>
        <v>0</v>
      </c>
      <c r="P166" s="21"/>
      <c r="Q166" s="70">
        <v>0</v>
      </c>
      <c r="R166" s="21"/>
      <c r="S166" s="70">
        <v>0</v>
      </c>
      <c r="T166" s="21"/>
      <c r="U166" s="70">
        <v>0</v>
      </c>
      <c r="V166" s="21"/>
      <c r="W166" s="70">
        <v>0</v>
      </c>
      <c r="X166" s="21"/>
      <c r="Y166" s="70">
        <v>0</v>
      </c>
      <c r="Z166" s="21"/>
      <c r="AA166" s="70">
        <v>0</v>
      </c>
      <c r="AB166" s="21"/>
      <c r="AC166" s="21"/>
      <c r="AD166" s="70">
        <v>0</v>
      </c>
      <c r="AE166" s="21"/>
      <c r="AF166" s="70">
        <v>0</v>
      </c>
      <c r="AG166" s="21"/>
      <c r="AH166" s="71">
        <v>0</v>
      </c>
      <c r="AI166" s="21"/>
      <c r="AJ166" s="71">
        <f>IF(AH$219,AH166/AH$219*100,0)</f>
        <v>0</v>
      </c>
      <c r="AK166" s="21"/>
      <c r="AL166" s="70">
        <f>(E166+K166+AF166)</f>
        <v>0</v>
      </c>
      <c r="AM166" s="21"/>
      <c r="AN166" s="70">
        <v>0</v>
      </c>
      <c r="AO166" s="21"/>
      <c r="AP166" s="66">
        <f>IF($AL166,AN166/$AL166*100,0)</f>
        <v>0</v>
      </c>
      <c r="AQ166" s="21"/>
      <c r="AR166" s="70">
        <v>0</v>
      </c>
      <c r="AS166" s="21"/>
      <c r="AT166" s="66">
        <f>IF($AL166,AR166/$AL166*100,0)</f>
        <v>0</v>
      </c>
      <c r="AU166" s="21"/>
      <c r="AV166" s="70">
        <v>0</v>
      </c>
      <c r="AW166" s="21"/>
      <c r="AX166" s="66">
        <f>IF($AL166,AV166/$AL166*100,0)</f>
        <v>0</v>
      </c>
      <c r="AY166" s="21"/>
      <c r="AZ166" s="70">
        <v>0</v>
      </c>
      <c r="BA166" s="21"/>
      <c r="BB166" s="10">
        <v>52</v>
      </c>
      <c r="BC166" s="21"/>
      <c r="BD166" s="96">
        <v>0</v>
      </c>
      <c r="BE166" s="21"/>
      <c r="BF166" s="96">
        <f>IF(E166,BD166,0)</f>
        <v>0</v>
      </c>
      <c r="BG166" s="21"/>
      <c r="BH166" s="96">
        <f>IF(K166,BD166,0)</f>
        <v>0</v>
      </c>
      <c r="BI166" s="21"/>
      <c r="BJ166" s="96">
        <f>IF(AF166,BD166,0)</f>
        <v>0</v>
      </c>
    </row>
    <row r="167" spans="1:62" ht="8.85" customHeight="1" x14ac:dyDescent="0.3">
      <c r="A167" s="10">
        <v>53</v>
      </c>
      <c r="B167" s="21"/>
      <c r="C167" s="10" t="s">
        <v>177</v>
      </c>
      <c r="D167" s="21"/>
      <c r="E167" s="70">
        <v>4324859</v>
      </c>
      <c r="F167" s="21"/>
      <c r="G167" s="66">
        <f>(E167/$BD167)</f>
        <v>10.457987745015064</v>
      </c>
      <c r="H167" s="21"/>
      <c r="I167" s="66">
        <f>IF(G$219,G167/G$219*100,0)</f>
        <v>145.45319265833015</v>
      </c>
      <c r="J167" s="21"/>
      <c r="K167" s="70">
        <v>66410096</v>
      </c>
      <c r="L167" s="21"/>
      <c r="M167" s="66">
        <f>(K167/$BD167)</f>
        <v>160.5869625144482</v>
      </c>
      <c r="N167" s="21"/>
      <c r="O167" s="66">
        <f>IF(M$219,M167/M$219*100,0)</f>
        <v>131.71983155820732</v>
      </c>
      <c r="P167" s="21"/>
      <c r="Q167" s="70">
        <v>8506112</v>
      </c>
      <c r="R167" s="21"/>
      <c r="S167" s="70">
        <v>5831587</v>
      </c>
      <c r="T167" s="21"/>
      <c r="U167" s="70">
        <v>0</v>
      </c>
      <c r="V167" s="21"/>
      <c r="W167" s="70">
        <v>0</v>
      </c>
      <c r="X167" s="21"/>
      <c r="Y167" s="70">
        <v>0</v>
      </c>
      <c r="Z167" s="21"/>
      <c r="AA167" s="70">
        <v>0</v>
      </c>
      <c r="AB167" s="21"/>
      <c r="AC167" s="21"/>
      <c r="AD167" s="70">
        <v>0</v>
      </c>
      <c r="AE167" s="21"/>
      <c r="AF167" s="70">
        <v>2317196</v>
      </c>
      <c r="AG167" s="21"/>
      <c r="AH167" s="71">
        <f>(AF167/$BD167)</f>
        <v>5.6032363993364704</v>
      </c>
      <c r="AI167" s="21"/>
      <c r="AJ167" s="71">
        <f>IF(AH$219,AH167/AH$219*100,0)</f>
        <v>85.621345894703495</v>
      </c>
      <c r="AK167" s="21"/>
      <c r="AL167" s="70">
        <f>(E167+K167+AF167)</f>
        <v>73052151</v>
      </c>
      <c r="AM167" s="21"/>
      <c r="AN167" s="70">
        <v>991035</v>
      </c>
      <c r="AO167" s="21"/>
      <c r="AP167" s="66">
        <f>IF($AL167,AN167/$AL167*100,0)</f>
        <v>1.3566130311481177</v>
      </c>
      <c r="AQ167" s="21"/>
      <c r="AR167" s="70">
        <v>0</v>
      </c>
      <c r="AS167" s="21"/>
      <c r="AT167" s="66">
        <f>IF($AL167,AR167/$AL167*100,0)</f>
        <v>0</v>
      </c>
      <c r="AU167" s="21"/>
      <c r="AV167" s="70">
        <v>0</v>
      </c>
      <c r="AW167" s="21"/>
      <c r="AX167" s="66">
        <f>IF($AL167,AV167/$AL167*100,0)</f>
        <v>0</v>
      </c>
      <c r="AY167" s="21"/>
      <c r="AZ167" s="70">
        <v>988630</v>
      </c>
      <c r="BA167" s="21"/>
      <c r="BB167" s="10">
        <v>53</v>
      </c>
      <c r="BC167" s="21"/>
      <c r="BD167" s="96">
        <v>413546</v>
      </c>
      <c r="BE167" s="21"/>
      <c r="BF167" s="96">
        <f>IF(E167,BD167,0)</f>
        <v>413546</v>
      </c>
      <c r="BG167" s="21"/>
      <c r="BH167" s="96">
        <f>IF(K167,BD167,0)</f>
        <v>413546</v>
      </c>
      <c r="BI167" s="21"/>
      <c r="BJ167" s="96">
        <f>IF(AF167,BD167,0)</f>
        <v>413546</v>
      </c>
    </row>
    <row r="168" spans="1:62" ht="8.85" customHeight="1" x14ac:dyDescent="0.3">
      <c r="A168" s="10">
        <v>54</v>
      </c>
      <c r="B168" s="21"/>
      <c r="C168" s="10" t="s">
        <v>178</v>
      </c>
      <c r="D168" s="21"/>
      <c r="E168" s="70">
        <v>161321</v>
      </c>
      <c r="F168" s="21"/>
      <c r="G168" s="66">
        <f>(E168/$BD168)</f>
        <v>4.4052703440742764</v>
      </c>
      <c r="H168" s="21"/>
      <c r="I168" s="66">
        <f>IF(G$219,G168/G$219*100,0)</f>
        <v>61.269973889010444</v>
      </c>
      <c r="J168" s="21"/>
      <c r="K168" s="70">
        <v>3597487</v>
      </c>
      <c r="L168" s="21"/>
      <c r="M168" s="66">
        <f>(K168/$BD168)</f>
        <v>98.238312397596943</v>
      </c>
      <c r="N168" s="21"/>
      <c r="O168" s="66">
        <f>IF(M$219,M168/M$219*100,0)</f>
        <v>80.578981998054772</v>
      </c>
      <c r="P168" s="21"/>
      <c r="Q168" s="70">
        <v>396576</v>
      </c>
      <c r="R168" s="21"/>
      <c r="S168" s="70">
        <v>410127</v>
      </c>
      <c r="T168" s="21"/>
      <c r="U168" s="70">
        <v>0</v>
      </c>
      <c r="V168" s="21"/>
      <c r="W168" s="70">
        <v>0</v>
      </c>
      <c r="X168" s="21"/>
      <c r="Y168" s="70">
        <v>0</v>
      </c>
      <c r="Z168" s="21"/>
      <c r="AA168" s="70">
        <v>0</v>
      </c>
      <c r="AB168" s="21"/>
      <c r="AC168" s="21"/>
      <c r="AD168" s="70">
        <v>0</v>
      </c>
      <c r="AE168" s="21"/>
      <c r="AF168" s="70">
        <v>232603</v>
      </c>
      <c r="AG168" s="21"/>
      <c r="AH168" s="71">
        <f>(AF168/$BD168)</f>
        <v>6.3518022938285092</v>
      </c>
      <c r="AI168" s="21"/>
      <c r="AJ168" s="71">
        <f>IF(AH$219,AH168/AH$219*100,0)</f>
        <v>97.059952944170618</v>
      </c>
      <c r="AK168" s="21"/>
      <c r="AL168" s="70">
        <f>(E168+K168+AF168)</f>
        <v>3991411</v>
      </c>
      <c r="AM168" s="21"/>
      <c r="AN168" s="70">
        <v>337004</v>
      </c>
      <c r="AO168" s="21"/>
      <c r="AP168" s="66">
        <f>IF($AL168,AN168/$AL168*100,0)</f>
        <v>8.4432297250270647</v>
      </c>
      <c r="AQ168" s="21"/>
      <c r="AR168" s="70">
        <v>223771</v>
      </c>
      <c r="AS168" s="21"/>
      <c r="AT168" s="66">
        <f>IF($AL168,AR168/$AL168*100,0)</f>
        <v>5.6063131559240578</v>
      </c>
      <c r="AU168" s="21"/>
      <c r="AV168" s="70">
        <v>0</v>
      </c>
      <c r="AW168" s="21"/>
      <c r="AX168" s="66">
        <f>IF($AL168,AV168/$AL168*100,0)</f>
        <v>0</v>
      </c>
      <c r="AY168" s="21"/>
      <c r="AZ168" s="70">
        <v>21416</v>
      </c>
      <c r="BA168" s="21"/>
      <c r="BB168" s="10">
        <v>54</v>
      </c>
      <c r="BC168" s="21"/>
      <c r="BD168" s="96">
        <v>36620</v>
      </c>
      <c r="BE168" s="21"/>
      <c r="BF168" s="96">
        <f>IF(E168,BD168,0)</f>
        <v>36620</v>
      </c>
      <c r="BG168" s="21"/>
      <c r="BH168" s="96">
        <f>IF(K168,BD168,0)</f>
        <v>36620</v>
      </c>
      <c r="BI168" s="21"/>
      <c r="BJ168" s="96">
        <f>IF(AF168,BD168,0)</f>
        <v>36620</v>
      </c>
    </row>
    <row r="169" spans="1:62" ht="8.85" customHeight="1" x14ac:dyDescent="0.3">
      <c r="A169" s="10">
        <v>55</v>
      </c>
      <c r="B169" s="21"/>
      <c r="C169" s="10" t="s">
        <v>179</v>
      </c>
      <c r="D169" s="21"/>
      <c r="E169" s="70">
        <v>48835</v>
      </c>
      <c r="F169" s="21"/>
      <c r="G169" s="66">
        <f>(E169/$BD169)</f>
        <v>3.9878327617181122</v>
      </c>
      <c r="H169" s="21"/>
      <c r="I169" s="66">
        <f>IF(G$219,G169/G$219*100,0)</f>
        <v>55.464112324655432</v>
      </c>
      <c r="J169" s="21"/>
      <c r="K169" s="70">
        <v>969620</v>
      </c>
      <c r="L169" s="21"/>
      <c r="M169" s="66">
        <f>(K169/$BD169)</f>
        <v>79.178507267679237</v>
      </c>
      <c r="N169" s="21"/>
      <c r="O169" s="66">
        <f>IF(M$219,M169/M$219*100,0)</f>
        <v>64.945369642885296</v>
      </c>
      <c r="P169" s="21"/>
      <c r="Q169" s="70">
        <v>214154</v>
      </c>
      <c r="R169" s="21"/>
      <c r="S169" s="70">
        <v>223600</v>
      </c>
      <c r="T169" s="21"/>
      <c r="U169" s="70">
        <v>0</v>
      </c>
      <c r="V169" s="21"/>
      <c r="W169" s="70">
        <v>0</v>
      </c>
      <c r="X169" s="21"/>
      <c r="Y169" s="70">
        <v>0</v>
      </c>
      <c r="Z169" s="21"/>
      <c r="AA169" s="70">
        <v>0</v>
      </c>
      <c r="AB169" s="21"/>
      <c r="AC169" s="21"/>
      <c r="AD169" s="70">
        <v>0</v>
      </c>
      <c r="AE169" s="21"/>
      <c r="AF169" s="70">
        <v>137251</v>
      </c>
      <c r="AG169" s="21"/>
      <c r="AH169" s="71">
        <f>(AF169/$BD169)</f>
        <v>11.207822962600032</v>
      </c>
      <c r="AI169" s="21"/>
      <c r="AJ169" s="71">
        <f>IF(AH$219,AH169/AH$219*100,0)</f>
        <v>171.26332323244759</v>
      </c>
      <c r="AK169" s="21"/>
      <c r="AL169" s="70">
        <f>(E169+K169+AF169)</f>
        <v>1155706</v>
      </c>
      <c r="AM169" s="21"/>
      <c r="AN169" s="70">
        <v>229760</v>
      </c>
      <c r="AO169" s="21"/>
      <c r="AP169" s="71">
        <f>IF($AL169,AN169/$AL169*100,0)</f>
        <v>19.880488636383301</v>
      </c>
      <c r="AQ169" s="21"/>
      <c r="AR169" s="70">
        <v>0</v>
      </c>
      <c r="AS169" s="21"/>
      <c r="AT169" s="71">
        <f>IF($AL169,AR169/$AL169*100,0)</f>
        <v>0</v>
      </c>
      <c r="AU169" s="21"/>
      <c r="AV169" s="70">
        <v>0</v>
      </c>
      <c r="AW169" s="21"/>
      <c r="AX169" s="71">
        <f>IF($AL169,AV169/$AL169*100,0)</f>
        <v>0</v>
      </c>
      <c r="AY169" s="21"/>
      <c r="AZ169" s="70">
        <v>0</v>
      </c>
      <c r="BA169" s="21"/>
      <c r="BB169" s="10">
        <v>55</v>
      </c>
      <c r="BC169" s="21"/>
      <c r="BD169" s="96">
        <v>12246</v>
      </c>
      <c r="BE169" s="21"/>
      <c r="BF169" s="96">
        <f>IF(E169,BD169,0)</f>
        <v>12246</v>
      </c>
      <c r="BG169" s="21"/>
      <c r="BH169" s="96">
        <f>IF(K169,BD169,0)</f>
        <v>12246</v>
      </c>
      <c r="BI169" s="21"/>
      <c r="BJ169" s="96">
        <f>IF(AF169,BD169,0)</f>
        <v>12246</v>
      </c>
    </row>
    <row r="170" spans="1:62" ht="8.85" customHeight="1" x14ac:dyDescent="0.3">
      <c r="A170" s="29"/>
      <c r="B170" s="21"/>
      <c r="D170" s="21"/>
      <c r="E170" s="21"/>
      <c r="F170" s="21"/>
      <c r="G170" s="21"/>
      <c r="H170" s="21"/>
      <c r="I170" s="21"/>
      <c r="J170" s="21"/>
      <c r="K170" s="96"/>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9"/>
      <c r="BC170" s="21"/>
      <c r="BD170" s="27"/>
      <c r="BE170" s="21"/>
      <c r="BF170" s="21"/>
      <c r="BG170" s="21"/>
      <c r="BH170" s="21"/>
      <c r="BI170" s="21"/>
      <c r="BJ170" s="21"/>
    </row>
    <row r="171" spans="1:62" ht="8.85" customHeight="1" x14ac:dyDescent="0.3">
      <c r="A171" s="10">
        <v>56</v>
      </c>
      <c r="B171" s="21"/>
      <c r="C171" s="10" t="s">
        <v>180</v>
      </c>
      <c r="D171" s="21"/>
      <c r="E171" s="70">
        <v>64504</v>
      </c>
      <c r="F171" s="21"/>
      <c r="G171" s="66">
        <f>(E171/$BD171)</f>
        <v>4.8678590295072066</v>
      </c>
      <c r="H171" s="21"/>
      <c r="I171" s="66">
        <f>IF(G$219,G171/G$219*100,0)</f>
        <v>67.703812101902969</v>
      </c>
      <c r="J171" s="21"/>
      <c r="K171" s="70">
        <v>1494349</v>
      </c>
      <c r="L171" s="21"/>
      <c r="M171" s="66">
        <f>(K171/$BD171)</f>
        <v>112.77254546826654</v>
      </c>
      <c r="N171" s="21"/>
      <c r="O171" s="66">
        <f>IF(M$219,M171/M$219*100,0)</f>
        <v>92.500539650806829</v>
      </c>
      <c r="P171" s="21"/>
      <c r="Q171" s="70">
        <v>236587</v>
      </c>
      <c r="R171" s="21"/>
      <c r="S171" s="70">
        <v>269231</v>
      </c>
      <c r="T171" s="21"/>
      <c r="U171" s="70">
        <v>0</v>
      </c>
      <c r="V171" s="21"/>
      <c r="W171" s="70">
        <v>0</v>
      </c>
      <c r="X171" s="21"/>
      <c r="Y171" s="70">
        <v>0</v>
      </c>
      <c r="Z171" s="21"/>
      <c r="AA171" s="70">
        <v>0</v>
      </c>
      <c r="AB171" s="21"/>
      <c r="AC171" s="21"/>
      <c r="AD171" s="70">
        <v>0</v>
      </c>
      <c r="AE171" s="21"/>
      <c r="AF171" s="70">
        <v>140659</v>
      </c>
      <c r="AG171" s="21"/>
      <c r="AH171" s="71">
        <f>(AF171/$BD171)</f>
        <v>10.614972454909063</v>
      </c>
      <c r="AI171" s="21"/>
      <c r="AJ171" s="71">
        <f>IF(AH$219,AH171/AH$219*100,0)</f>
        <v>162.20415550058641</v>
      </c>
      <c r="AK171" s="21"/>
      <c r="AL171" s="70">
        <f>(E171+K171+AF171)</f>
        <v>1699512</v>
      </c>
      <c r="AM171" s="21"/>
      <c r="AN171" s="70">
        <v>230213</v>
      </c>
      <c r="AO171" s="21"/>
      <c r="AP171" s="71">
        <f>IF($AL171,AN171/$AL171*100,0)</f>
        <v>13.545829626386869</v>
      </c>
      <c r="AQ171" s="21"/>
      <c r="AR171" s="70">
        <v>5585</v>
      </c>
      <c r="AS171" s="21"/>
      <c r="AT171" s="71">
        <f>IF($AL171,AR171/$AL171*100,0)</f>
        <v>0.32862374611064826</v>
      </c>
      <c r="AU171" s="21"/>
      <c r="AV171" s="70">
        <v>0</v>
      </c>
      <c r="AW171" s="21"/>
      <c r="AX171" s="71">
        <f>IF($AL171,AV171/$AL171*100,0)</f>
        <v>0</v>
      </c>
      <c r="AY171" s="21"/>
      <c r="AZ171" s="70">
        <v>33161</v>
      </c>
      <c r="BA171" s="21"/>
      <c r="BB171" s="10">
        <v>56</v>
      </c>
      <c r="BC171" s="21"/>
      <c r="BD171" s="96">
        <v>13251</v>
      </c>
      <c r="BE171" s="21"/>
      <c r="BF171" s="96">
        <f>IF(E171,BD171,0)</f>
        <v>13251</v>
      </c>
      <c r="BG171" s="21"/>
      <c r="BH171" s="96">
        <f>IF(K171,BD171,0)</f>
        <v>13251</v>
      </c>
      <c r="BI171" s="21"/>
      <c r="BJ171" s="96">
        <f>IF(AF171,BD171,0)</f>
        <v>13251</v>
      </c>
    </row>
    <row r="172" spans="1:62" ht="8.85" customHeight="1" x14ac:dyDescent="0.3">
      <c r="A172" s="10">
        <v>57</v>
      </c>
      <c r="B172" s="21"/>
      <c r="C172" s="10" t="s">
        <v>181</v>
      </c>
      <c r="D172" s="21"/>
      <c r="E172" s="70">
        <v>119712</v>
      </c>
      <c r="F172" s="21"/>
      <c r="G172" s="66">
        <f>(E172/$BD172)</f>
        <v>13.847541931752458</v>
      </c>
      <c r="H172" s="21"/>
      <c r="I172" s="66">
        <f>IF(G$219,G172/G$219*100,0)</f>
        <v>192.59624638626832</v>
      </c>
      <c r="J172" s="21"/>
      <c r="K172" s="70">
        <v>1649055</v>
      </c>
      <c r="L172" s="21"/>
      <c r="M172" s="66">
        <f>(K172/$BD172)</f>
        <v>190.75245806824753</v>
      </c>
      <c r="N172" s="21"/>
      <c r="O172" s="66">
        <f>IF(M$219,M172/M$219*100,0)</f>
        <v>156.4627741420974</v>
      </c>
      <c r="P172" s="21"/>
      <c r="Q172" s="70">
        <v>241198</v>
      </c>
      <c r="R172" s="21"/>
      <c r="S172" s="70">
        <v>285839</v>
      </c>
      <c r="T172" s="21"/>
      <c r="U172" s="70">
        <v>0</v>
      </c>
      <c r="V172" s="21"/>
      <c r="W172" s="70">
        <v>0</v>
      </c>
      <c r="X172" s="21"/>
      <c r="Y172" s="70">
        <v>0</v>
      </c>
      <c r="Z172" s="21"/>
      <c r="AA172" s="70">
        <v>0</v>
      </c>
      <c r="AB172" s="21"/>
      <c r="AC172" s="21"/>
      <c r="AD172" s="70">
        <v>0</v>
      </c>
      <c r="AE172" s="21"/>
      <c r="AF172" s="70">
        <v>115192</v>
      </c>
      <c r="AG172" s="21"/>
      <c r="AH172" s="71">
        <f>(AF172/$BD172)</f>
        <v>13.324696356275304</v>
      </c>
      <c r="AI172" s="21"/>
      <c r="AJ172" s="71">
        <f>IF(AH$219,AH172/AH$219*100,0)</f>
        <v>203.61061971214434</v>
      </c>
      <c r="AK172" s="21"/>
      <c r="AL172" s="70">
        <f>(E172+K172+AF172)</f>
        <v>1883959</v>
      </c>
      <c r="AM172" s="21"/>
      <c r="AN172" s="70">
        <v>212657</v>
      </c>
      <c r="AO172" s="21"/>
      <c r="AP172" s="71">
        <f>IF($AL172,AN172/$AL172*100,0)</f>
        <v>11.287772186125069</v>
      </c>
      <c r="AQ172" s="21"/>
      <c r="AR172" s="70">
        <v>0</v>
      </c>
      <c r="AS172" s="21"/>
      <c r="AT172" s="71">
        <f>IF($AL172,AR172/$AL172*100,0)</f>
        <v>0</v>
      </c>
      <c r="AU172" s="21"/>
      <c r="AV172" s="70">
        <v>0</v>
      </c>
      <c r="AW172" s="21"/>
      <c r="AX172" s="71">
        <f>IF($AL172,AV172/$AL172*100,0)</f>
        <v>0</v>
      </c>
      <c r="AY172" s="21"/>
      <c r="AZ172" s="70">
        <v>0</v>
      </c>
      <c r="BA172" s="21"/>
      <c r="BB172" s="10">
        <v>57</v>
      </c>
      <c r="BC172" s="21"/>
      <c r="BD172" s="96">
        <v>8645</v>
      </c>
      <c r="BE172" s="21"/>
      <c r="BF172" s="96">
        <f>IF(E172,BD172,0)</f>
        <v>8645</v>
      </c>
      <c r="BG172" s="21"/>
      <c r="BH172" s="96">
        <f>IF(K172,BD172,0)</f>
        <v>8645</v>
      </c>
      <c r="BI172" s="21"/>
      <c r="BJ172" s="96">
        <f>IF(AF172,BD172,0)</f>
        <v>8645</v>
      </c>
    </row>
    <row r="173" spans="1:62" ht="8.85" customHeight="1" x14ac:dyDescent="0.3">
      <c r="A173" s="10">
        <v>58</v>
      </c>
      <c r="B173" s="21"/>
      <c r="C173" s="10" t="s">
        <v>182</v>
      </c>
      <c r="D173" s="21"/>
      <c r="E173" s="70">
        <v>240684</v>
      </c>
      <c r="F173" s="21"/>
      <c r="G173" s="66">
        <f>(E173/$BD173)</f>
        <v>7.7848432900992979</v>
      </c>
      <c r="H173" s="21"/>
      <c r="I173" s="66">
        <f>IF(G$219,G173/G$219*100,0)</f>
        <v>108.27420518153332</v>
      </c>
      <c r="J173" s="21"/>
      <c r="K173" s="70">
        <v>3204283</v>
      </c>
      <c r="L173" s="21"/>
      <c r="M173" s="66">
        <f>(K173/$BD173)</f>
        <v>103.64145939127341</v>
      </c>
      <c r="N173" s="21"/>
      <c r="O173" s="66">
        <f>IF(M$219,M173/M$219*100,0)</f>
        <v>85.010858663181111</v>
      </c>
      <c r="P173" s="21"/>
      <c r="Q173" s="70">
        <v>698483</v>
      </c>
      <c r="R173" s="21"/>
      <c r="S173" s="70">
        <v>681881</v>
      </c>
      <c r="T173" s="21"/>
      <c r="U173" s="70">
        <v>0</v>
      </c>
      <c r="V173" s="21"/>
      <c r="W173" s="70">
        <v>0</v>
      </c>
      <c r="X173" s="21"/>
      <c r="Y173" s="70">
        <v>0</v>
      </c>
      <c r="Z173" s="21"/>
      <c r="AA173" s="70">
        <v>0</v>
      </c>
      <c r="AB173" s="21"/>
      <c r="AC173" s="21"/>
      <c r="AD173" s="70">
        <v>0</v>
      </c>
      <c r="AE173" s="21"/>
      <c r="AF173" s="70">
        <v>248853</v>
      </c>
      <c r="AG173" s="21"/>
      <c r="AH173" s="71">
        <f>(AF173/$BD173)</f>
        <v>8.0490668564220336</v>
      </c>
      <c r="AI173" s="21"/>
      <c r="AJ173" s="71">
        <f>IF(AH$219,AH173/AH$219*100,0)</f>
        <v>122.99533489697411</v>
      </c>
      <c r="AK173" s="21"/>
      <c r="AL173" s="70">
        <f>(E173+K173+AF173)</f>
        <v>3693820</v>
      </c>
      <c r="AM173" s="21"/>
      <c r="AN173" s="70">
        <v>311462</v>
      </c>
      <c r="AO173" s="21"/>
      <c r="AP173" s="71">
        <f>IF($AL173,AN173/$AL173*100,0)</f>
        <v>8.4319755700061183</v>
      </c>
      <c r="AQ173" s="21"/>
      <c r="AR173" s="70">
        <v>0</v>
      </c>
      <c r="AS173" s="21"/>
      <c r="AT173" s="71">
        <f>IF($AL173,AR173/$AL173*100,0)</f>
        <v>0</v>
      </c>
      <c r="AU173" s="21"/>
      <c r="AV173" s="70">
        <v>0</v>
      </c>
      <c r="AW173" s="21"/>
      <c r="AX173" s="71">
        <f>IF($AL173,AV173/$AL173*100,0)</f>
        <v>0</v>
      </c>
      <c r="AY173" s="21"/>
      <c r="AZ173" s="70">
        <v>157</v>
      </c>
      <c r="BA173" s="21"/>
      <c r="BB173" s="10">
        <v>58</v>
      </c>
      <c r="BC173" s="21"/>
      <c r="BD173" s="96">
        <v>30917</v>
      </c>
      <c r="BE173" s="21"/>
      <c r="BF173" s="96">
        <f>IF(E173,BD173,0)</f>
        <v>30917</v>
      </c>
      <c r="BG173" s="21"/>
      <c r="BH173" s="96">
        <f>IF(K173,BD173,0)</f>
        <v>30917</v>
      </c>
      <c r="BI173" s="21"/>
      <c r="BJ173" s="96">
        <f>IF(AF173,BD173,0)</f>
        <v>30917</v>
      </c>
    </row>
    <row r="174" spans="1:62" ht="8.85" customHeight="1" x14ac:dyDescent="0.3">
      <c r="A174" s="10">
        <v>59</v>
      </c>
      <c r="B174" s="21"/>
      <c r="C174" s="10" t="s">
        <v>183</v>
      </c>
      <c r="D174" s="21"/>
      <c r="E174" s="70">
        <v>100851</v>
      </c>
      <c r="F174" s="21"/>
      <c r="G174" s="66">
        <f>(E174/$BD174)</f>
        <v>9.4147684839432415</v>
      </c>
      <c r="H174" s="21"/>
      <c r="I174" s="66">
        <f>IF(G$219,G174/G$219*100,0)</f>
        <v>130.94375012834735</v>
      </c>
      <c r="J174" s="21"/>
      <c r="K174" s="70">
        <v>1450804</v>
      </c>
      <c r="L174" s="21"/>
      <c r="M174" s="66">
        <f>(K174/$BD174)</f>
        <v>135.43726661687828</v>
      </c>
      <c r="N174" s="21"/>
      <c r="O174" s="66">
        <f>IF(M$219,M174/M$219*100,0)</f>
        <v>111.09104790417936</v>
      </c>
      <c r="P174" s="21"/>
      <c r="Q174" s="70">
        <v>246122</v>
      </c>
      <c r="R174" s="21"/>
      <c r="S174" s="70">
        <v>266747</v>
      </c>
      <c r="T174" s="21"/>
      <c r="U174" s="70">
        <v>0</v>
      </c>
      <c r="V174" s="21"/>
      <c r="W174" s="70">
        <v>0</v>
      </c>
      <c r="X174" s="21"/>
      <c r="Y174" s="70">
        <v>0</v>
      </c>
      <c r="Z174" s="21"/>
      <c r="AA174" s="70">
        <v>0</v>
      </c>
      <c r="AB174" s="21"/>
      <c r="AC174" s="21"/>
      <c r="AD174" s="70">
        <v>0</v>
      </c>
      <c r="AE174" s="21"/>
      <c r="AF174" s="70">
        <v>175537</v>
      </c>
      <c r="AG174" s="21"/>
      <c r="AH174" s="71">
        <f>(AF174/$BD174)</f>
        <v>16.386949215832711</v>
      </c>
      <c r="AI174" s="21"/>
      <c r="AJ174" s="71">
        <f>IF(AH$219,AH174/AH$219*100,0)</f>
        <v>250.40397137873805</v>
      </c>
      <c r="AK174" s="21"/>
      <c r="AL174" s="70">
        <f>(E174+K174+AF174)</f>
        <v>1727192</v>
      </c>
      <c r="AM174" s="21"/>
      <c r="AN174" s="70">
        <v>240699</v>
      </c>
      <c r="AO174" s="21"/>
      <c r="AP174" s="71">
        <f>IF($AL174,AN174/$AL174*100,0)</f>
        <v>13.935856581086526</v>
      </c>
      <c r="AQ174" s="21"/>
      <c r="AR174" s="70">
        <v>0</v>
      </c>
      <c r="AS174" s="21"/>
      <c r="AT174" s="71">
        <f>IF($AL174,AR174/$AL174*100,0)</f>
        <v>0</v>
      </c>
      <c r="AU174" s="21"/>
      <c r="AV174" s="70">
        <v>0</v>
      </c>
      <c r="AW174" s="21"/>
      <c r="AX174" s="71">
        <f>IF($AL174,AV174/$AL174*100,0)</f>
        <v>0</v>
      </c>
      <c r="AY174" s="21"/>
      <c r="AZ174" s="70">
        <v>3465</v>
      </c>
      <c r="BA174" s="21"/>
      <c r="BB174" s="10">
        <v>59</v>
      </c>
      <c r="BC174" s="21"/>
      <c r="BD174" s="96">
        <v>10712</v>
      </c>
      <c r="BE174" s="21"/>
      <c r="BF174" s="96">
        <f>IF(E174,BD174,0)</f>
        <v>10712</v>
      </c>
      <c r="BG174" s="21"/>
      <c r="BH174" s="96">
        <f>IF(K174,BD174,0)</f>
        <v>10712</v>
      </c>
      <c r="BI174" s="21"/>
      <c r="BJ174" s="96">
        <f>IF(AF174,BD174,0)</f>
        <v>10712</v>
      </c>
    </row>
    <row r="175" spans="1:62" ht="8.85" customHeight="1" x14ac:dyDescent="0.3">
      <c r="A175" s="10">
        <v>60</v>
      </c>
      <c r="B175" s="21"/>
      <c r="C175" s="10" t="s">
        <v>184</v>
      </c>
      <c r="D175" s="21"/>
      <c r="E175" s="70">
        <v>238631</v>
      </c>
      <c r="F175" s="21"/>
      <c r="G175" s="66">
        <f>(E175/$BD175)</f>
        <v>2.3845692644369612</v>
      </c>
      <c r="H175" s="21"/>
      <c r="I175" s="66">
        <f>IF(G$219,G175/G$219*100,0)</f>
        <v>33.16538717427828</v>
      </c>
      <c r="J175" s="21"/>
      <c r="K175" s="70">
        <v>7108812</v>
      </c>
      <c r="L175" s="21"/>
      <c r="M175" s="66">
        <f>(K175/$BD175)</f>
        <v>71.03626352762484</v>
      </c>
      <c r="N175" s="21"/>
      <c r="O175" s="66">
        <f>IF(M$219,M175/M$219*100,0)</f>
        <v>58.26677657933358</v>
      </c>
      <c r="P175" s="21"/>
      <c r="Q175" s="70">
        <v>1061415</v>
      </c>
      <c r="R175" s="21"/>
      <c r="S175" s="70">
        <v>937675</v>
      </c>
      <c r="T175" s="21"/>
      <c r="U175" s="70">
        <v>0</v>
      </c>
      <c r="V175" s="21"/>
      <c r="W175" s="70">
        <v>0</v>
      </c>
      <c r="X175" s="21"/>
      <c r="Y175" s="70">
        <v>0</v>
      </c>
      <c r="Z175" s="21"/>
      <c r="AA175" s="70">
        <v>0</v>
      </c>
      <c r="AB175" s="21"/>
      <c r="AC175" s="21"/>
      <c r="AD175" s="70">
        <v>0</v>
      </c>
      <c r="AE175" s="21"/>
      <c r="AF175" s="70">
        <v>497381</v>
      </c>
      <c r="AG175" s="21"/>
      <c r="AH175" s="71">
        <f>(AF175/$BD175)</f>
        <v>4.9701817673098638</v>
      </c>
      <c r="AI175" s="21"/>
      <c r="AJ175" s="71">
        <f>IF(AH$219,AH175/AH$219*100,0)</f>
        <v>75.947831204976495</v>
      </c>
      <c r="AK175" s="21"/>
      <c r="AL175" s="70">
        <f>(E175+K175+AF175)</f>
        <v>7844824</v>
      </c>
      <c r="AM175" s="21"/>
      <c r="AN175" s="70">
        <v>465256</v>
      </c>
      <c r="AO175" s="21"/>
      <c r="AP175" s="71">
        <f>IF($AL175,AN175/$AL175*100,0)</f>
        <v>5.9307385353705833</v>
      </c>
      <c r="AQ175" s="21"/>
      <c r="AR175" s="70">
        <v>0</v>
      </c>
      <c r="AS175" s="21"/>
      <c r="AT175" s="71">
        <f>IF($AL175,AR175/$AL175*100,0)</f>
        <v>0</v>
      </c>
      <c r="AU175" s="21"/>
      <c r="AV175" s="70">
        <v>0</v>
      </c>
      <c r="AW175" s="21"/>
      <c r="AX175" s="71">
        <f>IF($AL175,AV175/$AL175*100,0)</f>
        <v>0</v>
      </c>
      <c r="AY175" s="21"/>
      <c r="AZ175" s="70">
        <v>84</v>
      </c>
      <c r="BA175" s="21"/>
      <c r="BB175" s="10">
        <v>60</v>
      </c>
      <c r="BC175" s="21"/>
      <c r="BD175" s="96">
        <v>100073</v>
      </c>
      <c r="BE175" s="21"/>
      <c r="BF175" s="96">
        <f>IF(E175,BD175,0)</f>
        <v>100073</v>
      </c>
      <c r="BG175" s="21"/>
      <c r="BH175" s="96">
        <f>IF(K175,BD175,0)</f>
        <v>100073</v>
      </c>
      <c r="BI175" s="21"/>
      <c r="BJ175" s="96">
        <f>IF(AF175,BD175,0)</f>
        <v>100073</v>
      </c>
    </row>
    <row r="176" spans="1:62" ht="8.85" customHeight="1" x14ac:dyDescent="0.3">
      <c r="A176" s="29"/>
      <c r="B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9"/>
      <c r="BC176" s="21"/>
      <c r="BD176" s="27"/>
      <c r="BE176" s="21"/>
      <c r="BF176" s="21"/>
      <c r="BG176" s="21"/>
      <c r="BH176" s="21"/>
      <c r="BI176" s="21"/>
      <c r="BJ176" s="21"/>
    </row>
    <row r="177" spans="1:62" ht="8.85" customHeight="1" x14ac:dyDescent="0.3">
      <c r="A177" s="10">
        <v>61</v>
      </c>
      <c r="B177" s="21"/>
      <c r="C177" s="10" t="s">
        <v>185</v>
      </c>
      <c r="D177" s="21"/>
      <c r="E177" s="70">
        <v>129128</v>
      </c>
      <c r="F177" s="21"/>
      <c r="G177" s="66">
        <f>(E177/$BD177)</f>
        <v>8.7284034067865353</v>
      </c>
      <c r="H177" s="21"/>
      <c r="I177" s="66">
        <f>IF(G$219,G177/G$219*100,0)</f>
        <v>121.39755498681919</v>
      </c>
      <c r="J177" s="21"/>
      <c r="K177" s="70">
        <v>2264182</v>
      </c>
      <c r="L177" s="21"/>
      <c r="M177" s="66">
        <f>(K177/$BD177)</f>
        <v>153.04731647965392</v>
      </c>
      <c r="N177" s="21"/>
      <c r="O177" s="66">
        <f>IF(M$219,M177/M$219*100,0)</f>
        <v>125.53551316671737</v>
      </c>
      <c r="P177" s="21"/>
      <c r="Q177" s="70">
        <v>255105</v>
      </c>
      <c r="R177" s="21"/>
      <c r="S177" s="70">
        <v>340407</v>
      </c>
      <c r="T177" s="21"/>
      <c r="U177" s="70">
        <v>0</v>
      </c>
      <c r="V177" s="21"/>
      <c r="W177" s="70">
        <v>0</v>
      </c>
      <c r="X177" s="21"/>
      <c r="Y177" s="70">
        <v>0</v>
      </c>
      <c r="Z177" s="21"/>
      <c r="AA177" s="70">
        <v>0</v>
      </c>
      <c r="AB177" s="21"/>
      <c r="AC177" s="21"/>
      <c r="AD177" s="70">
        <v>0</v>
      </c>
      <c r="AE177" s="21"/>
      <c r="AF177" s="70">
        <v>205817</v>
      </c>
      <c r="AG177" s="21"/>
      <c r="AH177" s="71">
        <f>(AF177/$BD177)</f>
        <v>13.912194132756524</v>
      </c>
      <c r="AI177" s="21"/>
      <c r="AJ177" s="71">
        <f>IF(AH$219,AH177/AH$219*100,0)</f>
        <v>212.58799399148484</v>
      </c>
      <c r="AK177" s="21"/>
      <c r="AL177" s="70">
        <f>(E177+K177+AF177)</f>
        <v>2599127</v>
      </c>
      <c r="AM177" s="21"/>
      <c r="AN177" s="70">
        <v>258498</v>
      </c>
      <c r="AO177" s="21"/>
      <c r="AP177" s="71">
        <f>IF($AL177,AN177/$AL177*100,0)</f>
        <v>9.9455701856815768</v>
      </c>
      <c r="AQ177" s="21"/>
      <c r="AR177" s="70">
        <v>0</v>
      </c>
      <c r="AS177" s="21"/>
      <c r="AT177" s="71">
        <f>IF($AL177,AR177/$AL177*100,0)</f>
        <v>0</v>
      </c>
      <c r="AU177" s="21"/>
      <c r="AV177" s="70">
        <v>0</v>
      </c>
      <c r="AW177" s="21"/>
      <c r="AX177" s="71">
        <f>IF($AL177,AV177/$AL177*100,0)</f>
        <v>0</v>
      </c>
      <c r="AY177" s="21"/>
      <c r="AZ177" s="70">
        <v>3216</v>
      </c>
      <c r="BA177" s="21"/>
      <c r="BB177" s="10">
        <v>61</v>
      </c>
      <c r="BC177" s="21"/>
      <c r="BD177" s="96">
        <v>14794</v>
      </c>
      <c r="BE177" s="21"/>
      <c r="BF177" s="96">
        <f>IF(E177,BD177,0)</f>
        <v>14794</v>
      </c>
      <c r="BG177" s="21"/>
      <c r="BH177" s="96">
        <f>IF(K177,BD177,0)</f>
        <v>14794</v>
      </c>
      <c r="BI177" s="21"/>
      <c r="BJ177" s="96">
        <f>IF(AF177,BD177,0)</f>
        <v>14794</v>
      </c>
    </row>
    <row r="178" spans="1:62" ht="8.85" customHeight="1" x14ac:dyDescent="0.3">
      <c r="A178" s="10">
        <v>62</v>
      </c>
      <c r="B178" s="21"/>
      <c r="C178" s="10" t="s">
        <v>186</v>
      </c>
      <c r="D178" s="21"/>
      <c r="E178" s="70">
        <v>155207</v>
      </c>
      <c r="F178" s="21"/>
      <c r="G178" s="66">
        <f>(E178/$BD178)</f>
        <v>6.7288216422439957</v>
      </c>
      <c r="H178" s="21"/>
      <c r="I178" s="66">
        <f>IF(G$219,G178/G$219*100,0)</f>
        <v>93.586702772661141</v>
      </c>
      <c r="J178" s="21"/>
      <c r="K178" s="70">
        <v>4040328</v>
      </c>
      <c r="L178" s="21"/>
      <c r="M178" s="66">
        <f>(K178/$BD178)</f>
        <v>175.16379086100756</v>
      </c>
      <c r="N178" s="21"/>
      <c r="O178" s="66">
        <f>IF(M$219,M178/M$219*100,0)</f>
        <v>143.67632755512832</v>
      </c>
      <c r="P178" s="21"/>
      <c r="Q178" s="70">
        <v>674352</v>
      </c>
      <c r="R178" s="21"/>
      <c r="S178" s="70">
        <v>448431</v>
      </c>
      <c r="T178" s="21"/>
      <c r="U178" s="70">
        <v>0</v>
      </c>
      <c r="V178" s="21"/>
      <c r="W178" s="70">
        <v>0</v>
      </c>
      <c r="X178" s="21"/>
      <c r="Y178" s="70">
        <v>0</v>
      </c>
      <c r="Z178" s="21"/>
      <c r="AA178" s="70">
        <v>0</v>
      </c>
      <c r="AB178" s="21"/>
      <c r="AC178" s="21"/>
      <c r="AD178" s="70">
        <v>0</v>
      </c>
      <c r="AE178" s="21"/>
      <c r="AF178" s="70">
        <v>247292</v>
      </c>
      <c r="AG178" s="21"/>
      <c r="AH178" s="71">
        <f>(AF178/$BD178)</f>
        <v>10.72106130234978</v>
      </c>
      <c r="AI178" s="21"/>
      <c r="AJ178" s="71">
        <f>IF(AH$219,AH178/AH$219*100,0)</f>
        <v>163.82526681107257</v>
      </c>
      <c r="AK178" s="21"/>
      <c r="AL178" s="70">
        <f>(E178+K178+AF178)</f>
        <v>4442827</v>
      </c>
      <c r="AM178" s="21"/>
      <c r="AN178" s="70">
        <v>254054</v>
      </c>
      <c r="AO178" s="21"/>
      <c r="AP178" s="71">
        <f>IF($AL178,AN178/$AL178*100,0)</f>
        <v>5.7182960308830388</v>
      </c>
      <c r="AQ178" s="21"/>
      <c r="AR178" s="70">
        <v>0</v>
      </c>
      <c r="AS178" s="21"/>
      <c r="AT178" s="71">
        <f>IF($AL178,AR178/$AL178*100,0)</f>
        <v>0</v>
      </c>
      <c r="AU178" s="21"/>
      <c r="AV178" s="70">
        <v>0</v>
      </c>
      <c r="AW178" s="21"/>
      <c r="AX178" s="71">
        <f>IF($AL178,AV178/$AL178*100,0)</f>
        <v>0</v>
      </c>
      <c r="AY178" s="21"/>
      <c r="AZ178" s="70">
        <v>771</v>
      </c>
      <c r="BA178" s="21"/>
      <c r="BB178" s="10">
        <v>62</v>
      </c>
      <c r="BC178" s="21"/>
      <c r="BD178" s="96">
        <v>23066</v>
      </c>
      <c r="BE178" s="21"/>
      <c r="BF178" s="96">
        <f>IF(E178,BD178,0)</f>
        <v>23066</v>
      </c>
      <c r="BG178" s="21"/>
      <c r="BH178" s="96">
        <f>IF(K178,BD178,0)</f>
        <v>23066</v>
      </c>
      <c r="BI178" s="21"/>
      <c r="BJ178" s="96">
        <f>IF(AF178,BD178,0)</f>
        <v>23066</v>
      </c>
    </row>
    <row r="179" spans="1:62" ht="8.85" customHeight="1" x14ac:dyDescent="0.3">
      <c r="A179" s="10">
        <v>63</v>
      </c>
      <c r="B179" s="21"/>
      <c r="C179" s="10" t="s">
        <v>187</v>
      </c>
      <c r="D179" s="21"/>
      <c r="E179" s="70">
        <v>203907</v>
      </c>
      <c r="F179" s="21"/>
      <c r="G179" s="66">
        <f>(E179/$BD179)</f>
        <v>17.265622353937342</v>
      </c>
      <c r="H179" s="21"/>
      <c r="I179" s="66">
        <f>IF(G$219,G179/G$219*100,0)</f>
        <v>240.13605254130107</v>
      </c>
      <c r="J179" s="21"/>
      <c r="K179" s="70">
        <v>2033517</v>
      </c>
      <c r="L179" s="21"/>
      <c r="M179" s="66">
        <f>(K179/$BD179)</f>
        <v>172.18602878916172</v>
      </c>
      <c r="N179" s="21"/>
      <c r="O179" s="66">
        <f>IF(M$219,M179/M$219*100,0)</f>
        <v>141.23384833774685</v>
      </c>
      <c r="P179" s="21"/>
      <c r="Q179" s="70">
        <v>214129</v>
      </c>
      <c r="R179" s="21"/>
      <c r="S179" s="70">
        <v>335250</v>
      </c>
      <c r="T179" s="21"/>
      <c r="U179" s="70">
        <v>0</v>
      </c>
      <c r="V179" s="21"/>
      <c r="W179" s="70">
        <v>0</v>
      </c>
      <c r="X179" s="21"/>
      <c r="Y179" s="70">
        <v>0</v>
      </c>
      <c r="Z179" s="21"/>
      <c r="AA179" s="70">
        <v>0</v>
      </c>
      <c r="AB179" s="21"/>
      <c r="AC179" s="21"/>
      <c r="AD179" s="70">
        <v>0</v>
      </c>
      <c r="AE179" s="21"/>
      <c r="AF179" s="70">
        <v>190677</v>
      </c>
      <c r="AG179" s="21"/>
      <c r="AH179" s="71">
        <f>(AF179/$BD179)</f>
        <v>16.145385266723117</v>
      </c>
      <c r="AI179" s="21"/>
      <c r="AJ179" s="71">
        <f>IF(AH$219,AH179/AH$219*100,0)</f>
        <v>246.71270637252621</v>
      </c>
      <c r="AK179" s="21"/>
      <c r="AL179" s="70">
        <f>(E179+K179+AF179)</f>
        <v>2428101</v>
      </c>
      <c r="AM179" s="21"/>
      <c r="AN179" s="70">
        <v>224955</v>
      </c>
      <c r="AO179" s="21"/>
      <c r="AP179" s="71">
        <f>IF($AL179,AN179/$AL179*100,0)</f>
        <v>9.264647557906363</v>
      </c>
      <c r="AQ179" s="21"/>
      <c r="AR179" s="70">
        <v>8534</v>
      </c>
      <c r="AS179" s="21"/>
      <c r="AT179" s="71">
        <f>IF($AL179,AR179/$AL179*100,0)</f>
        <v>0.35146808143483321</v>
      </c>
      <c r="AU179" s="21"/>
      <c r="AV179" s="70">
        <v>0</v>
      </c>
      <c r="AW179" s="21"/>
      <c r="AX179" s="71">
        <f>IF($AL179,AV179/$AL179*100,0)</f>
        <v>0</v>
      </c>
      <c r="AY179" s="21"/>
      <c r="AZ179" s="70">
        <v>0</v>
      </c>
      <c r="BA179" s="21"/>
      <c r="BB179" s="10">
        <v>63</v>
      </c>
      <c r="BC179" s="21"/>
      <c r="BD179" s="96">
        <v>11810</v>
      </c>
      <c r="BE179" s="21"/>
      <c r="BF179" s="96">
        <f>IF(E179,BD179,0)</f>
        <v>11810</v>
      </c>
      <c r="BG179" s="21"/>
      <c r="BH179" s="96">
        <f>IF(K179,BD179,0)</f>
        <v>11810</v>
      </c>
      <c r="BI179" s="21"/>
      <c r="BJ179" s="96">
        <f>IF(AF179,BD179,0)</f>
        <v>11810</v>
      </c>
    </row>
    <row r="180" spans="1:62" ht="8.85" customHeight="1" x14ac:dyDescent="0.3">
      <c r="A180" s="10">
        <v>64</v>
      </c>
      <c r="B180" s="21"/>
      <c r="C180" s="10" t="s">
        <v>188</v>
      </c>
      <c r="D180" s="21"/>
      <c r="E180" s="70">
        <v>281701</v>
      </c>
      <c r="F180" s="21"/>
      <c r="G180" s="66">
        <f>(E180/$BD180)</f>
        <v>23.512311159335614</v>
      </c>
      <c r="H180" s="21"/>
      <c r="I180" s="66">
        <f>IF(G$219,G180/G$219*100,0)</f>
        <v>327.01709050401291</v>
      </c>
      <c r="J180" s="21"/>
      <c r="K180" s="70">
        <v>1414697</v>
      </c>
      <c r="L180" s="21"/>
      <c r="M180" s="66">
        <f>(K180/$BD180)</f>
        <v>118.07837409231283</v>
      </c>
      <c r="N180" s="21"/>
      <c r="O180" s="66">
        <f>IF(M$219,M180/M$219*100,0)</f>
        <v>96.852591907684229</v>
      </c>
      <c r="P180" s="21"/>
      <c r="Q180" s="70">
        <v>334489</v>
      </c>
      <c r="R180" s="21"/>
      <c r="S180" s="70">
        <v>367505</v>
      </c>
      <c r="T180" s="21"/>
      <c r="U180" s="70">
        <v>0</v>
      </c>
      <c r="V180" s="21"/>
      <c r="W180" s="70">
        <v>0</v>
      </c>
      <c r="X180" s="21"/>
      <c r="Y180" s="70">
        <v>0</v>
      </c>
      <c r="Z180" s="21"/>
      <c r="AA180" s="70">
        <v>0</v>
      </c>
      <c r="AB180" s="21"/>
      <c r="AC180" s="21"/>
      <c r="AD180" s="70">
        <v>0</v>
      </c>
      <c r="AE180" s="21"/>
      <c r="AF180" s="70">
        <v>153964</v>
      </c>
      <c r="AG180" s="21"/>
      <c r="AH180" s="71">
        <f>(AF180/$BD180)</f>
        <v>12.850680243719221</v>
      </c>
      <c r="AI180" s="21"/>
      <c r="AJ180" s="71">
        <f>IF(AH$219,AH180/AH$219*100,0)</f>
        <v>196.36732411647162</v>
      </c>
      <c r="AK180" s="21"/>
      <c r="AL180" s="70">
        <f>(E180+K180+AF180)</f>
        <v>1850362</v>
      </c>
      <c r="AM180" s="21"/>
      <c r="AN180" s="70">
        <v>264664</v>
      </c>
      <c r="AO180" s="21"/>
      <c r="AP180" s="71">
        <f>IF($AL180,AN180/$AL180*100,0)</f>
        <v>14.303363341875805</v>
      </c>
      <c r="AQ180" s="21"/>
      <c r="AR180" s="70">
        <v>0</v>
      </c>
      <c r="AS180" s="21"/>
      <c r="AT180" s="71">
        <f>IF($AL180,AR180/$AL180*100,0)</f>
        <v>0</v>
      </c>
      <c r="AU180" s="21"/>
      <c r="AV180" s="70">
        <v>0</v>
      </c>
      <c r="AW180" s="21"/>
      <c r="AX180" s="71">
        <f>IF($AL180,AV180/$AL180*100,0)</f>
        <v>0</v>
      </c>
      <c r="AY180" s="21"/>
      <c r="AZ180" s="70">
        <v>0</v>
      </c>
      <c r="BA180" s="21"/>
      <c r="BB180" s="10">
        <v>64</v>
      </c>
      <c r="BC180" s="21"/>
      <c r="BD180" s="96">
        <v>11981</v>
      </c>
      <c r="BE180" s="21"/>
      <c r="BF180" s="96">
        <f>IF(E180,BD180,0)</f>
        <v>11981</v>
      </c>
      <c r="BG180" s="21"/>
      <c r="BH180" s="96">
        <f>IF(K180,BD180,0)</f>
        <v>11981</v>
      </c>
      <c r="BI180" s="21"/>
      <c r="BJ180" s="96">
        <f>IF(AF180,BD180,0)</f>
        <v>11981</v>
      </c>
    </row>
    <row r="181" spans="1:62" ht="8.85" customHeight="1" x14ac:dyDescent="0.3">
      <c r="A181" s="10">
        <v>65</v>
      </c>
      <c r="B181" s="21"/>
      <c r="C181" s="10" t="s">
        <v>189</v>
      </c>
      <c r="D181" s="21"/>
      <c r="E181" s="70">
        <v>416235</v>
      </c>
      <c r="F181" s="21"/>
      <c r="G181" s="66">
        <f>(E181/$BD181)</f>
        <v>27.005449944851748</v>
      </c>
      <c r="H181" s="21"/>
      <c r="I181" s="66">
        <f>IF(G$219,G181/G$219*100,0)</f>
        <v>375.60083348976565</v>
      </c>
      <c r="J181" s="21"/>
      <c r="K181" s="70">
        <v>519951</v>
      </c>
      <c r="L181" s="21"/>
      <c r="M181" s="66">
        <f>(K181/$BD181)</f>
        <v>33.734574709660677</v>
      </c>
      <c r="N181" s="21"/>
      <c r="O181" s="66">
        <f>IF(M$219,M181/M$219*100,0)</f>
        <v>27.670443657868411</v>
      </c>
      <c r="P181" s="21"/>
      <c r="Q181" s="70">
        <v>190339</v>
      </c>
      <c r="R181" s="21"/>
      <c r="S181" s="70">
        <v>227529</v>
      </c>
      <c r="T181" s="21"/>
      <c r="U181" s="70">
        <v>0</v>
      </c>
      <c r="V181" s="21"/>
      <c r="W181" s="70">
        <v>0</v>
      </c>
      <c r="X181" s="21"/>
      <c r="Y181" s="70">
        <v>0</v>
      </c>
      <c r="Z181" s="21"/>
      <c r="AA181" s="70">
        <v>0</v>
      </c>
      <c r="AB181" s="21"/>
      <c r="AC181" s="21"/>
      <c r="AD181" s="70">
        <v>0</v>
      </c>
      <c r="AE181" s="21"/>
      <c r="AF181" s="70">
        <v>145463</v>
      </c>
      <c r="AG181" s="21"/>
      <c r="AH181" s="71">
        <f>(AF181/$BD181)</f>
        <v>9.437682475832089</v>
      </c>
      <c r="AI181" s="21"/>
      <c r="AJ181" s="71">
        <f>IF(AH$219,AH181/AH$219*100,0)</f>
        <v>144.21434651646885</v>
      </c>
      <c r="AK181" s="21"/>
      <c r="AL181" s="70">
        <f>(E181+K181+AF181)</f>
        <v>1081649</v>
      </c>
      <c r="AM181" s="21"/>
      <c r="AN181" s="70">
        <v>216130</v>
      </c>
      <c r="AO181" s="21"/>
      <c r="AP181" s="71">
        <f>IF($AL181,AN181/$AL181*100,0)</f>
        <v>19.981528203696396</v>
      </c>
      <c r="AQ181" s="21"/>
      <c r="AR181" s="70">
        <v>0</v>
      </c>
      <c r="AS181" s="21"/>
      <c r="AT181" s="71">
        <f>IF($AL181,AR181/$AL181*100,0)</f>
        <v>0</v>
      </c>
      <c r="AU181" s="21"/>
      <c r="AV181" s="70">
        <v>0</v>
      </c>
      <c r="AW181" s="21"/>
      <c r="AX181" s="71">
        <f>IF($AL181,AV181/$AL181*100,0)</f>
        <v>0</v>
      </c>
      <c r="AY181" s="21"/>
      <c r="AZ181" s="70">
        <v>0</v>
      </c>
      <c r="BA181" s="21"/>
      <c r="BB181" s="10">
        <v>65</v>
      </c>
      <c r="BC181" s="21"/>
      <c r="BD181" s="96">
        <v>15413</v>
      </c>
      <c r="BE181" s="21"/>
      <c r="BF181" s="96">
        <f>IF(E181,BD181,0)</f>
        <v>15413</v>
      </c>
      <c r="BG181" s="21"/>
      <c r="BH181" s="96">
        <f>IF(K181,BD181,0)</f>
        <v>15413</v>
      </c>
      <c r="BI181" s="21"/>
      <c r="BJ181" s="96">
        <f>IF(AF181,BD181,0)</f>
        <v>15413</v>
      </c>
    </row>
    <row r="182" spans="1:62" ht="8.85" customHeight="1" x14ac:dyDescent="0.3">
      <c r="A182" s="29"/>
      <c r="B182" s="21"/>
      <c r="D182" s="21"/>
      <c r="E182" s="21"/>
      <c r="F182" s="21"/>
      <c r="G182" s="21"/>
      <c r="H182" s="21"/>
      <c r="I182" s="21"/>
      <c r="J182" s="21"/>
      <c r="K182" s="96"/>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9"/>
      <c r="BC182" s="21"/>
      <c r="BD182" s="27"/>
      <c r="BE182" s="21"/>
      <c r="BF182" s="21"/>
      <c r="BG182" s="21"/>
      <c r="BH182" s="21"/>
      <c r="BI182" s="21"/>
      <c r="BJ182" s="21"/>
    </row>
    <row r="183" spans="1:62" ht="8.85" customHeight="1" x14ac:dyDescent="0.3">
      <c r="A183" s="10">
        <v>66</v>
      </c>
      <c r="B183" s="21"/>
      <c r="C183" s="10" t="s">
        <v>190</v>
      </c>
      <c r="D183" s="21"/>
      <c r="E183" s="70">
        <v>97610</v>
      </c>
      <c r="F183" s="21"/>
      <c r="G183" s="66">
        <f>(E183/$BD183)</f>
        <v>2.7173519668160684</v>
      </c>
      <c r="H183" s="21"/>
      <c r="I183" s="66">
        <f>IF(G$219,G183/G$219*100,0)</f>
        <v>37.793840343539308</v>
      </c>
      <c r="J183" s="21"/>
      <c r="K183" s="70">
        <v>2125226</v>
      </c>
      <c r="L183" s="21"/>
      <c r="M183" s="66">
        <f>(K183/$BD183)</f>
        <v>59.163887419615264</v>
      </c>
      <c r="N183" s="21"/>
      <c r="O183" s="66">
        <f>IF(M$219,M183/M$219*100,0)</f>
        <v>48.52858017374426</v>
      </c>
      <c r="P183" s="21"/>
      <c r="Q183" s="70">
        <v>567144</v>
      </c>
      <c r="R183" s="21"/>
      <c r="S183" s="70">
        <v>394378</v>
      </c>
      <c r="T183" s="21"/>
      <c r="U183" s="70">
        <v>0</v>
      </c>
      <c r="V183" s="21"/>
      <c r="W183" s="70">
        <v>0</v>
      </c>
      <c r="X183" s="21"/>
      <c r="Y183" s="70">
        <v>0</v>
      </c>
      <c r="Z183" s="21"/>
      <c r="AA183" s="70">
        <v>0</v>
      </c>
      <c r="AB183" s="21"/>
      <c r="AC183" s="21"/>
      <c r="AD183" s="70">
        <v>0</v>
      </c>
      <c r="AE183" s="21"/>
      <c r="AF183" s="70">
        <v>95129</v>
      </c>
      <c r="AG183" s="21"/>
      <c r="AH183" s="71">
        <f>(AF183/$BD183)</f>
        <v>2.6482837337490603</v>
      </c>
      <c r="AI183" s="21"/>
      <c r="AJ183" s="71">
        <f>IF(AH$219,AH183/AH$219*100,0)</f>
        <v>40.467615755333227</v>
      </c>
      <c r="AK183" s="21"/>
      <c r="AL183" s="70">
        <f>(E183+K183+AF183)</f>
        <v>2317965</v>
      </c>
      <c r="AM183" s="21"/>
      <c r="AN183" s="70">
        <v>278485</v>
      </c>
      <c r="AO183" s="21"/>
      <c r="AP183" s="71">
        <f>IF($AL183,AN183/$AL183*100,0)</f>
        <v>12.014202112628967</v>
      </c>
      <c r="AQ183" s="21"/>
      <c r="AR183" s="70">
        <v>0</v>
      </c>
      <c r="AS183" s="21"/>
      <c r="AT183" s="71">
        <f>IF($AL183,AR183/$AL183*100,0)</f>
        <v>0</v>
      </c>
      <c r="AU183" s="21"/>
      <c r="AV183" s="70">
        <v>0</v>
      </c>
      <c r="AW183" s="21"/>
      <c r="AX183" s="71">
        <f>IF($AL183,AV183/$AL183*100,0)</f>
        <v>0</v>
      </c>
      <c r="AY183" s="21"/>
      <c r="AZ183" s="70">
        <v>0</v>
      </c>
      <c r="BA183" s="21"/>
      <c r="BB183" s="10">
        <v>66</v>
      </c>
      <c r="BC183" s="21"/>
      <c r="BD183" s="96">
        <v>35921</v>
      </c>
      <c r="BE183" s="21"/>
      <c r="BF183" s="96">
        <f>IF(E183,BD183,0)</f>
        <v>35921</v>
      </c>
      <c r="BG183" s="21"/>
      <c r="BH183" s="96">
        <f>IF(K183,BD183,0)</f>
        <v>35921</v>
      </c>
      <c r="BI183" s="21"/>
      <c r="BJ183" s="96">
        <f>IF(AF183,BD183,0)</f>
        <v>35921</v>
      </c>
    </row>
    <row r="184" spans="1:62" ht="8.85" customHeight="1" x14ac:dyDescent="0.3">
      <c r="A184" s="10">
        <v>67</v>
      </c>
      <c r="B184" s="21"/>
      <c r="C184" s="10" t="s">
        <v>191</v>
      </c>
      <c r="D184" s="21"/>
      <c r="E184" s="70">
        <v>258539</v>
      </c>
      <c r="F184" s="21"/>
      <c r="G184" s="66">
        <f>(E184/$BD184)</f>
        <v>10.837028964245295</v>
      </c>
      <c r="H184" s="21"/>
      <c r="I184" s="66">
        <f>IF(G$219,G184/G$219*100,0)</f>
        <v>150.72502475742812</v>
      </c>
      <c r="J184" s="21"/>
      <c r="K184" s="70">
        <v>2651367</v>
      </c>
      <c r="L184" s="21"/>
      <c r="M184" s="66">
        <f>(K184/$BD184)</f>
        <v>111.13580919646225</v>
      </c>
      <c r="N184" s="21"/>
      <c r="O184" s="66">
        <f>IF(M$219,M184/M$219*100,0)</f>
        <v>91.158023280538771</v>
      </c>
      <c r="P184" s="21"/>
      <c r="Q184" s="70">
        <v>883540</v>
      </c>
      <c r="R184" s="21"/>
      <c r="S184" s="70">
        <v>593728</v>
      </c>
      <c r="T184" s="21"/>
      <c r="U184" s="70">
        <v>0</v>
      </c>
      <c r="V184" s="21"/>
      <c r="W184" s="70">
        <v>0</v>
      </c>
      <c r="X184" s="21"/>
      <c r="Y184" s="70">
        <v>0</v>
      </c>
      <c r="Z184" s="21"/>
      <c r="AA184" s="70">
        <v>0</v>
      </c>
      <c r="AB184" s="21"/>
      <c r="AC184" s="21"/>
      <c r="AD184" s="70">
        <v>0</v>
      </c>
      <c r="AE184" s="21"/>
      <c r="AF184" s="70">
        <v>168755</v>
      </c>
      <c r="AG184" s="21"/>
      <c r="AH184" s="71">
        <f>(AF184/$BD184)</f>
        <v>7.0736052311690489</v>
      </c>
      <c r="AI184" s="21"/>
      <c r="AJ184" s="71">
        <f>IF(AH$219,AH184/AH$219*100,0)</f>
        <v>108.08960341066994</v>
      </c>
      <c r="AK184" s="21"/>
      <c r="AL184" s="70">
        <f>(E184+K184+AF184)</f>
        <v>3078661</v>
      </c>
      <c r="AM184" s="21"/>
      <c r="AN184" s="70">
        <v>310115</v>
      </c>
      <c r="AO184" s="21"/>
      <c r="AP184" s="71">
        <f>IF($AL184,AN184/$AL184*100,0)</f>
        <v>10.073047990668671</v>
      </c>
      <c r="AQ184" s="21"/>
      <c r="AR184" s="70">
        <v>0</v>
      </c>
      <c r="AS184" s="21"/>
      <c r="AT184" s="71">
        <f>IF($AL184,AR184/$AL184*100,0)</f>
        <v>0</v>
      </c>
      <c r="AU184" s="21"/>
      <c r="AV184" s="70">
        <v>0</v>
      </c>
      <c r="AW184" s="21"/>
      <c r="AX184" s="71">
        <f>IF($AL184,AV184/$AL184*100,0)</f>
        <v>0</v>
      </c>
      <c r="AY184" s="21"/>
      <c r="AZ184" s="70">
        <v>38323</v>
      </c>
      <c r="BA184" s="21"/>
      <c r="BB184" s="10">
        <v>67</v>
      </c>
      <c r="BC184" s="21"/>
      <c r="BD184" s="96">
        <v>23857</v>
      </c>
      <c r="BE184" s="21"/>
      <c r="BF184" s="96">
        <f>IF(E184,BD184,0)</f>
        <v>23857</v>
      </c>
      <c r="BG184" s="21"/>
      <c r="BH184" s="96">
        <f>IF(K184,BD184,0)</f>
        <v>23857</v>
      </c>
      <c r="BI184" s="21"/>
      <c r="BJ184" s="96">
        <f>IF(AF184,BD184,0)</f>
        <v>23857</v>
      </c>
    </row>
    <row r="185" spans="1:62" ht="8.85" customHeight="1" x14ac:dyDescent="0.3">
      <c r="A185" s="10">
        <v>68</v>
      </c>
      <c r="B185" s="21"/>
      <c r="C185" s="10" t="s">
        <v>192</v>
      </c>
      <c r="D185" s="21"/>
      <c r="E185" s="70">
        <v>65062</v>
      </c>
      <c r="F185" s="21"/>
      <c r="G185" s="66">
        <f>(E185/$BD185)</f>
        <v>3.6650518251464623</v>
      </c>
      <c r="H185" s="21"/>
      <c r="I185" s="66">
        <f>IF(G$219,G185/G$219*100,0)</f>
        <v>50.974767060699513</v>
      </c>
      <c r="J185" s="21"/>
      <c r="K185" s="70">
        <v>1490682</v>
      </c>
      <c r="L185" s="21"/>
      <c r="M185" s="66">
        <f>(K185/$BD185)</f>
        <v>83.972622803064439</v>
      </c>
      <c r="N185" s="21"/>
      <c r="O185" s="66">
        <f>IF(M$219,M185/M$219*100,0)</f>
        <v>68.877694415107754</v>
      </c>
      <c r="P185" s="21"/>
      <c r="Q185" s="70">
        <v>284363</v>
      </c>
      <c r="R185" s="21"/>
      <c r="S185" s="70">
        <v>336455</v>
      </c>
      <c r="T185" s="21"/>
      <c r="U185" s="70">
        <v>0</v>
      </c>
      <c r="V185" s="21"/>
      <c r="W185" s="70">
        <v>0</v>
      </c>
      <c r="X185" s="21"/>
      <c r="Y185" s="70">
        <v>0</v>
      </c>
      <c r="Z185" s="21"/>
      <c r="AA185" s="70">
        <v>0</v>
      </c>
      <c r="AB185" s="21"/>
      <c r="AC185" s="21"/>
      <c r="AD185" s="70">
        <v>0</v>
      </c>
      <c r="AE185" s="21"/>
      <c r="AF185" s="70">
        <v>134494</v>
      </c>
      <c r="AG185" s="21"/>
      <c r="AH185" s="71">
        <f>(AF185/$BD185)</f>
        <v>7.5762730959891842</v>
      </c>
      <c r="AI185" s="21"/>
      <c r="AJ185" s="71">
        <f>IF(AH$219,AH185/AH$219*100,0)</f>
        <v>115.77071769116209</v>
      </c>
      <c r="AK185" s="21"/>
      <c r="AL185" s="70">
        <f>(E185+K185+AF185)</f>
        <v>1690238</v>
      </c>
      <c r="AM185" s="21"/>
      <c r="AN185" s="70">
        <v>251005</v>
      </c>
      <c r="AO185" s="21"/>
      <c r="AP185" s="71">
        <f>IF($AL185,AN185/$AL185*100,0)</f>
        <v>14.850275523328667</v>
      </c>
      <c r="AQ185" s="21"/>
      <c r="AR185" s="70">
        <v>0</v>
      </c>
      <c r="AS185" s="21"/>
      <c r="AT185" s="71">
        <f>IF($AL185,AR185/$AL185*100,0)</f>
        <v>0</v>
      </c>
      <c r="AU185" s="21"/>
      <c r="AV185" s="70">
        <v>0</v>
      </c>
      <c r="AW185" s="21"/>
      <c r="AX185" s="71">
        <f>IF($AL185,AV185/$AL185*100,0)</f>
        <v>0</v>
      </c>
      <c r="AY185" s="21"/>
      <c r="AZ185" s="70">
        <v>14490</v>
      </c>
      <c r="BA185" s="21"/>
      <c r="BB185" s="10">
        <v>68</v>
      </c>
      <c r="BC185" s="21"/>
      <c r="BD185" s="96">
        <v>17752</v>
      </c>
      <c r="BE185" s="21"/>
      <c r="BF185" s="96">
        <f>IF(E185,BD185,0)</f>
        <v>17752</v>
      </c>
      <c r="BG185" s="21"/>
      <c r="BH185" s="96">
        <f>IF(K185,BD185,0)</f>
        <v>17752</v>
      </c>
      <c r="BI185" s="21"/>
      <c r="BJ185" s="96">
        <f>IF(AF185,BD185,0)</f>
        <v>17752</v>
      </c>
    </row>
    <row r="186" spans="1:62" ht="8.85" customHeight="1" x14ac:dyDescent="0.3">
      <c r="A186" s="10">
        <v>69</v>
      </c>
      <c r="B186" s="21"/>
      <c r="C186" s="10" t="s">
        <v>193</v>
      </c>
      <c r="D186" s="21"/>
      <c r="E186" s="70">
        <v>209269</v>
      </c>
      <c r="F186" s="21"/>
      <c r="G186" s="66">
        <f>(E186/$BD186)</f>
        <v>3.4305268679715417</v>
      </c>
      <c r="H186" s="21"/>
      <c r="I186" s="66">
        <f>IF(G$219,G186/G$219*100,0)</f>
        <v>47.712915487445322</v>
      </c>
      <c r="J186" s="21"/>
      <c r="K186" s="70">
        <v>2759717</v>
      </c>
      <c r="L186" s="21"/>
      <c r="M186" s="66">
        <f>(K186/$BD186)</f>
        <v>45.239779023638569</v>
      </c>
      <c r="N186" s="21"/>
      <c r="O186" s="66">
        <f>IF(M$219,M186/M$219*100,0)</f>
        <v>37.107471113590911</v>
      </c>
      <c r="P186" s="21"/>
      <c r="Q186" s="70">
        <v>639944</v>
      </c>
      <c r="R186" s="21"/>
      <c r="S186" s="70">
        <v>708746</v>
      </c>
      <c r="T186" s="21"/>
      <c r="U186" s="70">
        <v>0</v>
      </c>
      <c r="V186" s="21"/>
      <c r="W186" s="70">
        <v>0</v>
      </c>
      <c r="X186" s="21"/>
      <c r="Y186" s="70">
        <v>0</v>
      </c>
      <c r="Z186" s="21"/>
      <c r="AA186" s="70">
        <v>0</v>
      </c>
      <c r="AB186" s="21"/>
      <c r="AC186" s="21"/>
      <c r="AD186" s="70">
        <v>0</v>
      </c>
      <c r="AE186" s="21"/>
      <c r="AF186" s="70">
        <v>300464</v>
      </c>
      <c r="AG186" s="21"/>
      <c r="AH186" s="71">
        <f>(AF186/$BD186)</f>
        <v>4.9254778531851411</v>
      </c>
      <c r="AI186" s="21"/>
      <c r="AJ186" s="71">
        <f>IF(AH$219,AH186/AH$219*100,0)</f>
        <v>75.264724332210392</v>
      </c>
      <c r="AK186" s="21"/>
      <c r="AL186" s="70">
        <f>(E186+K186+AF186)</f>
        <v>3269450</v>
      </c>
      <c r="AM186" s="21"/>
      <c r="AN186" s="70">
        <v>443527</v>
      </c>
      <c r="AO186" s="21"/>
      <c r="AP186" s="71">
        <f>IF($AL186,AN186/$AL186*100,0)</f>
        <v>13.565798528804541</v>
      </c>
      <c r="AQ186" s="21"/>
      <c r="AR186" s="70">
        <v>0</v>
      </c>
      <c r="AS186" s="21"/>
      <c r="AT186" s="71">
        <f>IF($AL186,AR186/$AL186*100,0)</f>
        <v>0</v>
      </c>
      <c r="AU186" s="21"/>
      <c r="AV186" s="70">
        <v>0</v>
      </c>
      <c r="AW186" s="21"/>
      <c r="AX186" s="71">
        <f>IF($AL186,AV186/$AL186*100,0)</f>
        <v>0</v>
      </c>
      <c r="AY186" s="21"/>
      <c r="AZ186" s="70">
        <v>30649</v>
      </c>
      <c r="BA186" s="21"/>
      <c r="BB186" s="10">
        <v>69</v>
      </c>
      <c r="BC186" s="21"/>
      <c r="BD186" s="96">
        <v>61002</v>
      </c>
      <c r="BE186" s="21"/>
      <c r="BF186" s="96">
        <f>IF(E186,BD186,0)</f>
        <v>61002</v>
      </c>
      <c r="BG186" s="21"/>
      <c r="BH186" s="96">
        <f>IF(K186,BD186,0)</f>
        <v>61002</v>
      </c>
      <c r="BI186" s="21"/>
      <c r="BJ186" s="96">
        <f>IF(AF186,BD186,0)</f>
        <v>61002</v>
      </c>
    </row>
    <row r="187" spans="1:62" ht="8.85" customHeight="1" x14ac:dyDescent="0.3">
      <c r="A187" s="10">
        <v>70</v>
      </c>
      <c r="B187" s="21"/>
      <c r="C187" s="10" t="s">
        <v>194</v>
      </c>
      <c r="D187" s="21"/>
      <c r="E187" s="70">
        <v>83780</v>
      </c>
      <c r="F187" s="21"/>
      <c r="G187" s="66">
        <f>(E187/$BD187)</f>
        <v>2.8051026216225265</v>
      </c>
      <c r="H187" s="21"/>
      <c r="I187" s="66">
        <f>IF(G$219,G187/G$219*100,0)</f>
        <v>39.01430581076481</v>
      </c>
      <c r="J187" s="21"/>
      <c r="K187" s="70">
        <v>3858905</v>
      </c>
      <c r="L187" s="21"/>
      <c r="M187" s="66">
        <f>(K187/$BD187)</f>
        <v>129.20296648474906</v>
      </c>
      <c r="N187" s="21"/>
      <c r="O187" s="66">
        <f>IF(M$219,M187/M$219*100,0)</f>
        <v>105.97742628490572</v>
      </c>
      <c r="P187" s="21"/>
      <c r="Q187" s="70">
        <v>555524</v>
      </c>
      <c r="R187" s="21"/>
      <c r="S187" s="70">
        <v>602150</v>
      </c>
      <c r="T187" s="21"/>
      <c r="U187" s="70">
        <v>0</v>
      </c>
      <c r="V187" s="21"/>
      <c r="W187" s="70">
        <v>0</v>
      </c>
      <c r="X187" s="21"/>
      <c r="Y187" s="70">
        <v>0</v>
      </c>
      <c r="Z187" s="21"/>
      <c r="AA187" s="70">
        <v>0</v>
      </c>
      <c r="AB187" s="21"/>
      <c r="AC187" s="21"/>
      <c r="AD187" s="70">
        <v>0</v>
      </c>
      <c r="AE187" s="21"/>
      <c r="AF187" s="70">
        <v>227485</v>
      </c>
      <c r="AG187" s="21"/>
      <c r="AH187" s="71">
        <f>(AF187/$BD187)</f>
        <v>7.6166002611577994</v>
      </c>
      <c r="AI187" s="21"/>
      <c r="AJ187" s="71">
        <f>IF(AH$219,AH187/AH$219*100,0)</f>
        <v>116.38694479845739</v>
      </c>
      <c r="AK187" s="21"/>
      <c r="AL187" s="70">
        <f>(E187+K187+AF187)</f>
        <v>4170170</v>
      </c>
      <c r="AM187" s="21"/>
      <c r="AN187" s="70">
        <v>303425</v>
      </c>
      <c r="AO187" s="21"/>
      <c r="AP187" s="71">
        <f>IF($AL187,AN187/$AL187*100,0)</f>
        <v>7.2760822700273602</v>
      </c>
      <c r="AQ187" s="21"/>
      <c r="AR187" s="70">
        <v>0</v>
      </c>
      <c r="AS187" s="21"/>
      <c r="AT187" s="71">
        <f>IF($AL187,AR187/$AL187*100,0)</f>
        <v>0</v>
      </c>
      <c r="AU187" s="21"/>
      <c r="AV187" s="70">
        <v>0</v>
      </c>
      <c r="AW187" s="21"/>
      <c r="AX187" s="71">
        <f>IF($AL187,AV187/$AL187*100,0)</f>
        <v>0</v>
      </c>
      <c r="AY187" s="21"/>
      <c r="AZ187" s="70">
        <v>0</v>
      </c>
      <c r="BA187" s="21"/>
      <c r="BB187" s="10">
        <v>70</v>
      </c>
      <c r="BC187" s="21"/>
      <c r="BD187" s="96">
        <v>29867</v>
      </c>
      <c r="BE187" s="21"/>
      <c r="BF187" s="96">
        <f>IF(E187,BD187,0)</f>
        <v>29867</v>
      </c>
      <c r="BG187" s="21"/>
      <c r="BH187" s="96">
        <f>IF(K187,BD187,0)</f>
        <v>29867</v>
      </c>
      <c r="BI187" s="21"/>
      <c r="BJ187" s="96">
        <f>IF(AF187,BD187,0)</f>
        <v>29867</v>
      </c>
    </row>
    <row r="188" spans="1:62" ht="8.85" customHeight="1" x14ac:dyDescent="0.3">
      <c r="A188" s="29"/>
      <c r="B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7"/>
      <c r="AM188" s="21"/>
      <c r="AN188" s="21"/>
      <c r="AO188" s="21"/>
      <c r="AP188" s="21"/>
      <c r="AQ188" s="21"/>
      <c r="AR188" s="21"/>
      <c r="AS188" s="21"/>
      <c r="AT188" s="21"/>
      <c r="AU188" s="21"/>
      <c r="AV188" s="21"/>
      <c r="AW188" s="21"/>
      <c r="AX188" s="21"/>
      <c r="AY188" s="21"/>
      <c r="AZ188" s="21"/>
      <c r="BA188" s="21"/>
      <c r="BB188" s="29"/>
      <c r="BC188" s="21"/>
      <c r="BD188" s="27"/>
      <c r="BE188" s="21"/>
      <c r="BF188" s="21"/>
      <c r="BG188" s="21"/>
      <c r="BH188" s="21"/>
      <c r="BI188" s="21"/>
      <c r="BJ188" s="21"/>
    </row>
    <row r="189" spans="1:62" ht="8.85" customHeight="1" x14ac:dyDescent="0.3">
      <c r="A189" s="10">
        <v>71</v>
      </c>
      <c r="B189" s="21"/>
      <c r="C189" s="10" t="s">
        <v>195</v>
      </c>
      <c r="D189" s="21"/>
      <c r="E189" s="70">
        <v>118320</v>
      </c>
      <c r="F189" s="21"/>
      <c r="G189" s="66">
        <f>(E189/$BD189)</f>
        <v>5.1535345616098258</v>
      </c>
      <c r="H189" s="21"/>
      <c r="I189" s="66">
        <f>IF(G$219,G189/G$219*100,0)</f>
        <v>71.677082985539244</v>
      </c>
      <c r="J189" s="21"/>
      <c r="K189" s="70">
        <v>1438103</v>
      </c>
      <c r="L189" s="21"/>
      <c r="M189" s="66">
        <f>(K189/$BD189)</f>
        <v>62.637876214120823</v>
      </c>
      <c r="N189" s="21"/>
      <c r="O189" s="66">
        <f>IF(M$219,M189/M$219*100,0)</f>
        <v>51.37808434072295</v>
      </c>
      <c r="P189" s="21"/>
      <c r="Q189" s="70">
        <v>293512</v>
      </c>
      <c r="R189" s="21"/>
      <c r="S189" s="70">
        <v>393078</v>
      </c>
      <c r="T189" s="21"/>
      <c r="U189" s="70">
        <v>0</v>
      </c>
      <c r="V189" s="21"/>
      <c r="W189" s="70">
        <v>0</v>
      </c>
      <c r="X189" s="21"/>
      <c r="Y189" s="70">
        <v>0</v>
      </c>
      <c r="Z189" s="21"/>
      <c r="AA189" s="70">
        <v>0</v>
      </c>
      <c r="AB189" s="21"/>
      <c r="AC189" s="21"/>
      <c r="AD189" s="70">
        <v>0</v>
      </c>
      <c r="AE189" s="21"/>
      <c r="AF189" s="70">
        <v>172024</v>
      </c>
      <c r="AG189" s="21"/>
      <c r="AH189" s="71">
        <f>(AF189/$BD189)</f>
        <v>7.49266083017553</v>
      </c>
      <c r="AI189" s="21"/>
      <c r="AJ189" s="71">
        <f>IF(AH$219,AH189/AH$219*100,0)</f>
        <v>114.49306416700978</v>
      </c>
      <c r="AK189" s="21"/>
      <c r="AL189" s="70">
        <f>(E189+K189+AF189)</f>
        <v>1728447</v>
      </c>
      <c r="AM189" s="21"/>
      <c r="AN189" s="70">
        <v>247630</v>
      </c>
      <c r="AO189" s="21"/>
      <c r="AP189" s="71">
        <f>IF($AL189,AN189/$AL189*100,0)</f>
        <v>14.326733767364578</v>
      </c>
      <c r="AQ189" s="21"/>
      <c r="AR189" s="70">
        <v>0</v>
      </c>
      <c r="AS189" s="21"/>
      <c r="AT189" s="71">
        <f>IF($AL189,AR189/$AL189*100,0)</f>
        <v>0</v>
      </c>
      <c r="AU189" s="21"/>
      <c r="AV189" s="70">
        <v>0</v>
      </c>
      <c r="AW189" s="21"/>
      <c r="AX189" s="71">
        <f>IF($AL189,AV189/$AL189*100,0)</f>
        <v>0</v>
      </c>
      <c r="AY189" s="21"/>
      <c r="AZ189" s="70">
        <v>6291</v>
      </c>
      <c r="BA189" s="21"/>
      <c r="BB189" s="10">
        <v>71</v>
      </c>
      <c r="BC189" s="21"/>
      <c r="BD189" s="96">
        <v>22959</v>
      </c>
      <c r="BE189" s="21"/>
      <c r="BF189" s="96">
        <f>IF(E189,BD189,0)</f>
        <v>22959</v>
      </c>
      <c r="BG189" s="21"/>
      <c r="BH189" s="96">
        <f>IF(K189,BD189,0)</f>
        <v>22959</v>
      </c>
      <c r="BI189" s="21"/>
      <c r="BJ189" s="96">
        <f>IF(AF189,BD189,0)</f>
        <v>22959</v>
      </c>
    </row>
    <row r="190" spans="1:62" ht="8.85" customHeight="1" x14ac:dyDescent="0.3">
      <c r="A190" s="10">
        <v>72</v>
      </c>
      <c r="B190" s="21"/>
      <c r="C190" s="10" t="s">
        <v>196</v>
      </c>
      <c r="D190" s="21"/>
      <c r="E190" s="70">
        <v>197523</v>
      </c>
      <c r="F190" s="21"/>
      <c r="G190" s="66">
        <f>(E190/$BD190)</f>
        <v>5.2884337349397592</v>
      </c>
      <c r="H190" s="21"/>
      <c r="I190" s="66">
        <f>IF(G$219,G190/G$219*100,0)</f>
        <v>73.553305823643171</v>
      </c>
      <c r="J190" s="21"/>
      <c r="K190" s="70">
        <v>4732738</v>
      </c>
      <c r="L190" s="21"/>
      <c r="M190" s="66">
        <f>(K190/$BD190)</f>
        <v>126.71319946452476</v>
      </c>
      <c r="N190" s="21"/>
      <c r="O190" s="66">
        <f>IF(M$219,M190/M$219*100,0)</f>
        <v>103.93522007222131</v>
      </c>
      <c r="P190" s="21"/>
      <c r="Q190" s="70">
        <v>459891</v>
      </c>
      <c r="R190" s="21"/>
      <c r="S190" s="70">
        <v>601221</v>
      </c>
      <c r="T190" s="21"/>
      <c r="U190" s="70">
        <v>0</v>
      </c>
      <c r="V190" s="21"/>
      <c r="W190" s="70">
        <v>0</v>
      </c>
      <c r="X190" s="21"/>
      <c r="Y190" s="70">
        <v>0</v>
      </c>
      <c r="Z190" s="21"/>
      <c r="AA190" s="70">
        <v>0</v>
      </c>
      <c r="AB190" s="21"/>
      <c r="AC190" s="21"/>
      <c r="AD190" s="70">
        <v>0</v>
      </c>
      <c r="AE190" s="21"/>
      <c r="AF190" s="70">
        <v>262253</v>
      </c>
      <c r="AG190" s="21"/>
      <c r="AH190" s="71">
        <f>(AF190/$BD190)</f>
        <v>7.0214993306559572</v>
      </c>
      <c r="AI190" s="21"/>
      <c r="AJ190" s="71">
        <f>IF(AH$219,AH190/AH$219*100,0)</f>
        <v>107.29338904221765</v>
      </c>
      <c r="AK190" s="21"/>
      <c r="AL190" s="70">
        <f>(E190+K190+AF190)</f>
        <v>5192514</v>
      </c>
      <c r="AM190" s="21"/>
      <c r="AN190" s="70">
        <v>470702</v>
      </c>
      <c r="AO190" s="21"/>
      <c r="AP190" s="71">
        <f>IF($AL190,AN190/$AL190*100,0)</f>
        <v>9.0650116687215476</v>
      </c>
      <c r="AQ190" s="21"/>
      <c r="AR190" s="70">
        <v>0</v>
      </c>
      <c r="AS190" s="21"/>
      <c r="AT190" s="71">
        <f>IF($AL190,AR190/$AL190*100,0)</f>
        <v>0</v>
      </c>
      <c r="AU190" s="21"/>
      <c r="AV190" s="70">
        <v>0</v>
      </c>
      <c r="AW190" s="21"/>
      <c r="AX190" s="71">
        <f>IF($AL190,AV190/$AL190*100,0)</f>
        <v>0</v>
      </c>
      <c r="AY190" s="21"/>
      <c r="AZ190" s="70">
        <v>326285</v>
      </c>
      <c r="BA190" s="21"/>
      <c r="BB190" s="10">
        <v>72</v>
      </c>
      <c r="BC190" s="21"/>
      <c r="BD190" s="96">
        <v>37350</v>
      </c>
      <c r="BE190" s="21"/>
      <c r="BF190" s="96">
        <f>IF(E190,BD190,0)</f>
        <v>37350</v>
      </c>
      <c r="BG190" s="21"/>
      <c r="BH190" s="96">
        <f>IF(K190,BD190,0)</f>
        <v>37350</v>
      </c>
      <c r="BI190" s="21"/>
      <c r="BJ190" s="96">
        <f>IF(AF190,BD190,0)</f>
        <v>37350</v>
      </c>
    </row>
    <row r="191" spans="1:62" ht="8.85" customHeight="1" x14ac:dyDescent="0.3">
      <c r="A191" s="10">
        <v>73</v>
      </c>
      <c r="B191" s="21"/>
      <c r="C191" s="10" t="s">
        <v>197</v>
      </c>
      <c r="D191" s="21"/>
      <c r="E191" s="70">
        <v>3821000</v>
      </c>
      <c r="F191" s="21"/>
      <c r="G191" s="66">
        <f>(E191/$BD191)</f>
        <v>8.2084133551594203</v>
      </c>
      <c r="H191" s="21"/>
      <c r="I191" s="66">
        <f>IF(G$219,G191/G$219*100,0)</f>
        <v>114.16535936718041</v>
      </c>
      <c r="J191" s="21"/>
      <c r="K191" s="70">
        <v>38932000</v>
      </c>
      <c r="L191" s="21"/>
      <c r="M191" s="66">
        <f>(K191/$BD191)</f>
        <v>83.635160623676143</v>
      </c>
      <c r="N191" s="21"/>
      <c r="O191" s="66">
        <f>IF(M$219,M191/M$219*100,0)</f>
        <v>68.600894476119606</v>
      </c>
      <c r="P191" s="21"/>
      <c r="Q191" s="70">
        <v>0</v>
      </c>
      <c r="R191" s="21"/>
      <c r="S191" s="70">
        <v>0</v>
      </c>
      <c r="T191" s="21"/>
      <c r="U191" s="70">
        <v>0</v>
      </c>
      <c r="V191" s="21"/>
      <c r="W191" s="70">
        <v>0</v>
      </c>
      <c r="X191" s="21"/>
      <c r="Y191" s="70">
        <v>0</v>
      </c>
      <c r="Z191" s="21"/>
      <c r="AA191" s="70">
        <v>0</v>
      </c>
      <c r="AB191" s="21"/>
      <c r="AC191" s="21"/>
      <c r="AD191" s="70">
        <v>0</v>
      </c>
      <c r="AE191" s="21"/>
      <c r="AF191" s="70">
        <v>2513000</v>
      </c>
      <c r="AG191" s="21"/>
      <c r="AH191" s="71">
        <f>(AF191/$BD191)</f>
        <v>5.3985194350996135</v>
      </c>
      <c r="AI191" s="21"/>
      <c r="AJ191" s="71">
        <f>IF(AH$219,AH191/AH$219*100,0)</f>
        <v>82.493128422473831</v>
      </c>
      <c r="AK191" s="21"/>
      <c r="AL191" s="70">
        <f>(E191+K191+AF191)</f>
        <v>45266000</v>
      </c>
      <c r="AM191" s="21"/>
      <c r="AN191" s="70">
        <v>718000</v>
      </c>
      <c r="AO191" s="21"/>
      <c r="AP191" s="71">
        <f>IF($AL191,AN191/$AL191*100,0)</f>
        <v>1.58617947245173</v>
      </c>
      <c r="AQ191" s="21"/>
      <c r="AR191" s="70">
        <v>0</v>
      </c>
      <c r="AS191" s="21"/>
      <c r="AT191" s="71">
        <f>IF($AL191,AR191/$AL191*100,0)</f>
        <v>0</v>
      </c>
      <c r="AU191" s="21"/>
      <c r="AV191" s="70">
        <v>0</v>
      </c>
      <c r="AW191" s="21"/>
      <c r="AX191" s="71">
        <f>IF($AL191,AV191/$AL191*100,0)</f>
        <v>0</v>
      </c>
      <c r="AY191" s="21"/>
      <c r="AZ191" s="70">
        <v>597000</v>
      </c>
      <c r="BA191" s="21"/>
      <c r="BB191" s="10">
        <v>73</v>
      </c>
      <c r="BC191" s="21"/>
      <c r="BD191" s="96">
        <v>465498</v>
      </c>
      <c r="BE191" s="21"/>
      <c r="BF191" s="96">
        <f>IF(E191,BD191,0)</f>
        <v>465498</v>
      </c>
      <c r="BG191" s="21"/>
      <c r="BH191" s="96">
        <f>IF(K191,BD191,0)</f>
        <v>465498</v>
      </c>
      <c r="BI191" s="21"/>
      <c r="BJ191" s="96">
        <f>IF(AF191,BD191,0)</f>
        <v>465498</v>
      </c>
    </row>
    <row r="192" spans="1:62" ht="8.85" customHeight="1" x14ac:dyDescent="0.3">
      <c r="A192" s="10">
        <v>74</v>
      </c>
      <c r="B192" s="21"/>
      <c r="C192" s="10" t="s">
        <v>198</v>
      </c>
      <c r="D192" s="21"/>
      <c r="E192" s="70">
        <v>202245</v>
      </c>
      <c r="F192" s="21"/>
      <c r="G192" s="66">
        <f>(E192/$BD192)</f>
        <v>5.9314602457694221</v>
      </c>
      <c r="H192" s="21"/>
      <c r="I192" s="66">
        <f>IF(G$219,G192/G$219*100,0)</f>
        <v>82.496733684199157</v>
      </c>
      <c r="J192" s="21"/>
      <c r="K192" s="70">
        <v>2205674</v>
      </c>
      <c r="L192" s="21"/>
      <c r="M192" s="66">
        <f>(K192/$BD192)</f>
        <v>64.688213039270323</v>
      </c>
      <c r="N192" s="21"/>
      <c r="O192" s="66">
        <f>IF(M$219,M192/M$219*100,0)</f>
        <v>53.059852381026872</v>
      </c>
      <c r="P192" s="21"/>
      <c r="Q192" s="70">
        <v>472721</v>
      </c>
      <c r="R192" s="21"/>
      <c r="S192" s="70">
        <v>550519</v>
      </c>
      <c r="T192" s="21"/>
      <c r="U192" s="70">
        <v>0</v>
      </c>
      <c r="V192" s="21"/>
      <c r="W192" s="70">
        <v>0</v>
      </c>
      <c r="X192" s="21"/>
      <c r="Y192" s="70">
        <v>0</v>
      </c>
      <c r="Z192" s="21"/>
      <c r="AA192" s="70">
        <v>0</v>
      </c>
      <c r="AB192" s="21"/>
      <c r="AC192" s="21"/>
      <c r="AD192" s="70">
        <v>0</v>
      </c>
      <c r="AE192" s="21"/>
      <c r="AF192" s="70">
        <v>236297</v>
      </c>
      <c r="AG192" s="21"/>
      <c r="AH192" s="71">
        <f>(AF192/$BD192)</f>
        <v>6.9301404815672933</v>
      </c>
      <c r="AI192" s="21"/>
      <c r="AJ192" s="71">
        <f>IF(AH$219,AH192/AH$219*100,0)</f>
        <v>105.89736234248947</v>
      </c>
      <c r="AK192" s="21"/>
      <c r="AL192" s="70">
        <f>(E192+K192+AF192)</f>
        <v>2644216</v>
      </c>
      <c r="AM192" s="21"/>
      <c r="AN192" s="70">
        <v>327656</v>
      </c>
      <c r="AO192" s="21"/>
      <c r="AP192" s="71">
        <f>IF($AL192,AN192/$AL192*100,0)</f>
        <v>12.3914233935503</v>
      </c>
      <c r="AQ192" s="21"/>
      <c r="AR192" s="70">
        <v>0</v>
      </c>
      <c r="AS192" s="21"/>
      <c r="AT192" s="71">
        <f>IF($AL192,AR192/$AL192*100,0)</f>
        <v>0</v>
      </c>
      <c r="AU192" s="21"/>
      <c r="AV192" s="70">
        <v>0</v>
      </c>
      <c r="AW192" s="21"/>
      <c r="AX192" s="71">
        <f>IF($AL192,AV192/$AL192*100,0)</f>
        <v>0</v>
      </c>
      <c r="AY192" s="21"/>
      <c r="AZ192" s="70">
        <v>1395</v>
      </c>
      <c r="BA192" s="21"/>
      <c r="BB192" s="10">
        <v>74</v>
      </c>
      <c r="BC192" s="21"/>
      <c r="BD192" s="96">
        <v>34097</v>
      </c>
      <c r="BE192" s="21"/>
      <c r="BF192" s="96">
        <f>IF(E192,BD192,0)</f>
        <v>34097</v>
      </c>
      <c r="BG192" s="21"/>
      <c r="BH192" s="96">
        <f>IF(K192,BD192,0)</f>
        <v>34097</v>
      </c>
      <c r="BI192" s="21"/>
      <c r="BJ192" s="96">
        <f>IF(AF192,BD192,0)</f>
        <v>34097</v>
      </c>
    </row>
    <row r="193" spans="1:62" ht="8.85" customHeight="1" x14ac:dyDescent="0.3">
      <c r="A193" s="10">
        <v>75</v>
      </c>
      <c r="B193" s="21"/>
      <c r="C193" s="10" t="s">
        <v>199</v>
      </c>
      <c r="D193" s="21"/>
      <c r="E193" s="70">
        <v>248343</v>
      </c>
      <c r="F193" s="21"/>
      <c r="G193" s="66">
        <f>(E193/$BD193)</f>
        <v>34.089636238846943</v>
      </c>
      <c r="H193" s="21"/>
      <c r="I193" s="66">
        <f>IF(G$219,G193/G$219*100,0)</f>
        <v>474.13006673916851</v>
      </c>
      <c r="J193" s="21"/>
      <c r="K193" s="70">
        <v>1123300</v>
      </c>
      <c r="L193" s="21"/>
      <c r="M193" s="66">
        <f>(K193/$BD193)</f>
        <v>154.19354838709677</v>
      </c>
      <c r="N193" s="21"/>
      <c r="O193" s="66">
        <f>IF(M$219,M193/M$219*100,0)</f>
        <v>126.47569829389687</v>
      </c>
      <c r="P193" s="21"/>
      <c r="Q193" s="70">
        <v>258493</v>
      </c>
      <c r="R193" s="21"/>
      <c r="S193" s="70">
        <v>311389</v>
      </c>
      <c r="T193" s="21"/>
      <c r="U193" s="70">
        <v>0</v>
      </c>
      <c r="V193" s="21"/>
      <c r="W193" s="70">
        <v>0</v>
      </c>
      <c r="X193" s="21"/>
      <c r="Y193" s="70">
        <v>0</v>
      </c>
      <c r="Z193" s="21"/>
      <c r="AA193" s="70">
        <v>0</v>
      </c>
      <c r="AB193" s="21"/>
      <c r="AC193" s="21"/>
      <c r="AD193" s="70">
        <v>0</v>
      </c>
      <c r="AE193" s="21"/>
      <c r="AF193" s="70">
        <v>217348</v>
      </c>
      <c r="AG193" s="21"/>
      <c r="AH193" s="71">
        <f>(AF193/$BD193)</f>
        <v>29.835003431708991</v>
      </c>
      <c r="AI193" s="21"/>
      <c r="AJ193" s="71">
        <f>IF(AH$219,AH193/AH$219*100,0)</f>
        <v>455.89958490748739</v>
      </c>
      <c r="AK193" s="21"/>
      <c r="AL193" s="70">
        <f>(E193+K193+AF193)</f>
        <v>1588991</v>
      </c>
      <c r="AM193" s="21"/>
      <c r="AN193" s="70">
        <v>192367</v>
      </c>
      <c r="AO193" s="21"/>
      <c r="AP193" s="71">
        <f>IF($AL193,AN193/$AL193*100,0)</f>
        <v>12.106235969870188</v>
      </c>
      <c r="AQ193" s="21"/>
      <c r="AR193" s="70">
        <v>0</v>
      </c>
      <c r="AS193" s="21"/>
      <c r="AT193" s="71">
        <f>IF($AL193,AR193/$AL193*100,0)</f>
        <v>0</v>
      </c>
      <c r="AU193" s="21"/>
      <c r="AV193" s="70">
        <v>0</v>
      </c>
      <c r="AW193" s="21"/>
      <c r="AX193" s="71">
        <f>IF($AL193,AV193/$AL193*100,0)</f>
        <v>0</v>
      </c>
      <c r="AY193" s="21"/>
      <c r="AZ193" s="70">
        <v>1200</v>
      </c>
      <c r="BA193" s="21"/>
      <c r="BB193" s="10">
        <v>75</v>
      </c>
      <c r="BC193" s="21"/>
      <c r="BD193" s="96">
        <v>7285</v>
      </c>
      <c r="BE193" s="21"/>
      <c r="BF193" s="96">
        <f>IF(E193,BD193,0)</f>
        <v>7285</v>
      </c>
      <c r="BG193" s="21"/>
      <c r="BH193" s="96">
        <f>IF(K193,BD193,0)</f>
        <v>7285</v>
      </c>
      <c r="BI193" s="21"/>
      <c r="BJ193" s="96">
        <f>IF(AF193,BD193,0)</f>
        <v>7285</v>
      </c>
    </row>
    <row r="194" spans="1:62" ht="8.85" customHeight="1" x14ac:dyDescent="0.3">
      <c r="A194" s="29"/>
      <c r="B194" s="21"/>
      <c r="D194" s="21"/>
      <c r="E194" s="21"/>
      <c r="F194" s="21"/>
      <c r="G194" s="21"/>
      <c r="H194" s="21"/>
      <c r="I194" s="21"/>
      <c r="J194" s="21"/>
      <c r="K194" s="96"/>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7"/>
      <c r="AM194" s="21"/>
      <c r="AN194" s="21"/>
      <c r="AO194" s="21"/>
      <c r="AP194" s="21"/>
      <c r="AQ194" s="21"/>
      <c r="AR194" s="21"/>
      <c r="AS194" s="21"/>
      <c r="AT194" s="21"/>
      <c r="AU194" s="21"/>
      <c r="AV194" s="21"/>
      <c r="AW194" s="21"/>
      <c r="AX194" s="21"/>
      <c r="AY194" s="21"/>
      <c r="AZ194" s="21"/>
      <c r="BA194" s="21"/>
      <c r="BB194" s="29"/>
      <c r="BC194" s="21"/>
      <c r="BD194" s="27"/>
      <c r="BE194" s="21"/>
      <c r="BF194" s="21"/>
      <c r="BG194" s="21"/>
      <c r="BH194" s="21"/>
      <c r="BI194" s="21"/>
      <c r="BJ194" s="21"/>
    </row>
    <row r="195" spans="1:62" ht="8.85" customHeight="1" x14ac:dyDescent="0.3">
      <c r="A195" s="10">
        <v>76</v>
      </c>
      <c r="B195" s="21"/>
      <c r="C195" s="10" t="s">
        <v>114</v>
      </c>
      <c r="D195" s="21"/>
      <c r="E195" s="70">
        <v>294951</v>
      </c>
      <c r="F195" s="21"/>
      <c r="G195" s="66">
        <f>(E195/$BD195)</f>
        <v>32.087793733681465</v>
      </c>
      <c r="H195" s="21"/>
      <c r="I195" s="66">
        <f>IF(G$219,G195/G$219*100,0)</f>
        <v>446.28777138801354</v>
      </c>
      <c r="J195" s="21"/>
      <c r="K195" s="70">
        <v>1155907</v>
      </c>
      <c r="L195" s="21"/>
      <c r="M195" s="66">
        <f>(K195/$BD195)</f>
        <v>125.75141427328111</v>
      </c>
      <c r="N195" s="21"/>
      <c r="O195" s="66">
        <f>IF(M$219,M195/M$219*100,0)</f>
        <v>103.14632549820261</v>
      </c>
      <c r="P195" s="21"/>
      <c r="Q195" s="70">
        <v>169062</v>
      </c>
      <c r="R195" s="21"/>
      <c r="S195" s="70">
        <v>222423</v>
      </c>
      <c r="T195" s="21"/>
      <c r="U195" s="70">
        <v>0</v>
      </c>
      <c r="V195" s="21"/>
      <c r="W195" s="70">
        <v>0</v>
      </c>
      <c r="X195" s="21"/>
      <c r="Y195" s="70">
        <v>0</v>
      </c>
      <c r="Z195" s="21"/>
      <c r="AA195" s="70">
        <v>0</v>
      </c>
      <c r="AB195" s="21"/>
      <c r="AC195" s="21"/>
      <c r="AD195" s="70">
        <v>0</v>
      </c>
      <c r="AE195" s="21"/>
      <c r="AF195" s="70">
        <v>108142</v>
      </c>
      <c r="AG195" s="21"/>
      <c r="AH195" s="71">
        <f>(AF195/$BD195)</f>
        <v>11.764795474325501</v>
      </c>
      <c r="AI195" s="21"/>
      <c r="AJ195" s="71">
        <f>IF(AH$219,AH195/AH$219*100,0)</f>
        <v>179.77425025418373</v>
      </c>
      <c r="AK195" s="21"/>
      <c r="AL195" s="70">
        <f>(E195+K195+AF195)</f>
        <v>1559000</v>
      </c>
      <c r="AM195" s="21"/>
      <c r="AN195" s="70">
        <v>228472</v>
      </c>
      <c r="AO195" s="21"/>
      <c r="AP195" s="71">
        <f>IF($AL195,AN195/$AL195*100,0)</f>
        <v>14.655035279025016</v>
      </c>
      <c r="AQ195" s="21"/>
      <c r="AR195" s="70">
        <v>0</v>
      </c>
      <c r="AS195" s="21"/>
      <c r="AT195" s="71">
        <f>IF($AL195,AR195/$AL195*100,0)</f>
        <v>0</v>
      </c>
      <c r="AU195" s="21"/>
      <c r="AV195" s="70">
        <v>21000</v>
      </c>
      <c r="AW195" s="21"/>
      <c r="AX195" s="71">
        <f>IF($AL195,AV195/$AL195*100,0)</f>
        <v>1.3470173187940988</v>
      </c>
      <c r="AY195" s="21"/>
      <c r="AZ195" s="70">
        <v>2560</v>
      </c>
      <c r="BA195" s="21"/>
      <c r="BB195" s="10">
        <v>76</v>
      </c>
      <c r="BC195" s="21"/>
      <c r="BD195" s="96">
        <v>9192</v>
      </c>
      <c r="BE195" s="21"/>
      <c r="BF195" s="96">
        <f>IF(E195,BD195,0)</f>
        <v>9192</v>
      </c>
      <c r="BG195" s="21"/>
      <c r="BH195" s="96">
        <f>IF(K195,BD195,0)</f>
        <v>9192</v>
      </c>
      <c r="BI195" s="21"/>
      <c r="BJ195" s="96">
        <f>IF(AF195,BD195,0)</f>
        <v>9192</v>
      </c>
    </row>
    <row r="196" spans="1:62" ht="8.85" customHeight="1" x14ac:dyDescent="0.3">
      <c r="A196" s="10">
        <v>77</v>
      </c>
      <c r="B196" s="21"/>
      <c r="C196" s="10" t="s">
        <v>115</v>
      </c>
      <c r="D196" s="21"/>
      <c r="E196" s="70">
        <v>363038</v>
      </c>
      <c r="F196" s="21"/>
      <c r="G196" s="66">
        <f>(E196/$BD196)</f>
        <v>3.8701348542188581</v>
      </c>
      <c r="H196" s="21"/>
      <c r="I196" s="66">
        <f>IF(G$219,G196/G$219*100,0)</f>
        <v>53.827130447034513</v>
      </c>
      <c r="J196" s="21"/>
      <c r="K196" s="70">
        <v>12017561</v>
      </c>
      <c r="L196" s="21"/>
      <c r="M196" s="66">
        <f>(K196/$BD196)</f>
        <v>128.11215820052237</v>
      </c>
      <c r="N196" s="21"/>
      <c r="O196" s="66">
        <f>IF(M$219,M196/M$219*100,0)</f>
        <v>105.08270182402235</v>
      </c>
      <c r="P196" s="21"/>
      <c r="Q196" s="70">
        <v>881186</v>
      </c>
      <c r="R196" s="21"/>
      <c r="S196" s="70">
        <v>1006997</v>
      </c>
      <c r="T196" s="21"/>
      <c r="U196" s="70">
        <v>0</v>
      </c>
      <c r="V196" s="21"/>
      <c r="W196" s="70">
        <v>0</v>
      </c>
      <c r="X196" s="21"/>
      <c r="Y196" s="70">
        <v>0</v>
      </c>
      <c r="Z196" s="21"/>
      <c r="AA196" s="70">
        <v>0</v>
      </c>
      <c r="AB196" s="21"/>
      <c r="AC196" s="21"/>
      <c r="AD196" s="70">
        <v>0</v>
      </c>
      <c r="AE196" s="21"/>
      <c r="AF196" s="70">
        <v>583367</v>
      </c>
      <c r="AG196" s="21"/>
      <c r="AH196" s="71">
        <f>(AF196/$BD196)</f>
        <v>6.2189328927029477</v>
      </c>
      <c r="AI196" s="21"/>
      <c r="AJ196" s="71">
        <f>IF(AH$219,AH196/AH$219*100,0)</f>
        <v>95.029616163459224</v>
      </c>
      <c r="AK196" s="21"/>
      <c r="AL196" s="70">
        <f>(E196+K196+AF196)</f>
        <v>12963966</v>
      </c>
      <c r="AM196" s="21"/>
      <c r="AN196" s="70">
        <v>658448</v>
      </c>
      <c r="AO196" s="21"/>
      <c r="AP196" s="71">
        <f>IF($AL196,AN196/$AL196*100,0)</f>
        <v>5.0790629966169298</v>
      </c>
      <c r="AQ196" s="21"/>
      <c r="AR196" s="70">
        <v>0</v>
      </c>
      <c r="AS196" s="21"/>
      <c r="AT196" s="71">
        <f>IF($AL196,AR196/$AL196*100,0)</f>
        <v>0</v>
      </c>
      <c r="AU196" s="21"/>
      <c r="AV196" s="70">
        <v>0</v>
      </c>
      <c r="AW196" s="21"/>
      <c r="AX196" s="71">
        <f>IF($AL196,AV196/$AL196*100,0)</f>
        <v>0</v>
      </c>
      <c r="AY196" s="21"/>
      <c r="AZ196" s="70">
        <v>691192</v>
      </c>
      <c r="BA196" s="21"/>
      <c r="BB196" s="10">
        <v>77</v>
      </c>
      <c r="BC196" s="21"/>
      <c r="BD196" s="96">
        <v>93805</v>
      </c>
      <c r="BE196" s="21"/>
      <c r="BF196" s="96">
        <f>IF(E196,BD196,0)</f>
        <v>93805</v>
      </c>
      <c r="BG196" s="21"/>
      <c r="BH196" s="96">
        <f>IF(K196,BD196,0)</f>
        <v>93805</v>
      </c>
      <c r="BI196" s="21"/>
      <c r="BJ196" s="96">
        <f>IF(AF196,BD196,0)</f>
        <v>93805</v>
      </c>
    </row>
    <row r="197" spans="1:62" ht="8.85" customHeight="1" x14ac:dyDescent="0.3">
      <c r="A197" s="10">
        <v>78</v>
      </c>
      <c r="B197" s="21"/>
      <c r="C197" s="10" t="s">
        <v>200</v>
      </c>
      <c r="D197" s="21"/>
      <c r="E197" s="70">
        <v>130085</v>
      </c>
      <c r="F197" s="21"/>
      <c r="G197" s="66">
        <f>(E197/$BD197)</f>
        <v>5.7815555555555553</v>
      </c>
      <c r="H197" s="21"/>
      <c r="I197" s="66">
        <f>IF(G$219,G197/G$219*100,0)</f>
        <v>80.41180909663133</v>
      </c>
      <c r="J197" s="21"/>
      <c r="K197" s="70">
        <v>1643151</v>
      </c>
      <c r="L197" s="21"/>
      <c r="M197" s="66">
        <f>(K197/$BD197)</f>
        <v>73.028933333333327</v>
      </c>
      <c r="N197" s="21"/>
      <c r="O197" s="66">
        <f>IF(M$219,M197/M$219*100,0)</f>
        <v>59.901243830281381</v>
      </c>
      <c r="P197" s="21"/>
      <c r="Q197" s="70">
        <v>327768</v>
      </c>
      <c r="R197" s="21"/>
      <c r="S197" s="70">
        <v>333759</v>
      </c>
      <c r="T197" s="21"/>
      <c r="U197" s="70">
        <v>0</v>
      </c>
      <c r="V197" s="21"/>
      <c r="W197" s="70">
        <v>0</v>
      </c>
      <c r="X197" s="21"/>
      <c r="Y197" s="70">
        <v>0</v>
      </c>
      <c r="Z197" s="21"/>
      <c r="AA197" s="70">
        <v>0</v>
      </c>
      <c r="AB197" s="21"/>
      <c r="AC197" s="21"/>
      <c r="AD197" s="70">
        <v>0</v>
      </c>
      <c r="AE197" s="21"/>
      <c r="AF197" s="70">
        <v>191738</v>
      </c>
      <c r="AG197" s="21"/>
      <c r="AH197" s="71">
        <f>(AF197/$BD197)</f>
        <v>8.5216888888888889</v>
      </c>
      <c r="AI197" s="21"/>
      <c r="AJ197" s="71">
        <f>IF(AH$219,AH197/AH$219*100,0)</f>
        <v>130.21732798013127</v>
      </c>
      <c r="AK197" s="21"/>
      <c r="AL197" s="70">
        <f>(E197+K197+AF197)</f>
        <v>1964974</v>
      </c>
      <c r="AM197" s="21"/>
      <c r="AN197" s="70">
        <v>270054</v>
      </c>
      <c r="AO197" s="21"/>
      <c r="AP197" s="71">
        <f>IF($AL197,AN197/$AL197*100,0)</f>
        <v>13.743387953224826</v>
      </c>
      <c r="AQ197" s="21"/>
      <c r="AR197" s="70">
        <v>0</v>
      </c>
      <c r="AS197" s="21"/>
      <c r="AT197" s="71">
        <f>IF($AL197,AR197/$AL197*100,0)</f>
        <v>0</v>
      </c>
      <c r="AU197" s="21"/>
      <c r="AV197" s="70">
        <v>0</v>
      </c>
      <c r="AW197" s="21"/>
      <c r="AX197" s="71">
        <f>IF($AL197,AV197/$AL197*100,0)</f>
        <v>0</v>
      </c>
      <c r="AY197" s="21"/>
      <c r="AZ197" s="70">
        <v>0</v>
      </c>
      <c r="BA197" s="21"/>
      <c r="BB197" s="10">
        <v>78</v>
      </c>
      <c r="BC197" s="21"/>
      <c r="BD197" s="96">
        <v>22500</v>
      </c>
      <c r="BE197" s="21"/>
      <c r="BF197" s="96">
        <f>IF(E197,BD197,0)</f>
        <v>22500</v>
      </c>
      <c r="BG197" s="21"/>
      <c r="BH197" s="96">
        <f>IF(K197,BD197,0)</f>
        <v>22500</v>
      </c>
      <c r="BI197" s="21"/>
      <c r="BJ197" s="96">
        <f>IF(AF197,BD197,0)</f>
        <v>22500</v>
      </c>
    </row>
    <row r="198" spans="1:62" ht="8.85" customHeight="1" x14ac:dyDescent="0.3">
      <c r="A198" s="10">
        <v>79</v>
      </c>
      <c r="B198" s="21"/>
      <c r="C198" s="10" t="s">
        <v>201</v>
      </c>
      <c r="D198" s="21"/>
      <c r="E198" s="70">
        <v>185423</v>
      </c>
      <c r="F198" s="21"/>
      <c r="G198" s="66">
        <f>(E198/$BD198)</f>
        <v>2.2555347411444142</v>
      </c>
      <c r="H198" s="21"/>
      <c r="I198" s="66">
        <f>IF(G$219,G198/G$219*100,0)</f>
        <v>31.370731851126564</v>
      </c>
      <c r="J198" s="21"/>
      <c r="K198" s="70">
        <v>5312008</v>
      </c>
      <c r="L198" s="21"/>
      <c r="M198" s="66">
        <f>(K198/$BD198)</f>
        <v>64.616679641884005</v>
      </c>
      <c r="N198" s="21"/>
      <c r="O198" s="66">
        <f>IF(M$219,M198/M$219*100,0)</f>
        <v>53.001177835428784</v>
      </c>
      <c r="P198" s="21"/>
      <c r="Q198" s="70">
        <v>871418</v>
      </c>
      <c r="R198" s="21"/>
      <c r="S198" s="70">
        <v>761948</v>
      </c>
      <c r="T198" s="21"/>
      <c r="U198" s="70">
        <v>0</v>
      </c>
      <c r="V198" s="21"/>
      <c r="W198" s="70">
        <v>0</v>
      </c>
      <c r="X198" s="21"/>
      <c r="Y198" s="70">
        <v>0</v>
      </c>
      <c r="Z198" s="21"/>
      <c r="AA198" s="70">
        <v>0</v>
      </c>
      <c r="AB198" s="21"/>
      <c r="AC198" s="21"/>
      <c r="AD198" s="70">
        <v>0</v>
      </c>
      <c r="AE198" s="21"/>
      <c r="AF198" s="70">
        <v>394225</v>
      </c>
      <c r="AG198" s="21"/>
      <c r="AH198" s="71">
        <f>(AF198/$BD198)</f>
        <v>4.7954578629817046</v>
      </c>
      <c r="AI198" s="21"/>
      <c r="AJ198" s="71">
        <f>IF(AH$219,AH198/AH$219*100,0)</f>
        <v>73.277928530456833</v>
      </c>
      <c r="AK198" s="21"/>
      <c r="AL198" s="70">
        <f>(E198+K198+AF198)</f>
        <v>5891656</v>
      </c>
      <c r="AM198" s="21"/>
      <c r="AN198" s="70">
        <v>453588</v>
      </c>
      <c r="AO198" s="21"/>
      <c r="AP198" s="71">
        <f>IF($AL198,AN198/$AL198*100,0)</f>
        <v>7.6988201619374932</v>
      </c>
      <c r="AQ198" s="21"/>
      <c r="AR198" s="70">
        <v>0</v>
      </c>
      <c r="AS198" s="21"/>
      <c r="AT198" s="71">
        <f>IF($AL198,AR198/$AL198*100,0)</f>
        <v>0</v>
      </c>
      <c r="AU198" s="21"/>
      <c r="AV198" s="70">
        <v>0</v>
      </c>
      <c r="AW198" s="21"/>
      <c r="AX198" s="71">
        <f>IF($AL198,AV198/$AL198*100,0)</f>
        <v>0</v>
      </c>
      <c r="AY198" s="21"/>
      <c r="AZ198" s="70">
        <v>551529</v>
      </c>
      <c r="BA198" s="21"/>
      <c r="BB198" s="10">
        <v>79</v>
      </c>
      <c r="BC198" s="21"/>
      <c r="BD198" s="96">
        <v>82208</v>
      </c>
      <c r="BE198" s="21"/>
      <c r="BF198" s="96">
        <f>IF(E198,BD198,0)</f>
        <v>82208</v>
      </c>
      <c r="BG198" s="21"/>
      <c r="BH198" s="96">
        <f>IF(K198,BD198,0)</f>
        <v>82208</v>
      </c>
      <c r="BI198" s="21"/>
      <c r="BJ198" s="96">
        <f>IF(AF198,BD198,0)</f>
        <v>82208</v>
      </c>
    </row>
    <row r="199" spans="1:62" ht="8.85" customHeight="1" x14ac:dyDescent="0.3">
      <c r="A199" s="10">
        <v>80</v>
      </c>
      <c r="B199" s="21"/>
      <c r="C199" s="10" t="s">
        <v>202</v>
      </c>
      <c r="D199" s="21"/>
      <c r="E199" s="70">
        <v>237865</v>
      </c>
      <c r="F199" s="21"/>
      <c r="G199" s="66">
        <f>(E199/$BD199)</f>
        <v>8.8656354826686545</v>
      </c>
      <c r="H199" s="21"/>
      <c r="I199" s="66">
        <f>IF(G$219,G199/G$219*100,0)</f>
        <v>123.30622461417641</v>
      </c>
      <c r="J199" s="21"/>
      <c r="K199" s="70">
        <v>1476931</v>
      </c>
      <c r="L199" s="21"/>
      <c r="M199" s="66">
        <f>(K199/$BD199)</f>
        <v>55.047745061498325</v>
      </c>
      <c r="N199" s="21"/>
      <c r="O199" s="66">
        <f>IF(M$219,M199/M$219*100,0)</f>
        <v>45.152356042025069</v>
      </c>
      <c r="P199" s="21"/>
      <c r="Q199" s="70">
        <v>334440</v>
      </c>
      <c r="R199" s="21"/>
      <c r="S199" s="70">
        <v>427604</v>
      </c>
      <c r="T199" s="21"/>
      <c r="U199" s="70">
        <v>0</v>
      </c>
      <c r="V199" s="21"/>
      <c r="W199" s="70">
        <v>0</v>
      </c>
      <c r="X199" s="21"/>
      <c r="Y199" s="70">
        <v>0</v>
      </c>
      <c r="Z199" s="21"/>
      <c r="AA199" s="70">
        <v>0</v>
      </c>
      <c r="AB199" s="21"/>
      <c r="AC199" s="21"/>
      <c r="AD199" s="70">
        <v>0</v>
      </c>
      <c r="AE199" s="21"/>
      <c r="AF199" s="70">
        <v>228971</v>
      </c>
      <c r="AG199" s="21"/>
      <c r="AH199" s="71">
        <f>(AF199/$BD199)</f>
        <v>8.5341408870667159</v>
      </c>
      <c r="AI199" s="21"/>
      <c r="AJ199" s="71">
        <f>IF(AH$219,AH199/AH$219*100,0)</f>
        <v>130.40760316523506</v>
      </c>
      <c r="AK199" s="21"/>
      <c r="AL199" s="70">
        <f>(E199+K199+AF199)</f>
        <v>1943767</v>
      </c>
      <c r="AM199" s="21"/>
      <c r="AN199" s="70">
        <v>350529</v>
      </c>
      <c r="AO199" s="21"/>
      <c r="AP199" s="71">
        <f>IF($AL199,AN199/$AL199*100,0)</f>
        <v>18.033488581707584</v>
      </c>
      <c r="AQ199" s="21"/>
      <c r="AR199" s="70">
        <v>0</v>
      </c>
      <c r="AS199" s="21"/>
      <c r="AT199" s="71">
        <f>IF($AL199,AR199/$AL199*100,0)</f>
        <v>0</v>
      </c>
      <c r="AU199" s="21"/>
      <c r="AV199" s="70">
        <v>0</v>
      </c>
      <c r="AW199" s="21"/>
      <c r="AX199" s="71">
        <f>IF($AL199,AV199/$AL199*100,0)</f>
        <v>0</v>
      </c>
      <c r="AY199" s="21"/>
      <c r="AZ199" s="70">
        <v>0</v>
      </c>
      <c r="BA199" s="21"/>
      <c r="BB199" s="10">
        <v>80</v>
      </c>
      <c r="BC199" s="21"/>
      <c r="BD199" s="96">
        <v>26830</v>
      </c>
      <c r="BE199" s="21"/>
      <c r="BF199" s="96">
        <f>IF(E199,BD199,0)</f>
        <v>26830</v>
      </c>
      <c r="BG199" s="21"/>
      <c r="BH199" s="96">
        <f>IF(K199,BD199,0)</f>
        <v>26830</v>
      </c>
      <c r="BI199" s="21"/>
      <c r="BJ199" s="96">
        <f>IF(AF199,BD199,0)</f>
        <v>26830</v>
      </c>
    </row>
    <row r="200" spans="1:62" ht="8.85" customHeight="1" x14ac:dyDescent="0.3">
      <c r="A200" s="29"/>
      <c r="B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9"/>
      <c r="BC200" s="21"/>
      <c r="BD200" s="27"/>
      <c r="BE200" s="21"/>
      <c r="BF200" s="21"/>
      <c r="BG200" s="21"/>
      <c r="BH200" s="21"/>
      <c r="BI200" s="21"/>
      <c r="BJ200" s="21"/>
    </row>
    <row r="201" spans="1:62" ht="8.85" customHeight="1" x14ac:dyDescent="0.3">
      <c r="A201" s="10">
        <v>81</v>
      </c>
      <c r="B201" s="21"/>
      <c r="C201" s="10" t="s">
        <v>203</v>
      </c>
      <c r="D201" s="21"/>
      <c r="E201" s="70">
        <v>495343</v>
      </c>
      <c r="F201" s="21"/>
      <c r="G201" s="66">
        <f>(E201/$BD201)</f>
        <v>22.626667275717157</v>
      </c>
      <c r="H201" s="21"/>
      <c r="I201" s="66">
        <f>IF(G$219,G201/G$219*100,0)</f>
        <v>314.69925904623267</v>
      </c>
      <c r="J201" s="21"/>
      <c r="K201" s="70">
        <v>965172</v>
      </c>
      <c r="L201" s="21"/>
      <c r="M201" s="66">
        <f>(K201/$BD201)</f>
        <v>44.087885985748215</v>
      </c>
      <c r="N201" s="21"/>
      <c r="O201" s="66">
        <f>IF(M$219,M201/M$219*100,0)</f>
        <v>36.162642501427968</v>
      </c>
      <c r="P201" s="21"/>
      <c r="Q201" s="70">
        <v>213945</v>
      </c>
      <c r="R201" s="21"/>
      <c r="S201" s="70">
        <v>237278</v>
      </c>
      <c r="T201" s="21"/>
      <c r="U201" s="70">
        <v>0</v>
      </c>
      <c r="V201" s="21"/>
      <c r="W201" s="70">
        <v>0</v>
      </c>
      <c r="X201" s="21"/>
      <c r="Y201" s="70">
        <v>0</v>
      </c>
      <c r="Z201" s="21"/>
      <c r="AA201" s="70">
        <v>0</v>
      </c>
      <c r="AB201" s="21"/>
      <c r="AC201" s="21"/>
      <c r="AD201" s="70">
        <v>0</v>
      </c>
      <c r="AE201" s="21"/>
      <c r="AF201" s="70">
        <v>183052</v>
      </c>
      <c r="AG201" s="21"/>
      <c r="AH201" s="71">
        <f>(AF201/$BD201)</f>
        <v>8.3615932760825871</v>
      </c>
      <c r="AI201" s="21"/>
      <c r="AJ201" s="71">
        <f>IF(AH$219,AH201/AH$219*100,0)</f>
        <v>127.77095576532768</v>
      </c>
      <c r="AK201" s="21"/>
      <c r="AL201" s="70">
        <f>(E201+K201+AF201)</f>
        <v>1643567</v>
      </c>
      <c r="AM201" s="21"/>
      <c r="AN201" s="70">
        <v>274863</v>
      </c>
      <c r="AO201" s="21"/>
      <c r="AP201" s="71">
        <f>IF($AL201,AN201/$AL201*100,0)</f>
        <v>16.723565269928152</v>
      </c>
      <c r="AQ201" s="21"/>
      <c r="AR201" s="70">
        <v>0</v>
      </c>
      <c r="AS201" s="21"/>
      <c r="AT201" s="71">
        <f>IF($AL201,AR201/$AL201*100,0)</f>
        <v>0</v>
      </c>
      <c r="AU201" s="21"/>
      <c r="AV201" s="70">
        <v>0</v>
      </c>
      <c r="AW201" s="21"/>
      <c r="AX201" s="71">
        <f>IF($AL201,AV201/$AL201*100,0)</f>
        <v>0</v>
      </c>
      <c r="AY201" s="21"/>
      <c r="AZ201" s="70">
        <v>0</v>
      </c>
      <c r="BA201" s="21"/>
      <c r="BB201" s="10">
        <v>81</v>
      </c>
      <c r="BC201" s="21"/>
      <c r="BD201" s="96">
        <v>21892</v>
      </c>
      <c r="BE201" s="21"/>
      <c r="BF201" s="96">
        <f>IF(E201,BD201,0)</f>
        <v>21892</v>
      </c>
      <c r="BG201" s="21"/>
      <c r="BH201" s="96">
        <f>IF(K201,BD201,0)</f>
        <v>21892</v>
      </c>
      <c r="BI201" s="21"/>
      <c r="BJ201" s="96">
        <f>IF(AF201,BD201,0)</f>
        <v>21892</v>
      </c>
    </row>
    <row r="202" spans="1:62" ht="8.85" customHeight="1" x14ac:dyDescent="0.3">
      <c r="A202" s="10">
        <v>82</v>
      </c>
      <c r="B202" s="21"/>
      <c r="C202" s="10" t="s">
        <v>204</v>
      </c>
      <c r="D202" s="21"/>
      <c r="E202" s="70">
        <v>237433</v>
      </c>
      <c r="F202" s="21"/>
      <c r="G202" s="66">
        <f>(E202/$BD202)</f>
        <v>5.5233675297182865</v>
      </c>
      <c r="H202" s="21"/>
      <c r="I202" s="66">
        <f>IF(G$219,G202/G$219*100,0)</f>
        <v>76.820843647079826</v>
      </c>
      <c r="J202" s="21"/>
      <c r="K202" s="70">
        <v>2158491</v>
      </c>
      <c r="L202" s="21"/>
      <c r="M202" s="66">
        <f>(K202/$BD202)</f>
        <v>50.212645683578756</v>
      </c>
      <c r="N202" s="21"/>
      <c r="O202" s="66">
        <f>IF(M$219,M202/M$219*100,0)</f>
        <v>41.186414687542708</v>
      </c>
      <c r="P202" s="21"/>
      <c r="Q202" s="70">
        <v>481175</v>
      </c>
      <c r="R202" s="21"/>
      <c r="S202" s="70">
        <v>607224</v>
      </c>
      <c r="T202" s="21"/>
      <c r="U202" s="70">
        <v>0</v>
      </c>
      <c r="V202" s="21"/>
      <c r="W202" s="70">
        <v>0</v>
      </c>
      <c r="X202" s="21"/>
      <c r="Y202" s="70">
        <v>0</v>
      </c>
      <c r="Z202" s="21"/>
      <c r="AA202" s="70">
        <v>0</v>
      </c>
      <c r="AB202" s="21"/>
      <c r="AC202" s="21"/>
      <c r="AD202" s="70">
        <v>0</v>
      </c>
      <c r="AE202" s="21"/>
      <c r="AF202" s="70">
        <v>273917</v>
      </c>
      <c r="AG202" s="21"/>
      <c r="AH202" s="71">
        <f>(AF202/$BD202)</f>
        <v>6.3720892362807362</v>
      </c>
      <c r="AI202" s="21"/>
      <c r="AJ202" s="71">
        <f>IF(AH$219,AH202/AH$219*100,0)</f>
        <v>97.36995152232339</v>
      </c>
      <c r="AK202" s="21"/>
      <c r="AL202" s="70">
        <f>(E202+K202+AF202)</f>
        <v>2669841</v>
      </c>
      <c r="AM202" s="21"/>
      <c r="AN202" s="70">
        <v>345199</v>
      </c>
      <c r="AO202" s="21"/>
      <c r="AP202" s="71">
        <f>IF($AL202,AN202/$AL202*100,0)</f>
        <v>12.929571461371669</v>
      </c>
      <c r="AQ202" s="21"/>
      <c r="AR202" s="70">
        <v>0</v>
      </c>
      <c r="AS202" s="21"/>
      <c r="AT202" s="71">
        <f>IF($AL202,AR202/$AL202*100,0)</f>
        <v>0</v>
      </c>
      <c r="AU202" s="21"/>
      <c r="AV202" s="70">
        <v>0</v>
      </c>
      <c r="AW202" s="21"/>
      <c r="AX202" s="71">
        <f>IF($AL202,AV202/$AL202*100,0)</f>
        <v>0</v>
      </c>
      <c r="AY202" s="21"/>
      <c r="AZ202" s="70">
        <v>75382</v>
      </c>
      <c r="BA202" s="21"/>
      <c r="BB202" s="10">
        <v>82</v>
      </c>
      <c r="BC202" s="21"/>
      <c r="BD202" s="96">
        <v>42987</v>
      </c>
      <c r="BE202" s="21"/>
      <c r="BF202" s="96">
        <f>IF(E202,BD202,0)</f>
        <v>42987</v>
      </c>
      <c r="BG202" s="21"/>
      <c r="BH202" s="96">
        <f>IF(K202,BD202,0)</f>
        <v>42987</v>
      </c>
      <c r="BI202" s="21"/>
      <c r="BJ202" s="96">
        <f>IF(AF202,BD202,0)</f>
        <v>42987</v>
      </c>
    </row>
    <row r="203" spans="1:62" ht="8.85" customHeight="1" x14ac:dyDescent="0.3">
      <c r="A203" s="10">
        <v>83</v>
      </c>
      <c r="B203" s="21"/>
      <c r="C203" s="10" t="s">
        <v>205</v>
      </c>
      <c r="D203" s="21"/>
      <c r="E203" s="70">
        <v>486956</v>
      </c>
      <c r="F203" s="21"/>
      <c r="G203" s="66">
        <f>(E203/$BD203)</f>
        <v>16.191388196176227</v>
      </c>
      <c r="H203" s="21"/>
      <c r="I203" s="66">
        <f>IF(G$219,G203/G$219*100,0)</f>
        <v>225.19524445100041</v>
      </c>
      <c r="J203" s="21"/>
      <c r="K203" s="70">
        <v>1579955</v>
      </c>
      <c r="L203" s="21"/>
      <c r="M203" s="66">
        <f>(K203/$BD203)</f>
        <v>52.533832086450538</v>
      </c>
      <c r="N203" s="21"/>
      <c r="O203" s="66">
        <f>IF(M$219,M203/M$219*100,0)</f>
        <v>43.090344354149138</v>
      </c>
      <c r="P203" s="21"/>
      <c r="Q203" s="70">
        <v>299753</v>
      </c>
      <c r="R203" s="21"/>
      <c r="S203" s="70">
        <v>359953</v>
      </c>
      <c r="T203" s="21"/>
      <c r="U203" s="70">
        <v>0</v>
      </c>
      <c r="V203" s="21"/>
      <c r="W203" s="70">
        <v>0</v>
      </c>
      <c r="X203" s="21"/>
      <c r="Y203" s="70">
        <v>0</v>
      </c>
      <c r="Z203" s="21"/>
      <c r="AA203" s="70">
        <v>0</v>
      </c>
      <c r="AB203" s="21"/>
      <c r="AC203" s="21"/>
      <c r="AD203" s="70">
        <v>0</v>
      </c>
      <c r="AE203" s="21"/>
      <c r="AF203" s="70">
        <v>184581</v>
      </c>
      <c r="AG203" s="21"/>
      <c r="AH203" s="71">
        <f>(AF203/$BD203)</f>
        <v>6.1373566084788029</v>
      </c>
      <c r="AI203" s="21"/>
      <c r="AJ203" s="71">
        <f>IF(AH$219,AH203/AH$219*100,0)</f>
        <v>93.783073852806893</v>
      </c>
      <c r="AK203" s="21"/>
      <c r="AL203" s="70">
        <f>(E203+K203+AF203)</f>
        <v>2251492</v>
      </c>
      <c r="AM203" s="21"/>
      <c r="AN203" s="70">
        <v>345060</v>
      </c>
      <c r="AO203" s="21"/>
      <c r="AP203" s="71">
        <f>IF($AL203,AN203/$AL203*100,0)</f>
        <v>15.325837267021159</v>
      </c>
      <c r="AQ203" s="21"/>
      <c r="AR203" s="70">
        <v>0</v>
      </c>
      <c r="AS203" s="21"/>
      <c r="AT203" s="71">
        <f>IF($AL203,AR203/$AL203*100,0)</f>
        <v>0</v>
      </c>
      <c r="AU203" s="21"/>
      <c r="AV203" s="70">
        <v>0</v>
      </c>
      <c r="AW203" s="21"/>
      <c r="AX203" s="71">
        <f>IF($AL203,AV203/$AL203*100,0)</f>
        <v>0</v>
      </c>
      <c r="AY203" s="21"/>
      <c r="AZ203" s="70">
        <v>7362</v>
      </c>
      <c r="BA203" s="21"/>
      <c r="BB203" s="10">
        <v>83</v>
      </c>
      <c r="BC203" s="21"/>
      <c r="BD203" s="96">
        <v>30075</v>
      </c>
      <c r="BE203" s="21"/>
      <c r="BF203" s="96">
        <f>IF(E203,BD203,0)</f>
        <v>30075</v>
      </c>
      <c r="BG203" s="21"/>
      <c r="BH203" s="96">
        <f>IF(K203,BD203,0)</f>
        <v>30075</v>
      </c>
      <c r="BI203" s="21"/>
      <c r="BJ203" s="96">
        <f>IF(AF203,BD203,0)</f>
        <v>30075</v>
      </c>
    </row>
    <row r="204" spans="1:62" ht="8.85" customHeight="1" x14ac:dyDescent="0.3">
      <c r="A204" s="10">
        <v>84</v>
      </c>
      <c r="B204" s="21"/>
      <c r="C204" s="10" t="s">
        <v>206</v>
      </c>
      <c r="D204" s="21"/>
      <c r="E204" s="70">
        <v>277747</v>
      </c>
      <c r="F204" s="21"/>
      <c r="G204" s="66">
        <f>(E204/$BD204)</f>
        <v>15.555698683842062</v>
      </c>
      <c r="H204" s="21"/>
      <c r="I204" s="66">
        <f>IF(G$219,G204/G$219*100,0)</f>
        <v>216.35386202037984</v>
      </c>
      <c r="J204" s="21"/>
      <c r="K204" s="70">
        <v>1384158</v>
      </c>
      <c r="L204" s="21"/>
      <c r="M204" s="66">
        <f>(K204/$BD204)</f>
        <v>77.522150658078971</v>
      </c>
      <c r="N204" s="21"/>
      <c r="O204" s="66">
        <f>IF(M$219,M204/M$219*100,0)</f>
        <v>63.586759889012903</v>
      </c>
      <c r="P204" s="21"/>
      <c r="Q204" s="70">
        <v>500223</v>
      </c>
      <c r="R204" s="21"/>
      <c r="S204" s="70">
        <v>425039</v>
      </c>
      <c r="T204" s="21"/>
      <c r="U204" s="70">
        <v>0</v>
      </c>
      <c r="V204" s="21"/>
      <c r="W204" s="70">
        <v>0</v>
      </c>
      <c r="X204" s="21"/>
      <c r="Y204" s="70">
        <v>0</v>
      </c>
      <c r="Z204" s="21"/>
      <c r="AA204" s="70">
        <v>0</v>
      </c>
      <c r="AB204" s="21"/>
      <c r="AC204" s="21"/>
      <c r="AD204" s="70">
        <v>0</v>
      </c>
      <c r="AE204" s="21"/>
      <c r="AF204" s="70">
        <v>211099</v>
      </c>
      <c r="AG204" s="21"/>
      <c r="AH204" s="71">
        <f>(AF204/$BD204)</f>
        <v>11.822962755530664</v>
      </c>
      <c r="AI204" s="21"/>
      <c r="AJ204" s="71">
        <f>IF(AH$219,AH204/AH$219*100,0)</f>
        <v>180.6630867316901</v>
      </c>
      <c r="AK204" s="21"/>
      <c r="AL204" s="70">
        <f>(E204+K204+AF204)</f>
        <v>1873004</v>
      </c>
      <c r="AM204" s="21"/>
      <c r="AN204" s="70">
        <v>296960</v>
      </c>
      <c r="AO204" s="21"/>
      <c r="AP204" s="71">
        <f>IF($AL204,AN204/$AL204*100,0)</f>
        <v>15.85474457075372</v>
      </c>
      <c r="AQ204" s="21"/>
      <c r="AR204" s="70">
        <v>0</v>
      </c>
      <c r="AS204" s="21"/>
      <c r="AT204" s="71">
        <f>IF($AL204,AR204/$AL204*100,0)</f>
        <v>0</v>
      </c>
      <c r="AU204" s="21"/>
      <c r="AV204" s="70">
        <v>0</v>
      </c>
      <c r="AW204" s="21"/>
      <c r="AX204" s="71">
        <f>IF($AL204,AV204/$AL204*100,0)</f>
        <v>0</v>
      </c>
      <c r="AY204" s="21"/>
      <c r="AZ204" s="70">
        <v>306103</v>
      </c>
      <c r="BA204" s="21"/>
      <c r="BB204" s="10">
        <v>84</v>
      </c>
      <c r="BC204" s="21"/>
      <c r="BD204" s="96">
        <v>17855</v>
      </c>
      <c r="BE204" s="21"/>
      <c r="BF204" s="96">
        <f>IF(E204,BD204,0)</f>
        <v>17855</v>
      </c>
      <c r="BG204" s="21"/>
      <c r="BH204" s="96">
        <f>IF(K204,BD204,0)</f>
        <v>17855</v>
      </c>
      <c r="BI204" s="21"/>
      <c r="BJ204" s="96">
        <f>IF(AF204,BD204,0)</f>
        <v>17855</v>
      </c>
    </row>
    <row r="205" spans="1:62" ht="8.85" customHeight="1" x14ac:dyDescent="0.3">
      <c r="A205" s="10">
        <v>85</v>
      </c>
      <c r="B205" s="21"/>
      <c r="C205" s="10" t="s">
        <v>207</v>
      </c>
      <c r="D205" s="21"/>
      <c r="E205" s="70">
        <v>341681</v>
      </c>
      <c r="F205" s="21"/>
      <c r="G205" s="66">
        <f>(E205/$BD205)</f>
        <v>2.5176362229672478</v>
      </c>
      <c r="H205" s="21"/>
      <c r="I205" s="66">
        <f>IF(G$219,G205/G$219*100,0)</f>
        <v>35.01612695591453</v>
      </c>
      <c r="J205" s="21"/>
      <c r="K205" s="70">
        <v>14343640</v>
      </c>
      <c r="L205" s="21"/>
      <c r="M205" s="66">
        <f>(K205/$BD205)</f>
        <v>105.68942268724902</v>
      </c>
      <c r="N205" s="21"/>
      <c r="O205" s="66">
        <f>IF(M$219,M205/M$219*100,0)</f>
        <v>86.690679840189972</v>
      </c>
      <c r="P205" s="21"/>
      <c r="Q205" s="70">
        <v>3067593</v>
      </c>
      <c r="R205" s="21"/>
      <c r="S205" s="70">
        <v>3089268</v>
      </c>
      <c r="T205" s="21"/>
      <c r="U205" s="70">
        <v>0</v>
      </c>
      <c r="V205" s="21"/>
      <c r="W205" s="70">
        <v>17555</v>
      </c>
      <c r="X205" s="21"/>
      <c r="Y205" s="70">
        <v>14837</v>
      </c>
      <c r="Z205" s="21"/>
      <c r="AA205" s="70">
        <v>0</v>
      </c>
      <c r="AB205" s="21"/>
      <c r="AC205" s="21"/>
      <c r="AD205" s="70">
        <v>0</v>
      </c>
      <c r="AE205" s="21"/>
      <c r="AF205" s="70">
        <v>529086</v>
      </c>
      <c r="AG205" s="21"/>
      <c r="AH205" s="71">
        <f>(AF205/$BD205)</f>
        <v>3.8985079025899863</v>
      </c>
      <c r="AI205" s="21"/>
      <c r="AJ205" s="71">
        <f>IF(AH$219,AH205/AH$219*100,0)</f>
        <v>59.571909841323119</v>
      </c>
      <c r="AK205" s="21"/>
      <c r="AL205" s="70">
        <f>(E205+K205+AF205)</f>
        <v>15214407</v>
      </c>
      <c r="AM205" s="21"/>
      <c r="AN205" s="70">
        <v>609669</v>
      </c>
      <c r="AO205" s="21"/>
      <c r="AP205" s="71">
        <f>IF($AL205,AN205/$AL205*100,0)</f>
        <v>4.0071821399282923</v>
      </c>
      <c r="AQ205" s="21"/>
      <c r="AR205" s="70">
        <v>0</v>
      </c>
      <c r="AS205" s="21"/>
      <c r="AT205" s="71">
        <f>IF($AL205,AR205/$AL205*100,0)</f>
        <v>0</v>
      </c>
      <c r="AU205" s="21"/>
      <c r="AV205" s="70">
        <v>0</v>
      </c>
      <c r="AW205" s="21"/>
      <c r="AX205" s="71">
        <f>IF($AL205,AV205/$AL205*100,0)</f>
        <v>0</v>
      </c>
      <c r="AY205" s="21"/>
      <c r="AZ205" s="70">
        <v>109633</v>
      </c>
      <c r="BA205" s="21"/>
      <c r="BB205" s="10">
        <v>85</v>
      </c>
      <c r="BC205" s="21"/>
      <c r="BD205" s="96">
        <v>135715</v>
      </c>
      <c r="BE205" s="21"/>
      <c r="BF205" s="96">
        <f>IF(E205,BD205,0)</f>
        <v>135715</v>
      </c>
      <c r="BG205" s="21"/>
      <c r="BH205" s="96">
        <f>IF(K205,BD205,0)</f>
        <v>135715</v>
      </c>
      <c r="BI205" s="21"/>
      <c r="BJ205" s="96">
        <f>IF(AF205,BD205,0)</f>
        <v>135715</v>
      </c>
    </row>
    <row r="206" spans="1:62" ht="8.85" customHeight="1" x14ac:dyDescent="0.3">
      <c r="A206" s="21"/>
      <c r="B206" s="21"/>
      <c r="D206" s="21"/>
      <c r="E206" s="21"/>
      <c r="F206" s="21"/>
      <c r="G206" s="21"/>
      <c r="H206" s="21"/>
      <c r="I206" s="21"/>
      <c r="J206" s="21"/>
      <c r="K206" s="96"/>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7"/>
      <c r="BE206" s="21"/>
      <c r="BF206" s="21"/>
      <c r="BG206" s="21"/>
      <c r="BH206" s="21"/>
      <c r="BI206" s="21"/>
      <c r="BJ206" s="21"/>
    </row>
    <row r="207" spans="1:62" ht="8.85" customHeight="1" x14ac:dyDescent="0.3">
      <c r="A207" s="10">
        <v>86</v>
      </c>
      <c r="B207" s="21"/>
      <c r="C207" s="10" t="s">
        <v>208</v>
      </c>
      <c r="D207" s="21"/>
      <c r="E207" s="70">
        <v>904321</v>
      </c>
      <c r="F207" s="21"/>
      <c r="G207" s="66">
        <f>(E207/$BD207)</f>
        <v>5.9616781704672057</v>
      </c>
      <c r="H207" s="21"/>
      <c r="I207" s="66">
        <f>IF(G$219,G207/G$219*100,0)</f>
        <v>82.917014691403111</v>
      </c>
      <c r="J207" s="21"/>
      <c r="K207" s="70">
        <v>14719803</v>
      </c>
      <c r="L207" s="21"/>
      <c r="M207" s="66">
        <f>(K207/$BD207)</f>
        <v>97.039356841959531</v>
      </c>
      <c r="N207" s="21"/>
      <c r="O207" s="66">
        <f>IF(M$219,M207/M$219*100,0)</f>
        <v>79.595550831778567</v>
      </c>
      <c r="P207" s="21"/>
      <c r="Q207" s="70">
        <v>2963439</v>
      </c>
      <c r="R207" s="21"/>
      <c r="S207" s="70">
        <v>2196397</v>
      </c>
      <c r="T207" s="21"/>
      <c r="U207" s="70">
        <v>0</v>
      </c>
      <c r="V207" s="21"/>
      <c r="W207" s="70">
        <v>0</v>
      </c>
      <c r="X207" s="21"/>
      <c r="Y207" s="70">
        <v>0</v>
      </c>
      <c r="Z207" s="21"/>
      <c r="AA207" s="70">
        <v>0</v>
      </c>
      <c r="AB207" s="21"/>
      <c r="AC207" s="21"/>
      <c r="AD207" s="70">
        <v>0</v>
      </c>
      <c r="AE207" s="21"/>
      <c r="AF207" s="70">
        <v>619689</v>
      </c>
      <c r="AG207" s="21"/>
      <c r="AH207" s="71">
        <f>(AF207/$BD207)</f>
        <v>4.0852599727073153</v>
      </c>
      <c r="AI207" s="21"/>
      <c r="AJ207" s="71">
        <f>IF(AH$219,AH207/AH$219*100,0)</f>
        <v>62.425611247524962</v>
      </c>
      <c r="AK207" s="21"/>
      <c r="AL207" s="70">
        <f>(E207+K207+AF207)</f>
        <v>16243813</v>
      </c>
      <c r="AM207" s="21"/>
      <c r="AN207" s="70">
        <v>642336</v>
      </c>
      <c r="AO207" s="21"/>
      <c r="AP207" s="71">
        <f>IF($AL207,AN207/$AL207*100,0)</f>
        <v>3.9543424933542388</v>
      </c>
      <c r="AQ207" s="21"/>
      <c r="AR207" s="70">
        <v>0</v>
      </c>
      <c r="AS207" s="21"/>
      <c r="AT207" s="71">
        <f>IF($AL207,AR207/$AL207*100,0)</f>
        <v>0</v>
      </c>
      <c r="AU207" s="21"/>
      <c r="AV207" s="70">
        <v>0</v>
      </c>
      <c r="AW207" s="21"/>
      <c r="AX207" s="71">
        <f>IF($AL207,AV207/$AL207*100,0)</f>
        <v>0</v>
      </c>
      <c r="AY207" s="21"/>
      <c r="AZ207" s="70">
        <v>0</v>
      </c>
      <c r="BA207" s="21"/>
      <c r="BB207" s="10">
        <v>86</v>
      </c>
      <c r="BC207" s="21"/>
      <c r="BD207" s="96">
        <v>151689</v>
      </c>
      <c r="BE207" s="21"/>
      <c r="BF207" s="96">
        <f>IF(E207,BD207,0)</f>
        <v>151689</v>
      </c>
      <c r="BG207" s="21"/>
      <c r="BH207" s="96">
        <f>IF(K207,BD207,0)</f>
        <v>151689</v>
      </c>
      <c r="BI207" s="21"/>
      <c r="BJ207" s="96">
        <f>IF(AF207,BD207,0)</f>
        <v>151689</v>
      </c>
    </row>
    <row r="208" spans="1:62" ht="8.85" customHeight="1" x14ac:dyDescent="0.3">
      <c r="A208" s="10">
        <v>87</v>
      </c>
      <c r="B208" s="21"/>
      <c r="C208" s="10" t="s">
        <v>209</v>
      </c>
      <c r="D208" s="21"/>
      <c r="E208" s="70">
        <v>116398</v>
      </c>
      <c r="F208" s="21"/>
      <c r="G208" s="66">
        <f>(E208/$BD208)</f>
        <v>17.740893156531016</v>
      </c>
      <c r="H208" s="21"/>
      <c r="I208" s="66">
        <f>IF(G$219,G208/G$219*100,0)</f>
        <v>246.74627788292938</v>
      </c>
      <c r="J208" s="21"/>
      <c r="K208" s="70">
        <v>1614272</v>
      </c>
      <c r="L208" s="21"/>
      <c r="M208" s="66">
        <f>(K208/$BD208)</f>
        <v>246.04054260021337</v>
      </c>
      <c r="N208" s="21"/>
      <c r="O208" s="66">
        <f>IF(M$219,M208/M$219*100,0)</f>
        <v>201.81226620357933</v>
      </c>
      <c r="P208" s="21"/>
      <c r="Q208" s="70">
        <v>229027</v>
      </c>
      <c r="R208" s="21"/>
      <c r="S208" s="70">
        <v>265227</v>
      </c>
      <c r="T208" s="21"/>
      <c r="U208" s="70">
        <v>0</v>
      </c>
      <c r="V208" s="21"/>
      <c r="W208" s="70">
        <v>0</v>
      </c>
      <c r="X208" s="21"/>
      <c r="Y208" s="70">
        <v>0</v>
      </c>
      <c r="Z208" s="21"/>
      <c r="AA208" s="70">
        <v>0</v>
      </c>
      <c r="AB208" s="21"/>
      <c r="AC208" s="21"/>
      <c r="AD208" s="70">
        <v>0</v>
      </c>
      <c r="AE208" s="21"/>
      <c r="AF208" s="70">
        <v>136426</v>
      </c>
      <c r="AG208" s="21"/>
      <c r="AH208" s="71">
        <f>(AF208/$BD208)</f>
        <v>20.793476604176192</v>
      </c>
      <c r="AI208" s="21"/>
      <c r="AJ208" s="71">
        <f>IF(AH$219,AH208/AH$219*100,0)</f>
        <v>317.73877198727922</v>
      </c>
      <c r="AK208" s="21"/>
      <c r="AL208" s="70">
        <f>(E208+K208+AF208)</f>
        <v>1867096</v>
      </c>
      <c r="AM208" s="21"/>
      <c r="AN208" s="70">
        <v>201742</v>
      </c>
      <c r="AO208" s="21"/>
      <c r="AP208" s="71">
        <f>IF($AL208,AN208/$AL208*100,0)</f>
        <v>10.805121964805238</v>
      </c>
      <c r="AQ208" s="21"/>
      <c r="AR208" s="70">
        <v>0</v>
      </c>
      <c r="AS208" s="21"/>
      <c r="AT208" s="71">
        <f>IF($AL208,AR208/$AL208*100,0)</f>
        <v>0</v>
      </c>
      <c r="AU208" s="21"/>
      <c r="AV208" s="70">
        <v>0</v>
      </c>
      <c r="AW208" s="21"/>
      <c r="AX208" s="71">
        <f>IF($AL208,AV208/$AL208*100,0)</f>
        <v>0</v>
      </c>
      <c r="AY208" s="21"/>
      <c r="AZ208" s="70">
        <v>186</v>
      </c>
      <c r="BA208" s="21"/>
      <c r="BB208" s="10">
        <v>87</v>
      </c>
      <c r="BC208" s="21"/>
      <c r="BD208" s="96">
        <v>6561</v>
      </c>
      <c r="BE208" s="21"/>
      <c r="BF208" s="96">
        <f>IF(E208,BD208,0)</f>
        <v>6561</v>
      </c>
      <c r="BG208" s="21"/>
      <c r="BH208" s="96">
        <f>IF(K208,BD208,0)</f>
        <v>6561</v>
      </c>
      <c r="BI208" s="21"/>
      <c r="BJ208" s="96">
        <f>IF(AF208,BD208,0)</f>
        <v>6561</v>
      </c>
    </row>
    <row r="209" spans="1:62" ht="8.85" customHeight="1" x14ac:dyDescent="0.3">
      <c r="A209" s="10">
        <v>88</v>
      </c>
      <c r="B209" s="21"/>
      <c r="C209" s="10" t="s">
        <v>210</v>
      </c>
      <c r="D209" s="21"/>
      <c r="E209" s="70">
        <v>160066</v>
      </c>
      <c r="F209" s="21"/>
      <c r="G209" s="66">
        <f>(E209/$BD209)</f>
        <v>13.980784347977989</v>
      </c>
      <c r="H209" s="21"/>
      <c r="I209" s="66">
        <f>IF(G$219,G209/G$219*100,0)</f>
        <v>194.4494264922358</v>
      </c>
      <c r="J209" s="21"/>
      <c r="K209" s="70">
        <v>1840551</v>
      </c>
      <c r="L209" s="21"/>
      <c r="M209" s="66">
        <f>(K209/$BD209)</f>
        <v>160.76085247619881</v>
      </c>
      <c r="N209" s="21"/>
      <c r="O209" s="66">
        <f>IF(M$219,M209/M$219*100,0)</f>
        <v>131.86246304032028</v>
      </c>
      <c r="P209" s="21"/>
      <c r="Q209" s="70">
        <v>248810</v>
      </c>
      <c r="R209" s="21"/>
      <c r="S209" s="70">
        <v>426163</v>
      </c>
      <c r="T209" s="21"/>
      <c r="U209" s="70">
        <v>0</v>
      </c>
      <c r="V209" s="21"/>
      <c r="W209" s="70">
        <v>0</v>
      </c>
      <c r="X209" s="21"/>
      <c r="Y209" s="70">
        <v>0</v>
      </c>
      <c r="Z209" s="21"/>
      <c r="AA209" s="70">
        <v>0</v>
      </c>
      <c r="AB209" s="21"/>
      <c r="AC209" s="21"/>
      <c r="AD209" s="70">
        <v>0</v>
      </c>
      <c r="AE209" s="21"/>
      <c r="AF209" s="70">
        <v>182730</v>
      </c>
      <c r="AG209" s="21"/>
      <c r="AH209" s="71">
        <f>(AF209/$BD209)</f>
        <v>15.960345881736396</v>
      </c>
      <c r="AI209" s="21"/>
      <c r="AJ209" s="71">
        <f>IF(AH$219,AH209/AH$219*100,0)</f>
        <v>243.88517598527227</v>
      </c>
      <c r="AK209" s="21"/>
      <c r="AL209" s="70">
        <f>(E209+K209+AF209)</f>
        <v>2183347</v>
      </c>
      <c r="AM209" s="21"/>
      <c r="AN209" s="70">
        <v>209559</v>
      </c>
      <c r="AO209" s="21"/>
      <c r="AP209" s="71">
        <f>IF($AL209,AN209/$AL209*100,0)</f>
        <v>9.5980620579321574</v>
      </c>
      <c r="AQ209" s="21"/>
      <c r="AR209" s="70">
        <v>0</v>
      </c>
      <c r="AS209" s="21"/>
      <c r="AT209" s="71">
        <f>IF($AL209,AR209/$AL209*100,0)</f>
        <v>0</v>
      </c>
      <c r="AU209" s="21"/>
      <c r="AV209" s="70">
        <v>0</v>
      </c>
      <c r="AW209" s="21"/>
      <c r="AX209" s="71">
        <f>IF($AL209,AV209/$AL209*100,0)</f>
        <v>0</v>
      </c>
      <c r="AY209" s="21"/>
      <c r="AZ209" s="70">
        <v>0</v>
      </c>
      <c r="BA209" s="21"/>
      <c r="BB209" s="10">
        <v>88</v>
      </c>
      <c r="BC209" s="21"/>
      <c r="BD209" s="96">
        <v>11449</v>
      </c>
      <c r="BE209" s="21"/>
      <c r="BF209" s="96">
        <f>IF(E209,BD209,0)</f>
        <v>11449</v>
      </c>
      <c r="BG209" s="21"/>
      <c r="BH209" s="96">
        <f>IF(K209,BD209,0)</f>
        <v>11449</v>
      </c>
      <c r="BI209" s="21"/>
      <c r="BJ209" s="96">
        <f>IF(AF209,BD209,0)</f>
        <v>11449</v>
      </c>
    </row>
    <row r="210" spans="1:62" ht="8.85" customHeight="1" x14ac:dyDescent="0.3">
      <c r="A210" s="10">
        <v>89</v>
      </c>
      <c r="B210" s="21"/>
      <c r="C210" s="10" t="s">
        <v>211</v>
      </c>
      <c r="D210" s="21"/>
      <c r="E210" s="70">
        <v>121813</v>
      </c>
      <c r="F210" s="21"/>
      <c r="G210" s="66">
        <f>(E210/$BD210)</f>
        <v>2.9471837801219394</v>
      </c>
      <c r="H210" s="21"/>
      <c r="I210" s="66">
        <f>IF(G$219,G210/G$219*100,0)</f>
        <v>40.990418101600554</v>
      </c>
      <c r="J210" s="21"/>
      <c r="K210" s="70">
        <v>2455941</v>
      </c>
      <c r="L210" s="21"/>
      <c r="M210" s="66">
        <f>(K210/$BD210)</f>
        <v>59.419844188522212</v>
      </c>
      <c r="N210" s="21"/>
      <c r="O210" s="66">
        <f>IF(M$219,M210/M$219*100,0)</f>
        <v>48.738526124266699</v>
      </c>
      <c r="P210" s="21"/>
      <c r="Q210" s="70">
        <v>529642</v>
      </c>
      <c r="R210" s="21"/>
      <c r="S210" s="70">
        <v>647524</v>
      </c>
      <c r="T210" s="21"/>
      <c r="U210" s="70">
        <v>0</v>
      </c>
      <c r="V210" s="21"/>
      <c r="W210" s="70">
        <v>0</v>
      </c>
      <c r="X210" s="21"/>
      <c r="Y210" s="70">
        <v>0</v>
      </c>
      <c r="Z210" s="21"/>
      <c r="AA210" s="70">
        <v>0</v>
      </c>
      <c r="AB210" s="21"/>
      <c r="AC210" s="21"/>
      <c r="AD210" s="70">
        <v>0</v>
      </c>
      <c r="AE210" s="21"/>
      <c r="AF210" s="70">
        <v>331810</v>
      </c>
      <c r="AG210" s="21"/>
      <c r="AH210" s="71">
        <f>(AF210/$BD210)</f>
        <v>8.0279202554921127</v>
      </c>
      <c r="AI210" s="21"/>
      <c r="AJ210" s="71">
        <f>IF(AH$219,AH210/AH$219*100,0)</f>
        <v>122.67220013990188</v>
      </c>
      <c r="AK210" s="21"/>
      <c r="AL210" s="70">
        <f>(E210+K210+AF210)</f>
        <v>2909564</v>
      </c>
      <c r="AM210" s="21"/>
      <c r="AN210" s="70">
        <v>413532</v>
      </c>
      <c r="AO210" s="21"/>
      <c r="AP210" s="71">
        <f>IF($AL210,AN210/$AL210*100,0)</f>
        <v>14.212851135084156</v>
      </c>
      <c r="AQ210" s="21"/>
      <c r="AR210" s="70">
        <v>0</v>
      </c>
      <c r="AS210" s="21"/>
      <c r="AT210" s="71">
        <f>IF($AL210,AR210/$AL210*100,0)</f>
        <v>0</v>
      </c>
      <c r="AU210" s="21"/>
      <c r="AV210" s="70">
        <v>0</v>
      </c>
      <c r="AW210" s="21"/>
      <c r="AX210" s="71">
        <f>IF($AL210,AV210/$AL210*100,0)</f>
        <v>0</v>
      </c>
      <c r="AY210" s="21"/>
      <c r="AZ210" s="70">
        <v>219256</v>
      </c>
      <c r="BA210" s="21"/>
      <c r="BB210" s="10">
        <v>89</v>
      </c>
      <c r="BC210" s="21"/>
      <c r="BD210" s="96">
        <v>41332</v>
      </c>
      <c r="BE210" s="21"/>
      <c r="BF210" s="96">
        <f>IF(E210,BD210,0)</f>
        <v>41332</v>
      </c>
      <c r="BG210" s="21"/>
      <c r="BH210" s="96">
        <f>IF(K210,BD210,0)</f>
        <v>41332</v>
      </c>
      <c r="BI210" s="21"/>
      <c r="BJ210" s="96">
        <f>IF(AF210,BD210,0)</f>
        <v>41332</v>
      </c>
    </row>
    <row r="211" spans="1:62" ht="8.85" customHeight="1" x14ac:dyDescent="0.3">
      <c r="A211" s="10">
        <v>90</v>
      </c>
      <c r="B211" s="21"/>
      <c r="C211" s="10" t="s">
        <v>212</v>
      </c>
      <c r="D211" s="21"/>
      <c r="E211" s="100">
        <v>2404635</v>
      </c>
      <c r="F211" s="21"/>
      <c r="G211" s="66">
        <f>(E211/$BD211)</f>
        <v>60.212214543269234</v>
      </c>
      <c r="H211" s="21"/>
      <c r="I211" s="66">
        <f>IF(G$219,G211/G$219*100,0)</f>
        <v>837.45162605698147</v>
      </c>
      <c r="J211" s="21"/>
      <c r="K211" s="70">
        <v>2820418</v>
      </c>
      <c r="L211" s="21"/>
      <c r="M211" s="66">
        <f>(K211/$BD211)</f>
        <v>70.623447516025635</v>
      </c>
      <c r="N211" s="21"/>
      <c r="O211" s="66">
        <f>IF(M$219,M211/M$219*100,0)</f>
        <v>57.928168421728721</v>
      </c>
      <c r="P211" s="21"/>
      <c r="Q211" s="100">
        <v>683401</v>
      </c>
      <c r="R211" s="21"/>
      <c r="S211" s="100">
        <v>499060</v>
      </c>
      <c r="T211" s="21"/>
      <c r="U211" s="100">
        <v>0</v>
      </c>
      <c r="V211" s="21"/>
      <c r="W211" s="100">
        <v>0</v>
      </c>
      <c r="X211" s="21"/>
      <c r="Y211" s="100">
        <v>0</v>
      </c>
      <c r="Z211" s="21"/>
      <c r="AA211" s="100">
        <v>0</v>
      </c>
      <c r="AB211" s="21"/>
      <c r="AC211" s="21"/>
      <c r="AD211" s="100">
        <v>0</v>
      </c>
      <c r="AE211" s="21"/>
      <c r="AF211" s="100">
        <v>262496</v>
      </c>
      <c r="AG211" s="21"/>
      <c r="AH211" s="71">
        <f>(AF211/$BD211)</f>
        <v>6.572916666666667</v>
      </c>
      <c r="AI211" s="21"/>
      <c r="AJ211" s="71">
        <f>IF(AH$219,AH211/AH$219*100,0)</f>
        <v>100.43873421445726</v>
      </c>
      <c r="AK211" s="21"/>
      <c r="AL211" s="70">
        <f>(E211+K211+AF211)</f>
        <v>5487549</v>
      </c>
      <c r="AM211" s="21"/>
      <c r="AN211" s="100">
        <v>347387</v>
      </c>
      <c r="AO211" s="21"/>
      <c r="AP211" s="71">
        <f>IF($AL211,AN211/$AL211*100,0)</f>
        <v>6.3304582792791466</v>
      </c>
      <c r="AQ211" s="21"/>
      <c r="AR211" s="100">
        <v>0</v>
      </c>
      <c r="AS211" s="21"/>
      <c r="AT211" s="71">
        <f>IF($AL211,AR211/$AL211*100,0)</f>
        <v>0</v>
      </c>
      <c r="AU211" s="21"/>
      <c r="AV211" s="100">
        <v>0</v>
      </c>
      <c r="AW211" s="21"/>
      <c r="AX211" s="71">
        <f>IF($AL211,AV211/$AL211*100,0)</f>
        <v>0</v>
      </c>
      <c r="AY211" s="21"/>
      <c r="AZ211" s="100">
        <v>188406</v>
      </c>
      <c r="BA211" s="21"/>
      <c r="BB211" s="10">
        <v>90</v>
      </c>
      <c r="BC211" s="21"/>
      <c r="BD211" s="96">
        <v>39936</v>
      </c>
      <c r="BE211" s="21"/>
      <c r="BF211" s="96">
        <f>IF(E211,BD211,0)</f>
        <v>39936</v>
      </c>
      <c r="BG211" s="21"/>
      <c r="BH211" s="96">
        <f>IF(K211,BD211,0)</f>
        <v>39936</v>
      </c>
      <c r="BI211" s="21"/>
      <c r="BJ211" s="96">
        <f>IF(AF211,BD211,0)</f>
        <v>39936</v>
      </c>
    </row>
    <row r="212" spans="1:62" ht="8.85" customHeight="1" x14ac:dyDescent="0.3">
      <c r="A212" s="21"/>
      <c r="B212" s="21"/>
      <c r="D212" s="21"/>
      <c r="E212" s="27"/>
      <c r="F212" s="21"/>
      <c r="G212" s="21"/>
      <c r="H212" s="21"/>
      <c r="I212" s="21"/>
      <c r="J212" s="21"/>
      <c r="K212" s="27"/>
      <c r="L212" s="21"/>
      <c r="M212" s="21"/>
      <c r="N212" s="21"/>
      <c r="O212" s="21"/>
      <c r="P212" s="21"/>
      <c r="Q212" s="27"/>
      <c r="R212" s="21"/>
      <c r="S212" s="27"/>
      <c r="T212" s="21"/>
      <c r="U212" s="27"/>
      <c r="V212" s="21"/>
      <c r="W212" s="27"/>
      <c r="X212" s="21"/>
      <c r="Y212" s="27"/>
      <c r="Z212" s="21"/>
      <c r="AA212" s="27"/>
      <c r="AB212" s="21"/>
      <c r="AC212" s="21"/>
      <c r="AD212" s="27"/>
      <c r="AE212" s="21"/>
      <c r="AF212" s="27"/>
      <c r="AG212" s="21"/>
      <c r="AH212" s="21"/>
      <c r="AI212" s="21"/>
      <c r="AJ212" s="21"/>
      <c r="AK212" s="21"/>
      <c r="AL212" s="27"/>
      <c r="AM212" s="21"/>
      <c r="AN212" s="27"/>
      <c r="AO212" s="21"/>
      <c r="AP212" s="21"/>
      <c r="AQ212" s="21"/>
      <c r="AR212" s="27"/>
      <c r="AS212" s="21"/>
      <c r="AT212" s="21"/>
      <c r="AU212" s="21"/>
      <c r="AV212" s="27"/>
      <c r="AW212" s="21"/>
      <c r="AX212" s="21"/>
      <c r="AY212" s="21"/>
      <c r="AZ212" s="27"/>
      <c r="BA212" s="21"/>
      <c r="BB212" s="21"/>
      <c r="BC212" s="21"/>
      <c r="BD212" s="27"/>
      <c r="BE212" s="21"/>
      <c r="BF212" s="21"/>
      <c r="BG212" s="21"/>
      <c r="BH212" s="21"/>
      <c r="BI212" s="21"/>
      <c r="BJ212" s="21"/>
    </row>
    <row r="213" spans="1:62" ht="8.85" customHeight="1" x14ac:dyDescent="0.3">
      <c r="A213" s="10">
        <v>91</v>
      </c>
      <c r="B213" s="21"/>
      <c r="C213" s="10" t="s">
        <v>213</v>
      </c>
      <c r="D213" s="21"/>
      <c r="E213" s="70">
        <v>259237</v>
      </c>
      <c r="F213" s="21"/>
      <c r="G213" s="66">
        <f>(E213/$BD213)</f>
        <v>4.8530804799970051</v>
      </c>
      <c r="H213" s="21"/>
      <c r="I213" s="66">
        <f>IF(G$219,G213/G$219*100,0)</f>
        <v>67.49826709061314</v>
      </c>
      <c r="J213" s="21"/>
      <c r="K213" s="70">
        <v>3343283</v>
      </c>
      <c r="L213" s="21"/>
      <c r="M213" s="66">
        <f>(K213/$BD213)</f>
        <v>62.588370743396297</v>
      </c>
      <c r="N213" s="21"/>
      <c r="O213" s="66">
        <f>IF(M$219,M213/M$219*100,0)</f>
        <v>51.337477979142029</v>
      </c>
      <c r="P213" s="21"/>
      <c r="Q213" s="70">
        <v>680311</v>
      </c>
      <c r="R213" s="21"/>
      <c r="S213" s="70">
        <v>861575</v>
      </c>
      <c r="T213" s="21"/>
      <c r="U213" s="70">
        <v>0</v>
      </c>
      <c r="V213" s="21"/>
      <c r="W213" s="70">
        <v>0</v>
      </c>
      <c r="X213" s="21"/>
      <c r="Y213" s="70">
        <v>0</v>
      </c>
      <c r="Z213" s="21"/>
      <c r="AA213" s="70">
        <v>0</v>
      </c>
      <c r="AB213" s="21"/>
      <c r="AC213" s="21"/>
      <c r="AD213" s="70">
        <v>0</v>
      </c>
      <c r="AE213" s="21"/>
      <c r="AF213" s="70">
        <v>315751</v>
      </c>
      <c r="AG213" s="21"/>
      <c r="AH213" s="71">
        <f>(AF213/$BD213)</f>
        <v>5.9110582773274425</v>
      </c>
      <c r="AI213" s="21"/>
      <c r="AJ213" s="71">
        <f>IF(AH$219,AH213/AH$219*100,0)</f>
        <v>90.325078097139794</v>
      </c>
      <c r="AK213" s="21"/>
      <c r="AL213" s="70">
        <f>(E213+K213+AF213)</f>
        <v>3918271</v>
      </c>
      <c r="AM213" s="21"/>
      <c r="AN213" s="70">
        <v>420656</v>
      </c>
      <c r="AO213" s="21"/>
      <c r="AP213" s="71">
        <f>IF($AL213,AN213/$AL213*100,0)</f>
        <v>10.735755643241623</v>
      </c>
      <c r="AQ213" s="21"/>
      <c r="AR213" s="70">
        <v>0</v>
      </c>
      <c r="AS213" s="21"/>
      <c r="AT213" s="71">
        <f>IF($AL213,AR213/$AL213*100,0)</f>
        <v>0</v>
      </c>
      <c r="AU213" s="21"/>
      <c r="AV213" s="70">
        <v>0</v>
      </c>
      <c r="AW213" s="21"/>
      <c r="AX213" s="71">
        <f>IF($AL213,AV213/$AL213*100,0)</f>
        <v>0</v>
      </c>
      <c r="AY213" s="21"/>
      <c r="AZ213" s="70">
        <v>456133</v>
      </c>
      <c r="BA213" s="21"/>
      <c r="BB213" s="10">
        <v>91</v>
      </c>
      <c r="BC213" s="21"/>
      <c r="BD213" s="96">
        <v>53417</v>
      </c>
      <c r="BE213" s="21"/>
      <c r="BF213" s="96">
        <f>IF(E213,BD213,0)</f>
        <v>53417</v>
      </c>
      <c r="BG213" s="21"/>
      <c r="BH213" s="96">
        <f>IF(K213,BD213,0)</f>
        <v>53417</v>
      </c>
      <c r="BI213" s="21"/>
      <c r="BJ213" s="96">
        <f>IF(AF213,BD213,0)</f>
        <v>53417</v>
      </c>
    </row>
    <row r="214" spans="1:62" ht="8.85" customHeight="1" x14ac:dyDescent="0.3">
      <c r="A214" s="10">
        <v>92</v>
      </c>
      <c r="B214" s="21"/>
      <c r="C214" s="10" t="s">
        <v>214</v>
      </c>
      <c r="D214" s="21"/>
      <c r="E214" s="70">
        <v>101336</v>
      </c>
      <c r="F214" s="21"/>
      <c r="G214" s="66">
        <f>(E214/$BD214)</f>
        <v>5.6628108410170439</v>
      </c>
      <c r="H214" s="21"/>
      <c r="I214" s="66">
        <f>IF(G$219,G214/G$219*100,0)</f>
        <v>78.760267876461015</v>
      </c>
      <c r="J214" s="21"/>
      <c r="K214" s="70">
        <v>2715251</v>
      </c>
      <c r="L214" s="21"/>
      <c r="M214" s="66">
        <f>(K214/$BD214)</f>
        <v>151.73238334730371</v>
      </c>
      <c r="N214" s="21"/>
      <c r="O214" s="66">
        <f>IF(M$219,M214/M$219*100,0)</f>
        <v>124.45695256633307</v>
      </c>
      <c r="P214" s="21"/>
      <c r="Q214" s="70">
        <v>373864</v>
      </c>
      <c r="R214" s="21"/>
      <c r="S214" s="70">
        <v>371839</v>
      </c>
      <c r="T214" s="21"/>
      <c r="U214" s="70">
        <v>0</v>
      </c>
      <c r="V214" s="21"/>
      <c r="W214" s="70">
        <v>0</v>
      </c>
      <c r="X214" s="21"/>
      <c r="Y214" s="70">
        <v>0</v>
      </c>
      <c r="Z214" s="21"/>
      <c r="AA214" s="70">
        <v>0</v>
      </c>
      <c r="AB214" s="21"/>
      <c r="AC214" s="21"/>
      <c r="AD214" s="70">
        <v>0</v>
      </c>
      <c r="AE214" s="21"/>
      <c r="AF214" s="70">
        <v>174770</v>
      </c>
      <c r="AG214" s="21"/>
      <c r="AH214" s="71">
        <f>(AF214/$BD214)</f>
        <v>9.766415199776473</v>
      </c>
      <c r="AI214" s="21"/>
      <c r="AJ214" s="71">
        <f>IF(AH$219,AH214/AH$219*100,0)</f>
        <v>149.23761097610921</v>
      </c>
      <c r="AK214" s="21"/>
      <c r="AL214" s="70">
        <f>(E214+K214+AF214)</f>
        <v>2991357</v>
      </c>
      <c r="AM214" s="21"/>
      <c r="AN214" s="70">
        <v>335936</v>
      </c>
      <c r="AO214" s="21"/>
      <c r="AP214" s="71">
        <f>IF($AL214,AN214/$AL214*100,0)</f>
        <v>11.230220933175145</v>
      </c>
      <c r="AQ214" s="21"/>
      <c r="AR214" s="70">
        <v>49343</v>
      </c>
      <c r="AS214" s="21"/>
      <c r="AT214" s="71">
        <f>IF($AL214,AR214/$AL214*100,0)</f>
        <v>1.6495189307060307</v>
      </c>
      <c r="AU214" s="21"/>
      <c r="AV214" s="70">
        <v>0</v>
      </c>
      <c r="AW214" s="21"/>
      <c r="AX214" s="71">
        <f>IF($AL214,AV214/$AL214*100,0)</f>
        <v>0</v>
      </c>
      <c r="AY214" s="21"/>
      <c r="AZ214" s="70">
        <v>0</v>
      </c>
      <c r="BA214" s="21"/>
      <c r="BB214" s="10">
        <v>92</v>
      </c>
      <c r="BC214" s="21"/>
      <c r="BD214" s="96">
        <v>17895</v>
      </c>
      <c r="BE214" s="21"/>
      <c r="BF214" s="96">
        <f>IF(E214,BD214,0)</f>
        <v>17895</v>
      </c>
      <c r="BG214" s="21"/>
      <c r="BH214" s="96">
        <f>IF(K214,BD214,0)</f>
        <v>17895</v>
      </c>
      <c r="BI214" s="21"/>
      <c r="BJ214" s="96">
        <f>IF(AF214,BD214,0)</f>
        <v>17895</v>
      </c>
    </row>
    <row r="215" spans="1:62" ht="8.85" customHeight="1" x14ac:dyDescent="0.3">
      <c r="A215" s="10">
        <v>93</v>
      </c>
      <c r="B215" s="21"/>
      <c r="C215" s="10" t="s">
        <v>215</v>
      </c>
      <c r="D215" s="21"/>
      <c r="E215" s="70">
        <v>304556</v>
      </c>
      <c r="F215" s="21"/>
      <c r="G215" s="66">
        <f>(E215/$BD215)</f>
        <v>8.0672812036448391</v>
      </c>
      <c r="H215" s="21"/>
      <c r="I215" s="66">
        <f>IF(G$219,G215/G$219*100,0)</f>
        <v>112.20244618301456</v>
      </c>
      <c r="J215" s="21"/>
      <c r="K215" s="70">
        <v>2269584</v>
      </c>
      <c r="L215" s="21"/>
      <c r="M215" s="66">
        <f>(K215/$BD215)</f>
        <v>60.11824539097266</v>
      </c>
      <c r="N215" s="21"/>
      <c r="O215" s="66">
        <f>IF(M$219,M215/M$219*100,0)</f>
        <v>49.311382645782544</v>
      </c>
      <c r="P215" s="21"/>
      <c r="Q215" s="70">
        <v>738903</v>
      </c>
      <c r="R215" s="21"/>
      <c r="S215" s="70">
        <v>697537</v>
      </c>
      <c r="T215" s="21"/>
      <c r="U215" s="70">
        <v>0</v>
      </c>
      <c r="V215" s="21"/>
      <c r="W215" s="70">
        <v>0</v>
      </c>
      <c r="X215" s="21"/>
      <c r="Y215" s="70">
        <v>0</v>
      </c>
      <c r="Z215" s="21"/>
      <c r="AA215" s="70">
        <v>0</v>
      </c>
      <c r="AB215" s="21"/>
      <c r="AC215" s="21"/>
      <c r="AD215" s="70">
        <v>0</v>
      </c>
      <c r="AE215" s="21"/>
      <c r="AF215" s="70">
        <v>244664</v>
      </c>
      <c r="AG215" s="21"/>
      <c r="AH215" s="71">
        <f>(AF215/$BD215)</f>
        <v>6.4808222080949358</v>
      </c>
      <c r="AI215" s="21"/>
      <c r="AJ215" s="71">
        <f>IF(AH$219,AH215/AH$219*100,0)</f>
        <v>99.031466890649639</v>
      </c>
      <c r="AK215" s="21"/>
      <c r="AL215" s="70">
        <f>(E215+K215+AF215)</f>
        <v>2818804</v>
      </c>
      <c r="AM215" s="21"/>
      <c r="AN215" s="70">
        <v>443726</v>
      </c>
      <c r="AO215" s="21"/>
      <c r="AP215" s="71">
        <f>IF($AL215,AN215/$AL215*100,0)</f>
        <v>15.741640780983706</v>
      </c>
      <c r="AQ215" s="21"/>
      <c r="AR215" s="70">
        <v>201303</v>
      </c>
      <c r="AS215" s="21"/>
      <c r="AT215" s="71">
        <f>IF($AL215,AR215/$AL215*100,0)</f>
        <v>7.1414330333006486</v>
      </c>
      <c r="AU215" s="21"/>
      <c r="AV215" s="70">
        <v>0</v>
      </c>
      <c r="AW215" s="21"/>
      <c r="AX215" s="71">
        <f>IF($AL215,AV215/$AL215*100,0)</f>
        <v>0</v>
      </c>
      <c r="AY215" s="21"/>
      <c r="AZ215" s="70">
        <v>10568</v>
      </c>
      <c r="BA215" s="21"/>
      <c r="BB215" s="10">
        <v>93</v>
      </c>
      <c r="BC215" s="21"/>
      <c r="BD215" s="96">
        <v>37752</v>
      </c>
      <c r="BE215" s="21"/>
      <c r="BF215" s="96">
        <f>IF(E215,BD215,0)</f>
        <v>37752</v>
      </c>
      <c r="BG215" s="21"/>
      <c r="BH215" s="96">
        <f>IF(K215,BD215,0)</f>
        <v>37752</v>
      </c>
      <c r="BI215" s="21"/>
      <c r="BJ215" s="96">
        <f>IF(AF215,BD215,0)</f>
        <v>37752</v>
      </c>
    </row>
    <row r="216" spans="1:62" ht="8.85" customHeight="1" x14ac:dyDescent="0.3">
      <c r="A216" s="10">
        <v>94</v>
      </c>
      <c r="B216" s="21"/>
      <c r="C216" s="10" t="s">
        <v>216</v>
      </c>
      <c r="D216" s="21"/>
      <c r="E216" s="70">
        <v>255596</v>
      </c>
      <c r="F216" s="21"/>
      <c r="G216" s="66">
        <f>(E216/$BD216)</f>
        <v>8.9745786516853929</v>
      </c>
      <c r="H216" s="21"/>
      <c r="I216" s="66">
        <f>IF(G$219,G216/G$219*100,0)</f>
        <v>124.82144265976591</v>
      </c>
      <c r="J216" s="21"/>
      <c r="K216" s="70">
        <v>1174130</v>
      </c>
      <c r="L216" s="21"/>
      <c r="M216" s="66">
        <f>(K216/$BD216)</f>
        <v>41.226474719101127</v>
      </c>
      <c r="N216" s="21"/>
      <c r="O216" s="66">
        <f>IF(M$219,M216/M$219*100,0)</f>
        <v>33.815598855044776</v>
      </c>
      <c r="P216" s="21"/>
      <c r="Q216" s="70">
        <v>285186</v>
      </c>
      <c r="R216" s="21"/>
      <c r="S216" s="70">
        <v>353315</v>
      </c>
      <c r="T216" s="21"/>
      <c r="U216" s="70">
        <v>0</v>
      </c>
      <c r="V216" s="21"/>
      <c r="W216" s="70">
        <v>0</v>
      </c>
      <c r="X216" s="21"/>
      <c r="Y216" s="70">
        <v>0</v>
      </c>
      <c r="Z216" s="21"/>
      <c r="AA216" s="70">
        <v>0</v>
      </c>
      <c r="AB216" s="21"/>
      <c r="AC216" s="21"/>
      <c r="AD216" s="70">
        <v>0</v>
      </c>
      <c r="AE216" s="21"/>
      <c r="AF216" s="70">
        <v>135145</v>
      </c>
      <c r="AG216" s="21"/>
      <c r="AH216" s="71">
        <f>(AF216/$BD216)</f>
        <v>4.7452598314606744</v>
      </c>
      <c r="AI216" s="21"/>
      <c r="AJ216" s="71">
        <f>IF(AH$219,AH216/AH$219*100,0)</f>
        <v>72.510867725989556</v>
      </c>
      <c r="AK216" s="21"/>
      <c r="AL216" s="70">
        <f>(E216+K216+AF216)</f>
        <v>1564871</v>
      </c>
      <c r="AM216" s="21"/>
      <c r="AN216" s="70">
        <v>322966</v>
      </c>
      <c r="AO216" s="21"/>
      <c r="AP216" s="71">
        <f>IF($AL216,AN216/$AL216*100,0)</f>
        <v>20.63850630499255</v>
      </c>
      <c r="AQ216" s="21"/>
      <c r="AR216" s="70">
        <v>0</v>
      </c>
      <c r="AS216" s="21"/>
      <c r="AT216" s="71">
        <f>IF($AL216,AR216/$AL216*100,0)</f>
        <v>0</v>
      </c>
      <c r="AU216" s="21"/>
      <c r="AV216" s="70">
        <v>0</v>
      </c>
      <c r="AW216" s="21"/>
      <c r="AX216" s="71">
        <f>IF($AL216,AV216/$AL216*100,0)</f>
        <v>0</v>
      </c>
      <c r="AY216" s="21"/>
      <c r="AZ216" s="70">
        <v>0</v>
      </c>
      <c r="BA216" s="21"/>
      <c r="BB216" s="10">
        <v>94</v>
      </c>
      <c r="BC216" s="21"/>
      <c r="BD216" s="96">
        <v>28480</v>
      </c>
      <c r="BE216" s="21"/>
      <c r="BF216" s="96">
        <f>IF(E216,BD216,0)</f>
        <v>28480</v>
      </c>
      <c r="BG216" s="21"/>
      <c r="BH216" s="96">
        <f>IF(K216,BD216,0)</f>
        <v>28480</v>
      </c>
      <c r="BI216" s="21"/>
      <c r="BJ216" s="96">
        <f>IF(AF216,BD216,0)</f>
        <v>28480</v>
      </c>
    </row>
    <row r="217" spans="1:62" ht="8.85" customHeight="1" x14ac:dyDescent="0.3">
      <c r="A217" s="30">
        <v>95</v>
      </c>
      <c r="B217" s="21"/>
      <c r="C217" s="10" t="s">
        <v>217</v>
      </c>
      <c r="D217" s="21"/>
      <c r="E217" s="75">
        <v>402480</v>
      </c>
      <c r="F217" s="21"/>
      <c r="G217" s="66">
        <f>(E217/$BD217)</f>
        <v>5.7988387338452894</v>
      </c>
      <c r="H217" s="21"/>
      <c r="I217" s="66">
        <f>IF(G$219,G217/G$219*100,0)</f>
        <v>80.652189323001679</v>
      </c>
      <c r="J217" s="21"/>
      <c r="K217" s="75">
        <v>9998418</v>
      </c>
      <c r="L217" s="21"/>
      <c r="M217" s="66">
        <f>(K217/$BD217)</f>
        <v>144.05489359862838</v>
      </c>
      <c r="N217" s="21"/>
      <c r="O217" s="66">
        <f>IF(M$219,M217/M$219*100,0)</f>
        <v>118.15956926291334</v>
      </c>
      <c r="P217" s="21"/>
      <c r="Q217" s="75">
        <v>1536359</v>
      </c>
      <c r="R217" s="21"/>
      <c r="S217" s="75">
        <v>1305266</v>
      </c>
      <c r="T217" s="21"/>
      <c r="U217" s="75">
        <v>0</v>
      </c>
      <c r="V217" s="21"/>
      <c r="W217" s="75">
        <v>0</v>
      </c>
      <c r="X217" s="21"/>
      <c r="Y217" s="75">
        <v>0</v>
      </c>
      <c r="Z217" s="21"/>
      <c r="AA217" s="75">
        <v>0</v>
      </c>
      <c r="AB217" s="21"/>
      <c r="AC217" s="21"/>
      <c r="AD217" s="75">
        <v>0</v>
      </c>
      <c r="AE217" s="21"/>
      <c r="AF217" s="75">
        <v>515488</v>
      </c>
      <c r="AG217" s="21"/>
      <c r="AH217" s="71">
        <f>(AF217/$BD217)</f>
        <v>7.4270318555765265</v>
      </c>
      <c r="AI217" s="21"/>
      <c r="AJ217" s="71">
        <f>IF(AH$219,AH217/AH$219*100,0)</f>
        <v>113.49020782928298</v>
      </c>
      <c r="AK217" s="21"/>
      <c r="AL217" s="75">
        <f>(E217+K217+AF217)</f>
        <v>10916386</v>
      </c>
      <c r="AM217" s="21"/>
      <c r="AN217" s="75">
        <v>447561</v>
      </c>
      <c r="AO217" s="21"/>
      <c r="AP217" s="71">
        <f>IF($AL217,AN217/$AL217*100,0)</f>
        <v>4.0999008279846461</v>
      </c>
      <c r="AQ217" s="21"/>
      <c r="AR217" s="75">
        <v>191630</v>
      </c>
      <c r="AS217" s="21"/>
      <c r="AT217" s="71">
        <f>IF($AL217,AR217/$AL217*100,0)</f>
        <v>1.7554344450626793</v>
      </c>
      <c r="AU217" s="21"/>
      <c r="AV217" s="75">
        <v>0</v>
      </c>
      <c r="AW217" s="21"/>
      <c r="AX217" s="71">
        <f>IF($AL217,AV217/$AL217*100,0)</f>
        <v>0</v>
      </c>
      <c r="AY217" s="21"/>
      <c r="AZ217" s="75">
        <v>267126</v>
      </c>
      <c r="BA217" s="21"/>
      <c r="BB217" s="30">
        <v>95</v>
      </c>
      <c r="BC217" s="21"/>
      <c r="BD217" s="106">
        <v>69407</v>
      </c>
      <c r="BE217" s="21"/>
      <c r="BF217" s="106">
        <f>IF(E217,BD217,0)</f>
        <v>69407</v>
      </c>
      <c r="BG217" s="21"/>
      <c r="BH217" s="106">
        <f>IF(K217,BD217,0)</f>
        <v>69407</v>
      </c>
      <c r="BI217" s="21"/>
      <c r="BJ217" s="106">
        <f>IF(AF217,BD217,0)</f>
        <v>69407</v>
      </c>
    </row>
    <row r="218" spans="1:62" ht="8.85" customHeight="1" x14ac:dyDescent="0.3">
      <c r="A218" s="21"/>
      <c r="B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row>
    <row r="219" spans="1:62" ht="8.85" customHeight="1" x14ac:dyDescent="0.3">
      <c r="A219" s="30">
        <f>A217</f>
        <v>95</v>
      </c>
      <c r="B219" s="21"/>
      <c r="C219" s="18" t="s">
        <v>65</v>
      </c>
      <c r="D219" s="21"/>
      <c r="E219" s="76">
        <f>SUM(E89:E217)</f>
        <v>42122714</v>
      </c>
      <c r="F219" s="21"/>
      <c r="G219" s="79">
        <f>IF(E219=0,0,IF(ISNONTEXT(H219),E219/$BD219,E219/BF219))</f>
        <v>7.1899334444867753</v>
      </c>
      <c r="H219" s="130"/>
      <c r="I219" s="71">
        <f>IF(G$219,G219/G$219*100,0)</f>
        <v>100</v>
      </c>
      <c r="J219" s="21"/>
      <c r="K219" s="76">
        <f>SUM(K89:K217)</f>
        <v>714250564</v>
      </c>
      <c r="L219" s="21"/>
      <c r="M219" s="79">
        <f>IF(K219=0,0,IF(ISNONTEXT(N219),K219/$BD219,K219/BH219))</f>
        <v>121.91555410810287</v>
      </c>
      <c r="N219" s="130"/>
      <c r="O219" s="71">
        <f>IF(M$219,M219/M$219*100,0)</f>
        <v>100</v>
      </c>
      <c r="P219" s="21"/>
      <c r="Q219" s="76">
        <f>SUM(Q89:Q217)</f>
        <v>64845725</v>
      </c>
      <c r="R219" s="21"/>
      <c r="S219" s="76">
        <f>SUM(S89:S217)</f>
        <v>64997744</v>
      </c>
      <c r="T219" s="21"/>
      <c r="U219" s="76">
        <f>SUM(U89:U217)</f>
        <v>75500</v>
      </c>
      <c r="V219" s="21"/>
      <c r="W219" s="76">
        <f>SUM(W89:W217)</f>
        <v>97746</v>
      </c>
      <c r="X219" s="21"/>
      <c r="Y219" s="76">
        <f>SUM(Y89:Y217)</f>
        <v>14837</v>
      </c>
      <c r="Z219" s="21"/>
      <c r="AA219" s="76">
        <f>SUM(AA89:AA217)</f>
        <v>0</v>
      </c>
      <c r="AB219" s="21"/>
      <c r="AC219" s="21"/>
      <c r="AD219" s="76">
        <f>SUM(AD89:AD217)</f>
        <v>48700</v>
      </c>
      <c r="AE219" s="21"/>
      <c r="AF219" s="76">
        <f>SUM(AF89:AF217)</f>
        <v>38339670</v>
      </c>
      <c r="AG219" s="21"/>
      <c r="AH219" s="79">
        <f>IF(AF219=0,0,IF(ISNONTEXT(AI219),AF219/$BD219,AF219/BJ219))</f>
        <v>6.5442050002662766</v>
      </c>
      <c r="AI219" s="130"/>
      <c r="AJ219" s="71">
        <f>IF(AH$219,AH219/AH$219*100,0)</f>
        <v>100</v>
      </c>
      <c r="AK219" s="21"/>
      <c r="AL219" s="76">
        <f>SUM(AL89:AL217)</f>
        <v>794712948</v>
      </c>
      <c r="AM219" s="21"/>
      <c r="AN219" s="76">
        <f>SUM(AN89:AN217)</f>
        <v>37570439</v>
      </c>
      <c r="AO219" s="21"/>
      <c r="AP219" s="71">
        <f>IF($AL219,AN219/$AL219*100,0)</f>
        <v>4.727548367564788</v>
      </c>
      <c r="AQ219" s="21"/>
      <c r="AR219" s="76">
        <f>SUM(AR89:AR217)</f>
        <v>19779493</v>
      </c>
      <c r="AS219" s="21"/>
      <c r="AT219" s="71">
        <f>IF($AL219,AR219/$AL219*100,0)</f>
        <v>2.4888852068885634</v>
      </c>
      <c r="AU219" s="21"/>
      <c r="AV219" s="76">
        <f>SUM(AV89:AV217)</f>
        <v>47342</v>
      </c>
      <c r="AW219" s="21"/>
      <c r="AX219" s="71">
        <f>IF($AL219,AV219/$AL219*100,0)</f>
        <v>5.957119500713105E-3</v>
      </c>
      <c r="AY219" s="21"/>
      <c r="AZ219" s="76">
        <f>SUM(AZ89:AZ217)</f>
        <v>18327803</v>
      </c>
      <c r="BA219" s="21"/>
      <c r="BB219" s="30">
        <f>BB217</f>
        <v>95</v>
      </c>
      <c r="BC219" s="21"/>
      <c r="BD219" s="106">
        <f>SUM(BD89:BD217)</f>
        <v>5858568</v>
      </c>
      <c r="BE219" s="21"/>
      <c r="BF219" s="106">
        <f>SUM(BF89:BF217)</f>
        <v>5858568</v>
      </c>
      <c r="BG219" s="21"/>
      <c r="BH219" s="106">
        <f>SUM(BH89:BH217)</f>
        <v>5858568</v>
      </c>
      <c r="BI219" s="21"/>
      <c r="BJ219" s="106">
        <f>SUM(BJ89:BJ217)</f>
        <v>5858568</v>
      </c>
    </row>
    <row r="220" spans="1:62" ht="8.85" customHeight="1" x14ac:dyDescent="0.3">
      <c r="A220" s="21"/>
      <c r="B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row>
    <row r="221" spans="1:62" ht="8.85" customHeight="1" x14ac:dyDescent="0.3">
      <c r="A221" s="21"/>
      <c r="B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row>
    <row r="222" spans="1:62" ht="8.85" customHeight="1" x14ac:dyDescent="0.3">
      <c r="A222" s="21"/>
      <c r="B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row>
    <row r="223" spans="1:62" ht="8.85" customHeight="1" x14ac:dyDescent="0.3">
      <c r="A223" s="21"/>
      <c r="B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row>
    <row r="224" spans="1:62" ht="8.85" customHeight="1" x14ac:dyDescent="0.3">
      <c r="A224" s="21"/>
      <c r="B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row>
    <row r="225" spans="1:62" ht="7.65" customHeight="1" x14ac:dyDescent="0.3">
      <c r="A225" s="21"/>
      <c r="B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row>
    <row r="226" spans="1:62" ht="8.85" hidden="1" customHeight="1" x14ac:dyDescent="0.3">
      <c r="A226" s="21"/>
      <c r="B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row>
    <row r="227" spans="1:62" s="8" customFormat="1" ht="10.5" customHeight="1" x14ac:dyDescent="0.3">
      <c r="A227" s="112" t="s">
        <v>425</v>
      </c>
      <c r="BC227" s="113" t="s">
        <v>426</v>
      </c>
    </row>
    <row r="228" spans="1:62" s="8" customFormat="1" ht="10.5" customHeight="1" x14ac:dyDescent="0.3">
      <c r="AA228" s="11" t="s">
        <v>42</v>
      </c>
      <c r="AD228" s="38" t="s">
        <v>43</v>
      </c>
      <c r="BB228" s="11" t="s">
        <v>391</v>
      </c>
    </row>
    <row r="229" spans="1:62" s="8" customFormat="1" ht="10.5" customHeight="1" x14ac:dyDescent="0.3">
      <c r="A229" s="12"/>
      <c r="AA229" s="11" t="s">
        <v>392</v>
      </c>
      <c r="AD229" s="38" t="s">
        <v>393</v>
      </c>
      <c r="BB229" s="113" t="s">
        <v>219</v>
      </c>
    </row>
    <row r="230" spans="1:62" s="8" customFormat="1" ht="10.5" customHeight="1" x14ac:dyDescent="0.3">
      <c r="A230" s="13"/>
      <c r="AA230" s="11" t="s">
        <v>48</v>
      </c>
      <c r="AD230" s="14" t="s">
        <v>49</v>
      </c>
      <c r="BB230" s="13"/>
    </row>
    <row r="231" spans="1:62" ht="9.6" customHeight="1" x14ac:dyDescent="0.3">
      <c r="AN231" s="16" t="s">
        <v>394</v>
      </c>
      <c r="AO231" s="16"/>
      <c r="AP231" s="16"/>
      <c r="AQ231" s="16"/>
      <c r="AR231" s="16"/>
      <c r="AS231" s="16"/>
      <c r="AT231" s="16"/>
      <c r="AU231" s="16"/>
      <c r="AV231" s="16"/>
      <c r="AW231" s="16"/>
      <c r="AX231" s="16"/>
      <c r="AY231" s="16"/>
      <c r="AZ231" s="16"/>
    </row>
    <row r="232" spans="1:62" ht="9.6" customHeight="1" x14ac:dyDescent="0.3"/>
    <row r="233" spans="1:62" ht="9.6" customHeight="1" x14ac:dyDescent="0.3">
      <c r="E233" s="16" t="s">
        <v>395</v>
      </c>
      <c r="F233" s="16"/>
      <c r="G233" s="16"/>
      <c r="H233" s="16"/>
      <c r="I233" s="16"/>
      <c r="K233" s="16" t="s">
        <v>396</v>
      </c>
      <c r="L233" s="16"/>
      <c r="M233" s="16"/>
      <c r="N233" s="16"/>
      <c r="O233" s="16"/>
      <c r="P233" s="16"/>
      <c r="Q233" s="16"/>
      <c r="R233" s="16"/>
      <c r="S233" s="16"/>
      <c r="T233" s="16"/>
      <c r="U233" s="16"/>
      <c r="V233" s="16"/>
      <c r="W233" s="16"/>
      <c r="X233" s="16"/>
      <c r="Y233" s="16"/>
      <c r="Z233" s="16"/>
      <c r="AA233" s="16"/>
      <c r="AB233" s="17"/>
      <c r="AC233" s="17"/>
      <c r="AD233" s="16"/>
      <c r="AF233" s="16" t="s">
        <v>397</v>
      </c>
      <c r="AG233" s="16"/>
      <c r="AH233" s="16"/>
      <c r="AI233" s="16"/>
      <c r="AJ233" s="16"/>
      <c r="AR233" s="16" t="s">
        <v>398</v>
      </c>
      <c r="AS233" s="16"/>
      <c r="AT233" s="16"/>
      <c r="AU233" s="16"/>
      <c r="AV233" s="16"/>
      <c r="AW233" s="16"/>
      <c r="AX233" s="16"/>
    </row>
    <row r="234" spans="1:62" ht="9.6" customHeight="1" x14ac:dyDescent="0.3">
      <c r="AN234" s="17" t="s">
        <v>399</v>
      </c>
      <c r="AO234" s="17"/>
      <c r="AP234" s="17"/>
    </row>
    <row r="235" spans="1:62" ht="9.6" customHeight="1" x14ac:dyDescent="0.3">
      <c r="Q235" s="16" t="s">
        <v>400</v>
      </c>
      <c r="R235" s="16"/>
      <c r="S235" s="16"/>
      <c r="T235" s="16"/>
      <c r="U235" s="16"/>
      <c r="V235" s="16"/>
      <c r="W235" s="16"/>
      <c r="X235" s="16"/>
      <c r="Y235" s="16"/>
      <c r="Z235" s="16"/>
      <c r="AA235" s="16"/>
      <c r="AB235" s="17"/>
      <c r="AC235" s="17"/>
      <c r="AD235" s="16"/>
      <c r="AN235" s="16" t="s">
        <v>401</v>
      </c>
      <c r="AO235" s="16"/>
      <c r="AP235" s="16"/>
      <c r="AR235" s="16" t="s">
        <v>59</v>
      </c>
      <c r="AS235" s="16"/>
      <c r="AT235" s="16"/>
      <c r="AV235" s="16" t="s">
        <v>60</v>
      </c>
      <c r="AW235" s="16"/>
      <c r="AX235" s="16"/>
    </row>
    <row r="236" spans="1:62" ht="9.6" customHeight="1" x14ac:dyDescent="0.3">
      <c r="Y236" s="18" t="s">
        <v>402</v>
      </c>
      <c r="AD236" s="18" t="s">
        <v>403</v>
      </c>
      <c r="BH236" s="18" t="s">
        <v>404</v>
      </c>
    </row>
    <row r="237" spans="1:62" ht="9.6" customHeight="1" x14ac:dyDescent="0.3">
      <c r="G237" s="18" t="s">
        <v>63</v>
      </c>
      <c r="I237" s="18" t="s">
        <v>64</v>
      </c>
      <c r="M237" s="18" t="s">
        <v>63</v>
      </c>
      <c r="O237" s="18" t="s">
        <v>64</v>
      </c>
      <c r="Q237" s="18" t="s">
        <v>405</v>
      </c>
      <c r="U237" s="18" t="s">
        <v>406</v>
      </c>
      <c r="W237" s="18" t="s">
        <v>407</v>
      </c>
      <c r="Y237" s="18" t="s">
        <v>408</v>
      </c>
      <c r="AD237" s="18" t="s">
        <v>409</v>
      </c>
      <c r="AH237" s="18" t="s">
        <v>63</v>
      </c>
      <c r="AJ237" s="18" t="s">
        <v>64</v>
      </c>
      <c r="AP237" s="18" t="s">
        <v>273</v>
      </c>
      <c r="AT237" s="18" t="s">
        <v>273</v>
      </c>
      <c r="AX237" s="18" t="s">
        <v>273</v>
      </c>
      <c r="AZ237" s="18" t="s">
        <v>410</v>
      </c>
      <c r="BH237" s="18" t="s">
        <v>411</v>
      </c>
      <c r="BJ237" s="18" t="s">
        <v>412</v>
      </c>
    </row>
    <row r="238" spans="1:62" ht="9.6" customHeight="1" x14ac:dyDescent="0.3">
      <c r="A238" s="19" t="s">
        <v>71</v>
      </c>
      <c r="C238" s="19" t="s">
        <v>73</v>
      </c>
      <c r="E238" s="19" t="s">
        <v>74</v>
      </c>
      <c r="G238" s="19" t="s">
        <v>75</v>
      </c>
      <c r="I238" s="19" t="s">
        <v>80</v>
      </c>
      <c r="K238" s="19" t="s">
        <v>74</v>
      </c>
      <c r="M238" s="19" t="s">
        <v>75</v>
      </c>
      <c r="O238" s="19" t="s">
        <v>80</v>
      </c>
      <c r="Q238" s="19" t="s">
        <v>76</v>
      </c>
      <c r="S238" s="19" t="s">
        <v>413</v>
      </c>
      <c r="U238" s="19" t="s">
        <v>414</v>
      </c>
      <c r="W238" s="19" t="s">
        <v>415</v>
      </c>
      <c r="Y238" s="19" t="s">
        <v>416</v>
      </c>
      <c r="AA238" s="19" t="s">
        <v>417</v>
      </c>
      <c r="AD238" s="19" t="s">
        <v>418</v>
      </c>
      <c r="AF238" s="19" t="s">
        <v>74</v>
      </c>
      <c r="AH238" s="19" t="s">
        <v>75</v>
      </c>
      <c r="AJ238" s="19" t="s">
        <v>80</v>
      </c>
      <c r="AL238" s="19" t="s">
        <v>65</v>
      </c>
      <c r="AN238" s="19" t="s">
        <v>74</v>
      </c>
      <c r="AP238" s="19" t="s">
        <v>374</v>
      </c>
      <c r="AR238" s="19" t="s">
        <v>74</v>
      </c>
      <c r="AT238" s="19" t="s">
        <v>374</v>
      </c>
      <c r="AV238" s="19" t="s">
        <v>74</v>
      </c>
      <c r="AX238" s="19" t="s">
        <v>374</v>
      </c>
      <c r="AZ238" s="19" t="s">
        <v>419</v>
      </c>
      <c r="BB238" s="19" t="s">
        <v>71</v>
      </c>
      <c r="BF238" s="111" t="s">
        <v>395</v>
      </c>
      <c r="BH238" s="111" t="s">
        <v>375</v>
      </c>
      <c r="BJ238" s="111" t="s">
        <v>420</v>
      </c>
    </row>
    <row r="239" spans="1:62" ht="8.85" customHeight="1" x14ac:dyDescent="0.3"/>
    <row r="240" spans="1:62" ht="8.85" customHeight="1" x14ac:dyDescent="0.3">
      <c r="B240" s="10" t="s">
        <v>291</v>
      </c>
    </row>
    <row r="241" spans="1:62" ht="8.85" customHeight="1" x14ac:dyDescent="0.3">
      <c r="A241" s="10">
        <v>1</v>
      </c>
      <c r="B241" s="18"/>
      <c r="C241" s="10" t="s">
        <v>220</v>
      </c>
      <c r="D241" s="21"/>
      <c r="E241" s="64">
        <v>142440</v>
      </c>
      <c r="F241" s="21"/>
      <c r="G241" s="65">
        <f>(E241/$BD241)</f>
        <v>17.389818093028936</v>
      </c>
      <c r="H241" s="21"/>
      <c r="I241" s="66">
        <f>IF(G$287,G241/G$287*100,0)</f>
        <v>96.419412210070902</v>
      </c>
      <c r="J241" s="21"/>
      <c r="K241" s="64">
        <v>2111781</v>
      </c>
      <c r="L241" s="21"/>
      <c r="M241" s="65">
        <f>(K241/$BD241)</f>
        <v>257.81723843242582</v>
      </c>
      <c r="N241" s="21"/>
      <c r="O241" s="66">
        <f>IF(M$287,M241/M$287*100,0)</f>
        <v>154.10299745319398</v>
      </c>
      <c r="P241" s="21"/>
      <c r="Q241" s="64">
        <v>0</v>
      </c>
      <c r="R241" s="21"/>
      <c r="S241" s="64">
        <v>0</v>
      </c>
      <c r="T241" s="21"/>
      <c r="U241" s="64">
        <v>0</v>
      </c>
      <c r="V241" s="21"/>
      <c r="W241" s="64">
        <v>0</v>
      </c>
      <c r="X241" s="21"/>
      <c r="Y241" s="64">
        <v>0</v>
      </c>
      <c r="Z241" s="21"/>
      <c r="AA241" s="64">
        <v>0</v>
      </c>
      <c r="AB241" s="21"/>
      <c r="AC241" s="21"/>
      <c r="AD241" s="64">
        <v>0</v>
      </c>
      <c r="AE241" s="21"/>
      <c r="AF241" s="64">
        <v>0</v>
      </c>
      <c r="AG241" s="21"/>
      <c r="AH241" s="65">
        <f>(AF241/$BD241)</f>
        <v>0</v>
      </c>
      <c r="AI241" s="21"/>
      <c r="AJ241" s="66">
        <f>IF(AH$287,AH241/AH$287*100,0)</f>
        <v>0</v>
      </c>
      <c r="AK241" s="21"/>
      <c r="AL241" s="64">
        <f>(E241+K241+AF241)</f>
        <v>2254221</v>
      </c>
      <c r="AM241" s="21"/>
      <c r="AN241" s="64">
        <v>0</v>
      </c>
      <c r="AO241" s="21"/>
      <c r="AP241" s="66">
        <f>IF($AL241,AN241/$AL241*100,0)</f>
        <v>0</v>
      </c>
      <c r="AQ241" s="21"/>
      <c r="AR241" s="64">
        <v>0</v>
      </c>
      <c r="AS241" s="21"/>
      <c r="AT241" s="66">
        <f>IF($AL241,AR241/$AL241*100,0)</f>
        <v>0</v>
      </c>
      <c r="AU241" s="21"/>
      <c r="AV241" s="64">
        <v>0</v>
      </c>
      <c r="AW241" s="21"/>
      <c r="AX241" s="66">
        <f>IF($AL241,AV241/$AL241*100,0)</f>
        <v>0</v>
      </c>
      <c r="AY241" s="21"/>
      <c r="AZ241" s="64">
        <v>0</v>
      </c>
      <c r="BA241" s="21"/>
      <c r="BB241" s="10">
        <v>1</v>
      </c>
      <c r="BC241" s="21"/>
      <c r="BD241" s="96">
        <v>8191</v>
      </c>
      <c r="BE241" s="21"/>
      <c r="BF241" s="96">
        <f>IF(E241,BD241,0)</f>
        <v>8191</v>
      </c>
      <c r="BG241" s="21"/>
      <c r="BH241" s="96">
        <f>IF(K241,BD241,0)</f>
        <v>8191</v>
      </c>
      <c r="BI241" s="21"/>
      <c r="BJ241" s="96">
        <f>IF(AF241,BD241,0)</f>
        <v>0</v>
      </c>
    </row>
    <row r="242" spans="1:62" ht="8.85" customHeight="1" x14ac:dyDescent="0.3">
      <c r="A242" s="10">
        <v>2</v>
      </c>
      <c r="B242" s="18"/>
      <c r="C242" s="10" t="s">
        <v>221</v>
      </c>
      <c r="D242" s="21"/>
      <c r="E242" s="70">
        <v>127397</v>
      </c>
      <c r="F242" s="21"/>
      <c r="G242" s="66">
        <f>(E242/$BD242)</f>
        <v>17.632802768166091</v>
      </c>
      <c r="H242" s="21"/>
      <c r="I242" s="66">
        <f>IF(G$287,G242/G$287*100,0)</f>
        <v>97.766662619905347</v>
      </c>
      <c r="J242" s="21"/>
      <c r="K242" s="70">
        <v>1387854</v>
      </c>
      <c r="L242" s="21"/>
      <c r="M242" s="66">
        <f>(K242/$BD242)</f>
        <v>192.09051903114187</v>
      </c>
      <c r="N242" s="21"/>
      <c r="O242" s="66">
        <f>IF(M$287,M242/M$287*100,0)</f>
        <v>114.81670095072951</v>
      </c>
      <c r="P242" s="21"/>
      <c r="Q242" s="70">
        <v>0</v>
      </c>
      <c r="R242" s="21"/>
      <c r="S242" s="70">
        <v>320916</v>
      </c>
      <c r="T242" s="21"/>
      <c r="U242" s="70">
        <v>0</v>
      </c>
      <c r="V242" s="21"/>
      <c r="W242" s="70">
        <v>0</v>
      </c>
      <c r="X242" s="21"/>
      <c r="Y242" s="70">
        <v>0</v>
      </c>
      <c r="Z242" s="21"/>
      <c r="AA242" s="70">
        <v>0</v>
      </c>
      <c r="AB242" s="21"/>
      <c r="AC242" s="21"/>
      <c r="AD242" s="70">
        <v>0</v>
      </c>
      <c r="AE242" s="21"/>
      <c r="AF242" s="70">
        <v>3694</v>
      </c>
      <c r="AG242" s="21"/>
      <c r="AH242" s="66">
        <f>(AF242/$BD242)</f>
        <v>0.51128027681660904</v>
      </c>
      <c r="AI242" s="21"/>
      <c r="AJ242" s="66">
        <f>IF(AH$287,AH242/AH$287*100,0)</f>
        <v>58.671433523269755</v>
      </c>
      <c r="AK242" s="21"/>
      <c r="AL242" s="70">
        <f>(E242+K242+AF242)</f>
        <v>1518945</v>
      </c>
      <c r="AM242" s="21"/>
      <c r="AN242" s="70">
        <v>0</v>
      </c>
      <c r="AO242" s="21"/>
      <c r="AP242" s="66">
        <f>IF($AL242,AN242/$AL242*100,0)</f>
        <v>0</v>
      </c>
      <c r="AQ242" s="21"/>
      <c r="AR242" s="70">
        <v>0</v>
      </c>
      <c r="AS242" s="21"/>
      <c r="AT242" s="66">
        <f>IF($AL242,AR242/$AL242*100,0)</f>
        <v>0</v>
      </c>
      <c r="AU242" s="21"/>
      <c r="AV242" s="70">
        <v>0</v>
      </c>
      <c r="AW242" s="21"/>
      <c r="AX242" s="66">
        <f>IF($AL242,AV242/$AL242*100,0)</f>
        <v>0</v>
      </c>
      <c r="AY242" s="21"/>
      <c r="AZ242" s="70">
        <v>0</v>
      </c>
      <c r="BA242" s="21"/>
      <c r="BB242" s="10">
        <v>2</v>
      </c>
      <c r="BC242" s="21"/>
      <c r="BD242" s="96">
        <v>7225</v>
      </c>
      <c r="BE242" s="21"/>
      <c r="BF242" s="96">
        <f>IF(E242,BD242,0)</f>
        <v>7225</v>
      </c>
      <c r="BG242" s="21"/>
      <c r="BH242" s="96">
        <f>IF(K242,BD242,0)</f>
        <v>7225</v>
      </c>
      <c r="BI242" s="21"/>
      <c r="BJ242" s="96">
        <f>IF(AF242,BD242,0)</f>
        <v>7225</v>
      </c>
    </row>
    <row r="243" spans="1:62" ht="8.85" customHeight="1" x14ac:dyDescent="0.3">
      <c r="A243" s="10">
        <v>3</v>
      </c>
      <c r="B243" s="18"/>
      <c r="C243" s="10" t="s">
        <v>135</v>
      </c>
      <c r="D243" s="21"/>
      <c r="E243" s="70">
        <v>56719</v>
      </c>
      <c r="F243" s="21"/>
      <c r="G243" s="66">
        <f>(E243/$BD243)</f>
        <v>9.1897278029812046</v>
      </c>
      <c r="H243" s="21"/>
      <c r="I243" s="66">
        <f>IF(G$287,G243/G$287*100,0)</f>
        <v>50.953273254145913</v>
      </c>
      <c r="J243" s="21"/>
      <c r="K243" s="70">
        <v>1004970</v>
      </c>
      <c r="L243" s="21"/>
      <c r="M243" s="66">
        <f>(K243/$BD243)</f>
        <v>162.82728451069346</v>
      </c>
      <c r="N243" s="21"/>
      <c r="O243" s="66">
        <f>IF(M$287,M243/M$287*100,0)</f>
        <v>97.325426192704228</v>
      </c>
      <c r="P243" s="21"/>
      <c r="Q243" s="70">
        <v>0</v>
      </c>
      <c r="R243" s="21"/>
      <c r="S243" s="70">
        <v>197313</v>
      </c>
      <c r="T243" s="21"/>
      <c r="U243" s="70">
        <v>0</v>
      </c>
      <c r="V243" s="21"/>
      <c r="W243" s="70">
        <v>0</v>
      </c>
      <c r="X243" s="21"/>
      <c r="Y243" s="70">
        <v>0</v>
      </c>
      <c r="Z243" s="21"/>
      <c r="AA243" s="70">
        <v>0</v>
      </c>
      <c r="AB243" s="21"/>
      <c r="AC243" s="21"/>
      <c r="AD243" s="70">
        <v>0</v>
      </c>
      <c r="AE243" s="21"/>
      <c r="AF243" s="70">
        <v>0</v>
      </c>
      <c r="AG243" s="21"/>
      <c r="AH243" s="66">
        <f>(AF243/$BD243)</f>
        <v>0</v>
      </c>
      <c r="AI243" s="21"/>
      <c r="AJ243" s="66">
        <f>IF(AH$287,AH243/AH$287*100,0)</f>
        <v>0</v>
      </c>
      <c r="AK243" s="21"/>
      <c r="AL243" s="70">
        <f>(E243+K243+AF243)</f>
        <v>1061689</v>
      </c>
      <c r="AM243" s="21"/>
      <c r="AN243" s="70">
        <v>0</v>
      </c>
      <c r="AO243" s="21"/>
      <c r="AP243" s="66">
        <f>IF($AL243,AN243/$AL243*100,0)</f>
        <v>0</v>
      </c>
      <c r="AQ243" s="21"/>
      <c r="AR243" s="70">
        <v>0</v>
      </c>
      <c r="AS243" s="21"/>
      <c r="AT243" s="66">
        <f>IF($AL243,AR243/$AL243*100,0)</f>
        <v>0</v>
      </c>
      <c r="AU243" s="21"/>
      <c r="AV243" s="70">
        <v>0</v>
      </c>
      <c r="AW243" s="21"/>
      <c r="AX243" s="66">
        <f>IF($AL243,AV243/$AL243*100,0)</f>
        <v>0</v>
      </c>
      <c r="AY243" s="21"/>
      <c r="AZ243" s="70">
        <v>3990</v>
      </c>
      <c r="BA243" s="21"/>
      <c r="BB243" s="10">
        <v>3</v>
      </c>
      <c r="BC243" s="21"/>
      <c r="BD243" s="96">
        <v>6172</v>
      </c>
      <c r="BE243" s="21"/>
      <c r="BF243" s="96">
        <f>IF(E243,BD243,0)</f>
        <v>6172</v>
      </c>
      <c r="BG243" s="21"/>
      <c r="BH243" s="96">
        <f>IF(K243,BD243,0)</f>
        <v>6172</v>
      </c>
      <c r="BI243" s="21"/>
      <c r="BJ243" s="96">
        <f>IF(AF243,BD243,0)</f>
        <v>0</v>
      </c>
    </row>
    <row r="244" spans="1:62" ht="8.85" customHeight="1" x14ac:dyDescent="0.3">
      <c r="A244" s="10">
        <v>4</v>
      </c>
      <c r="B244" s="18"/>
      <c r="C244" s="10" t="s">
        <v>222</v>
      </c>
      <c r="D244" s="21"/>
      <c r="E244" s="70">
        <v>79060</v>
      </c>
      <c r="F244" s="21"/>
      <c r="G244" s="66">
        <f>(E244/$BD244)</f>
        <v>18.891278375149344</v>
      </c>
      <c r="H244" s="21"/>
      <c r="I244" s="66">
        <f>IF(G$287,G244/G$287*100,0)</f>
        <v>104.74439393698449</v>
      </c>
      <c r="J244" s="21"/>
      <c r="K244" s="70">
        <v>991319</v>
      </c>
      <c r="L244" s="21"/>
      <c r="M244" s="66">
        <f>(K244/$BD244)</f>
        <v>236.87431302270011</v>
      </c>
      <c r="N244" s="21"/>
      <c r="O244" s="66">
        <f>IF(M$287,M244/M$287*100,0)</f>
        <v>141.58495327313699</v>
      </c>
      <c r="P244" s="21"/>
      <c r="Q244" s="70">
        <v>0</v>
      </c>
      <c r="R244" s="21"/>
      <c r="S244" s="70">
        <v>139932</v>
      </c>
      <c r="T244" s="21"/>
      <c r="U244" s="70">
        <v>0</v>
      </c>
      <c r="V244" s="21"/>
      <c r="W244" s="70">
        <v>0</v>
      </c>
      <c r="X244" s="21"/>
      <c r="Y244" s="70">
        <v>0</v>
      </c>
      <c r="Z244" s="21"/>
      <c r="AA244" s="70">
        <v>0</v>
      </c>
      <c r="AB244" s="21"/>
      <c r="AC244" s="21"/>
      <c r="AD244" s="70">
        <v>49040</v>
      </c>
      <c r="AE244" s="21"/>
      <c r="AF244" s="70">
        <v>2724</v>
      </c>
      <c r="AG244" s="21"/>
      <c r="AH244" s="66">
        <f>(AF244/$BD244)</f>
        <v>0.6508960573476702</v>
      </c>
      <c r="AI244" s="21"/>
      <c r="AJ244" s="66">
        <f>IF(AH$287,AH244/AH$287*100,0)</f>
        <v>74.69289642269969</v>
      </c>
      <c r="AK244" s="21"/>
      <c r="AL244" s="70">
        <f>(E244+K244+AF244)</f>
        <v>1073103</v>
      </c>
      <c r="AM244" s="21"/>
      <c r="AN244" s="70">
        <v>0</v>
      </c>
      <c r="AO244" s="21"/>
      <c r="AP244" s="66">
        <f>IF($AL244,AN244/$AL244*100,0)</f>
        <v>0</v>
      </c>
      <c r="AQ244" s="21"/>
      <c r="AR244" s="70">
        <v>0</v>
      </c>
      <c r="AS244" s="21"/>
      <c r="AT244" s="66">
        <f>IF($AL244,AR244/$AL244*100,0)</f>
        <v>0</v>
      </c>
      <c r="AU244" s="21"/>
      <c r="AV244" s="70">
        <v>0</v>
      </c>
      <c r="AW244" s="21"/>
      <c r="AX244" s="66">
        <f>IF($AL244,AV244/$AL244*100,0)</f>
        <v>0</v>
      </c>
      <c r="AY244" s="21"/>
      <c r="AZ244" s="70">
        <v>0</v>
      </c>
      <c r="BA244" s="21"/>
      <c r="BB244" s="10">
        <v>4</v>
      </c>
      <c r="BC244" s="21"/>
      <c r="BD244" s="96">
        <v>4185</v>
      </c>
      <c r="BE244" s="21"/>
      <c r="BF244" s="96">
        <f>IF(E244,BD244,0)</f>
        <v>4185</v>
      </c>
      <c r="BG244" s="21"/>
      <c r="BH244" s="96">
        <f>IF(K244,BD244,0)</f>
        <v>4185</v>
      </c>
      <c r="BI244" s="21"/>
      <c r="BJ244" s="96">
        <f>IF(AF244,BD244,0)</f>
        <v>4185</v>
      </c>
    </row>
    <row r="245" spans="1:62" ht="8.85" customHeight="1" x14ac:dyDescent="0.3">
      <c r="A245" s="10">
        <v>5</v>
      </c>
      <c r="B245" s="18"/>
      <c r="C245" s="10" t="s">
        <v>223</v>
      </c>
      <c r="D245" s="21"/>
      <c r="E245" s="70">
        <v>34614</v>
      </c>
      <c r="F245" s="21"/>
      <c r="G245" s="71">
        <f>(E245/$BD245)</f>
        <v>6.1656572853580336</v>
      </c>
      <c r="H245" s="21"/>
      <c r="I245" s="71">
        <f>IF(G$287,G245/G$287*100,0)</f>
        <v>34.186041979431408</v>
      </c>
      <c r="J245" s="21"/>
      <c r="K245" s="70">
        <v>495305</v>
      </c>
      <c r="L245" s="21"/>
      <c r="M245" s="71">
        <f>(K245/$BD245)</f>
        <v>88.226754542215886</v>
      </c>
      <c r="N245" s="21"/>
      <c r="O245" s="71">
        <f>IF(M$287,M245/M$287*100,0)</f>
        <v>52.735059196152989</v>
      </c>
      <c r="P245" s="21"/>
      <c r="Q245" s="70">
        <v>0</v>
      </c>
      <c r="R245" s="21"/>
      <c r="S245" s="70">
        <v>259271</v>
      </c>
      <c r="T245" s="21"/>
      <c r="U245" s="70">
        <v>0</v>
      </c>
      <c r="V245" s="21"/>
      <c r="W245" s="70">
        <v>0</v>
      </c>
      <c r="X245" s="21"/>
      <c r="Y245" s="70">
        <v>4686</v>
      </c>
      <c r="Z245" s="21"/>
      <c r="AA245" s="70">
        <v>0</v>
      </c>
      <c r="AB245" s="21"/>
      <c r="AC245" s="21"/>
      <c r="AD245" s="70">
        <v>0</v>
      </c>
      <c r="AE245" s="21"/>
      <c r="AF245" s="70">
        <v>0</v>
      </c>
      <c r="AG245" s="21"/>
      <c r="AH245" s="71">
        <f>(AF245/$BD245)</f>
        <v>0</v>
      </c>
      <c r="AI245" s="21"/>
      <c r="AJ245" s="71">
        <f>IF(AH$287,AH245/AH$287*100,0)</f>
        <v>0</v>
      </c>
      <c r="AK245" s="21"/>
      <c r="AL245" s="70">
        <f>(E245+K245+AF245)</f>
        <v>529919</v>
      </c>
      <c r="AM245" s="21"/>
      <c r="AN245" s="70">
        <v>0</v>
      </c>
      <c r="AO245" s="21"/>
      <c r="AP245" s="71">
        <f>IF($AL245,AN245/$AL245*100,0)</f>
        <v>0</v>
      </c>
      <c r="AQ245" s="21"/>
      <c r="AR245" s="70">
        <v>0</v>
      </c>
      <c r="AS245" s="21"/>
      <c r="AT245" s="71">
        <f>IF($AL245,AR245/$AL245*100,0)</f>
        <v>0</v>
      </c>
      <c r="AU245" s="21"/>
      <c r="AV245" s="70">
        <v>0</v>
      </c>
      <c r="AW245" s="21"/>
      <c r="AX245" s="71">
        <f>IF($AL245,AV245/$AL245*100,0)</f>
        <v>0</v>
      </c>
      <c r="AY245" s="21"/>
      <c r="AZ245" s="70">
        <v>0</v>
      </c>
      <c r="BA245" s="21"/>
      <c r="BB245" s="10">
        <v>5</v>
      </c>
      <c r="BC245" s="21"/>
      <c r="BD245" s="96">
        <v>5614</v>
      </c>
      <c r="BE245" s="21"/>
      <c r="BF245" s="96">
        <f>IF(E245,BD245,0)</f>
        <v>5614</v>
      </c>
      <c r="BG245" s="21"/>
      <c r="BH245" s="96">
        <f>IF(K245,BD245,0)</f>
        <v>5614</v>
      </c>
      <c r="BI245" s="21"/>
      <c r="BJ245" s="96">
        <f>IF(AF245,BD245,0)</f>
        <v>0</v>
      </c>
    </row>
    <row r="246" spans="1:62" ht="8.85" customHeight="1" x14ac:dyDescent="0.3">
      <c r="A246" s="4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9"/>
      <c r="BC246" s="21"/>
      <c r="BD246" s="27"/>
      <c r="BE246" s="21"/>
      <c r="BF246" s="21"/>
      <c r="BG246" s="21"/>
      <c r="BH246" s="21"/>
      <c r="BI246" s="21"/>
      <c r="BJ246" s="21"/>
    </row>
    <row r="247" spans="1:62" ht="8.85" customHeight="1" x14ac:dyDescent="0.3">
      <c r="A247" s="10">
        <v>6</v>
      </c>
      <c r="B247" s="18"/>
      <c r="C247" s="10" t="s">
        <v>224</v>
      </c>
      <c r="D247" s="21"/>
      <c r="E247" s="70">
        <v>295669</v>
      </c>
      <c r="F247" s="21"/>
      <c r="G247" s="71">
        <f>(E247/$BD247)</f>
        <v>6.9373298920694513</v>
      </c>
      <c r="H247" s="21"/>
      <c r="I247" s="71">
        <f>IF(G$287,G247/G$287*100,0)</f>
        <v>38.464650229367884</v>
      </c>
      <c r="J247" s="21"/>
      <c r="K247" s="70">
        <v>3346392</v>
      </c>
      <c r="L247" s="21"/>
      <c r="M247" s="71">
        <f>(K247/$BD247)</f>
        <v>78.516940403566394</v>
      </c>
      <c r="N247" s="21"/>
      <c r="O247" s="71">
        <f>IF(M$287,M247/M$287*100,0)</f>
        <v>46.93129109834414</v>
      </c>
      <c r="P247" s="21"/>
      <c r="Q247" s="70">
        <v>0</v>
      </c>
      <c r="R247" s="21"/>
      <c r="S247" s="70">
        <v>0</v>
      </c>
      <c r="T247" s="21"/>
      <c r="U247" s="70">
        <v>0</v>
      </c>
      <c r="V247" s="21"/>
      <c r="W247" s="70">
        <v>0</v>
      </c>
      <c r="X247" s="21"/>
      <c r="Y247" s="70">
        <v>0</v>
      </c>
      <c r="Z247" s="21"/>
      <c r="AA247" s="70">
        <v>0</v>
      </c>
      <c r="AB247" s="21"/>
      <c r="AC247" s="21"/>
      <c r="AD247" s="70">
        <v>0</v>
      </c>
      <c r="AE247" s="21"/>
      <c r="AF247" s="70">
        <v>0</v>
      </c>
      <c r="AG247" s="21"/>
      <c r="AH247" s="71">
        <f>(AF247/$BD247)</f>
        <v>0</v>
      </c>
      <c r="AI247" s="21"/>
      <c r="AJ247" s="71">
        <f>IF(AH$287,AH247/AH$287*100,0)</f>
        <v>0</v>
      </c>
      <c r="AK247" s="21"/>
      <c r="AL247" s="70">
        <f>(E247+K247+AF247)</f>
        <v>3642061</v>
      </c>
      <c r="AM247" s="21"/>
      <c r="AN247" s="70">
        <v>0</v>
      </c>
      <c r="AO247" s="21"/>
      <c r="AP247" s="71">
        <f>IF($AL247,AN247/$AL247*100,0)</f>
        <v>0</v>
      </c>
      <c r="AQ247" s="21"/>
      <c r="AR247" s="70">
        <v>0</v>
      </c>
      <c r="AS247" s="21"/>
      <c r="AT247" s="71">
        <f>IF($AL247,AR247/$AL247*100,0)</f>
        <v>0</v>
      </c>
      <c r="AU247" s="21"/>
      <c r="AV247" s="70">
        <v>0</v>
      </c>
      <c r="AW247" s="21"/>
      <c r="AX247" s="71">
        <f>IF($AL247,AV247/$AL247*100,0)</f>
        <v>0</v>
      </c>
      <c r="AY247" s="21"/>
      <c r="AZ247" s="70">
        <v>0</v>
      </c>
      <c r="BA247" s="21"/>
      <c r="BB247" s="10">
        <v>6</v>
      </c>
      <c r="BC247" s="21"/>
      <c r="BD247" s="96">
        <v>42620</v>
      </c>
      <c r="BE247" s="21"/>
      <c r="BF247" s="96">
        <f>IF(E247,BD247,0)</f>
        <v>42620</v>
      </c>
      <c r="BG247" s="21"/>
      <c r="BH247" s="96">
        <f>IF(K247,BD247,0)</f>
        <v>42620</v>
      </c>
      <c r="BI247" s="21"/>
      <c r="BJ247" s="96">
        <f>IF(AF247,BD247,0)</f>
        <v>0</v>
      </c>
    </row>
    <row r="248" spans="1:62" ht="8.85" customHeight="1" x14ac:dyDescent="0.3">
      <c r="A248" s="10">
        <v>7</v>
      </c>
      <c r="B248" s="18"/>
      <c r="C248" s="10" t="s">
        <v>225</v>
      </c>
      <c r="D248" s="21"/>
      <c r="E248" s="70">
        <v>22810</v>
      </c>
      <c r="F248" s="21"/>
      <c r="G248" s="71">
        <f>(E248/$BD248)</f>
        <v>6.2993648163490752</v>
      </c>
      <c r="H248" s="21"/>
      <c r="I248" s="71">
        <f>IF(G$287,G248/G$287*100,0)</f>
        <v>34.927395424145367</v>
      </c>
      <c r="J248" s="21"/>
      <c r="K248" s="70">
        <v>376975</v>
      </c>
      <c r="L248" s="21"/>
      <c r="M248" s="71">
        <f>(K248/$BD248)</f>
        <v>104.10798122065728</v>
      </c>
      <c r="N248" s="21"/>
      <c r="O248" s="71">
        <f>IF(M$287,M248/M$287*100,0)</f>
        <v>62.227615431964587</v>
      </c>
      <c r="P248" s="21"/>
      <c r="Q248" s="70">
        <v>0</v>
      </c>
      <c r="R248" s="21"/>
      <c r="S248" s="70">
        <v>0</v>
      </c>
      <c r="T248" s="21"/>
      <c r="U248" s="70">
        <v>0</v>
      </c>
      <c r="V248" s="21"/>
      <c r="W248" s="70">
        <v>0</v>
      </c>
      <c r="X248" s="21"/>
      <c r="Y248" s="70">
        <v>0</v>
      </c>
      <c r="Z248" s="21"/>
      <c r="AA248" s="70">
        <v>0</v>
      </c>
      <c r="AB248" s="21"/>
      <c r="AC248" s="21"/>
      <c r="AD248" s="70">
        <v>0</v>
      </c>
      <c r="AE248" s="21"/>
      <c r="AF248" s="70">
        <v>0</v>
      </c>
      <c r="AG248" s="21"/>
      <c r="AH248" s="71">
        <f>(AF248/$BD248)</f>
        <v>0</v>
      </c>
      <c r="AI248" s="21"/>
      <c r="AJ248" s="71">
        <f>IF(AH$287,AH248/AH$287*100,0)</f>
        <v>0</v>
      </c>
      <c r="AK248" s="21"/>
      <c r="AL248" s="70">
        <f>(E248+K248+AF248)</f>
        <v>399785</v>
      </c>
      <c r="AM248" s="21"/>
      <c r="AN248" s="70">
        <v>0</v>
      </c>
      <c r="AO248" s="21"/>
      <c r="AP248" s="71">
        <f>IF($AL248,AN248/$AL248*100,0)</f>
        <v>0</v>
      </c>
      <c r="AQ248" s="21"/>
      <c r="AR248" s="70">
        <v>0</v>
      </c>
      <c r="AS248" s="21"/>
      <c r="AT248" s="71">
        <f>IF($AL248,AR248/$AL248*100,0)</f>
        <v>0</v>
      </c>
      <c r="AU248" s="21"/>
      <c r="AV248" s="70">
        <v>0</v>
      </c>
      <c r="AW248" s="21"/>
      <c r="AX248" s="71">
        <f>IF($AL248,AV248/$AL248*100,0)</f>
        <v>0</v>
      </c>
      <c r="AY248" s="21"/>
      <c r="AZ248" s="70">
        <v>0</v>
      </c>
      <c r="BA248" s="21"/>
      <c r="BB248" s="10">
        <v>7</v>
      </c>
      <c r="BC248" s="21"/>
      <c r="BD248" s="96">
        <v>3621</v>
      </c>
      <c r="BE248" s="21"/>
      <c r="BF248" s="96">
        <f>IF(E248,BD248,0)</f>
        <v>3621</v>
      </c>
      <c r="BG248" s="21"/>
      <c r="BH248" s="96">
        <f>IF(K248,BD248,0)</f>
        <v>3621</v>
      </c>
      <c r="BI248" s="21"/>
      <c r="BJ248" s="96">
        <f>IF(AF248,BD248,0)</f>
        <v>0</v>
      </c>
    </row>
    <row r="249" spans="1:62" ht="8.85" customHeight="1" x14ac:dyDescent="0.3">
      <c r="A249" s="10">
        <v>8</v>
      </c>
      <c r="B249" s="18"/>
      <c r="C249" s="10" t="s">
        <v>226</v>
      </c>
      <c r="D249" s="21"/>
      <c r="E249" s="70">
        <v>66702</v>
      </c>
      <c r="F249" s="21"/>
      <c r="G249" s="71">
        <f>(E249/$BD249)</f>
        <v>12.252387950036738</v>
      </c>
      <c r="H249" s="21"/>
      <c r="I249" s="71">
        <f>IF(G$287,G249/G$287*100,0)</f>
        <v>67.93446820388958</v>
      </c>
      <c r="J249" s="21"/>
      <c r="K249" s="70">
        <v>863991</v>
      </c>
      <c r="L249" s="21"/>
      <c r="M249" s="71">
        <f>(K249/$BD249)</f>
        <v>158.70518001469509</v>
      </c>
      <c r="N249" s="21"/>
      <c r="O249" s="71">
        <f>IF(M$287,M249/M$287*100,0)</f>
        <v>94.861554255703666</v>
      </c>
      <c r="P249" s="21"/>
      <c r="Q249" s="70">
        <v>0</v>
      </c>
      <c r="R249" s="21"/>
      <c r="S249" s="70">
        <v>248625</v>
      </c>
      <c r="T249" s="21"/>
      <c r="U249" s="70">
        <v>0</v>
      </c>
      <c r="V249" s="21"/>
      <c r="W249" s="70">
        <v>0</v>
      </c>
      <c r="X249" s="21"/>
      <c r="Y249" s="70">
        <v>0</v>
      </c>
      <c r="Z249" s="21"/>
      <c r="AA249" s="70">
        <v>0</v>
      </c>
      <c r="AB249" s="21"/>
      <c r="AC249" s="21"/>
      <c r="AD249" s="70">
        <v>0</v>
      </c>
      <c r="AE249" s="21"/>
      <c r="AF249" s="70">
        <v>0</v>
      </c>
      <c r="AG249" s="21"/>
      <c r="AH249" s="71">
        <f>(AF249/$BD249)</f>
        <v>0</v>
      </c>
      <c r="AI249" s="21"/>
      <c r="AJ249" s="71">
        <f>IF(AH$287,AH249/AH$287*100,0)</f>
        <v>0</v>
      </c>
      <c r="AK249" s="21"/>
      <c r="AL249" s="70">
        <f>(E249+K249+AF249)</f>
        <v>930693</v>
      </c>
      <c r="AM249" s="21"/>
      <c r="AN249" s="70">
        <v>0</v>
      </c>
      <c r="AO249" s="21"/>
      <c r="AP249" s="71">
        <f>IF($AL249,AN249/$AL249*100,0)</f>
        <v>0</v>
      </c>
      <c r="AQ249" s="21"/>
      <c r="AR249" s="70">
        <v>0</v>
      </c>
      <c r="AS249" s="21"/>
      <c r="AT249" s="71">
        <f>IF($AL249,AR249/$AL249*100,0)</f>
        <v>0</v>
      </c>
      <c r="AU249" s="21"/>
      <c r="AV249" s="70">
        <v>0</v>
      </c>
      <c r="AW249" s="21"/>
      <c r="AX249" s="71">
        <f>IF($AL249,AV249/$AL249*100,0)</f>
        <v>0</v>
      </c>
      <c r="AY249" s="21"/>
      <c r="AZ249" s="70">
        <v>0</v>
      </c>
      <c r="BA249" s="21"/>
      <c r="BB249" s="10">
        <v>8</v>
      </c>
      <c r="BC249" s="21"/>
      <c r="BD249" s="96">
        <v>5444</v>
      </c>
      <c r="BE249" s="21"/>
      <c r="BF249" s="96">
        <f>IF(E249,BD249,0)</f>
        <v>5444</v>
      </c>
      <c r="BG249" s="21"/>
      <c r="BH249" s="96">
        <f>IF(K249,BD249,0)</f>
        <v>5444</v>
      </c>
      <c r="BI249" s="21"/>
      <c r="BJ249" s="96">
        <f>IF(AF249,BD249,0)</f>
        <v>0</v>
      </c>
    </row>
    <row r="250" spans="1:62" ht="8.85" customHeight="1" x14ac:dyDescent="0.3">
      <c r="A250" s="10">
        <v>9</v>
      </c>
      <c r="B250" s="18"/>
      <c r="C250" s="10" t="s">
        <v>227</v>
      </c>
      <c r="D250" s="21"/>
      <c r="E250" s="70">
        <v>38470</v>
      </c>
      <c r="F250" s="21"/>
      <c r="G250" s="71">
        <f>(E250/$BD250)</f>
        <v>6.8160878809355063</v>
      </c>
      <c r="H250" s="21"/>
      <c r="I250" s="71">
        <f>IF(G$287,G250/G$287*100,0)</f>
        <v>37.792412981907077</v>
      </c>
      <c r="J250" s="21"/>
      <c r="K250" s="70">
        <v>743034</v>
      </c>
      <c r="L250" s="21"/>
      <c r="M250" s="71">
        <f>(K250/$BD250)</f>
        <v>131.65024805102763</v>
      </c>
      <c r="N250" s="21"/>
      <c r="O250" s="71">
        <f>IF(M$287,M250/M$287*100,0)</f>
        <v>78.690230193576809</v>
      </c>
      <c r="P250" s="21"/>
      <c r="Q250" s="70">
        <v>0</v>
      </c>
      <c r="R250" s="21"/>
      <c r="S250" s="70">
        <v>258561</v>
      </c>
      <c r="T250" s="21"/>
      <c r="U250" s="70">
        <v>0</v>
      </c>
      <c r="V250" s="21"/>
      <c r="W250" s="70">
        <v>0</v>
      </c>
      <c r="X250" s="21"/>
      <c r="Y250" s="70">
        <v>0</v>
      </c>
      <c r="Z250" s="21"/>
      <c r="AA250" s="70">
        <v>0</v>
      </c>
      <c r="AB250" s="21"/>
      <c r="AC250" s="21"/>
      <c r="AD250" s="70">
        <v>0</v>
      </c>
      <c r="AE250" s="21"/>
      <c r="AF250" s="70">
        <v>0</v>
      </c>
      <c r="AG250" s="21"/>
      <c r="AH250" s="71">
        <f>(AF250/$BD250)</f>
        <v>0</v>
      </c>
      <c r="AI250" s="21"/>
      <c r="AJ250" s="71">
        <f>IF(AH$287,AH250/AH$287*100,0)</f>
        <v>0</v>
      </c>
      <c r="AK250" s="21"/>
      <c r="AL250" s="70">
        <f>(E250+K250+AF250)</f>
        <v>781504</v>
      </c>
      <c r="AM250" s="21"/>
      <c r="AN250" s="70">
        <v>0</v>
      </c>
      <c r="AO250" s="21"/>
      <c r="AP250" s="71">
        <f>IF($AL250,AN250/$AL250*100,0)</f>
        <v>0</v>
      </c>
      <c r="AQ250" s="21"/>
      <c r="AR250" s="70">
        <v>0</v>
      </c>
      <c r="AS250" s="21"/>
      <c r="AT250" s="71">
        <f>IF($AL250,AR250/$AL250*100,0)</f>
        <v>0</v>
      </c>
      <c r="AU250" s="21"/>
      <c r="AV250" s="70">
        <v>0</v>
      </c>
      <c r="AW250" s="21"/>
      <c r="AX250" s="71">
        <f>IF($AL250,AV250/$AL250*100,0)</f>
        <v>0</v>
      </c>
      <c r="AY250" s="21"/>
      <c r="AZ250" s="70">
        <v>0</v>
      </c>
      <c r="BA250" s="21"/>
      <c r="BB250" s="10">
        <v>9</v>
      </c>
      <c r="BC250" s="21"/>
      <c r="BD250" s="96">
        <v>5644</v>
      </c>
      <c r="BE250" s="21"/>
      <c r="BF250" s="96">
        <f>IF(E250,BD250,0)</f>
        <v>5644</v>
      </c>
      <c r="BG250" s="21"/>
      <c r="BH250" s="96">
        <f>IF(K250,BD250,0)</f>
        <v>5644</v>
      </c>
      <c r="BI250" s="21"/>
      <c r="BJ250" s="96">
        <f>IF(AF250,BD250,0)</f>
        <v>0</v>
      </c>
    </row>
    <row r="251" spans="1:62" ht="8.85" customHeight="1" x14ac:dyDescent="0.3">
      <c r="A251" s="10">
        <v>10</v>
      </c>
      <c r="B251" s="18"/>
      <c r="C251" s="10" t="s">
        <v>228</v>
      </c>
      <c r="D251" s="21"/>
      <c r="E251" s="70">
        <v>24300</v>
      </c>
      <c r="F251" s="21"/>
      <c r="G251" s="71">
        <f>(E251/$BD251)</f>
        <v>6.5835816851801683</v>
      </c>
      <c r="H251" s="21"/>
      <c r="I251" s="71">
        <f>IF(G$287,G251/G$287*100,0)</f>
        <v>36.50326144449587</v>
      </c>
      <c r="J251" s="21"/>
      <c r="K251" s="70">
        <v>439625</v>
      </c>
      <c r="L251" s="21"/>
      <c r="M251" s="71">
        <f>(K251/$BD251)</f>
        <v>119.10728799783257</v>
      </c>
      <c r="N251" s="21"/>
      <c r="O251" s="71">
        <f>IF(M$287,M251/M$287*100,0)</f>
        <v>71.193028870323744</v>
      </c>
      <c r="P251" s="21"/>
      <c r="Q251" s="70">
        <v>0</v>
      </c>
      <c r="R251" s="21"/>
      <c r="S251" s="70">
        <v>143813</v>
      </c>
      <c r="T251" s="21"/>
      <c r="U251" s="70">
        <v>0</v>
      </c>
      <c r="V251" s="21"/>
      <c r="W251" s="70">
        <v>0</v>
      </c>
      <c r="X251" s="21"/>
      <c r="Y251" s="70">
        <v>0</v>
      </c>
      <c r="Z251" s="21"/>
      <c r="AA251" s="70">
        <v>0</v>
      </c>
      <c r="AB251" s="21"/>
      <c r="AC251" s="21"/>
      <c r="AD251" s="70">
        <v>0</v>
      </c>
      <c r="AE251" s="21"/>
      <c r="AF251" s="70">
        <v>0</v>
      </c>
      <c r="AG251" s="21"/>
      <c r="AH251" s="71">
        <f>(AF251/$BD251)</f>
        <v>0</v>
      </c>
      <c r="AI251" s="21"/>
      <c r="AJ251" s="71">
        <f>IF(AH$287,AH251/AH$287*100,0)</f>
        <v>0</v>
      </c>
      <c r="AK251" s="21"/>
      <c r="AL251" s="70">
        <f>(E251+K251+AF251)</f>
        <v>463925</v>
      </c>
      <c r="AM251" s="21"/>
      <c r="AN251" s="70">
        <v>0</v>
      </c>
      <c r="AO251" s="21"/>
      <c r="AP251" s="71">
        <f>IF($AL251,AN251/$AL251*100,0)</f>
        <v>0</v>
      </c>
      <c r="AQ251" s="21"/>
      <c r="AR251" s="70">
        <v>0</v>
      </c>
      <c r="AS251" s="21"/>
      <c r="AT251" s="71">
        <f>IF($AL251,AR251/$AL251*100,0)</f>
        <v>0</v>
      </c>
      <c r="AU251" s="21"/>
      <c r="AV251" s="70">
        <v>0</v>
      </c>
      <c r="AW251" s="21"/>
      <c r="AX251" s="71">
        <f>IF($AL251,AV251/$AL251*100,0)</f>
        <v>0</v>
      </c>
      <c r="AY251" s="21"/>
      <c r="AZ251" s="70">
        <v>0</v>
      </c>
      <c r="BA251" s="21"/>
      <c r="BB251" s="10">
        <v>10</v>
      </c>
      <c r="BC251" s="21"/>
      <c r="BD251" s="96">
        <v>3691</v>
      </c>
      <c r="BE251" s="21"/>
      <c r="BF251" s="96">
        <f>IF(E251,BD251,0)</f>
        <v>3691</v>
      </c>
      <c r="BG251" s="21"/>
      <c r="BH251" s="96">
        <f>IF(K251,BD251,0)</f>
        <v>3691</v>
      </c>
      <c r="BI251" s="21"/>
      <c r="BJ251" s="96">
        <f>IF(AF251,BD251,0)</f>
        <v>0</v>
      </c>
    </row>
    <row r="252" spans="1:62" ht="8.85" customHeight="1" x14ac:dyDescent="0.3">
      <c r="A252" s="4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9"/>
      <c r="BC252" s="21"/>
      <c r="BD252" s="27"/>
      <c r="BE252" s="21"/>
      <c r="BF252" s="21"/>
      <c r="BG252" s="21"/>
      <c r="BH252" s="21"/>
      <c r="BI252" s="21"/>
      <c r="BJ252" s="21"/>
    </row>
    <row r="253" spans="1:62" ht="8.85" customHeight="1" x14ac:dyDescent="0.3">
      <c r="A253" s="10">
        <v>11</v>
      </c>
      <c r="B253" s="18"/>
      <c r="C253" s="10" t="s">
        <v>229</v>
      </c>
      <c r="D253" s="21"/>
      <c r="E253" s="70">
        <v>70221</v>
      </c>
      <c r="F253" s="21"/>
      <c r="G253" s="71">
        <f>(E253/$BD253)</f>
        <v>3.337341381113065</v>
      </c>
      <c r="H253" s="21"/>
      <c r="I253" s="71">
        <f>IF(G$287,G253/G$287*100,0)</f>
        <v>18.504189784495896</v>
      </c>
      <c r="J253" s="21"/>
      <c r="K253" s="70">
        <v>3414260</v>
      </c>
      <c r="L253" s="21"/>
      <c r="M253" s="71">
        <f>(K253/$BD253)</f>
        <v>162.2670025188917</v>
      </c>
      <c r="N253" s="21"/>
      <c r="O253" s="71">
        <f>IF(M$287,M253/M$287*100,0)</f>
        <v>96.990533402444484</v>
      </c>
      <c r="P253" s="21"/>
      <c r="Q253" s="70">
        <v>0</v>
      </c>
      <c r="R253" s="21"/>
      <c r="S253" s="70">
        <v>974360</v>
      </c>
      <c r="T253" s="21"/>
      <c r="U253" s="70">
        <v>0</v>
      </c>
      <c r="V253" s="21"/>
      <c r="W253" s="70">
        <v>0</v>
      </c>
      <c r="X253" s="21"/>
      <c r="Y253" s="70">
        <v>0</v>
      </c>
      <c r="Z253" s="21"/>
      <c r="AA253" s="70">
        <v>0</v>
      </c>
      <c r="AB253" s="21"/>
      <c r="AC253" s="21"/>
      <c r="AD253" s="70">
        <v>0</v>
      </c>
      <c r="AE253" s="21"/>
      <c r="AF253" s="70">
        <v>0</v>
      </c>
      <c r="AG253" s="21"/>
      <c r="AH253" s="71">
        <f>(AF253/$BD253)</f>
        <v>0</v>
      </c>
      <c r="AI253" s="21"/>
      <c r="AJ253" s="71">
        <f>IF(AH$287,AH253/AH$287*100,0)</f>
        <v>0</v>
      </c>
      <c r="AK253" s="21"/>
      <c r="AL253" s="70">
        <f>(E253+K253+AF253)</f>
        <v>3484481</v>
      </c>
      <c r="AM253" s="21"/>
      <c r="AN253" s="70">
        <v>0</v>
      </c>
      <c r="AO253" s="21"/>
      <c r="AP253" s="71">
        <f>IF($AL253,AN253/$AL253*100,0)</f>
        <v>0</v>
      </c>
      <c r="AQ253" s="21"/>
      <c r="AR253" s="70">
        <v>0</v>
      </c>
      <c r="AS253" s="21"/>
      <c r="AT253" s="71">
        <f>IF($AL253,AR253/$AL253*100,0)</f>
        <v>0</v>
      </c>
      <c r="AU253" s="21"/>
      <c r="AV253" s="70">
        <v>0</v>
      </c>
      <c r="AW253" s="21"/>
      <c r="AX253" s="71">
        <f>IF($AL253,AV253/$AL253*100,0)</f>
        <v>0</v>
      </c>
      <c r="AY253" s="21"/>
      <c r="AZ253" s="70">
        <v>0</v>
      </c>
      <c r="BA253" s="21"/>
      <c r="BB253" s="10">
        <v>11</v>
      </c>
      <c r="BC253" s="21"/>
      <c r="BD253" s="96">
        <v>21041</v>
      </c>
      <c r="BE253" s="21"/>
      <c r="BF253" s="96">
        <f>IF(E253,BD253,0)</f>
        <v>21041</v>
      </c>
      <c r="BG253" s="21"/>
      <c r="BH253" s="96">
        <f>IF(K253,BD253,0)</f>
        <v>21041</v>
      </c>
      <c r="BI253" s="21"/>
      <c r="BJ253" s="96">
        <f>IF(AF253,BD253,0)</f>
        <v>0</v>
      </c>
    </row>
    <row r="254" spans="1:62" ht="8.85" customHeight="1" x14ac:dyDescent="0.3">
      <c r="A254" s="10">
        <v>12</v>
      </c>
      <c r="B254" s="18"/>
      <c r="C254" s="10" t="s">
        <v>230</v>
      </c>
      <c r="D254" s="21"/>
      <c r="E254" s="70">
        <v>12953</v>
      </c>
      <c r="F254" s="21"/>
      <c r="G254" s="71">
        <f>(E254/$BD254)</f>
        <v>3.3349639546858909</v>
      </c>
      <c r="H254" s="21"/>
      <c r="I254" s="71">
        <f>IF(G$287,G254/G$287*100,0)</f>
        <v>18.491007929605036</v>
      </c>
      <c r="J254" s="21"/>
      <c r="K254" s="70">
        <v>547612</v>
      </c>
      <c r="L254" s="21"/>
      <c r="M254" s="71">
        <f>(K254/$BD254)</f>
        <v>140.99176107106075</v>
      </c>
      <c r="N254" s="21"/>
      <c r="O254" s="71">
        <f>IF(M$287,M254/M$287*100,0)</f>
        <v>84.273856664358561</v>
      </c>
      <c r="P254" s="21"/>
      <c r="Q254" s="70">
        <v>0</v>
      </c>
      <c r="R254" s="21"/>
      <c r="S254" s="70">
        <v>0</v>
      </c>
      <c r="T254" s="21"/>
      <c r="U254" s="70">
        <v>0</v>
      </c>
      <c r="V254" s="21"/>
      <c r="W254" s="70">
        <v>0</v>
      </c>
      <c r="X254" s="21"/>
      <c r="Y254" s="70">
        <v>0</v>
      </c>
      <c r="Z254" s="21"/>
      <c r="AA254" s="70">
        <v>0</v>
      </c>
      <c r="AB254" s="21"/>
      <c r="AC254" s="21"/>
      <c r="AD254" s="70">
        <v>0</v>
      </c>
      <c r="AE254" s="21"/>
      <c r="AF254" s="70">
        <v>0</v>
      </c>
      <c r="AG254" s="21"/>
      <c r="AH254" s="71">
        <f>(AF254/$BD254)</f>
        <v>0</v>
      </c>
      <c r="AI254" s="21"/>
      <c r="AJ254" s="71">
        <f>IF(AH$287,AH254/AH$287*100,0)</f>
        <v>0</v>
      </c>
      <c r="AK254" s="21"/>
      <c r="AL254" s="70">
        <f>(E254+K254+AF254)</f>
        <v>560565</v>
      </c>
      <c r="AM254" s="21"/>
      <c r="AN254" s="70">
        <v>0</v>
      </c>
      <c r="AO254" s="21"/>
      <c r="AP254" s="71">
        <f>IF($AL254,AN254/$AL254*100,0)</f>
        <v>0</v>
      </c>
      <c r="AQ254" s="21"/>
      <c r="AR254" s="70">
        <v>0</v>
      </c>
      <c r="AS254" s="21"/>
      <c r="AT254" s="71">
        <f>IF($AL254,AR254/$AL254*100,0)</f>
        <v>0</v>
      </c>
      <c r="AU254" s="21"/>
      <c r="AV254" s="70">
        <v>0</v>
      </c>
      <c r="AW254" s="21"/>
      <c r="AX254" s="71">
        <f>IF($AL254,AV254/$AL254*100,0)</f>
        <v>0</v>
      </c>
      <c r="AY254" s="21"/>
      <c r="AZ254" s="70">
        <v>0</v>
      </c>
      <c r="BA254" s="21"/>
      <c r="BB254" s="10">
        <v>12</v>
      </c>
      <c r="BC254" s="21"/>
      <c r="BD254" s="96">
        <v>3884</v>
      </c>
      <c r="BE254" s="21"/>
      <c r="BF254" s="96">
        <f>IF(E254,BD254,0)</f>
        <v>3884</v>
      </c>
      <c r="BG254" s="21"/>
      <c r="BH254" s="96">
        <f>IF(K254,BD254,0)</f>
        <v>3884</v>
      </c>
      <c r="BI254" s="21"/>
      <c r="BJ254" s="96">
        <f>IF(AF254,BD254,0)</f>
        <v>0</v>
      </c>
    </row>
    <row r="255" spans="1:62" ht="8.85" customHeight="1" x14ac:dyDescent="0.3">
      <c r="A255" s="10">
        <v>13</v>
      </c>
      <c r="B255" s="18"/>
      <c r="C255" s="10" t="s">
        <v>231</v>
      </c>
      <c r="D255" s="21"/>
      <c r="E255" s="70">
        <v>143742</v>
      </c>
      <c r="F255" s="21"/>
      <c r="G255" s="71">
        <f>(E255/$BD255)</f>
        <v>40.582156973461323</v>
      </c>
      <c r="H255" s="21"/>
      <c r="I255" s="71">
        <f>IF(G$287,G255/G$287*100,0)</f>
        <v>225.01142338956038</v>
      </c>
      <c r="J255" s="21"/>
      <c r="K255" s="70">
        <v>832647</v>
      </c>
      <c r="L255" s="21"/>
      <c r="M255" s="71">
        <f>(K255/$BD255)</f>
        <v>235.07820440429137</v>
      </c>
      <c r="N255" s="21"/>
      <c r="O255" s="71">
        <f>IF(M$287,M255/M$287*100,0)</f>
        <v>140.51137990181704</v>
      </c>
      <c r="P255" s="21"/>
      <c r="Q255" s="70">
        <v>0</v>
      </c>
      <c r="R255" s="21"/>
      <c r="S255" s="70">
        <v>244159</v>
      </c>
      <c r="T255" s="21"/>
      <c r="U255" s="70">
        <v>0</v>
      </c>
      <c r="V255" s="21"/>
      <c r="W255" s="70">
        <v>0</v>
      </c>
      <c r="X255" s="21"/>
      <c r="Y255" s="70">
        <v>0</v>
      </c>
      <c r="Z255" s="21"/>
      <c r="AA255" s="70">
        <v>0</v>
      </c>
      <c r="AB255" s="21"/>
      <c r="AC255" s="21"/>
      <c r="AD255" s="70">
        <v>0</v>
      </c>
      <c r="AE255" s="21"/>
      <c r="AF255" s="70">
        <v>0</v>
      </c>
      <c r="AG255" s="21"/>
      <c r="AH255" s="71">
        <f>(AF255/$BD255)</f>
        <v>0</v>
      </c>
      <c r="AI255" s="21"/>
      <c r="AJ255" s="71">
        <f>IF(AH$287,AH255/AH$287*100,0)</f>
        <v>0</v>
      </c>
      <c r="AK255" s="21"/>
      <c r="AL255" s="70">
        <f>(E255+K255+AF255)</f>
        <v>976389</v>
      </c>
      <c r="AM255" s="21"/>
      <c r="AN255" s="70">
        <v>0</v>
      </c>
      <c r="AO255" s="21"/>
      <c r="AP255" s="71">
        <f>IF($AL255,AN255/$AL255*100,0)</f>
        <v>0</v>
      </c>
      <c r="AQ255" s="21"/>
      <c r="AR255" s="70">
        <v>0</v>
      </c>
      <c r="AS255" s="21"/>
      <c r="AT255" s="71">
        <f>IF($AL255,AR255/$AL255*100,0)</f>
        <v>0</v>
      </c>
      <c r="AU255" s="21"/>
      <c r="AV255" s="70">
        <v>0</v>
      </c>
      <c r="AW255" s="21"/>
      <c r="AX255" s="71">
        <f>IF($AL255,AV255/$AL255*100,0)</f>
        <v>0</v>
      </c>
      <c r="AY255" s="21"/>
      <c r="AZ255" s="70">
        <v>0</v>
      </c>
      <c r="BA255" s="21"/>
      <c r="BB255" s="10">
        <v>13</v>
      </c>
      <c r="BC255" s="21"/>
      <c r="BD255" s="96">
        <v>3542</v>
      </c>
      <c r="BE255" s="21"/>
      <c r="BF255" s="96">
        <f>IF(E255,BD255,0)</f>
        <v>3542</v>
      </c>
      <c r="BG255" s="21"/>
      <c r="BH255" s="96">
        <f>IF(K255,BD255,0)</f>
        <v>3542</v>
      </c>
      <c r="BI255" s="21"/>
      <c r="BJ255" s="96">
        <f>IF(AF255,BD255,0)</f>
        <v>0</v>
      </c>
    </row>
    <row r="256" spans="1:62" ht="8.85" customHeight="1" x14ac:dyDescent="0.3">
      <c r="A256" s="10">
        <v>14</v>
      </c>
      <c r="B256" s="18"/>
      <c r="C256" s="10" t="s">
        <v>149</v>
      </c>
      <c r="D256" s="21"/>
      <c r="E256" s="70">
        <v>181031</v>
      </c>
      <c r="F256" s="21"/>
      <c r="G256" s="71">
        <f>(E256/$BD256)</f>
        <v>11.052628365590085</v>
      </c>
      <c r="H256" s="21"/>
      <c r="I256" s="71">
        <f>IF(G$287,G256/G$287*100,0)</f>
        <v>61.282293160602727</v>
      </c>
      <c r="J256" s="21"/>
      <c r="K256" s="70">
        <v>569800</v>
      </c>
      <c r="L256" s="21"/>
      <c r="M256" s="71">
        <f>(K256/$BD256)</f>
        <v>34.788448623237073</v>
      </c>
      <c r="N256" s="21"/>
      <c r="O256" s="71">
        <f>IF(M$287,M256/M$287*100,0)</f>
        <v>20.793815968951964</v>
      </c>
      <c r="P256" s="21"/>
      <c r="Q256" s="70">
        <v>0</v>
      </c>
      <c r="R256" s="21"/>
      <c r="S256" s="70">
        <v>549994</v>
      </c>
      <c r="T256" s="21"/>
      <c r="U256" s="70">
        <v>0</v>
      </c>
      <c r="V256" s="21"/>
      <c r="W256" s="70">
        <v>0</v>
      </c>
      <c r="X256" s="21"/>
      <c r="Y256" s="70">
        <v>0</v>
      </c>
      <c r="Z256" s="21"/>
      <c r="AA256" s="70">
        <v>0</v>
      </c>
      <c r="AB256" s="21"/>
      <c r="AC256" s="21"/>
      <c r="AD256" s="70">
        <v>0</v>
      </c>
      <c r="AE256" s="21"/>
      <c r="AF256" s="70">
        <v>0</v>
      </c>
      <c r="AG256" s="21"/>
      <c r="AH256" s="71">
        <f>(AF256/$BD256)</f>
        <v>0</v>
      </c>
      <c r="AI256" s="21"/>
      <c r="AJ256" s="71">
        <f>IF(AH$287,AH256/AH$287*100,0)</f>
        <v>0</v>
      </c>
      <c r="AK256" s="21"/>
      <c r="AL256" s="70">
        <f>(E256+K256+AF256)</f>
        <v>750831</v>
      </c>
      <c r="AM256" s="21"/>
      <c r="AN256" s="70">
        <v>10</v>
      </c>
      <c r="AO256" s="21"/>
      <c r="AP256" s="71">
        <f>IF($AL256,AN256/$AL256*100,0)</f>
        <v>1.3318576350736717E-3</v>
      </c>
      <c r="AQ256" s="21"/>
      <c r="AR256" s="70">
        <v>0</v>
      </c>
      <c r="AS256" s="21"/>
      <c r="AT256" s="71">
        <f>IF($AL256,AR256/$AL256*100,0)</f>
        <v>0</v>
      </c>
      <c r="AU256" s="21"/>
      <c r="AV256" s="70">
        <v>0</v>
      </c>
      <c r="AW256" s="21"/>
      <c r="AX256" s="71">
        <f>IF($AL256,AV256/$AL256*100,0)</f>
        <v>0</v>
      </c>
      <c r="AY256" s="21"/>
      <c r="AZ256" s="70">
        <v>0</v>
      </c>
      <c r="BA256" s="21"/>
      <c r="BB256" s="10">
        <v>14</v>
      </c>
      <c r="BC256" s="21"/>
      <c r="BD256" s="96">
        <v>16379</v>
      </c>
      <c r="BE256" s="21"/>
      <c r="BF256" s="96">
        <f>IF(E256,BD256,0)</f>
        <v>16379</v>
      </c>
      <c r="BG256" s="21"/>
      <c r="BH256" s="96">
        <f>IF(K256,BD256,0)</f>
        <v>16379</v>
      </c>
      <c r="BI256" s="21"/>
      <c r="BJ256" s="96">
        <f>IF(AF256,BD256,0)</f>
        <v>0</v>
      </c>
    </row>
    <row r="257" spans="1:62" ht="8.85" customHeight="1" x14ac:dyDescent="0.3">
      <c r="A257" s="10">
        <v>15</v>
      </c>
      <c r="B257" s="18"/>
      <c r="C257" s="10" t="s">
        <v>232</v>
      </c>
      <c r="D257" s="21"/>
      <c r="E257" s="70">
        <v>83089</v>
      </c>
      <c r="F257" s="21"/>
      <c r="G257" s="71">
        <f>(E257/$BD257)</f>
        <v>16.748437814956663</v>
      </c>
      <c r="H257" s="21"/>
      <c r="I257" s="71">
        <f>IF(G$287,G257/G$287*100,0)</f>
        <v>92.863221507900718</v>
      </c>
      <c r="J257" s="21"/>
      <c r="K257" s="70">
        <v>1223780</v>
      </c>
      <c r="L257" s="21"/>
      <c r="M257" s="71">
        <f>(K257/$BD257)</f>
        <v>246.6801048175771</v>
      </c>
      <c r="N257" s="21"/>
      <c r="O257" s="71">
        <f>IF(M$287,M257/M$287*100,0)</f>
        <v>147.4460893134586</v>
      </c>
      <c r="P257" s="21"/>
      <c r="Q257" s="70">
        <v>0</v>
      </c>
      <c r="R257" s="21"/>
      <c r="S257" s="70">
        <v>0</v>
      </c>
      <c r="T257" s="21"/>
      <c r="U257" s="70">
        <v>0</v>
      </c>
      <c r="V257" s="21"/>
      <c r="W257" s="70">
        <v>0</v>
      </c>
      <c r="X257" s="21"/>
      <c r="Y257" s="70">
        <v>0</v>
      </c>
      <c r="Z257" s="21"/>
      <c r="AA257" s="70">
        <v>0</v>
      </c>
      <c r="AB257" s="21"/>
      <c r="AC257" s="21"/>
      <c r="AD257" s="70">
        <v>0</v>
      </c>
      <c r="AE257" s="21"/>
      <c r="AF257" s="70">
        <v>0</v>
      </c>
      <c r="AG257" s="21"/>
      <c r="AH257" s="71">
        <f>(AF257/$BD257)</f>
        <v>0</v>
      </c>
      <c r="AI257" s="21"/>
      <c r="AJ257" s="71">
        <f>IF(AH$287,AH257/AH$287*100,0)</f>
        <v>0</v>
      </c>
      <c r="AK257" s="21"/>
      <c r="AL257" s="70">
        <f>(E257+K257+AF257)</f>
        <v>1306869</v>
      </c>
      <c r="AM257" s="21"/>
      <c r="AN257" s="70">
        <v>0</v>
      </c>
      <c r="AO257" s="21"/>
      <c r="AP257" s="71">
        <f>IF($AL257,AN257/$AL257*100,0)</f>
        <v>0</v>
      </c>
      <c r="AQ257" s="21"/>
      <c r="AR257" s="70">
        <v>0</v>
      </c>
      <c r="AS257" s="21"/>
      <c r="AT257" s="71">
        <f>IF($AL257,AR257/$AL257*100,0)</f>
        <v>0</v>
      </c>
      <c r="AU257" s="21"/>
      <c r="AV257" s="70">
        <v>0</v>
      </c>
      <c r="AW257" s="21"/>
      <c r="AX257" s="71">
        <f>IF($AL257,AV257/$AL257*100,0)</f>
        <v>0</v>
      </c>
      <c r="AY257" s="21"/>
      <c r="AZ257" s="70">
        <v>0</v>
      </c>
      <c r="BA257" s="21"/>
      <c r="BB257" s="10">
        <v>15</v>
      </c>
      <c r="BC257" s="21"/>
      <c r="BD257" s="96">
        <v>4961</v>
      </c>
      <c r="BE257" s="21"/>
      <c r="BF257" s="96">
        <f>IF(E257,BD257,0)</f>
        <v>4961</v>
      </c>
      <c r="BG257" s="21"/>
      <c r="BH257" s="96">
        <f>IF(K257,BD257,0)</f>
        <v>4961</v>
      </c>
      <c r="BI257" s="21"/>
      <c r="BJ257" s="96">
        <f>IF(AF257,BD257,0)</f>
        <v>0</v>
      </c>
    </row>
    <row r="258" spans="1:62" ht="8.85" customHeight="1" x14ac:dyDescent="0.3">
      <c r="A258" s="4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9"/>
      <c r="BC258" s="21"/>
      <c r="BD258" s="27"/>
      <c r="BE258" s="21"/>
      <c r="BF258" s="21"/>
      <c r="BG258" s="21"/>
      <c r="BH258" s="21"/>
      <c r="BI258" s="21"/>
      <c r="BJ258" s="21"/>
    </row>
    <row r="259" spans="1:62" ht="8.85" customHeight="1" x14ac:dyDescent="0.3">
      <c r="A259" s="10">
        <v>16</v>
      </c>
      <c r="B259" s="18"/>
      <c r="C259" s="10" t="s">
        <v>233</v>
      </c>
      <c r="D259" s="21"/>
      <c r="E259" s="70">
        <v>259322</v>
      </c>
      <c r="F259" s="21"/>
      <c r="G259" s="71">
        <f>(E259/$BD259)</f>
        <v>31.563047711781888</v>
      </c>
      <c r="H259" s="21"/>
      <c r="I259" s="71">
        <f>IF(G$287,G259/G$287*100,0)</f>
        <v>175.00416000029341</v>
      </c>
      <c r="J259" s="21"/>
      <c r="K259" s="70">
        <v>1273302</v>
      </c>
      <c r="L259" s="21"/>
      <c r="M259" s="71">
        <f>(K259/$BD259)</f>
        <v>154.97833495618306</v>
      </c>
      <c r="N259" s="21"/>
      <c r="O259" s="71">
        <f>IF(M$287,M259/M$287*100,0)</f>
        <v>92.633937522034955</v>
      </c>
      <c r="P259" s="21"/>
      <c r="Q259" s="70">
        <v>0</v>
      </c>
      <c r="R259" s="21"/>
      <c r="S259" s="70">
        <v>0</v>
      </c>
      <c r="T259" s="21"/>
      <c r="U259" s="70">
        <v>0</v>
      </c>
      <c r="V259" s="21"/>
      <c r="W259" s="70">
        <v>0</v>
      </c>
      <c r="X259" s="21"/>
      <c r="Y259" s="70">
        <v>0</v>
      </c>
      <c r="Z259" s="21"/>
      <c r="AA259" s="70">
        <v>0</v>
      </c>
      <c r="AB259" s="21"/>
      <c r="AC259" s="21"/>
      <c r="AD259" s="70">
        <v>0</v>
      </c>
      <c r="AE259" s="21"/>
      <c r="AF259" s="70">
        <v>0</v>
      </c>
      <c r="AG259" s="21"/>
      <c r="AH259" s="71">
        <f>(AF259/$BD259)</f>
        <v>0</v>
      </c>
      <c r="AI259" s="21"/>
      <c r="AJ259" s="71">
        <f>IF(AH$287,AH259/AH$287*100,0)</f>
        <v>0</v>
      </c>
      <c r="AK259" s="21"/>
      <c r="AL259" s="70">
        <f>(E259+K259+AF259)</f>
        <v>1532624</v>
      </c>
      <c r="AM259" s="21"/>
      <c r="AN259" s="70">
        <v>0</v>
      </c>
      <c r="AO259" s="21"/>
      <c r="AP259" s="71">
        <f>IF($AL259,AN259/$AL259*100,0)</f>
        <v>0</v>
      </c>
      <c r="AQ259" s="21"/>
      <c r="AR259" s="70">
        <v>0</v>
      </c>
      <c r="AS259" s="21"/>
      <c r="AT259" s="71">
        <f>IF($AL259,AR259/$AL259*100,0)</f>
        <v>0</v>
      </c>
      <c r="AU259" s="21"/>
      <c r="AV259" s="70">
        <v>0</v>
      </c>
      <c r="AW259" s="21"/>
      <c r="AX259" s="71">
        <f>IF($AL259,AV259/$AL259*100,0)</f>
        <v>0</v>
      </c>
      <c r="AY259" s="21"/>
      <c r="AZ259" s="70">
        <v>231872</v>
      </c>
      <c r="BA259" s="21"/>
      <c r="BB259" s="10">
        <v>16</v>
      </c>
      <c r="BC259" s="21"/>
      <c r="BD259" s="96">
        <v>8216</v>
      </c>
      <c r="BE259" s="21"/>
      <c r="BF259" s="96">
        <f>IF(E259,BD259,0)</f>
        <v>8216</v>
      </c>
      <c r="BG259" s="21"/>
      <c r="BH259" s="96">
        <f>IF(K259,BD259,0)</f>
        <v>8216</v>
      </c>
      <c r="BI259" s="21"/>
      <c r="BJ259" s="96">
        <f>IF(AF259,BD259,0)</f>
        <v>0</v>
      </c>
    </row>
    <row r="260" spans="1:62" ht="8.85" customHeight="1" x14ac:dyDescent="0.3">
      <c r="A260" s="10">
        <v>17</v>
      </c>
      <c r="B260" s="18"/>
      <c r="C260" s="10" t="s">
        <v>234</v>
      </c>
      <c r="D260" s="21"/>
      <c r="E260" s="70">
        <v>215262</v>
      </c>
      <c r="F260" s="21"/>
      <c r="G260" s="71">
        <f>(E260/$BD260)</f>
        <v>14.907340720221606</v>
      </c>
      <c r="H260" s="21"/>
      <c r="I260" s="71">
        <f>IF(G$287,G260/G$287*100,0)</f>
        <v>82.655092892272194</v>
      </c>
      <c r="J260" s="21"/>
      <c r="K260" s="70">
        <v>3206551</v>
      </c>
      <c r="L260" s="21"/>
      <c r="M260" s="71">
        <f>(K260/$BD260)</f>
        <v>222.06031855955678</v>
      </c>
      <c r="N260" s="21"/>
      <c r="O260" s="71">
        <f>IF(M$287,M260/M$287*100,0)</f>
        <v>132.73030505447741</v>
      </c>
      <c r="P260" s="21"/>
      <c r="Q260" s="70">
        <v>0</v>
      </c>
      <c r="R260" s="21"/>
      <c r="S260" s="70">
        <v>0</v>
      </c>
      <c r="T260" s="21"/>
      <c r="U260" s="70">
        <v>0</v>
      </c>
      <c r="V260" s="21"/>
      <c r="W260" s="70">
        <v>0</v>
      </c>
      <c r="X260" s="21"/>
      <c r="Y260" s="70">
        <v>0</v>
      </c>
      <c r="Z260" s="21"/>
      <c r="AA260" s="70">
        <v>0</v>
      </c>
      <c r="AB260" s="21"/>
      <c r="AC260" s="21"/>
      <c r="AD260" s="70">
        <v>0</v>
      </c>
      <c r="AE260" s="21"/>
      <c r="AF260" s="70">
        <v>0</v>
      </c>
      <c r="AG260" s="21"/>
      <c r="AH260" s="71">
        <f>(AF260/$BD260)</f>
        <v>0</v>
      </c>
      <c r="AI260" s="21"/>
      <c r="AJ260" s="71">
        <f>IF(AH$287,AH260/AH$287*100,0)</f>
        <v>0</v>
      </c>
      <c r="AK260" s="21"/>
      <c r="AL260" s="70">
        <f>(E260+K260+AF260)</f>
        <v>3421813</v>
      </c>
      <c r="AM260" s="21"/>
      <c r="AN260" s="70">
        <v>0</v>
      </c>
      <c r="AO260" s="21"/>
      <c r="AP260" s="71">
        <f>IF($AL260,AN260/$AL260*100,0)</f>
        <v>0</v>
      </c>
      <c r="AQ260" s="21"/>
      <c r="AR260" s="70">
        <v>0</v>
      </c>
      <c r="AS260" s="21"/>
      <c r="AT260" s="71">
        <f>IF($AL260,AR260/$AL260*100,0)</f>
        <v>0</v>
      </c>
      <c r="AU260" s="21"/>
      <c r="AV260" s="70">
        <v>0</v>
      </c>
      <c r="AW260" s="21"/>
      <c r="AX260" s="71">
        <f>IF($AL260,AV260/$AL260*100,0)</f>
        <v>0</v>
      </c>
      <c r="AY260" s="21"/>
      <c r="AZ260" s="70">
        <v>0</v>
      </c>
      <c r="BA260" s="21"/>
      <c r="BB260" s="10">
        <v>17</v>
      </c>
      <c r="BC260" s="21"/>
      <c r="BD260" s="96">
        <v>14440</v>
      </c>
      <c r="BE260" s="21"/>
      <c r="BF260" s="96">
        <f>IF(E260,BD260,0)</f>
        <v>14440</v>
      </c>
      <c r="BG260" s="21"/>
      <c r="BH260" s="96">
        <f>IF(K260,BD260,0)</f>
        <v>14440</v>
      </c>
      <c r="BI260" s="21"/>
      <c r="BJ260" s="96">
        <f>IF(AF260,BD260,0)</f>
        <v>0</v>
      </c>
    </row>
    <row r="261" spans="1:62" ht="8.85" customHeight="1" x14ac:dyDescent="0.3">
      <c r="A261" s="10">
        <v>18</v>
      </c>
      <c r="B261" s="18"/>
      <c r="C261" s="10" t="s">
        <v>235</v>
      </c>
      <c r="D261" s="21"/>
      <c r="E261" s="70">
        <v>614462</v>
      </c>
      <c r="F261" s="21"/>
      <c r="G261" s="71">
        <f>(E261/$BD261)</f>
        <v>26.380817448050834</v>
      </c>
      <c r="H261" s="21"/>
      <c r="I261" s="71">
        <f>IF(G$287,G261/G$287*100,0)</f>
        <v>146.27081769083642</v>
      </c>
      <c r="J261" s="21"/>
      <c r="K261" s="70">
        <v>4687026</v>
      </c>
      <c r="L261" s="21"/>
      <c r="M261" s="71">
        <f>(K261/$BD261)</f>
        <v>201.22900566718187</v>
      </c>
      <c r="N261" s="21"/>
      <c r="O261" s="71">
        <f>IF(M$287,M261/M$287*100,0)</f>
        <v>120.27897411509292</v>
      </c>
      <c r="P261" s="21"/>
      <c r="Q261" s="70">
        <v>0</v>
      </c>
      <c r="R261" s="21"/>
      <c r="S261" s="70">
        <v>0</v>
      </c>
      <c r="T261" s="21"/>
      <c r="U261" s="70">
        <v>0</v>
      </c>
      <c r="V261" s="21"/>
      <c r="W261" s="70">
        <v>0</v>
      </c>
      <c r="X261" s="21"/>
      <c r="Y261" s="70">
        <v>0</v>
      </c>
      <c r="Z261" s="21"/>
      <c r="AA261" s="70">
        <v>0</v>
      </c>
      <c r="AB261" s="21"/>
      <c r="AC261" s="21"/>
      <c r="AD261" s="70">
        <v>0</v>
      </c>
      <c r="AE261" s="21"/>
      <c r="AF261" s="70">
        <v>0</v>
      </c>
      <c r="AG261" s="21"/>
      <c r="AH261" s="71">
        <f>(AF261/$BD261)</f>
        <v>0</v>
      </c>
      <c r="AI261" s="21"/>
      <c r="AJ261" s="71">
        <f>IF(AH$287,AH261/AH$287*100,0)</f>
        <v>0</v>
      </c>
      <c r="AK261" s="21"/>
      <c r="AL261" s="70">
        <f>(E261+K261+AF261)</f>
        <v>5301488</v>
      </c>
      <c r="AM261" s="21"/>
      <c r="AN261" s="70">
        <v>0</v>
      </c>
      <c r="AO261" s="21"/>
      <c r="AP261" s="71">
        <f>IF($AL261,AN261/$AL261*100,0)</f>
        <v>0</v>
      </c>
      <c r="AQ261" s="21"/>
      <c r="AR261" s="70">
        <v>0</v>
      </c>
      <c r="AS261" s="21"/>
      <c r="AT261" s="71">
        <f>IF($AL261,AR261/$AL261*100,0)</f>
        <v>0</v>
      </c>
      <c r="AU261" s="21"/>
      <c r="AV261" s="70">
        <v>0</v>
      </c>
      <c r="AW261" s="21"/>
      <c r="AX261" s="71">
        <f>IF($AL261,AV261/$AL261*100,0)</f>
        <v>0</v>
      </c>
      <c r="AY261" s="21"/>
      <c r="AZ261" s="70">
        <v>0</v>
      </c>
      <c r="BA261" s="21"/>
      <c r="BB261" s="10">
        <v>18</v>
      </c>
      <c r="BC261" s="21"/>
      <c r="BD261" s="96">
        <v>23292</v>
      </c>
      <c r="BE261" s="21"/>
      <c r="BF261" s="96">
        <f>IF(E261,BD261,0)</f>
        <v>23292</v>
      </c>
      <c r="BG261" s="21"/>
      <c r="BH261" s="96">
        <f>IF(K261,BD261,0)</f>
        <v>23292</v>
      </c>
      <c r="BI261" s="21"/>
      <c r="BJ261" s="96">
        <f>IF(AF261,BD261,0)</f>
        <v>0</v>
      </c>
    </row>
    <row r="262" spans="1:62" ht="8.85" customHeight="1" x14ac:dyDescent="0.3">
      <c r="A262" s="10">
        <v>19</v>
      </c>
      <c r="B262" s="18"/>
      <c r="C262" s="10" t="s">
        <v>236</v>
      </c>
      <c r="D262" s="21"/>
      <c r="E262" s="70">
        <v>290897</v>
      </c>
      <c r="F262" s="21"/>
      <c r="G262" s="71">
        <f>(E262/$BD262)</f>
        <v>6.8260043176271825</v>
      </c>
      <c r="H262" s="21"/>
      <c r="I262" s="71">
        <f>IF(G$287,G262/G$287*100,0)</f>
        <v>37.847395558028047</v>
      </c>
      <c r="J262" s="21"/>
      <c r="K262" s="70">
        <v>10056186</v>
      </c>
      <c r="L262" s="21"/>
      <c r="M262" s="71">
        <f>(K262/$BD262)</f>
        <v>235.97207621550592</v>
      </c>
      <c r="N262" s="21"/>
      <c r="O262" s="71">
        <f>IF(M$287,M262/M$287*100,0)</f>
        <v>141.04566661702899</v>
      </c>
      <c r="P262" s="21"/>
      <c r="Q262" s="70">
        <v>0</v>
      </c>
      <c r="R262" s="21"/>
      <c r="S262" s="70">
        <v>0</v>
      </c>
      <c r="T262" s="21"/>
      <c r="U262" s="70">
        <v>0</v>
      </c>
      <c r="V262" s="21"/>
      <c r="W262" s="70">
        <v>0</v>
      </c>
      <c r="X262" s="21"/>
      <c r="Y262" s="70">
        <v>0</v>
      </c>
      <c r="Z262" s="21"/>
      <c r="AA262" s="70">
        <v>0</v>
      </c>
      <c r="AB262" s="21"/>
      <c r="AC262" s="21"/>
      <c r="AD262" s="70">
        <v>0</v>
      </c>
      <c r="AE262" s="21"/>
      <c r="AF262" s="70">
        <v>0</v>
      </c>
      <c r="AG262" s="21"/>
      <c r="AH262" s="71">
        <f>(AF262/$BD262)</f>
        <v>0</v>
      </c>
      <c r="AI262" s="21"/>
      <c r="AJ262" s="71">
        <f>IF(AH$287,AH262/AH$287*100,0)</f>
        <v>0</v>
      </c>
      <c r="AK262" s="21"/>
      <c r="AL262" s="70">
        <f>(E262+K262+AF262)</f>
        <v>10347083</v>
      </c>
      <c r="AM262" s="21"/>
      <c r="AN262" s="70">
        <v>0</v>
      </c>
      <c r="AO262" s="21"/>
      <c r="AP262" s="71">
        <f>IF($AL262,AN262/$AL262*100,0)</f>
        <v>0</v>
      </c>
      <c r="AQ262" s="21"/>
      <c r="AR262" s="70">
        <v>0</v>
      </c>
      <c r="AS262" s="21"/>
      <c r="AT262" s="71">
        <f>IF($AL262,AR262/$AL262*100,0)</f>
        <v>0</v>
      </c>
      <c r="AU262" s="21"/>
      <c r="AV262" s="70">
        <v>0</v>
      </c>
      <c r="AW262" s="21"/>
      <c r="AX262" s="71">
        <f>IF($AL262,AV262/$AL262*100,0)</f>
        <v>0</v>
      </c>
      <c r="AY262" s="21"/>
      <c r="AZ262" s="70">
        <v>0</v>
      </c>
      <c r="BA262" s="21"/>
      <c r="BB262" s="10">
        <v>19</v>
      </c>
      <c r="BC262" s="21"/>
      <c r="BD262" s="96">
        <v>42616</v>
      </c>
      <c r="BE262" s="21"/>
      <c r="BF262" s="96">
        <f>IF(E262,BD262,0)</f>
        <v>42616</v>
      </c>
      <c r="BG262" s="21"/>
      <c r="BH262" s="96">
        <f>IF(K262,BD262,0)</f>
        <v>42616</v>
      </c>
      <c r="BI262" s="21"/>
      <c r="BJ262" s="96">
        <f>IF(AF262,BD262,0)</f>
        <v>0</v>
      </c>
    </row>
    <row r="263" spans="1:62" ht="8.85" customHeight="1" x14ac:dyDescent="0.3">
      <c r="A263" s="10">
        <v>20</v>
      </c>
      <c r="B263" s="18"/>
      <c r="C263" s="10" t="s">
        <v>237</v>
      </c>
      <c r="D263" s="21"/>
      <c r="E263" s="70">
        <v>171957</v>
      </c>
      <c r="F263" s="21"/>
      <c r="G263" s="71">
        <f>(E263/$BD263)</f>
        <v>35.129111338100103</v>
      </c>
      <c r="H263" s="21"/>
      <c r="I263" s="71">
        <f>IF(G$287,G263/G$287*100,0)</f>
        <v>194.77652086766503</v>
      </c>
      <c r="J263" s="21"/>
      <c r="K263" s="70">
        <v>461514</v>
      </c>
      <c r="L263" s="21"/>
      <c r="M263" s="71">
        <f>(K263/$BD263)</f>
        <v>94.28273748723187</v>
      </c>
      <c r="N263" s="21"/>
      <c r="O263" s="71">
        <f>IF(M$287,M263/M$287*100,0)</f>
        <v>56.354852542892239</v>
      </c>
      <c r="P263" s="21"/>
      <c r="Q263" s="70">
        <v>0</v>
      </c>
      <c r="R263" s="21"/>
      <c r="S263" s="70">
        <v>311138</v>
      </c>
      <c r="T263" s="21"/>
      <c r="U263" s="70">
        <v>0</v>
      </c>
      <c r="V263" s="21"/>
      <c r="W263" s="70">
        <v>0</v>
      </c>
      <c r="X263" s="21"/>
      <c r="Y263" s="70">
        <v>0</v>
      </c>
      <c r="Z263" s="21"/>
      <c r="AA263" s="70">
        <v>0</v>
      </c>
      <c r="AB263" s="21"/>
      <c r="AC263" s="21"/>
      <c r="AD263" s="70">
        <v>0</v>
      </c>
      <c r="AE263" s="21"/>
      <c r="AF263" s="70">
        <v>0</v>
      </c>
      <c r="AG263" s="21"/>
      <c r="AH263" s="71">
        <f>(AF263/$BD263)</f>
        <v>0</v>
      </c>
      <c r="AI263" s="21"/>
      <c r="AJ263" s="71">
        <f>IF(AH$287,AH263/AH$287*100,0)</f>
        <v>0</v>
      </c>
      <c r="AK263" s="21"/>
      <c r="AL263" s="70">
        <f>(E263+K263+AF263)</f>
        <v>633471</v>
      </c>
      <c r="AM263" s="21"/>
      <c r="AN263" s="70">
        <v>31</v>
      </c>
      <c r="AO263" s="21"/>
      <c r="AP263" s="71">
        <f>IF($AL263,AN263/$AL263*100,0)</f>
        <v>4.8936731121077366E-3</v>
      </c>
      <c r="AQ263" s="21"/>
      <c r="AR263" s="70">
        <v>0</v>
      </c>
      <c r="AS263" s="21"/>
      <c r="AT263" s="71">
        <f>IF($AL263,AR263/$AL263*100,0)</f>
        <v>0</v>
      </c>
      <c r="AU263" s="21"/>
      <c r="AV263" s="70">
        <v>0</v>
      </c>
      <c r="AW263" s="21"/>
      <c r="AX263" s="71">
        <f>IF($AL263,AV263/$AL263*100,0)</f>
        <v>0</v>
      </c>
      <c r="AY263" s="21"/>
      <c r="AZ263" s="70">
        <v>0</v>
      </c>
      <c r="BA263" s="21"/>
      <c r="BB263" s="10">
        <v>20</v>
      </c>
      <c r="BC263" s="21"/>
      <c r="BD263" s="96">
        <v>4895</v>
      </c>
      <c r="BE263" s="21"/>
      <c r="BF263" s="96">
        <f>IF(E263,BD263,0)</f>
        <v>4895</v>
      </c>
      <c r="BG263" s="21"/>
      <c r="BH263" s="96">
        <f>IF(K263,BD263,0)</f>
        <v>4895</v>
      </c>
      <c r="BI263" s="21"/>
      <c r="BJ263" s="96">
        <f>IF(AF263,BD263,0)</f>
        <v>0</v>
      </c>
    </row>
    <row r="264" spans="1:62" ht="8.85" customHeight="1" x14ac:dyDescent="0.3">
      <c r="A264" s="41"/>
      <c r="D264" s="21"/>
      <c r="E264" s="21"/>
      <c r="F264" s="21"/>
      <c r="G264" s="21"/>
      <c r="H264" s="21"/>
      <c r="I264" s="21"/>
      <c r="J264" s="21"/>
      <c r="K264" s="27"/>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7"/>
      <c r="AM264" s="21"/>
      <c r="AN264" s="21"/>
      <c r="AO264" s="21"/>
      <c r="AP264" s="21"/>
      <c r="AQ264" s="21"/>
      <c r="AR264" s="21"/>
      <c r="AS264" s="21"/>
      <c r="AT264" s="21"/>
      <c r="AU264" s="21"/>
      <c r="AV264" s="21"/>
      <c r="AW264" s="21"/>
      <c r="AX264" s="21"/>
      <c r="AY264" s="21"/>
      <c r="AZ264" s="21"/>
      <c r="BA264" s="21"/>
      <c r="BB264" s="29"/>
      <c r="BC264" s="21"/>
      <c r="BD264" s="27"/>
      <c r="BE264" s="21"/>
      <c r="BF264" s="21"/>
      <c r="BG264" s="21"/>
      <c r="BH264" s="21"/>
      <c r="BI264" s="21"/>
      <c r="BJ264" s="21"/>
    </row>
    <row r="265" spans="1:62" ht="8.85" customHeight="1" x14ac:dyDescent="0.3">
      <c r="A265" s="10">
        <v>21</v>
      </c>
      <c r="B265" s="18"/>
      <c r="C265" s="10" t="s">
        <v>238</v>
      </c>
      <c r="D265" s="21"/>
      <c r="E265" s="70">
        <v>434152</v>
      </c>
      <c r="F265" s="21"/>
      <c r="G265" s="71">
        <f>(E265/$BD265)</f>
        <v>72.746648793565683</v>
      </c>
      <c r="H265" s="21"/>
      <c r="I265" s="71">
        <f>IF(G$287,G265/G$287*100,0)</f>
        <v>403.35034440296118</v>
      </c>
      <c r="J265" s="21"/>
      <c r="K265" s="70">
        <v>1104139</v>
      </c>
      <c r="L265" s="21"/>
      <c r="M265" s="71">
        <f>(K265/$BD265)</f>
        <v>185.00988605898124</v>
      </c>
      <c r="N265" s="21"/>
      <c r="O265" s="71">
        <f>IF(M$287,M265/M$287*100,0)</f>
        <v>110.58445189123979</v>
      </c>
      <c r="P265" s="21"/>
      <c r="Q265" s="70">
        <v>0</v>
      </c>
      <c r="R265" s="21"/>
      <c r="S265" s="70">
        <v>390856</v>
      </c>
      <c r="T265" s="21"/>
      <c r="U265" s="70">
        <v>0</v>
      </c>
      <c r="V265" s="21"/>
      <c r="W265" s="70">
        <v>0</v>
      </c>
      <c r="X265" s="21"/>
      <c r="Y265" s="70">
        <v>0</v>
      </c>
      <c r="Z265" s="21"/>
      <c r="AA265" s="70">
        <v>0</v>
      </c>
      <c r="AB265" s="21"/>
      <c r="AC265" s="21"/>
      <c r="AD265" s="70">
        <v>0</v>
      </c>
      <c r="AE265" s="21"/>
      <c r="AF265" s="70">
        <v>0</v>
      </c>
      <c r="AG265" s="21"/>
      <c r="AH265" s="71">
        <f>(AF265/$BD265)</f>
        <v>0</v>
      </c>
      <c r="AI265" s="21"/>
      <c r="AJ265" s="71">
        <f>IF(AH$287,AH265/AH$287*100,0)</f>
        <v>0</v>
      </c>
      <c r="AK265" s="21"/>
      <c r="AL265" s="70">
        <f>(E265+K265+AF265)</f>
        <v>1538291</v>
      </c>
      <c r="AM265" s="21"/>
      <c r="AN265" s="70">
        <v>2445</v>
      </c>
      <c r="AO265" s="21"/>
      <c r="AP265" s="71">
        <f>IF($AL265,AN265/$AL265*100,0)</f>
        <v>0.15894261878929278</v>
      </c>
      <c r="AQ265" s="21"/>
      <c r="AR265" s="70">
        <v>0</v>
      </c>
      <c r="AS265" s="21"/>
      <c r="AT265" s="71">
        <f>IF($AL265,AR265/$AL265*100,0)</f>
        <v>0</v>
      </c>
      <c r="AU265" s="21"/>
      <c r="AV265" s="70">
        <v>0</v>
      </c>
      <c r="AW265" s="21"/>
      <c r="AX265" s="71">
        <f>IF($AL265,AV265/$AL265*100,0)</f>
        <v>0</v>
      </c>
      <c r="AY265" s="21"/>
      <c r="AZ265" s="70">
        <v>15691</v>
      </c>
      <c r="BA265" s="21"/>
      <c r="BB265" s="10">
        <v>21</v>
      </c>
      <c r="BC265" s="21"/>
      <c r="BD265" s="96">
        <v>5968</v>
      </c>
      <c r="BE265" s="21"/>
      <c r="BF265" s="96">
        <f>IF(E265,BD265,0)</f>
        <v>5968</v>
      </c>
      <c r="BG265" s="21"/>
      <c r="BH265" s="96">
        <f>IF(K265,BD265,0)</f>
        <v>5968</v>
      </c>
      <c r="BI265" s="21"/>
      <c r="BJ265" s="96">
        <f>IF(AF265,BD265,0)</f>
        <v>0</v>
      </c>
    </row>
    <row r="266" spans="1:62" ht="8.85" customHeight="1" x14ac:dyDescent="0.3">
      <c r="A266" s="10">
        <v>22</v>
      </c>
      <c r="B266" s="18"/>
      <c r="C266" s="10" t="s">
        <v>190</v>
      </c>
      <c r="D266" s="21"/>
      <c r="E266" s="70">
        <v>42183</v>
      </c>
      <c r="F266" s="21"/>
      <c r="G266" s="71">
        <f>(E266/$BD266)</f>
        <v>8.9351832238932438</v>
      </c>
      <c r="H266" s="21"/>
      <c r="I266" s="71">
        <f>IF(G$287,G266/G$287*100,0)</f>
        <v>49.541927915993149</v>
      </c>
      <c r="J266" s="21"/>
      <c r="K266" s="70">
        <v>617573</v>
      </c>
      <c r="L266" s="21"/>
      <c r="M266" s="71">
        <f>(K266/$BD266)</f>
        <v>130.81402245287015</v>
      </c>
      <c r="N266" s="21"/>
      <c r="O266" s="71">
        <f>IF(M$287,M266/M$287*100,0)</f>
        <v>78.190399879643266</v>
      </c>
      <c r="P266" s="21"/>
      <c r="Q266" s="70">
        <v>0</v>
      </c>
      <c r="R266" s="21"/>
      <c r="S266" s="70">
        <v>0</v>
      </c>
      <c r="T266" s="21"/>
      <c r="U266" s="70">
        <v>0</v>
      </c>
      <c r="V266" s="21"/>
      <c r="W266" s="70">
        <v>0</v>
      </c>
      <c r="X266" s="21"/>
      <c r="Y266" s="70">
        <v>0</v>
      </c>
      <c r="Z266" s="21"/>
      <c r="AA266" s="70">
        <v>0</v>
      </c>
      <c r="AB266" s="21"/>
      <c r="AC266" s="21"/>
      <c r="AD266" s="70">
        <v>0</v>
      </c>
      <c r="AE266" s="21"/>
      <c r="AF266" s="70">
        <v>0</v>
      </c>
      <c r="AG266" s="21"/>
      <c r="AH266" s="71">
        <f>(AF266/$BD266)</f>
        <v>0</v>
      </c>
      <c r="AI266" s="21"/>
      <c r="AJ266" s="71">
        <f>IF(AH$287,AH266/AH$287*100,0)</f>
        <v>0</v>
      </c>
      <c r="AK266" s="21"/>
      <c r="AL266" s="70">
        <f>(E266+K266+AF266)</f>
        <v>659756</v>
      </c>
      <c r="AM266" s="21"/>
      <c r="AN266" s="70">
        <v>0</v>
      </c>
      <c r="AO266" s="21"/>
      <c r="AP266" s="71">
        <f>IF($AL266,AN266/$AL266*100,0)</f>
        <v>0</v>
      </c>
      <c r="AQ266" s="21"/>
      <c r="AR266" s="70">
        <v>0</v>
      </c>
      <c r="AS266" s="21"/>
      <c r="AT266" s="71">
        <f>IF($AL266,AR266/$AL266*100,0)</f>
        <v>0</v>
      </c>
      <c r="AU266" s="21"/>
      <c r="AV266" s="70">
        <v>0</v>
      </c>
      <c r="AW266" s="21"/>
      <c r="AX266" s="71">
        <f>IF($AL266,AV266/$AL266*100,0)</f>
        <v>0</v>
      </c>
      <c r="AY266" s="21"/>
      <c r="AZ266" s="70">
        <v>23010</v>
      </c>
      <c r="BA266" s="21"/>
      <c r="BB266" s="10">
        <v>22</v>
      </c>
      <c r="BC266" s="21"/>
      <c r="BD266" s="96">
        <v>4721</v>
      </c>
      <c r="BE266" s="21"/>
      <c r="BF266" s="96">
        <f>IF(E266,BD266,0)</f>
        <v>4721</v>
      </c>
      <c r="BG266" s="21"/>
      <c r="BH266" s="96">
        <f>IF(K266,BD266,0)</f>
        <v>4721</v>
      </c>
      <c r="BI266" s="21"/>
      <c r="BJ266" s="96">
        <f>IF(AF266,BD266,0)</f>
        <v>0</v>
      </c>
    </row>
    <row r="267" spans="1:62" ht="8.85" customHeight="1" x14ac:dyDescent="0.3">
      <c r="A267" s="10">
        <v>23</v>
      </c>
      <c r="B267" s="18"/>
      <c r="C267" s="10" t="s">
        <v>198</v>
      </c>
      <c r="D267" s="21"/>
      <c r="E267" s="70">
        <v>182858</v>
      </c>
      <c r="F267" s="21"/>
      <c r="G267" s="71">
        <f>(E267/$BD267)</f>
        <v>20.125247633722211</v>
      </c>
      <c r="H267" s="21"/>
      <c r="I267" s="71">
        <f>IF(G$287,G267/G$287*100,0)</f>
        <v>111.58624759873081</v>
      </c>
      <c r="J267" s="21"/>
      <c r="K267" s="70">
        <v>1097391</v>
      </c>
      <c r="L267" s="21"/>
      <c r="M267" s="71">
        <f>(K267/$BD267)</f>
        <v>120.77823024433194</v>
      </c>
      <c r="N267" s="21"/>
      <c r="O267" s="71">
        <f>IF(M$287,M267/M$287*100,0)</f>
        <v>72.191787565911198</v>
      </c>
      <c r="P267" s="21"/>
      <c r="Q267" s="70">
        <v>0</v>
      </c>
      <c r="R267" s="21"/>
      <c r="S267" s="70">
        <v>0</v>
      </c>
      <c r="T267" s="21"/>
      <c r="U267" s="70">
        <v>0</v>
      </c>
      <c r="V267" s="21"/>
      <c r="W267" s="70">
        <v>0</v>
      </c>
      <c r="X267" s="21"/>
      <c r="Y267" s="70">
        <v>0</v>
      </c>
      <c r="Z267" s="21"/>
      <c r="AA267" s="70">
        <v>0</v>
      </c>
      <c r="AB267" s="21"/>
      <c r="AC267" s="21"/>
      <c r="AD267" s="70">
        <v>0</v>
      </c>
      <c r="AE267" s="21"/>
      <c r="AF267" s="70">
        <v>0</v>
      </c>
      <c r="AG267" s="21"/>
      <c r="AH267" s="71">
        <f>(AF267/$BD267)</f>
        <v>0</v>
      </c>
      <c r="AI267" s="21"/>
      <c r="AJ267" s="71">
        <f>IF(AH$287,AH267/AH$287*100,0)</f>
        <v>0</v>
      </c>
      <c r="AK267" s="21"/>
      <c r="AL267" s="70">
        <f>(E267+K267+AF267)</f>
        <v>1280249</v>
      </c>
      <c r="AM267" s="21"/>
      <c r="AN267" s="70">
        <v>0</v>
      </c>
      <c r="AO267" s="21"/>
      <c r="AP267" s="71">
        <f>IF($AL267,AN267/$AL267*100,0)</f>
        <v>0</v>
      </c>
      <c r="AQ267" s="21"/>
      <c r="AR267" s="70">
        <v>0</v>
      </c>
      <c r="AS267" s="21"/>
      <c r="AT267" s="71">
        <f>IF($AL267,AR267/$AL267*100,0)</f>
        <v>0</v>
      </c>
      <c r="AU267" s="21"/>
      <c r="AV267" s="70">
        <v>0</v>
      </c>
      <c r="AW267" s="21"/>
      <c r="AX267" s="71">
        <f>IF($AL267,AV267/$AL267*100,0)</f>
        <v>0</v>
      </c>
      <c r="AY267" s="21"/>
      <c r="AZ267" s="70">
        <v>14299</v>
      </c>
      <c r="BA267" s="21"/>
      <c r="BB267" s="10">
        <v>23</v>
      </c>
      <c r="BC267" s="21"/>
      <c r="BD267" s="96">
        <v>9086</v>
      </c>
      <c r="BE267" s="21"/>
      <c r="BF267" s="96">
        <f>IF(E267,BD267,0)</f>
        <v>9086</v>
      </c>
      <c r="BG267" s="21"/>
      <c r="BH267" s="96">
        <f>IF(K267,BD267,0)</f>
        <v>9086</v>
      </c>
      <c r="BI267" s="21"/>
      <c r="BJ267" s="96">
        <f>IF(AF267,BD267,0)</f>
        <v>0</v>
      </c>
    </row>
    <row r="268" spans="1:62" ht="8.85" customHeight="1" x14ac:dyDescent="0.3">
      <c r="A268" s="10">
        <v>24</v>
      </c>
      <c r="B268" s="18"/>
      <c r="C268" s="37" t="s">
        <v>239</v>
      </c>
      <c r="D268" s="21"/>
      <c r="E268" s="70">
        <v>67990</v>
      </c>
      <c r="F268" s="21"/>
      <c r="G268" s="71">
        <f>(E268/$BD268)</f>
        <v>8.7990164358742078</v>
      </c>
      <c r="H268" s="21"/>
      <c r="I268" s="71">
        <f>IF(G$287,G268/G$287*100,0)</f>
        <v>48.78693889925399</v>
      </c>
      <c r="J268" s="21"/>
      <c r="K268" s="70">
        <v>3553058</v>
      </c>
      <c r="L268" s="21"/>
      <c r="M268" s="71">
        <f>(K268/$BD268)</f>
        <v>459.82373495535137</v>
      </c>
      <c r="N268" s="21"/>
      <c r="O268" s="71">
        <f>IF(M$287,M268/M$287*100,0)</f>
        <v>274.84669484315805</v>
      </c>
      <c r="P268" s="21"/>
      <c r="Q268" s="70">
        <v>0</v>
      </c>
      <c r="R268" s="21"/>
      <c r="S268" s="70">
        <v>0</v>
      </c>
      <c r="T268" s="21"/>
      <c r="U268" s="70">
        <v>0</v>
      </c>
      <c r="V268" s="21"/>
      <c r="W268" s="70">
        <v>0</v>
      </c>
      <c r="X268" s="21"/>
      <c r="Y268" s="70">
        <v>0</v>
      </c>
      <c r="Z268" s="21"/>
      <c r="AA268" s="70">
        <v>0</v>
      </c>
      <c r="AB268" s="21"/>
      <c r="AC268" s="21"/>
      <c r="AD268" s="70">
        <v>0</v>
      </c>
      <c r="AE268" s="21"/>
      <c r="AF268" s="70">
        <v>0</v>
      </c>
      <c r="AG268" s="21"/>
      <c r="AH268" s="71">
        <f>(AF268/$BD268)</f>
        <v>0</v>
      </c>
      <c r="AI268" s="21"/>
      <c r="AJ268" s="71">
        <f>IF(AH$287,AH268/AH$287*100,0)</f>
        <v>0</v>
      </c>
      <c r="AK268" s="21"/>
      <c r="AL268" s="70">
        <f>(E268+K268+AF268)</f>
        <v>3621048</v>
      </c>
      <c r="AM268" s="21"/>
      <c r="AN268" s="70">
        <v>6430</v>
      </c>
      <c r="AO268" s="21"/>
      <c r="AP268" s="71">
        <f>IF($AL268,AN268/$AL268*100,0)</f>
        <v>0.17757290154673452</v>
      </c>
      <c r="AQ268" s="21"/>
      <c r="AR268" s="70">
        <v>0</v>
      </c>
      <c r="AS268" s="21"/>
      <c r="AT268" s="71">
        <f>IF($AL268,AR268/$AL268*100,0)</f>
        <v>0</v>
      </c>
      <c r="AU268" s="21"/>
      <c r="AV268" s="70">
        <v>0</v>
      </c>
      <c r="AW268" s="21"/>
      <c r="AX268" s="71">
        <f>IF($AL268,AV268/$AL268*100,0)</f>
        <v>0</v>
      </c>
      <c r="AY268" s="21"/>
      <c r="AZ268" s="70">
        <v>0</v>
      </c>
      <c r="BA268" s="21"/>
      <c r="BB268" s="10">
        <v>24</v>
      </c>
      <c r="BC268" s="21"/>
      <c r="BD268" s="96">
        <v>7727</v>
      </c>
      <c r="BE268" s="21"/>
      <c r="BF268" s="96">
        <f>IF(E268,BD268,0)</f>
        <v>7727</v>
      </c>
      <c r="BG268" s="21"/>
      <c r="BH268" s="96">
        <f>IF(K268,BD268,0)</f>
        <v>7727</v>
      </c>
      <c r="BI268" s="21"/>
      <c r="BJ268" s="96">
        <f>IF(AF268,BD268,0)</f>
        <v>0</v>
      </c>
    </row>
    <row r="269" spans="1:62" ht="8.85" customHeight="1" x14ac:dyDescent="0.3">
      <c r="A269" s="10">
        <v>25</v>
      </c>
      <c r="B269" s="18"/>
      <c r="C269" s="10" t="s">
        <v>240</v>
      </c>
      <c r="D269" s="21"/>
      <c r="E269" s="70">
        <v>31010</v>
      </c>
      <c r="F269" s="21"/>
      <c r="G269" s="71">
        <f>(E269/$BD269)</f>
        <v>5.3254336252790662</v>
      </c>
      <c r="H269" s="21"/>
      <c r="I269" s="71">
        <f>IF(G$287,G269/G$287*100,0)</f>
        <v>29.527346241706326</v>
      </c>
      <c r="J269" s="21"/>
      <c r="K269" s="70">
        <v>297194</v>
      </c>
      <c r="L269" s="21"/>
      <c r="M269" s="71">
        <f>(K269/$BD269)</f>
        <v>51.037952945217242</v>
      </c>
      <c r="N269" s="21"/>
      <c r="O269" s="71">
        <f>IF(M$287,M269/M$287*100,0)</f>
        <v>30.506499800223786</v>
      </c>
      <c r="P269" s="21"/>
      <c r="Q269" s="70">
        <v>0</v>
      </c>
      <c r="R269" s="21"/>
      <c r="S269" s="70">
        <v>0</v>
      </c>
      <c r="T269" s="21"/>
      <c r="U269" s="70">
        <v>0</v>
      </c>
      <c r="V269" s="21"/>
      <c r="W269" s="70">
        <v>0</v>
      </c>
      <c r="X269" s="21"/>
      <c r="Y269" s="70">
        <v>0</v>
      </c>
      <c r="Z269" s="21"/>
      <c r="AA269" s="70">
        <v>0</v>
      </c>
      <c r="AB269" s="21"/>
      <c r="AC269" s="21"/>
      <c r="AD269" s="70">
        <v>0</v>
      </c>
      <c r="AE269" s="21"/>
      <c r="AF269" s="70">
        <v>0</v>
      </c>
      <c r="AG269" s="21"/>
      <c r="AH269" s="71">
        <f>(AF269/$BD269)</f>
        <v>0</v>
      </c>
      <c r="AI269" s="21"/>
      <c r="AJ269" s="71">
        <f>IF(AH$287,AH269/AH$287*100,0)</f>
        <v>0</v>
      </c>
      <c r="AK269" s="21"/>
      <c r="AL269" s="70">
        <f>(E269+K269+AF269)</f>
        <v>328204</v>
      </c>
      <c r="AM269" s="21"/>
      <c r="AN269" s="70">
        <v>0</v>
      </c>
      <c r="AO269" s="21"/>
      <c r="AP269" s="71">
        <f>IF($AL269,AN269/$AL269*100,0)</f>
        <v>0</v>
      </c>
      <c r="AQ269" s="21"/>
      <c r="AR269" s="70">
        <v>0</v>
      </c>
      <c r="AS269" s="21"/>
      <c r="AT269" s="71">
        <f>IF($AL269,AR269/$AL269*100,0)</f>
        <v>0</v>
      </c>
      <c r="AU269" s="21"/>
      <c r="AV269" s="70">
        <v>0</v>
      </c>
      <c r="AW269" s="21"/>
      <c r="AX269" s="71">
        <f>IF($AL269,AV269/$AL269*100,0)</f>
        <v>0</v>
      </c>
      <c r="AY269" s="21"/>
      <c r="AZ269" s="70">
        <v>9815</v>
      </c>
      <c r="BA269" s="21"/>
      <c r="BB269" s="10">
        <v>25</v>
      </c>
      <c r="BC269" s="21"/>
      <c r="BD269" s="96">
        <v>5823</v>
      </c>
      <c r="BE269" s="21"/>
      <c r="BF269" s="96">
        <f>IF(E269,BD269,0)</f>
        <v>5823</v>
      </c>
      <c r="BG269" s="21"/>
      <c r="BH269" s="96">
        <f>IF(K269,BD269,0)</f>
        <v>5823</v>
      </c>
      <c r="BI269" s="21"/>
      <c r="BJ269" s="96">
        <f>IF(AF269,BD269,0)</f>
        <v>0</v>
      </c>
    </row>
    <row r="270" spans="1:62" ht="8.85" customHeight="1" x14ac:dyDescent="0.3">
      <c r="A270" s="41"/>
      <c r="D270" s="21"/>
      <c r="E270" s="21"/>
      <c r="F270" s="21"/>
      <c r="G270" s="21"/>
      <c r="H270" s="21"/>
      <c r="I270" s="21"/>
      <c r="J270" s="21"/>
      <c r="K270" s="27"/>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7"/>
      <c r="AM270" s="21"/>
      <c r="AN270" s="21"/>
      <c r="AO270" s="21"/>
      <c r="AP270" s="21"/>
      <c r="AQ270" s="21"/>
      <c r="AR270" s="21"/>
      <c r="AS270" s="21"/>
      <c r="AT270" s="21"/>
      <c r="AU270" s="21"/>
      <c r="AV270" s="21"/>
      <c r="AW270" s="21"/>
      <c r="AX270" s="21"/>
      <c r="AY270" s="21"/>
      <c r="AZ270" s="21"/>
      <c r="BA270" s="21"/>
      <c r="BB270" s="29"/>
      <c r="BC270" s="21"/>
      <c r="BD270" s="27"/>
      <c r="BE270" s="21"/>
      <c r="BF270" s="21"/>
      <c r="BG270" s="21"/>
      <c r="BH270" s="21"/>
      <c r="BI270" s="21"/>
      <c r="BJ270" s="21"/>
    </row>
    <row r="271" spans="1:62" ht="8.85" customHeight="1" x14ac:dyDescent="0.3">
      <c r="A271" s="10">
        <v>26</v>
      </c>
      <c r="B271" s="18"/>
      <c r="C271" s="10" t="s">
        <v>241</v>
      </c>
      <c r="D271" s="21"/>
      <c r="E271" s="70">
        <v>0</v>
      </c>
      <c r="F271" s="21"/>
      <c r="G271" s="71">
        <v>0</v>
      </c>
      <c r="H271" s="21"/>
      <c r="I271" s="71">
        <f>IF(G$287,G271/G$287*100,0)</f>
        <v>0</v>
      </c>
      <c r="J271" s="21"/>
      <c r="K271" s="70">
        <v>0</v>
      </c>
      <c r="L271" s="21"/>
      <c r="M271" s="71">
        <v>0</v>
      </c>
      <c r="N271" s="21"/>
      <c r="O271" s="71">
        <f>IF(M$287,M271/M$287*100,0)</f>
        <v>0</v>
      </c>
      <c r="P271" s="21"/>
      <c r="Q271" s="70">
        <v>0</v>
      </c>
      <c r="R271" s="21"/>
      <c r="S271" s="70">
        <v>0</v>
      </c>
      <c r="T271" s="21"/>
      <c r="U271" s="70">
        <v>0</v>
      </c>
      <c r="V271" s="21"/>
      <c r="W271" s="70">
        <v>0</v>
      </c>
      <c r="X271" s="21"/>
      <c r="Y271" s="70">
        <v>0</v>
      </c>
      <c r="Z271" s="21"/>
      <c r="AA271" s="70">
        <v>0</v>
      </c>
      <c r="AB271" s="21"/>
      <c r="AC271" s="21"/>
      <c r="AD271" s="70">
        <v>0</v>
      </c>
      <c r="AE271" s="21"/>
      <c r="AF271" s="70">
        <v>0</v>
      </c>
      <c r="AG271" s="21"/>
      <c r="AH271" s="71">
        <v>0</v>
      </c>
      <c r="AI271" s="21"/>
      <c r="AJ271" s="71">
        <f>IF(AH$287,AH271/AH$287*100,0)</f>
        <v>0</v>
      </c>
      <c r="AK271" s="21"/>
      <c r="AL271" s="70">
        <f>(E271+K271+AF271)</f>
        <v>0</v>
      </c>
      <c r="AM271" s="21"/>
      <c r="AN271" s="70">
        <v>0</v>
      </c>
      <c r="AO271" s="21"/>
      <c r="AP271" s="71">
        <f>IF($AL271,AN271/$AL271*100,0)</f>
        <v>0</v>
      </c>
      <c r="AQ271" s="21"/>
      <c r="AR271" s="70">
        <v>0</v>
      </c>
      <c r="AS271" s="21"/>
      <c r="AT271" s="71">
        <f>IF($AL271,AR271/$AL271*100,0)</f>
        <v>0</v>
      </c>
      <c r="AU271" s="21"/>
      <c r="AV271" s="70">
        <v>0</v>
      </c>
      <c r="AW271" s="21"/>
      <c r="AX271" s="71">
        <f>IF($AL271,AV271/$AL271*100,0)</f>
        <v>0</v>
      </c>
      <c r="AY271" s="21"/>
      <c r="AZ271" s="70">
        <v>0</v>
      </c>
      <c r="BA271" s="21"/>
      <c r="BB271" s="10">
        <v>26</v>
      </c>
      <c r="BC271" s="21"/>
      <c r="BD271" s="96">
        <v>0</v>
      </c>
      <c r="BE271" s="21"/>
      <c r="BF271" s="96">
        <f>IF(E271,BD271,0)</f>
        <v>0</v>
      </c>
      <c r="BG271" s="21"/>
      <c r="BH271" s="96">
        <f>IF(K271,BD271,0)</f>
        <v>0</v>
      </c>
      <c r="BI271" s="21"/>
      <c r="BJ271" s="96">
        <f>IF(AF271,BD271,0)</f>
        <v>0</v>
      </c>
    </row>
    <row r="272" spans="1:62" ht="8.85" customHeight="1" x14ac:dyDescent="0.3">
      <c r="A272" s="10">
        <v>27</v>
      </c>
      <c r="B272" s="18"/>
      <c r="C272" s="10" t="s">
        <v>242</v>
      </c>
      <c r="D272" s="21"/>
      <c r="E272" s="70">
        <v>263919</v>
      </c>
      <c r="F272" s="21"/>
      <c r="G272" s="71">
        <f>(E272/$BD272)</f>
        <v>32.626900729385582</v>
      </c>
      <c r="H272" s="21"/>
      <c r="I272" s="71">
        <f>IF(G$287,G272/G$287*100,0)</f>
        <v>180.90278884658238</v>
      </c>
      <c r="J272" s="21"/>
      <c r="K272" s="70">
        <v>1024329</v>
      </c>
      <c r="L272" s="21"/>
      <c r="M272" s="71">
        <f>(K272/$BD272)</f>
        <v>126.63234021510694</v>
      </c>
      <c r="N272" s="21"/>
      <c r="O272" s="71">
        <f>IF(M$287,M272/M$287*100,0)</f>
        <v>75.69091702444625</v>
      </c>
      <c r="P272" s="21"/>
      <c r="Q272" s="70">
        <v>0</v>
      </c>
      <c r="R272" s="21"/>
      <c r="S272" s="70">
        <v>611027</v>
      </c>
      <c r="T272" s="21"/>
      <c r="U272" s="70">
        <v>0</v>
      </c>
      <c r="V272" s="21"/>
      <c r="W272" s="70">
        <v>0</v>
      </c>
      <c r="X272" s="21"/>
      <c r="Y272" s="70">
        <v>0</v>
      </c>
      <c r="Z272" s="21"/>
      <c r="AA272" s="70">
        <v>0</v>
      </c>
      <c r="AB272" s="21"/>
      <c r="AC272" s="21"/>
      <c r="AD272" s="70">
        <v>0</v>
      </c>
      <c r="AE272" s="21"/>
      <c r="AF272" s="70">
        <v>0</v>
      </c>
      <c r="AG272" s="21"/>
      <c r="AH272" s="71">
        <f>(AF272/$BD272)</f>
        <v>0</v>
      </c>
      <c r="AI272" s="21"/>
      <c r="AJ272" s="71">
        <f>IF(AH$287,AH272/AH$287*100,0)</f>
        <v>0</v>
      </c>
      <c r="AK272" s="21"/>
      <c r="AL272" s="70">
        <f>(E272+K272+AF272)</f>
        <v>1288248</v>
      </c>
      <c r="AM272" s="21"/>
      <c r="AN272" s="70">
        <v>0</v>
      </c>
      <c r="AO272" s="21"/>
      <c r="AP272" s="71">
        <f>IF($AL272,AN272/$AL272*100,0)</f>
        <v>0</v>
      </c>
      <c r="AQ272" s="21"/>
      <c r="AR272" s="70">
        <v>0</v>
      </c>
      <c r="AS272" s="21"/>
      <c r="AT272" s="71">
        <f>IF($AL272,AR272/$AL272*100,0)</f>
        <v>0</v>
      </c>
      <c r="AU272" s="21"/>
      <c r="AV272" s="70">
        <v>0</v>
      </c>
      <c r="AW272" s="21"/>
      <c r="AX272" s="71">
        <f>IF($AL272,AV272/$AL272*100,0)</f>
        <v>0</v>
      </c>
      <c r="AY272" s="21"/>
      <c r="AZ272" s="70">
        <v>0</v>
      </c>
      <c r="BA272" s="21"/>
      <c r="BB272" s="10">
        <v>27</v>
      </c>
      <c r="BC272" s="21"/>
      <c r="BD272" s="96">
        <v>8089</v>
      </c>
      <c r="BE272" s="21"/>
      <c r="BF272" s="96">
        <f>IF(E272,BD272,0)</f>
        <v>8089</v>
      </c>
      <c r="BG272" s="21"/>
      <c r="BH272" s="96">
        <f>IF(K272,BD272,0)</f>
        <v>8089</v>
      </c>
      <c r="BI272" s="21"/>
      <c r="BJ272" s="96">
        <f>IF(AF272,BD272,0)</f>
        <v>0</v>
      </c>
    </row>
    <row r="273" spans="1:62" ht="8.85" customHeight="1" x14ac:dyDescent="0.3">
      <c r="A273" s="10">
        <v>28</v>
      </c>
      <c r="B273" s="18"/>
      <c r="C273" s="10" t="s">
        <v>243</v>
      </c>
      <c r="D273" s="21"/>
      <c r="E273" s="70">
        <v>194787</v>
      </c>
      <c r="F273" s="21"/>
      <c r="G273" s="71">
        <f>(E273/$BD273)</f>
        <v>23.923728813559322</v>
      </c>
      <c r="H273" s="21"/>
      <c r="I273" s="71">
        <f>IF(G$287,G273/G$287*100,0)</f>
        <v>132.64726851865228</v>
      </c>
      <c r="J273" s="21"/>
      <c r="K273" s="70">
        <v>496560</v>
      </c>
      <c r="L273" s="21"/>
      <c r="M273" s="71">
        <f>(K273/$BD273)</f>
        <v>60.987472365512161</v>
      </c>
      <c r="N273" s="21"/>
      <c r="O273" s="71">
        <f>IF(M$287,M273/M$287*100,0)</f>
        <v>36.453544983116316</v>
      </c>
      <c r="P273" s="21"/>
      <c r="Q273" s="70">
        <v>0</v>
      </c>
      <c r="R273" s="21"/>
      <c r="S273" s="70">
        <v>0</v>
      </c>
      <c r="T273" s="21"/>
      <c r="U273" s="70">
        <v>0</v>
      </c>
      <c r="V273" s="21"/>
      <c r="W273" s="70">
        <v>0</v>
      </c>
      <c r="X273" s="21"/>
      <c r="Y273" s="70">
        <v>0</v>
      </c>
      <c r="Z273" s="21"/>
      <c r="AA273" s="70">
        <v>0</v>
      </c>
      <c r="AB273" s="21"/>
      <c r="AC273" s="21"/>
      <c r="AD273" s="70">
        <v>0</v>
      </c>
      <c r="AE273" s="21"/>
      <c r="AF273" s="70">
        <v>0</v>
      </c>
      <c r="AG273" s="21"/>
      <c r="AH273" s="71">
        <f>(AF273/$BD273)</f>
        <v>0</v>
      </c>
      <c r="AI273" s="21"/>
      <c r="AJ273" s="71">
        <f>IF(AH$287,AH273/AH$287*100,0)</f>
        <v>0</v>
      </c>
      <c r="AK273" s="21"/>
      <c r="AL273" s="70">
        <f>(E273+K273+AF273)</f>
        <v>691347</v>
      </c>
      <c r="AM273" s="21"/>
      <c r="AN273" s="70">
        <v>0</v>
      </c>
      <c r="AO273" s="21"/>
      <c r="AP273" s="71">
        <f>IF($AL273,AN273/$AL273*100,0)</f>
        <v>0</v>
      </c>
      <c r="AQ273" s="21"/>
      <c r="AR273" s="70">
        <v>0</v>
      </c>
      <c r="AS273" s="21"/>
      <c r="AT273" s="71">
        <f>IF($AL273,AR273/$AL273*100,0)</f>
        <v>0</v>
      </c>
      <c r="AU273" s="21"/>
      <c r="AV273" s="70">
        <v>0</v>
      </c>
      <c r="AW273" s="21"/>
      <c r="AX273" s="71">
        <f>IF($AL273,AV273/$AL273*100,0)</f>
        <v>0</v>
      </c>
      <c r="AY273" s="21"/>
      <c r="AZ273" s="70">
        <v>0</v>
      </c>
      <c r="BA273" s="21"/>
      <c r="BB273" s="10">
        <v>28</v>
      </c>
      <c r="BC273" s="21"/>
      <c r="BD273" s="96">
        <v>8142</v>
      </c>
      <c r="BE273" s="21"/>
      <c r="BF273" s="96">
        <f>IF(E273,BD273,0)</f>
        <v>8142</v>
      </c>
      <c r="BG273" s="21"/>
      <c r="BH273" s="96">
        <f>IF(K273,BD273,0)</f>
        <v>8142</v>
      </c>
      <c r="BI273" s="21"/>
      <c r="BJ273" s="96">
        <f>IF(AF273,BD273,0)</f>
        <v>0</v>
      </c>
    </row>
    <row r="274" spans="1:62" ht="8.85" customHeight="1" x14ac:dyDescent="0.3">
      <c r="A274" s="10">
        <v>29</v>
      </c>
      <c r="B274" s="18"/>
      <c r="C274" s="10" t="s">
        <v>244</v>
      </c>
      <c r="D274" s="21"/>
      <c r="E274" s="70">
        <v>60110</v>
      </c>
      <c r="F274" s="21"/>
      <c r="G274" s="71">
        <f>(E274/$BD274)</f>
        <v>12.926881720430108</v>
      </c>
      <c r="H274" s="21"/>
      <c r="I274" s="71">
        <f>IF(G$287,G274/G$287*100,0)</f>
        <v>71.674259645799694</v>
      </c>
      <c r="J274" s="21"/>
      <c r="K274" s="70">
        <v>1284309</v>
      </c>
      <c r="L274" s="21"/>
      <c r="M274" s="71">
        <f>(K274/$BD274)</f>
        <v>276.19548387096773</v>
      </c>
      <c r="N274" s="21"/>
      <c r="O274" s="71">
        <f>IF(M$287,M274/M$287*100,0)</f>
        <v>165.0880763689008</v>
      </c>
      <c r="P274" s="21"/>
      <c r="Q274" s="70">
        <v>0</v>
      </c>
      <c r="R274" s="21"/>
      <c r="S274" s="70">
        <v>0</v>
      </c>
      <c r="T274" s="21"/>
      <c r="U274" s="70">
        <v>0</v>
      </c>
      <c r="V274" s="21"/>
      <c r="W274" s="70">
        <v>0</v>
      </c>
      <c r="X274" s="21"/>
      <c r="Y274" s="70">
        <v>0</v>
      </c>
      <c r="Z274" s="21"/>
      <c r="AA274" s="70">
        <v>0</v>
      </c>
      <c r="AB274" s="21"/>
      <c r="AC274" s="21"/>
      <c r="AD274" s="70">
        <v>0</v>
      </c>
      <c r="AE274" s="21"/>
      <c r="AF274" s="70">
        <v>0</v>
      </c>
      <c r="AG274" s="21"/>
      <c r="AH274" s="71">
        <f>(AF274/$BD274)</f>
        <v>0</v>
      </c>
      <c r="AI274" s="21"/>
      <c r="AJ274" s="71">
        <f>IF(AH$287,AH274/AH$287*100,0)</f>
        <v>0</v>
      </c>
      <c r="AK274" s="21"/>
      <c r="AL274" s="70">
        <f>(E274+K274+AF274)</f>
        <v>1344419</v>
      </c>
      <c r="AM274" s="21"/>
      <c r="AN274" s="70">
        <v>6751</v>
      </c>
      <c r="AO274" s="21"/>
      <c r="AP274" s="71">
        <f>IF($AL274,AN274/$AL274*100,0)</f>
        <v>0.50214999936775662</v>
      </c>
      <c r="AQ274" s="21"/>
      <c r="AR274" s="70">
        <v>40143</v>
      </c>
      <c r="AS274" s="21"/>
      <c r="AT274" s="71">
        <f>IF($AL274,AR274/$AL274*100,0)</f>
        <v>2.9858994852051333</v>
      </c>
      <c r="AU274" s="21"/>
      <c r="AV274" s="70">
        <v>0</v>
      </c>
      <c r="AW274" s="21"/>
      <c r="AX274" s="71">
        <f>IF($AL274,AV274/$AL274*100,0)</f>
        <v>0</v>
      </c>
      <c r="AY274" s="21"/>
      <c r="AZ274" s="70">
        <v>0</v>
      </c>
      <c r="BA274" s="21"/>
      <c r="BB274" s="10">
        <v>29</v>
      </c>
      <c r="BC274" s="21"/>
      <c r="BD274" s="96">
        <v>4650</v>
      </c>
      <c r="BE274" s="21"/>
      <c r="BF274" s="96">
        <f>IF(E274,BD274,0)</f>
        <v>4650</v>
      </c>
      <c r="BG274" s="21"/>
      <c r="BH274" s="96">
        <f>IF(K274,BD274,0)</f>
        <v>4650</v>
      </c>
      <c r="BI274" s="21"/>
      <c r="BJ274" s="96">
        <f>IF(AF274,BD274,0)</f>
        <v>0</v>
      </c>
    </row>
    <row r="275" spans="1:62" ht="8.85" customHeight="1" x14ac:dyDescent="0.3">
      <c r="A275" s="10">
        <v>30</v>
      </c>
      <c r="B275" s="18"/>
      <c r="C275" s="10" t="s">
        <v>245</v>
      </c>
      <c r="D275" s="21"/>
      <c r="E275" s="70">
        <v>36633</v>
      </c>
      <c r="F275" s="21"/>
      <c r="G275" s="71">
        <f>(E275/$BD275)</f>
        <v>5.7256955298530787</v>
      </c>
      <c r="H275" s="21"/>
      <c r="I275" s="71">
        <f>IF(G$287,G275/G$287*100,0)</f>
        <v>31.746634411522233</v>
      </c>
      <c r="J275" s="21"/>
      <c r="K275" s="70">
        <v>469284</v>
      </c>
      <c r="L275" s="21"/>
      <c r="M275" s="71">
        <f>(K275/$BD275)</f>
        <v>73.348546420756492</v>
      </c>
      <c r="N275" s="21"/>
      <c r="O275" s="71">
        <f>IF(M$287,M275/M$287*100,0)</f>
        <v>43.8420290706663</v>
      </c>
      <c r="P275" s="21"/>
      <c r="Q275" s="70">
        <v>0</v>
      </c>
      <c r="R275" s="21"/>
      <c r="S275" s="70">
        <v>0</v>
      </c>
      <c r="T275" s="21"/>
      <c r="U275" s="70">
        <v>0</v>
      </c>
      <c r="V275" s="21"/>
      <c r="W275" s="70">
        <v>0</v>
      </c>
      <c r="X275" s="21"/>
      <c r="Y275" s="70">
        <v>0</v>
      </c>
      <c r="Z275" s="21"/>
      <c r="AA275" s="70">
        <v>0</v>
      </c>
      <c r="AB275" s="21"/>
      <c r="AC275" s="21"/>
      <c r="AD275" s="70">
        <v>0</v>
      </c>
      <c r="AE275" s="21"/>
      <c r="AF275" s="70">
        <v>0</v>
      </c>
      <c r="AG275" s="21"/>
      <c r="AH275" s="71">
        <f>(AF275/$BD275)</f>
        <v>0</v>
      </c>
      <c r="AI275" s="21"/>
      <c r="AJ275" s="71">
        <f>IF(AH$287,AH275/AH$287*100,0)</f>
        <v>0</v>
      </c>
      <c r="AK275" s="21"/>
      <c r="AL275" s="70">
        <f>(E275+K275+AF275)</f>
        <v>505917</v>
      </c>
      <c r="AM275" s="21"/>
      <c r="AN275" s="70">
        <v>0</v>
      </c>
      <c r="AO275" s="21"/>
      <c r="AP275" s="71">
        <f>IF($AL275,AN275/$AL275*100,0)</f>
        <v>0</v>
      </c>
      <c r="AQ275" s="21"/>
      <c r="AR275" s="70">
        <v>0</v>
      </c>
      <c r="AS275" s="21"/>
      <c r="AT275" s="71">
        <f>IF($AL275,AR275/$AL275*100,0)</f>
        <v>0</v>
      </c>
      <c r="AU275" s="21"/>
      <c r="AV275" s="70">
        <v>0</v>
      </c>
      <c r="AW275" s="21"/>
      <c r="AX275" s="71">
        <f>IF($AL275,AV275/$AL275*100,0)</f>
        <v>0</v>
      </c>
      <c r="AY275" s="21"/>
      <c r="AZ275" s="70">
        <v>30198</v>
      </c>
      <c r="BA275" s="21"/>
      <c r="BB275" s="10">
        <v>30</v>
      </c>
      <c r="BC275" s="21"/>
      <c r="BD275" s="96">
        <v>6398</v>
      </c>
      <c r="BE275" s="21"/>
      <c r="BF275" s="96">
        <f>IF(E275,BD275,0)</f>
        <v>6398</v>
      </c>
      <c r="BG275" s="21"/>
      <c r="BH275" s="96">
        <f>IF(K275,BD275,0)</f>
        <v>6398</v>
      </c>
      <c r="BI275" s="21"/>
      <c r="BJ275" s="96">
        <f>IF(AF275,BD275,0)</f>
        <v>0</v>
      </c>
    </row>
    <row r="276" spans="1:62" ht="8.85" customHeight="1" x14ac:dyDescent="0.3">
      <c r="A276" s="4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9"/>
      <c r="BC276" s="21"/>
      <c r="BD276" s="27"/>
      <c r="BE276" s="21"/>
      <c r="BF276" s="21"/>
      <c r="BG276" s="21"/>
      <c r="BH276" s="21"/>
      <c r="BI276" s="21"/>
      <c r="BJ276" s="21"/>
    </row>
    <row r="277" spans="1:62" ht="8.85" customHeight="1" x14ac:dyDescent="0.3">
      <c r="A277" s="10">
        <v>31</v>
      </c>
      <c r="B277" s="18"/>
      <c r="C277" s="10" t="s">
        <v>211</v>
      </c>
      <c r="D277" s="21"/>
      <c r="E277" s="70">
        <v>29754</v>
      </c>
      <c r="F277" s="21"/>
      <c r="G277" s="71">
        <f t="shared" ref="G277:G285" si="0">(E277/$BD277)</f>
        <v>6.430516533390966</v>
      </c>
      <c r="H277" s="21"/>
      <c r="I277" s="71">
        <f t="shared" ref="I277:I285" si="1">IF(G$287,G277/G$287*100,0)</f>
        <v>35.654577928290699</v>
      </c>
      <c r="J277" s="21"/>
      <c r="K277" s="70">
        <v>686511</v>
      </c>
      <c r="L277" s="21"/>
      <c r="M277" s="71">
        <f t="shared" ref="M277:M285" si="2">(K277/$BD277)</f>
        <v>148.37065052950075</v>
      </c>
      <c r="N277" s="21"/>
      <c r="O277" s="71">
        <f t="shared" ref="O277:O285" si="3">IF(M$287,M277/M$287*100,0)</f>
        <v>88.684380143452515</v>
      </c>
      <c r="P277" s="21"/>
      <c r="Q277" s="70">
        <v>0</v>
      </c>
      <c r="R277" s="21"/>
      <c r="S277" s="70">
        <v>0</v>
      </c>
      <c r="T277" s="21"/>
      <c r="U277" s="70">
        <v>0</v>
      </c>
      <c r="V277" s="21"/>
      <c r="W277" s="70">
        <v>0</v>
      </c>
      <c r="X277" s="21"/>
      <c r="Y277" s="70">
        <v>0</v>
      </c>
      <c r="Z277" s="21"/>
      <c r="AA277" s="70">
        <v>0</v>
      </c>
      <c r="AB277" s="21"/>
      <c r="AC277" s="21"/>
      <c r="AD277" s="70">
        <v>0</v>
      </c>
      <c r="AE277" s="21"/>
      <c r="AF277" s="70">
        <v>0</v>
      </c>
      <c r="AG277" s="21"/>
      <c r="AH277" s="71">
        <f t="shared" ref="AH277:AH285" si="4">(AF277/$BD277)</f>
        <v>0</v>
      </c>
      <c r="AI277" s="21"/>
      <c r="AJ277" s="71">
        <f t="shared" ref="AJ277:AJ285" si="5">IF(AH$287,AH277/AH$287*100,0)</f>
        <v>0</v>
      </c>
      <c r="AK277" s="21"/>
      <c r="AL277" s="70">
        <f t="shared" ref="AL277:AL285" si="6">(E277+K277+AF277)</f>
        <v>716265</v>
      </c>
      <c r="AM277" s="21"/>
      <c r="AN277" s="70">
        <v>0</v>
      </c>
      <c r="AO277" s="21"/>
      <c r="AP277" s="71">
        <f t="shared" ref="AP277:AP285" si="7">IF($AL277,AN277/$AL277*100,0)</f>
        <v>0</v>
      </c>
      <c r="AQ277" s="21"/>
      <c r="AR277" s="70">
        <v>0</v>
      </c>
      <c r="AS277" s="21"/>
      <c r="AT277" s="71">
        <f t="shared" ref="AT277:AT285" si="8">IF($AL277,AR277/$AL277*100,0)</f>
        <v>0</v>
      </c>
      <c r="AU277" s="21"/>
      <c r="AV277" s="70">
        <v>0</v>
      </c>
      <c r="AW277" s="21"/>
      <c r="AX277" s="71">
        <f t="shared" ref="AX277:AX285" si="9">IF($AL277,AV277/$AL277*100,0)</f>
        <v>0</v>
      </c>
      <c r="AY277" s="21"/>
      <c r="AZ277" s="70">
        <v>0</v>
      </c>
      <c r="BA277" s="21"/>
      <c r="BB277" s="10">
        <v>31</v>
      </c>
      <c r="BC277" s="21"/>
      <c r="BD277" s="96">
        <v>4627</v>
      </c>
      <c r="BE277" s="21"/>
      <c r="BF277" s="96">
        <f>IF(E277,BD277,0)</f>
        <v>4627</v>
      </c>
      <c r="BG277" s="21"/>
      <c r="BH277" s="96">
        <f>IF(K277,BD277,0)</f>
        <v>4627</v>
      </c>
      <c r="BI277" s="21"/>
      <c r="BJ277" s="96">
        <f>IF(AF277,BD277,0)</f>
        <v>0</v>
      </c>
    </row>
    <row r="278" spans="1:62" ht="8.85" customHeight="1" x14ac:dyDescent="0.3">
      <c r="A278" s="10">
        <v>32</v>
      </c>
      <c r="B278" s="18"/>
      <c r="C278" s="10" t="s">
        <v>246</v>
      </c>
      <c r="D278" s="21"/>
      <c r="E278" s="70">
        <v>575550</v>
      </c>
      <c r="F278" s="21"/>
      <c r="G278" s="71">
        <f t="shared" si="0"/>
        <v>36.689615605278256</v>
      </c>
      <c r="H278" s="21"/>
      <c r="I278" s="71">
        <f t="shared" si="1"/>
        <v>203.42887728609941</v>
      </c>
      <c r="J278" s="21"/>
      <c r="K278" s="70">
        <v>4672063</v>
      </c>
      <c r="L278" s="21"/>
      <c r="M278" s="71">
        <f t="shared" si="2"/>
        <v>297.83024160132595</v>
      </c>
      <c r="N278" s="21"/>
      <c r="O278" s="71">
        <f t="shared" si="3"/>
        <v>178.01964384550962</v>
      </c>
      <c r="P278" s="21"/>
      <c r="Q278" s="70">
        <v>0</v>
      </c>
      <c r="R278" s="21"/>
      <c r="S278" s="70">
        <v>0</v>
      </c>
      <c r="T278" s="21"/>
      <c r="U278" s="70">
        <v>0</v>
      </c>
      <c r="V278" s="21"/>
      <c r="W278" s="70">
        <v>0</v>
      </c>
      <c r="X278" s="21"/>
      <c r="Y278" s="70">
        <v>0</v>
      </c>
      <c r="Z278" s="21"/>
      <c r="AA278" s="70">
        <v>0</v>
      </c>
      <c r="AB278" s="21"/>
      <c r="AC278" s="21"/>
      <c r="AD278" s="70">
        <v>0</v>
      </c>
      <c r="AE278" s="21"/>
      <c r="AF278" s="70">
        <v>0</v>
      </c>
      <c r="AG278" s="21"/>
      <c r="AH278" s="71">
        <f t="shared" si="4"/>
        <v>0</v>
      </c>
      <c r="AI278" s="21"/>
      <c r="AJ278" s="71">
        <f t="shared" si="5"/>
        <v>0</v>
      </c>
      <c r="AK278" s="21"/>
      <c r="AL278" s="70">
        <f t="shared" si="6"/>
        <v>5247613</v>
      </c>
      <c r="AM278" s="21"/>
      <c r="AN278" s="70">
        <v>0</v>
      </c>
      <c r="AO278" s="21"/>
      <c r="AP278" s="71">
        <f t="shared" si="7"/>
        <v>0</v>
      </c>
      <c r="AQ278" s="21"/>
      <c r="AR278" s="70">
        <v>0</v>
      </c>
      <c r="AS278" s="21"/>
      <c r="AT278" s="71">
        <f t="shared" si="8"/>
        <v>0</v>
      </c>
      <c r="AU278" s="21"/>
      <c r="AV278" s="70">
        <v>0</v>
      </c>
      <c r="AW278" s="21"/>
      <c r="AX278" s="71">
        <f t="shared" si="9"/>
        <v>0</v>
      </c>
      <c r="AY278" s="21"/>
      <c r="AZ278" s="70">
        <v>57881</v>
      </c>
      <c r="BA278" s="21"/>
      <c r="BB278" s="10">
        <v>32</v>
      </c>
      <c r="BC278" s="21"/>
      <c r="BD278" s="96">
        <v>15687</v>
      </c>
      <c r="BE278" s="21"/>
      <c r="BF278" s="96">
        <f>IF(E278,BD278,0)</f>
        <v>15687</v>
      </c>
      <c r="BG278" s="21"/>
      <c r="BH278" s="96">
        <f>IF(K278,BD278,0)</f>
        <v>15687</v>
      </c>
      <c r="BI278" s="21"/>
      <c r="BJ278" s="96">
        <f>IF(AF278,BD278,0)</f>
        <v>0</v>
      </c>
    </row>
    <row r="279" spans="1:62" ht="8.85" customHeight="1" x14ac:dyDescent="0.3">
      <c r="A279" s="10">
        <v>33</v>
      </c>
      <c r="B279" s="18"/>
      <c r="C279" s="10" t="s">
        <v>247</v>
      </c>
      <c r="D279" s="21"/>
      <c r="E279" s="70">
        <v>117655</v>
      </c>
      <c r="F279" s="21"/>
      <c r="G279" s="71">
        <f t="shared" si="0"/>
        <v>14.528896023709558</v>
      </c>
      <c r="H279" s="21"/>
      <c r="I279" s="71">
        <f t="shared" si="1"/>
        <v>80.556772196994885</v>
      </c>
      <c r="J279" s="21"/>
      <c r="K279" s="70">
        <v>593865</v>
      </c>
      <c r="L279" s="21"/>
      <c r="M279" s="71">
        <f t="shared" si="2"/>
        <v>73.334774018276121</v>
      </c>
      <c r="N279" s="21"/>
      <c r="O279" s="71">
        <f t="shared" si="3"/>
        <v>43.833797004737498</v>
      </c>
      <c r="P279" s="21"/>
      <c r="Q279" s="70">
        <v>0</v>
      </c>
      <c r="R279" s="21"/>
      <c r="S279" s="70">
        <v>0</v>
      </c>
      <c r="T279" s="21"/>
      <c r="U279" s="70">
        <v>0</v>
      </c>
      <c r="V279" s="21"/>
      <c r="W279" s="70">
        <v>0</v>
      </c>
      <c r="X279" s="21"/>
      <c r="Y279" s="70">
        <v>0</v>
      </c>
      <c r="Z279" s="21"/>
      <c r="AA279" s="70">
        <v>0</v>
      </c>
      <c r="AB279" s="21"/>
      <c r="AC279" s="21"/>
      <c r="AD279" s="70">
        <v>0</v>
      </c>
      <c r="AE279" s="21"/>
      <c r="AF279" s="70">
        <v>0</v>
      </c>
      <c r="AG279" s="21"/>
      <c r="AH279" s="71">
        <f t="shared" si="4"/>
        <v>0</v>
      </c>
      <c r="AI279" s="21"/>
      <c r="AJ279" s="71">
        <f t="shared" si="5"/>
        <v>0</v>
      </c>
      <c r="AK279" s="21"/>
      <c r="AL279" s="70">
        <f t="shared" si="6"/>
        <v>711520</v>
      </c>
      <c r="AM279" s="21"/>
      <c r="AN279" s="70">
        <v>0</v>
      </c>
      <c r="AO279" s="21"/>
      <c r="AP279" s="71">
        <f t="shared" si="7"/>
        <v>0</v>
      </c>
      <c r="AQ279" s="21"/>
      <c r="AR279" s="70">
        <v>0</v>
      </c>
      <c r="AS279" s="21"/>
      <c r="AT279" s="71">
        <f t="shared" si="8"/>
        <v>0</v>
      </c>
      <c r="AU279" s="21"/>
      <c r="AV279" s="70">
        <v>0</v>
      </c>
      <c r="AW279" s="21"/>
      <c r="AX279" s="71">
        <f t="shared" si="9"/>
        <v>0</v>
      </c>
      <c r="AY279" s="21"/>
      <c r="AZ279" s="70">
        <v>0</v>
      </c>
      <c r="BA279" s="21"/>
      <c r="BB279" s="10">
        <v>33</v>
      </c>
      <c r="BC279" s="21"/>
      <c r="BD279" s="96">
        <v>8098</v>
      </c>
      <c r="BE279" s="21"/>
      <c r="BF279" s="96">
        <f>IF(E279,BD279,0)</f>
        <v>8098</v>
      </c>
      <c r="BG279" s="21"/>
      <c r="BH279" s="96">
        <f>IF(K279,BD279,0)</f>
        <v>8098</v>
      </c>
      <c r="BI279" s="21"/>
      <c r="BJ279" s="96">
        <f>IF(AF279,BD279,0)</f>
        <v>0</v>
      </c>
    </row>
    <row r="280" spans="1:62" ht="8.85" customHeight="1" x14ac:dyDescent="0.3">
      <c r="A280" s="10">
        <v>34</v>
      </c>
      <c r="B280" s="18"/>
      <c r="C280" s="10" t="s">
        <v>248</v>
      </c>
      <c r="D280" s="21"/>
      <c r="E280" s="70">
        <v>189322</v>
      </c>
      <c r="F280" s="21"/>
      <c r="G280" s="71">
        <f t="shared" si="0"/>
        <v>19.698470502549164</v>
      </c>
      <c r="H280" s="21"/>
      <c r="I280" s="71">
        <f t="shared" si="1"/>
        <v>109.21994336758414</v>
      </c>
      <c r="J280" s="21"/>
      <c r="K280" s="70">
        <v>1442646</v>
      </c>
      <c r="L280" s="21"/>
      <c r="M280" s="71">
        <f t="shared" si="2"/>
        <v>150.10363125585266</v>
      </c>
      <c r="N280" s="21"/>
      <c r="O280" s="71">
        <f t="shared" si="3"/>
        <v>89.720220594165596</v>
      </c>
      <c r="P280" s="21"/>
      <c r="Q280" s="70">
        <v>0</v>
      </c>
      <c r="R280" s="21"/>
      <c r="S280" s="70">
        <v>0</v>
      </c>
      <c r="T280" s="21"/>
      <c r="U280" s="70">
        <v>0</v>
      </c>
      <c r="V280" s="21"/>
      <c r="W280" s="70">
        <v>0</v>
      </c>
      <c r="X280" s="21"/>
      <c r="Y280" s="70">
        <v>0</v>
      </c>
      <c r="Z280" s="21"/>
      <c r="AA280" s="70">
        <v>0</v>
      </c>
      <c r="AB280" s="21"/>
      <c r="AC280" s="21"/>
      <c r="AD280" s="70">
        <v>0</v>
      </c>
      <c r="AE280" s="21"/>
      <c r="AF280" s="70">
        <v>13372</v>
      </c>
      <c r="AG280" s="21"/>
      <c r="AH280" s="71">
        <f t="shared" si="4"/>
        <v>1.3913224430340234</v>
      </c>
      <c r="AI280" s="21"/>
      <c r="AJ280" s="71">
        <f t="shared" si="5"/>
        <v>159.65975205255987</v>
      </c>
      <c r="AK280" s="21"/>
      <c r="AL280" s="70">
        <f t="shared" si="6"/>
        <v>1645340</v>
      </c>
      <c r="AM280" s="21"/>
      <c r="AN280" s="70">
        <v>0</v>
      </c>
      <c r="AO280" s="21"/>
      <c r="AP280" s="71">
        <f t="shared" si="7"/>
        <v>0</v>
      </c>
      <c r="AQ280" s="21"/>
      <c r="AR280" s="70">
        <v>0</v>
      </c>
      <c r="AS280" s="21"/>
      <c r="AT280" s="71">
        <f t="shared" si="8"/>
        <v>0</v>
      </c>
      <c r="AU280" s="21"/>
      <c r="AV280" s="70">
        <v>0</v>
      </c>
      <c r="AW280" s="21"/>
      <c r="AX280" s="71">
        <f t="shared" si="9"/>
        <v>0</v>
      </c>
      <c r="AY280" s="21"/>
      <c r="AZ280" s="70">
        <v>0</v>
      </c>
      <c r="BA280" s="21"/>
      <c r="BB280" s="10">
        <v>34</v>
      </c>
      <c r="BC280" s="21"/>
      <c r="BD280" s="96">
        <v>9611</v>
      </c>
      <c r="BE280" s="21"/>
      <c r="BF280" s="96">
        <f>IF(E280,BD280,0)</f>
        <v>9611</v>
      </c>
      <c r="BG280" s="21"/>
      <c r="BH280" s="96">
        <f>IF(K280,BD280,0)</f>
        <v>9611</v>
      </c>
      <c r="BI280" s="21"/>
      <c r="BJ280" s="96">
        <f>IF(AF280,BD280,0)</f>
        <v>9611</v>
      </c>
    </row>
    <row r="281" spans="1:62" ht="8.85" customHeight="1" x14ac:dyDescent="0.3">
      <c r="A281" s="10">
        <v>35</v>
      </c>
      <c r="B281" s="18"/>
      <c r="C281" s="10" t="s">
        <v>249</v>
      </c>
      <c r="D281" s="21"/>
      <c r="E281" s="70">
        <v>147107</v>
      </c>
      <c r="F281" s="21"/>
      <c r="G281" s="71">
        <f t="shared" si="0"/>
        <v>44.496975196612219</v>
      </c>
      <c r="H281" s="21"/>
      <c r="I281" s="71">
        <f t="shared" si="1"/>
        <v>246.71748552121647</v>
      </c>
      <c r="J281" s="21"/>
      <c r="K281" s="70">
        <v>545200</v>
      </c>
      <c r="L281" s="21"/>
      <c r="M281" s="71">
        <f t="shared" si="2"/>
        <v>164.91228070175438</v>
      </c>
      <c r="N281" s="21"/>
      <c r="O281" s="71">
        <f t="shared" si="3"/>
        <v>98.571673979215959</v>
      </c>
      <c r="P281" s="21"/>
      <c r="Q281" s="70">
        <v>0</v>
      </c>
      <c r="R281" s="21"/>
      <c r="S281" s="70">
        <v>309980</v>
      </c>
      <c r="T281" s="21"/>
      <c r="U281" s="70">
        <v>0</v>
      </c>
      <c r="V281" s="21"/>
      <c r="W281" s="70">
        <v>0</v>
      </c>
      <c r="X281" s="21"/>
      <c r="Y281" s="70">
        <v>0</v>
      </c>
      <c r="Z281" s="21"/>
      <c r="AA281" s="70">
        <v>0</v>
      </c>
      <c r="AB281" s="21"/>
      <c r="AC281" s="21"/>
      <c r="AD281" s="70">
        <v>0</v>
      </c>
      <c r="AE281" s="21"/>
      <c r="AF281" s="70">
        <v>0</v>
      </c>
      <c r="AG281" s="21"/>
      <c r="AH281" s="71">
        <f t="shared" si="4"/>
        <v>0</v>
      </c>
      <c r="AI281" s="21"/>
      <c r="AJ281" s="71">
        <f t="shared" si="5"/>
        <v>0</v>
      </c>
      <c r="AK281" s="21"/>
      <c r="AL281" s="70">
        <f t="shared" si="6"/>
        <v>692307</v>
      </c>
      <c r="AM281" s="21"/>
      <c r="AN281" s="70">
        <v>726</v>
      </c>
      <c r="AO281" s="21"/>
      <c r="AP281" s="71">
        <f t="shared" si="7"/>
        <v>0.10486677153343821</v>
      </c>
      <c r="AQ281" s="21"/>
      <c r="AR281" s="70">
        <v>4650</v>
      </c>
      <c r="AS281" s="21"/>
      <c r="AT281" s="71">
        <f t="shared" si="8"/>
        <v>0.67166733833400505</v>
      </c>
      <c r="AU281" s="21"/>
      <c r="AV281" s="70">
        <v>0</v>
      </c>
      <c r="AW281" s="21"/>
      <c r="AX281" s="71">
        <f t="shared" si="9"/>
        <v>0</v>
      </c>
      <c r="AY281" s="21"/>
      <c r="AZ281" s="70">
        <v>0</v>
      </c>
      <c r="BA281" s="21"/>
      <c r="BB281" s="10">
        <v>35</v>
      </c>
      <c r="BC281" s="21"/>
      <c r="BD281" s="96">
        <v>3306</v>
      </c>
      <c r="BE281" s="21"/>
      <c r="BF281" s="96">
        <f>IF(E281,BD281,0)</f>
        <v>3306</v>
      </c>
      <c r="BG281" s="21"/>
      <c r="BH281" s="96">
        <f>IF(K281,BD281,0)</f>
        <v>3306</v>
      </c>
      <c r="BI281" s="21"/>
      <c r="BJ281" s="96">
        <f>IF(AF281,BD281,0)</f>
        <v>0</v>
      </c>
    </row>
    <row r="282" spans="1:62" ht="8.85" customHeight="1" x14ac:dyDescent="0.3">
      <c r="B282" s="18"/>
      <c r="D282" s="21"/>
      <c r="E282" s="70"/>
      <c r="F282" s="21"/>
      <c r="G282" s="71"/>
      <c r="H282" s="21"/>
      <c r="I282" s="71"/>
      <c r="J282" s="21"/>
      <c r="K282" s="70"/>
      <c r="L282" s="21"/>
      <c r="M282" s="71"/>
      <c r="N282" s="21"/>
      <c r="O282" s="71"/>
      <c r="P282" s="21"/>
      <c r="Q282" s="70"/>
      <c r="R282" s="21"/>
      <c r="S282" s="70"/>
      <c r="T282" s="21"/>
      <c r="U282" s="70"/>
      <c r="V282" s="21"/>
      <c r="W282" s="70"/>
      <c r="X282" s="21"/>
      <c r="Y282" s="70"/>
      <c r="Z282" s="21"/>
      <c r="AA282" s="70"/>
      <c r="AB282" s="21"/>
      <c r="AC282" s="21"/>
      <c r="AD282" s="70"/>
      <c r="AE282" s="21"/>
      <c r="AF282" s="70"/>
      <c r="AG282" s="21"/>
      <c r="AH282" s="71"/>
      <c r="AI282" s="21"/>
      <c r="AJ282" s="71"/>
      <c r="AK282" s="21"/>
      <c r="AL282" s="70"/>
      <c r="AM282" s="21"/>
      <c r="AN282" s="70"/>
      <c r="AO282" s="21"/>
      <c r="AP282" s="71"/>
      <c r="AQ282" s="21"/>
      <c r="AR282" s="70"/>
      <c r="AS282" s="21"/>
      <c r="AT282" s="71"/>
      <c r="AU282" s="21"/>
      <c r="AV282" s="70"/>
      <c r="AW282" s="21"/>
      <c r="AX282" s="71"/>
      <c r="AY282" s="21"/>
      <c r="AZ282" s="70"/>
      <c r="BA282" s="21"/>
      <c r="BC282" s="21"/>
      <c r="BD282" s="96"/>
      <c r="BE282" s="21"/>
      <c r="BF282" s="96"/>
      <c r="BG282" s="21"/>
      <c r="BH282" s="96"/>
      <c r="BI282" s="21"/>
      <c r="BJ282" s="96"/>
    </row>
    <row r="283" spans="1:62" ht="8.85" customHeight="1" x14ac:dyDescent="0.3">
      <c r="A283" s="10">
        <v>36</v>
      </c>
      <c r="B283" s="18"/>
      <c r="C283" s="10" t="s">
        <v>215</v>
      </c>
      <c r="D283" s="21"/>
      <c r="E283" s="70">
        <v>35255</v>
      </c>
      <c r="F283" s="21"/>
      <c r="G283" s="71">
        <f>(E283/$BD283)</f>
        <v>10.7288496652465</v>
      </c>
      <c r="H283" s="21"/>
      <c r="I283" s="71">
        <f>IF(G$287,G283/G$287*100,0)</f>
        <v>59.487073003251936</v>
      </c>
      <c r="J283" s="21"/>
      <c r="K283" s="70">
        <v>403571</v>
      </c>
      <c r="L283" s="21"/>
      <c r="M283" s="71">
        <f>(K283/$BD283)</f>
        <v>122.81527693244065</v>
      </c>
      <c r="N283" s="21"/>
      <c r="O283" s="71">
        <f>IF(M$287,M283/M$287*100,0)</f>
        <v>73.409374886674968</v>
      </c>
      <c r="P283" s="21"/>
      <c r="Q283" s="70">
        <v>0</v>
      </c>
      <c r="R283" s="21"/>
      <c r="S283" s="70">
        <v>163285</v>
      </c>
      <c r="T283" s="21"/>
      <c r="U283" s="70">
        <v>55937</v>
      </c>
      <c r="V283" s="21"/>
      <c r="W283" s="70">
        <v>0</v>
      </c>
      <c r="X283" s="21"/>
      <c r="Y283" s="70">
        <v>0</v>
      </c>
      <c r="Z283" s="21"/>
      <c r="AA283" s="70">
        <v>0</v>
      </c>
      <c r="AB283" s="21"/>
      <c r="AC283" s="21"/>
      <c r="AD283" s="70">
        <v>17383</v>
      </c>
      <c r="AE283" s="21"/>
      <c r="AF283" s="70">
        <v>0</v>
      </c>
      <c r="AG283" s="21"/>
      <c r="AH283" s="71">
        <f>(AF283/$BD283)</f>
        <v>0</v>
      </c>
      <c r="AI283" s="21"/>
      <c r="AJ283" s="71">
        <f>IF(AH$287,AH283/AH$287*100,0)</f>
        <v>0</v>
      </c>
      <c r="AK283" s="21"/>
      <c r="AL283" s="70">
        <f>(E283+K283+AF283)</f>
        <v>438826</v>
      </c>
      <c r="AM283" s="21"/>
      <c r="AN283" s="70">
        <v>0</v>
      </c>
      <c r="AO283" s="21"/>
      <c r="AP283" s="71">
        <f>IF($AL283,AN283/$AL283*100,0)</f>
        <v>0</v>
      </c>
      <c r="AQ283" s="21"/>
      <c r="AR283" s="70">
        <v>0</v>
      </c>
      <c r="AS283" s="21"/>
      <c r="AT283" s="71">
        <f>IF($AL283,AR283/$AL283*100,0)</f>
        <v>0</v>
      </c>
      <c r="AU283" s="21"/>
      <c r="AV283" s="70">
        <v>0</v>
      </c>
      <c r="AW283" s="21"/>
      <c r="AX283" s="71">
        <f>IF($AL283,AV283/$AL283*100,0)</f>
        <v>0</v>
      </c>
      <c r="AY283" s="21"/>
      <c r="AZ283" s="70">
        <v>0</v>
      </c>
      <c r="BA283" s="21"/>
      <c r="BB283" s="10">
        <v>36</v>
      </c>
      <c r="BC283" s="21"/>
      <c r="BD283" s="96">
        <v>3286</v>
      </c>
      <c r="BE283" s="21"/>
      <c r="BF283" s="96">
        <f>IF(E283,BD283,0)</f>
        <v>3286</v>
      </c>
      <c r="BG283" s="21"/>
      <c r="BH283" s="96">
        <f>IF(K283,BD283,0)</f>
        <v>3286</v>
      </c>
      <c r="BI283" s="21"/>
      <c r="BJ283" s="96">
        <f>IF(AF283,BD283,0)</f>
        <v>0</v>
      </c>
    </row>
    <row r="284" spans="1:62" ht="8.85" customHeight="1" x14ac:dyDescent="0.3">
      <c r="A284" s="10">
        <v>37</v>
      </c>
      <c r="B284" s="18"/>
      <c r="C284" s="10" t="s">
        <v>250</v>
      </c>
      <c r="D284" s="21"/>
      <c r="E284" s="70">
        <v>91106</v>
      </c>
      <c r="F284" s="21"/>
      <c r="G284" s="71">
        <f>(E284/$BD284)</f>
        <v>17.874435942711401</v>
      </c>
      <c r="H284" s="21"/>
      <c r="I284" s="71">
        <f>IF(G$287,G284/G$287*100,0)</f>
        <v>99.106419513018082</v>
      </c>
      <c r="J284" s="21"/>
      <c r="K284" s="70">
        <v>837993</v>
      </c>
      <c r="L284" s="21"/>
      <c r="M284" s="71">
        <f>(K284/$BD284)</f>
        <v>164.40906415538552</v>
      </c>
      <c r="N284" s="21"/>
      <c r="O284" s="71">
        <f>IF(M$287,M284/M$287*100,0)</f>
        <v>98.270890452734236</v>
      </c>
      <c r="P284" s="21"/>
      <c r="Q284" s="70">
        <v>0</v>
      </c>
      <c r="R284" s="21"/>
      <c r="S284" s="70">
        <v>0</v>
      </c>
      <c r="T284" s="21"/>
      <c r="U284" s="70">
        <v>0</v>
      </c>
      <c r="V284" s="21"/>
      <c r="W284" s="70">
        <v>0</v>
      </c>
      <c r="X284" s="21"/>
      <c r="Y284" s="70">
        <v>0</v>
      </c>
      <c r="Z284" s="21"/>
      <c r="AA284" s="70">
        <v>0</v>
      </c>
      <c r="AB284" s="21"/>
      <c r="AC284" s="21"/>
      <c r="AD284" s="70">
        <v>0</v>
      </c>
      <c r="AE284" s="21"/>
      <c r="AF284" s="70">
        <v>2970</v>
      </c>
      <c r="AG284" s="21"/>
      <c r="AH284" s="71">
        <f>(AF284/$BD284)</f>
        <v>0.58269570335491461</v>
      </c>
      <c r="AI284" s="21"/>
      <c r="AJ284" s="71">
        <f>IF(AH$287,AH284/AH$287*100,0)</f>
        <v>66.86663611697567</v>
      </c>
      <c r="AK284" s="21"/>
      <c r="AL284" s="70">
        <f>(E284+K284+AF284)</f>
        <v>932069</v>
      </c>
      <c r="AM284" s="21"/>
      <c r="AN284" s="70">
        <v>0</v>
      </c>
      <c r="AO284" s="21"/>
      <c r="AP284" s="71">
        <f>IF($AL284,AN284/$AL284*100,0)</f>
        <v>0</v>
      </c>
      <c r="AQ284" s="21"/>
      <c r="AR284" s="70">
        <v>0</v>
      </c>
      <c r="AS284" s="21"/>
      <c r="AT284" s="71">
        <f>IF($AL284,AR284/$AL284*100,0)</f>
        <v>0</v>
      </c>
      <c r="AU284" s="21"/>
      <c r="AV284" s="70">
        <v>0</v>
      </c>
      <c r="AW284" s="21"/>
      <c r="AX284" s="71">
        <f>IF($AL284,AV284/$AL284*100,0)</f>
        <v>0</v>
      </c>
      <c r="AY284" s="21"/>
      <c r="AZ284" s="70">
        <v>0</v>
      </c>
      <c r="BA284" s="21"/>
      <c r="BB284" s="10">
        <v>37</v>
      </c>
      <c r="BC284" s="21"/>
      <c r="BD284" s="96">
        <v>5097</v>
      </c>
      <c r="BE284" s="21"/>
      <c r="BF284" s="96">
        <f>IF(E284,BD284,0)</f>
        <v>5097</v>
      </c>
      <c r="BG284" s="21"/>
      <c r="BH284" s="96">
        <f>IF(K284,BD284,0)</f>
        <v>5097</v>
      </c>
      <c r="BI284" s="21"/>
      <c r="BJ284" s="96">
        <f>IF(AF284,BD284,0)</f>
        <v>5097</v>
      </c>
    </row>
    <row r="285" spans="1:62" ht="8.85" customHeight="1" x14ac:dyDescent="0.3">
      <c r="A285" s="30">
        <v>38</v>
      </c>
      <c r="B285" s="18"/>
      <c r="C285" s="10" t="s">
        <v>251</v>
      </c>
      <c r="D285" s="21"/>
      <c r="E285" s="75">
        <v>957701</v>
      </c>
      <c r="F285" s="21"/>
      <c r="G285" s="71">
        <f t="shared" si="0"/>
        <v>116.63634149311899</v>
      </c>
      <c r="H285" s="21"/>
      <c r="I285" s="71">
        <f t="shared" si="1"/>
        <v>646.70069743902786</v>
      </c>
      <c r="J285" s="21"/>
      <c r="K285" s="75">
        <v>2098722</v>
      </c>
      <c r="L285" s="21"/>
      <c r="M285" s="71">
        <f t="shared" si="2"/>
        <v>255.59883083668251</v>
      </c>
      <c r="N285" s="21"/>
      <c r="O285" s="71">
        <f t="shared" si="3"/>
        <v>152.77700675468381</v>
      </c>
      <c r="P285" s="21"/>
      <c r="Q285" s="75">
        <v>0</v>
      </c>
      <c r="R285" s="21"/>
      <c r="S285" s="75">
        <v>220992</v>
      </c>
      <c r="T285" s="21"/>
      <c r="U285" s="75">
        <v>0</v>
      </c>
      <c r="V285" s="21"/>
      <c r="W285" s="75">
        <v>0</v>
      </c>
      <c r="X285" s="21"/>
      <c r="Y285" s="75">
        <v>0</v>
      </c>
      <c r="Z285" s="21"/>
      <c r="AA285" s="75">
        <v>0</v>
      </c>
      <c r="AB285" s="21"/>
      <c r="AC285" s="21"/>
      <c r="AD285" s="75">
        <v>0</v>
      </c>
      <c r="AE285" s="21"/>
      <c r="AF285" s="75">
        <v>0</v>
      </c>
      <c r="AG285" s="21"/>
      <c r="AH285" s="71">
        <f t="shared" si="4"/>
        <v>0</v>
      </c>
      <c r="AI285" s="21"/>
      <c r="AJ285" s="71">
        <f t="shared" si="5"/>
        <v>0</v>
      </c>
      <c r="AK285" s="21"/>
      <c r="AL285" s="75">
        <f t="shared" si="6"/>
        <v>3056423</v>
      </c>
      <c r="AM285" s="21"/>
      <c r="AN285" s="75">
        <v>0</v>
      </c>
      <c r="AO285" s="21"/>
      <c r="AP285" s="71">
        <f t="shared" si="7"/>
        <v>0</v>
      </c>
      <c r="AQ285" s="21"/>
      <c r="AR285" s="75">
        <v>35302</v>
      </c>
      <c r="AS285" s="21"/>
      <c r="AT285" s="71">
        <f t="shared" si="8"/>
        <v>1.1550102848983925</v>
      </c>
      <c r="AU285" s="21"/>
      <c r="AV285" s="75">
        <v>2070</v>
      </c>
      <c r="AW285" s="21"/>
      <c r="AX285" s="71">
        <f t="shared" si="9"/>
        <v>6.7726227685107721E-2</v>
      </c>
      <c r="AY285" s="21"/>
      <c r="AZ285" s="75">
        <v>7399</v>
      </c>
      <c r="BA285" s="21"/>
      <c r="BB285" s="30">
        <v>38</v>
      </c>
      <c r="BC285" s="21"/>
      <c r="BD285" s="106">
        <v>8211</v>
      </c>
      <c r="BE285" s="21"/>
      <c r="BF285" s="106">
        <f>IF(E285,BD285,0)</f>
        <v>8211</v>
      </c>
      <c r="BG285" s="21"/>
      <c r="BH285" s="106">
        <f>IF(K285,BD285,0)</f>
        <v>8211</v>
      </c>
      <c r="BI285" s="21"/>
      <c r="BJ285" s="106">
        <f>IF(AF285,BD285,0)</f>
        <v>0</v>
      </c>
    </row>
    <row r="286" spans="1:62" ht="8.85" customHeight="1" x14ac:dyDescent="0.3">
      <c r="A286" s="21"/>
      <c r="B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row>
    <row r="287" spans="1:62" ht="8.85" customHeight="1" x14ac:dyDescent="0.3">
      <c r="A287" s="30">
        <f>A285</f>
        <v>38</v>
      </c>
      <c r="B287" s="21"/>
      <c r="C287" s="18" t="s">
        <v>65</v>
      </c>
      <c r="D287" s="21"/>
      <c r="E287" s="76">
        <f>SUM(E241:E285)</f>
        <v>6388209</v>
      </c>
      <c r="F287" s="21"/>
      <c r="G287" s="79">
        <f>E287/BF287</f>
        <v>18.035598531902881</v>
      </c>
      <c r="H287" s="130"/>
      <c r="I287" s="71">
        <f>IF(G$287,G287/G$287*100,0)</f>
        <v>100</v>
      </c>
      <c r="J287" s="21"/>
      <c r="K287" s="76">
        <f>SUM(K241:K285)</f>
        <v>59258332</v>
      </c>
      <c r="L287" s="21"/>
      <c r="M287" s="79">
        <f>K287/BH287</f>
        <v>167.30189723320157</v>
      </c>
      <c r="N287" s="130"/>
      <c r="O287" s="71">
        <f>IF(M$287,M287/M$287*100,0)</f>
        <v>100</v>
      </c>
      <c r="P287" s="21"/>
      <c r="Q287" s="76">
        <f>SUM(Q241:Q285)</f>
        <v>0</v>
      </c>
      <c r="R287" s="21"/>
      <c r="S287" s="76">
        <f>SUM(S241:S285)</f>
        <v>5344222</v>
      </c>
      <c r="T287" s="21"/>
      <c r="U287" s="76">
        <f>SUM(U241:U285)</f>
        <v>55937</v>
      </c>
      <c r="V287" s="21"/>
      <c r="W287" s="76">
        <f>SUM(W241:W285)</f>
        <v>0</v>
      </c>
      <c r="X287" s="21"/>
      <c r="Y287" s="76">
        <f>SUM(Y241:Y285)</f>
        <v>4686</v>
      </c>
      <c r="Z287" s="21"/>
      <c r="AA287" s="76">
        <f>SUM(AA241:AA285)</f>
        <v>0</v>
      </c>
      <c r="AB287" s="21"/>
      <c r="AC287" s="21"/>
      <c r="AD287" s="76">
        <f>SUM(AD241:AD285)</f>
        <v>66423</v>
      </c>
      <c r="AE287" s="21"/>
      <c r="AF287" s="76">
        <f>SUM(AF241:AF285)</f>
        <v>22760</v>
      </c>
      <c r="AG287" s="21"/>
      <c r="AH287" s="79">
        <f>AF287/BJ287</f>
        <v>0.87142966536488242</v>
      </c>
      <c r="AI287" s="119" t="s">
        <v>382</v>
      </c>
      <c r="AJ287" s="71">
        <f>IF(AH$287,AH287/AH$287*100,0)</f>
        <v>100</v>
      </c>
      <c r="AK287" s="21"/>
      <c r="AL287" s="76">
        <f>SUM(AL241:AL285)</f>
        <v>65669301</v>
      </c>
      <c r="AM287" s="21"/>
      <c r="AN287" s="76">
        <f>SUM(AN241:AN285)</f>
        <v>16393</v>
      </c>
      <c r="AO287" s="21"/>
      <c r="AP287" s="71">
        <f>IF($AL287,AN287/$AL287*100,0)</f>
        <v>2.49629579580876E-2</v>
      </c>
      <c r="AQ287" s="21"/>
      <c r="AR287" s="76">
        <f>SUM(AR241:AR285)</f>
        <v>80095</v>
      </c>
      <c r="AS287" s="21"/>
      <c r="AT287" s="71">
        <f>IF($AL287,AR287/$AL287*100,0)</f>
        <v>0.12196718829091846</v>
      </c>
      <c r="AU287" s="21"/>
      <c r="AV287" s="76">
        <f>SUM(AV241:AV285)</f>
        <v>2070</v>
      </c>
      <c r="AW287" s="21"/>
      <c r="AX287" s="71">
        <f>IF($AL287,AV287/$AL287*100,0)</f>
        <v>3.1521578096285812E-3</v>
      </c>
      <c r="AY287" s="21"/>
      <c r="AZ287" s="76">
        <f>SUM(AZ241:AZ285)</f>
        <v>394155</v>
      </c>
      <c r="BA287" s="21"/>
      <c r="BB287" s="30">
        <f>BB285</f>
        <v>38</v>
      </c>
      <c r="BC287" s="21"/>
      <c r="BD287" s="106">
        <f>SUM(BD241:BD285)</f>
        <v>354200</v>
      </c>
      <c r="BE287" s="21"/>
      <c r="BF287" s="106">
        <f>SUM(BF241:BF285)</f>
        <v>354200</v>
      </c>
      <c r="BG287" s="21"/>
      <c r="BH287" s="106">
        <f>SUM(BH241:BH285)</f>
        <v>354200</v>
      </c>
      <c r="BI287" s="21"/>
      <c r="BJ287" s="106">
        <f>SUM(BJ241:BJ285)</f>
        <v>26118</v>
      </c>
    </row>
    <row r="288" spans="1:62" ht="8.85" customHeight="1" x14ac:dyDescent="0.3">
      <c r="A288" s="21"/>
      <c r="B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7"/>
      <c r="BE288" s="21"/>
      <c r="BF288" s="21"/>
      <c r="BG288" s="21"/>
      <c r="BH288" s="21"/>
      <c r="BI288" s="21"/>
      <c r="BJ288" s="21"/>
    </row>
    <row r="289" spans="1:62" ht="12" thickBot="1" x14ac:dyDescent="0.35">
      <c r="A289" s="42">
        <f>(A60+A219+A287)</f>
        <v>171</v>
      </c>
      <c r="B289" s="21"/>
      <c r="C289" s="18" t="s">
        <v>252</v>
      </c>
      <c r="D289" s="21"/>
      <c r="E289" s="87">
        <f>E60+E219+E287</f>
        <v>65600884</v>
      </c>
      <c r="F289" s="21"/>
      <c r="G289" s="79">
        <f>(E289/$BF289)</f>
        <v>7.5592400208429407</v>
      </c>
      <c r="H289" s="21"/>
      <c r="I289" s="71"/>
      <c r="J289" s="21"/>
      <c r="K289" s="87">
        <f>K60+K219+K287</f>
        <v>1228828316</v>
      </c>
      <c r="L289" s="21"/>
      <c r="M289" s="79">
        <f>(K289/$BH289)</f>
        <v>140.2928838736658</v>
      </c>
      <c r="N289" s="21"/>
      <c r="O289" s="71"/>
      <c r="P289" s="21"/>
      <c r="Q289" s="87">
        <f>Q60+Q219+Q287</f>
        <v>107614227</v>
      </c>
      <c r="R289" s="21"/>
      <c r="S289" s="87">
        <f>S60+S219+S287</f>
        <v>109625755</v>
      </c>
      <c r="T289" s="21"/>
      <c r="U289" s="87">
        <f>U60+U219+U287</f>
        <v>131437</v>
      </c>
      <c r="V289" s="21"/>
      <c r="W289" s="87">
        <f>W60+W219+W287</f>
        <v>97746</v>
      </c>
      <c r="X289" s="21"/>
      <c r="Y289" s="87">
        <f>Y60+Y219+Y287</f>
        <v>102568</v>
      </c>
      <c r="Z289" s="21"/>
      <c r="AA289" s="87">
        <f>AA60+AA219+AA287</f>
        <v>0</v>
      </c>
      <c r="AB289" s="21"/>
      <c r="AC289" s="21"/>
      <c r="AD289" s="87">
        <f>AD60+AD219+AD287</f>
        <v>115123</v>
      </c>
      <c r="AE289" s="21"/>
      <c r="AF289" s="87">
        <f>AF60+AF219+AF287</f>
        <v>55709029</v>
      </c>
      <c r="AG289" s="21"/>
      <c r="AH289" s="79">
        <f>(AF289/$BJ289)</f>
        <v>6.6076897247151241</v>
      </c>
      <c r="AI289" s="21"/>
      <c r="AJ289" s="71"/>
      <c r="AK289" s="21"/>
      <c r="AL289" s="87">
        <f>AL60+AL219+AL287</f>
        <v>1350138229</v>
      </c>
      <c r="AM289" s="21"/>
      <c r="AN289" s="87">
        <f>AN60+AN219+AN287</f>
        <v>58487752</v>
      </c>
      <c r="AO289" s="21"/>
      <c r="AP289" s="71">
        <f>IF($AL289,AN289/$AL289*100,0)</f>
        <v>4.3319825143622381</v>
      </c>
      <c r="AQ289" s="21"/>
      <c r="AR289" s="87">
        <f>AR60+AR219+AR287</f>
        <v>21270191</v>
      </c>
      <c r="AS289" s="21"/>
      <c r="AT289" s="71">
        <f>IF($AL289,AR289/$AL289*100,0)</f>
        <v>1.5754083947207453</v>
      </c>
      <c r="AU289" s="21"/>
      <c r="AV289" s="87">
        <f>AV60+AV219+AV287</f>
        <v>2443190</v>
      </c>
      <c r="AW289" s="21"/>
      <c r="AX289" s="71">
        <f>IF($AL289,AV289/$AL289*100,0)</f>
        <v>0.18095850836025767</v>
      </c>
      <c r="AY289" s="21"/>
      <c r="AZ289" s="87">
        <f>AZ60+AZ219+AZ287</f>
        <v>27497750</v>
      </c>
      <c r="BA289" s="21"/>
      <c r="BB289" s="42">
        <f>(BB60+BB219+BB287)</f>
        <v>171</v>
      </c>
      <c r="BC289" s="21"/>
      <c r="BD289" s="110">
        <f>BD60+BD219+BD287</f>
        <v>8759021</v>
      </c>
      <c r="BE289" s="21"/>
      <c r="BF289" s="110">
        <f>BF60+BF219+BF287</f>
        <v>8678238</v>
      </c>
      <c r="BG289" s="21"/>
      <c r="BH289" s="110">
        <f>BH60+BH219+BH287</f>
        <v>8759021</v>
      </c>
      <c r="BI289" s="21"/>
      <c r="BJ289" s="110">
        <f>BJ60+BJ219+BJ287</f>
        <v>8430939</v>
      </c>
    </row>
    <row r="290" spans="1:62" ht="8.85" customHeight="1" thickTop="1" x14ac:dyDescent="0.3">
      <c r="A290" s="21"/>
      <c r="B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7"/>
      <c r="BE290" s="21"/>
      <c r="BF290" s="21"/>
      <c r="BG290" s="21"/>
      <c r="BH290" s="21"/>
      <c r="BI290" s="21"/>
      <c r="BJ290" s="21"/>
    </row>
    <row r="291" spans="1:62" ht="8.85" customHeight="1" x14ac:dyDescent="0.3">
      <c r="A291" s="21"/>
      <c r="B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row>
    <row r="292" spans="1:62" ht="11.7" customHeight="1" x14ac:dyDescent="0.3">
      <c r="A292" s="21"/>
      <c r="B292" s="21"/>
      <c r="C292" s="10" t="s">
        <v>253</v>
      </c>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row>
    <row r="293" spans="1:62" ht="5.7" customHeight="1" x14ac:dyDescent="0.3">
      <c r="A293" s="21"/>
      <c r="B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row>
    <row r="294" spans="1:62" ht="8.85" customHeight="1" x14ac:dyDescent="0.3">
      <c r="A294" s="21"/>
      <c r="B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row>
    <row r="295" spans="1:62" ht="8.85" customHeight="1" x14ac:dyDescent="0.3">
      <c r="A295" s="21"/>
      <c r="B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row>
    <row r="296" spans="1:62" ht="8.85" customHeight="1" x14ac:dyDescent="0.3">
      <c r="A296" s="21"/>
      <c r="B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row>
    <row r="297" spans="1:62" ht="8.85" customHeight="1" x14ac:dyDescent="0.3">
      <c r="A297" s="21"/>
      <c r="B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row>
    <row r="298" spans="1:62" ht="8.85" customHeight="1" x14ac:dyDescent="0.3">
      <c r="A298" s="21"/>
      <c r="B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row>
    <row r="299" spans="1:62" ht="8.85" customHeight="1" x14ac:dyDescent="0.3">
      <c r="A299" s="21"/>
      <c r="B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row>
    <row r="300" spans="1:62" ht="1.2" customHeight="1" x14ac:dyDescent="0.3">
      <c r="A300" s="21"/>
      <c r="B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row>
    <row r="301" spans="1:62" ht="1.65" hidden="1" customHeight="1" x14ac:dyDescent="0.3">
      <c r="A301" s="21"/>
      <c r="B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row>
    <row r="302" spans="1:62" ht="8.85" hidden="1" customHeight="1" x14ac:dyDescent="0.3">
      <c r="A302" s="21"/>
      <c r="B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row>
    <row r="303" spans="1:62" ht="8.85" customHeight="1" x14ac:dyDescent="0.3">
      <c r="A303" s="21"/>
      <c r="B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row>
    <row r="304" spans="1:62" s="8" customFormat="1" ht="10.5" customHeight="1" x14ac:dyDescent="0.3">
      <c r="A304" s="112" t="s">
        <v>427</v>
      </c>
      <c r="BC304" s="113" t="s">
        <v>428</v>
      </c>
    </row>
  </sheetData>
  <printOptions gridLinesSet="0"/>
  <pageMargins left="3.75" right="0.25" top="0.5" bottom="0.3" header="0.5" footer="0.5"/>
  <pageSetup paperSize="17" pageOrder="overThenDown" orientation="landscape" r:id="rId1"/>
  <headerFooter alignWithMargins="0"/>
  <rowBreaks count="3" manualBreakCount="3">
    <brk id="75" max="54" man="1"/>
    <brk id="151" max="54" man="1"/>
    <brk id="227" max="54" man="1"/>
  </rowBreaks>
  <colBreaks count="1" manualBreakCount="1">
    <brk id="28" max="303" man="1"/>
  </colBreaks>
  <ignoredErrors>
    <ignoredError sqref="A75 BC75 A151 BC151 A227 BC2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22</vt:i4>
      </vt:variant>
    </vt:vector>
  </HeadingPairs>
  <TitlesOfParts>
    <vt:vector size="43" baseType="lpstr">
      <vt:lpstr>Cover</vt:lpstr>
      <vt:lpstr>Information Letter</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'Table of Contents'!Print_Area</vt:lpstr>
      <vt:lpstr>'Exhibit A'!Print_Area_MI</vt:lpstr>
      <vt:lpstr>'Exhibit C4'!Print_Area_MI</vt:lpstr>
      <vt:lpstr>'Exhibit C8'!Print_Area_MI</vt:lpstr>
      <vt:lpstr>'Exhibit D'!Print_Area_MI</vt:lpstr>
      <vt:lpstr>'Exhibit E'!Print_Area_MI</vt:lpstr>
      <vt:lpstr>'Exhibit G'!Print_Area_MI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2020-05-04T20:34:56Z</cp:lastPrinted>
  <dcterms:created xsi:type="dcterms:W3CDTF">2019-05-07T01:46:49Z</dcterms:created>
  <dcterms:modified xsi:type="dcterms:W3CDTF">2021-05-01T15:15:52Z</dcterms:modified>
</cp:coreProperties>
</file>